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filterPrivacy="1"/>
  <xr:revisionPtr revIDLastSave="0" documentId="13_ncr:1_{52662D76-0CA0-45F0-85AB-3362EB95C4B7}" xr6:coauthVersionLast="47" xr6:coauthVersionMax="47" xr10:uidLastSave="{00000000-0000-0000-0000-000000000000}"/>
  <bookViews>
    <workbookView xWindow="-120" yWindow="-120" windowWidth="20730" windowHeight="11040" tabRatio="821" xr2:uid="{00000000-000D-0000-FFFF-FFFF00000000}"/>
  </bookViews>
  <sheets>
    <sheet name="市町村別" sheetId="1" r:id="rId1"/>
    <sheet name="県民局別" sheetId="39" r:id="rId2"/>
    <sheet name="岡山市" sheetId="3" r:id="rId3"/>
    <sheet name="北区" sheetId="4" r:id="rId4"/>
    <sheet name="中区" sheetId="9" r:id="rId5"/>
    <sheet name="東区" sheetId="11" r:id="rId6"/>
    <sheet name="南区" sheetId="12" r:id="rId7"/>
    <sheet name="倉敷市" sheetId="8" r:id="rId8"/>
    <sheet name="津山市" sheetId="13" r:id="rId9"/>
    <sheet name="玉野市" sheetId="14" r:id="rId10"/>
    <sheet name="笠岡市" sheetId="15" r:id="rId11"/>
    <sheet name="井原市" sheetId="17" r:id="rId12"/>
    <sheet name="総社市" sheetId="18" r:id="rId13"/>
    <sheet name="高梁市" sheetId="19" r:id="rId14"/>
    <sheet name="新見市" sheetId="20" r:id="rId15"/>
    <sheet name="備前市" sheetId="21" r:id="rId16"/>
    <sheet name="瀬戸内市" sheetId="22" r:id="rId17"/>
    <sheet name="赤磐市" sheetId="23" r:id="rId18"/>
    <sheet name="真庭市" sheetId="24" r:id="rId19"/>
    <sheet name="美作市" sheetId="25" r:id="rId20"/>
    <sheet name="浅口市" sheetId="26" r:id="rId21"/>
    <sheet name="和気町" sheetId="27" r:id="rId22"/>
    <sheet name="早島町" sheetId="28" r:id="rId23"/>
    <sheet name="里庄町" sheetId="29" r:id="rId24"/>
    <sheet name="矢掛町" sheetId="30" r:id="rId25"/>
    <sheet name="新庄村" sheetId="31" r:id="rId26"/>
    <sheet name="鏡野町" sheetId="32" r:id="rId27"/>
    <sheet name="勝央町" sheetId="33" r:id="rId28"/>
    <sheet name="奈義町" sheetId="34" r:id="rId29"/>
    <sheet name="西粟倉村" sheetId="35" r:id="rId30"/>
    <sheet name="久米南町" sheetId="36" r:id="rId31"/>
    <sheet name="美咲町" sheetId="37" r:id="rId32"/>
    <sheet name="吉備中央町" sheetId="38" r:id="rId33"/>
  </sheets>
  <definedNames>
    <definedName name="_xlnm._FilterDatabase" localSheetId="11" hidden="1">井原市!$A$7:$L$610</definedName>
    <definedName name="_xlnm._FilterDatabase" localSheetId="2" hidden="1">岡山市!$A$7:$J$11</definedName>
    <definedName name="_xlnm._FilterDatabase" localSheetId="10" hidden="1">笠岡市!$A$7:$L$469</definedName>
    <definedName name="_xlnm._FilterDatabase" localSheetId="32" hidden="1">吉備中央町!$A$7:$L$353</definedName>
    <definedName name="_xlnm._FilterDatabase" localSheetId="30" hidden="1">久米南町!$A$7:$L$108</definedName>
    <definedName name="_xlnm._FilterDatabase" localSheetId="26" hidden="1">鏡野町!$A$7:$L$531</definedName>
    <definedName name="_xlnm._FilterDatabase" localSheetId="9" hidden="1">玉野市!$A$7:$L$385</definedName>
    <definedName name="_xlnm._FilterDatabase" localSheetId="13" hidden="1">高梁市!$A$7:$L$1174</definedName>
    <definedName name="_xlnm._FilterDatabase" localSheetId="0" hidden="1">市町村別!$A$7:$J$34</definedName>
    <definedName name="_xlnm._FilterDatabase" localSheetId="27" hidden="1">勝央町!$A$7:$L$41</definedName>
    <definedName name="_xlnm._FilterDatabase" localSheetId="14" hidden="1">新見市!$A$7:$L$1038</definedName>
    <definedName name="_xlnm._FilterDatabase" localSheetId="25" hidden="1">新庄村!$A$7:$L$79</definedName>
    <definedName name="_xlnm._FilterDatabase" localSheetId="18" hidden="1">真庭市!$A$7:$L$1417</definedName>
    <definedName name="_xlnm._FilterDatabase" localSheetId="16" hidden="1">瀬戸内市!$A$7:$L$136</definedName>
    <definedName name="_xlnm._FilterDatabase" localSheetId="29" hidden="1">西粟倉村!$A$7:$L$103</definedName>
    <definedName name="_xlnm._FilterDatabase" localSheetId="17" hidden="1">赤磐市!$A$7:$L$485</definedName>
    <definedName name="_xlnm._FilterDatabase" localSheetId="20" hidden="1">浅口市!$A$7:$L$180</definedName>
    <definedName name="_xlnm._FilterDatabase" localSheetId="7" hidden="1">倉敷市!$A$7:$L$626</definedName>
    <definedName name="_xlnm._FilterDatabase" localSheetId="22" hidden="1">早島町!$A$7:$L$18</definedName>
    <definedName name="_xlnm._FilterDatabase" localSheetId="12" hidden="1">総社市!$A$7:$L$423</definedName>
    <definedName name="_xlnm._FilterDatabase" localSheetId="4" hidden="1">中区!$A$7:$L$77</definedName>
    <definedName name="_xlnm._FilterDatabase" localSheetId="8" hidden="1">津山市!$A$7:$L$678</definedName>
    <definedName name="_xlnm._FilterDatabase" localSheetId="5" hidden="1">東区!$A$7:$L$308</definedName>
    <definedName name="_xlnm._FilterDatabase" localSheetId="28" hidden="1">奈義町!$A$7:$L$73</definedName>
    <definedName name="_xlnm._FilterDatabase" localSheetId="6" hidden="1">南区!$A$7:$L$166</definedName>
    <definedName name="_xlnm._FilterDatabase" localSheetId="15" hidden="1">備前市!$A$7:$L$557</definedName>
    <definedName name="_xlnm._FilterDatabase" localSheetId="31" hidden="1">美咲町!$A$7:$L$544</definedName>
    <definedName name="_xlnm._FilterDatabase" localSheetId="19" hidden="1">美作市!$A$7:$L$924</definedName>
    <definedName name="_xlnm._FilterDatabase" localSheetId="3" hidden="1">北区!$A$7:$L$974</definedName>
    <definedName name="_xlnm._FilterDatabase" localSheetId="24" hidden="1">矢掛町!$A$7:$L$247</definedName>
    <definedName name="_xlnm._FilterDatabase" localSheetId="23" hidden="1">里庄町!$A$7:$L$28</definedName>
    <definedName name="_xlnm._FilterDatabase" localSheetId="21" hidden="1">和気町!$A$7:$L$255</definedName>
    <definedName name="_xlnm.Print_Area" localSheetId="1">県民局別!$A$1:$J$47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39" l="1"/>
  <c r="B7" i="39"/>
  <c r="C17" i="39"/>
  <c r="B17" i="39"/>
  <c r="C22" i="39"/>
  <c r="B22" i="39"/>
  <c r="C13" i="39"/>
  <c r="B13" i="39"/>
  <c r="B35" i="1"/>
  <c r="M460" i="21"/>
  <c r="M59" i="15"/>
  <c r="F32" i="39"/>
  <c r="E32" i="39"/>
  <c r="D32" i="39"/>
  <c r="C32" i="39"/>
  <c r="I32" i="39" s="1"/>
  <c r="B32" i="39"/>
  <c r="H32" i="39" s="1"/>
  <c r="G17" i="39"/>
  <c r="F17" i="39"/>
  <c r="E17" i="39"/>
  <c r="D17" i="39"/>
  <c r="F7" i="39"/>
  <c r="E7" i="39"/>
  <c r="D7" i="39"/>
  <c r="H17" i="39" l="1"/>
  <c r="I17" i="39"/>
  <c r="H7" i="39"/>
  <c r="I7" i="39"/>
  <c r="G13" i="39"/>
  <c r="F41" i="39"/>
  <c r="E41" i="39"/>
  <c r="D41" i="39"/>
  <c r="C41" i="39"/>
  <c r="B41" i="39"/>
  <c r="F38" i="39"/>
  <c r="E38" i="39"/>
  <c r="D38" i="39"/>
  <c r="C38" i="39"/>
  <c r="B38" i="39"/>
  <c r="F33" i="39"/>
  <c r="E33" i="39"/>
  <c r="D33" i="39"/>
  <c r="C33" i="39"/>
  <c r="B33" i="39"/>
  <c r="F30" i="39"/>
  <c r="E30" i="39"/>
  <c r="D30" i="39"/>
  <c r="C30" i="39"/>
  <c r="B30" i="39"/>
  <c r="F28" i="39"/>
  <c r="E28" i="39"/>
  <c r="D28" i="39"/>
  <c r="C28" i="39"/>
  <c r="B28" i="39"/>
  <c r="F22" i="39"/>
  <c r="E22" i="39"/>
  <c r="D22" i="39"/>
  <c r="F18" i="39"/>
  <c r="E18" i="39"/>
  <c r="D18" i="39"/>
  <c r="C18" i="39"/>
  <c r="B18" i="39"/>
  <c r="F13" i="39"/>
  <c r="E13" i="39"/>
  <c r="D13" i="39"/>
  <c r="G8" i="39"/>
  <c r="F8" i="39"/>
  <c r="E8" i="39"/>
  <c r="D8" i="39"/>
  <c r="C8" i="39"/>
  <c r="B8" i="39"/>
  <c r="E35" i="1"/>
  <c r="D35" i="1"/>
  <c r="C35" i="1"/>
  <c r="H18" i="39" l="1"/>
  <c r="H41" i="39"/>
  <c r="I41" i="39"/>
  <c r="I30" i="39"/>
  <c r="H30" i="39"/>
  <c r="H13" i="39"/>
  <c r="H33" i="39"/>
  <c r="I13" i="39"/>
  <c r="H8" i="39"/>
  <c r="H28" i="39"/>
  <c r="H38" i="39"/>
  <c r="I28" i="39"/>
  <c r="I8" i="39"/>
  <c r="H22" i="39"/>
  <c r="H35" i="1" l="1"/>
  <c r="G33" i="39" l="1"/>
  <c r="I33" i="39" s="1"/>
  <c r="F31" i="39"/>
  <c r="E31" i="39"/>
  <c r="D31" i="39"/>
  <c r="C31" i="39"/>
  <c r="B31" i="39"/>
  <c r="F29" i="39"/>
  <c r="E29" i="39"/>
  <c r="D29" i="39"/>
  <c r="C29" i="39"/>
  <c r="B29" i="39"/>
  <c r="I29" i="39" l="1"/>
  <c r="H29" i="39"/>
  <c r="H31" i="39"/>
  <c r="I31" i="39"/>
  <c r="M77" i="31"/>
  <c r="M78" i="31"/>
  <c r="M79" i="31"/>
  <c r="E6" i="31"/>
  <c r="M540" i="37"/>
  <c r="M541" i="37"/>
  <c r="M542" i="37"/>
  <c r="M543" i="37"/>
  <c r="M544" i="37"/>
  <c r="E6" i="37"/>
  <c r="M245" i="30"/>
  <c r="M246" i="30"/>
  <c r="M247" i="30"/>
  <c r="E6" i="30"/>
  <c r="M28" i="29"/>
  <c r="E6" i="29"/>
  <c r="M19" i="28"/>
  <c r="E6" i="28"/>
  <c r="M255" i="27"/>
  <c r="E6" i="27"/>
  <c r="M923" i="25"/>
  <c r="M924" i="25"/>
  <c r="E6" i="25"/>
  <c r="M1414" i="24"/>
  <c r="M1415" i="24"/>
  <c r="M1416" i="24"/>
  <c r="M1417" i="24"/>
  <c r="E6" i="24"/>
  <c r="M484" i="23"/>
  <c r="M485" i="23"/>
  <c r="E6" i="23"/>
  <c r="M136" i="22"/>
  <c r="E6" i="22"/>
  <c r="E6" i="20"/>
  <c r="M1034" i="20"/>
  <c r="M1035" i="20"/>
  <c r="M1036" i="20"/>
  <c r="M1037" i="20"/>
  <c r="M1038" i="20"/>
  <c r="M1171" i="19"/>
  <c r="M1172" i="19"/>
  <c r="M1173" i="19"/>
  <c r="M1174" i="19"/>
  <c r="E6" i="19"/>
  <c r="M421" i="18"/>
  <c r="M422" i="18"/>
  <c r="M423" i="18"/>
  <c r="E6" i="18"/>
  <c r="M607" i="17"/>
  <c r="M608" i="17"/>
  <c r="M609" i="17"/>
  <c r="M610" i="17"/>
  <c r="E6" i="17"/>
  <c r="M626" i="8"/>
  <c r="E6" i="8"/>
  <c r="G38" i="39" l="1"/>
  <c r="E6" i="3"/>
  <c r="H10" i="3"/>
  <c r="H11" i="3"/>
  <c r="E6" i="4"/>
  <c r="G22" i="39" l="1"/>
  <c r="I22" i="39" s="1"/>
  <c r="G41" i="39"/>
  <c r="I38" i="39"/>
  <c r="E6" i="11"/>
  <c r="I18" i="39" l="1"/>
  <c r="I9" i="3"/>
  <c r="I10" i="3"/>
  <c r="I11" i="3"/>
  <c r="I8" i="3"/>
  <c r="H9" i="3"/>
  <c r="H8" i="3"/>
  <c r="I35" i="1" l="1"/>
  <c r="F35" i="1"/>
  <c r="G35" i="1"/>
  <c r="M130" i="22" l="1"/>
  <c r="M129" i="22"/>
  <c r="M128" i="22"/>
  <c r="M127" i="22"/>
  <c r="M126" i="22"/>
  <c r="M125" i="22"/>
  <c r="M359" i="13"/>
  <c r="M360" i="13"/>
  <c r="M344" i="13"/>
  <c r="M345" i="13"/>
  <c r="M343" i="13"/>
  <c r="M342" i="13"/>
  <c r="M341" i="13"/>
  <c r="M281" i="13"/>
  <c r="M270" i="13"/>
  <c r="M70" i="13"/>
  <c r="M59" i="13"/>
  <c r="M60" i="13"/>
  <c r="M488" i="24"/>
  <c r="M282" i="18"/>
  <c r="M283" i="18"/>
  <c r="M284" i="18"/>
  <c r="M285" i="18"/>
  <c r="M286" i="18"/>
  <c r="M256" i="18"/>
  <c r="M257" i="18"/>
  <c r="M258" i="18"/>
  <c r="M259" i="18"/>
  <c r="M260" i="18"/>
  <c r="M261" i="18"/>
  <c r="M262" i="18"/>
  <c r="M263" i="18"/>
  <c r="M264" i="18"/>
  <c r="M265" i="18"/>
  <c r="M266" i="18"/>
  <c r="M267" i="18"/>
  <c r="M268" i="18"/>
  <c r="M269" i="18"/>
  <c r="M270" i="18"/>
  <c r="M271" i="18"/>
  <c r="M272" i="18"/>
  <c r="M273" i="18"/>
  <c r="M274" i="18"/>
  <c r="M275" i="18"/>
  <c r="M136" i="15" l="1"/>
  <c r="M137" i="15"/>
  <c r="M138" i="15"/>
  <c r="M139" i="15"/>
  <c r="M9" i="8" l="1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195" i="8"/>
  <c r="M196" i="8"/>
  <c r="M197" i="8"/>
  <c r="M198" i="8"/>
  <c r="M199" i="8"/>
  <c r="M200" i="8"/>
  <c r="M201" i="8"/>
  <c r="M202" i="8"/>
  <c r="M203" i="8"/>
  <c r="M204" i="8"/>
  <c r="M205" i="8"/>
  <c r="M206" i="8"/>
  <c r="M207" i="8"/>
  <c r="M208" i="8"/>
  <c r="M209" i="8"/>
  <c r="M210" i="8"/>
  <c r="M211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/>
  <c r="M230" i="8"/>
  <c r="M231" i="8"/>
  <c r="M232" i="8"/>
  <c r="M233" i="8"/>
  <c r="M234" i="8"/>
  <c r="M235" i="8"/>
  <c r="M236" i="8"/>
  <c r="M237" i="8"/>
  <c r="M238" i="8"/>
  <c r="M239" i="8"/>
  <c r="M240" i="8"/>
  <c r="M241" i="8"/>
  <c r="M242" i="8"/>
  <c r="M243" i="8"/>
  <c r="M244" i="8"/>
  <c r="M245" i="8"/>
  <c r="M246" i="8"/>
  <c r="M247" i="8"/>
  <c r="M248" i="8"/>
  <c r="M249" i="8"/>
  <c r="M250" i="8"/>
  <c r="M251" i="8"/>
  <c r="M252" i="8"/>
  <c r="M253" i="8"/>
  <c r="M254" i="8"/>
  <c r="M255" i="8"/>
  <c r="M256" i="8"/>
  <c r="M257" i="8"/>
  <c r="M258" i="8"/>
  <c r="M259" i="8"/>
  <c r="M260" i="8"/>
  <c r="M261" i="8"/>
  <c r="M262" i="8"/>
  <c r="M263" i="8"/>
  <c r="M264" i="8"/>
  <c r="M265" i="8"/>
  <c r="M266" i="8"/>
  <c r="M267" i="8"/>
  <c r="M268" i="8"/>
  <c r="M269" i="8"/>
  <c r="M270" i="8"/>
  <c r="M271" i="8"/>
  <c r="M272" i="8"/>
  <c r="M273" i="8"/>
  <c r="M274" i="8"/>
  <c r="M275" i="8"/>
  <c r="M276" i="8"/>
  <c r="M277" i="8"/>
  <c r="M278" i="8"/>
  <c r="M279" i="8"/>
  <c r="M280" i="8"/>
  <c r="M281" i="8"/>
  <c r="M282" i="8"/>
  <c r="M283" i="8"/>
  <c r="M284" i="8"/>
  <c r="M285" i="8"/>
  <c r="M286" i="8"/>
  <c r="M287" i="8"/>
  <c r="M288" i="8"/>
  <c r="M289" i="8"/>
  <c r="M290" i="8"/>
  <c r="M291" i="8"/>
  <c r="M292" i="8"/>
  <c r="M293" i="8"/>
  <c r="M294" i="8"/>
  <c r="M295" i="8"/>
  <c r="M296" i="8"/>
  <c r="M297" i="8"/>
  <c r="M298" i="8"/>
  <c r="M299" i="8"/>
  <c r="M300" i="8"/>
  <c r="M301" i="8"/>
  <c r="M302" i="8"/>
  <c r="M303" i="8"/>
  <c r="M304" i="8"/>
  <c r="M305" i="8"/>
  <c r="M306" i="8"/>
  <c r="M307" i="8"/>
  <c r="M308" i="8"/>
  <c r="M309" i="8"/>
  <c r="M310" i="8"/>
  <c r="M311" i="8"/>
  <c r="M312" i="8"/>
  <c r="M313" i="8"/>
  <c r="M314" i="8"/>
  <c r="M315" i="8"/>
  <c r="M316" i="8"/>
  <c r="M317" i="8"/>
  <c r="M318" i="8"/>
  <c r="M319" i="8"/>
  <c r="M320" i="8"/>
  <c r="M321" i="8"/>
  <c r="M322" i="8"/>
  <c r="M323" i="8"/>
  <c r="M324" i="8"/>
  <c r="M325" i="8"/>
  <c r="M326" i="8"/>
  <c r="M327" i="8"/>
  <c r="M328" i="8"/>
  <c r="M329" i="8"/>
  <c r="M330" i="8"/>
  <c r="M331" i="8"/>
  <c r="M332" i="8"/>
  <c r="M333" i="8"/>
  <c r="M334" i="8"/>
  <c r="M335" i="8"/>
  <c r="M336" i="8"/>
  <c r="M337" i="8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M444" i="8"/>
  <c r="M445" i="8"/>
  <c r="M446" i="8"/>
  <c r="M447" i="8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8" i="8"/>
  <c r="M469" i="8"/>
  <c r="M470" i="8"/>
  <c r="M471" i="8"/>
  <c r="M472" i="8"/>
  <c r="M473" i="8"/>
  <c r="M474" i="8"/>
  <c r="M475" i="8"/>
  <c r="M476" i="8"/>
  <c r="M477" i="8"/>
  <c r="M478" i="8"/>
  <c r="M479" i="8"/>
  <c r="M480" i="8"/>
  <c r="M481" i="8"/>
  <c r="M482" i="8"/>
  <c r="M483" i="8"/>
  <c r="M484" i="8"/>
  <c r="M485" i="8"/>
  <c r="M486" i="8"/>
  <c r="M487" i="8"/>
  <c r="M488" i="8"/>
  <c r="M489" i="8"/>
  <c r="M490" i="8"/>
  <c r="M491" i="8"/>
  <c r="M492" i="8"/>
  <c r="M493" i="8"/>
  <c r="M494" i="8"/>
  <c r="M495" i="8"/>
  <c r="M496" i="8"/>
  <c r="M497" i="8"/>
  <c r="M498" i="8"/>
  <c r="M499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8"/>
  <c r="M551" i="8"/>
  <c r="M552" i="8"/>
  <c r="M553" i="8"/>
  <c r="M554" i="8"/>
  <c r="M555" i="8"/>
  <c r="M556" i="8"/>
  <c r="M557" i="8"/>
  <c r="M558" i="8"/>
  <c r="M559" i="8"/>
  <c r="M560" i="8"/>
  <c r="M561" i="8"/>
  <c r="M562" i="8"/>
  <c r="M563" i="8"/>
  <c r="M564" i="8"/>
  <c r="M565" i="8"/>
  <c r="M566" i="8"/>
  <c r="M567" i="8"/>
  <c r="M568" i="8"/>
  <c r="M569" i="8"/>
  <c r="M570" i="8"/>
  <c r="M571" i="8"/>
  <c r="M572" i="8"/>
  <c r="M573" i="8"/>
  <c r="M574" i="8"/>
  <c r="M575" i="8"/>
  <c r="M576" i="8"/>
  <c r="M577" i="8"/>
  <c r="M578" i="8"/>
  <c r="M579" i="8"/>
  <c r="M580" i="8"/>
  <c r="M581" i="8"/>
  <c r="M582" i="8"/>
  <c r="M583" i="8"/>
  <c r="M584" i="8"/>
  <c r="M585" i="8"/>
  <c r="M586" i="8"/>
  <c r="M587" i="8"/>
  <c r="M588" i="8"/>
  <c r="M589" i="8"/>
  <c r="M590" i="8"/>
  <c r="M591" i="8"/>
  <c r="M592" i="8"/>
  <c r="M593" i="8"/>
  <c r="M594" i="8"/>
  <c r="M595" i="8"/>
  <c r="M596" i="8"/>
  <c r="M597" i="8"/>
  <c r="M598" i="8"/>
  <c r="M599" i="8"/>
  <c r="M600" i="8"/>
  <c r="M601" i="8"/>
  <c r="M602" i="8"/>
  <c r="M603" i="8"/>
  <c r="M604" i="8"/>
  <c r="M605" i="8"/>
  <c r="M606" i="8"/>
  <c r="M607" i="8"/>
  <c r="M608" i="8"/>
  <c r="M609" i="8"/>
  <c r="M610" i="8"/>
  <c r="M611" i="8"/>
  <c r="M612" i="8"/>
  <c r="M613" i="8"/>
  <c r="M614" i="8"/>
  <c r="M615" i="8"/>
  <c r="M616" i="8"/>
  <c r="M617" i="8"/>
  <c r="M618" i="8"/>
  <c r="M619" i="8"/>
  <c r="M620" i="8"/>
  <c r="M621" i="8"/>
  <c r="M622" i="8"/>
  <c r="M623" i="8"/>
  <c r="M624" i="8"/>
  <c r="M625" i="8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353" i="38" l="1"/>
  <c r="M352" i="38"/>
  <c r="M351" i="38"/>
  <c r="M350" i="38"/>
  <c r="M349" i="38"/>
  <c r="M348" i="38"/>
  <c r="M347" i="38"/>
  <c r="M346" i="38"/>
  <c r="M345" i="38"/>
  <c r="M344" i="38"/>
  <c r="M343" i="38"/>
  <c r="M342" i="38"/>
  <c r="M341" i="38"/>
  <c r="M340" i="38"/>
  <c r="M339" i="38"/>
  <c r="M338" i="38"/>
  <c r="M337" i="38"/>
  <c r="M336" i="38"/>
  <c r="M335" i="38"/>
  <c r="M334" i="38"/>
  <c r="M333" i="38"/>
  <c r="M332" i="38"/>
  <c r="M331" i="38"/>
  <c r="M330" i="38"/>
  <c r="M329" i="38"/>
  <c r="M328" i="38"/>
  <c r="M327" i="38"/>
  <c r="M326" i="38"/>
  <c r="M325" i="38"/>
  <c r="M324" i="38"/>
  <c r="M323" i="38"/>
  <c r="M322" i="38"/>
  <c r="M321" i="38"/>
  <c r="M320" i="38"/>
  <c r="M319" i="38"/>
  <c r="M318" i="38"/>
  <c r="M317" i="38"/>
  <c r="M316" i="38"/>
  <c r="M315" i="38"/>
  <c r="M314" i="38"/>
  <c r="M313" i="38"/>
  <c r="M312" i="38"/>
  <c r="M311" i="38"/>
  <c r="M310" i="38"/>
  <c r="M309" i="38"/>
  <c r="M308" i="38"/>
  <c r="M307" i="38"/>
  <c r="M306" i="38"/>
  <c r="M305" i="38"/>
  <c r="M304" i="38"/>
  <c r="M303" i="38"/>
  <c r="M302" i="38"/>
  <c r="M301" i="38"/>
  <c r="M300" i="38"/>
  <c r="M299" i="38"/>
  <c r="M298" i="38"/>
  <c r="M297" i="38"/>
  <c r="M296" i="38"/>
  <c r="M295" i="38"/>
  <c r="M294" i="38"/>
  <c r="M293" i="38"/>
  <c r="M292" i="38"/>
  <c r="M291" i="38"/>
  <c r="M290" i="38"/>
  <c r="M289" i="38"/>
  <c r="M288" i="38"/>
  <c r="M287" i="38"/>
  <c r="M286" i="38"/>
  <c r="M285" i="38"/>
  <c r="M284" i="38"/>
  <c r="M283" i="38"/>
  <c r="M282" i="38"/>
  <c r="M281" i="38"/>
  <c r="M280" i="38"/>
  <c r="M279" i="38"/>
  <c r="M278" i="38"/>
  <c r="M277" i="38"/>
  <c r="M276" i="38"/>
  <c r="M275" i="38"/>
  <c r="M274" i="38"/>
  <c r="M273" i="38"/>
  <c r="M272" i="38"/>
  <c r="M271" i="38"/>
  <c r="M270" i="38"/>
  <c r="M269" i="38"/>
  <c r="M268" i="38"/>
  <c r="M267" i="38"/>
  <c r="M266" i="38"/>
  <c r="M265" i="38"/>
  <c r="M264" i="38"/>
  <c r="M263" i="38"/>
  <c r="M262" i="38"/>
  <c r="M261" i="38"/>
  <c r="M260" i="38"/>
  <c r="M259" i="38"/>
  <c r="M258" i="38"/>
  <c r="M257" i="38"/>
  <c r="M256" i="38"/>
  <c r="M255" i="38"/>
  <c r="M254" i="38"/>
  <c r="M253" i="38"/>
  <c r="M252" i="38"/>
  <c r="M251" i="38"/>
  <c r="M250" i="38"/>
  <c r="M249" i="38"/>
  <c r="M248" i="38"/>
  <c r="M247" i="38"/>
  <c r="M246" i="38"/>
  <c r="M245" i="38"/>
  <c r="M244" i="38"/>
  <c r="M243" i="38"/>
  <c r="M242" i="38"/>
  <c r="M241" i="38"/>
  <c r="M240" i="38"/>
  <c r="M239" i="38"/>
  <c r="M238" i="38"/>
  <c r="M237" i="38"/>
  <c r="M236" i="38"/>
  <c r="M235" i="38"/>
  <c r="M234" i="38"/>
  <c r="M233" i="38"/>
  <c r="M232" i="38"/>
  <c r="M231" i="38"/>
  <c r="M230" i="38"/>
  <c r="M229" i="38"/>
  <c r="M228" i="38"/>
  <c r="M227" i="38"/>
  <c r="M226" i="38"/>
  <c r="M225" i="38"/>
  <c r="M224" i="38"/>
  <c r="M223" i="38"/>
  <c r="M222" i="38"/>
  <c r="M221" i="38"/>
  <c r="M220" i="38"/>
  <c r="M219" i="38"/>
  <c r="M218" i="38"/>
  <c r="M217" i="38"/>
  <c r="M216" i="38"/>
  <c r="M215" i="38"/>
  <c r="M214" i="38"/>
  <c r="M213" i="38"/>
  <c r="M212" i="38"/>
  <c r="M211" i="38"/>
  <c r="M210" i="38"/>
  <c r="M209" i="38"/>
  <c r="M208" i="38"/>
  <c r="M207" i="38"/>
  <c r="M206" i="38"/>
  <c r="M205" i="38"/>
  <c r="M204" i="38"/>
  <c r="M203" i="38"/>
  <c r="M202" i="38"/>
  <c r="M201" i="38"/>
  <c r="M200" i="38"/>
  <c r="M199" i="38"/>
  <c r="M198" i="38"/>
  <c r="M197" i="38"/>
  <c r="M196" i="38"/>
  <c r="M195" i="38"/>
  <c r="M194" i="38"/>
  <c r="M193" i="38"/>
  <c r="M192" i="38"/>
  <c r="M191" i="38"/>
  <c r="M190" i="38"/>
  <c r="M189" i="38"/>
  <c r="M188" i="38"/>
  <c r="M187" i="38"/>
  <c r="M186" i="38"/>
  <c r="M185" i="38"/>
  <c r="M184" i="38"/>
  <c r="M183" i="38"/>
  <c r="M182" i="38"/>
  <c r="M181" i="38"/>
  <c r="M180" i="38"/>
  <c r="M179" i="38"/>
  <c r="M178" i="38"/>
  <c r="M177" i="38"/>
  <c r="M176" i="38"/>
  <c r="M175" i="38"/>
  <c r="M174" i="38"/>
  <c r="M173" i="38"/>
  <c r="M172" i="38"/>
  <c r="M171" i="38"/>
  <c r="M170" i="38"/>
  <c r="M169" i="38"/>
  <c r="M168" i="38"/>
  <c r="M167" i="38"/>
  <c r="M166" i="38"/>
  <c r="M165" i="38"/>
  <c r="M164" i="38"/>
  <c r="M163" i="38"/>
  <c r="M162" i="38"/>
  <c r="M161" i="38"/>
  <c r="M160" i="38"/>
  <c r="M159" i="38"/>
  <c r="M158" i="38"/>
  <c r="M157" i="38"/>
  <c r="M156" i="38"/>
  <c r="M155" i="38"/>
  <c r="M154" i="38"/>
  <c r="M153" i="38"/>
  <c r="M152" i="38"/>
  <c r="M151" i="38"/>
  <c r="M150" i="38"/>
  <c r="M149" i="38"/>
  <c r="M148" i="38"/>
  <c r="M147" i="38"/>
  <c r="M146" i="38"/>
  <c r="M145" i="38"/>
  <c r="M144" i="38"/>
  <c r="M143" i="38"/>
  <c r="M142" i="38"/>
  <c r="M141" i="38"/>
  <c r="M140" i="38"/>
  <c r="M139" i="38"/>
  <c r="M138" i="38"/>
  <c r="M137" i="38"/>
  <c r="M136" i="38"/>
  <c r="M135" i="38"/>
  <c r="M134" i="38"/>
  <c r="M133" i="38"/>
  <c r="M132" i="38"/>
  <c r="M131" i="38"/>
  <c r="M130" i="38"/>
  <c r="M129" i="38"/>
  <c r="M128" i="38"/>
  <c r="M127" i="38"/>
  <c r="M126" i="38"/>
  <c r="M125" i="38"/>
  <c r="M124" i="38"/>
  <c r="M123" i="38"/>
  <c r="M122" i="38"/>
  <c r="M121" i="38"/>
  <c r="M120" i="38"/>
  <c r="M119" i="38"/>
  <c r="M118" i="38"/>
  <c r="M117" i="38"/>
  <c r="M116" i="38"/>
  <c r="M115" i="38"/>
  <c r="M114" i="38"/>
  <c r="M113" i="38"/>
  <c r="M112" i="38"/>
  <c r="M111" i="38"/>
  <c r="M110" i="38"/>
  <c r="M109" i="38"/>
  <c r="M108" i="38"/>
  <c r="M107" i="38"/>
  <c r="M106" i="38"/>
  <c r="M105" i="38"/>
  <c r="M104" i="38"/>
  <c r="M103" i="38"/>
  <c r="M102" i="38"/>
  <c r="M101" i="38"/>
  <c r="M100" i="38"/>
  <c r="M99" i="38"/>
  <c r="M98" i="38"/>
  <c r="M97" i="38"/>
  <c r="M96" i="38"/>
  <c r="M95" i="38"/>
  <c r="M94" i="38"/>
  <c r="M93" i="38"/>
  <c r="M92" i="38"/>
  <c r="M91" i="38"/>
  <c r="M90" i="38"/>
  <c r="M89" i="38"/>
  <c r="M88" i="38"/>
  <c r="M87" i="38"/>
  <c r="M86" i="38"/>
  <c r="M85" i="38"/>
  <c r="M84" i="38"/>
  <c r="M83" i="38"/>
  <c r="M82" i="38"/>
  <c r="M81" i="38"/>
  <c r="M80" i="38"/>
  <c r="M79" i="38"/>
  <c r="M78" i="38"/>
  <c r="M77" i="38"/>
  <c r="M76" i="38"/>
  <c r="M75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61" i="38"/>
  <c r="M60" i="38"/>
  <c r="M59" i="38"/>
  <c r="M58" i="38"/>
  <c r="M57" i="38"/>
  <c r="M56" i="38"/>
  <c r="M55" i="38"/>
  <c r="M54" i="38"/>
  <c r="M53" i="38"/>
  <c r="M52" i="38"/>
  <c r="M51" i="38"/>
  <c r="M50" i="38"/>
  <c r="M49" i="38"/>
  <c r="M48" i="38"/>
  <c r="M47" i="38"/>
  <c r="M46" i="38"/>
  <c r="M45" i="38"/>
  <c r="M44" i="38"/>
  <c r="M43" i="38"/>
  <c r="M42" i="38"/>
  <c r="M41" i="38"/>
  <c r="M40" i="38"/>
  <c r="M39" i="38"/>
  <c r="M38" i="38"/>
  <c r="M37" i="38"/>
  <c r="M36" i="38"/>
  <c r="M35" i="38"/>
  <c r="M34" i="38"/>
  <c r="M33" i="38"/>
  <c r="M32" i="38"/>
  <c r="M31" i="38"/>
  <c r="M30" i="38"/>
  <c r="M29" i="38"/>
  <c r="M28" i="38"/>
  <c r="M27" i="38"/>
  <c r="M26" i="38"/>
  <c r="M25" i="38"/>
  <c r="M24" i="38"/>
  <c r="M23" i="38"/>
  <c r="M22" i="38"/>
  <c r="M21" i="38"/>
  <c r="M20" i="38"/>
  <c r="M19" i="38"/>
  <c r="M18" i="38"/>
  <c r="M17" i="38"/>
  <c r="M16" i="38"/>
  <c r="M15" i="38"/>
  <c r="M14" i="38"/>
  <c r="M13" i="38"/>
  <c r="M12" i="38"/>
  <c r="M11" i="38"/>
  <c r="M10" i="38"/>
  <c r="M9" i="38"/>
  <c r="M8" i="38"/>
  <c r="E6" i="38"/>
  <c r="M539" i="37"/>
  <c r="M538" i="37"/>
  <c r="M537" i="37"/>
  <c r="M536" i="37"/>
  <c r="M535" i="37"/>
  <c r="M534" i="37"/>
  <c r="M533" i="37"/>
  <c r="M532" i="37"/>
  <c r="M531" i="37"/>
  <c r="M530" i="37"/>
  <c r="M529" i="37"/>
  <c r="M528" i="37"/>
  <c r="M527" i="37"/>
  <c r="M526" i="37"/>
  <c r="M525" i="37"/>
  <c r="M524" i="37"/>
  <c r="M523" i="37"/>
  <c r="M522" i="37"/>
  <c r="M521" i="37"/>
  <c r="M520" i="37"/>
  <c r="M519" i="37"/>
  <c r="M518" i="37"/>
  <c r="M517" i="37"/>
  <c r="M516" i="37"/>
  <c r="M515" i="37"/>
  <c r="M514" i="37"/>
  <c r="M513" i="37"/>
  <c r="M512" i="37"/>
  <c r="M511" i="37"/>
  <c r="M510" i="37"/>
  <c r="M509" i="37"/>
  <c r="M508" i="37"/>
  <c r="M507" i="37"/>
  <c r="M506" i="37"/>
  <c r="M505" i="37"/>
  <c r="M504" i="37"/>
  <c r="M503" i="37"/>
  <c r="M502" i="37"/>
  <c r="M501" i="37"/>
  <c r="M500" i="37"/>
  <c r="M499" i="37"/>
  <c r="M498" i="37"/>
  <c r="M497" i="37"/>
  <c r="M496" i="37"/>
  <c r="M495" i="37"/>
  <c r="M494" i="37"/>
  <c r="M493" i="37"/>
  <c r="M492" i="37"/>
  <c r="M491" i="37"/>
  <c r="M490" i="37"/>
  <c r="M489" i="37"/>
  <c r="M488" i="37"/>
  <c r="M487" i="37"/>
  <c r="M486" i="37"/>
  <c r="M485" i="37"/>
  <c r="M484" i="37"/>
  <c r="M483" i="37"/>
  <c r="M482" i="37"/>
  <c r="M481" i="37"/>
  <c r="M480" i="37"/>
  <c r="M479" i="37"/>
  <c r="M478" i="37"/>
  <c r="M477" i="37"/>
  <c r="M476" i="37"/>
  <c r="M475" i="37"/>
  <c r="M474" i="37"/>
  <c r="M473" i="37"/>
  <c r="M472" i="37"/>
  <c r="M471" i="37"/>
  <c r="M470" i="37"/>
  <c r="M469" i="37"/>
  <c r="M468" i="37"/>
  <c r="M467" i="37"/>
  <c r="M466" i="37"/>
  <c r="M465" i="37"/>
  <c r="M464" i="37"/>
  <c r="M463" i="37"/>
  <c r="M462" i="37"/>
  <c r="M461" i="37"/>
  <c r="M460" i="37"/>
  <c r="M459" i="37"/>
  <c r="M458" i="37"/>
  <c r="M457" i="37"/>
  <c r="M456" i="37"/>
  <c r="M455" i="37"/>
  <c r="M454" i="37"/>
  <c r="M453" i="37"/>
  <c r="M452" i="37"/>
  <c r="M451" i="37"/>
  <c r="M450" i="37"/>
  <c r="M449" i="37"/>
  <c r="M448" i="37"/>
  <c r="M447" i="37"/>
  <c r="M446" i="37"/>
  <c r="M445" i="37"/>
  <c r="M444" i="37"/>
  <c r="M443" i="37"/>
  <c r="M442" i="37"/>
  <c r="M441" i="37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20" i="37"/>
  <c r="M419" i="37"/>
  <c r="M418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7" i="37"/>
  <c r="M396" i="37"/>
  <c r="M395" i="37"/>
  <c r="M394" i="37"/>
  <c r="M393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72" i="37"/>
  <c r="M371" i="37"/>
  <c r="M370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9" i="37"/>
  <c r="M348" i="37"/>
  <c r="M347" i="37"/>
  <c r="M346" i="37"/>
  <c r="M345" i="37"/>
  <c r="M344" i="37"/>
  <c r="M343" i="37"/>
  <c r="M342" i="37"/>
  <c r="M341" i="37"/>
  <c r="M340" i="37"/>
  <c r="M339" i="37"/>
  <c r="M338" i="37"/>
  <c r="M337" i="37"/>
  <c r="M336" i="37"/>
  <c r="M335" i="37"/>
  <c r="M334" i="37"/>
  <c r="M333" i="37"/>
  <c r="M332" i="37"/>
  <c r="M331" i="37"/>
  <c r="M330" i="37"/>
  <c r="M329" i="37"/>
  <c r="M328" i="37"/>
  <c r="M327" i="37"/>
  <c r="M326" i="37"/>
  <c r="M325" i="37"/>
  <c r="M324" i="37"/>
  <c r="M323" i="37"/>
  <c r="M322" i="37"/>
  <c r="M321" i="37"/>
  <c r="M320" i="37"/>
  <c r="M319" i="37"/>
  <c r="M318" i="37"/>
  <c r="M317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6" i="37"/>
  <c r="M295" i="37"/>
  <c r="M294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73" i="37"/>
  <c r="M272" i="37"/>
  <c r="M271" i="37"/>
  <c r="M270" i="37"/>
  <c r="M269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8" i="37"/>
  <c r="M217" i="37"/>
  <c r="M216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5" i="37"/>
  <c r="M164" i="37"/>
  <c r="M163" i="37"/>
  <c r="M162" i="37"/>
  <c r="M161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40" i="37"/>
  <c r="M139" i="37"/>
  <c r="M138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7" i="37"/>
  <c r="M116" i="37"/>
  <c r="M115" i="37"/>
  <c r="M114" i="37"/>
  <c r="M113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62" i="37"/>
  <c r="M61" i="37"/>
  <c r="M60" i="37"/>
  <c r="M59" i="37"/>
  <c r="M58" i="37"/>
  <c r="M57" i="37"/>
  <c r="M56" i="37"/>
  <c r="M55" i="37"/>
  <c r="M54" i="37"/>
  <c r="M53" i="37"/>
  <c r="M52" i="37"/>
  <c r="M51" i="37"/>
  <c r="M50" i="37"/>
  <c r="M49" i="37"/>
  <c r="M48" i="37"/>
  <c r="M47" i="37"/>
  <c r="M46" i="37"/>
  <c r="M45" i="37"/>
  <c r="M44" i="37"/>
  <c r="M43" i="37"/>
  <c r="M42" i="37"/>
  <c r="M41" i="37"/>
  <c r="M40" i="37"/>
  <c r="M39" i="37"/>
  <c r="M38" i="37"/>
  <c r="M37" i="37"/>
  <c r="M36" i="37"/>
  <c r="M35" i="37"/>
  <c r="M34" i="37"/>
  <c r="M33" i="37"/>
  <c r="M32" i="37"/>
  <c r="M31" i="37"/>
  <c r="M30" i="37"/>
  <c r="M29" i="37"/>
  <c r="M28" i="37"/>
  <c r="M27" i="37"/>
  <c r="M26" i="37"/>
  <c r="M25" i="37"/>
  <c r="M24" i="37"/>
  <c r="M23" i="37"/>
  <c r="M22" i="37"/>
  <c r="M21" i="37"/>
  <c r="M20" i="37"/>
  <c r="M19" i="37"/>
  <c r="M18" i="37"/>
  <c r="M17" i="37"/>
  <c r="M16" i="37"/>
  <c r="M15" i="37"/>
  <c r="M14" i="37"/>
  <c r="M13" i="37"/>
  <c r="M12" i="37"/>
  <c r="M11" i="37"/>
  <c r="M10" i="37"/>
  <c r="M9" i="37"/>
  <c r="M8" i="37"/>
  <c r="M108" i="36"/>
  <c r="M107" i="36"/>
  <c r="M106" i="36"/>
  <c r="M105" i="36"/>
  <c r="M104" i="36"/>
  <c r="M103" i="36"/>
  <c r="M102" i="36"/>
  <c r="M101" i="36"/>
  <c r="M100" i="36"/>
  <c r="M99" i="36"/>
  <c r="M98" i="36"/>
  <c r="M97" i="36"/>
  <c r="M96" i="36"/>
  <c r="M95" i="36"/>
  <c r="M94" i="36"/>
  <c r="M93" i="36"/>
  <c r="M92" i="36"/>
  <c r="M91" i="36"/>
  <c r="M90" i="36"/>
  <c r="M89" i="36"/>
  <c r="M88" i="36"/>
  <c r="M87" i="36"/>
  <c r="M86" i="36"/>
  <c r="M85" i="36"/>
  <c r="M84" i="36"/>
  <c r="M83" i="36"/>
  <c r="M82" i="36"/>
  <c r="M81" i="36"/>
  <c r="M80" i="36"/>
  <c r="M79" i="36"/>
  <c r="M78" i="36"/>
  <c r="M77" i="36"/>
  <c r="M76" i="36"/>
  <c r="M75" i="36"/>
  <c r="M74" i="36"/>
  <c r="M73" i="36"/>
  <c r="M72" i="36"/>
  <c r="M71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M9" i="36"/>
  <c r="M8" i="36"/>
  <c r="E6" i="36"/>
  <c r="M103" i="35"/>
  <c r="M102" i="35"/>
  <c r="M101" i="35"/>
  <c r="M100" i="35"/>
  <c r="M99" i="35"/>
  <c r="M98" i="35"/>
  <c r="M97" i="35"/>
  <c r="M96" i="35"/>
  <c r="M95" i="35"/>
  <c r="M94" i="35"/>
  <c r="M93" i="35"/>
  <c r="M92" i="35"/>
  <c r="M91" i="35"/>
  <c r="M90" i="35"/>
  <c r="M89" i="35"/>
  <c r="M88" i="35"/>
  <c r="M87" i="35"/>
  <c r="M86" i="35"/>
  <c r="M85" i="35"/>
  <c r="M84" i="35"/>
  <c r="M83" i="35"/>
  <c r="M82" i="35"/>
  <c r="M81" i="35"/>
  <c r="M80" i="35"/>
  <c r="M79" i="35"/>
  <c r="M78" i="35"/>
  <c r="M77" i="35"/>
  <c r="M76" i="35"/>
  <c r="M75" i="35"/>
  <c r="M74" i="35"/>
  <c r="M73" i="35"/>
  <c r="M72" i="35"/>
  <c r="M71" i="35"/>
  <c r="M70" i="35"/>
  <c r="M69" i="35"/>
  <c r="M68" i="35"/>
  <c r="M67" i="35"/>
  <c r="M66" i="35"/>
  <c r="M65" i="35"/>
  <c r="M64" i="35"/>
  <c r="M63" i="35"/>
  <c r="M62" i="35"/>
  <c r="M61" i="35"/>
  <c r="M60" i="35"/>
  <c r="M59" i="35"/>
  <c r="M58" i="35"/>
  <c r="M57" i="35"/>
  <c r="M56" i="35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4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E6" i="35"/>
  <c r="M73" i="34"/>
  <c r="M72" i="34"/>
  <c r="M71" i="34"/>
  <c r="M70" i="34"/>
  <c r="M69" i="34"/>
  <c r="M68" i="34"/>
  <c r="M67" i="34"/>
  <c r="M66" i="34"/>
  <c r="M65" i="34"/>
  <c r="M64" i="34"/>
  <c r="M63" i="34"/>
  <c r="M62" i="34"/>
  <c r="M61" i="34"/>
  <c r="M60" i="34"/>
  <c r="M59" i="34"/>
  <c r="M58" i="34"/>
  <c r="M57" i="34"/>
  <c r="M56" i="34"/>
  <c r="M55" i="34"/>
  <c r="M54" i="34"/>
  <c r="M53" i="34"/>
  <c r="M52" i="34"/>
  <c r="M51" i="34"/>
  <c r="M50" i="34"/>
  <c r="M49" i="34"/>
  <c r="M48" i="34"/>
  <c r="M47" i="34"/>
  <c r="M46" i="34"/>
  <c r="M45" i="34"/>
  <c r="M44" i="34"/>
  <c r="M43" i="34"/>
  <c r="M42" i="34"/>
  <c r="M41" i="34"/>
  <c r="M40" i="34"/>
  <c r="M39" i="34"/>
  <c r="M38" i="34"/>
  <c r="M37" i="34"/>
  <c r="M36" i="34"/>
  <c r="M35" i="34"/>
  <c r="M34" i="34"/>
  <c r="M33" i="34"/>
  <c r="M32" i="34"/>
  <c r="M31" i="34"/>
  <c r="M30" i="34"/>
  <c r="M29" i="34"/>
  <c r="M28" i="34"/>
  <c r="M27" i="34"/>
  <c r="M26" i="34"/>
  <c r="M25" i="34"/>
  <c r="M24" i="34"/>
  <c r="M23" i="34"/>
  <c r="M22" i="34"/>
  <c r="M21" i="34"/>
  <c r="M20" i="34"/>
  <c r="M19" i="34"/>
  <c r="M18" i="34"/>
  <c r="M17" i="34"/>
  <c r="M16" i="34"/>
  <c r="M15" i="34"/>
  <c r="M14" i="34"/>
  <c r="M13" i="34"/>
  <c r="M12" i="34"/>
  <c r="M11" i="34"/>
  <c r="M10" i="34"/>
  <c r="M9" i="34"/>
  <c r="M8" i="34"/>
  <c r="E6" i="34"/>
  <c r="M41" i="33"/>
  <c r="M40" i="33"/>
  <c r="M39" i="33"/>
  <c r="M38" i="33"/>
  <c r="M37" i="33"/>
  <c r="M36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M15" i="33"/>
  <c r="M14" i="33"/>
  <c r="M13" i="33"/>
  <c r="M12" i="33"/>
  <c r="M11" i="33"/>
  <c r="M10" i="33"/>
  <c r="M9" i="33"/>
  <c r="M8" i="33"/>
  <c r="E6" i="33"/>
  <c r="M531" i="32"/>
  <c r="M530" i="32"/>
  <c r="M529" i="32"/>
  <c r="M528" i="32"/>
  <c r="M527" i="32"/>
  <c r="M526" i="32"/>
  <c r="M525" i="32"/>
  <c r="M524" i="32"/>
  <c r="M523" i="32"/>
  <c r="M522" i="32"/>
  <c r="M521" i="32"/>
  <c r="M520" i="32"/>
  <c r="M519" i="32"/>
  <c r="M518" i="32"/>
  <c r="M517" i="32"/>
  <c r="M516" i="32"/>
  <c r="M515" i="32"/>
  <c r="M514" i="32"/>
  <c r="M513" i="32"/>
  <c r="M512" i="32"/>
  <c r="M511" i="32"/>
  <c r="M510" i="32"/>
  <c r="M509" i="32"/>
  <c r="M508" i="32"/>
  <c r="M507" i="32"/>
  <c r="M506" i="32"/>
  <c r="M505" i="32"/>
  <c r="M504" i="32"/>
  <c r="M503" i="32"/>
  <c r="M502" i="32"/>
  <c r="M501" i="32"/>
  <c r="M500" i="32"/>
  <c r="M499" i="32"/>
  <c r="M498" i="32"/>
  <c r="M497" i="32"/>
  <c r="M496" i="32"/>
  <c r="M495" i="32"/>
  <c r="M494" i="32"/>
  <c r="M493" i="32"/>
  <c r="M492" i="32"/>
  <c r="M491" i="32"/>
  <c r="M490" i="32"/>
  <c r="M489" i="32"/>
  <c r="M488" i="32"/>
  <c r="M487" i="32"/>
  <c r="M486" i="32"/>
  <c r="M485" i="32"/>
  <c r="M484" i="32"/>
  <c r="M483" i="32"/>
  <c r="M482" i="32"/>
  <c r="M481" i="32"/>
  <c r="M480" i="32"/>
  <c r="M479" i="32"/>
  <c r="M478" i="32"/>
  <c r="M477" i="32"/>
  <c r="M476" i="32"/>
  <c r="M475" i="32"/>
  <c r="M474" i="32"/>
  <c r="M473" i="32"/>
  <c r="M472" i="32"/>
  <c r="M471" i="32"/>
  <c r="M470" i="32"/>
  <c r="M469" i="32"/>
  <c r="M468" i="32"/>
  <c r="M467" i="32"/>
  <c r="M466" i="32"/>
  <c r="M465" i="32"/>
  <c r="M464" i="32"/>
  <c r="M463" i="32"/>
  <c r="M462" i="32"/>
  <c r="M461" i="32"/>
  <c r="M460" i="32"/>
  <c r="M459" i="32"/>
  <c r="M458" i="32"/>
  <c r="M457" i="32"/>
  <c r="M456" i="32"/>
  <c r="M455" i="32"/>
  <c r="M454" i="32"/>
  <c r="M453" i="32"/>
  <c r="M452" i="32"/>
  <c r="M451" i="32"/>
  <c r="M450" i="32"/>
  <c r="M449" i="32"/>
  <c r="M448" i="32"/>
  <c r="M447" i="32"/>
  <c r="M446" i="32"/>
  <c r="M445" i="32"/>
  <c r="M444" i="32"/>
  <c r="M443" i="32"/>
  <c r="M442" i="32"/>
  <c r="M441" i="32"/>
  <c r="M440" i="32"/>
  <c r="M439" i="32"/>
  <c r="M438" i="32"/>
  <c r="M437" i="32"/>
  <c r="M436" i="32"/>
  <c r="M435" i="32"/>
  <c r="M434" i="32"/>
  <c r="M433" i="32"/>
  <c r="M432" i="32"/>
  <c r="M431" i="32"/>
  <c r="M430" i="32"/>
  <c r="M429" i="32"/>
  <c r="M428" i="32"/>
  <c r="M427" i="32"/>
  <c r="M426" i="32"/>
  <c r="M425" i="32"/>
  <c r="M424" i="32"/>
  <c r="M423" i="32"/>
  <c r="M422" i="32"/>
  <c r="M421" i="32"/>
  <c r="M420" i="32"/>
  <c r="M419" i="32"/>
  <c r="M418" i="32"/>
  <c r="M417" i="32"/>
  <c r="M416" i="32"/>
  <c r="M415" i="32"/>
  <c r="M414" i="32"/>
  <c r="M413" i="32"/>
  <c r="M412" i="32"/>
  <c r="M411" i="32"/>
  <c r="M410" i="32"/>
  <c r="M409" i="32"/>
  <c r="M408" i="32"/>
  <c r="M407" i="32"/>
  <c r="M406" i="32"/>
  <c r="M405" i="32"/>
  <c r="M404" i="32"/>
  <c r="M403" i="32"/>
  <c r="M402" i="32"/>
  <c r="M401" i="32"/>
  <c r="M400" i="32"/>
  <c r="M399" i="32"/>
  <c r="M398" i="32"/>
  <c r="M397" i="32"/>
  <c r="M396" i="32"/>
  <c r="M395" i="32"/>
  <c r="M394" i="32"/>
  <c r="M393" i="32"/>
  <c r="M392" i="32"/>
  <c r="M391" i="32"/>
  <c r="M390" i="32"/>
  <c r="M389" i="32"/>
  <c r="M388" i="32"/>
  <c r="M387" i="32"/>
  <c r="M386" i="32"/>
  <c r="M385" i="32"/>
  <c r="M384" i="32"/>
  <c r="M383" i="32"/>
  <c r="M382" i="32"/>
  <c r="M381" i="32"/>
  <c r="M380" i="32"/>
  <c r="M379" i="32"/>
  <c r="M378" i="32"/>
  <c r="M377" i="32"/>
  <c r="M376" i="32"/>
  <c r="M375" i="32"/>
  <c r="M374" i="32"/>
  <c r="M373" i="32"/>
  <c r="M372" i="32"/>
  <c r="M371" i="32"/>
  <c r="M370" i="32"/>
  <c r="M369" i="32"/>
  <c r="M368" i="32"/>
  <c r="M367" i="32"/>
  <c r="M366" i="32"/>
  <c r="M365" i="32"/>
  <c r="M364" i="32"/>
  <c r="M363" i="32"/>
  <c r="M362" i="32"/>
  <c r="M361" i="32"/>
  <c r="M360" i="32"/>
  <c r="M359" i="32"/>
  <c r="M358" i="32"/>
  <c r="M357" i="32"/>
  <c r="M356" i="32"/>
  <c r="M355" i="32"/>
  <c r="M354" i="32"/>
  <c r="M353" i="32"/>
  <c r="M352" i="32"/>
  <c r="M351" i="32"/>
  <c r="M350" i="32"/>
  <c r="M349" i="32"/>
  <c r="M348" i="32"/>
  <c r="M347" i="32"/>
  <c r="M346" i="32"/>
  <c r="M345" i="32"/>
  <c r="M344" i="32"/>
  <c r="M343" i="32"/>
  <c r="M342" i="32"/>
  <c r="M341" i="32"/>
  <c r="M340" i="32"/>
  <c r="M339" i="32"/>
  <c r="M338" i="32"/>
  <c r="M337" i="32"/>
  <c r="M336" i="32"/>
  <c r="M335" i="32"/>
  <c r="M334" i="32"/>
  <c r="M333" i="32"/>
  <c r="M332" i="32"/>
  <c r="M331" i="32"/>
  <c r="M330" i="32"/>
  <c r="M329" i="32"/>
  <c r="M328" i="32"/>
  <c r="M327" i="32"/>
  <c r="M326" i="32"/>
  <c r="M325" i="32"/>
  <c r="M324" i="32"/>
  <c r="M323" i="32"/>
  <c r="M322" i="32"/>
  <c r="M321" i="32"/>
  <c r="M320" i="32"/>
  <c r="M319" i="32"/>
  <c r="M318" i="32"/>
  <c r="M317" i="32"/>
  <c r="M316" i="32"/>
  <c r="M315" i="32"/>
  <c r="M314" i="32"/>
  <c r="M313" i="32"/>
  <c r="M312" i="32"/>
  <c r="M311" i="32"/>
  <c r="M310" i="32"/>
  <c r="M309" i="32"/>
  <c r="M308" i="32"/>
  <c r="M307" i="32"/>
  <c r="M306" i="32"/>
  <c r="M305" i="32"/>
  <c r="M304" i="32"/>
  <c r="M303" i="32"/>
  <c r="M302" i="32"/>
  <c r="M301" i="32"/>
  <c r="M300" i="32"/>
  <c r="M299" i="32"/>
  <c r="M298" i="32"/>
  <c r="M297" i="32"/>
  <c r="M296" i="32"/>
  <c r="M295" i="32"/>
  <c r="M294" i="32"/>
  <c r="M293" i="32"/>
  <c r="M292" i="32"/>
  <c r="M291" i="32"/>
  <c r="M290" i="32"/>
  <c r="M289" i="32"/>
  <c r="M288" i="32"/>
  <c r="M287" i="32"/>
  <c r="M286" i="32"/>
  <c r="M285" i="32"/>
  <c r="M284" i="32"/>
  <c r="M283" i="32"/>
  <c r="M282" i="32"/>
  <c r="M281" i="32"/>
  <c r="M280" i="32"/>
  <c r="M279" i="32"/>
  <c r="M278" i="32"/>
  <c r="M277" i="32"/>
  <c r="M276" i="32"/>
  <c r="M275" i="32"/>
  <c r="M274" i="32"/>
  <c r="M273" i="32"/>
  <c r="M272" i="32"/>
  <c r="M271" i="32"/>
  <c r="M270" i="32"/>
  <c r="M269" i="32"/>
  <c r="M268" i="32"/>
  <c r="M267" i="32"/>
  <c r="M266" i="32"/>
  <c r="M265" i="32"/>
  <c r="M264" i="32"/>
  <c r="M263" i="32"/>
  <c r="M262" i="32"/>
  <c r="M261" i="32"/>
  <c r="M260" i="32"/>
  <c r="M259" i="32"/>
  <c r="M258" i="32"/>
  <c r="M257" i="32"/>
  <c r="M256" i="32"/>
  <c r="M255" i="32"/>
  <c r="M254" i="32"/>
  <c r="M253" i="32"/>
  <c r="M252" i="32"/>
  <c r="M251" i="32"/>
  <c r="M250" i="32"/>
  <c r="M249" i="32"/>
  <c r="M248" i="32"/>
  <c r="M247" i="32"/>
  <c r="M246" i="32"/>
  <c r="M245" i="32"/>
  <c r="M244" i="32"/>
  <c r="M243" i="32"/>
  <c r="M242" i="32"/>
  <c r="M241" i="32"/>
  <c r="M240" i="32"/>
  <c r="M239" i="32"/>
  <c r="M238" i="32"/>
  <c r="M237" i="32"/>
  <c r="M236" i="32"/>
  <c r="M235" i="32"/>
  <c r="M234" i="32"/>
  <c r="M233" i="32"/>
  <c r="M232" i="32"/>
  <c r="M231" i="32"/>
  <c r="M230" i="32"/>
  <c r="M229" i="32"/>
  <c r="M228" i="32"/>
  <c r="M227" i="32"/>
  <c r="M226" i="32"/>
  <c r="M225" i="32"/>
  <c r="M224" i="32"/>
  <c r="M223" i="32"/>
  <c r="M222" i="32"/>
  <c r="M221" i="32"/>
  <c r="M220" i="32"/>
  <c r="M219" i="32"/>
  <c r="M218" i="32"/>
  <c r="M217" i="32"/>
  <c r="M216" i="32"/>
  <c r="M215" i="32"/>
  <c r="M214" i="32"/>
  <c r="M213" i="32"/>
  <c r="M212" i="32"/>
  <c r="M211" i="32"/>
  <c r="M210" i="32"/>
  <c r="M209" i="32"/>
  <c r="M208" i="32"/>
  <c r="M207" i="32"/>
  <c r="M206" i="32"/>
  <c r="M205" i="32"/>
  <c r="M204" i="32"/>
  <c r="M203" i="32"/>
  <c r="M202" i="32"/>
  <c r="M201" i="32"/>
  <c r="M200" i="32"/>
  <c r="M199" i="32"/>
  <c r="M198" i="32"/>
  <c r="M197" i="32"/>
  <c r="M196" i="32"/>
  <c r="M195" i="32"/>
  <c r="M194" i="32"/>
  <c r="M193" i="32"/>
  <c r="M192" i="32"/>
  <c r="M191" i="32"/>
  <c r="M190" i="32"/>
  <c r="M189" i="32"/>
  <c r="M188" i="32"/>
  <c r="M187" i="32"/>
  <c r="M186" i="32"/>
  <c r="M185" i="32"/>
  <c r="M184" i="32"/>
  <c r="M183" i="32"/>
  <c r="M182" i="32"/>
  <c r="M181" i="32"/>
  <c r="M180" i="32"/>
  <c r="M179" i="32"/>
  <c r="M178" i="32"/>
  <c r="M177" i="32"/>
  <c r="M176" i="32"/>
  <c r="M175" i="32"/>
  <c r="M174" i="32"/>
  <c r="M173" i="32"/>
  <c r="M172" i="32"/>
  <c r="M171" i="32"/>
  <c r="M170" i="32"/>
  <c r="M169" i="32"/>
  <c r="M168" i="32"/>
  <c r="M167" i="32"/>
  <c r="M166" i="32"/>
  <c r="M165" i="32"/>
  <c r="M164" i="32"/>
  <c r="M163" i="32"/>
  <c r="M162" i="32"/>
  <c r="M161" i="32"/>
  <c r="M160" i="32"/>
  <c r="M159" i="32"/>
  <c r="M158" i="32"/>
  <c r="M157" i="32"/>
  <c r="M156" i="32"/>
  <c r="M155" i="32"/>
  <c r="M154" i="32"/>
  <c r="M153" i="32"/>
  <c r="M152" i="32"/>
  <c r="M151" i="32"/>
  <c r="M150" i="32"/>
  <c r="M149" i="32"/>
  <c r="M148" i="32"/>
  <c r="M147" i="32"/>
  <c r="M146" i="32"/>
  <c r="M145" i="32"/>
  <c r="M144" i="32"/>
  <c r="M143" i="32"/>
  <c r="M142" i="32"/>
  <c r="M141" i="32"/>
  <c r="M140" i="32"/>
  <c r="M139" i="32"/>
  <c r="M138" i="32"/>
  <c r="M137" i="32"/>
  <c r="M136" i="32"/>
  <c r="M135" i="32"/>
  <c r="M134" i="32"/>
  <c r="M133" i="32"/>
  <c r="M132" i="32"/>
  <c r="M131" i="32"/>
  <c r="M130" i="32"/>
  <c r="M129" i="32"/>
  <c r="M128" i="32"/>
  <c r="M127" i="32"/>
  <c r="M126" i="32"/>
  <c r="M125" i="32"/>
  <c r="M124" i="32"/>
  <c r="M123" i="32"/>
  <c r="M122" i="32"/>
  <c r="M121" i="32"/>
  <c r="M120" i="32"/>
  <c r="M119" i="32"/>
  <c r="M118" i="32"/>
  <c r="M117" i="32"/>
  <c r="M116" i="32"/>
  <c r="M115" i="32"/>
  <c r="M114" i="32"/>
  <c r="M113" i="32"/>
  <c r="M112" i="32"/>
  <c r="M111" i="32"/>
  <c r="M110" i="32"/>
  <c r="M109" i="32"/>
  <c r="M108" i="32"/>
  <c r="M107" i="32"/>
  <c r="M106" i="32"/>
  <c r="M105" i="32"/>
  <c r="M104" i="32"/>
  <c r="M103" i="32"/>
  <c r="M102" i="32"/>
  <c r="M101" i="32"/>
  <c r="M100" i="32"/>
  <c r="M99" i="32"/>
  <c r="M98" i="32"/>
  <c r="M97" i="32"/>
  <c r="M96" i="32"/>
  <c r="M95" i="32"/>
  <c r="M94" i="32"/>
  <c r="M93" i="32"/>
  <c r="M92" i="32"/>
  <c r="M91" i="32"/>
  <c r="M90" i="32"/>
  <c r="M89" i="32"/>
  <c r="M88" i="32"/>
  <c r="M87" i="32"/>
  <c r="M86" i="32"/>
  <c r="M85" i="32"/>
  <c r="M84" i="32"/>
  <c r="M83" i="32"/>
  <c r="M82" i="32"/>
  <c r="M81" i="32"/>
  <c r="M80" i="32"/>
  <c r="M79" i="32"/>
  <c r="M78" i="32"/>
  <c r="M77" i="32"/>
  <c r="M76" i="32"/>
  <c r="M75" i="32"/>
  <c r="M74" i="32"/>
  <c r="M73" i="32"/>
  <c r="M72" i="32"/>
  <c r="M71" i="32"/>
  <c r="M70" i="32"/>
  <c r="M69" i="32"/>
  <c r="M68" i="32"/>
  <c r="M67" i="32"/>
  <c r="M66" i="32"/>
  <c r="M65" i="32"/>
  <c r="M64" i="32"/>
  <c r="M63" i="32"/>
  <c r="M62" i="32"/>
  <c r="M61" i="32"/>
  <c r="M60" i="32"/>
  <c r="M59" i="32"/>
  <c r="M58" i="32"/>
  <c r="M57" i="32"/>
  <c r="M56" i="32"/>
  <c r="M55" i="32"/>
  <c r="M54" i="32"/>
  <c r="M53" i="32"/>
  <c r="M52" i="32"/>
  <c r="M51" i="32"/>
  <c r="M50" i="32"/>
  <c r="M49" i="32"/>
  <c r="M48" i="32"/>
  <c r="M47" i="32"/>
  <c r="M46" i="32"/>
  <c r="M45" i="32"/>
  <c r="M44" i="32"/>
  <c r="M43" i="32"/>
  <c r="M42" i="32"/>
  <c r="M41" i="32"/>
  <c r="M40" i="32"/>
  <c r="M39" i="32"/>
  <c r="M38" i="32"/>
  <c r="M37" i="32"/>
  <c r="M36" i="32"/>
  <c r="M35" i="32"/>
  <c r="M34" i="32"/>
  <c r="M33" i="32"/>
  <c r="M32" i="32"/>
  <c r="M31" i="32"/>
  <c r="M30" i="32"/>
  <c r="M29" i="32"/>
  <c r="M28" i="32"/>
  <c r="M27" i="32"/>
  <c r="M26" i="32"/>
  <c r="M25" i="32"/>
  <c r="M24" i="32"/>
  <c r="M23" i="32"/>
  <c r="M22" i="32"/>
  <c r="M21" i="32"/>
  <c r="M20" i="32"/>
  <c r="M19" i="32"/>
  <c r="M18" i="32"/>
  <c r="M17" i="32"/>
  <c r="M16" i="32"/>
  <c r="M15" i="32"/>
  <c r="M14" i="32"/>
  <c r="M13" i="32"/>
  <c r="M12" i="32"/>
  <c r="M11" i="32"/>
  <c r="M10" i="32"/>
  <c r="M9" i="32"/>
  <c r="M8" i="32"/>
  <c r="E6" i="32"/>
  <c r="E6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479" i="25"/>
  <c r="M480" i="25"/>
  <c r="M481" i="25"/>
  <c r="M482" i="25"/>
  <c r="M483" i="25"/>
  <c r="M484" i="25"/>
  <c r="M485" i="25"/>
  <c r="M486" i="25"/>
  <c r="M487" i="25"/>
  <c r="M488" i="25"/>
  <c r="M489" i="25"/>
  <c r="M490" i="25"/>
  <c r="M491" i="25"/>
  <c r="M492" i="25"/>
  <c r="M493" i="25"/>
  <c r="M494" i="25"/>
  <c r="M495" i="25"/>
  <c r="M496" i="25"/>
  <c r="M497" i="25"/>
  <c r="M498" i="25"/>
  <c r="M499" i="25"/>
  <c r="M500" i="25"/>
  <c r="M501" i="25"/>
  <c r="M502" i="25"/>
  <c r="M503" i="25"/>
  <c r="M504" i="25"/>
  <c r="M505" i="25"/>
  <c r="M506" i="25"/>
  <c r="M507" i="25"/>
  <c r="M508" i="25"/>
  <c r="M509" i="25"/>
  <c r="M510" i="25"/>
  <c r="M511" i="25"/>
  <c r="M512" i="25"/>
  <c r="M513" i="25"/>
  <c r="M514" i="25"/>
  <c r="M515" i="25"/>
  <c r="M516" i="25"/>
  <c r="M517" i="25"/>
  <c r="M518" i="25"/>
  <c r="M519" i="25"/>
  <c r="M520" i="25"/>
  <c r="M521" i="25"/>
  <c r="M522" i="25"/>
  <c r="M523" i="25"/>
  <c r="M524" i="25"/>
  <c r="M525" i="25"/>
  <c r="M526" i="25"/>
  <c r="M527" i="25"/>
  <c r="M528" i="25"/>
  <c r="M529" i="25"/>
  <c r="M530" i="25"/>
  <c r="M531" i="25"/>
  <c r="M532" i="25"/>
  <c r="M533" i="25"/>
  <c r="M534" i="25"/>
  <c r="M535" i="25"/>
  <c r="M536" i="25"/>
  <c r="M537" i="25"/>
  <c r="M538" i="25"/>
  <c r="M539" i="25"/>
  <c r="M540" i="25"/>
  <c r="M541" i="25"/>
  <c r="M542" i="25"/>
  <c r="M543" i="25"/>
  <c r="M544" i="25"/>
  <c r="M545" i="25"/>
  <c r="M546" i="25"/>
  <c r="M547" i="25"/>
  <c r="M548" i="25"/>
  <c r="M549" i="25"/>
  <c r="M550" i="25"/>
  <c r="M551" i="25"/>
  <c r="M552" i="25"/>
  <c r="M553" i="25"/>
  <c r="M554" i="25"/>
  <c r="M555" i="25"/>
  <c r="M556" i="25"/>
  <c r="M557" i="25"/>
  <c r="M558" i="25"/>
  <c r="M559" i="25"/>
  <c r="M560" i="25"/>
  <c r="M561" i="25"/>
  <c r="M562" i="25"/>
  <c r="M563" i="25"/>
  <c r="M564" i="25"/>
  <c r="M565" i="25"/>
  <c r="M566" i="25"/>
  <c r="M567" i="25"/>
  <c r="M568" i="25"/>
  <c r="M569" i="25"/>
  <c r="M570" i="25"/>
  <c r="M571" i="25"/>
  <c r="M572" i="25"/>
  <c r="M573" i="25"/>
  <c r="M574" i="25"/>
  <c r="M575" i="25"/>
  <c r="M576" i="25"/>
  <c r="M577" i="25"/>
  <c r="M578" i="25"/>
  <c r="M579" i="25"/>
  <c r="M580" i="25"/>
  <c r="M581" i="25"/>
  <c r="M582" i="25"/>
  <c r="M583" i="25"/>
  <c r="M584" i="25"/>
  <c r="M585" i="25"/>
  <c r="M586" i="25"/>
  <c r="M587" i="25"/>
  <c r="M588" i="25"/>
  <c r="M589" i="25"/>
  <c r="M590" i="25"/>
  <c r="M591" i="25"/>
  <c r="M592" i="25"/>
  <c r="M593" i="25"/>
  <c r="M594" i="25"/>
  <c r="M595" i="25"/>
  <c r="M596" i="25"/>
  <c r="M597" i="25"/>
  <c r="M598" i="25"/>
  <c r="M599" i="25"/>
  <c r="M600" i="25"/>
  <c r="M601" i="25"/>
  <c r="M602" i="25"/>
  <c r="M603" i="25"/>
  <c r="M604" i="25"/>
  <c r="M605" i="25"/>
  <c r="M606" i="25"/>
  <c r="M607" i="25"/>
  <c r="M608" i="25"/>
  <c r="M609" i="25"/>
  <c r="M610" i="25"/>
  <c r="M611" i="25"/>
  <c r="M612" i="25"/>
  <c r="M613" i="25"/>
  <c r="M614" i="25"/>
  <c r="M615" i="25"/>
  <c r="M616" i="25"/>
  <c r="M617" i="25"/>
  <c r="M618" i="25"/>
  <c r="M619" i="25"/>
  <c r="M620" i="25"/>
  <c r="M621" i="25"/>
  <c r="M622" i="25"/>
  <c r="M623" i="25"/>
  <c r="M624" i="25"/>
  <c r="M625" i="25"/>
  <c r="M626" i="25"/>
  <c r="M627" i="25"/>
  <c r="M628" i="25"/>
  <c r="M629" i="25"/>
  <c r="M630" i="25"/>
  <c r="M631" i="25"/>
  <c r="M632" i="25"/>
  <c r="M633" i="25"/>
  <c r="M634" i="25"/>
  <c r="M635" i="25"/>
  <c r="M636" i="25"/>
  <c r="M637" i="25"/>
  <c r="M638" i="25"/>
  <c r="M639" i="25"/>
  <c r="M640" i="25"/>
  <c r="M641" i="25"/>
  <c r="M642" i="25"/>
  <c r="M643" i="25"/>
  <c r="M644" i="25"/>
  <c r="M645" i="25"/>
  <c r="M646" i="25"/>
  <c r="M647" i="25"/>
  <c r="M648" i="25"/>
  <c r="M649" i="25"/>
  <c r="M650" i="25"/>
  <c r="M651" i="25"/>
  <c r="M652" i="25"/>
  <c r="M653" i="25"/>
  <c r="M654" i="25"/>
  <c r="M655" i="25"/>
  <c r="M656" i="25"/>
  <c r="M657" i="25"/>
  <c r="M658" i="25"/>
  <c r="M659" i="25"/>
  <c r="M660" i="25"/>
  <c r="M661" i="25"/>
  <c r="M662" i="25"/>
  <c r="M663" i="25"/>
  <c r="M664" i="25"/>
  <c r="M665" i="25"/>
  <c r="M666" i="25"/>
  <c r="M667" i="25"/>
  <c r="M668" i="25"/>
  <c r="M669" i="25"/>
  <c r="M670" i="25"/>
  <c r="M671" i="25"/>
  <c r="M672" i="25"/>
  <c r="M673" i="25"/>
  <c r="M674" i="25"/>
  <c r="M675" i="25"/>
  <c r="M676" i="25"/>
  <c r="M677" i="25"/>
  <c r="M678" i="25"/>
  <c r="M679" i="25"/>
  <c r="M680" i="25"/>
  <c r="M681" i="25"/>
  <c r="M682" i="25"/>
  <c r="M683" i="25"/>
  <c r="M684" i="25"/>
  <c r="M685" i="25"/>
  <c r="M686" i="25"/>
  <c r="M687" i="25"/>
  <c r="M688" i="25"/>
  <c r="M689" i="25"/>
  <c r="M690" i="25"/>
  <c r="M691" i="25"/>
  <c r="M692" i="25"/>
  <c r="M693" i="25"/>
  <c r="M694" i="25"/>
  <c r="M695" i="25"/>
  <c r="M696" i="25"/>
  <c r="M697" i="25"/>
  <c r="M698" i="25"/>
  <c r="M699" i="25"/>
  <c r="M700" i="25"/>
  <c r="M701" i="25"/>
  <c r="M702" i="25"/>
  <c r="M703" i="25"/>
  <c r="M704" i="25"/>
  <c r="M705" i="25"/>
  <c r="M706" i="25"/>
  <c r="M707" i="25"/>
  <c r="M708" i="25"/>
  <c r="M709" i="25"/>
  <c r="M710" i="25"/>
  <c r="M711" i="25"/>
  <c r="M712" i="25"/>
  <c r="M713" i="25"/>
  <c r="M714" i="25"/>
  <c r="M715" i="25"/>
  <c r="M716" i="25"/>
  <c r="M717" i="25"/>
  <c r="M718" i="25"/>
  <c r="M719" i="25"/>
  <c r="M720" i="25"/>
  <c r="M721" i="25"/>
  <c r="M722" i="25"/>
  <c r="M723" i="25"/>
  <c r="M724" i="25"/>
  <c r="M725" i="25"/>
  <c r="M726" i="25"/>
  <c r="M727" i="25"/>
  <c r="M728" i="25"/>
  <c r="M729" i="25"/>
  <c r="M730" i="25"/>
  <c r="M731" i="25"/>
  <c r="M732" i="25"/>
  <c r="M733" i="25"/>
  <c r="M734" i="25"/>
  <c r="M735" i="25"/>
  <c r="M736" i="25"/>
  <c r="M737" i="25"/>
  <c r="M738" i="25"/>
  <c r="M739" i="25"/>
  <c r="M740" i="25"/>
  <c r="M741" i="25"/>
  <c r="M742" i="25"/>
  <c r="M743" i="25"/>
  <c r="M744" i="25"/>
  <c r="M745" i="25"/>
  <c r="M746" i="25"/>
  <c r="M747" i="25"/>
  <c r="M748" i="25"/>
  <c r="M749" i="25"/>
  <c r="M750" i="25"/>
  <c r="M751" i="25"/>
  <c r="M752" i="25"/>
  <c r="M753" i="25"/>
  <c r="M754" i="25"/>
  <c r="M755" i="25"/>
  <c r="M756" i="25"/>
  <c r="M757" i="25"/>
  <c r="M758" i="25"/>
  <c r="M759" i="25"/>
  <c r="M760" i="25"/>
  <c r="M761" i="25"/>
  <c r="M762" i="25"/>
  <c r="M763" i="25"/>
  <c r="M764" i="25"/>
  <c r="M765" i="25"/>
  <c r="M766" i="25"/>
  <c r="M767" i="25"/>
  <c r="M768" i="25"/>
  <c r="M769" i="25"/>
  <c r="M770" i="25"/>
  <c r="M771" i="25"/>
  <c r="M772" i="25"/>
  <c r="M773" i="25"/>
  <c r="M774" i="25"/>
  <c r="M775" i="25"/>
  <c r="M776" i="25"/>
  <c r="M777" i="25"/>
  <c r="M778" i="25"/>
  <c r="M779" i="25"/>
  <c r="M780" i="25"/>
  <c r="M781" i="25"/>
  <c r="M782" i="25"/>
  <c r="M783" i="25"/>
  <c r="M784" i="25"/>
  <c r="M785" i="25"/>
  <c r="M786" i="25"/>
  <c r="M787" i="25"/>
  <c r="M788" i="25"/>
  <c r="M789" i="25"/>
  <c r="M790" i="25"/>
  <c r="M791" i="25"/>
  <c r="M792" i="25"/>
  <c r="M793" i="25"/>
  <c r="M794" i="25"/>
  <c r="M795" i="25"/>
  <c r="M796" i="25"/>
  <c r="M797" i="25"/>
  <c r="M798" i="25"/>
  <c r="M799" i="25"/>
  <c r="M800" i="25"/>
  <c r="M801" i="25"/>
  <c r="M802" i="25"/>
  <c r="M803" i="25"/>
  <c r="M804" i="25"/>
  <c r="M805" i="25"/>
  <c r="M806" i="25"/>
  <c r="M807" i="25"/>
  <c r="M808" i="25"/>
  <c r="M809" i="25"/>
  <c r="M810" i="25"/>
  <c r="M811" i="25"/>
  <c r="M812" i="25"/>
  <c r="M813" i="25"/>
  <c r="M814" i="25"/>
  <c r="M815" i="25"/>
  <c r="M816" i="25"/>
  <c r="M817" i="25"/>
  <c r="M818" i="25"/>
  <c r="M819" i="25"/>
  <c r="M820" i="25"/>
  <c r="M821" i="25"/>
  <c r="M822" i="25"/>
  <c r="M823" i="25"/>
  <c r="M824" i="25"/>
  <c r="M825" i="25"/>
  <c r="M826" i="25"/>
  <c r="M827" i="25"/>
  <c r="M828" i="25"/>
  <c r="M829" i="25"/>
  <c r="M830" i="25"/>
  <c r="M831" i="25"/>
  <c r="M832" i="25"/>
  <c r="M833" i="25"/>
  <c r="M834" i="25"/>
  <c r="M835" i="25"/>
  <c r="M836" i="25"/>
  <c r="M837" i="25"/>
  <c r="M838" i="25"/>
  <c r="M839" i="25"/>
  <c r="M840" i="25"/>
  <c r="M841" i="25"/>
  <c r="M842" i="25"/>
  <c r="M843" i="25"/>
  <c r="M844" i="25"/>
  <c r="M845" i="25"/>
  <c r="M846" i="25"/>
  <c r="M847" i="25"/>
  <c r="M848" i="25"/>
  <c r="M849" i="25"/>
  <c r="M850" i="25"/>
  <c r="M851" i="25"/>
  <c r="M852" i="25"/>
  <c r="M853" i="25"/>
  <c r="M854" i="25"/>
  <c r="M855" i="25"/>
  <c r="M856" i="25"/>
  <c r="M857" i="25"/>
  <c r="M858" i="25"/>
  <c r="M859" i="25"/>
  <c r="M860" i="25"/>
  <c r="M861" i="25"/>
  <c r="M862" i="25"/>
  <c r="M863" i="25"/>
  <c r="M864" i="25"/>
  <c r="M865" i="25"/>
  <c r="M866" i="25"/>
  <c r="M867" i="25"/>
  <c r="M868" i="25"/>
  <c r="M869" i="25"/>
  <c r="M870" i="25"/>
  <c r="M871" i="25"/>
  <c r="M872" i="25"/>
  <c r="M873" i="25"/>
  <c r="M874" i="25"/>
  <c r="M875" i="25"/>
  <c r="M876" i="25"/>
  <c r="M877" i="25"/>
  <c r="M878" i="25"/>
  <c r="M879" i="25"/>
  <c r="M880" i="25"/>
  <c r="M881" i="25"/>
  <c r="M882" i="25"/>
  <c r="M883" i="25"/>
  <c r="M884" i="25"/>
  <c r="M885" i="25"/>
  <c r="M886" i="25"/>
  <c r="M887" i="25"/>
  <c r="M888" i="25"/>
  <c r="M889" i="25"/>
  <c r="M890" i="25"/>
  <c r="M891" i="25"/>
  <c r="M892" i="25"/>
  <c r="M893" i="25"/>
  <c r="M894" i="25"/>
  <c r="M895" i="25"/>
  <c r="M896" i="25"/>
  <c r="M897" i="25"/>
  <c r="M898" i="25"/>
  <c r="M899" i="25"/>
  <c r="M900" i="25"/>
  <c r="M901" i="25"/>
  <c r="M902" i="25"/>
  <c r="M903" i="25"/>
  <c r="M904" i="25"/>
  <c r="M905" i="25"/>
  <c r="M906" i="25"/>
  <c r="M907" i="25"/>
  <c r="M908" i="25"/>
  <c r="M909" i="25"/>
  <c r="M910" i="25"/>
  <c r="M911" i="25"/>
  <c r="M912" i="25"/>
  <c r="M913" i="25"/>
  <c r="M914" i="25"/>
  <c r="M915" i="25"/>
  <c r="M916" i="25"/>
  <c r="M917" i="25"/>
  <c r="M918" i="25"/>
  <c r="M919" i="25"/>
  <c r="M920" i="25"/>
  <c r="M921" i="25"/>
  <c r="M922" i="25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93" i="24"/>
  <c r="M294" i="24"/>
  <c r="M295" i="24"/>
  <c r="M296" i="24"/>
  <c r="M297" i="24"/>
  <c r="M298" i="24"/>
  <c r="M299" i="24"/>
  <c r="M300" i="24"/>
  <c r="M301" i="24"/>
  <c r="M302" i="24"/>
  <c r="M303" i="24"/>
  <c r="M304" i="24"/>
  <c r="M305" i="24"/>
  <c r="M306" i="24"/>
  <c r="M307" i="24"/>
  <c r="M308" i="24"/>
  <c r="M309" i="24"/>
  <c r="M310" i="24"/>
  <c r="M311" i="24"/>
  <c r="M312" i="24"/>
  <c r="M313" i="24"/>
  <c r="M314" i="24"/>
  <c r="M315" i="24"/>
  <c r="M316" i="24"/>
  <c r="M317" i="24"/>
  <c r="M318" i="24"/>
  <c r="M319" i="24"/>
  <c r="M320" i="24"/>
  <c r="M321" i="24"/>
  <c r="M322" i="24"/>
  <c r="M323" i="24"/>
  <c r="M324" i="24"/>
  <c r="M325" i="24"/>
  <c r="M326" i="24"/>
  <c r="M327" i="24"/>
  <c r="M328" i="24"/>
  <c r="M329" i="24"/>
  <c r="M330" i="24"/>
  <c r="M331" i="24"/>
  <c r="M332" i="24"/>
  <c r="M333" i="24"/>
  <c r="M334" i="24"/>
  <c r="M335" i="24"/>
  <c r="M336" i="24"/>
  <c r="M337" i="24"/>
  <c r="M338" i="24"/>
  <c r="M339" i="24"/>
  <c r="M340" i="24"/>
  <c r="M341" i="24"/>
  <c r="M342" i="24"/>
  <c r="M343" i="24"/>
  <c r="M344" i="24"/>
  <c r="M345" i="24"/>
  <c r="M346" i="24"/>
  <c r="M347" i="24"/>
  <c r="M348" i="24"/>
  <c r="M349" i="24"/>
  <c r="M350" i="24"/>
  <c r="M351" i="24"/>
  <c r="M352" i="24"/>
  <c r="M353" i="24"/>
  <c r="M354" i="24"/>
  <c r="M355" i="24"/>
  <c r="M356" i="24"/>
  <c r="M357" i="24"/>
  <c r="M358" i="24"/>
  <c r="M359" i="24"/>
  <c r="M360" i="24"/>
  <c r="M361" i="24"/>
  <c r="M362" i="24"/>
  <c r="M363" i="24"/>
  <c r="M364" i="24"/>
  <c r="M365" i="24"/>
  <c r="M366" i="24"/>
  <c r="M367" i="24"/>
  <c r="M368" i="24"/>
  <c r="M369" i="24"/>
  <c r="M370" i="24"/>
  <c r="M371" i="24"/>
  <c r="M372" i="24"/>
  <c r="M373" i="24"/>
  <c r="M374" i="24"/>
  <c r="M375" i="24"/>
  <c r="M376" i="24"/>
  <c r="M377" i="24"/>
  <c r="M378" i="24"/>
  <c r="M379" i="24"/>
  <c r="M380" i="24"/>
  <c r="M381" i="24"/>
  <c r="M382" i="24"/>
  <c r="M383" i="24"/>
  <c r="M384" i="24"/>
  <c r="M385" i="24"/>
  <c r="M386" i="24"/>
  <c r="M387" i="24"/>
  <c r="M388" i="24"/>
  <c r="M389" i="24"/>
  <c r="M390" i="24"/>
  <c r="M391" i="24"/>
  <c r="M392" i="24"/>
  <c r="M393" i="24"/>
  <c r="M394" i="24"/>
  <c r="M395" i="24"/>
  <c r="M396" i="24"/>
  <c r="M397" i="24"/>
  <c r="M398" i="24"/>
  <c r="M399" i="24"/>
  <c r="M400" i="24"/>
  <c r="M401" i="24"/>
  <c r="M402" i="24"/>
  <c r="M403" i="24"/>
  <c r="M404" i="24"/>
  <c r="M405" i="24"/>
  <c r="M406" i="24"/>
  <c r="M407" i="24"/>
  <c r="M408" i="24"/>
  <c r="M409" i="24"/>
  <c r="M410" i="24"/>
  <c r="M411" i="24"/>
  <c r="M412" i="24"/>
  <c r="M413" i="24"/>
  <c r="M414" i="24"/>
  <c r="M415" i="24"/>
  <c r="M416" i="24"/>
  <c r="M417" i="24"/>
  <c r="M418" i="24"/>
  <c r="M419" i="24"/>
  <c r="M420" i="24"/>
  <c r="M421" i="24"/>
  <c r="M422" i="24"/>
  <c r="M423" i="24"/>
  <c r="M424" i="24"/>
  <c r="M425" i="24"/>
  <c r="M426" i="24"/>
  <c r="M427" i="24"/>
  <c r="M428" i="24"/>
  <c r="M429" i="24"/>
  <c r="M430" i="24"/>
  <c r="M431" i="24"/>
  <c r="M432" i="24"/>
  <c r="M433" i="24"/>
  <c r="M434" i="24"/>
  <c r="M435" i="24"/>
  <c r="M436" i="24"/>
  <c r="M437" i="24"/>
  <c r="M438" i="24"/>
  <c r="M439" i="24"/>
  <c r="M440" i="24"/>
  <c r="M441" i="24"/>
  <c r="M442" i="24"/>
  <c r="M443" i="24"/>
  <c r="M444" i="24"/>
  <c r="M445" i="24"/>
  <c r="M446" i="24"/>
  <c r="M447" i="24"/>
  <c r="M448" i="24"/>
  <c r="M449" i="24"/>
  <c r="M450" i="24"/>
  <c r="M451" i="24"/>
  <c r="M452" i="24"/>
  <c r="M453" i="24"/>
  <c r="M454" i="24"/>
  <c r="M455" i="24"/>
  <c r="M456" i="24"/>
  <c r="M457" i="24"/>
  <c r="M458" i="24"/>
  <c r="M459" i="24"/>
  <c r="M460" i="24"/>
  <c r="M461" i="24"/>
  <c r="M462" i="24"/>
  <c r="M463" i="24"/>
  <c r="M464" i="24"/>
  <c r="M465" i="24"/>
  <c r="M466" i="24"/>
  <c r="M467" i="24"/>
  <c r="M468" i="24"/>
  <c r="M469" i="24"/>
  <c r="M470" i="24"/>
  <c r="M471" i="24"/>
  <c r="M472" i="24"/>
  <c r="M473" i="24"/>
  <c r="M474" i="24"/>
  <c r="M475" i="24"/>
  <c r="M476" i="24"/>
  <c r="M477" i="24"/>
  <c r="M478" i="24"/>
  <c r="M479" i="24"/>
  <c r="M480" i="24"/>
  <c r="M481" i="24"/>
  <c r="M487" i="24"/>
  <c r="M482" i="24"/>
  <c r="M483" i="24"/>
  <c r="M484" i="24"/>
  <c r="M485" i="24"/>
  <c r="M486" i="24"/>
  <c r="M489" i="24"/>
  <c r="M490" i="24"/>
  <c r="M491" i="24"/>
  <c r="M492" i="24"/>
  <c r="M493" i="24"/>
  <c r="M494" i="24"/>
  <c r="M495" i="24"/>
  <c r="M496" i="24"/>
  <c r="M497" i="24"/>
  <c r="M498" i="24"/>
  <c r="M499" i="24"/>
  <c r="M500" i="24"/>
  <c r="M501" i="24"/>
  <c r="M502" i="24"/>
  <c r="M503" i="24"/>
  <c r="M504" i="24"/>
  <c r="M505" i="24"/>
  <c r="M506" i="24"/>
  <c r="M507" i="24"/>
  <c r="M508" i="24"/>
  <c r="M509" i="24"/>
  <c r="M510" i="24"/>
  <c r="M511" i="24"/>
  <c r="M512" i="24"/>
  <c r="M513" i="24"/>
  <c r="M514" i="24"/>
  <c r="M515" i="24"/>
  <c r="M516" i="24"/>
  <c r="M517" i="24"/>
  <c r="M518" i="24"/>
  <c r="M519" i="24"/>
  <c r="M520" i="24"/>
  <c r="M521" i="24"/>
  <c r="M522" i="24"/>
  <c r="M523" i="24"/>
  <c r="M524" i="24"/>
  <c r="M525" i="24"/>
  <c r="M526" i="24"/>
  <c r="M527" i="24"/>
  <c r="M528" i="24"/>
  <c r="M529" i="24"/>
  <c r="M530" i="24"/>
  <c r="M531" i="24"/>
  <c r="M532" i="24"/>
  <c r="M533" i="24"/>
  <c r="M534" i="24"/>
  <c r="M535" i="24"/>
  <c r="M536" i="24"/>
  <c r="M537" i="24"/>
  <c r="M538" i="24"/>
  <c r="M539" i="24"/>
  <c r="M540" i="24"/>
  <c r="M541" i="24"/>
  <c r="M542" i="24"/>
  <c r="M543" i="24"/>
  <c r="M544" i="24"/>
  <c r="M545" i="24"/>
  <c r="M546" i="24"/>
  <c r="M547" i="24"/>
  <c r="M548" i="24"/>
  <c r="M549" i="24"/>
  <c r="M550" i="24"/>
  <c r="M551" i="24"/>
  <c r="M552" i="24"/>
  <c r="M553" i="24"/>
  <c r="M554" i="24"/>
  <c r="M555" i="24"/>
  <c r="M556" i="24"/>
  <c r="M557" i="24"/>
  <c r="M558" i="24"/>
  <c r="M559" i="24"/>
  <c r="M560" i="24"/>
  <c r="M561" i="24"/>
  <c r="M564" i="24"/>
  <c r="M562" i="24"/>
  <c r="M563" i="24"/>
  <c r="M565" i="24"/>
  <c r="M566" i="24"/>
  <c r="M567" i="24"/>
  <c r="M568" i="24"/>
  <c r="M569" i="24"/>
  <c r="M570" i="24"/>
  <c r="M571" i="24"/>
  <c r="M572" i="24"/>
  <c r="M573" i="24"/>
  <c r="M574" i="24"/>
  <c r="M575" i="24"/>
  <c r="M576" i="24"/>
  <c r="M577" i="24"/>
  <c r="M578" i="24"/>
  <c r="M579" i="24"/>
  <c r="M580" i="24"/>
  <c r="M581" i="24"/>
  <c r="M582" i="24"/>
  <c r="M583" i="24"/>
  <c r="M584" i="24"/>
  <c r="M585" i="24"/>
  <c r="M586" i="24"/>
  <c r="M587" i="24"/>
  <c r="M588" i="24"/>
  <c r="M589" i="24"/>
  <c r="M590" i="24"/>
  <c r="M591" i="24"/>
  <c r="M592" i="24"/>
  <c r="M593" i="24"/>
  <c r="M594" i="24"/>
  <c r="M595" i="24"/>
  <c r="M596" i="24"/>
  <c r="M597" i="24"/>
  <c r="M598" i="24"/>
  <c r="M599" i="24"/>
  <c r="M600" i="24"/>
  <c r="M601" i="24"/>
  <c r="M602" i="24"/>
  <c r="M603" i="24"/>
  <c r="M604" i="24"/>
  <c r="M605" i="24"/>
  <c r="M606" i="24"/>
  <c r="M607" i="24"/>
  <c r="M608" i="24"/>
  <c r="M609" i="24"/>
  <c r="M610" i="24"/>
  <c r="M611" i="24"/>
  <c r="M612" i="24"/>
  <c r="M613" i="24"/>
  <c r="M614" i="24"/>
  <c r="M615" i="24"/>
  <c r="M616" i="24"/>
  <c r="M617" i="24"/>
  <c r="M618" i="24"/>
  <c r="M619" i="24"/>
  <c r="M620" i="24"/>
  <c r="M621" i="24"/>
  <c r="M622" i="24"/>
  <c r="M623" i="24"/>
  <c r="M624" i="24"/>
  <c r="M625" i="24"/>
  <c r="M626" i="24"/>
  <c r="M627" i="24"/>
  <c r="M628" i="24"/>
  <c r="M629" i="24"/>
  <c r="M630" i="24"/>
  <c r="M631" i="24"/>
  <c r="M632" i="24"/>
  <c r="M633" i="24"/>
  <c r="M634" i="24"/>
  <c r="M635" i="24"/>
  <c r="M636" i="24"/>
  <c r="M637" i="24"/>
  <c r="M638" i="24"/>
  <c r="M639" i="24"/>
  <c r="M640" i="24"/>
  <c r="M641" i="24"/>
  <c r="M642" i="24"/>
  <c r="M643" i="24"/>
  <c r="M644" i="24"/>
  <c r="M645" i="24"/>
  <c r="M646" i="24"/>
  <c r="M647" i="24"/>
  <c r="M648" i="24"/>
  <c r="M649" i="24"/>
  <c r="M650" i="24"/>
  <c r="M651" i="24"/>
  <c r="M652" i="24"/>
  <c r="M653" i="24"/>
  <c r="M654" i="24"/>
  <c r="M655" i="24"/>
  <c r="M656" i="24"/>
  <c r="M657" i="24"/>
  <c r="M658" i="24"/>
  <c r="M659" i="24"/>
  <c r="M660" i="24"/>
  <c r="M661" i="24"/>
  <c r="M662" i="24"/>
  <c r="M663" i="24"/>
  <c r="M664" i="24"/>
  <c r="M665" i="24"/>
  <c r="M666" i="24"/>
  <c r="M667" i="24"/>
  <c r="M668" i="24"/>
  <c r="M669" i="24"/>
  <c r="M670" i="24"/>
  <c r="M671" i="24"/>
  <c r="M672" i="24"/>
  <c r="M673" i="24"/>
  <c r="M674" i="24"/>
  <c r="M675" i="24"/>
  <c r="M676" i="24"/>
  <c r="M677" i="24"/>
  <c r="M678" i="24"/>
  <c r="M679" i="24"/>
  <c r="M680" i="24"/>
  <c r="M681" i="24"/>
  <c r="M682" i="24"/>
  <c r="M683" i="24"/>
  <c r="M684" i="24"/>
  <c r="M685" i="24"/>
  <c r="M686" i="24"/>
  <c r="M687" i="24"/>
  <c r="M688" i="24"/>
  <c r="M689" i="24"/>
  <c r="M690" i="24"/>
  <c r="M691" i="24"/>
  <c r="M692" i="24"/>
  <c r="M693" i="24"/>
  <c r="M694" i="24"/>
  <c r="M695" i="24"/>
  <c r="M696" i="24"/>
  <c r="M697" i="24"/>
  <c r="M698" i="24"/>
  <c r="M699" i="24"/>
  <c r="M700" i="24"/>
  <c r="M701" i="24"/>
  <c r="M702" i="24"/>
  <c r="M703" i="24"/>
  <c r="M704" i="24"/>
  <c r="M705" i="24"/>
  <c r="M706" i="24"/>
  <c r="M707" i="24"/>
  <c r="M708" i="24"/>
  <c r="M709" i="24"/>
  <c r="M710" i="24"/>
  <c r="M711" i="24"/>
  <c r="M712" i="24"/>
  <c r="M713" i="24"/>
  <c r="M714" i="24"/>
  <c r="M715" i="24"/>
  <c r="M716" i="24"/>
  <c r="M717" i="24"/>
  <c r="M718" i="24"/>
  <c r="M719" i="24"/>
  <c r="M720" i="24"/>
  <c r="M721" i="24"/>
  <c r="M722" i="24"/>
  <c r="M723" i="24"/>
  <c r="M724" i="24"/>
  <c r="M725" i="24"/>
  <c r="M726" i="24"/>
  <c r="M727" i="24"/>
  <c r="M728" i="24"/>
  <c r="M729" i="24"/>
  <c r="M730" i="24"/>
  <c r="M731" i="24"/>
  <c r="M732" i="24"/>
  <c r="M733" i="24"/>
  <c r="M734" i="24"/>
  <c r="M735" i="24"/>
  <c r="M736" i="24"/>
  <c r="M737" i="24"/>
  <c r="M738" i="24"/>
  <c r="M739" i="24"/>
  <c r="M740" i="24"/>
  <c r="M741" i="24"/>
  <c r="M742" i="24"/>
  <c r="M743" i="24"/>
  <c r="M744" i="24"/>
  <c r="M745" i="24"/>
  <c r="M746" i="24"/>
  <c r="M747" i="24"/>
  <c r="M748" i="24"/>
  <c r="M749" i="24"/>
  <c r="M750" i="24"/>
  <c r="M751" i="24"/>
  <c r="M752" i="24"/>
  <c r="M753" i="24"/>
  <c r="M754" i="24"/>
  <c r="M755" i="24"/>
  <c r="M756" i="24"/>
  <c r="M757" i="24"/>
  <c r="M758" i="24"/>
  <c r="M759" i="24"/>
  <c r="M760" i="24"/>
  <c r="M761" i="24"/>
  <c r="M762" i="24"/>
  <c r="M763" i="24"/>
  <c r="M764" i="24"/>
  <c r="M765" i="24"/>
  <c r="M766" i="24"/>
  <c r="M767" i="24"/>
  <c r="M768" i="24"/>
  <c r="M769" i="24"/>
  <c r="M770" i="24"/>
  <c r="M771" i="24"/>
  <c r="M772" i="24"/>
  <c r="M773" i="24"/>
  <c r="M774" i="24"/>
  <c r="M775" i="24"/>
  <c r="M776" i="24"/>
  <c r="M777" i="24"/>
  <c r="M778" i="24"/>
  <c r="M779" i="24"/>
  <c r="M780" i="24"/>
  <c r="M781" i="24"/>
  <c r="M782" i="24"/>
  <c r="M783" i="24"/>
  <c r="M784" i="24"/>
  <c r="M785" i="24"/>
  <c r="M786" i="24"/>
  <c r="M787" i="24"/>
  <c r="M788" i="24"/>
  <c r="M789" i="24"/>
  <c r="M790" i="24"/>
  <c r="M791" i="24"/>
  <c r="M792" i="24"/>
  <c r="M793" i="24"/>
  <c r="M794" i="24"/>
  <c r="M795" i="24"/>
  <c r="M796" i="24"/>
  <c r="M797" i="24"/>
  <c r="M798" i="24"/>
  <c r="M799" i="24"/>
  <c r="M800" i="24"/>
  <c r="M801" i="24"/>
  <c r="M802" i="24"/>
  <c r="M803" i="24"/>
  <c r="M804" i="24"/>
  <c r="M805" i="24"/>
  <c r="M806" i="24"/>
  <c r="M807" i="24"/>
  <c r="M808" i="24"/>
  <c r="M809" i="24"/>
  <c r="M810" i="24"/>
  <c r="M811" i="24"/>
  <c r="M812" i="24"/>
  <c r="M813" i="24"/>
  <c r="M814" i="24"/>
  <c r="M815" i="24"/>
  <c r="M816" i="24"/>
  <c r="M817" i="24"/>
  <c r="M818" i="24"/>
  <c r="M819" i="24"/>
  <c r="M820" i="24"/>
  <c r="M821" i="24"/>
  <c r="M822" i="24"/>
  <c r="M823" i="24"/>
  <c r="M824" i="24"/>
  <c r="M825" i="24"/>
  <c r="M826" i="24"/>
  <c r="M827" i="24"/>
  <c r="M828" i="24"/>
  <c r="M829" i="24"/>
  <c r="M830" i="24"/>
  <c r="M831" i="24"/>
  <c r="M832" i="24"/>
  <c r="M833" i="24"/>
  <c r="M834" i="24"/>
  <c r="M835" i="24"/>
  <c r="M836" i="24"/>
  <c r="M837" i="24"/>
  <c r="M838" i="24"/>
  <c r="M839" i="24"/>
  <c r="M840" i="24"/>
  <c r="M841" i="24"/>
  <c r="M842" i="24"/>
  <c r="M843" i="24"/>
  <c r="M844" i="24"/>
  <c r="M845" i="24"/>
  <c r="M846" i="24"/>
  <c r="M847" i="24"/>
  <c r="M848" i="24"/>
  <c r="M849" i="24"/>
  <c r="M850" i="24"/>
  <c r="M851" i="24"/>
  <c r="M852" i="24"/>
  <c r="M853" i="24"/>
  <c r="M854" i="24"/>
  <c r="M855" i="24"/>
  <c r="M856" i="24"/>
  <c r="M857" i="24"/>
  <c r="M858" i="24"/>
  <c r="M859" i="24"/>
  <c r="M860" i="24"/>
  <c r="M861" i="24"/>
  <c r="M862" i="24"/>
  <c r="M863" i="24"/>
  <c r="M864" i="24"/>
  <c r="M865" i="24"/>
  <c r="M866" i="24"/>
  <c r="M867" i="24"/>
  <c r="M868" i="24"/>
  <c r="M869" i="24"/>
  <c r="M870" i="24"/>
  <c r="M871" i="24"/>
  <c r="M872" i="24"/>
  <c r="M873" i="24"/>
  <c r="M874" i="24"/>
  <c r="M875" i="24"/>
  <c r="M876" i="24"/>
  <c r="M877" i="24"/>
  <c r="M878" i="24"/>
  <c r="M879" i="24"/>
  <c r="M880" i="24"/>
  <c r="M881" i="24"/>
  <c r="M882" i="24"/>
  <c r="M883" i="24"/>
  <c r="M884" i="24"/>
  <c r="M885" i="24"/>
  <c r="M886" i="24"/>
  <c r="M887" i="24"/>
  <c r="M888" i="24"/>
  <c r="M889" i="24"/>
  <c r="M890" i="24"/>
  <c r="M891" i="24"/>
  <c r="M892" i="24"/>
  <c r="M893" i="24"/>
  <c r="M894" i="24"/>
  <c r="M895" i="24"/>
  <c r="M896" i="24"/>
  <c r="M897" i="24"/>
  <c r="M898" i="24"/>
  <c r="M899" i="24"/>
  <c r="M900" i="24"/>
  <c r="M901" i="24"/>
  <c r="M902" i="24"/>
  <c r="M903" i="24"/>
  <c r="M904" i="24"/>
  <c r="M905" i="24"/>
  <c r="M906" i="24"/>
  <c r="M907" i="24"/>
  <c r="M908" i="24"/>
  <c r="M909" i="24"/>
  <c r="M910" i="24"/>
  <c r="M911" i="24"/>
  <c r="M912" i="24"/>
  <c r="M913" i="24"/>
  <c r="M914" i="24"/>
  <c r="M915" i="24"/>
  <c r="M916" i="24"/>
  <c r="M917" i="24"/>
  <c r="M918" i="24"/>
  <c r="M919" i="24"/>
  <c r="M920" i="24"/>
  <c r="M921" i="24"/>
  <c r="M922" i="24"/>
  <c r="M923" i="24"/>
  <c r="M924" i="24"/>
  <c r="M925" i="24"/>
  <c r="M926" i="24"/>
  <c r="M927" i="24"/>
  <c r="M928" i="24"/>
  <c r="M929" i="24"/>
  <c r="M930" i="24"/>
  <c r="M931" i="24"/>
  <c r="M932" i="24"/>
  <c r="M933" i="24"/>
  <c r="M934" i="24"/>
  <c r="M935" i="24"/>
  <c r="M936" i="24"/>
  <c r="M937" i="24"/>
  <c r="M938" i="24"/>
  <c r="M939" i="24"/>
  <c r="M940" i="24"/>
  <c r="M941" i="24"/>
  <c r="M942" i="24"/>
  <c r="M943" i="24"/>
  <c r="M944" i="24"/>
  <c r="M945" i="24"/>
  <c r="M946" i="24"/>
  <c r="M947" i="24"/>
  <c r="M948" i="24"/>
  <c r="M949" i="24"/>
  <c r="M950" i="24"/>
  <c r="M951" i="24"/>
  <c r="M952" i="24"/>
  <c r="M953" i="24"/>
  <c r="M954" i="24"/>
  <c r="M955" i="24"/>
  <c r="M956" i="24"/>
  <c r="M957" i="24"/>
  <c r="M958" i="24"/>
  <c r="M959" i="24"/>
  <c r="M960" i="24"/>
  <c r="M961" i="24"/>
  <c r="M962" i="24"/>
  <c r="M963" i="24"/>
  <c r="M964" i="24"/>
  <c r="M965" i="24"/>
  <c r="M966" i="24"/>
  <c r="M967" i="24"/>
  <c r="M968" i="24"/>
  <c r="M969" i="24"/>
  <c r="M970" i="24"/>
  <c r="M971" i="24"/>
  <c r="M972" i="24"/>
  <c r="M973" i="24"/>
  <c r="M974" i="24"/>
  <c r="M975" i="24"/>
  <c r="M976" i="24"/>
  <c r="M977" i="24"/>
  <c r="M978" i="24"/>
  <c r="M979" i="24"/>
  <c r="M980" i="24"/>
  <c r="M981" i="24"/>
  <c r="M982" i="24"/>
  <c r="M983" i="24"/>
  <c r="M984" i="24"/>
  <c r="M985" i="24"/>
  <c r="M986" i="24"/>
  <c r="M987" i="24"/>
  <c r="M988" i="24"/>
  <c r="M989" i="24"/>
  <c r="M990" i="24"/>
  <c r="M991" i="24"/>
  <c r="M992" i="24"/>
  <c r="M993" i="24"/>
  <c r="M994" i="24"/>
  <c r="M995" i="24"/>
  <c r="M996" i="24"/>
  <c r="M997" i="24"/>
  <c r="M998" i="24"/>
  <c r="M999" i="24"/>
  <c r="M1000" i="24"/>
  <c r="M1001" i="24"/>
  <c r="M1002" i="24"/>
  <c r="M1003" i="24"/>
  <c r="M1004" i="24"/>
  <c r="M1005" i="24"/>
  <c r="M1006" i="24"/>
  <c r="M1007" i="24"/>
  <c r="M1008" i="24"/>
  <c r="M1009" i="24"/>
  <c r="M1010" i="24"/>
  <c r="M1011" i="24"/>
  <c r="M1012" i="24"/>
  <c r="M1013" i="24"/>
  <c r="M1014" i="24"/>
  <c r="M1015" i="24"/>
  <c r="M1016" i="24"/>
  <c r="M1017" i="24"/>
  <c r="M1018" i="24"/>
  <c r="M1019" i="24"/>
  <c r="M1020" i="24"/>
  <c r="M1021" i="24"/>
  <c r="M1022" i="24"/>
  <c r="M1023" i="24"/>
  <c r="M1024" i="24"/>
  <c r="M1025" i="24"/>
  <c r="M1026" i="24"/>
  <c r="M1027" i="24"/>
  <c r="M1028" i="24"/>
  <c r="M1029" i="24"/>
  <c r="M1030" i="24"/>
  <c r="M1031" i="24"/>
  <c r="M1032" i="24"/>
  <c r="M1033" i="24"/>
  <c r="M1034" i="24"/>
  <c r="M1035" i="24"/>
  <c r="M1036" i="24"/>
  <c r="M1037" i="24"/>
  <c r="M1038" i="24"/>
  <c r="M1039" i="24"/>
  <c r="M1040" i="24"/>
  <c r="M1041" i="24"/>
  <c r="M1042" i="24"/>
  <c r="M1043" i="24"/>
  <c r="M1044" i="24"/>
  <c r="M1045" i="24"/>
  <c r="M1046" i="24"/>
  <c r="M1047" i="24"/>
  <c r="M1048" i="24"/>
  <c r="M1049" i="24"/>
  <c r="M1050" i="24"/>
  <c r="M1051" i="24"/>
  <c r="M1052" i="24"/>
  <c r="M1053" i="24"/>
  <c r="M1054" i="24"/>
  <c r="M1055" i="24"/>
  <c r="M1056" i="24"/>
  <c r="M1057" i="24"/>
  <c r="M1058" i="24"/>
  <c r="M1059" i="24"/>
  <c r="M1060" i="24"/>
  <c r="M1061" i="24"/>
  <c r="M1062" i="24"/>
  <c r="M1063" i="24"/>
  <c r="M1064" i="24"/>
  <c r="M1065" i="24"/>
  <c r="M1066" i="24"/>
  <c r="M1067" i="24"/>
  <c r="M1068" i="24"/>
  <c r="M1069" i="24"/>
  <c r="M1070" i="24"/>
  <c r="M1071" i="24"/>
  <c r="M1072" i="24"/>
  <c r="M1073" i="24"/>
  <c r="M1074" i="24"/>
  <c r="M1075" i="24"/>
  <c r="M1076" i="24"/>
  <c r="M1077" i="24"/>
  <c r="M1078" i="24"/>
  <c r="M1079" i="24"/>
  <c r="M1080" i="24"/>
  <c r="M1081" i="24"/>
  <c r="M1082" i="24"/>
  <c r="M1083" i="24"/>
  <c r="M1084" i="24"/>
  <c r="M1085" i="24"/>
  <c r="M1086" i="24"/>
  <c r="M1087" i="24"/>
  <c r="M1088" i="24"/>
  <c r="M1089" i="24"/>
  <c r="M1090" i="24"/>
  <c r="M1091" i="24"/>
  <c r="M1092" i="24"/>
  <c r="M1093" i="24"/>
  <c r="M1094" i="24"/>
  <c r="M1095" i="24"/>
  <c r="M1096" i="24"/>
  <c r="M1097" i="24"/>
  <c r="M1098" i="24"/>
  <c r="M1099" i="24"/>
  <c r="M1100" i="24"/>
  <c r="M1101" i="24"/>
  <c r="M1102" i="24"/>
  <c r="M1103" i="24"/>
  <c r="M1104" i="24"/>
  <c r="M1105" i="24"/>
  <c r="M1106" i="24"/>
  <c r="M1107" i="24"/>
  <c r="M1108" i="24"/>
  <c r="M1109" i="24"/>
  <c r="M1110" i="24"/>
  <c r="M1111" i="24"/>
  <c r="M1112" i="24"/>
  <c r="M1113" i="24"/>
  <c r="M1114" i="24"/>
  <c r="M1115" i="24"/>
  <c r="M1116" i="24"/>
  <c r="M1117" i="24"/>
  <c r="M1118" i="24"/>
  <c r="M1119" i="24"/>
  <c r="M1120" i="24"/>
  <c r="M1121" i="24"/>
  <c r="M1122" i="24"/>
  <c r="M1123" i="24"/>
  <c r="M1124" i="24"/>
  <c r="M1125" i="24"/>
  <c r="M1126" i="24"/>
  <c r="M1127" i="24"/>
  <c r="M1128" i="24"/>
  <c r="M1129" i="24"/>
  <c r="M1130" i="24"/>
  <c r="M1131" i="24"/>
  <c r="M1132" i="24"/>
  <c r="M1133" i="24"/>
  <c r="M1134" i="24"/>
  <c r="M1135" i="24"/>
  <c r="M1136" i="24"/>
  <c r="M1137" i="24"/>
  <c r="M1138" i="24"/>
  <c r="M1139" i="24"/>
  <c r="M1140" i="24"/>
  <c r="M1141" i="24"/>
  <c r="M1142" i="24"/>
  <c r="M1143" i="24"/>
  <c r="M1144" i="24"/>
  <c r="M1145" i="24"/>
  <c r="M1146" i="24"/>
  <c r="M1147" i="24"/>
  <c r="M1148" i="24"/>
  <c r="M1149" i="24"/>
  <c r="M1150" i="24"/>
  <c r="M1151" i="24"/>
  <c r="M1152" i="24"/>
  <c r="M1153" i="24"/>
  <c r="M1154" i="24"/>
  <c r="M1155" i="24"/>
  <c r="M1156" i="24"/>
  <c r="M1157" i="24"/>
  <c r="M1158" i="24"/>
  <c r="M1159" i="24"/>
  <c r="M1160" i="24"/>
  <c r="M1161" i="24"/>
  <c r="M1162" i="24"/>
  <c r="M1163" i="24"/>
  <c r="M1164" i="24"/>
  <c r="M1165" i="24"/>
  <c r="M1166" i="24"/>
  <c r="M1167" i="24"/>
  <c r="M1168" i="24"/>
  <c r="M1169" i="24"/>
  <c r="M1170" i="24"/>
  <c r="M1171" i="24"/>
  <c r="M1172" i="24"/>
  <c r="M1173" i="24"/>
  <c r="M1174" i="24"/>
  <c r="M1175" i="24"/>
  <c r="M1176" i="24"/>
  <c r="M1177" i="24"/>
  <c r="M1178" i="24"/>
  <c r="M1179" i="24"/>
  <c r="M1180" i="24"/>
  <c r="M1181" i="24"/>
  <c r="M1182" i="24"/>
  <c r="M1183" i="24"/>
  <c r="M1184" i="24"/>
  <c r="M1185" i="24"/>
  <c r="M1186" i="24"/>
  <c r="M1187" i="24"/>
  <c r="M1188" i="24"/>
  <c r="M1189" i="24"/>
  <c r="M1190" i="24"/>
  <c r="M1191" i="24"/>
  <c r="M1192" i="24"/>
  <c r="M1193" i="24"/>
  <c r="M1194" i="24"/>
  <c r="M1195" i="24"/>
  <c r="M1196" i="24"/>
  <c r="M1197" i="24"/>
  <c r="M1198" i="24"/>
  <c r="M1199" i="24"/>
  <c r="M1200" i="24"/>
  <c r="M1201" i="24"/>
  <c r="M1202" i="24"/>
  <c r="M1203" i="24"/>
  <c r="M1204" i="24"/>
  <c r="M1205" i="24"/>
  <c r="M1206" i="24"/>
  <c r="M1207" i="24"/>
  <c r="M1208" i="24"/>
  <c r="M1209" i="24"/>
  <c r="M1210" i="24"/>
  <c r="M1211" i="24"/>
  <c r="M1212" i="24"/>
  <c r="M1213" i="24"/>
  <c r="M1214" i="24"/>
  <c r="M1215" i="24"/>
  <c r="M1216" i="24"/>
  <c r="M1217" i="24"/>
  <c r="M1218" i="24"/>
  <c r="M1219" i="24"/>
  <c r="M1220" i="24"/>
  <c r="M1221" i="24"/>
  <c r="M1222" i="24"/>
  <c r="M1223" i="24"/>
  <c r="M1224" i="24"/>
  <c r="M1225" i="24"/>
  <c r="M1226" i="24"/>
  <c r="M1227" i="24"/>
  <c r="M1228" i="24"/>
  <c r="M1229" i="24"/>
  <c r="M1230" i="24"/>
  <c r="M1231" i="24"/>
  <c r="M1232" i="24"/>
  <c r="M1233" i="24"/>
  <c r="M1234" i="24"/>
  <c r="M1235" i="24"/>
  <c r="M1236" i="24"/>
  <c r="M1237" i="24"/>
  <c r="M1238" i="24"/>
  <c r="M1239" i="24"/>
  <c r="M1240" i="24"/>
  <c r="M1241" i="24"/>
  <c r="M1242" i="24"/>
  <c r="M1243" i="24"/>
  <c r="M1244" i="24"/>
  <c r="M1245" i="24"/>
  <c r="M1246" i="24"/>
  <c r="M1247" i="24"/>
  <c r="M1248" i="24"/>
  <c r="M1249" i="24"/>
  <c r="M1250" i="24"/>
  <c r="M1251" i="24"/>
  <c r="M1252" i="24"/>
  <c r="M1253" i="24"/>
  <c r="M1254" i="24"/>
  <c r="M1255" i="24"/>
  <c r="M1256" i="24"/>
  <c r="M1257" i="24"/>
  <c r="M1258" i="24"/>
  <c r="M1259" i="24"/>
  <c r="M1260" i="24"/>
  <c r="M1261" i="24"/>
  <c r="M1262" i="24"/>
  <c r="M1263" i="24"/>
  <c r="M1264" i="24"/>
  <c r="M1265" i="24"/>
  <c r="M1266" i="24"/>
  <c r="M1267" i="24"/>
  <c r="M1268" i="24"/>
  <c r="M1269" i="24"/>
  <c r="M1270" i="24"/>
  <c r="M1271" i="24"/>
  <c r="M1272" i="24"/>
  <c r="M1273" i="24"/>
  <c r="M1274" i="24"/>
  <c r="M1275" i="24"/>
  <c r="M1276" i="24"/>
  <c r="M1277" i="24"/>
  <c r="M1278" i="24"/>
  <c r="M1279" i="24"/>
  <c r="M1280" i="24"/>
  <c r="M1281" i="24"/>
  <c r="M1282" i="24"/>
  <c r="M1283" i="24"/>
  <c r="M1284" i="24"/>
  <c r="M1285" i="24"/>
  <c r="M1286" i="24"/>
  <c r="M1287" i="24"/>
  <c r="M1288" i="24"/>
  <c r="M1289" i="24"/>
  <c r="M1290" i="24"/>
  <c r="M1291" i="24"/>
  <c r="M1292" i="24"/>
  <c r="M1293" i="24"/>
  <c r="M1294" i="24"/>
  <c r="M1295" i="24"/>
  <c r="M1296" i="24"/>
  <c r="M1297" i="24"/>
  <c r="M1298" i="24"/>
  <c r="M1299" i="24"/>
  <c r="M1300" i="24"/>
  <c r="M1301" i="24"/>
  <c r="M1302" i="24"/>
  <c r="M1303" i="24"/>
  <c r="M1304" i="24"/>
  <c r="M1305" i="24"/>
  <c r="M1306" i="24"/>
  <c r="M1307" i="24"/>
  <c r="M1308" i="24"/>
  <c r="M1309" i="24"/>
  <c r="M1310" i="24"/>
  <c r="M1311" i="24"/>
  <c r="M1312" i="24"/>
  <c r="M1313" i="24"/>
  <c r="M1314" i="24"/>
  <c r="M1315" i="24"/>
  <c r="M1316" i="24"/>
  <c r="M1317" i="24"/>
  <c r="M1318" i="24"/>
  <c r="M1319" i="24"/>
  <c r="M1320" i="24"/>
  <c r="M1321" i="24"/>
  <c r="M1322" i="24"/>
  <c r="M1323" i="24"/>
  <c r="M1324" i="24"/>
  <c r="M1325" i="24"/>
  <c r="M1326" i="24"/>
  <c r="M1327" i="24"/>
  <c r="M1328" i="24"/>
  <c r="M1329" i="24"/>
  <c r="M1330" i="24"/>
  <c r="M1331" i="24"/>
  <c r="M1332" i="24"/>
  <c r="M1333" i="24"/>
  <c r="M1334" i="24"/>
  <c r="M1335" i="24"/>
  <c r="M1336" i="24"/>
  <c r="M1337" i="24"/>
  <c r="M1338" i="24"/>
  <c r="M1339" i="24"/>
  <c r="M1340" i="24"/>
  <c r="M1341" i="24"/>
  <c r="M1342" i="24"/>
  <c r="M1343" i="24"/>
  <c r="M1344" i="24"/>
  <c r="M1345" i="24"/>
  <c r="M1346" i="24"/>
  <c r="M1347" i="24"/>
  <c r="M1348" i="24"/>
  <c r="M1349" i="24"/>
  <c r="M1350" i="24"/>
  <c r="M1351" i="24"/>
  <c r="M1352" i="24"/>
  <c r="M1353" i="24"/>
  <c r="M1354" i="24"/>
  <c r="M1355" i="24"/>
  <c r="M1356" i="24"/>
  <c r="M1357" i="24"/>
  <c r="M1358" i="24"/>
  <c r="M1359" i="24"/>
  <c r="M1360" i="24"/>
  <c r="M1361" i="24"/>
  <c r="M1362" i="24"/>
  <c r="M1363" i="24"/>
  <c r="M1364" i="24"/>
  <c r="M1365" i="24"/>
  <c r="M1366" i="24"/>
  <c r="M1367" i="24"/>
  <c r="M1368" i="24"/>
  <c r="M1369" i="24"/>
  <c r="M1370" i="24"/>
  <c r="M1371" i="24"/>
  <c r="M1372" i="24"/>
  <c r="M1373" i="24"/>
  <c r="M1374" i="24"/>
  <c r="M1375" i="24"/>
  <c r="M1376" i="24"/>
  <c r="M1377" i="24"/>
  <c r="M1378" i="24"/>
  <c r="M1379" i="24"/>
  <c r="M1380" i="24"/>
  <c r="M1381" i="24"/>
  <c r="M1382" i="24"/>
  <c r="M1383" i="24"/>
  <c r="M1384" i="24"/>
  <c r="M1385" i="24"/>
  <c r="M1386" i="24"/>
  <c r="M1387" i="24"/>
  <c r="M1388" i="24"/>
  <c r="M1389" i="24"/>
  <c r="M1390" i="24"/>
  <c r="M1391" i="24"/>
  <c r="M1392" i="24"/>
  <c r="M1393" i="24"/>
  <c r="M1394" i="24"/>
  <c r="M1395" i="24"/>
  <c r="M1396" i="24"/>
  <c r="M1397" i="24"/>
  <c r="M1398" i="24"/>
  <c r="M1399" i="24"/>
  <c r="M1400" i="24"/>
  <c r="M1401" i="24"/>
  <c r="M1402" i="24"/>
  <c r="M1403" i="24"/>
  <c r="M1404" i="24"/>
  <c r="M1405" i="24"/>
  <c r="M1406" i="24"/>
  <c r="M1407" i="24"/>
  <c r="M1408" i="24"/>
  <c r="M1409" i="24"/>
  <c r="M1410" i="24"/>
  <c r="M1411" i="24"/>
  <c r="M1412" i="24"/>
  <c r="M1413" i="24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8" i="23"/>
  <c r="M109" i="23"/>
  <c r="M110" i="23"/>
  <c r="M111" i="23"/>
  <c r="M112" i="23"/>
  <c r="M113" i="23"/>
  <c r="M114" i="23"/>
  <c r="M115" i="23"/>
  <c r="M116" i="23"/>
  <c r="M117" i="23"/>
  <c r="M118" i="23"/>
  <c r="M119" i="23"/>
  <c r="M120" i="23"/>
  <c r="M121" i="23"/>
  <c r="M122" i="23"/>
  <c r="M123" i="23"/>
  <c r="M124" i="23"/>
  <c r="M125" i="23"/>
  <c r="M126" i="23"/>
  <c r="M127" i="23"/>
  <c r="M128" i="23"/>
  <c r="M129" i="23"/>
  <c r="M130" i="23"/>
  <c r="M131" i="23"/>
  <c r="M132" i="23"/>
  <c r="M133" i="23"/>
  <c r="M134" i="23"/>
  <c r="M135" i="23"/>
  <c r="M136" i="23"/>
  <c r="M137" i="23"/>
  <c r="M138" i="23"/>
  <c r="M139" i="23"/>
  <c r="M140" i="23"/>
  <c r="M141" i="23"/>
  <c r="M142" i="23"/>
  <c r="M143" i="23"/>
  <c r="M144" i="23"/>
  <c r="M145" i="23"/>
  <c r="M146" i="23"/>
  <c r="M147" i="23"/>
  <c r="M148" i="23"/>
  <c r="M149" i="23"/>
  <c r="M150" i="23"/>
  <c r="M151" i="23"/>
  <c r="M152" i="23"/>
  <c r="M153" i="23"/>
  <c r="M154" i="23"/>
  <c r="M155" i="23"/>
  <c r="M156" i="23"/>
  <c r="M157" i="23"/>
  <c r="M158" i="23"/>
  <c r="M159" i="23"/>
  <c r="M160" i="23"/>
  <c r="M161" i="23"/>
  <c r="M162" i="23"/>
  <c r="M163" i="23"/>
  <c r="M164" i="23"/>
  <c r="M165" i="23"/>
  <c r="M166" i="23"/>
  <c r="M167" i="23"/>
  <c r="M168" i="23"/>
  <c r="M169" i="23"/>
  <c r="M170" i="23"/>
  <c r="M171" i="23"/>
  <c r="M172" i="23"/>
  <c r="M173" i="23"/>
  <c r="M174" i="23"/>
  <c r="M175" i="23"/>
  <c r="M176" i="23"/>
  <c r="M177" i="23"/>
  <c r="M178" i="23"/>
  <c r="M179" i="23"/>
  <c r="M180" i="23"/>
  <c r="M181" i="23"/>
  <c r="M182" i="23"/>
  <c r="M183" i="23"/>
  <c r="M184" i="23"/>
  <c r="M185" i="23"/>
  <c r="M186" i="23"/>
  <c r="M187" i="23"/>
  <c r="M188" i="23"/>
  <c r="M189" i="23"/>
  <c r="M190" i="23"/>
  <c r="M191" i="23"/>
  <c r="M192" i="23"/>
  <c r="M193" i="23"/>
  <c r="M194" i="23"/>
  <c r="M195" i="23"/>
  <c r="M196" i="23"/>
  <c r="M197" i="23"/>
  <c r="M198" i="23"/>
  <c r="M199" i="23"/>
  <c r="M200" i="23"/>
  <c r="M201" i="23"/>
  <c r="M202" i="23"/>
  <c r="M203" i="23"/>
  <c r="M204" i="23"/>
  <c r="M205" i="23"/>
  <c r="M206" i="23"/>
  <c r="M207" i="23"/>
  <c r="M208" i="23"/>
  <c r="M209" i="23"/>
  <c r="M210" i="23"/>
  <c r="M211" i="23"/>
  <c r="M212" i="23"/>
  <c r="M213" i="23"/>
  <c r="M214" i="23"/>
  <c r="M215" i="23"/>
  <c r="M216" i="23"/>
  <c r="M217" i="23"/>
  <c r="M218" i="23"/>
  <c r="M219" i="23"/>
  <c r="M220" i="23"/>
  <c r="M221" i="23"/>
  <c r="M222" i="23"/>
  <c r="M223" i="23"/>
  <c r="M224" i="23"/>
  <c r="M225" i="23"/>
  <c r="M226" i="23"/>
  <c r="M227" i="23"/>
  <c r="M228" i="23"/>
  <c r="M229" i="23"/>
  <c r="M230" i="23"/>
  <c r="M231" i="23"/>
  <c r="M232" i="23"/>
  <c r="M233" i="23"/>
  <c r="M234" i="23"/>
  <c r="M235" i="23"/>
  <c r="M236" i="23"/>
  <c r="M237" i="23"/>
  <c r="M238" i="23"/>
  <c r="M239" i="23"/>
  <c r="M240" i="23"/>
  <c r="M241" i="23"/>
  <c r="M242" i="23"/>
  <c r="M243" i="23"/>
  <c r="M244" i="23"/>
  <c r="M245" i="23"/>
  <c r="M246" i="23"/>
  <c r="M247" i="23"/>
  <c r="M248" i="23"/>
  <c r="M249" i="23"/>
  <c r="M250" i="23"/>
  <c r="M251" i="23"/>
  <c r="M252" i="23"/>
  <c r="M253" i="23"/>
  <c r="M254" i="23"/>
  <c r="M255" i="23"/>
  <c r="M256" i="23"/>
  <c r="M257" i="23"/>
  <c r="M258" i="23"/>
  <c r="M259" i="23"/>
  <c r="M260" i="23"/>
  <c r="M261" i="23"/>
  <c r="M262" i="23"/>
  <c r="M263" i="23"/>
  <c r="M264" i="23"/>
  <c r="M265" i="23"/>
  <c r="M266" i="23"/>
  <c r="M267" i="23"/>
  <c r="M268" i="23"/>
  <c r="M269" i="23"/>
  <c r="M270" i="23"/>
  <c r="M271" i="23"/>
  <c r="M272" i="23"/>
  <c r="M273" i="23"/>
  <c r="M274" i="23"/>
  <c r="M275" i="23"/>
  <c r="M276" i="23"/>
  <c r="M277" i="23"/>
  <c r="M278" i="23"/>
  <c r="M279" i="23"/>
  <c r="M280" i="23"/>
  <c r="M281" i="23"/>
  <c r="M282" i="23"/>
  <c r="M283" i="23"/>
  <c r="M284" i="23"/>
  <c r="M285" i="23"/>
  <c r="M286" i="23"/>
  <c r="M287" i="23"/>
  <c r="M288" i="23"/>
  <c r="M289" i="23"/>
  <c r="M290" i="23"/>
  <c r="M291" i="23"/>
  <c r="M292" i="23"/>
  <c r="M293" i="23"/>
  <c r="M294" i="23"/>
  <c r="M295" i="23"/>
  <c r="M296" i="23"/>
  <c r="M297" i="23"/>
  <c r="M298" i="23"/>
  <c r="M299" i="23"/>
  <c r="M300" i="23"/>
  <c r="M301" i="23"/>
  <c r="M302" i="23"/>
  <c r="M303" i="23"/>
  <c r="M304" i="23"/>
  <c r="M305" i="23"/>
  <c r="M306" i="23"/>
  <c r="M307" i="23"/>
  <c r="M308" i="23"/>
  <c r="M309" i="23"/>
  <c r="M310" i="23"/>
  <c r="M311" i="23"/>
  <c r="M312" i="23"/>
  <c r="M313" i="23"/>
  <c r="M314" i="23"/>
  <c r="M315" i="23"/>
  <c r="M316" i="23"/>
  <c r="M317" i="23"/>
  <c r="M318" i="23"/>
  <c r="M319" i="23"/>
  <c r="M320" i="23"/>
  <c r="M321" i="23"/>
  <c r="M322" i="23"/>
  <c r="M323" i="23"/>
  <c r="M324" i="23"/>
  <c r="M325" i="23"/>
  <c r="M326" i="23"/>
  <c r="M327" i="23"/>
  <c r="M328" i="23"/>
  <c r="M329" i="23"/>
  <c r="M330" i="23"/>
  <c r="M331" i="23"/>
  <c r="M332" i="23"/>
  <c r="M333" i="23"/>
  <c r="M334" i="23"/>
  <c r="M335" i="23"/>
  <c r="M336" i="23"/>
  <c r="M337" i="23"/>
  <c r="M338" i="23"/>
  <c r="M339" i="23"/>
  <c r="M340" i="23"/>
  <c r="M341" i="23"/>
  <c r="M342" i="23"/>
  <c r="M343" i="23"/>
  <c r="M344" i="23"/>
  <c r="M345" i="23"/>
  <c r="M346" i="23"/>
  <c r="M347" i="23"/>
  <c r="M348" i="23"/>
  <c r="M349" i="23"/>
  <c r="M350" i="23"/>
  <c r="M351" i="23"/>
  <c r="M352" i="23"/>
  <c r="M353" i="23"/>
  <c r="M354" i="23"/>
  <c r="M355" i="23"/>
  <c r="M356" i="23"/>
  <c r="M357" i="23"/>
  <c r="M358" i="23"/>
  <c r="M359" i="23"/>
  <c r="M360" i="23"/>
  <c r="M361" i="23"/>
  <c r="M362" i="23"/>
  <c r="M363" i="23"/>
  <c r="M364" i="23"/>
  <c r="M365" i="23"/>
  <c r="M366" i="23"/>
  <c r="M367" i="23"/>
  <c r="M368" i="23"/>
  <c r="M369" i="23"/>
  <c r="M370" i="23"/>
  <c r="M371" i="23"/>
  <c r="M372" i="23"/>
  <c r="M373" i="23"/>
  <c r="M374" i="23"/>
  <c r="M375" i="23"/>
  <c r="M376" i="23"/>
  <c r="M377" i="23"/>
  <c r="M378" i="23"/>
  <c r="M379" i="23"/>
  <c r="M380" i="23"/>
  <c r="M381" i="23"/>
  <c r="M382" i="23"/>
  <c r="M383" i="23"/>
  <c r="M384" i="23"/>
  <c r="M385" i="23"/>
  <c r="M386" i="23"/>
  <c r="M387" i="23"/>
  <c r="M388" i="23"/>
  <c r="M389" i="23"/>
  <c r="M390" i="23"/>
  <c r="M391" i="23"/>
  <c r="M392" i="23"/>
  <c r="M393" i="23"/>
  <c r="M394" i="23"/>
  <c r="M395" i="23"/>
  <c r="M396" i="23"/>
  <c r="M397" i="23"/>
  <c r="M398" i="23"/>
  <c r="M399" i="23"/>
  <c r="M400" i="23"/>
  <c r="M401" i="23"/>
  <c r="M402" i="23"/>
  <c r="M403" i="23"/>
  <c r="M404" i="23"/>
  <c r="M405" i="23"/>
  <c r="M406" i="23"/>
  <c r="M407" i="23"/>
  <c r="M408" i="23"/>
  <c r="M409" i="23"/>
  <c r="M410" i="23"/>
  <c r="M411" i="23"/>
  <c r="M412" i="23"/>
  <c r="M413" i="23"/>
  <c r="M414" i="23"/>
  <c r="M415" i="23"/>
  <c r="M416" i="23"/>
  <c r="M417" i="23"/>
  <c r="M418" i="23"/>
  <c r="M419" i="23"/>
  <c r="M420" i="23"/>
  <c r="M421" i="23"/>
  <c r="M422" i="23"/>
  <c r="M423" i="23"/>
  <c r="M424" i="23"/>
  <c r="M425" i="23"/>
  <c r="M426" i="23"/>
  <c r="M427" i="23"/>
  <c r="M428" i="23"/>
  <c r="M429" i="23"/>
  <c r="M430" i="23"/>
  <c r="M431" i="23"/>
  <c r="M432" i="23"/>
  <c r="M433" i="23"/>
  <c r="M434" i="23"/>
  <c r="M435" i="23"/>
  <c r="M436" i="23"/>
  <c r="M437" i="23"/>
  <c r="M438" i="23"/>
  <c r="M439" i="23"/>
  <c r="M440" i="23"/>
  <c r="M441" i="23"/>
  <c r="M442" i="23"/>
  <c r="M443" i="23"/>
  <c r="M444" i="23"/>
  <c r="M445" i="23"/>
  <c r="M446" i="23"/>
  <c r="M447" i="23"/>
  <c r="M448" i="23"/>
  <c r="M449" i="23"/>
  <c r="M450" i="23"/>
  <c r="M451" i="23"/>
  <c r="M452" i="23"/>
  <c r="M453" i="23"/>
  <c r="M454" i="23"/>
  <c r="M455" i="23"/>
  <c r="M456" i="23"/>
  <c r="M457" i="23"/>
  <c r="M458" i="23"/>
  <c r="M459" i="23"/>
  <c r="M460" i="23"/>
  <c r="M461" i="23"/>
  <c r="M462" i="23"/>
  <c r="M463" i="23"/>
  <c r="M464" i="23"/>
  <c r="M465" i="23"/>
  <c r="M466" i="23"/>
  <c r="M467" i="23"/>
  <c r="M468" i="23"/>
  <c r="M469" i="23"/>
  <c r="M470" i="23"/>
  <c r="M471" i="23"/>
  <c r="M472" i="23"/>
  <c r="M473" i="23"/>
  <c r="M474" i="23"/>
  <c r="M475" i="23"/>
  <c r="M476" i="23"/>
  <c r="M477" i="23"/>
  <c r="M478" i="23"/>
  <c r="M479" i="23"/>
  <c r="M480" i="23"/>
  <c r="M481" i="23"/>
  <c r="M482" i="23"/>
  <c r="M483" i="23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31" i="22"/>
  <c r="M132" i="22"/>
  <c r="M133" i="22"/>
  <c r="M134" i="22"/>
  <c r="M135" i="22"/>
  <c r="E6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86" i="21"/>
  <c r="M287" i="21"/>
  <c r="M288" i="21"/>
  <c r="M289" i="21"/>
  <c r="M290" i="21"/>
  <c r="M291" i="21"/>
  <c r="M292" i="21"/>
  <c r="M293" i="21"/>
  <c r="M294" i="21"/>
  <c r="M295" i="21"/>
  <c r="M296" i="21"/>
  <c r="M297" i="21"/>
  <c r="M298" i="21"/>
  <c r="M299" i="21"/>
  <c r="M300" i="21"/>
  <c r="M301" i="21"/>
  <c r="M302" i="21"/>
  <c r="M303" i="21"/>
  <c r="M304" i="21"/>
  <c r="M305" i="21"/>
  <c r="M306" i="21"/>
  <c r="M307" i="21"/>
  <c r="M308" i="21"/>
  <c r="M309" i="21"/>
  <c r="M310" i="21"/>
  <c r="M311" i="21"/>
  <c r="M312" i="21"/>
  <c r="M313" i="21"/>
  <c r="M314" i="21"/>
  <c r="M315" i="21"/>
  <c r="M316" i="21"/>
  <c r="M317" i="21"/>
  <c r="M318" i="21"/>
  <c r="M319" i="21"/>
  <c r="M320" i="21"/>
  <c r="M321" i="21"/>
  <c r="M322" i="21"/>
  <c r="M323" i="21"/>
  <c r="M324" i="21"/>
  <c r="M325" i="21"/>
  <c r="M326" i="21"/>
  <c r="M327" i="21"/>
  <c r="M328" i="21"/>
  <c r="M329" i="21"/>
  <c r="M330" i="21"/>
  <c r="M331" i="21"/>
  <c r="M332" i="21"/>
  <c r="M333" i="21"/>
  <c r="M334" i="21"/>
  <c r="M335" i="21"/>
  <c r="M336" i="21"/>
  <c r="M337" i="21"/>
  <c r="M338" i="21"/>
  <c r="M339" i="21"/>
  <c r="M340" i="21"/>
  <c r="M341" i="21"/>
  <c r="M342" i="21"/>
  <c r="M343" i="21"/>
  <c r="M344" i="21"/>
  <c r="M345" i="21"/>
  <c r="M346" i="21"/>
  <c r="M347" i="21"/>
  <c r="M348" i="21"/>
  <c r="M349" i="21"/>
  <c r="M350" i="21"/>
  <c r="M351" i="21"/>
  <c r="M352" i="21"/>
  <c r="M353" i="21"/>
  <c r="M354" i="21"/>
  <c r="M355" i="21"/>
  <c r="M356" i="21"/>
  <c r="M357" i="21"/>
  <c r="M358" i="21"/>
  <c r="M359" i="21"/>
  <c r="M360" i="21"/>
  <c r="M361" i="21"/>
  <c r="M362" i="21"/>
  <c r="M363" i="21"/>
  <c r="M364" i="21"/>
  <c r="M365" i="21"/>
  <c r="M366" i="21"/>
  <c r="M367" i="21"/>
  <c r="M368" i="21"/>
  <c r="M369" i="21"/>
  <c r="M370" i="21"/>
  <c r="M371" i="21"/>
  <c r="M372" i="21"/>
  <c r="M373" i="21"/>
  <c r="M374" i="21"/>
  <c r="M375" i="21"/>
  <c r="M376" i="21"/>
  <c r="M377" i="21"/>
  <c r="M378" i="21"/>
  <c r="M379" i="21"/>
  <c r="M380" i="21"/>
  <c r="M381" i="21"/>
  <c r="M382" i="21"/>
  <c r="M383" i="21"/>
  <c r="M384" i="21"/>
  <c r="M385" i="21"/>
  <c r="M386" i="21"/>
  <c r="M387" i="21"/>
  <c r="M388" i="21"/>
  <c r="M389" i="21"/>
  <c r="M390" i="21"/>
  <c r="M391" i="21"/>
  <c r="M392" i="21"/>
  <c r="M393" i="21"/>
  <c r="M394" i="21"/>
  <c r="M395" i="21"/>
  <c r="M396" i="21"/>
  <c r="M397" i="21"/>
  <c r="M398" i="21"/>
  <c r="M399" i="21"/>
  <c r="M400" i="21"/>
  <c r="M401" i="21"/>
  <c r="M402" i="21"/>
  <c r="M403" i="21"/>
  <c r="M404" i="21"/>
  <c r="M405" i="21"/>
  <c r="M406" i="21"/>
  <c r="M407" i="21"/>
  <c r="M408" i="21"/>
  <c r="M409" i="21"/>
  <c r="M410" i="21"/>
  <c r="M411" i="21"/>
  <c r="M412" i="21"/>
  <c r="M413" i="21"/>
  <c r="M414" i="21"/>
  <c r="M415" i="21"/>
  <c r="M416" i="21"/>
  <c r="M417" i="21"/>
  <c r="M418" i="21"/>
  <c r="M419" i="21"/>
  <c r="M420" i="21"/>
  <c r="M421" i="21"/>
  <c r="M422" i="21"/>
  <c r="M423" i="21"/>
  <c r="M424" i="21"/>
  <c r="M425" i="21"/>
  <c r="M426" i="21"/>
  <c r="M427" i="21"/>
  <c r="M428" i="21"/>
  <c r="M429" i="21"/>
  <c r="M430" i="21"/>
  <c r="M431" i="21"/>
  <c r="M432" i="21"/>
  <c r="M433" i="21"/>
  <c r="M434" i="21"/>
  <c r="M435" i="21"/>
  <c r="M436" i="21"/>
  <c r="M437" i="21"/>
  <c r="M438" i="21"/>
  <c r="M439" i="21"/>
  <c r="M440" i="21"/>
  <c r="M441" i="21"/>
  <c r="M442" i="21"/>
  <c r="M443" i="21"/>
  <c r="M444" i="21"/>
  <c r="M445" i="21"/>
  <c r="M446" i="21"/>
  <c r="M447" i="21"/>
  <c r="M448" i="21"/>
  <c r="M449" i="21"/>
  <c r="M450" i="21"/>
  <c r="M451" i="21"/>
  <c r="M452" i="21"/>
  <c r="M453" i="21"/>
  <c r="M454" i="21"/>
  <c r="M455" i="21"/>
  <c r="M456" i="21"/>
  <c r="M457" i="21"/>
  <c r="M458" i="21"/>
  <c r="M459" i="21"/>
  <c r="M461" i="21"/>
  <c r="M462" i="21"/>
  <c r="M463" i="21"/>
  <c r="M464" i="21"/>
  <c r="M465" i="21"/>
  <c r="M466" i="21"/>
  <c r="M467" i="21"/>
  <c r="M468" i="21"/>
  <c r="M469" i="21"/>
  <c r="M470" i="21"/>
  <c r="M471" i="21"/>
  <c r="M472" i="21"/>
  <c r="M473" i="21"/>
  <c r="M474" i="21"/>
  <c r="M475" i="21"/>
  <c r="M476" i="21"/>
  <c r="M477" i="21"/>
  <c r="M478" i="21"/>
  <c r="M479" i="21"/>
  <c r="M480" i="21"/>
  <c r="M481" i="21"/>
  <c r="M482" i="21"/>
  <c r="M483" i="21"/>
  <c r="M484" i="21"/>
  <c r="M485" i="21"/>
  <c r="M486" i="21"/>
  <c r="M487" i="21"/>
  <c r="M488" i="21"/>
  <c r="M489" i="21"/>
  <c r="M490" i="21"/>
  <c r="M491" i="21"/>
  <c r="M492" i="21"/>
  <c r="M493" i="21"/>
  <c r="M494" i="21"/>
  <c r="M495" i="21"/>
  <c r="M496" i="21"/>
  <c r="M497" i="21"/>
  <c r="M498" i="21"/>
  <c r="M499" i="21"/>
  <c r="M500" i="21"/>
  <c r="M501" i="21"/>
  <c r="M502" i="21"/>
  <c r="M503" i="21"/>
  <c r="M504" i="21"/>
  <c r="M505" i="21"/>
  <c r="M506" i="21"/>
  <c r="M507" i="21"/>
  <c r="M508" i="21"/>
  <c r="M509" i="21"/>
  <c r="M510" i="21"/>
  <c r="M511" i="21"/>
  <c r="M512" i="21"/>
  <c r="M513" i="21"/>
  <c r="M514" i="21"/>
  <c r="M515" i="21"/>
  <c r="M516" i="21"/>
  <c r="M517" i="21"/>
  <c r="M518" i="21"/>
  <c r="M519" i="21"/>
  <c r="M520" i="21"/>
  <c r="M521" i="21"/>
  <c r="M522" i="21"/>
  <c r="M523" i="21"/>
  <c r="M524" i="21"/>
  <c r="M525" i="21"/>
  <c r="M526" i="21"/>
  <c r="M527" i="21"/>
  <c r="M528" i="21"/>
  <c r="M529" i="21"/>
  <c r="M530" i="21"/>
  <c r="M531" i="21"/>
  <c r="M532" i="21"/>
  <c r="M533" i="21"/>
  <c r="M534" i="21"/>
  <c r="M535" i="21"/>
  <c r="M536" i="21"/>
  <c r="M537" i="21"/>
  <c r="M538" i="21"/>
  <c r="M539" i="21"/>
  <c r="M540" i="21"/>
  <c r="M541" i="21"/>
  <c r="M542" i="21"/>
  <c r="M543" i="21"/>
  <c r="M544" i="21"/>
  <c r="M545" i="21"/>
  <c r="M546" i="21"/>
  <c r="M547" i="21"/>
  <c r="M548" i="21"/>
  <c r="M549" i="21"/>
  <c r="M550" i="21"/>
  <c r="M551" i="21"/>
  <c r="M552" i="21"/>
  <c r="M553" i="21"/>
  <c r="M554" i="21"/>
  <c r="M555" i="21"/>
  <c r="M556" i="21"/>
  <c r="M557" i="21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6" i="20"/>
  <c r="M327" i="20"/>
  <c r="M328" i="20"/>
  <c r="M329" i="20"/>
  <c r="M330" i="20"/>
  <c r="M331" i="20"/>
  <c r="M332" i="20"/>
  <c r="M333" i="20"/>
  <c r="M334" i="20"/>
  <c r="M335" i="20"/>
  <c r="M336" i="20"/>
  <c r="M337" i="20"/>
  <c r="M338" i="20"/>
  <c r="M339" i="20"/>
  <c r="M340" i="20"/>
  <c r="M341" i="20"/>
  <c r="M342" i="20"/>
  <c r="M343" i="20"/>
  <c r="M344" i="20"/>
  <c r="M345" i="20"/>
  <c r="M346" i="20"/>
  <c r="M347" i="20"/>
  <c r="M348" i="20"/>
  <c r="M349" i="20"/>
  <c r="M350" i="20"/>
  <c r="M351" i="20"/>
  <c r="M352" i="20"/>
  <c r="M353" i="20"/>
  <c r="M354" i="20"/>
  <c r="M355" i="20"/>
  <c r="M356" i="20"/>
  <c r="M357" i="20"/>
  <c r="M358" i="20"/>
  <c r="M359" i="20"/>
  <c r="M360" i="20"/>
  <c r="M361" i="20"/>
  <c r="M362" i="20"/>
  <c r="M363" i="20"/>
  <c r="M364" i="20"/>
  <c r="M365" i="20"/>
  <c r="M366" i="20"/>
  <c r="M367" i="20"/>
  <c r="M368" i="20"/>
  <c r="M369" i="20"/>
  <c r="M370" i="20"/>
  <c r="M371" i="20"/>
  <c r="M372" i="20"/>
  <c r="M373" i="20"/>
  <c r="M374" i="20"/>
  <c r="M375" i="20"/>
  <c r="M376" i="20"/>
  <c r="M377" i="20"/>
  <c r="M378" i="20"/>
  <c r="M379" i="20"/>
  <c r="M380" i="20"/>
  <c r="M381" i="20"/>
  <c r="M382" i="20"/>
  <c r="M383" i="20"/>
  <c r="M384" i="20"/>
  <c r="M385" i="20"/>
  <c r="M386" i="20"/>
  <c r="M387" i="20"/>
  <c r="M388" i="20"/>
  <c r="M389" i="20"/>
  <c r="M390" i="20"/>
  <c r="M391" i="20"/>
  <c r="M392" i="20"/>
  <c r="M393" i="20"/>
  <c r="M394" i="20"/>
  <c r="M395" i="20"/>
  <c r="M396" i="20"/>
  <c r="M397" i="20"/>
  <c r="M398" i="20"/>
  <c r="M399" i="20"/>
  <c r="M400" i="20"/>
  <c r="M401" i="20"/>
  <c r="M402" i="20"/>
  <c r="M403" i="20"/>
  <c r="M404" i="20"/>
  <c r="M405" i="20"/>
  <c r="M406" i="20"/>
  <c r="M407" i="20"/>
  <c r="M408" i="20"/>
  <c r="M409" i="20"/>
  <c r="M410" i="20"/>
  <c r="M411" i="20"/>
  <c r="M412" i="20"/>
  <c r="M413" i="20"/>
  <c r="M414" i="20"/>
  <c r="M415" i="20"/>
  <c r="M416" i="20"/>
  <c r="M417" i="20"/>
  <c r="M418" i="20"/>
  <c r="M419" i="20"/>
  <c r="M420" i="20"/>
  <c r="M421" i="20"/>
  <c r="M422" i="20"/>
  <c r="M423" i="20"/>
  <c r="M424" i="20"/>
  <c r="M425" i="20"/>
  <c r="M426" i="20"/>
  <c r="M427" i="20"/>
  <c r="M428" i="20"/>
  <c r="M429" i="20"/>
  <c r="M430" i="20"/>
  <c r="M431" i="20"/>
  <c r="M432" i="20"/>
  <c r="M433" i="20"/>
  <c r="M434" i="20"/>
  <c r="M435" i="20"/>
  <c r="M436" i="20"/>
  <c r="M437" i="20"/>
  <c r="M438" i="20"/>
  <c r="M439" i="20"/>
  <c r="M440" i="20"/>
  <c r="M441" i="20"/>
  <c r="M442" i="20"/>
  <c r="M443" i="20"/>
  <c r="M444" i="20"/>
  <c r="M445" i="20"/>
  <c r="M446" i="20"/>
  <c r="M447" i="20"/>
  <c r="M448" i="20"/>
  <c r="M449" i="20"/>
  <c r="M450" i="20"/>
  <c r="M451" i="20"/>
  <c r="M452" i="20"/>
  <c r="M453" i="20"/>
  <c r="M454" i="20"/>
  <c r="M455" i="20"/>
  <c r="M456" i="20"/>
  <c r="M457" i="20"/>
  <c r="M458" i="20"/>
  <c r="M459" i="20"/>
  <c r="M460" i="20"/>
  <c r="M461" i="20"/>
  <c r="M462" i="20"/>
  <c r="M463" i="20"/>
  <c r="M464" i="20"/>
  <c r="M465" i="20"/>
  <c r="M466" i="20"/>
  <c r="M467" i="20"/>
  <c r="M468" i="20"/>
  <c r="M469" i="20"/>
  <c r="M470" i="20"/>
  <c r="M471" i="20"/>
  <c r="M472" i="20"/>
  <c r="M473" i="20"/>
  <c r="M474" i="20"/>
  <c r="M475" i="20"/>
  <c r="M476" i="20"/>
  <c r="M477" i="20"/>
  <c r="M478" i="20"/>
  <c r="M479" i="20"/>
  <c r="M480" i="20"/>
  <c r="M481" i="20"/>
  <c r="M482" i="20"/>
  <c r="M483" i="20"/>
  <c r="M484" i="20"/>
  <c r="M485" i="20"/>
  <c r="M486" i="20"/>
  <c r="M487" i="20"/>
  <c r="M488" i="20"/>
  <c r="M489" i="20"/>
  <c r="M490" i="20"/>
  <c r="M491" i="20"/>
  <c r="M492" i="20"/>
  <c r="M493" i="20"/>
  <c r="M494" i="20"/>
  <c r="M495" i="20"/>
  <c r="M496" i="20"/>
  <c r="M497" i="20"/>
  <c r="M498" i="20"/>
  <c r="M499" i="20"/>
  <c r="M500" i="20"/>
  <c r="M501" i="20"/>
  <c r="M502" i="20"/>
  <c r="M503" i="20"/>
  <c r="M504" i="20"/>
  <c r="M505" i="20"/>
  <c r="M506" i="20"/>
  <c r="M507" i="20"/>
  <c r="M508" i="20"/>
  <c r="M509" i="20"/>
  <c r="M510" i="20"/>
  <c r="M511" i="20"/>
  <c r="M512" i="20"/>
  <c r="M513" i="20"/>
  <c r="M515" i="20"/>
  <c r="M516" i="20"/>
  <c r="M517" i="20"/>
  <c r="M518" i="20"/>
  <c r="M519" i="20"/>
  <c r="M520" i="20"/>
  <c r="M521" i="20"/>
  <c r="M522" i="20"/>
  <c r="M523" i="20"/>
  <c r="M524" i="20"/>
  <c r="M525" i="20"/>
  <c r="M526" i="20"/>
  <c r="M527" i="20"/>
  <c r="M528" i="20"/>
  <c r="M529" i="20"/>
  <c r="M530" i="20"/>
  <c r="M531" i="20"/>
  <c r="M532" i="20"/>
  <c r="M533" i="20"/>
  <c r="M534" i="20"/>
  <c r="M535" i="20"/>
  <c r="M536" i="20"/>
  <c r="M537" i="20"/>
  <c r="M538" i="20"/>
  <c r="M539" i="20"/>
  <c r="M540" i="20"/>
  <c r="M541" i="20"/>
  <c r="M542" i="20"/>
  <c r="M543" i="20"/>
  <c r="M544" i="20"/>
  <c r="M545" i="20"/>
  <c r="M546" i="20"/>
  <c r="M547" i="20"/>
  <c r="M548" i="20"/>
  <c r="M549" i="20"/>
  <c r="M550" i="20"/>
  <c r="M551" i="20"/>
  <c r="M552" i="20"/>
  <c r="M553" i="20"/>
  <c r="M554" i="20"/>
  <c r="M555" i="20"/>
  <c r="M556" i="20"/>
  <c r="M557" i="20"/>
  <c r="M558" i="20"/>
  <c r="M559" i="20"/>
  <c r="M560" i="20"/>
  <c r="M561" i="20"/>
  <c r="M562" i="20"/>
  <c r="M563" i="20"/>
  <c r="M564" i="20"/>
  <c r="M565" i="20"/>
  <c r="M566" i="20"/>
  <c r="M567" i="20"/>
  <c r="M568" i="20"/>
  <c r="M569" i="20"/>
  <c r="M570" i="20"/>
  <c r="M571" i="20"/>
  <c r="M572" i="20"/>
  <c r="M573" i="20"/>
  <c r="M574" i="20"/>
  <c r="M575" i="20"/>
  <c r="M576" i="20"/>
  <c r="M577" i="20"/>
  <c r="M578" i="20"/>
  <c r="M579" i="20"/>
  <c r="M580" i="20"/>
  <c r="M581" i="20"/>
  <c r="M582" i="20"/>
  <c r="M583" i="20"/>
  <c r="M584" i="20"/>
  <c r="M585" i="20"/>
  <c r="M586" i="20"/>
  <c r="M587" i="20"/>
  <c r="M588" i="20"/>
  <c r="M589" i="20"/>
  <c r="M590" i="20"/>
  <c r="M591" i="20"/>
  <c r="M592" i="20"/>
  <c r="M593" i="20"/>
  <c r="M594" i="20"/>
  <c r="M595" i="20"/>
  <c r="M596" i="20"/>
  <c r="M597" i="20"/>
  <c r="M598" i="20"/>
  <c r="M599" i="20"/>
  <c r="M600" i="20"/>
  <c r="M601" i="20"/>
  <c r="M602" i="20"/>
  <c r="M603" i="20"/>
  <c r="M604" i="20"/>
  <c r="M605" i="20"/>
  <c r="M606" i="20"/>
  <c r="M607" i="20"/>
  <c r="M608" i="20"/>
  <c r="M609" i="20"/>
  <c r="M610" i="20"/>
  <c r="M611" i="20"/>
  <c r="M612" i="20"/>
  <c r="M613" i="20"/>
  <c r="M614" i="20"/>
  <c r="M615" i="20"/>
  <c r="M616" i="20"/>
  <c r="M617" i="20"/>
  <c r="M618" i="20"/>
  <c r="M619" i="20"/>
  <c r="M620" i="20"/>
  <c r="M621" i="20"/>
  <c r="M622" i="20"/>
  <c r="M623" i="20"/>
  <c r="M624" i="20"/>
  <c r="M625" i="20"/>
  <c r="M626" i="20"/>
  <c r="M627" i="20"/>
  <c r="M628" i="20"/>
  <c r="M629" i="20"/>
  <c r="M630" i="20"/>
  <c r="M631" i="20"/>
  <c r="M632" i="20"/>
  <c r="M633" i="20"/>
  <c r="M634" i="20"/>
  <c r="M635" i="20"/>
  <c r="M636" i="20"/>
  <c r="M637" i="20"/>
  <c r="M638" i="20"/>
  <c r="M639" i="20"/>
  <c r="M640" i="20"/>
  <c r="M641" i="20"/>
  <c r="M642" i="20"/>
  <c r="M643" i="20"/>
  <c r="M644" i="20"/>
  <c r="M645" i="20"/>
  <c r="M646" i="20"/>
  <c r="M647" i="20"/>
  <c r="M648" i="20"/>
  <c r="M649" i="20"/>
  <c r="M650" i="20"/>
  <c r="M651" i="20"/>
  <c r="M652" i="20"/>
  <c r="M653" i="20"/>
  <c r="M654" i="20"/>
  <c r="M655" i="20"/>
  <c r="M656" i="20"/>
  <c r="M657" i="20"/>
  <c r="M658" i="20"/>
  <c r="M659" i="20"/>
  <c r="M660" i="20"/>
  <c r="M661" i="20"/>
  <c r="M662" i="20"/>
  <c r="M663" i="20"/>
  <c r="M664" i="20"/>
  <c r="M665" i="20"/>
  <c r="M666" i="20"/>
  <c r="M667" i="20"/>
  <c r="M668" i="20"/>
  <c r="M669" i="20"/>
  <c r="M670" i="20"/>
  <c r="M671" i="20"/>
  <c r="M672" i="20"/>
  <c r="M673" i="20"/>
  <c r="M674" i="20"/>
  <c r="M675" i="20"/>
  <c r="M676" i="20"/>
  <c r="M677" i="20"/>
  <c r="M678" i="20"/>
  <c r="M679" i="20"/>
  <c r="M680" i="20"/>
  <c r="M681" i="20"/>
  <c r="M682" i="20"/>
  <c r="M683" i="20"/>
  <c r="M684" i="20"/>
  <c r="M685" i="20"/>
  <c r="M686" i="20"/>
  <c r="M687" i="20"/>
  <c r="M688" i="20"/>
  <c r="M689" i="20"/>
  <c r="M690" i="20"/>
  <c r="M691" i="20"/>
  <c r="M692" i="20"/>
  <c r="M693" i="20"/>
  <c r="M694" i="20"/>
  <c r="M695" i="20"/>
  <c r="M696" i="20"/>
  <c r="M697" i="20"/>
  <c r="M698" i="20"/>
  <c r="M699" i="20"/>
  <c r="M700" i="20"/>
  <c r="M701" i="20"/>
  <c r="M702" i="20"/>
  <c r="M703" i="20"/>
  <c r="M704" i="20"/>
  <c r="M705" i="20"/>
  <c r="M706" i="20"/>
  <c r="M707" i="20"/>
  <c r="M708" i="20"/>
  <c r="M709" i="20"/>
  <c r="M710" i="20"/>
  <c r="M711" i="20"/>
  <c r="M712" i="20"/>
  <c r="M713" i="20"/>
  <c r="M714" i="20"/>
  <c r="M715" i="20"/>
  <c r="M716" i="20"/>
  <c r="M717" i="20"/>
  <c r="M718" i="20"/>
  <c r="M719" i="20"/>
  <c r="M720" i="20"/>
  <c r="M721" i="20"/>
  <c r="M722" i="20"/>
  <c r="M723" i="20"/>
  <c r="M724" i="20"/>
  <c r="M725" i="20"/>
  <c r="M726" i="20"/>
  <c r="M727" i="20"/>
  <c r="M728" i="20"/>
  <c r="M729" i="20"/>
  <c r="M730" i="20"/>
  <c r="M731" i="20"/>
  <c r="M732" i="20"/>
  <c r="M733" i="20"/>
  <c r="M734" i="20"/>
  <c r="M735" i="20"/>
  <c r="M736" i="20"/>
  <c r="M737" i="20"/>
  <c r="M738" i="20"/>
  <c r="M739" i="20"/>
  <c r="M740" i="20"/>
  <c r="M741" i="20"/>
  <c r="M742" i="20"/>
  <c r="M743" i="20"/>
  <c r="M744" i="20"/>
  <c r="M745" i="20"/>
  <c r="M746" i="20"/>
  <c r="M747" i="20"/>
  <c r="M748" i="20"/>
  <c r="M749" i="20"/>
  <c r="M750" i="20"/>
  <c r="M751" i="20"/>
  <c r="M752" i="20"/>
  <c r="M753" i="20"/>
  <c r="M754" i="20"/>
  <c r="M755" i="20"/>
  <c r="M756" i="20"/>
  <c r="M757" i="20"/>
  <c r="M758" i="20"/>
  <c r="M759" i="20"/>
  <c r="M760" i="20"/>
  <c r="M761" i="20"/>
  <c r="M762" i="20"/>
  <c r="M763" i="20"/>
  <c r="M764" i="20"/>
  <c r="M765" i="20"/>
  <c r="M766" i="20"/>
  <c r="M767" i="20"/>
  <c r="M768" i="20"/>
  <c r="M769" i="20"/>
  <c r="M770" i="20"/>
  <c r="M771" i="20"/>
  <c r="M772" i="20"/>
  <c r="M773" i="20"/>
  <c r="M774" i="20"/>
  <c r="M775" i="20"/>
  <c r="M776" i="20"/>
  <c r="M777" i="20"/>
  <c r="M778" i="20"/>
  <c r="M779" i="20"/>
  <c r="M780" i="20"/>
  <c r="M781" i="20"/>
  <c r="M782" i="20"/>
  <c r="M783" i="20"/>
  <c r="M784" i="20"/>
  <c r="M785" i="20"/>
  <c r="M786" i="20"/>
  <c r="M787" i="20"/>
  <c r="M788" i="20"/>
  <c r="M789" i="20"/>
  <c r="M790" i="20"/>
  <c r="M791" i="20"/>
  <c r="M792" i="20"/>
  <c r="M793" i="20"/>
  <c r="M794" i="20"/>
  <c r="M795" i="20"/>
  <c r="M796" i="20"/>
  <c r="M797" i="20"/>
  <c r="M798" i="20"/>
  <c r="M799" i="20"/>
  <c r="M800" i="20"/>
  <c r="M801" i="20"/>
  <c r="M802" i="20"/>
  <c r="M803" i="20"/>
  <c r="M804" i="20"/>
  <c r="M805" i="20"/>
  <c r="M806" i="20"/>
  <c r="M807" i="20"/>
  <c r="M808" i="20"/>
  <c r="M809" i="20"/>
  <c r="M810" i="20"/>
  <c r="M811" i="20"/>
  <c r="M812" i="20"/>
  <c r="M813" i="20"/>
  <c r="M814" i="20"/>
  <c r="M815" i="20"/>
  <c r="M816" i="20"/>
  <c r="M817" i="20"/>
  <c r="M818" i="20"/>
  <c r="M819" i="20"/>
  <c r="M820" i="20"/>
  <c r="M821" i="20"/>
  <c r="M822" i="20"/>
  <c r="M823" i="20"/>
  <c r="M824" i="20"/>
  <c r="M825" i="20"/>
  <c r="M826" i="20"/>
  <c r="M827" i="20"/>
  <c r="M828" i="20"/>
  <c r="M829" i="20"/>
  <c r="M830" i="20"/>
  <c r="M831" i="20"/>
  <c r="M832" i="20"/>
  <c r="M833" i="20"/>
  <c r="M834" i="20"/>
  <c r="M835" i="20"/>
  <c r="M836" i="20"/>
  <c r="M837" i="20"/>
  <c r="M838" i="20"/>
  <c r="M839" i="20"/>
  <c r="M840" i="20"/>
  <c r="M841" i="20"/>
  <c r="M842" i="20"/>
  <c r="M843" i="20"/>
  <c r="M844" i="20"/>
  <c r="M845" i="20"/>
  <c r="M846" i="20"/>
  <c r="M847" i="20"/>
  <c r="M848" i="20"/>
  <c r="M849" i="20"/>
  <c r="M850" i="20"/>
  <c r="M851" i="20"/>
  <c r="M852" i="20"/>
  <c r="M853" i="20"/>
  <c r="M854" i="20"/>
  <c r="M855" i="20"/>
  <c r="M856" i="20"/>
  <c r="M857" i="20"/>
  <c r="M858" i="20"/>
  <c r="M859" i="20"/>
  <c r="M860" i="20"/>
  <c r="M861" i="20"/>
  <c r="M862" i="20"/>
  <c r="M863" i="20"/>
  <c r="M864" i="20"/>
  <c r="M865" i="20"/>
  <c r="M866" i="20"/>
  <c r="M867" i="20"/>
  <c r="M868" i="20"/>
  <c r="M869" i="20"/>
  <c r="M870" i="20"/>
  <c r="M871" i="20"/>
  <c r="M872" i="20"/>
  <c r="M873" i="20"/>
  <c r="M874" i="20"/>
  <c r="M875" i="20"/>
  <c r="M876" i="20"/>
  <c r="M877" i="20"/>
  <c r="M878" i="20"/>
  <c r="M879" i="20"/>
  <c r="M880" i="20"/>
  <c r="M881" i="20"/>
  <c r="M882" i="20"/>
  <c r="M883" i="20"/>
  <c r="M884" i="20"/>
  <c r="M885" i="20"/>
  <c r="M886" i="20"/>
  <c r="M887" i="20"/>
  <c r="M888" i="20"/>
  <c r="M889" i="20"/>
  <c r="M890" i="20"/>
  <c r="M891" i="20"/>
  <c r="M892" i="20"/>
  <c r="M893" i="20"/>
  <c r="M894" i="20"/>
  <c r="M895" i="20"/>
  <c r="M896" i="20"/>
  <c r="M897" i="20"/>
  <c r="M898" i="20"/>
  <c r="M899" i="20"/>
  <c r="M900" i="20"/>
  <c r="M901" i="20"/>
  <c r="M902" i="20"/>
  <c r="M903" i="20"/>
  <c r="M904" i="20"/>
  <c r="M905" i="20"/>
  <c r="M906" i="20"/>
  <c r="M907" i="20"/>
  <c r="M908" i="20"/>
  <c r="M909" i="20"/>
  <c r="M910" i="20"/>
  <c r="M911" i="20"/>
  <c r="M912" i="20"/>
  <c r="M913" i="20"/>
  <c r="M914" i="20"/>
  <c r="M915" i="20"/>
  <c r="M916" i="20"/>
  <c r="M917" i="20"/>
  <c r="M918" i="20"/>
  <c r="M919" i="20"/>
  <c r="M920" i="20"/>
  <c r="M921" i="20"/>
  <c r="M922" i="20"/>
  <c r="M923" i="20"/>
  <c r="M924" i="20"/>
  <c r="M925" i="20"/>
  <c r="M926" i="20"/>
  <c r="M927" i="20"/>
  <c r="M928" i="20"/>
  <c r="M929" i="20"/>
  <c r="M930" i="20"/>
  <c r="M931" i="20"/>
  <c r="M932" i="20"/>
  <c r="M933" i="20"/>
  <c r="M934" i="20"/>
  <c r="M935" i="20"/>
  <c r="M936" i="20"/>
  <c r="M937" i="20"/>
  <c r="M938" i="20"/>
  <c r="M939" i="20"/>
  <c r="M940" i="20"/>
  <c r="M941" i="20"/>
  <c r="M942" i="20"/>
  <c r="M943" i="20"/>
  <c r="M944" i="20"/>
  <c r="M945" i="20"/>
  <c r="M946" i="20"/>
  <c r="M947" i="20"/>
  <c r="M948" i="20"/>
  <c r="M949" i="20"/>
  <c r="M950" i="20"/>
  <c r="M951" i="20"/>
  <c r="M952" i="20"/>
  <c r="M953" i="20"/>
  <c r="M954" i="20"/>
  <c r="M955" i="20"/>
  <c r="M956" i="20"/>
  <c r="M957" i="20"/>
  <c r="M958" i="20"/>
  <c r="M959" i="20"/>
  <c r="M960" i="20"/>
  <c r="M961" i="20"/>
  <c r="M962" i="20"/>
  <c r="M963" i="20"/>
  <c r="M964" i="20"/>
  <c r="M965" i="20"/>
  <c r="M966" i="20"/>
  <c r="M967" i="20"/>
  <c r="M968" i="20"/>
  <c r="M969" i="20"/>
  <c r="M970" i="20"/>
  <c r="M971" i="20"/>
  <c r="M972" i="20"/>
  <c r="M973" i="20"/>
  <c r="M974" i="20"/>
  <c r="M975" i="20"/>
  <c r="M976" i="20"/>
  <c r="M977" i="20"/>
  <c r="M978" i="20"/>
  <c r="M979" i="20"/>
  <c r="M980" i="20"/>
  <c r="M981" i="20"/>
  <c r="M982" i="20"/>
  <c r="M983" i="20"/>
  <c r="M984" i="20"/>
  <c r="M985" i="20"/>
  <c r="M986" i="20"/>
  <c r="M987" i="20"/>
  <c r="M988" i="20"/>
  <c r="M989" i="20"/>
  <c r="M990" i="20"/>
  <c r="M991" i="20"/>
  <c r="M992" i="20"/>
  <c r="M993" i="20"/>
  <c r="M994" i="20"/>
  <c r="M995" i="20"/>
  <c r="M996" i="20"/>
  <c r="M997" i="20"/>
  <c r="M998" i="20"/>
  <c r="M999" i="20"/>
  <c r="M1000" i="20"/>
  <c r="M1001" i="20"/>
  <c r="M1002" i="20"/>
  <c r="M1003" i="20"/>
  <c r="M1004" i="20"/>
  <c r="M1005" i="20"/>
  <c r="M1006" i="20"/>
  <c r="M1007" i="20"/>
  <c r="M1008" i="20"/>
  <c r="M1009" i="20"/>
  <c r="M1010" i="20"/>
  <c r="M1011" i="20"/>
  <c r="M1012" i="20"/>
  <c r="M1013" i="20"/>
  <c r="M1014" i="20"/>
  <c r="M1015" i="20"/>
  <c r="M1016" i="20"/>
  <c r="M1017" i="20"/>
  <c r="M1018" i="20"/>
  <c r="M1019" i="20"/>
  <c r="M1020" i="20"/>
  <c r="M1021" i="20"/>
  <c r="M1022" i="20"/>
  <c r="M1023" i="20"/>
  <c r="M1024" i="20"/>
  <c r="M1025" i="20"/>
  <c r="M1026" i="20"/>
  <c r="M1027" i="20"/>
  <c r="M1028" i="20"/>
  <c r="M1029" i="20"/>
  <c r="M1030" i="20"/>
  <c r="M1031" i="20"/>
  <c r="M1032" i="20"/>
  <c r="M1033" i="20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M597" i="17"/>
  <c r="M598" i="17"/>
  <c r="M599" i="17"/>
  <c r="M600" i="17"/>
  <c r="M601" i="17"/>
  <c r="M602" i="17"/>
  <c r="M603" i="17"/>
  <c r="M604" i="17"/>
  <c r="M605" i="17"/>
  <c r="M606" i="17"/>
  <c r="E6" i="15"/>
  <c r="M678" i="13"/>
  <c r="E6" i="13"/>
  <c r="F6" i="37" l="1"/>
  <c r="F6" i="38"/>
  <c r="F6" i="33"/>
  <c r="F6" i="32"/>
  <c r="F6" i="36"/>
  <c r="F6" i="35"/>
  <c r="F6" i="34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76" i="31"/>
  <c r="M75" i="31"/>
  <c r="M74" i="31"/>
  <c r="M73" i="31"/>
  <c r="M72" i="31"/>
  <c r="M71" i="31"/>
  <c r="M70" i="31"/>
  <c r="M69" i="31"/>
  <c r="M68" i="31"/>
  <c r="M67" i="31"/>
  <c r="M66" i="31"/>
  <c r="M65" i="31"/>
  <c r="M64" i="31"/>
  <c r="M63" i="31"/>
  <c r="M62" i="31"/>
  <c r="M61" i="31"/>
  <c r="M60" i="31"/>
  <c r="M59" i="31"/>
  <c r="M58" i="31"/>
  <c r="M57" i="31"/>
  <c r="M56" i="31"/>
  <c r="M55" i="31"/>
  <c r="M54" i="31"/>
  <c r="M53" i="31"/>
  <c r="M52" i="31"/>
  <c r="M51" i="31"/>
  <c r="M50" i="31"/>
  <c r="M49" i="31"/>
  <c r="M48" i="31"/>
  <c r="M47" i="31"/>
  <c r="M46" i="31"/>
  <c r="M45" i="31"/>
  <c r="M44" i="31"/>
  <c r="M43" i="31"/>
  <c r="M42" i="31"/>
  <c r="M41" i="31"/>
  <c r="M40" i="31"/>
  <c r="M39" i="31"/>
  <c r="M38" i="31"/>
  <c r="M37" i="31"/>
  <c r="M36" i="31"/>
  <c r="M35" i="31"/>
  <c r="M34" i="31"/>
  <c r="M33" i="31"/>
  <c r="M32" i="31"/>
  <c r="M31" i="31"/>
  <c r="M30" i="31"/>
  <c r="M29" i="31"/>
  <c r="M28" i="31"/>
  <c r="M27" i="31"/>
  <c r="M26" i="31"/>
  <c r="M25" i="31"/>
  <c r="M24" i="31"/>
  <c r="M23" i="31"/>
  <c r="M22" i="31"/>
  <c r="M21" i="31"/>
  <c r="M20" i="31"/>
  <c r="M19" i="31"/>
  <c r="M18" i="31"/>
  <c r="M17" i="31"/>
  <c r="M16" i="31"/>
  <c r="M15" i="31"/>
  <c r="M14" i="31"/>
  <c r="M13" i="31"/>
  <c r="M12" i="31"/>
  <c r="M11" i="31"/>
  <c r="M10" i="31"/>
  <c r="M9" i="31"/>
  <c r="M8" i="31"/>
  <c r="M8" i="30"/>
  <c r="M27" i="29"/>
  <c r="M26" i="29"/>
  <c r="M25" i="29"/>
  <c r="M24" i="29"/>
  <c r="M23" i="29"/>
  <c r="M22" i="29"/>
  <c r="M21" i="29"/>
  <c r="M20" i="29"/>
  <c r="M19" i="29"/>
  <c r="M18" i="29"/>
  <c r="M17" i="29"/>
  <c r="M16" i="29"/>
  <c r="M15" i="29"/>
  <c r="M14" i="29"/>
  <c r="M13" i="29"/>
  <c r="M12" i="29"/>
  <c r="M11" i="29"/>
  <c r="M10" i="29"/>
  <c r="M9" i="29"/>
  <c r="M8" i="29"/>
  <c r="M18" i="28"/>
  <c r="M17" i="28"/>
  <c r="M16" i="28"/>
  <c r="M15" i="28"/>
  <c r="M14" i="28"/>
  <c r="M13" i="28"/>
  <c r="M12" i="28"/>
  <c r="M11" i="28"/>
  <c r="M10" i="28"/>
  <c r="M9" i="28"/>
  <c r="M8" i="28"/>
  <c r="M254" i="27"/>
  <c r="M253" i="27"/>
  <c r="M252" i="27"/>
  <c r="M251" i="27"/>
  <c r="M250" i="27"/>
  <c r="M249" i="27"/>
  <c r="M248" i="27"/>
  <c r="M247" i="27"/>
  <c r="M246" i="27"/>
  <c r="M245" i="27"/>
  <c r="M244" i="27"/>
  <c r="M243" i="27"/>
  <c r="M242" i="27"/>
  <c r="M241" i="27"/>
  <c r="M240" i="27"/>
  <c r="M239" i="27"/>
  <c r="M238" i="27"/>
  <c r="M237" i="27"/>
  <c r="M236" i="27"/>
  <c r="M235" i="27"/>
  <c r="M234" i="27"/>
  <c r="M233" i="27"/>
  <c r="M232" i="27"/>
  <c r="M231" i="27"/>
  <c r="M230" i="27"/>
  <c r="M229" i="27"/>
  <c r="M228" i="27"/>
  <c r="M227" i="27"/>
  <c r="M226" i="27"/>
  <c r="M225" i="27"/>
  <c r="M224" i="27"/>
  <c r="M223" i="27"/>
  <c r="M222" i="27"/>
  <c r="M221" i="27"/>
  <c r="M220" i="27"/>
  <c r="M219" i="27"/>
  <c r="M218" i="27"/>
  <c r="M217" i="27"/>
  <c r="M216" i="27"/>
  <c r="M215" i="27"/>
  <c r="M214" i="27"/>
  <c r="M213" i="27"/>
  <c r="M212" i="27"/>
  <c r="M211" i="27"/>
  <c r="M210" i="27"/>
  <c r="M209" i="27"/>
  <c r="M208" i="27"/>
  <c r="M207" i="27"/>
  <c r="M206" i="27"/>
  <c r="M205" i="27"/>
  <c r="M204" i="27"/>
  <c r="M203" i="27"/>
  <c r="M202" i="27"/>
  <c r="M201" i="27"/>
  <c r="M200" i="27"/>
  <c r="M199" i="27"/>
  <c r="M198" i="27"/>
  <c r="M197" i="27"/>
  <c r="M196" i="27"/>
  <c r="M195" i="27"/>
  <c r="M194" i="27"/>
  <c r="M193" i="27"/>
  <c r="M192" i="27"/>
  <c r="M191" i="27"/>
  <c r="M190" i="27"/>
  <c r="M189" i="27"/>
  <c r="M188" i="27"/>
  <c r="M187" i="27"/>
  <c r="M186" i="27"/>
  <c r="M185" i="27"/>
  <c r="M184" i="27"/>
  <c r="M183" i="27"/>
  <c r="M182" i="27"/>
  <c r="M181" i="27"/>
  <c r="M180" i="27"/>
  <c r="M179" i="27"/>
  <c r="M178" i="27"/>
  <c r="M177" i="27"/>
  <c r="M176" i="27"/>
  <c r="M175" i="27"/>
  <c r="M174" i="27"/>
  <c r="M173" i="27"/>
  <c r="M172" i="27"/>
  <c r="M171" i="27"/>
  <c r="M170" i="27"/>
  <c r="M169" i="27"/>
  <c r="M168" i="27"/>
  <c r="M167" i="27"/>
  <c r="M166" i="27"/>
  <c r="M165" i="27"/>
  <c r="M164" i="27"/>
  <c r="M163" i="27"/>
  <c r="M162" i="27"/>
  <c r="M161" i="27"/>
  <c r="M160" i="27"/>
  <c r="M159" i="27"/>
  <c r="M158" i="27"/>
  <c r="M157" i="27"/>
  <c r="M156" i="27"/>
  <c r="M155" i="27"/>
  <c r="M154" i="27"/>
  <c r="M153" i="27"/>
  <c r="M152" i="27"/>
  <c r="M151" i="27"/>
  <c r="M150" i="27"/>
  <c r="M149" i="27"/>
  <c r="M148" i="27"/>
  <c r="M147" i="27"/>
  <c r="M146" i="27"/>
  <c r="M145" i="27"/>
  <c r="M144" i="27"/>
  <c r="M143" i="27"/>
  <c r="M142" i="27"/>
  <c r="M141" i="27"/>
  <c r="M140" i="27"/>
  <c r="M139" i="27"/>
  <c r="M138" i="27"/>
  <c r="M137" i="27"/>
  <c r="M136" i="27"/>
  <c r="M135" i="27"/>
  <c r="M134" i="27"/>
  <c r="M133" i="27"/>
  <c r="M132" i="27"/>
  <c r="M131" i="27"/>
  <c r="M130" i="27"/>
  <c r="M129" i="27"/>
  <c r="M128" i="27"/>
  <c r="M127" i="27"/>
  <c r="M126" i="27"/>
  <c r="M125" i="27"/>
  <c r="M124" i="27"/>
  <c r="M123" i="27"/>
  <c r="M122" i="27"/>
  <c r="M121" i="27"/>
  <c r="M120" i="27"/>
  <c r="M119" i="27"/>
  <c r="M118" i="27"/>
  <c r="M117" i="27"/>
  <c r="M116" i="27"/>
  <c r="M115" i="27"/>
  <c r="M114" i="27"/>
  <c r="M113" i="27"/>
  <c r="M112" i="27"/>
  <c r="M111" i="27"/>
  <c r="M110" i="27"/>
  <c r="M109" i="27"/>
  <c r="M108" i="27"/>
  <c r="M107" i="27"/>
  <c r="M106" i="27"/>
  <c r="M105" i="27"/>
  <c r="M104" i="27"/>
  <c r="M103" i="27"/>
  <c r="M102" i="27"/>
  <c r="M101" i="27"/>
  <c r="M100" i="27"/>
  <c r="M99" i="27"/>
  <c r="M98" i="27"/>
  <c r="M97" i="27"/>
  <c r="M96" i="27"/>
  <c r="M95" i="27"/>
  <c r="M94" i="27"/>
  <c r="M93" i="27"/>
  <c r="M92" i="27"/>
  <c r="M91" i="27"/>
  <c r="M90" i="27"/>
  <c r="M89" i="27"/>
  <c r="M88" i="27"/>
  <c r="M87" i="27"/>
  <c r="M86" i="27"/>
  <c r="M85" i="27"/>
  <c r="M84" i="27"/>
  <c r="M83" i="27"/>
  <c r="M82" i="27"/>
  <c r="M81" i="27"/>
  <c r="M80" i="27"/>
  <c r="M79" i="27"/>
  <c r="M78" i="27"/>
  <c r="M77" i="27"/>
  <c r="M76" i="27"/>
  <c r="M75" i="27"/>
  <c r="M74" i="27"/>
  <c r="M73" i="27"/>
  <c r="M72" i="27"/>
  <c r="M71" i="27"/>
  <c r="M70" i="27"/>
  <c r="M69" i="27"/>
  <c r="M68" i="27"/>
  <c r="M67" i="27"/>
  <c r="M66" i="27"/>
  <c r="M65" i="27"/>
  <c r="M64" i="27"/>
  <c r="M63" i="27"/>
  <c r="M62" i="27"/>
  <c r="M61" i="27"/>
  <c r="M60" i="27"/>
  <c r="M59" i="27"/>
  <c r="M58" i="27"/>
  <c r="M57" i="27"/>
  <c r="M56" i="27"/>
  <c r="M55" i="27"/>
  <c r="M54" i="27"/>
  <c r="M53" i="27"/>
  <c r="M52" i="27"/>
  <c r="M51" i="27"/>
  <c r="M50" i="27"/>
  <c r="M49" i="27"/>
  <c r="M48" i="27"/>
  <c r="M47" i="27"/>
  <c r="M46" i="27"/>
  <c r="M45" i="27"/>
  <c r="M44" i="27"/>
  <c r="M43" i="27"/>
  <c r="M42" i="27"/>
  <c r="M41" i="27"/>
  <c r="M40" i="27"/>
  <c r="M39" i="27"/>
  <c r="M38" i="27"/>
  <c r="M37" i="27"/>
  <c r="M36" i="27"/>
  <c r="M35" i="27"/>
  <c r="M34" i="27"/>
  <c r="M33" i="27"/>
  <c r="M32" i="27"/>
  <c r="M31" i="27"/>
  <c r="M30" i="27"/>
  <c r="M29" i="27"/>
  <c r="M28" i="27"/>
  <c r="M27" i="27"/>
  <c r="M26" i="27"/>
  <c r="M25" i="27"/>
  <c r="M24" i="27"/>
  <c r="M23" i="27"/>
  <c r="M22" i="27"/>
  <c r="M21" i="27"/>
  <c r="M20" i="27"/>
  <c r="M19" i="27"/>
  <c r="M18" i="27"/>
  <c r="M17" i="27"/>
  <c r="M16" i="27"/>
  <c r="M15" i="27"/>
  <c r="M14" i="27"/>
  <c r="M13" i="27"/>
  <c r="M12" i="27"/>
  <c r="M11" i="27"/>
  <c r="M10" i="27"/>
  <c r="M9" i="27"/>
  <c r="M8" i="27"/>
  <c r="M8" i="26"/>
  <c r="F6" i="26" s="1"/>
  <c r="M8" i="25"/>
  <c r="F6" i="25" s="1"/>
  <c r="M8" i="24"/>
  <c r="F6" i="24" s="1"/>
  <c r="M8" i="23"/>
  <c r="F6" i="23" s="1"/>
  <c r="M8" i="22"/>
  <c r="F6" i="22" s="1"/>
  <c r="M8" i="21"/>
  <c r="F6" i="21" s="1"/>
  <c r="M8" i="20"/>
  <c r="F6" i="20" s="1"/>
  <c r="M1170" i="19"/>
  <c r="M1169" i="19"/>
  <c r="M1168" i="19"/>
  <c r="M1167" i="19"/>
  <c r="M1166" i="19"/>
  <c r="M1165" i="19"/>
  <c r="M1164" i="19"/>
  <c r="M1163" i="19"/>
  <c r="M1162" i="19"/>
  <c r="M1161" i="19"/>
  <c r="M1160" i="19"/>
  <c r="M1159" i="19"/>
  <c r="M1158" i="19"/>
  <c r="M1157" i="19"/>
  <c r="M1156" i="19"/>
  <c r="M1155" i="19"/>
  <c r="M1154" i="19"/>
  <c r="M1153" i="19"/>
  <c r="M1152" i="19"/>
  <c r="M1151" i="19"/>
  <c r="M1150" i="19"/>
  <c r="M1149" i="19"/>
  <c r="M1148" i="19"/>
  <c r="M1147" i="19"/>
  <c r="M1146" i="19"/>
  <c r="M1145" i="19"/>
  <c r="M1144" i="19"/>
  <c r="M1143" i="19"/>
  <c r="M1142" i="19"/>
  <c r="M1141" i="19"/>
  <c r="M1140" i="19"/>
  <c r="M1139" i="19"/>
  <c r="M1138" i="19"/>
  <c r="M1137" i="19"/>
  <c r="M1136" i="19"/>
  <c r="M1135" i="19"/>
  <c r="M1134" i="19"/>
  <c r="M1133" i="19"/>
  <c r="M1132" i="19"/>
  <c r="M1131" i="19"/>
  <c r="M1130" i="19"/>
  <c r="M1129" i="19"/>
  <c r="M1128" i="19"/>
  <c r="M1127" i="19"/>
  <c r="M1126" i="19"/>
  <c r="M1125" i="19"/>
  <c r="M1124" i="19"/>
  <c r="M1123" i="19"/>
  <c r="M1122" i="19"/>
  <c r="M1121" i="19"/>
  <c r="M1120" i="19"/>
  <c r="M1119" i="19"/>
  <c r="M1118" i="19"/>
  <c r="M1117" i="19"/>
  <c r="M1116" i="19"/>
  <c r="M1115" i="19"/>
  <c r="M1114" i="19"/>
  <c r="M1113" i="19"/>
  <c r="M1112" i="19"/>
  <c r="M1111" i="19"/>
  <c r="M1110" i="19"/>
  <c r="M1109" i="19"/>
  <c r="M1108" i="19"/>
  <c r="M1107" i="19"/>
  <c r="M1106" i="19"/>
  <c r="M1105" i="19"/>
  <c r="M1104" i="19"/>
  <c r="M1103" i="19"/>
  <c r="M1102" i="19"/>
  <c r="M1101" i="19"/>
  <c r="M1100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070" i="19"/>
  <c r="M1069" i="19"/>
  <c r="M1068" i="19"/>
  <c r="M1067" i="19"/>
  <c r="M1066" i="19"/>
  <c r="M1065" i="19"/>
  <c r="M1064" i="19"/>
  <c r="M1063" i="19"/>
  <c r="M1062" i="19"/>
  <c r="M1061" i="19"/>
  <c r="M1060" i="19"/>
  <c r="M1059" i="19"/>
  <c r="M1058" i="19"/>
  <c r="M1057" i="19"/>
  <c r="M1056" i="19"/>
  <c r="M1055" i="19"/>
  <c r="M1054" i="19"/>
  <c r="M1053" i="19"/>
  <c r="M1052" i="19"/>
  <c r="M1051" i="19"/>
  <c r="M1050" i="19"/>
  <c r="M1049" i="19"/>
  <c r="M1048" i="19"/>
  <c r="M1047" i="19"/>
  <c r="M1046" i="19"/>
  <c r="M1045" i="19"/>
  <c r="M1044" i="19"/>
  <c r="M1043" i="19"/>
  <c r="M1042" i="19"/>
  <c r="M1041" i="19"/>
  <c r="M1040" i="19"/>
  <c r="M1039" i="19"/>
  <c r="M1038" i="19"/>
  <c r="M1037" i="19"/>
  <c r="M1036" i="19"/>
  <c r="M1035" i="19"/>
  <c r="M1034" i="19"/>
  <c r="M1033" i="19"/>
  <c r="M1032" i="19"/>
  <c r="M1031" i="19"/>
  <c r="M1030" i="19"/>
  <c r="M1029" i="19"/>
  <c r="M1028" i="19"/>
  <c r="M1027" i="19"/>
  <c r="M1026" i="19"/>
  <c r="M1025" i="19"/>
  <c r="M1024" i="19"/>
  <c r="M1023" i="19"/>
  <c r="M1022" i="19"/>
  <c r="M1021" i="19"/>
  <c r="M1020" i="19"/>
  <c r="M1019" i="19"/>
  <c r="M1018" i="19"/>
  <c r="M1017" i="19"/>
  <c r="M1016" i="19"/>
  <c r="M1015" i="19"/>
  <c r="M1014" i="19"/>
  <c r="M1013" i="19"/>
  <c r="M1012" i="19"/>
  <c r="M1011" i="19"/>
  <c r="M1010" i="19"/>
  <c r="M1009" i="19"/>
  <c r="M1008" i="19"/>
  <c r="M1007" i="19"/>
  <c r="M1006" i="19"/>
  <c r="M1005" i="19"/>
  <c r="M1004" i="19"/>
  <c r="M1003" i="19"/>
  <c r="M1002" i="19"/>
  <c r="M1001" i="19"/>
  <c r="M1000" i="19"/>
  <c r="M999" i="19"/>
  <c r="M998" i="19"/>
  <c r="M997" i="19"/>
  <c r="M996" i="19"/>
  <c r="M995" i="19"/>
  <c r="M994" i="19"/>
  <c r="M993" i="19"/>
  <c r="M992" i="19"/>
  <c r="M991" i="19"/>
  <c r="M990" i="19"/>
  <c r="M989" i="19"/>
  <c r="M988" i="19"/>
  <c r="M987" i="19"/>
  <c r="M986" i="19"/>
  <c r="M985" i="19"/>
  <c r="M984" i="19"/>
  <c r="M983" i="19"/>
  <c r="M982" i="19"/>
  <c r="M981" i="19"/>
  <c r="M980" i="19"/>
  <c r="M979" i="19"/>
  <c r="M978" i="19"/>
  <c r="M977" i="19"/>
  <c r="M976" i="19"/>
  <c r="M975" i="19"/>
  <c r="M974" i="19"/>
  <c r="M973" i="19"/>
  <c r="M972" i="19"/>
  <c r="M971" i="19"/>
  <c r="M970" i="19"/>
  <c r="M969" i="19"/>
  <c r="M968" i="19"/>
  <c r="M967" i="19"/>
  <c r="M966" i="19"/>
  <c r="M965" i="19"/>
  <c r="M964" i="19"/>
  <c r="M963" i="19"/>
  <c r="M962" i="19"/>
  <c r="M961" i="19"/>
  <c r="M960" i="19"/>
  <c r="M959" i="19"/>
  <c r="M958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3" i="19"/>
  <c r="M942" i="19"/>
  <c r="M941" i="19"/>
  <c r="M940" i="19"/>
  <c r="M939" i="19"/>
  <c r="M938" i="19"/>
  <c r="M937" i="19"/>
  <c r="M936" i="19"/>
  <c r="M935" i="19"/>
  <c r="M934" i="19"/>
  <c r="M933" i="19"/>
  <c r="M932" i="19"/>
  <c r="M931" i="19"/>
  <c r="M930" i="19"/>
  <c r="M929" i="19"/>
  <c r="M928" i="19"/>
  <c r="M927" i="19"/>
  <c r="M926" i="19"/>
  <c r="M925" i="19"/>
  <c r="M924" i="19"/>
  <c r="M923" i="19"/>
  <c r="M922" i="19"/>
  <c r="M921" i="19"/>
  <c r="M920" i="19"/>
  <c r="M919" i="19"/>
  <c r="M918" i="19"/>
  <c r="M917" i="19"/>
  <c r="M916" i="19"/>
  <c r="M915" i="19"/>
  <c r="M914" i="19"/>
  <c r="M913" i="19"/>
  <c r="M912" i="19"/>
  <c r="M911" i="19"/>
  <c r="M910" i="19"/>
  <c r="M909" i="19"/>
  <c r="M908" i="19"/>
  <c r="M907" i="19"/>
  <c r="M906" i="19"/>
  <c r="M905" i="19"/>
  <c r="M904" i="19"/>
  <c r="M903" i="19"/>
  <c r="M902" i="19"/>
  <c r="M901" i="19"/>
  <c r="M900" i="19"/>
  <c r="M899" i="19"/>
  <c r="M898" i="19"/>
  <c r="M897" i="19"/>
  <c r="M896" i="19"/>
  <c r="M895" i="19"/>
  <c r="M894" i="19"/>
  <c r="M893" i="19"/>
  <c r="M892" i="19"/>
  <c r="M891" i="19"/>
  <c r="M890" i="19"/>
  <c r="M889" i="19"/>
  <c r="M888" i="19"/>
  <c r="M887" i="19"/>
  <c r="M886" i="19"/>
  <c r="M885" i="19"/>
  <c r="M884" i="19"/>
  <c r="M883" i="19"/>
  <c r="M882" i="19"/>
  <c r="M881" i="19"/>
  <c r="M880" i="19"/>
  <c r="M879" i="19"/>
  <c r="M878" i="19"/>
  <c r="M877" i="19"/>
  <c r="M876" i="19"/>
  <c r="M875" i="19"/>
  <c r="M874" i="19"/>
  <c r="M873" i="19"/>
  <c r="M872" i="19"/>
  <c r="M871" i="19"/>
  <c r="M870" i="19"/>
  <c r="M869" i="19"/>
  <c r="M868" i="19"/>
  <c r="M867" i="19"/>
  <c r="M866" i="19"/>
  <c r="M865" i="19"/>
  <c r="M864" i="19"/>
  <c r="M863" i="19"/>
  <c r="M862" i="19"/>
  <c r="M861" i="19"/>
  <c r="M860" i="19"/>
  <c r="M859" i="19"/>
  <c r="M858" i="19"/>
  <c r="M857" i="19"/>
  <c r="M856" i="19"/>
  <c r="M855" i="19"/>
  <c r="M854" i="19"/>
  <c r="M853" i="19"/>
  <c r="M852" i="19"/>
  <c r="M851" i="19"/>
  <c r="M850" i="19"/>
  <c r="M849" i="19"/>
  <c r="M848" i="19"/>
  <c r="M847" i="19"/>
  <c r="M846" i="19"/>
  <c r="M845" i="19"/>
  <c r="M844" i="19"/>
  <c r="M843" i="19"/>
  <c r="M842" i="19"/>
  <c r="M841" i="19"/>
  <c r="M840" i="19"/>
  <c r="M839" i="19"/>
  <c r="M838" i="19"/>
  <c r="M837" i="19"/>
  <c r="M836" i="19"/>
  <c r="M835" i="19"/>
  <c r="M834" i="19"/>
  <c r="M833" i="19"/>
  <c r="M832" i="19"/>
  <c r="M831" i="19"/>
  <c r="M830" i="19"/>
  <c r="M829" i="19"/>
  <c r="M828" i="19"/>
  <c r="M827" i="19"/>
  <c r="M826" i="19"/>
  <c r="M825" i="19"/>
  <c r="M824" i="19"/>
  <c r="M823" i="19"/>
  <c r="M822" i="19"/>
  <c r="M821" i="19"/>
  <c r="M820" i="19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7" i="19"/>
  <c r="M806" i="19"/>
  <c r="M805" i="19"/>
  <c r="M804" i="19"/>
  <c r="M803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88" i="19"/>
  <c r="M787" i="19"/>
  <c r="M786" i="19"/>
  <c r="M785" i="19"/>
  <c r="M784" i="19"/>
  <c r="M783" i="19"/>
  <c r="M782" i="19"/>
  <c r="M781" i="19"/>
  <c r="M780" i="19"/>
  <c r="M779" i="19"/>
  <c r="M778" i="19"/>
  <c r="M777" i="19"/>
  <c r="M776" i="19"/>
  <c r="M775" i="19"/>
  <c r="M774" i="19"/>
  <c r="M773" i="19"/>
  <c r="M772" i="19"/>
  <c r="M771" i="19"/>
  <c r="M770" i="19"/>
  <c r="M769" i="19"/>
  <c r="M768" i="19"/>
  <c r="M767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8" i="19"/>
  <c r="M747" i="19"/>
  <c r="M746" i="19"/>
  <c r="M745" i="19"/>
  <c r="M744" i="19"/>
  <c r="M743" i="19"/>
  <c r="M742" i="19"/>
  <c r="M741" i="19"/>
  <c r="M740" i="19"/>
  <c r="M739" i="19"/>
  <c r="M738" i="19"/>
  <c r="M737" i="19"/>
  <c r="M736" i="19"/>
  <c r="M735" i="19"/>
  <c r="M734" i="19"/>
  <c r="M733" i="19"/>
  <c r="M732" i="19"/>
  <c r="M731" i="19"/>
  <c r="M730" i="19"/>
  <c r="M729" i="19"/>
  <c r="M728" i="19"/>
  <c r="M727" i="19"/>
  <c r="M726" i="19"/>
  <c r="M725" i="19"/>
  <c r="M724" i="19"/>
  <c r="M723" i="19"/>
  <c r="M722" i="19"/>
  <c r="M721" i="19"/>
  <c r="M720" i="19"/>
  <c r="M719" i="19"/>
  <c r="M718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705" i="19"/>
  <c r="M704" i="19"/>
  <c r="M703" i="19"/>
  <c r="M702" i="19"/>
  <c r="M701" i="19"/>
  <c r="M700" i="19"/>
  <c r="M699" i="19"/>
  <c r="M698" i="19"/>
  <c r="M697" i="19"/>
  <c r="M696" i="19"/>
  <c r="M695" i="19"/>
  <c r="M693" i="19"/>
  <c r="M692" i="19"/>
  <c r="M691" i="19"/>
  <c r="M690" i="19"/>
  <c r="M689" i="19"/>
  <c r="M688" i="19"/>
  <c r="M687" i="19"/>
  <c r="M686" i="19"/>
  <c r="M685" i="19"/>
  <c r="M684" i="19"/>
  <c r="M683" i="19"/>
  <c r="M682" i="19"/>
  <c r="M681" i="19"/>
  <c r="M680" i="19"/>
  <c r="M679" i="19"/>
  <c r="M678" i="19"/>
  <c r="M677" i="19"/>
  <c r="M676" i="19"/>
  <c r="M675" i="19"/>
  <c r="M674" i="19"/>
  <c r="M673" i="19"/>
  <c r="M694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44" i="19"/>
  <c r="M643" i="19"/>
  <c r="M642" i="19"/>
  <c r="M641" i="19"/>
  <c r="M640" i="19"/>
  <c r="M639" i="19"/>
  <c r="M638" i="19"/>
  <c r="M637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618" i="19"/>
  <c r="M617" i="19"/>
  <c r="M616" i="19"/>
  <c r="M615" i="19"/>
  <c r="M614" i="19"/>
  <c r="M613" i="19"/>
  <c r="M612" i="19"/>
  <c r="M611" i="19"/>
  <c r="M610" i="19"/>
  <c r="M609" i="19"/>
  <c r="M608" i="19"/>
  <c r="M607" i="19"/>
  <c r="M606" i="19"/>
  <c r="M605" i="19"/>
  <c r="M604" i="19"/>
  <c r="M603" i="19"/>
  <c r="M602" i="19"/>
  <c r="M601" i="19"/>
  <c r="M600" i="19"/>
  <c r="M599" i="19"/>
  <c r="M598" i="19"/>
  <c r="M597" i="19"/>
  <c r="M596" i="19"/>
  <c r="M595" i="19"/>
  <c r="M594" i="19"/>
  <c r="M593" i="19"/>
  <c r="M592" i="19"/>
  <c r="M591" i="19"/>
  <c r="M590" i="19"/>
  <c r="M58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563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M502" i="19"/>
  <c r="M501" i="19"/>
  <c r="M500" i="19"/>
  <c r="M499" i="19"/>
  <c r="M498" i="19"/>
  <c r="M497" i="19"/>
  <c r="M496" i="19"/>
  <c r="M495" i="19"/>
  <c r="M494" i="19"/>
  <c r="M493" i="19"/>
  <c r="M492" i="19"/>
  <c r="M491" i="19"/>
  <c r="M490" i="19"/>
  <c r="M489" i="19"/>
  <c r="M488" i="19"/>
  <c r="M487" i="19"/>
  <c r="M486" i="19"/>
  <c r="M485" i="19"/>
  <c r="M484" i="19"/>
  <c r="M483" i="19"/>
  <c r="M482" i="19"/>
  <c r="M481" i="19"/>
  <c r="M480" i="19"/>
  <c r="M479" i="19"/>
  <c r="M478" i="19"/>
  <c r="M477" i="19"/>
  <c r="M476" i="19"/>
  <c r="M475" i="19"/>
  <c r="M474" i="19"/>
  <c r="M473" i="19"/>
  <c r="M472" i="19"/>
  <c r="M471" i="19"/>
  <c r="M470" i="19"/>
  <c r="M469" i="19"/>
  <c r="M468" i="19"/>
  <c r="M467" i="19"/>
  <c r="M466" i="19"/>
  <c r="M465" i="19"/>
  <c r="M464" i="19"/>
  <c r="M463" i="19"/>
  <c r="M462" i="19"/>
  <c r="M461" i="19"/>
  <c r="M460" i="19"/>
  <c r="M459" i="19"/>
  <c r="M458" i="19"/>
  <c r="M457" i="19"/>
  <c r="M456" i="19"/>
  <c r="M455" i="19"/>
  <c r="M454" i="19"/>
  <c r="M453" i="19"/>
  <c r="M452" i="19"/>
  <c r="M451" i="19"/>
  <c r="M450" i="19"/>
  <c r="M449" i="19"/>
  <c r="M448" i="19"/>
  <c r="M447" i="19"/>
  <c r="M446" i="19"/>
  <c r="M445" i="19"/>
  <c r="M444" i="19"/>
  <c r="M443" i="19"/>
  <c r="M442" i="19"/>
  <c r="M441" i="19"/>
  <c r="M440" i="19"/>
  <c r="M439" i="19"/>
  <c r="M438" i="19"/>
  <c r="M437" i="19"/>
  <c r="M436" i="19"/>
  <c r="M435" i="19"/>
  <c r="M434" i="19"/>
  <c r="M433" i="19"/>
  <c r="M432" i="19"/>
  <c r="M431" i="19"/>
  <c r="M430" i="19"/>
  <c r="M429" i="19"/>
  <c r="M428" i="19"/>
  <c r="M427" i="19"/>
  <c r="M426" i="19"/>
  <c r="M425" i="19"/>
  <c r="M424" i="19"/>
  <c r="M423" i="19"/>
  <c r="M422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M344" i="19"/>
  <c r="M343" i="19"/>
  <c r="M342" i="19"/>
  <c r="M341" i="19"/>
  <c r="M340" i="19"/>
  <c r="M339" i="19"/>
  <c r="M338" i="19"/>
  <c r="M337" i="19"/>
  <c r="M336" i="19"/>
  <c r="M335" i="19"/>
  <c r="M334" i="19"/>
  <c r="M333" i="19"/>
  <c r="M332" i="19"/>
  <c r="M331" i="19"/>
  <c r="M330" i="19"/>
  <c r="M329" i="19"/>
  <c r="M328" i="19"/>
  <c r="M327" i="19"/>
  <c r="M326" i="19"/>
  <c r="M325" i="19"/>
  <c r="M324" i="19"/>
  <c r="M323" i="19"/>
  <c r="M322" i="19"/>
  <c r="M321" i="19"/>
  <c r="M320" i="19"/>
  <c r="M319" i="19"/>
  <c r="M318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7" i="19"/>
  <c r="M296" i="19"/>
  <c r="M295" i="19"/>
  <c r="M294" i="19"/>
  <c r="M293" i="19"/>
  <c r="M292" i="19"/>
  <c r="M291" i="19"/>
  <c r="M290" i="19"/>
  <c r="M289" i="19"/>
  <c r="M288" i="19"/>
  <c r="M287" i="19"/>
  <c r="M286" i="19"/>
  <c r="M285" i="19"/>
  <c r="M284" i="19"/>
  <c r="M283" i="19"/>
  <c r="M282" i="19"/>
  <c r="M281" i="19"/>
  <c r="M280" i="19"/>
  <c r="M279" i="19"/>
  <c r="M278" i="19"/>
  <c r="M277" i="19"/>
  <c r="M276" i="19"/>
  <c r="M275" i="19"/>
  <c r="M274" i="19"/>
  <c r="M273" i="19"/>
  <c r="M272" i="19"/>
  <c r="M271" i="19"/>
  <c r="M270" i="19"/>
  <c r="M269" i="19"/>
  <c r="M268" i="19"/>
  <c r="M267" i="19"/>
  <c r="M266" i="19"/>
  <c r="M265" i="19"/>
  <c r="M264" i="19"/>
  <c r="M263" i="19"/>
  <c r="M262" i="19"/>
  <c r="M261" i="19"/>
  <c r="M260" i="19"/>
  <c r="M259" i="19"/>
  <c r="M258" i="19"/>
  <c r="M257" i="19"/>
  <c r="M256" i="19"/>
  <c r="M255" i="19"/>
  <c r="M254" i="19"/>
  <c r="M253" i="19"/>
  <c r="M252" i="19"/>
  <c r="M251" i="19"/>
  <c r="M250" i="19"/>
  <c r="M249" i="19"/>
  <c r="M248" i="19"/>
  <c r="M247" i="19"/>
  <c r="M246" i="19"/>
  <c r="M245" i="19"/>
  <c r="M244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9" i="19"/>
  <c r="M228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202" i="19"/>
  <c r="M201" i="19"/>
  <c r="M200" i="19"/>
  <c r="M199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60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M19" i="19"/>
  <c r="M18" i="19"/>
  <c r="M17" i="19"/>
  <c r="M16" i="19"/>
  <c r="M15" i="19"/>
  <c r="M14" i="19"/>
  <c r="M13" i="19"/>
  <c r="M12" i="19"/>
  <c r="M11" i="19"/>
  <c r="M10" i="19"/>
  <c r="M9" i="19"/>
  <c r="M8" i="19"/>
  <c r="M420" i="18"/>
  <c r="M419" i="18"/>
  <c r="M418" i="18"/>
  <c r="M417" i="18"/>
  <c r="M416" i="18"/>
  <c r="M415" i="18"/>
  <c r="M414" i="18"/>
  <c r="M413" i="18"/>
  <c r="M412" i="18"/>
  <c r="M411" i="18"/>
  <c r="M410" i="18"/>
  <c r="M409" i="18"/>
  <c r="M408" i="18"/>
  <c r="M407" i="18"/>
  <c r="M406" i="18"/>
  <c r="M405" i="18"/>
  <c r="M404" i="18"/>
  <c r="M403" i="18"/>
  <c r="M402" i="18"/>
  <c r="M401" i="18"/>
  <c r="M400" i="18"/>
  <c r="M399" i="18"/>
  <c r="M398" i="18"/>
  <c r="M397" i="18"/>
  <c r="M396" i="18"/>
  <c r="M395" i="18"/>
  <c r="M394" i="18"/>
  <c r="M393" i="18"/>
  <c r="M392" i="18"/>
  <c r="M391" i="18"/>
  <c r="M390" i="18"/>
  <c r="M389" i="18"/>
  <c r="M388" i="18"/>
  <c r="M387" i="18"/>
  <c r="M386" i="18"/>
  <c r="M385" i="18"/>
  <c r="M384" i="18"/>
  <c r="M383" i="18"/>
  <c r="M382" i="18"/>
  <c r="M381" i="18"/>
  <c r="M380" i="18"/>
  <c r="M379" i="18"/>
  <c r="M378" i="18"/>
  <c r="M377" i="18"/>
  <c r="M376" i="18"/>
  <c r="M375" i="18"/>
  <c r="M374" i="18"/>
  <c r="M373" i="18"/>
  <c r="M372" i="18"/>
  <c r="M371" i="18"/>
  <c r="M370" i="18"/>
  <c r="M369" i="18"/>
  <c r="M368" i="18"/>
  <c r="M367" i="18"/>
  <c r="M366" i="18"/>
  <c r="M365" i="18"/>
  <c r="M364" i="18"/>
  <c r="M363" i="18"/>
  <c r="M362" i="18"/>
  <c r="M361" i="18"/>
  <c r="M360" i="18"/>
  <c r="M359" i="18"/>
  <c r="M358" i="18"/>
  <c r="M357" i="18"/>
  <c r="M356" i="18"/>
  <c r="M355" i="18"/>
  <c r="M354" i="18"/>
  <c r="M353" i="18"/>
  <c r="M352" i="18"/>
  <c r="M351" i="18"/>
  <c r="M350" i="18"/>
  <c r="M349" i="18"/>
  <c r="M348" i="18"/>
  <c r="M347" i="18"/>
  <c r="M346" i="18"/>
  <c r="M345" i="18"/>
  <c r="M344" i="18"/>
  <c r="M343" i="18"/>
  <c r="M342" i="18"/>
  <c r="M341" i="18"/>
  <c r="M340" i="18"/>
  <c r="M339" i="18"/>
  <c r="M338" i="18"/>
  <c r="M337" i="18"/>
  <c r="M336" i="18"/>
  <c r="M335" i="18"/>
  <c r="M334" i="18"/>
  <c r="M333" i="18"/>
  <c r="M332" i="18"/>
  <c r="M331" i="18"/>
  <c r="M330" i="18"/>
  <c r="M329" i="18"/>
  <c r="M328" i="18"/>
  <c r="M327" i="18"/>
  <c r="M326" i="18"/>
  <c r="M325" i="18"/>
  <c r="M324" i="18"/>
  <c r="M323" i="18"/>
  <c r="M322" i="18"/>
  <c r="M321" i="18"/>
  <c r="M320" i="18"/>
  <c r="M319" i="18"/>
  <c r="M318" i="18"/>
  <c r="M317" i="18"/>
  <c r="M316" i="18"/>
  <c r="M315" i="18"/>
  <c r="M314" i="18"/>
  <c r="M313" i="18"/>
  <c r="M312" i="18"/>
  <c r="M311" i="18"/>
  <c r="M310" i="18"/>
  <c r="M309" i="18"/>
  <c r="M308" i="18"/>
  <c r="M307" i="18"/>
  <c r="M306" i="18"/>
  <c r="M305" i="18"/>
  <c r="M304" i="18"/>
  <c r="M303" i="18"/>
  <c r="M302" i="18"/>
  <c r="M301" i="18"/>
  <c r="M300" i="18"/>
  <c r="M299" i="18"/>
  <c r="M298" i="18"/>
  <c r="M297" i="18"/>
  <c r="M296" i="18"/>
  <c r="M295" i="18"/>
  <c r="M294" i="18"/>
  <c r="M293" i="18"/>
  <c r="M292" i="18"/>
  <c r="M291" i="18"/>
  <c r="M290" i="18"/>
  <c r="M289" i="18"/>
  <c r="M288" i="18"/>
  <c r="M287" i="18"/>
  <c r="M281" i="18"/>
  <c r="M280" i="18"/>
  <c r="M279" i="18"/>
  <c r="M278" i="18"/>
  <c r="M277" i="18"/>
  <c r="M276" i="18"/>
  <c r="M255" i="18"/>
  <c r="M254" i="18"/>
  <c r="M253" i="18"/>
  <c r="M252" i="18"/>
  <c r="M251" i="18"/>
  <c r="M250" i="18"/>
  <c r="M249" i="18"/>
  <c r="M248" i="18"/>
  <c r="M247" i="18"/>
  <c r="M246" i="18"/>
  <c r="M245" i="18"/>
  <c r="M244" i="18"/>
  <c r="M243" i="18"/>
  <c r="M242" i="18"/>
  <c r="M241" i="18"/>
  <c r="M240" i="18"/>
  <c r="M239" i="18"/>
  <c r="M238" i="18"/>
  <c r="M237" i="18"/>
  <c r="M236" i="18"/>
  <c r="M235" i="18"/>
  <c r="M234" i="18"/>
  <c r="M233" i="18"/>
  <c r="M232" i="18"/>
  <c r="M231" i="18"/>
  <c r="M230" i="18"/>
  <c r="M229" i="18"/>
  <c r="M228" i="18"/>
  <c r="M227" i="18"/>
  <c r="M226" i="18"/>
  <c r="M225" i="18"/>
  <c r="M224" i="18"/>
  <c r="M223" i="18"/>
  <c r="M222" i="18"/>
  <c r="M221" i="18"/>
  <c r="M220" i="18"/>
  <c r="M219" i="18"/>
  <c r="M218" i="18"/>
  <c r="M217" i="18"/>
  <c r="M216" i="18"/>
  <c r="M215" i="18"/>
  <c r="M214" i="18"/>
  <c r="M213" i="18"/>
  <c r="M212" i="18"/>
  <c r="M211" i="18"/>
  <c r="M210" i="18"/>
  <c r="M209" i="18"/>
  <c r="M208" i="18"/>
  <c r="M207" i="18"/>
  <c r="M206" i="18"/>
  <c r="M205" i="18"/>
  <c r="M204" i="18"/>
  <c r="M203" i="18"/>
  <c r="M202" i="18"/>
  <c r="M201" i="18"/>
  <c r="M200" i="18"/>
  <c r="M199" i="18"/>
  <c r="M198" i="18"/>
  <c r="M197" i="18"/>
  <c r="M196" i="18"/>
  <c r="M195" i="18"/>
  <c r="M194" i="18"/>
  <c r="M193" i="18"/>
  <c r="M192" i="18"/>
  <c r="M191" i="18"/>
  <c r="M190" i="18"/>
  <c r="M189" i="18"/>
  <c r="M188" i="18"/>
  <c r="M187" i="18"/>
  <c r="M186" i="18"/>
  <c r="M185" i="18"/>
  <c r="M184" i="18"/>
  <c r="M183" i="18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4" i="18"/>
  <c r="M163" i="18"/>
  <c r="M162" i="18"/>
  <c r="M161" i="18"/>
  <c r="M160" i="18"/>
  <c r="M159" i="18"/>
  <c r="M158" i="18"/>
  <c r="M157" i="18"/>
  <c r="M156" i="18"/>
  <c r="M155" i="18"/>
  <c r="M154" i="18"/>
  <c r="M153" i="18"/>
  <c r="M152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5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82" i="18"/>
  <c r="M81" i="18"/>
  <c r="M80" i="18"/>
  <c r="M79" i="18"/>
  <c r="M78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62" i="18"/>
  <c r="M61" i="18"/>
  <c r="M60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4" i="18"/>
  <c r="M23" i="18"/>
  <c r="M22" i="18"/>
  <c r="M21" i="18"/>
  <c r="M20" i="18"/>
  <c r="M19" i="18"/>
  <c r="M18" i="18"/>
  <c r="M17" i="18"/>
  <c r="M16" i="18"/>
  <c r="M15" i="18"/>
  <c r="M14" i="18"/>
  <c r="M13" i="18"/>
  <c r="M12" i="18"/>
  <c r="M11" i="18"/>
  <c r="M10" i="18"/>
  <c r="M9" i="18"/>
  <c r="M8" i="18"/>
  <c r="M8" i="17"/>
  <c r="F6" i="17" s="1"/>
  <c r="M469" i="15"/>
  <c r="M468" i="15"/>
  <c r="M467" i="15"/>
  <c r="M466" i="15"/>
  <c r="M465" i="15"/>
  <c r="M464" i="15"/>
  <c r="M463" i="15"/>
  <c r="M462" i="15"/>
  <c r="M461" i="15"/>
  <c r="M460" i="15"/>
  <c r="M459" i="15"/>
  <c r="M458" i="15"/>
  <c r="M457" i="15"/>
  <c r="M456" i="15"/>
  <c r="M455" i="15"/>
  <c r="M454" i="15"/>
  <c r="M453" i="15"/>
  <c r="M452" i="15"/>
  <c r="M451" i="15"/>
  <c r="M450" i="15"/>
  <c r="M449" i="15"/>
  <c r="M448" i="15"/>
  <c r="M447" i="15"/>
  <c r="M446" i="15"/>
  <c r="M445" i="15"/>
  <c r="M444" i="15"/>
  <c r="M443" i="15"/>
  <c r="M442" i="15"/>
  <c r="M441" i="15"/>
  <c r="M440" i="15"/>
  <c r="M439" i="15"/>
  <c r="M438" i="15"/>
  <c r="M437" i="15"/>
  <c r="M436" i="15"/>
  <c r="M435" i="15"/>
  <c r="M434" i="15"/>
  <c r="M433" i="15"/>
  <c r="M432" i="15"/>
  <c r="M431" i="15"/>
  <c r="M430" i="15"/>
  <c r="M429" i="15"/>
  <c r="M428" i="15"/>
  <c r="M427" i="15"/>
  <c r="M426" i="15"/>
  <c r="M425" i="15"/>
  <c r="M424" i="15"/>
  <c r="M423" i="15"/>
  <c r="M422" i="15"/>
  <c r="M421" i="15"/>
  <c r="M420" i="15"/>
  <c r="M419" i="15"/>
  <c r="M418" i="15"/>
  <c r="M417" i="15"/>
  <c r="M416" i="15"/>
  <c r="M415" i="15"/>
  <c r="M414" i="15"/>
  <c r="M413" i="15"/>
  <c r="M412" i="15"/>
  <c r="M411" i="15"/>
  <c r="M410" i="15"/>
  <c r="M409" i="15"/>
  <c r="M408" i="15"/>
  <c r="M407" i="15"/>
  <c r="M406" i="15"/>
  <c r="M405" i="15"/>
  <c r="M404" i="15"/>
  <c r="M403" i="15"/>
  <c r="M402" i="15"/>
  <c r="M401" i="15"/>
  <c r="M400" i="15"/>
  <c r="M399" i="15"/>
  <c r="M398" i="15"/>
  <c r="M397" i="15"/>
  <c r="M396" i="15"/>
  <c r="M395" i="15"/>
  <c r="M394" i="15"/>
  <c r="M393" i="15"/>
  <c r="M392" i="15"/>
  <c r="M391" i="15"/>
  <c r="M390" i="15"/>
  <c r="M389" i="15"/>
  <c r="M388" i="15"/>
  <c r="M387" i="15"/>
  <c r="M386" i="15"/>
  <c r="M385" i="15"/>
  <c r="M384" i="15"/>
  <c r="M383" i="15"/>
  <c r="M382" i="15"/>
  <c r="M381" i="15"/>
  <c r="M380" i="15"/>
  <c r="M379" i="15"/>
  <c r="M378" i="15"/>
  <c r="M377" i="15"/>
  <c r="M376" i="15"/>
  <c r="M375" i="15"/>
  <c r="M374" i="15"/>
  <c r="M373" i="15"/>
  <c r="M372" i="15"/>
  <c r="M371" i="15"/>
  <c r="M370" i="15"/>
  <c r="M369" i="15"/>
  <c r="M368" i="15"/>
  <c r="M367" i="15"/>
  <c r="M366" i="15"/>
  <c r="M365" i="15"/>
  <c r="M364" i="15"/>
  <c r="M363" i="15"/>
  <c r="M362" i="15"/>
  <c r="M361" i="15"/>
  <c r="M360" i="15"/>
  <c r="M359" i="15"/>
  <c r="M358" i="15"/>
  <c r="M357" i="15"/>
  <c r="M356" i="15"/>
  <c r="M355" i="15"/>
  <c r="M354" i="15"/>
  <c r="M353" i="15"/>
  <c r="M352" i="15"/>
  <c r="M351" i="15"/>
  <c r="M350" i="15"/>
  <c r="M349" i="15"/>
  <c r="M348" i="15"/>
  <c r="M347" i="15"/>
  <c r="M346" i="15"/>
  <c r="M345" i="15"/>
  <c r="M344" i="15"/>
  <c r="M343" i="15"/>
  <c r="M342" i="15"/>
  <c r="M341" i="15"/>
  <c r="M340" i="15"/>
  <c r="M339" i="15"/>
  <c r="M338" i="15"/>
  <c r="M337" i="15"/>
  <c r="M336" i="15"/>
  <c r="M335" i="15"/>
  <c r="M334" i="15"/>
  <c r="M333" i="15"/>
  <c r="M332" i="15"/>
  <c r="M331" i="15"/>
  <c r="M330" i="15"/>
  <c r="M329" i="15"/>
  <c r="M328" i="15"/>
  <c r="M327" i="15"/>
  <c r="M326" i="15"/>
  <c r="M325" i="15"/>
  <c r="M324" i="15"/>
  <c r="M323" i="15"/>
  <c r="M322" i="15"/>
  <c r="M321" i="15"/>
  <c r="M320" i="15"/>
  <c r="M319" i="15"/>
  <c r="M318" i="15"/>
  <c r="M317" i="15"/>
  <c r="M316" i="15"/>
  <c r="M315" i="15"/>
  <c r="M314" i="15"/>
  <c r="M313" i="15"/>
  <c r="M312" i="15"/>
  <c r="M311" i="15"/>
  <c r="M310" i="15"/>
  <c r="M309" i="15"/>
  <c r="M308" i="15"/>
  <c r="M307" i="15"/>
  <c r="M306" i="15"/>
  <c r="M305" i="15"/>
  <c r="M304" i="15"/>
  <c r="M303" i="15"/>
  <c r="M302" i="15"/>
  <c r="M301" i="15"/>
  <c r="M300" i="15"/>
  <c r="M299" i="15"/>
  <c r="M298" i="15"/>
  <c r="M297" i="15"/>
  <c r="M296" i="15"/>
  <c r="M295" i="15"/>
  <c r="M294" i="15"/>
  <c r="M293" i="15"/>
  <c r="M292" i="15"/>
  <c r="M291" i="15"/>
  <c r="M290" i="15"/>
  <c r="M289" i="15"/>
  <c r="M288" i="15"/>
  <c r="M287" i="15"/>
  <c r="M286" i="15"/>
  <c r="M285" i="15"/>
  <c r="M284" i="15"/>
  <c r="M283" i="15"/>
  <c r="M282" i="15"/>
  <c r="M281" i="15"/>
  <c r="M280" i="15"/>
  <c r="M279" i="15"/>
  <c r="M278" i="15"/>
  <c r="M277" i="15"/>
  <c r="M276" i="15"/>
  <c r="M275" i="15"/>
  <c r="M274" i="15"/>
  <c r="M273" i="15"/>
  <c r="M272" i="15"/>
  <c r="M271" i="15"/>
  <c r="M270" i="15"/>
  <c r="M269" i="15"/>
  <c r="M268" i="15"/>
  <c r="M267" i="15"/>
  <c r="M266" i="15"/>
  <c r="M265" i="15"/>
  <c r="M264" i="15"/>
  <c r="M263" i="15"/>
  <c r="M262" i="15"/>
  <c r="M261" i="15"/>
  <c r="M260" i="15"/>
  <c r="M259" i="15"/>
  <c r="M258" i="15"/>
  <c r="M257" i="15"/>
  <c r="M256" i="15"/>
  <c r="M255" i="15"/>
  <c r="M254" i="15"/>
  <c r="M253" i="15"/>
  <c r="M252" i="15"/>
  <c r="M251" i="15"/>
  <c r="M250" i="15"/>
  <c r="M249" i="15"/>
  <c r="M248" i="15"/>
  <c r="M247" i="15"/>
  <c r="M246" i="15"/>
  <c r="M245" i="15"/>
  <c r="M244" i="15"/>
  <c r="M243" i="15"/>
  <c r="M242" i="15"/>
  <c r="M241" i="15"/>
  <c r="M240" i="15"/>
  <c r="M239" i="15"/>
  <c r="M238" i="15"/>
  <c r="M237" i="15"/>
  <c r="M236" i="15"/>
  <c r="M235" i="15"/>
  <c r="M234" i="15"/>
  <c r="M233" i="15"/>
  <c r="M232" i="15"/>
  <c r="M231" i="15"/>
  <c r="M230" i="15"/>
  <c r="M229" i="15"/>
  <c r="M228" i="15"/>
  <c r="M227" i="15"/>
  <c r="M226" i="15"/>
  <c r="M225" i="15"/>
  <c r="M224" i="15"/>
  <c r="M223" i="15"/>
  <c r="M222" i="15"/>
  <c r="M221" i="15"/>
  <c r="M220" i="15"/>
  <c r="M219" i="15"/>
  <c r="M218" i="15"/>
  <c r="M217" i="15"/>
  <c r="M216" i="15"/>
  <c r="M215" i="15"/>
  <c r="M214" i="15"/>
  <c r="M213" i="15"/>
  <c r="M212" i="15"/>
  <c r="M211" i="15"/>
  <c r="M210" i="15"/>
  <c r="M209" i="15"/>
  <c r="M208" i="15"/>
  <c r="M207" i="15"/>
  <c r="M206" i="15"/>
  <c r="M205" i="15"/>
  <c r="M204" i="15"/>
  <c r="M203" i="15"/>
  <c r="M202" i="15"/>
  <c r="M201" i="15"/>
  <c r="M200" i="15"/>
  <c r="M199" i="15"/>
  <c r="M198" i="15"/>
  <c r="M197" i="15"/>
  <c r="M196" i="15"/>
  <c r="M195" i="15"/>
  <c r="M194" i="15"/>
  <c r="M193" i="15"/>
  <c r="M192" i="15"/>
  <c r="M191" i="15"/>
  <c r="M190" i="15"/>
  <c r="M189" i="15"/>
  <c r="M188" i="15"/>
  <c r="M187" i="15"/>
  <c r="M186" i="15"/>
  <c r="M185" i="15"/>
  <c r="M184" i="15"/>
  <c r="M183" i="15"/>
  <c r="M182" i="15"/>
  <c r="M181" i="15"/>
  <c r="M180" i="15"/>
  <c r="M179" i="15"/>
  <c r="M178" i="15"/>
  <c r="M177" i="15"/>
  <c r="M176" i="15"/>
  <c r="M175" i="15"/>
  <c r="M174" i="15"/>
  <c r="M173" i="15"/>
  <c r="M172" i="15"/>
  <c r="M171" i="15"/>
  <c r="M170" i="15"/>
  <c r="M169" i="15"/>
  <c r="M168" i="15"/>
  <c r="M167" i="15"/>
  <c r="M166" i="15"/>
  <c r="M165" i="15"/>
  <c r="M164" i="15"/>
  <c r="M163" i="15"/>
  <c r="M162" i="15"/>
  <c r="M161" i="15"/>
  <c r="M160" i="15"/>
  <c r="M159" i="15"/>
  <c r="M158" i="15"/>
  <c r="M157" i="15"/>
  <c r="M156" i="15"/>
  <c r="M155" i="15"/>
  <c r="M154" i="15"/>
  <c r="M153" i="15"/>
  <c r="M152" i="15"/>
  <c r="M151" i="15"/>
  <c r="M150" i="15"/>
  <c r="M149" i="15"/>
  <c r="M148" i="15"/>
  <c r="M147" i="15"/>
  <c r="M146" i="15"/>
  <c r="M145" i="15"/>
  <c r="M144" i="15"/>
  <c r="M143" i="15"/>
  <c r="M142" i="15"/>
  <c r="M141" i="15"/>
  <c r="M140" i="15"/>
  <c r="M135" i="15"/>
  <c r="M134" i="15"/>
  <c r="M133" i="15"/>
  <c r="M132" i="15"/>
  <c r="M131" i="15"/>
  <c r="M130" i="15"/>
  <c r="M129" i="15"/>
  <c r="M128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385" i="14"/>
  <c r="M384" i="14"/>
  <c r="M383" i="14"/>
  <c r="M382" i="14"/>
  <c r="M381" i="14"/>
  <c r="M380" i="14"/>
  <c r="M379" i="14"/>
  <c r="M378" i="14"/>
  <c r="M377" i="14"/>
  <c r="M376" i="14"/>
  <c r="M375" i="14"/>
  <c r="M374" i="14"/>
  <c r="M373" i="14"/>
  <c r="M372" i="14"/>
  <c r="M371" i="14"/>
  <c r="M370" i="14"/>
  <c r="M369" i="14"/>
  <c r="M368" i="14"/>
  <c r="M367" i="14"/>
  <c r="M366" i="14"/>
  <c r="M365" i="14"/>
  <c r="M364" i="14"/>
  <c r="M363" i="14"/>
  <c r="M362" i="14"/>
  <c r="M361" i="14"/>
  <c r="M360" i="14"/>
  <c r="M359" i="14"/>
  <c r="M358" i="14"/>
  <c r="M357" i="14"/>
  <c r="M356" i="14"/>
  <c r="M355" i="14"/>
  <c r="M354" i="14"/>
  <c r="M353" i="14"/>
  <c r="M352" i="14"/>
  <c r="M351" i="14"/>
  <c r="M350" i="14"/>
  <c r="M349" i="14"/>
  <c r="M348" i="14"/>
  <c r="M347" i="14"/>
  <c r="M346" i="14"/>
  <c r="M345" i="14"/>
  <c r="M344" i="14"/>
  <c r="M343" i="14"/>
  <c r="M342" i="14"/>
  <c r="M341" i="14"/>
  <c r="M340" i="14"/>
  <c r="M339" i="14"/>
  <c r="M338" i="14"/>
  <c r="M337" i="14"/>
  <c r="M336" i="14"/>
  <c r="M335" i="14"/>
  <c r="M334" i="14"/>
  <c r="M333" i="14"/>
  <c r="M332" i="14"/>
  <c r="M331" i="14"/>
  <c r="M330" i="14"/>
  <c r="M329" i="14"/>
  <c r="M328" i="14"/>
  <c r="M327" i="14"/>
  <c r="M326" i="14"/>
  <c r="M325" i="14"/>
  <c r="M324" i="14"/>
  <c r="M323" i="14"/>
  <c r="M322" i="14"/>
  <c r="M321" i="14"/>
  <c r="M320" i="14"/>
  <c r="M319" i="14"/>
  <c r="M318" i="14"/>
  <c r="M317" i="14"/>
  <c r="M316" i="14"/>
  <c r="M315" i="14"/>
  <c r="M314" i="14"/>
  <c r="M313" i="14"/>
  <c r="M312" i="14"/>
  <c r="M311" i="14"/>
  <c r="M310" i="14"/>
  <c r="M309" i="14"/>
  <c r="M308" i="14"/>
  <c r="M307" i="14"/>
  <c r="M306" i="14"/>
  <c r="M305" i="14"/>
  <c r="M304" i="14"/>
  <c r="M303" i="14"/>
  <c r="M302" i="14"/>
  <c r="M301" i="14"/>
  <c r="M300" i="14"/>
  <c r="M299" i="14"/>
  <c r="M298" i="14"/>
  <c r="M297" i="14"/>
  <c r="M296" i="14"/>
  <c r="M295" i="14"/>
  <c r="M294" i="14"/>
  <c r="M293" i="14"/>
  <c r="M292" i="14"/>
  <c r="M291" i="14"/>
  <c r="M290" i="14"/>
  <c r="M289" i="14"/>
  <c r="M288" i="14"/>
  <c r="M287" i="14"/>
  <c r="M286" i="14"/>
  <c r="M285" i="14"/>
  <c r="M284" i="14"/>
  <c r="M283" i="14"/>
  <c r="M282" i="14"/>
  <c r="M281" i="14"/>
  <c r="M280" i="14"/>
  <c r="M279" i="14"/>
  <c r="M278" i="14"/>
  <c r="M277" i="14"/>
  <c r="M276" i="14"/>
  <c r="M275" i="14"/>
  <c r="M274" i="14"/>
  <c r="M273" i="14"/>
  <c r="M272" i="14"/>
  <c r="M271" i="14"/>
  <c r="M270" i="14"/>
  <c r="M269" i="14"/>
  <c r="M268" i="14"/>
  <c r="M267" i="14"/>
  <c r="M266" i="14"/>
  <c r="M265" i="14"/>
  <c r="M264" i="14"/>
  <c r="M263" i="14"/>
  <c r="M262" i="14"/>
  <c r="M261" i="14"/>
  <c r="M260" i="14"/>
  <c r="M259" i="14"/>
  <c r="M258" i="14"/>
  <c r="M257" i="14"/>
  <c r="M256" i="14"/>
  <c r="M255" i="14"/>
  <c r="M254" i="14"/>
  <c r="M253" i="14"/>
  <c r="M252" i="14"/>
  <c r="M251" i="14"/>
  <c r="M250" i="14"/>
  <c r="M249" i="14"/>
  <c r="M248" i="14"/>
  <c r="M247" i="14"/>
  <c r="M246" i="14"/>
  <c r="M245" i="14"/>
  <c r="M244" i="14"/>
  <c r="M243" i="14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9" i="14"/>
  <c r="M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180" i="14"/>
  <c r="M179" i="14"/>
  <c r="M178" i="14"/>
  <c r="M177" i="14"/>
  <c r="M176" i="14"/>
  <c r="M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E6" i="14"/>
  <c r="M677" i="13"/>
  <c r="M676" i="13"/>
  <c r="M675" i="13"/>
  <c r="M674" i="13"/>
  <c r="M673" i="13"/>
  <c r="M672" i="13"/>
  <c r="M671" i="13"/>
  <c r="M670" i="13"/>
  <c r="M669" i="13"/>
  <c r="M668" i="13"/>
  <c r="M667" i="13"/>
  <c r="M666" i="13"/>
  <c r="M665" i="13"/>
  <c r="M664" i="13"/>
  <c r="M663" i="13"/>
  <c r="M662" i="13"/>
  <c r="M661" i="13"/>
  <c r="M660" i="13"/>
  <c r="M659" i="13"/>
  <c r="M658" i="13"/>
  <c r="M657" i="13"/>
  <c r="M656" i="13"/>
  <c r="M655" i="13"/>
  <c r="M654" i="13"/>
  <c r="M653" i="13"/>
  <c r="M652" i="13"/>
  <c r="M651" i="13"/>
  <c r="M650" i="13"/>
  <c r="M649" i="13"/>
  <c r="M648" i="13"/>
  <c r="M647" i="13"/>
  <c r="M646" i="13"/>
  <c r="M645" i="13"/>
  <c r="M644" i="13"/>
  <c r="M643" i="13"/>
  <c r="M642" i="13"/>
  <c r="M641" i="13"/>
  <c r="M640" i="13"/>
  <c r="M639" i="13"/>
  <c r="M638" i="13"/>
  <c r="M637" i="13"/>
  <c r="M636" i="13"/>
  <c r="M635" i="13"/>
  <c r="M634" i="13"/>
  <c r="M633" i="13"/>
  <c r="M632" i="13"/>
  <c r="M631" i="13"/>
  <c r="M630" i="13"/>
  <c r="M629" i="13"/>
  <c r="M628" i="13"/>
  <c r="M627" i="13"/>
  <c r="M626" i="13"/>
  <c r="M625" i="13"/>
  <c r="M624" i="13"/>
  <c r="M623" i="13"/>
  <c r="M622" i="13"/>
  <c r="M621" i="13"/>
  <c r="M620" i="13"/>
  <c r="M619" i="13"/>
  <c r="M618" i="13"/>
  <c r="M617" i="13"/>
  <c r="M616" i="13"/>
  <c r="M615" i="13"/>
  <c r="M614" i="13"/>
  <c r="M613" i="13"/>
  <c r="M612" i="13"/>
  <c r="M611" i="13"/>
  <c r="M610" i="13"/>
  <c r="M609" i="13"/>
  <c r="M608" i="13"/>
  <c r="M607" i="13"/>
  <c r="M606" i="13"/>
  <c r="M605" i="13"/>
  <c r="M604" i="13"/>
  <c r="M603" i="13"/>
  <c r="M602" i="13"/>
  <c r="M601" i="13"/>
  <c r="M600" i="13"/>
  <c r="M599" i="13"/>
  <c r="M598" i="13"/>
  <c r="M597" i="13"/>
  <c r="M596" i="13"/>
  <c r="M595" i="13"/>
  <c r="M594" i="13"/>
  <c r="M593" i="13"/>
  <c r="M592" i="13"/>
  <c r="M591" i="13"/>
  <c r="M590" i="13"/>
  <c r="M589" i="13"/>
  <c r="M588" i="13"/>
  <c r="M587" i="13"/>
  <c r="M586" i="13"/>
  <c r="M585" i="13"/>
  <c r="M584" i="13"/>
  <c r="M583" i="13"/>
  <c r="M582" i="13"/>
  <c r="M581" i="13"/>
  <c r="M580" i="13"/>
  <c r="M579" i="13"/>
  <c r="M578" i="13"/>
  <c r="M577" i="13"/>
  <c r="M576" i="13"/>
  <c r="M575" i="13"/>
  <c r="M574" i="13"/>
  <c r="M573" i="13"/>
  <c r="M572" i="13"/>
  <c r="M571" i="13"/>
  <c r="M570" i="13"/>
  <c r="M569" i="13"/>
  <c r="M568" i="13"/>
  <c r="M567" i="13"/>
  <c r="M566" i="13"/>
  <c r="M565" i="13"/>
  <c r="M564" i="13"/>
  <c r="M563" i="13"/>
  <c r="M562" i="13"/>
  <c r="M561" i="13"/>
  <c r="M560" i="13"/>
  <c r="M559" i="13"/>
  <c r="M558" i="13"/>
  <c r="M557" i="13"/>
  <c r="M556" i="13"/>
  <c r="M555" i="13"/>
  <c r="M554" i="13"/>
  <c r="M553" i="13"/>
  <c r="M552" i="13"/>
  <c r="M551" i="13"/>
  <c r="M550" i="13"/>
  <c r="M549" i="13"/>
  <c r="M548" i="13"/>
  <c r="M547" i="13"/>
  <c r="M546" i="13"/>
  <c r="M545" i="13"/>
  <c r="M544" i="13"/>
  <c r="M543" i="13"/>
  <c r="M542" i="13"/>
  <c r="M541" i="13"/>
  <c r="M540" i="13"/>
  <c r="M539" i="13"/>
  <c r="M538" i="13"/>
  <c r="M537" i="13"/>
  <c r="M536" i="13"/>
  <c r="M535" i="13"/>
  <c r="M534" i="13"/>
  <c r="M533" i="13"/>
  <c r="M532" i="13"/>
  <c r="M531" i="13"/>
  <c r="M530" i="13"/>
  <c r="M529" i="13"/>
  <c r="M528" i="13"/>
  <c r="M527" i="13"/>
  <c r="M526" i="13"/>
  <c r="M525" i="13"/>
  <c r="M524" i="13"/>
  <c r="M523" i="13"/>
  <c r="M522" i="13"/>
  <c r="M521" i="13"/>
  <c r="M520" i="13"/>
  <c r="M519" i="13"/>
  <c r="M518" i="13"/>
  <c r="M517" i="13"/>
  <c r="M516" i="13"/>
  <c r="M515" i="13"/>
  <c r="M514" i="13"/>
  <c r="M513" i="13"/>
  <c r="M512" i="13"/>
  <c r="M511" i="13"/>
  <c r="M510" i="13"/>
  <c r="M509" i="13"/>
  <c r="M508" i="13"/>
  <c r="M507" i="13"/>
  <c r="M506" i="13"/>
  <c r="M505" i="13"/>
  <c r="M504" i="13"/>
  <c r="M503" i="13"/>
  <c r="M502" i="13"/>
  <c r="M501" i="13"/>
  <c r="M500" i="13"/>
  <c r="M499" i="13"/>
  <c r="M498" i="13"/>
  <c r="M497" i="13"/>
  <c r="M496" i="13"/>
  <c r="M495" i="13"/>
  <c r="M494" i="13"/>
  <c r="M493" i="13"/>
  <c r="M492" i="13"/>
  <c r="M491" i="13"/>
  <c r="M490" i="13"/>
  <c r="M489" i="13"/>
  <c r="M488" i="13"/>
  <c r="M487" i="13"/>
  <c r="M486" i="13"/>
  <c r="M485" i="13"/>
  <c r="M484" i="13"/>
  <c r="M483" i="13"/>
  <c r="M482" i="13"/>
  <c r="M481" i="13"/>
  <c r="M480" i="13"/>
  <c r="M479" i="13"/>
  <c r="M478" i="13"/>
  <c r="M477" i="13"/>
  <c r="M476" i="13"/>
  <c r="M475" i="13"/>
  <c r="M474" i="13"/>
  <c r="M473" i="13"/>
  <c r="M472" i="13"/>
  <c r="M471" i="13"/>
  <c r="M470" i="13"/>
  <c r="M469" i="13"/>
  <c r="M468" i="13"/>
  <c r="M467" i="13"/>
  <c r="M466" i="13"/>
  <c r="M465" i="13"/>
  <c r="M464" i="13"/>
  <c r="M463" i="13"/>
  <c r="M462" i="13"/>
  <c r="M461" i="13"/>
  <c r="M460" i="13"/>
  <c r="M459" i="13"/>
  <c r="M458" i="13"/>
  <c r="M457" i="13"/>
  <c r="M456" i="13"/>
  <c r="M455" i="13"/>
  <c r="M454" i="13"/>
  <c r="M453" i="13"/>
  <c r="M452" i="13"/>
  <c r="M451" i="13"/>
  <c r="M450" i="13"/>
  <c r="M449" i="13"/>
  <c r="M448" i="13"/>
  <c r="M447" i="13"/>
  <c r="M446" i="13"/>
  <c r="M445" i="13"/>
  <c r="M444" i="13"/>
  <c r="M443" i="13"/>
  <c r="M442" i="13"/>
  <c r="M441" i="13"/>
  <c r="M440" i="13"/>
  <c r="M439" i="13"/>
  <c r="M438" i="13"/>
  <c r="M437" i="13"/>
  <c r="M436" i="13"/>
  <c r="M435" i="13"/>
  <c r="M434" i="13"/>
  <c r="M433" i="13"/>
  <c r="M432" i="13"/>
  <c r="M431" i="13"/>
  <c r="M430" i="13"/>
  <c r="M429" i="13"/>
  <c r="M428" i="13"/>
  <c r="M427" i="13"/>
  <c r="M426" i="13"/>
  <c r="M425" i="13"/>
  <c r="M424" i="13"/>
  <c r="M423" i="13"/>
  <c r="M422" i="13"/>
  <c r="M421" i="13"/>
  <c r="M420" i="13"/>
  <c r="M419" i="13"/>
  <c r="M418" i="13"/>
  <c r="M417" i="13"/>
  <c r="M416" i="13"/>
  <c r="M415" i="13"/>
  <c r="M414" i="13"/>
  <c r="M413" i="13"/>
  <c r="M412" i="13"/>
  <c r="M411" i="13"/>
  <c r="M410" i="13"/>
  <c r="M409" i="13"/>
  <c r="M408" i="13"/>
  <c r="M407" i="13"/>
  <c r="M406" i="13"/>
  <c r="M405" i="13"/>
  <c r="M404" i="13"/>
  <c r="M403" i="13"/>
  <c r="M402" i="13"/>
  <c r="M401" i="13"/>
  <c r="M400" i="13"/>
  <c r="M399" i="13"/>
  <c r="M398" i="13"/>
  <c r="M397" i="13"/>
  <c r="M396" i="13"/>
  <c r="M395" i="13"/>
  <c r="M394" i="13"/>
  <c r="M393" i="13"/>
  <c r="M392" i="13"/>
  <c r="M391" i="13"/>
  <c r="M390" i="13"/>
  <c r="M389" i="13"/>
  <c r="M388" i="13"/>
  <c r="M387" i="13"/>
  <c r="M386" i="13"/>
  <c r="M385" i="13"/>
  <c r="M384" i="13"/>
  <c r="M383" i="13"/>
  <c r="M382" i="13"/>
  <c r="M381" i="13"/>
  <c r="M380" i="13"/>
  <c r="M379" i="13"/>
  <c r="M378" i="13"/>
  <c r="M377" i="13"/>
  <c r="M376" i="13"/>
  <c r="M375" i="13"/>
  <c r="M374" i="13"/>
  <c r="M373" i="13"/>
  <c r="M372" i="13"/>
  <c r="M371" i="13"/>
  <c r="M370" i="13"/>
  <c r="M369" i="13"/>
  <c r="M368" i="13"/>
  <c r="M367" i="13"/>
  <c r="M366" i="13"/>
  <c r="M365" i="13"/>
  <c r="M364" i="13"/>
  <c r="M363" i="13"/>
  <c r="M362" i="13"/>
  <c r="M361" i="13"/>
  <c r="M358" i="13"/>
  <c r="M357" i="13"/>
  <c r="M356" i="13"/>
  <c r="M355" i="13"/>
  <c r="M354" i="13"/>
  <c r="M353" i="13"/>
  <c r="M352" i="13"/>
  <c r="M351" i="13"/>
  <c r="M350" i="13"/>
  <c r="M349" i="13"/>
  <c r="M348" i="13"/>
  <c r="M347" i="13"/>
  <c r="M346" i="13"/>
  <c r="M340" i="13"/>
  <c r="M339" i="13"/>
  <c r="M338" i="13"/>
  <c r="M337" i="13"/>
  <c r="M336" i="13"/>
  <c r="M335" i="13"/>
  <c r="M334" i="13"/>
  <c r="M333" i="13"/>
  <c r="M332" i="13"/>
  <c r="M331" i="13"/>
  <c r="M330" i="13"/>
  <c r="M329" i="13"/>
  <c r="M328" i="13"/>
  <c r="M327" i="13"/>
  <c r="M326" i="13"/>
  <c r="M325" i="13"/>
  <c r="M324" i="13"/>
  <c r="M323" i="13"/>
  <c r="M322" i="13"/>
  <c r="M321" i="13"/>
  <c r="M320" i="13"/>
  <c r="M319" i="13"/>
  <c r="M318" i="13"/>
  <c r="M317" i="13"/>
  <c r="M316" i="13"/>
  <c r="M315" i="13"/>
  <c r="M314" i="13"/>
  <c r="M313" i="13"/>
  <c r="M312" i="13"/>
  <c r="M311" i="13"/>
  <c r="M310" i="13"/>
  <c r="M309" i="13"/>
  <c r="M308" i="13"/>
  <c r="M307" i="13"/>
  <c r="M306" i="13"/>
  <c r="M305" i="13"/>
  <c r="M304" i="13"/>
  <c r="M303" i="13"/>
  <c r="M302" i="13"/>
  <c r="M301" i="13"/>
  <c r="M300" i="13"/>
  <c r="M299" i="13"/>
  <c r="M298" i="13"/>
  <c r="M297" i="13"/>
  <c r="M296" i="13"/>
  <c r="M295" i="13"/>
  <c r="M294" i="13"/>
  <c r="M293" i="13"/>
  <c r="M292" i="13"/>
  <c r="M291" i="13"/>
  <c r="M290" i="13"/>
  <c r="M289" i="13"/>
  <c r="M288" i="13"/>
  <c r="M287" i="13"/>
  <c r="M286" i="13"/>
  <c r="M285" i="13"/>
  <c r="M284" i="13"/>
  <c r="M283" i="13"/>
  <c r="M282" i="13"/>
  <c r="M280" i="13"/>
  <c r="M279" i="13"/>
  <c r="M278" i="13"/>
  <c r="M277" i="13"/>
  <c r="M276" i="13"/>
  <c r="M275" i="13"/>
  <c r="M274" i="13"/>
  <c r="M273" i="13"/>
  <c r="M272" i="13"/>
  <c r="M271" i="13"/>
  <c r="M269" i="13"/>
  <c r="M268" i="13"/>
  <c r="M267" i="13"/>
  <c r="M266" i="13"/>
  <c r="M265" i="13"/>
  <c r="M264" i="13"/>
  <c r="M263" i="13"/>
  <c r="M262" i="13"/>
  <c r="M261" i="13"/>
  <c r="M260" i="13"/>
  <c r="M259" i="13"/>
  <c r="M258" i="13"/>
  <c r="M257" i="13"/>
  <c r="M256" i="13"/>
  <c r="M255" i="13"/>
  <c r="M254" i="13"/>
  <c r="M253" i="13"/>
  <c r="M252" i="13"/>
  <c r="M251" i="13"/>
  <c r="M250" i="13"/>
  <c r="M249" i="13"/>
  <c r="M248" i="13"/>
  <c r="M247" i="13"/>
  <c r="M246" i="13"/>
  <c r="M245" i="13"/>
  <c r="M244" i="13"/>
  <c r="M243" i="13"/>
  <c r="M242" i="13"/>
  <c r="M241" i="13"/>
  <c r="M240" i="13"/>
  <c r="M239" i="13"/>
  <c r="M238" i="13"/>
  <c r="M237" i="13"/>
  <c r="M236" i="13"/>
  <c r="M235" i="13"/>
  <c r="M234" i="13"/>
  <c r="M233" i="13"/>
  <c r="M232" i="13"/>
  <c r="M231" i="13"/>
  <c r="M230" i="13"/>
  <c r="M229" i="13"/>
  <c r="M228" i="13"/>
  <c r="M227" i="13"/>
  <c r="M226" i="13"/>
  <c r="M225" i="13"/>
  <c r="M224" i="13"/>
  <c r="M223" i="13"/>
  <c r="M222" i="13"/>
  <c r="M221" i="13"/>
  <c r="M220" i="13"/>
  <c r="M219" i="13"/>
  <c r="M218" i="13"/>
  <c r="M217" i="13"/>
  <c r="M216" i="13"/>
  <c r="M215" i="13"/>
  <c r="M214" i="13"/>
  <c r="M213" i="13"/>
  <c r="M212" i="13"/>
  <c r="M211" i="13"/>
  <c r="M210" i="13"/>
  <c r="M209" i="13"/>
  <c r="M208" i="13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69" i="13"/>
  <c r="M68" i="13"/>
  <c r="M67" i="13"/>
  <c r="M66" i="13"/>
  <c r="M65" i="13"/>
  <c r="M64" i="13"/>
  <c r="M63" i="13"/>
  <c r="M62" i="13"/>
  <c r="M61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166" i="12"/>
  <c r="M165" i="12"/>
  <c r="M164" i="12"/>
  <c r="M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E6" i="12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E6" i="9"/>
  <c r="F6" i="31" l="1"/>
  <c r="F6" i="19"/>
  <c r="F6" i="29"/>
  <c r="F6" i="28"/>
  <c r="F6" i="27"/>
  <c r="F6" i="18"/>
  <c r="F6" i="30"/>
  <c r="F6" i="11"/>
  <c r="F6" i="15"/>
  <c r="F6" i="13"/>
  <c r="F6" i="14"/>
  <c r="F6" i="12"/>
  <c r="F6" i="9"/>
  <c r="M8" i="8"/>
  <c r="F6" i="8" s="1"/>
  <c r="M8" i="4" l="1"/>
  <c r="F6" i="4" s="1"/>
  <c r="I6" i="3"/>
  <c r="H6" i="3"/>
  <c r="G6" i="3"/>
  <c r="F6" i="3"/>
  <c r="D6" i="3"/>
  <c r="C6" i="3"/>
  <c r="B6" i="3"/>
</calcChain>
</file>

<file path=xl/sharedStrings.xml><?xml version="1.0" encoding="utf-8"?>
<sst xmlns="http://schemas.openxmlformats.org/spreadsheetml/2006/main" count="141326" uniqueCount="27212">
  <si>
    <t>急傾斜</t>
  </si>
  <si>
    <t>土石流 </t>
  </si>
  <si>
    <t>計 </t>
  </si>
  <si>
    <t> 備考 </t>
  </si>
  <si>
    <t>警戒区域</t>
  </si>
  <si>
    <t>内特別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</si>
  <si>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</si>
  <si>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</si>
  <si>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</si>
  <si>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</si>
  <si>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</si>
  <si>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</si>
  <si>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</si>
  <si>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</si>
  <si>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</si>
  <si>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</si>
  <si>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</si>
  <si>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</si>
  <si>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</si>
  <si>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</si>
  <si>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</si>
  <si>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</si>
  <si>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</si>
  <si>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</si>
  <si>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</si>
  <si>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</si>
  <si>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</si>
  <si>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</si>
  <si>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</si>
  <si>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</si>
  <si>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</si>
  <si>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岡山市</t>
  </si>
  <si>
    <t>岡山市</t>
    <phoneticPr fontId="4"/>
  </si>
  <si>
    <t>合計</t>
    <rPh sb="0" eb="2">
      <t>ゴウケイ</t>
    </rPh>
    <phoneticPr fontId="4"/>
  </si>
  <si>
    <t>北区</t>
    <rPh sb="0" eb="2">
      <t>キタク</t>
    </rPh>
    <phoneticPr fontId="4"/>
  </si>
  <si>
    <t>中区</t>
    <rPh sb="0" eb="2">
      <t>ナカク</t>
    </rPh>
    <phoneticPr fontId="4"/>
  </si>
  <si>
    <t>東区</t>
    <rPh sb="0" eb="2">
      <t>ヒガシク</t>
    </rPh>
    <phoneticPr fontId="4"/>
  </si>
  <si>
    <t>南区</t>
    <rPh sb="0" eb="2">
      <t>ミナミク</t>
    </rPh>
    <phoneticPr fontId="4"/>
  </si>
  <si>
    <t>土砂災害警戒区域等の指定箇所数一覧表（政令指定都市：岡山市）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5">
      <t>スウ</t>
    </rPh>
    <rPh sb="15" eb="18">
      <t>イチランヒョウ</t>
    </rPh>
    <rPh sb="19" eb="21">
      <t>セイレイ</t>
    </rPh>
    <rPh sb="21" eb="23">
      <t>シテイ</t>
    </rPh>
    <rPh sb="23" eb="25">
      <t>トシ</t>
    </rPh>
    <rPh sb="26" eb="29">
      <t>オカヤマシ</t>
    </rPh>
    <phoneticPr fontId="4"/>
  </si>
  <si>
    <t>土砂災害警戒区域等の指定箇所一覧表（岡山市北区）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オカヤマシ</t>
    </rPh>
    <rPh sb="21" eb="23">
      <t>キタク</t>
    </rPh>
    <phoneticPr fontId="4"/>
  </si>
  <si>
    <t>旧市町村</t>
    <rPh sb="0" eb="4">
      <t>キュウシチョウソン</t>
    </rPh>
    <phoneticPr fontId="4"/>
  </si>
  <si>
    <t>大字等</t>
    <rPh sb="0" eb="2">
      <t>オオアザ</t>
    </rPh>
    <rPh sb="2" eb="3">
      <t>トウ</t>
    </rPh>
    <phoneticPr fontId="4"/>
  </si>
  <si>
    <t>箇所番号</t>
    <rPh sb="0" eb="2">
      <t>カショ</t>
    </rPh>
    <rPh sb="2" eb="4">
      <t>バンゴウ</t>
    </rPh>
    <phoneticPr fontId="4"/>
  </si>
  <si>
    <t>事象</t>
    <rPh sb="0" eb="2">
      <t>ジショウ</t>
    </rPh>
    <phoneticPr fontId="4"/>
  </si>
  <si>
    <t>土砂災害警戒区域</t>
    <rPh sb="0" eb="2">
      <t>ドシャ</t>
    </rPh>
    <rPh sb="2" eb="4">
      <t>サイガイ</t>
    </rPh>
    <rPh sb="4" eb="6">
      <t>ケイカイ</t>
    </rPh>
    <rPh sb="6" eb="8">
      <t>クイキ</t>
    </rPh>
    <phoneticPr fontId="4"/>
  </si>
  <si>
    <t>特別警戒区域</t>
    <rPh sb="0" eb="2">
      <t>トクベツ</t>
    </rPh>
    <rPh sb="2" eb="4">
      <t>ケイカイ</t>
    </rPh>
    <rPh sb="4" eb="6">
      <t>クイキ</t>
    </rPh>
    <phoneticPr fontId="4"/>
  </si>
  <si>
    <t>公示日</t>
    <rPh sb="0" eb="3">
      <t>コウジビビ</t>
    </rPh>
    <phoneticPr fontId="4"/>
  </si>
  <si>
    <t>基礎調査番号</t>
    <rPh sb="0" eb="2">
      <t>キソ</t>
    </rPh>
    <rPh sb="2" eb="4">
      <t>チョウサ</t>
    </rPh>
    <rPh sb="4" eb="6">
      <t>バンゴウ</t>
    </rPh>
    <phoneticPr fontId="4"/>
  </si>
  <si>
    <t>備考</t>
    <rPh sb="0" eb="2">
      <t>ビコウ</t>
    </rPh>
    <phoneticPr fontId="4"/>
  </si>
  <si>
    <t>足守</t>
  </si>
  <si>
    <t>急傾斜地の崩壊</t>
  </si>
  <si>
    <t>○</t>
  </si>
  <si>
    <t>令和</t>
  </si>
  <si>
    <t>2年</t>
  </si>
  <si>
    <t>5月</t>
  </si>
  <si>
    <t>22日</t>
  </si>
  <si>
    <t>Ⅰ-0032</t>
  </si>
  <si>
    <t>201K足守002</t>
  </si>
  <si>
    <t>Ⅰ-0033</t>
  </si>
  <si>
    <t>201K足守003</t>
  </si>
  <si>
    <t>Ⅱ-0003</t>
  </si>
  <si>
    <t>201K足守004</t>
  </si>
  <si>
    <t>Ⅱ-0050</t>
  </si>
  <si>
    <t>201K足守005</t>
  </si>
  <si>
    <t>Ⅱ-0051</t>
  </si>
  <si>
    <t>201K足守006</t>
  </si>
  <si>
    <t>Ⅱ-0052</t>
  </si>
  <si>
    <t>201K足守007</t>
  </si>
  <si>
    <t>Ⅱ-0053</t>
  </si>
  <si>
    <t>201K足守008</t>
  </si>
  <si>
    <t>Ⅱ-0054</t>
  </si>
  <si>
    <t>201K足守009</t>
  </si>
  <si>
    <t>Ⅱ-0055</t>
  </si>
  <si>
    <t>201K足守010</t>
  </si>
  <si>
    <t>Ⅱ-0056</t>
  </si>
  <si>
    <t>201K足守011</t>
  </si>
  <si>
    <t>Ⅲ-0014</t>
  </si>
  <si>
    <t>201D足守001</t>
  </si>
  <si>
    <t>土石流</t>
  </si>
  <si>
    <t>Ⅰ-01107</t>
  </si>
  <si>
    <t>201D足守002</t>
  </si>
  <si>
    <t>×(対象外)</t>
  </si>
  <si>
    <t>平成</t>
  </si>
  <si>
    <t>27年</t>
  </si>
  <si>
    <t>3月</t>
  </si>
  <si>
    <t>31日</t>
  </si>
  <si>
    <t>Ⅱ-01102</t>
  </si>
  <si>
    <t>201D足守003</t>
  </si>
  <si>
    <t>Ⅱ-01106</t>
  </si>
  <si>
    <t>201D足守004</t>
  </si>
  <si>
    <t>Ⅱ-01109</t>
  </si>
  <si>
    <t>201D足守005</t>
  </si>
  <si>
    <t>Ⅲ-01108</t>
  </si>
  <si>
    <t>粟井</t>
  </si>
  <si>
    <t>201K粟井001</t>
  </si>
  <si>
    <t>31年</t>
  </si>
  <si>
    <t>29日</t>
  </si>
  <si>
    <t>Ⅰ-0016</t>
  </si>
  <si>
    <t>201K粟井002</t>
  </si>
  <si>
    <t>Ⅰ-0017</t>
  </si>
  <si>
    <t>201K粟井003</t>
  </si>
  <si>
    <t>Ⅰ-0018</t>
  </si>
  <si>
    <t>201K粟井004</t>
  </si>
  <si>
    <t>Ⅱ-0036</t>
  </si>
  <si>
    <t>201K粟井005</t>
  </si>
  <si>
    <t>Ⅱ-0039</t>
  </si>
  <si>
    <t>201K粟井006</t>
  </si>
  <si>
    <t>Ⅱ-0040</t>
  </si>
  <si>
    <t>201K粟井007</t>
  </si>
  <si>
    <t>Ⅱ-41</t>
  </si>
  <si>
    <t>201K粟井008</t>
  </si>
  <si>
    <t>粟井-01</t>
  </si>
  <si>
    <t>201K粟井009</t>
  </si>
  <si>
    <t>粟井-02</t>
  </si>
  <si>
    <t>201K粟井010</t>
  </si>
  <si>
    <t>粟井-03</t>
  </si>
  <si>
    <t>201K粟井011</t>
  </si>
  <si>
    <t>粟井-04</t>
  </si>
  <si>
    <t>201K粟井012</t>
  </si>
  <si>
    <t>粟井-05</t>
  </si>
  <si>
    <t>201K粟井013</t>
  </si>
  <si>
    <t>3年</t>
  </si>
  <si>
    <t>30日</t>
  </si>
  <si>
    <t>Ⅰ-0022</t>
  </si>
  <si>
    <t>201K粟井014</t>
  </si>
  <si>
    <t>Ⅲ-0010</t>
  </si>
  <si>
    <t>201K粟井015</t>
  </si>
  <si>
    <t>粟井-06</t>
  </si>
  <si>
    <t>201D粟井001</t>
  </si>
  <si>
    <t>24年</t>
  </si>
  <si>
    <t>27日</t>
  </si>
  <si>
    <t>Ⅰ-01041</t>
  </si>
  <si>
    <t>201D粟井002</t>
  </si>
  <si>
    <t>Ⅰ-01042</t>
  </si>
  <si>
    <t>201D粟井003</t>
  </si>
  <si>
    <t>Ⅰ-01043</t>
  </si>
  <si>
    <t>201D粟井004</t>
  </si>
  <si>
    <t>Ⅰ-01044</t>
  </si>
  <si>
    <t>201D粟井005</t>
  </si>
  <si>
    <t>Ⅰ-01057</t>
  </si>
  <si>
    <t>201D粟井006</t>
  </si>
  <si>
    <t>Ⅰ-01084</t>
  </si>
  <si>
    <t>201D粟井007</t>
  </si>
  <si>
    <t>Ⅰ-01085</t>
  </si>
  <si>
    <t>201D粟井008</t>
  </si>
  <si>
    <t>Ⅰ-01086</t>
  </si>
  <si>
    <t>201D粟井009</t>
  </si>
  <si>
    <t>Ⅰ-01087</t>
  </si>
  <si>
    <t>201D粟井010</t>
  </si>
  <si>
    <t>Ⅰ-01089</t>
  </si>
  <si>
    <t>201D粟井011</t>
  </si>
  <si>
    <t>Ⅰ-01091</t>
  </si>
  <si>
    <t>201D粟井012</t>
  </si>
  <si>
    <t>Ⅱ-01056</t>
  </si>
  <si>
    <t>201D粟井013</t>
  </si>
  <si>
    <t>Ⅱ-01088</t>
  </si>
  <si>
    <t>201D粟井014</t>
  </si>
  <si>
    <t>Ⅱ-01090</t>
  </si>
  <si>
    <t>201D粟井015</t>
  </si>
  <si>
    <t>Ⅰ-01061</t>
  </si>
  <si>
    <t>201D粟井016</t>
  </si>
  <si>
    <t>Ⅰ-01062</t>
  </si>
  <si>
    <t>201D粟井017</t>
  </si>
  <si>
    <t>Ⅱ-01046</t>
  </si>
  <si>
    <t>201D粟井018</t>
  </si>
  <si>
    <t>Ⅱ-01048</t>
  </si>
  <si>
    <t>201D粟井019</t>
  </si>
  <si>
    <t>Ⅱ-01049</t>
  </si>
  <si>
    <t>201D粟井020</t>
  </si>
  <si>
    <t>Ⅱ-01050</t>
  </si>
  <si>
    <t>201D粟井021</t>
  </si>
  <si>
    <t>Ⅱ-01051</t>
  </si>
  <si>
    <t>201D粟井022</t>
  </si>
  <si>
    <t>Ⅱ-01054</t>
  </si>
  <si>
    <t>201D粟井023</t>
  </si>
  <si>
    <t>Ⅱ-01055</t>
  </si>
  <si>
    <t>201D粟井024</t>
  </si>
  <si>
    <t>Ⅱ-01063-1</t>
  </si>
  <si>
    <t>201D粟井025</t>
  </si>
  <si>
    <t>×(該当無)</t>
  </si>
  <si>
    <t>26年</t>
  </si>
  <si>
    <t>11月</t>
  </si>
  <si>
    <t>25日</t>
  </si>
  <si>
    <t>Ⅱ-01063-2</t>
  </si>
  <si>
    <t>201D粟井026</t>
  </si>
  <si>
    <t>Ⅲ-01045</t>
  </si>
  <si>
    <t>201D粟井027</t>
  </si>
  <si>
    <t>Ⅲ-01047</t>
  </si>
  <si>
    <t>201D粟井028</t>
  </si>
  <si>
    <t>Ⅲ-01052</t>
  </si>
  <si>
    <t>201D粟井029</t>
  </si>
  <si>
    <t>Ⅲ-01053</t>
  </si>
  <si>
    <t>201D粟井030</t>
  </si>
  <si>
    <t>Ⅱ-01040</t>
  </si>
  <si>
    <t>201D粟井031</t>
  </si>
  <si>
    <t>Ⅲ-01039</t>
  </si>
  <si>
    <t>石妻</t>
  </si>
  <si>
    <t>201K石妻001</t>
  </si>
  <si>
    <t>Ⅰ-0020</t>
  </si>
  <si>
    <t>伊島町</t>
  </si>
  <si>
    <t>201K伊島町001</t>
  </si>
  <si>
    <t>Ⅰ-150</t>
  </si>
  <si>
    <t>Ⅰ-157</t>
  </si>
  <si>
    <t>201K伊島町003</t>
  </si>
  <si>
    <t>伊島町(C)</t>
  </si>
  <si>
    <t>一宮</t>
  </si>
  <si>
    <t>201K一宮001</t>
  </si>
  <si>
    <t>30年</t>
  </si>
  <si>
    <t>Ⅰ-73</t>
  </si>
  <si>
    <t>201D一宮001</t>
  </si>
  <si>
    <t>Ⅰ-01131</t>
  </si>
  <si>
    <t>201D一宮002</t>
  </si>
  <si>
    <t>19年</t>
  </si>
  <si>
    <t>Ⅰ-01132</t>
  </si>
  <si>
    <t>201D一宮003</t>
  </si>
  <si>
    <t>Ⅰ-01133</t>
  </si>
  <si>
    <t>岩井宮裏</t>
  </si>
  <si>
    <t>201K岩井宮裏001</t>
  </si>
  <si>
    <t>Ⅰ-161</t>
  </si>
  <si>
    <t>大井</t>
  </si>
  <si>
    <t>201K大井001</t>
  </si>
  <si>
    <t>Ⅰ-30</t>
  </si>
  <si>
    <t>201K大井002</t>
  </si>
  <si>
    <t>Ⅱ-42(Ⅱ-43と統合)</t>
  </si>
  <si>
    <t>201K大井003</t>
  </si>
  <si>
    <t>Ⅱ-44(Ⅱ-45と統合)</t>
  </si>
  <si>
    <t>201K大井004</t>
  </si>
  <si>
    <t>Ⅱ-46(Ⅲ-13と統合)</t>
  </si>
  <si>
    <t>201K大井005</t>
  </si>
  <si>
    <t>Ⅲ-12</t>
  </si>
  <si>
    <t>201D大井001</t>
  </si>
  <si>
    <t>Ⅰ-01098</t>
  </si>
  <si>
    <t>201D大井002</t>
  </si>
  <si>
    <t>Ⅰ-01103</t>
  </si>
  <si>
    <t>201D大井003</t>
  </si>
  <si>
    <t>Ⅰ-01104</t>
  </si>
  <si>
    <t>201D大井004</t>
  </si>
  <si>
    <t>Ⅲ-01100</t>
  </si>
  <si>
    <t>201D大井005</t>
  </si>
  <si>
    <t>Ⅲ-01101</t>
  </si>
  <si>
    <t>201D大井006</t>
  </si>
  <si>
    <t>Ⅲ-01105</t>
  </si>
  <si>
    <t>大内田</t>
  </si>
  <si>
    <t>201K大内田001</t>
  </si>
  <si>
    <t>Ⅰ-96</t>
  </si>
  <si>
    <t>201K大内田002</t>
  </si>
  <si>
    <t>(人)Ⅱ-4</t>
  </si>
  <si>
    <t>大窪</t>
  </si>
  <si>
    <t>201K大窪001</t>
  </si>
  <si>
    <t>Ⅰ-70</t>
  </si>
  <si>
    <t>201K大窪003</t>
  </si>
  <si>
    <t>Ⅰ-72</t>
  </si>
  <si>
    <t>201D大窪001</t>
  </si>
  <si>
    <t>グイビ谷川</t>
  </si>
  <si>
    <t>大窪―辛川市場</t>
  </si>
  <si>
    <t>201K大窪―辛川市場002</t>
  </si>
  <si>
    <t>Ⅰ-71</t>
  </si>
  <si>
    <t>大崎</t>
  </si>
  <si>
    <t>201K大崎001</t>
  </si>
  <si>
    <t>Ⅰ-82</t>
  </si>
  <si>
    <t>201D大崎001</t>
  </si>
  <si>
    <t>Ⅲ-01116</t>
  </si>
  <si>
    <t>尾上</t>
  </si>
  <si>
    <t>201K尾上001</t>
  </si>
  <si>
    <t>Ⅰ-0079</t>
  </si>
  <si>
    <t>201K尾上002</t>
  </si>
  <si>
    <t>Ⅱ-尾上</t>
  </si>
  <si>
    <t>201D尾上001</t>
  </si>
  <si>
    <t>Ⅰ-01238</t>
  </si>
  <si>
    <t>栢谷</t>
  </si>
  <si>
    <t>201K栢谷001</t>
  </si>
  <si>
    <t>Ⅰ-0045</t>
  </si>
  <si>
    <t>201K栢谷002</t>
  </si>
  <si>
    <t>Ⅰ-0048</t>
  </si>
  <si>
    <t>201K栢谷003</t>
  </si>
  <si>
    <t>Ⅰ-0049</t>
  </si>
  <si>
    <t>201K栢谷004</t>
  </si>
  <si>
    <t>Ⅱ-0063</t>
  </si>
  <si>
    <t>201K栢谷005</t>
  </si>
  <si>
    <t>栢谷2A</t>
  </si>
  <si>
    <t>201K栢谷006</t>
  </si>
  <si>
    <t>栢谷2B</t>
  </si>
  <si>
    <t>201K栢谷007</t>
  </si>
  <si>
    <t>栢谷4</t>
  </si>
  <si>
    <t>201K栢谷008</t>
  </si>
  <si>
    <t>栢谷10</t>
  </si>
  <si>
    <t>201K栢谷009</t>
  </si>
  <si>
    <t>栢谷14</t>
  </si>
  <si>
    <t>201K栢谷010</t>
  </si>
  <si>
    <t>栢谷15</t>
  </si>
  <si>
    <t>201D栢谷001</t>
  </si>
  <si>
    <t>Ⅰ-01138</t>
  </si>
  <si>
    <t>201D栢谷002</t>
  </si>
  <si>
    <t>Ⅰ-01139</t>
  </si>
  <si>
    <t>201D栢谷003</t>
  </si>
  <si>
    <t>Ⅱ-01140</t>
  </si>
  <si>
    <t>201D栢谷004</t>
  </si>
  <si>
    <t>Ⅱ-01141</t>
  </si>
  <si>
    <t>201D栢谷005</t>
  </si>
  <si>
    <t>201D栢谷006</t>
  </si>
  <si>
    <t>栢谷22</t>
  </si>
  <si>
    <t>201D栢谷007</t>
  </si>
  <si>
    <t>栢谷25</t>
  </si>
  <si>
    <t>201D栢谷008</t>
  </si>
  <si>
    <t>栢谷27</t>
  </si>
  <si>
    <t>201D栢谷009</t>
  </si>
  <si>
    <t>Ⅰ-01142</t>
  </si>
  <si>
    <t>掛畑</t>
  </si>
  <si>
    <t>201K掛畑001</t>
  </si>
  <si>
    <t>Ⅱ-0002</t>
  </si>
  <si>
    <t>201K掛畑002</t>
  </si>
  <si>
    <t>201K掛畑003</t>
  </si>
  <si>
    <t>Ⅱ-0004</t>
  </si>
  <si>
    <t>201K掛畑004</t>
  </si>
  <si>
    <t>Ⅱ-0006</t>
  </si>
  <si>
    <t>201K掛畑005</t>
  </si>
  <si>
    <t>掛畑-01</t>
  </si>
  <si>
    <t>201K掛畑006</t>
  </si>
  <si>
    <t>掛畑-02</t>
  </si>
  <si>
    <t>201K掛畑007</t>
  </si>
  <si>
    <t>掛畑-03</t>
  </si>
  <si>
    <t>201K掛畑008</t>
  </si>
  <si>
    <t>掛畑-04</t>
  </si>
  <si>
    <t>201D掛畑001</t>
  </si>
  <si>
    <t>Ⅰ-01001</t>
  </si>
  <si>
    <t>201D掛畑002</t>
  </si>
  <si>
    <t>Ⅰ-01002</t>
  </si>
  <si>
    <t>201D掛畑003</t>
  </si>
  <si>
    <t>Ⅱ-01003</t>
  </si>
  <si>
    <t>201D掛畑004</t>
  </si>
  <si>
    <t>Ⅱ-01004</t>
  </si>
  <si>
    <t>201D掛畑005</t>
  </si>
  <si>
    <t>Ⅱ-01006</t>
  </si>
  <si>
    <t>201D掛畑006</t>
  </si>
  <si>
    <t>Ⅲ-01005</t>
  </si>
  <si>
    <t>金山寺</t>
  </si>
  <si>
    <t>201K金山寺001</t>
  </si>
  <si>
    <t>Ⅰ-0110</t>
  </si>
  <si>
    <t>201K金山寺002</t>
  </si>
  <si>
    <t>Ⅱ-0060</t>
  </si>
  <si>
    <t>201K金山寺003</t>
  </si>
  <si>
    <t>Ⅱ-0061</t>
  </si>
  <si>
    <t>上高田</t>
  </si>
  <si>
    <t>201K上高田001</t>
  </si>
  <si>
    <t>Ⅰ-6-02</t>
  </si>
  <si>
    <t>201K上高田002</t>
  </si>
  <si>
    <t>Ⅰ-8-02</t>
  </si>
  <si>
    <t>201K上高田003</t>
  </si>
  <si>
    <t>Ⅰ-9</t>
  </si>
  <si>
    <t>201K上高田004</t>
  </si>
  <si>
    <t>Ⅰ-14-02</t>
  </si>
  <si>
    <t>201K上高田005</t>
  </si>
  <si>
    <t>Ⅱ-11</t>
  </si>
  <si>
    <t>201K上高田006</t>
  </si>
  <si>
    <t>Ⅱ-12</t>
  </si>
  <si>
    <t>201K上高田007</t>
  </si>
  <si>
    <t>Ⅱ-13</t>
  </si>
  <si>
    <t>201K上高田008</t>
  </si>
  <si>
    <t>a</t>
  </si>
  <si>
    <t>201K上高田009</t>
  </si>
  <si>
    <t>b</t>
  </si>
  <si>
    <t>201K上高田010</t>
  </si>
  <si>
    <t>d</t>
  </si>
  <si>
    <t>201K上高田011</t>
  </si>
  <si>
    <t>e</t>
  </si>
  <si>
    <t>201K上高田012</t>
  </si>
  <si>
    <t>f</t>
  </si>
  <si>
    <t>201K上高田013</t>
  </si>
  <si>
    <t>g</t>
  </si>
  <si>
    <t>201K上高田014</t>
  </si>
  <si>
    <t>h</t>
  </si>
  <si>
    <t>201K上高田015</t>
  </si>
  <si>
    <t>i</t>
  </si>
  <si>
    <t>201K上高田016</t>
  </si>
  <si>
    <t>j</t>
  </si>
  <si>
    <t>201K上高田017</t>
  </si>
  <si>
    <t>k</t>
  </si>
  <si>
    <t>201K上高田018</t>
  </si>
  <si>
    <t>l</t>
  </si>
  <si>
    <t>201D上高田001</t>
  </si>
  <si>
    <t>Ⅰ-01018-1</t>
  </si>
  <si>
    <t>201D上高田002</t>
  </si>
  <si>
    <t>Ⅰ-01018-2</t>
  </si>
  <si>
    <t>201D上高田003</t>
  </si>
  <si>
    <t>Ⅰ-01018-3</t>
  </si>
  <si>
    <t>201D上高田004</t>
  </si>
  <si>
    <t>Ⅰ-01019</t>
  </si>
  <si>
    <t>上土田</t>
  </si>
  <si>
    <t>201K上土田001</t>
  </si>
  <si>
    <t>Ⅰ-0036</t>
  </si>
  <si>
    <t>川入</t>
  </si>
  <si>
    <t>201K川入001</t>
  </si>
  <si>
    <t>Ⅰ-92</t>
  </si>
  <si>
    <t>201K川入002</t>
  </si>
  <si>
    <t>川入(B)</t>
  </si>
  <si>
    <t>河原</t>
  </si>
  <si>
    <t>201K河原001</t>
  </si>
  <si>
    <t>Ⅰ-1</t>
  </si>
  <si>
    <t>201K河原002</t>
  </si>
  <si>
    <t>Ⅰ-2</t>
  </si>
  <si>
    <t>201K河原003</t>
  </si>
  <si>
    <t>Ⅰ-7</t>
  </si>
  <si>
    <t>201K河原004</t>
  </si>
  <si>
    <t>Ⅱ-18</t>
  </si>
  <si>
    <t>201K河原005</t>
  </si>
  <si>
    <t>Ⅱ-19</t>
  </si>
  <si>
    <t>201K河原006</t>
  </si>
  <si>
    <t>Ⅱ-20</t>
  </si>
  <si>
    <t>201K河原007</t>
  </si>
  <si>
    <t>Ⅱ-23</t>
  </si>
  <si>
    <t>201K河原008</t>
  </si>
  <si>
    <t>Ⅱ-24</t>
  </si>
  <si>
    <t>201K河原009</t>
  </si>
  <si>
    <t>Ⅱ-25</t>
  </si>
  <si>
    <t>201K河原010</t>
  </si>
  <si>
    <t>松井(B)</t>
  </si>
  <si>
    <t>201K河原011</t>
  </si>
  <si>
    <t>松井(C)</t>
  </si>
  <si>
    <t>201K河原012</t>
  </si>
  <si>
    <t>松井(D)</t>
  </si>
  <si>
    <t>201K河原013</t>
  </si>
  <si>
    <t>Ⅱ-1</t>
  </si>
  <si>
    <t>201K河原014</t>
  </si>
  <si>
    <t>Ⅲ-1</t>
  </si>
  <si>
    <t>201D河原001</t>
  </si>
  <si>
    <t>Ⅰ-01015</t>
  </si>
  <si>
    <t>201D河原002</t>
  </si>
  <si>
    <t>Ⅱ-01014</t>
  </si>
  <si>
    <t>201D河原003</t>
  </si>
  <si>
    <t>Ⅱ-01038</t>
  </si>
  <si>
    <t>201D河原004</t>
  </si>
  <si>
    <t>Ⅲ-01035</t>
  </si>
  <si>
    <t>201D河原005</t>
  </si>
  <si>
    <t>Ⅲ-01036</t>
  </si>
  <si>
    <t>201D河原006</t>
  </si>
  <si>
    <t>Ⅲ-01037</t>
  </si>
  <si>
    <t>201D河原007</t>
  </si>
  <si>
    <t>Ⅲ-01008</t>
  </si>
  <si>
    <t>吉備津</t>
  </si>
  <si>
    <t>201K吉備津001</t>
  </si>
  <si>
    <t>Ⅰ-88</t>
  </si>
  <si>
    <t>201K吉備津002</t>
  </si>
  <si>
    <t>Ⅰ-89</t>
  </si>
  <si>
    <t>201K吉備津003</t>
  </si>
  <si>
    <t>Ⅰ-91</t>
  </si>
  <si>
    <t>201K吉備津004</t>
  </si>
  <si>
    <t>28年</t>
  </si>
  <si>
    <t>2月</t>
  </si>
  <si>
    <t>23日</t>
  </si>
  <si>
    <t>Ⅰ-90</t>
  </si>
  <si>
    <t>201D吉備津001</t>
  </si>
  <si>
    <t>Ⅰ-01128</t>
  </si>
  <si>
    <t>201D吉備津002</t>
  </si>
  <si>
    <t>Ⅰ-01129</t>
  </si>
  <si>
    <t>京山</t>
  </si>
  <si>
    <t>201K京山001</t>
  </si>
  <si>
    <t>Ⅰ-158</t>
  </si>
  <si>
    <t>201K京山002</t>
  </si>
  <si>
    <t>Ⅰ-0159</t>
  </si>
  <si>
    <t>苔山</t>
  </si>
  <si>
    <t>201K苔山001</t>
  </si>
  <si>
    <t>Ⅱ-0026</t>
  </si>
  <si>
    <t>201D苔山001</t>
  </si>
  <si>
    <t>Ⅱ-01058</t>
  </si>
  <si>
    <t>201D苔山002</t>
  </si>
  <si>
    <t>Ⅱ-01059</t>
  </si>
  <si>
    <t>201D苔山003</t>
  </si>
  <si>
    <t>Ⅱ-01060</t>
  </si>
  <si>
    <t>小山</t>
  </si>
  <si>
    <t>201K小山001</t>
  </si>
  <si>
    <t>Ⅰ-83</t>
  </si>
  <si>
    <t>下足守</t>
  </si>
  <si>
    <t>201K下足守001</t>
  </si>
  <si>
    <t>Ⅰ-0034</t>
  </si>
  <si>
    <t>201K下足守002</t>
  </si>
  <si>
    <t>Ⅰ-0035</t>
  </si>
  <si>
    <t>201D下足守001</t>
  </si>
  <si>
    <t>Ⅰ-01113</t>
  </si>
  <si>
    <t>201D下足守002</t>
  </si>
  <si>
    <t>Ⅰ-01114</t>
  </si>
  <si>
    <t>201D下足守003</t>
  </si>
  <si>
    <t>Ⅱ-01112</t>
  </si>
  <si>
    <t>201D下足守004</t>
  </si>
  <si>
    <t>Ⅲ-01115</t>
  </si>
  <si>
    <t>下高田</t>
  </si>
  <si>
    <t>201K下高田001</t>
  </si>
  <si>
    <t>Ⅰ-15</t>
  </si>
  <si>
    <t>201K下高田002</t>
  </si>
  <si>
    <t>Ⅰ-19</t>
  </si>
  <si>
    <t>201K下高田003</t>
  </si>
  <si>
    <t>Ⅱ-28</t>
  </si>
  <si>
    <t>201K下高田004</t>
  </si>
  <si>
    <t>Ⅱ-29</t>
  </si>
  <si>
    <t>201K下高田005</t>
  </si>
  <si>
    <t>Ⅱ-30</t>
  </si>
  <si>
    <t>201K下高田006</t>
  </si>
  <si>
    <t>Ⅱ-31</t>
  </si>
  <si>
    <t>201D下高田001</t>
  </si>
  <si>
    <t>Ⅱ-01075</t>
  </si>
  <si>
    <t>201D下高田002</t>
  </si>
  <si>
    <t>Ⅲ-01074</t>
  </si>
  <si>
    <t>下牧</t>
  </si>
  <si>
    <t>201K下牧001</t>
  </si>
  <si>
    <t>Ⅰ-8-01</t>
  </si>
  <si>
    <t>201K下牧002</t>
  </si>
  <si>
    <t>Ⅰ-111</t>
  </si>
  <si>
    <t>201D下牧001</t>
  </si>
  <si>
    <t>Ⅰ-01143</t>
  </si>
  <si>
    <t>201D下牧002</t>
  </si>
  <si>
    <t>Ⅰ-01144</t>
  </si>
  <si>
    <t>201D下牧003</t>
  </si>
  <si>
    <t>Ⅰ-01145</t>
  </si>
  <si>
    <t>201D下牧004</t>
  </si>
  <si>
    <t>Ⅰ-01146-1</t>
  </si>
  <si>
    <t>201D下牧005</t>
  </si>
  <si>
    <t>Ⅰ-01146-2</t>
  </si>
  <si>
    <t>201D下牧006</t>
  </si>
  <si>
    <t>Ⅰ-01147</t>
  </si>
  <si>
    <t>201D下牧007</t>
  </si>
  <si>
    <t>Ⅱ-01148</t>
  </si>
  <si>
    <t>201D下牧008</t>
  </si>
  <si>
    <t>Ⅱ-01149</t>
  </si>
  <si>
    <t>201D下牧009</t>
  </si>
  <si>
    <t>Ⅱ-01150</t>
  </si>
  <si>
    <t>宿</t>
  </si>
  <si>
    <t>201K宿001</t>
  </si>
  <si>
    <t>(人)Ⅰ-9</t>
  </si>
  <si>
    <t>201K宿002</t>
  </si>
  <si>
    <t>Ⅰ-137</t>
  </si>
  <si>
    <t>201K宿003</t>
  </si>
  <si>
    <t>Ⅰ-140</t>
  </si>
  <si>
    <t>201D宿001</t>
  </si>
  <si>
    <t>Ⅰ-01172</t>
  </si>
  <si>
    <t>201D宿002</t>
  </si>
  <si>
    <t>小室川-01</t>
  </si>
  <si>
    <t>201D宿003</t>
  </si>
  <si>
    <t>小室川-02</t>
  </si>
  <si>
    <t>宿本町</t>
  </si>
  <si>
    <t>201K宿本町001</t>
  </si>
  <si>
    <t>Ⅰ-134</t>
  </si>
  <si>
    <t>201D宿本町001</t>
  </si>
  <si>
    <t>Ⅱ-01175</t>
  </si>
  <si>
    <t>庄田</t>
  </si>
  <si>
    <t>201K庄田001</t>
  </si>
  <si>
    <t>Ⅱ-0021</t>
  </si>
  <si>
    <t>201K庄田002</t>
  </si>
  <si>
    <t>庄田(A)</t>
  </si>
  <si>
    <t>新庄下</t>
  </si>
  <si>
    <t>201K新庄下001</t>
  </si>
  <si>
    <t>Ⅰ-86</t>
  </si>
  <si>
    <t>201D新庄下001</t>
  </si>
  <si>
    <t>Ⅱ-01130</t>
  </si>
  <si>
    <t>菅野</t>
  </si>
  <si>
    <t>201K菅野001</t>
  </si>
  <si>
    <t>Ⅱ-0037</t>
  </si>
  <si>
    <t>201K菅野002</t>
  </si>
  <si>
    <t>Ⅱ-0038</t>
  </si>
  <si>
    <t>201D菅野001</t>
  </si>
  <si>
    <t>Ⅰ-01078</t>
  </si>
  <si>
    <t>201D菅野002</t>
  </si>
  <si>
    <t>Ⅰ-01134</t>
  </si>
  <si>
    <t>201D菅野003</t>
  </si>
  <si>
    <t>Ⅰ-01135</t>
  </si>
  <si>
    <t>201D菅野004</t>
  </si>
  <si>
    <t>Ⅰ-01136</t>
  </si>
  <si>
    <t>201D菅野005</t>
  </si>
  <si>
    <t>Ⅱ-01077</t>
  </si>
  <si>
    <t>201D菅野006</t>
  </si>
  <si>
    <t>Ⅱ-01079</t>
  </si>
  <si>
    <t>201D菅野007</t>
  </si>
  <si>
    <t>Ⅱ-01080</t>
  </si>
  <si>
    <t>201D菅野008</t>
  </si>
  <si>
    <t>Ⅱ-01081</t>
  </si>
  <si>
    <t>201D菅野009</t>
  </si>
  <si>
    <t>吉宗10</t>
  </si>
  <si>
    <t>201D菅野010</t>
  </si>
  <si>
    <t>吉宗11</t>
  </si>
  <si>
    <t>杉谷</t>
  </si>
  <si>
    <t>201K杉谷001</t>
  </si>
  <si>
    <t>Ⅰ-28</t>
  </si>
  <si>
    <t>201K杉谷002</t>
  </si>
  <si>
    <t>Ⅰ-29</t>
  </si>
  <si>
    <t>大安寺中町</t>
  </si>
  <si>
    <t>201K大安寺中町001</t>
  </si>
  <si>
    <t>Ⅰ-0168</t>
  </si>
  <si>
    <t>201D大安寺中町001</t>
  </si>
  <si>
    <t>Ⅰ-01239</t>
  </si>
  <si>
    <t>大安寺西町</t>
  </si>
  <si>
    <t>201K大安寺西町001</t>
  </si>
  <si>
    <t>Ⅰ-0167</t>
  </si>
  <si>
    <t>大安寺東町</t>
  </si>
  <si>
    <t>201K大安寺東町001</t>
  </si>
  <si>
    <t>Ⅰ-0166</t>
  </si>
  <si>
    <t>高野</t>
  </si>
  <si>
    <t>201K高野001</t>
  </si>
  <si>
    <t>Ⅰ-0042</t>
  </si>
  <si>
    <t>201K高野002</t>
  </si>
  <si>
    <t>高野1</t>
  </si>
  <si>
    <t>201K高野003</t>
  </si>
  <si>
    <t>高野2</t>
  </si>
  <si>
    <t>高松</t>
  </si>
  <si>
    <t>201K高松001</t>
  </si>
  <si>
    <t>Ⅰ-84</t>
  </si>
  <si>
    <t>高松稲荷</t>
  </si>
  <si>
    <t>201K高松稲荷001</t>
  </si>
  <si>
    <t>Ⅰ-80</t>
  </si>
  <si>
    <t>201K高松稲荷002</t>
  </si>
  <si>
    <t>Ⅲ-15</t>
  </si>
  <si>
    <t>201D高松稲荷001</t>
  </si>
  <si>
    <t>Ⅰ-01117</t>
  </si>
  <si>
    <t>201D高松稲荷002</t>
  </si>
  <si>
    <t>Ⅰ-01120</t>
  </si>
  <si>
    <t>201D高松稲荷003</t>
  </si>
  <si>
    <t>Ⅲ-01118</t>
  </si>
  <si>
    <t>201D高松稲荷004</t>
  </si>
  <si>
    <t>Ⅲ-01119</t>
  </si>
  <si>
    <t>立田</t>
  </si>
  <si>
    <t>201K立田001</t>
  </si>
  <si>
    <t>Ⅰ-85</t>
  </si>
  <si>
    <t>201K立田002</t>
  </si>
  <si>
    <t>Ⅱ-59</t>
  </si>
  <si>
    <t>201K立田003</t>
  </si>
  <si>
    <t>Ⅲ-16</t>
  </si>
  <si>
    <t>201D立田001</t>
  </si>
  <si>
    <t>Ⅱ-01124</t>
  </si>
  <si>
    <t>谷万成</t>
  </si>
  <si>
    <t>201K谷万成001</t>
  </si>
  <si>
    <t>Ⅰ-152</t>
  </si>
  <si>
    <t>201K谷万成002</t>
  </si>
  <si>
    <t>Ⅰ-156</t>
  </si>
  <si>
    <t>玉柏</t>
  </si>
  <si>
    <t>201K玉柏001</t>
  </si>
  <si>
    <t>18日</t>
  </si>
  <si>
    <t>Ⅰ-120</t>
  </si>
  <si>
    <t>201K玉柏002</t>
  </si>
  <si>
    <t>Ⅰ-0121</t>
  </si>
  <si>
    <t>201K玉柏003</t>
  </si>
  <si>
    <t>Ⅰ-0122</t>
  </si>
  <si>
    <t>201K玉柏004</t>
  </si>
  <si>
    <t>Ⅰ-0123</t>
  </si>
  <si>
    <t>201K玉柏005</t>
  </si>
  <si>
    <t>Ⅱ-0064</t>
  </si>
  <si>
    <t>201K玉柏006</t>
  </si>
  <si>
    <t>Ⅱ-0065</t>
  </si>
  <si>
    <t>201D玉柏001</t>
  </si>
  <si>
    <t>Ⅰ-01177</t>
  </si>
  <si>
    <t>201D玉柏002</t>
  </si>
  <si>
    <t>Ⅰ-01178</t>
  </si>
  <si>
    <t>201D玉柏003</t>
  </si>
  <si>
    <t>Ⅱ-01179</t>
  </si>
  <si>
    <t>201D玉柏004</t>
  </si>
  <si>
    <t>Ⅱ-01180</t>
  </si>
  <si>
    <t>田益</t>
  </si>
  <si>
    <t>201K田益001</t>
  </si>
  <si>
    <t>Ⅰ-0051</t>
  </si>
  <si>
    <t>津倉町</t>
  </si>
  <si>
    <t>201K津倉町001</t>
  </si>
  <si>
    <t>Ⅰ-162</t>
  </si>
  <si>
    <t>津島笹が瀬</t>
  </si>
  <si>
    <t>201K津島笹が瀬002</t>
  </si>
  <si>
    <t>Ⅰ-143</t>
  </si>
  <si>
    <t>201K津島笹が瀬003</t>
  </si>
  <si>
    <t>6月</t>
  </si>
  <si>
    <t>1日</t>
  </si>
  <si>
    <t>Ⅰ-0144</t>
  </si>
  <si>
    <t>津島東三丁目</t>
  </si>
  <si>
    <t>201K津島東三丁目001</t>
  </si>
  <si>
    <t>Ⅰ-139</t>
  </si>
  <si>
    <t>201K津島東三丁目002</t>
  </si>
  <si>
    <t>Ⅰ-148</t>
  </si>
  <si>
    <t>津島東四丁目</t>
  </si>
  <si>
    <t>201K津島東四丁目001</t>
  </si>
  <si>
    <t>Ⅰ-138</t>
  </si>
  <si>
    <t>201K津島東四丁目002</t>
  </si>
  <si>
    <t>Ⅰ-142</t>
  </si>
  <si>
    <t>津島福居二丁目</t>
  </si>
  <si>
    <t>201K津島福居二丁目001</t>
  </si>
  <si>
    <t>Ⅰ-147</t>
  </si>
  <si>
    <t>津島本町</t>
  </si>
  <si>
    <t>201K津島本町001</t>
  </si>
  <si>
    <t>Ⅰ-145</t>
  </si>
  <si>
    <t>201K津島本町002</t>
  </si>
  <si>
    <t>Ⅰ-13</t>
  </si>
  <si>
    <t>201K津島本町003</t>
  </si>
  <si>
    <t>Ⅰ-146</t>
  </si>
  <si>
    <t>津高</t>
  </si>
  <si>
    <t>201K津高002</t>
  </si>
  <si>
    <t>Ⅰ-61</t>
  </si>
  <si>
    <t>201K津高003</t>
  </si>
  <si>
    <t>Ⅰ-0062</t>
  </si>
  <si>
    <t>津高台</t>
  </si>
  <si>
    <t>201K津高台001</t>
  </si>
  <si>
    <t>Ⅰ-58</t>
  </si>
  <si>
    <t>201D津高台001</t>
  </si>
  <si>
    <t>Ⅰ-01176</t>
  </si>
  <si>
    <t>富原</t>
  </si>
  <si>
    <t>201K富原001</t>
  </si>
  <si>
    <t>Ⅰ-0053</t>
  </si>
  <si>
    <t>201K富原002</t>
  </si>
  <si>
    <t>Ⅰ-0003</t>
  </si>
  <si>
    <t>富吉</t>
  </si>
  <si>
    <t>201K富吉001</t>
  </si>
  <si>
    <t>(人)Ⅰ-2</t>
  </si>
  <si>
    <t>201K富吉002</t>
  </si>
  <si>
    <t>Ⅰ-38</t>
  </si>
  <si>
    <t>201K富吉003</t>
  </si>
  <si>
    <t>Ⅰ-39</t>
  </si>
  <si>
    <t>201K富吉004</t>
  </si>
  <si>
    <t>Ⅰ-40</t>
  </si>
  <si>
    <t>201D富吉001</t>
  </si>
  <si>
    <t>Ⅱ-01094</t>
  </si>
  <si>
    <t>201D富吉002</t>
  </si>
  <si>
    <t>Ⅱ-01095</t>
  </si>
  <si>
    <t>長野</t>
  </si>
  <si>
    <t>201K長野001</t>
  </si>
  <si>
    <t>Ⅰ-65</t>
  </si>
  <si>
    <t>201D長野001</t>
  </si>
  <si>
    <t>Ⅲ-01121</t>
  </si>
  <si>
    <t>中牧</t>
  </si>
  <si>
    <t>201K中牧001</t>
  </si>
  <si>
    <t>Ⅰ-108</t>
  </si>
  <si>
    <t>201K中牧002</t>
  </si>
  <si>
    <t>Ⅰ-109</t>
  </si>
  <si>
    <t>201D中牧001</t>
  </si>
  <si>
    <t>Ⅰ-01082</t>
  </si>
  <si>
    <t>201D中牧002</t>
  </si>
  <si>
    <t>Ⅰ-01083</t>
  </si>
  <si>
    <t>楢津</t>
  </si>
  <si>
    <t>201K楢津001</t>
  </si>
  <si>
    <t>29年</t>
  </si>
  <si>
    <t>14日</t>
  </si>
  <si>
    <t>Ⅰ-75</t>
  </si>
  <si>
    <t>201K楢津002</t>
  </si>
  <si>
    <t>Ⅰ-76</t>
  </si>
  <si>
    <t>201K楢津003</t>
  </si>
  <si>
    <t>Ⅰ-77</t>
  </si>
  <si>
    <t>201K楢津004</t>
  </si>
  <si>
    <t>Ⅰ-74</t>
  </si>
  <si>
    <t>201K楢津005</t>
  </si>
  <si>
    <t>元年</t>
  </si>
  <si>
    <t>12月</t>
  </si>
  <si>
    <t>西楢津</t>
  </si>
  <si>
    <t>西辛川</t>
  </si>
  <si>
    <t>201D西辛川001</t>
  </si>
  <si>
    <t>Ⅰ-01125</t>
  </si>
  <si>
    <t>201D西辛川002</t>
  </si>
  <si>
    <t>Ⅰ-01126</t>
  </si>
  <si>
    <t>201D西辛川003</t>
  </si>
  <si>
    <t>Ⅰ-01127</t>
  </si>
  <si>
    <t>西崎本町</t>
  </si>
  <si>
    <t>201K西崎本町001</t>
  </si>
  <si>
    <t>Ⅰ-164</t>
  </si>
  <si>
    <t>西花尻</t>
  </si>
  <si>
    <t>201K西花尻001</t>
  </si>
  <si>
    <t>Ⅰ-93</t>
  </si>
  <si>
    <t>201K西花尻002</t>
  </si>
  <si>
    <t>Ⅰ-94</t>
  </si>
  <si>
    <t>西山内</t>
  </si>
  <si>
    <t>201K西山内001</t>
  </si>
  <si>
    <t>Ⅱ-0015</t>
  </si>
  <si>
    <t>201K西山内002</t>
  </si>
  <si>
    <t>Ⅱ-0016</t>
  </si>
  <si>
    <t>201K西山内003</t>
  </si>
  <si>
    <t>Ⅱ-0022</t>
  </si>
  <si>
    <t>201K西山内004</t>
  </si>
  <si>
    <t>Ⅲ-0004</t>
  </si>
  <si>
    <t>201D西山内001</t>
  </si>
  <si>
    <t>Ⅰ-01022</t>
  </si>
  <si>
    <t>201D西山内002</t>
  </si>
  <si>
    <t>Ⅰ-01024</t>
  </si>
  <si>
    <t>201D西山内003</t>
  </si>
  <si>
    <t>Ⅰ-01031</t>
  </si>
  <si>
    <t>201D西山内004</t>
  </si>
  <si>
    <t>Ⅱ-01010</t>
  </si>
  <si>
    <t>201D西山内005</t>
  </si>
  <si>
    <t>Ⅱ-01023</t>
  </si>
  <si>
    <t>201D西山内006</t>
  </si>
  <si>
    <t>Ⅱ-01025</t>
  </si>
  <si>
    <t>201D西山内007</t>
  </si>
  <si>
    <t>Ⅱ-01029</t>
  </si>
  <si>
    <t>201D西山内008</t>
  </si>
  <si>
    <t>Ⅱ-01030</t>
  </si>
  <si>
    <t>201D西山内009</t>
  </si>
  <si>
    <t>Ⅲ-01026</t>
  </si>
  <si>
    <t>201D西山内010</t>
  </si>
  <si>
    <t>Ⅲ-01032</t>
  </si>
  <si>
    <t>日応寺</t>
  </si>
  <si>
    <t>201D日応寺001</t>
  </si>
  <si>
    <t>Ⅰ-01076</t>
  </si>
  <si>
    <t>芳賀</t>
  </si>
  <si>
    <t>201K芳賀001</t>
  </si>
  <si>
    <t>Ⅰ-0067</t>
  </si>
  <si>
    <t>201K芳賀002</t>
  </si>
  <si>
    <t>Ⅰ-0068</t>
  </si>
  <si>
    <t>201K芳賀003</t>
  </si>
  <si>
    <t>Ⅱ-0062</t>
  </si>
  <si>
    <t>201K芳賀004</t>
  </si>
  <si>
    <t>清水01</t>
  </si>
  <si>
    <t>畑鮎</t>
  </si>
  <si>
    <t>201K畑鮎001</t>
  </si>
  <si>
    <t>Ⅰ-0119</t>
  </si>
  <si>
    <t>201K畑鮎002</t>
  </si>
  <si>
    <t>Ⅰ-0112</t>
  </si>
  <si>
    <t>201K畑鮎003</t>
  </si>
  <si>
    <t>Ⅰ-0118</t>
  </si>
  <si>
    <t>201K畑鮎004</t>
  </si>
  <si>
    <t>畑鮎(C)</t>
  </si>
  <si>
    <t>201K畑鮎005</t>
  </si>
  <si>
    <t>畑鮎(D)</t>
  </si>
  <si>
    <t>201D畑鮎001</t>
  </si>
  <si>
    <t>Ⅰ-01169</t>
  </si>
  <si>
    <t>原</t>
  </si>
  <si>
    <t>201K原001</t>
  </si>
  <si>
    <t>原-01</t>
  </si>
  <si>
    <t>201K原002</t>
  </si>
  <si>
    <t>Ⅰ-0113</t>
  </si>
  <si>
    <t>201K原003</t>
  </si>
  <si>
    <t>Ⅰ-0114</t>
  </si>
  <si>
    <t>201K原004</t>
  </si>
  <si>
    <t>Ⅰ-115</t>
  </si>
  <si>
    <t>201K原005</t>
  </si>
  <si>
    <t>Ⅰ-116</t>
  </si>
  <si>
    <t>201K原006</t>
  </si>
  <si>
    <t>Ⅰ-117</t>
  </si>
  <si>
    <t>201K原007</t>
  </si>
  <si>
    <t>Ⅱ-0066</t>
  </si>
  <si>
    <t>201K原008</t>
  </si>
  <si>
    <t>Ⅲ-0017</t>
  </si>
  <si>
    <t>201K原009</t>
  </si>
  <si>
    <t>Ⅲ-0018</t>
  </si>
  <si>
    <t>201K原010</t>
  </si>
  <si>
    <t>原(C)</t>
  </si>
  <si>
    <t>201K原011</t>
  </si>
  <si>
    <t>原(D)</t>
  </si>
  <si>
    <t>201D原001</t>
  </si>
  <si>
    <t>Ⅰ-01167</t>
  </si>
  <si>
    <t>201D原002</t>
  </si>
  <si>
    <t>Ⅰ-01165</t>
  </si>
  <si>
    <t>201D原003</t>
  </si>
  <si>
    <t>Ⅰ-01168</t>
  </si>
  <si>
    <t>201D原004</t>
  </si>
  <si>
    <t>Ⅰ-01170</t>
  </si>
  <si>
    <t>201D原005</t>
  </si>
  <si>
    <t>Ⅰ-01171</t>
  </si>
  <si>
    <t>201D原006</t>
  </si>
  <si>
    <t>Ⅱ-01164</t>
  </si>
  <si>
    <t>201D原007</t>
  </si>
  <si>
    <t>Ⅱ-01166</t>
  </si>
  <si>
    <t>201J原001</t>
  </si>
  <si>
    <t>地滑り</t>
  </si>
  <si>
    <t>半田町</t>
  </si>
  <si>
    <t>201K半田町001</t>
  </si>
  <si>
    <t>Ⅰ-11</t>
  </si>
  <si>
    <t>201K半田町002</t>
  </si>
  <si>
    <t>Ⅰ-136</t>
  </si>
  <si>
    <t>東花尻</t>
  </si>
  <si>
    <t>201K東花尻001</t>
  </si>
  <si>
    <t>Ⅰ-95</t>
  </si>
  <si>
    <t>東山内</t>
  </si>
  <si>
    <t>201K東山内001</t>
  </si>
  <si>
    <t>201D東山内001</t>
  </si>
  <si>
    <t>Ⅰ-01009</t>
  </si>
  <si>
    <t>201D東山内002</t>
  </si>
  <si>
    <t>Ⅰ-01033</t>
  </si>
  <si>
    <t>201D東山内003</t>
  </si>
  <si>
    <t>Ⅱ-01012</t>
  </si>
  <si>
    <t>201D東山内004</t>
  </si>
  <si>
    <t>Ⅱ-01034</t>
  </si>
  <si>
    <t>日近</t>
  </si>
  <si>
    <t>201K日近001</t>
  </si>
  <si>
    <t>Ⅰ-1-01</t>
  </si>
  <si>
    <t>201K日近002</t>
  </si>
  <si>
    <t>Ⅰ-27</t>
  </si>
  <si>
    <t>201K日近003</t>
  </si>
  <si>
    <t>Ⅰ-26</t>
  </si>
  <si>
    <t>201K日近004</t>
  </si>
  <si>
    <t>Ⅱ-32</t>
  </si>
  <si>
    <t>201K日近005</t>
  </si>
  <si>
    <t>Ⅱ-33</t>
  </si>
  <si>
    <t>201K日近006</t>
  </si>
  <si>
    <t>Ⅱ-34</t>
  </si>
  <si>
    <t>201K日近007</t>
  </si>
  <si>
    <t>Ⅱ-35</t>
  </si>
  <si>
    <t>201K日近008</t>
  </si>
  <si>
    <t>Ⅱ-47</t>
  </si>
  <si>
    <t>201K日近009</t>
  </si>
  <si>
    <t>Ⅱ-48</t>
  </si>
  <si>
    <t>201K日近010</t>
  </si>
  <si>
    <t>Ⅱ-49</t>
  </si>
  <si>
    <t>201D日近001</t>
  </si>
  <si>
    <t>Ⅰ-01093</t>
  </si>
  <si>
    <t>201D日近002</t>
  </si>
  <si>
    <t>Ⅰ-01069</t>
  </si>
  <si>
    <t>201D日近003</t>
  </si>
  <si>
    <t>Ⅰ-01071</t>
  </si>
  <si>
    <t>201D日近004</t>
  </si>
  <si>
    <t>Ⅰ-01072</t>
  </si>
  <si>
    <t>201D日近005</t>
  </si>
  <si>
    <t>Ⅱ-01070</t>
  </si>
  <si>
    <t>201D日近006</t>
  </si>
  <si>
    <t>Ⅱ-01073</t>
  </si>
  <si>
    <t>201D日近007</t>
  </si>
  <si>
    <t>Ⅱ-01092</t>
  </si>
  <si>
    <t>201D日近008</t>
  </si>
  <si>
    <t>Ⅱ-01096</t>
  </si>
  <si>
    <t>201D日近009</t>
  </si>
  <si>
    <t>Ⅲ-01099</t>
  </si>
  <si>
    <t>平山</t>
  </si>
  <si>
    <t>201K平山001</t>
  </si>
  <si>
    <t>Ⅰ-6-01</t>
  </si>
  <si>
    <t>201K平山002</t>
  </si>
  <si>
    <t>Ⅰ-81</t>
  </si>
  <si>
    <t>福谷</t>
  </si>
  <si>
    <t>201K福谷001</t>
  </si>
  <si>
    <t>Ⅰ-66</t>
  </si>
  <si>
    <t>201K福谷002</t>
  </si>
  <si>
    <t>Ⅰ-69</t>
  </si>
  <si>
    <t>201K福谷003</t>
  </si>
  <si>
    <t>Ⅱ-58</t>
  </si>
  <si>
    <t>201D福谷001</t>
  </si>
  <si>
    <t>Ⅰ-01122</t>
  </si>
  <si>
    <t>201D福谷002</t>
  </si>
  <si>
    <t>Ⅱ-01123</t>
  </si>
  <si>
    <t>法界院</t>
  </si>
  <si>
    <t>201K法界院001</t>
  </si>
  <si>
    <t>Ⅰ-149</t>
  </si>
  <si>
    <t>間倉</t>
  </si>
  <si>
    <t>201K間倉001</t>
  </si>
  <si>
    <t>Ⅱ-7</t>
  </si>
  <si>
    <t>201K間倉002</t>
  </si>
  <si>
    <t>Ⅱ-17</t>
  </si>
  <si>
    <t>201K間倉003</t>
  </si>
  <si>
    <t>間倉-01</t>
  </si>
  <si>
    <t>201D間倉001</t>
  </si>
  <si>
    <t>Ⅰ-01028</t>
  </si>
  <si>
    <t>201D間倉002</t>
  </si>
  <si>
    <t>Ⅱ-01011</t>
  </si>
  <si>
    <t>201D間倉003</t>
  </si>
  <si>
    <t>Ⅱ-01013</t>
  </si>
  <si>
    <t>201D間倉004</t>
  </si>
  <si>
    <t>Ⅱ-01020</t>
  </si>
  <si>
    <t>201D間倉005</t>
  </si>
  <si>
    <t>Ⅱ-01027</t>
  </si>
  <si>
    <t>真星</t>
  </si>
  <si>
    <t>201K真星001</t>
  </si>
  <si>
    <t>Ⅰ-0004</t>
  </si>
  <si>
    <t>201K真星002</t>
  </si>
  <si>
    <t>Ⅱ-0001</t>
  </si>
  <si>
    <t>201K真星003</t>
  </si>
  <si>
    <t>Ⅱ-0005</t>
  </si>
  <si>
    <t>201K真星004</t>
  </si>
  <si>
    <t>Ⅱ-0008</t>
  </si>
  <si>
    <t>201K真星005</t>
  </si>
  <si>
    <t>Ⅱ-0009</t>
  </si>
  <si>
    <t>201K真星006</t>
  </si>
  <si>
    <t>Ⅱ-0010</t>
  </si>
  <si>
    <t>201K真星007</t>
  </si>
  <si>
    <t>Ⅲ-0007</t>
  </si>
  <si>
    <t>201K真星008</t>
  </si>
  <si>
    <t>宗友(F)</t>
  </si>
  <si>
    <t>201K真星009</t>
  </si>
  <si>
    <t>新和(A)</t>
  </si>
  <si>
    <t>201K真星010</t>
  </si>
  <si>
    <t>新和(B)</t>
  </si>
  <si>
    <t>201K真星011</t>
  </si>
  <si>
    <t>新和(C)</t>
  </si>
  <si>
    <t>201K真星012</t>
  </si>
  <si>
    <t>千升</t>
  </si>
  <si>
    <t>201D真星001</t>
  </si>
  <si>
    <t>Ⅰ-01017</t>
  </si>
  <si>
    <t>201D真星002</t>
  </si>
  <si>
    <t>Ⅲ-01016</t>
  </si>
  <si>
    <t>万成西町</t>
  </si>
  <si>
    <t>201D万成西町001</t>
  </si>
  <si>
    <t>Ⅱ-01199</t>
  </si>
  <si>
    <t>万成東町</t>
  </si>
  <si>
    <t>201K万成東町001</t>
  </si>
  <si>
    <t>Ⅰ-151</t>
  </si>
  <si>
    <t>201K万成東町002</t>
  </si>
  <si>
    <t>Ⅰ-155</t>
  </si>
  <si>
    <t>三門中町</t>
  </si>
  <si>
    <t>201K三門中町001</t>
  </si>
  <si>
    <t>Ⅰ-165</t>
  </si>
  <si>
    <t>三門西町</t>
  </si>
  <si>
    <t>201K三門西町001</t>
  </si>
  <si>
    <t>Ⅰ-14-01</t>
  </si>
  <si>
    <t>201K三門西町002</t>
  </si>
  <si>
    <t>三門西町(C)</t>
  </si>
  <si>
    <t>三野本町</t>
  </si>
  <si>
    <t>201K三野本町001</t>
  </si>
  <si>
    <t>Ⅰ-141</t>
  </si>
  <si>
    <t>牟佐</t>
  </si>
  <si>
    <t>201K牟佐001</t>
  </si>
  <si>
    <t>Ⅰ-124</t>
  </si>
  <si>
    <t>201K牟佐002</t>
  </si>
  <si>
    <t>Ⅰ-125</t>
  </si>
  <si>
    <t>201K牟佐003</t>
  </si>
  <si>
    <t>Ⅰ-126</t>
  </si>
  <si>
    <t>201K牟佐004</t>
  </si>
  <si>
    <t>Ⅰ-127</t>
  </si>
  <si>
    <t>201K牟佐005</t>
  </si>
  <si>
    <t>Ⅱ-67</t>
  </si>
  <si>
    <t>201K牟佐006</t>
  </si>
  <si>
    <t>Ⅱ-68</t>
  </si>
  <si>
    <t>201K牟佐007</t>
  </si>
  <si>
    <t>Ⅲ-19</t>
  </si>
  <si>
    <t>201D牟佐001</t>
  </si>
  <si>
    <t>Ⅱ-14029</t>
  </si>
  <si>
    <t>201D牟佐002</t>
  </si>
  <si>
    <t>Ⅰ-01154</t>
  </si>
  <si>
    <t>201D牟佐003</t>
  </si>
  <si>
    <t>Ⅰ-01155</t>
  </si>
  <si>
    <t>201D牟佐004</t>
  </si>
  <si>
    <t>Ⅰ-01156</t>
  </si>
  <si>
    <t>201D牟佐005</t>
  </si>
  <si>
    <t>Ⅰ-01158</t>
  </si>
  <si>
    <t>201D牟佐006</t>
  </si>
  <si>
    <t>Ⅰ-01159</t>
  </si>
  <si>
    <t>201D牟佐007</t>
  </si>
  <si>
    <t>Ⅰ-01161</t>
  </si>
  <si>
    <t>201D牟佐008</t>
  </si>
  <si>
    <t>Ⅰ-01181</t>
  </si>
  <si>
    <t>201D牟佐009</t>
  </si>
  <si>
    <t>Ⅰ-01182</t>
  </si>
  <si>
    <t>201D牟佐010</t>
  </si>
  <si>
    <t>Ⅱ-01151</t>
  </si>
  <si>
    <t>201D牟佐011</t>
  </si>
  <si>
    <t>Ⅱ-01152</t>
  </si>
  <si>
    <t>201D牟佐012</t>
  </si>
  <si>
    <t>Ⅱ-01153</t>
  </si>
  <si>
    <t>201D牟佐013</t>
  </si>
  <si>
    <t>Ⅱ-01183</t>
  </si>
  <si>
    <t>201D牟佐014</t>
  </si>
  <si>
    <t>Ⅱ-01184</t>
  </si>
  <si>
    <t>201D牟佐015</t>
  </si>
  <si>
    <t>Ⅲ-01157</t>
  </si>
  <si>
    <t>門前</t>
  </si>
  <si>
    <t>201K門前001</t>
  </si>
  <si>
    <t>Ⅰ-5</t>
  </si>
  <si>
    <t>矢坂東町</t>
  </si>
  <si>
    <t>201K矢坂東町001</t>
  </si>
  <si>
    <t>Ⅰ-0154</t>
  </si>
  <si>
    <t>201D矢坂東町001</t>
  </si>
  <si>
    <t>Ⅰ-01198</t>
  </si>
  <si>
    <t>矢坂本町</t>
  </si>
  <si>
    <t>201K矢坂本町001</t>
  </si>
  <si>
    <t>Ⅰ-0160</t>
  </si>
  <si>
    <t>201D矢坂本町001</t>
  </si>
  <si>
    <t>Ⅰ-01200</t>
  </si>
  <si>
    <t>山上</t>
  </si>
  <si>
    <t>201K山上001</t>
  </si>
  <si>
    <t>Ⅰ-10</t>
  </si>
  <si>
    <t>201K山上002</t>
  </si>
  <si>
    <t>Ⅱ-14</t>
  </si>
  <si>
    <t>201K山上003</t>
  </si>
  <si>
    <t>Ⅱ-2</t>
  </si>
  <si>
    <t>横井上</t>
  </si>
  <si>
    <t>201K横井上001</t>
  </si>
  <si>
    <t>Ⅰ-0050</t>
  </si>
  <si>
    <t>201K横井上002</t>
  </si>
  <si>
    <t>Ⅰ-0052</t>
  </si>
  <si>
    <t>201K横井上003</t>
  </si>
  <si>
    <t>Ⅰ-0054</t>
  </si>
  <si>
    <t>201K横井上004</t>
  </si>
  <si>
    <t>Ⅰ-0056</t>
  </si>
  <si>
    <t>201K横井上005</t>
  </si>
  <si>
    <t>Ⅰ-0057</t>
  </si>
  <si>
    <t>201K横井上006</t>
  </si>
  <si>
    <t>Ⅰ-0059</t>
  </si>
  <si>
    <t>201K横井上007</t>
  </si>
  <si>
    <t>Ⅰ-0055</t>
  </si>
  <si>
    <t>201K横井上008</t>
  </si>
  <si>
    <t>猿場(A)</t>
  </si>
  <si>
    <t>201K横井上009</t>
  </si>
  <si>
    <t>横井上（F)</t>
  </si>
  <si>
    <t>201D横井上001</t>
  </si>
  <si>
    <t>Ⅱ-01162</t>
  </si>
  <si>
    <t>横尾</t>
  </si>
  <si>
    <t>201K横尾001</t>
  </si>
  <si>
    <t>Ⅰ-63</t>
  </si>
  <si>
    <t>201D横尾001</t>
  </si>
  <si>
    <t>Ⅲ-01110</t>
  </si>
  <si>
    <t>201D横尾002</t>
  </si>
  <si>
    <t>Ⅲ-01111</t>
  </si>
  <si>
    <t>吉</t>
  </si>
  <si>
    <t>201K吉001</t>
  </si>
  <si>
    <t>Ⅰ-12</t>
  </si>
  <si>
    <t>201K吉002</t>
  </si>
  <si>
    <t>Ⅰ-23-01</t>
  </si>
  <si>
    <t>201K吉003</t>
  </si>
  <si>
    <t>Ⅱ-27</t>
  </si>
  <si>
    <t>201D吉001</t>
  </si>
  <si>
    <t>Ⅰ-01065</t>
  </si>
  <si>
    <t>201D吉002</t>
  </si>
  <si>
    <t>Ⅱ-01064</t>
  </si>
  <si>
    <t>201D吉003</t>
  </si>
  <si>
    <t>Ⅱ-01066</t>
  </si>
  <si>
    <t>201D吉004</t>
  </si>
  <si>
    <t>Ⅱ-01067</t>
  </si>
  <si>
    <t>201D吉005</t>
  </si>
  <si>
    <t>Ⅱ-01068</t>
  </si>
  <si>
    <t>201D吉006</t>
  </si>
  <si>
    <t>金谷谷</t>
  </si>
  <si>
    <t>吉宗</t>
  </si>
  <si>
    <t>201K吉宗001</t>
  </si>
  <si>
    <t>Ⅰ-0043</t>
  </si>
  <si>
    <t>201K吉宗002</t>
  </si>
  <si>
    <t>Ⅰ-0046</t>
  </si>
  <si>
    <t>201K吉宗003</t>
  </si>
  <si>
    <t>Ⅰ-0047</t>
  </si>
  <si>
    <t>201K吉宗004</t>
  </si>
  <si>
    <t>吉宗1A</t>
  </si>
  <si>
    <t>201K吉宗005</t>
  </si>
  <si>
    <t>吉宗1B</t>
  </si>
  <si>
    <t>201K吉宗006</t>
  </si>
  <si>
    <t>吉宗2A</t>
  </si>
  <si>
    <t>201K吉宗007</t>
  </si>
  <si>
    <t>吉宗2B</t>
  </si>
  <si>
    <t>201K吉宗008</t>
  </si>
  <si>
    <t>吉宗4</t>
  </si>
  <si>
    <t>201K吉宗009</t>
  </si>
  <si>
    <t>吉宗11A</t>
  </si>
  <si>
    <t>201K吉宗010</t>
  </si>
  <si>
    <t>Ⅰ-0041</t>
  </si>
  <si>
    <t>201D吉宗001</t>
  </si>
  <si>
    <t>Ⅱ-01137</t>
  </si>
  <si>
    <t>201D吉宗002</t>
  </si>
  <si>
    <t>吉宗1</t>
  </si>
  <si>
    <t>201D吉宗003</t>
  </si>
  <si>
    <t>吉宗9</t>
  </si>
  <si>
    <t>理大町</t>
  </si>
  <si>
    <t>201K理大町001</t>
  </si>
  <si>
    <t>建部町</t>
  </si>
  <si>
    <t>小倉</t>
  </si>
  <si>
    <t>303K小倉002</t>
  </si>
  <si>
    <t>18年</t>
  </si>
  <si>
    <t>10月</t>
  </si>
  <si>
    <t>20日</t>
  </si>
  <si>
    <t>Ⅰ-493</t>
  </si>
  <si>
    <t>建部町市場</t>
  </si>
  <si>
    <t>201K建部町市場001</t>
  </si>
  <si>
    <t>9月</t>
  </si>
  <si>
    <t>Ⅰ-478</t>
  </si>
  <si>
    <t>201D建部町市場001</t>
  </si>
  <si>
    <t>Ⅱ-08095</t>
  </si>
  <si>
    <t>建部町大田</t>
  </si>
  <si>
    <t>201K建部町大田001</t>
  </si>
  <si>
    <t>Ⅰ-474</t>
  </si>
  <si>
    <t>201K建部町大田002</t>
  </si>
  <si>
    <t>Ⅰ-475</t>
  </si>
  <si>
    <t>201K建部町大田003</t>
  </si>
  <si>
    <t>21年</t>
  </si>
  <si>
    <t>Ⅰ-477</t>
  </si>
  <si>
    <t>201K建部町大田004</t>
  </si>
  <si>
    <t>Ⅰ-479</t>
  </si>
  <si>
    <t>201K建部町大田005</t>
  </si>
  <si>
    <t>Ⅰ-2141</t>
  </si>
  <si>
    <t>201K建部町大田006</t>
  </si>
  <si>
    <t>Ⅱ-222</t>
  </si>
  <si>
    <t>201K建部町大田007</t>
  </si>
  <si>
    <t>Ⅱ-224</t>
  </si>
  <si>
    <t>201K建部町大田008</t>
  </si>
  <si>
    <t>Ⅱ-225</t>
  </si>
  <si>
    <t>201K建部町大田009</t>
  </si>
  <si>
    <t>Ⅱ-226</t>
  </si>
  <si>
    <t>201K建部町大田010</t>
  </si>
  <si>
    <t>たわ(A)</t>
  </si>
  <si>
    <t>201K建部町大田011</t>
  </si>
  <si>
    <t>たわ(B)</t>
  </si>
  <si>
    <t>201K建部町大田012</t>
  </si>
  <si>
    <t>たわ(C)</t>
  </si>
  <si>
    <t>201K建部町大田013</t>
  </si>
  <si>
    <t>たわ(D)</t>
  </si>
  <si>
    <t>201K建部町大田014</t>
  </si>
  <si>
    <t>大田上(A)</t>
  </si>
  <si>
    <t>201K建部町大田015</t>
  </si>
  <si>
    <t>大田上(B)</t>
  </si>
  <si>
    <t>201K建部町大田016</t>
  </si>
  <si>
    <t>国松(A)</t>
  </si>
  <si>
    <t>201K建部町大田017</t>
  </si>
  <si>
    <t>国松(B)</t>
  </si>
  <si>
    <t>201D建部町大田001</t>
  </si>
  <si>
    <t>Ⅰ-08061</t>
  </si>
  <si>
    <t>201D建部町大田002</t>
  </si>
  <si>
    <t>Ⅰ-08065</t>
  </si>
  <si>
    <t>201D建部町大田003</t>
  </si>
  <si>
    <t>Ⅰ-08075</t>
  </si>
  <si>
    <t>201D建部町大田004</t>
  </si>
  <si>
    <t>Ⅰ-08077</t>
  </si>
  <si>
    <t>201D建部町大田005</t>
  </si>
  <si>
    <t>Ⅰ-08090</t>
  </si>
  <si>
    <t>201D建部町大田006</t>
  </si>
  <si>
    <t>Ⅱ-08062</t>
  </si>
  <si>
    <t>201D建部町大田007</t>
  </si>
  <si>
    <t>Ⅱ-08063</t>
  </si>
  <si>
    <t>201D建部町大田008</t>
  </si>
  <si>
    <t>Ⅱ-08066</t>
  </si>
  <si>
    <t>201D建部町大田009</t>
  </si>
  <si>
    <t>Ⅱ-08067</t>
  </si>
  <si>
    <t>201D建部町大田010</t>
  </si>
  <si>
    <t>Ⅱ-08068</t>
  </si>
  <si>
    <t>201D建部町大田011</t>
  </si>
  <si>
    <t>Ⅱ-08069</t>
  </si>
  <si>
    <t>201D建部町大田012</t>
  </si>
  <si>
    <t>Ⅱ-08076</t>
  </si>
  <si>
    <t>201D建部町大田013</t>
  </si>
  <si>
    <t>Ⅱ-08078</t>
  </si>
  <si>
    <t>建部町小倉</t>
  </si>
  <si>
    <t>201K建部町小倉001</t>
  </si>
  <si>
    <t>Ⅱ-239</t>
  </si>
  <si>
    <t>201K建部町小倉002</t>
  </si>
  <si>
    <t>Ⅱ-240</t>
  </si>
  <si>
    <t>201K建部町小倉003</t>
  </si>
  <si>
    <t>Ⅰ-491</t>
  </si>
  <si>
    <t>201K建部町小倉004</t>
  </si>
  <si>
    <t>Ⅰ-494</t>
  </si>
  <si>
    <t>201D建部町小倉001</t>
  </si>
  <si>
    <t>Ⅰ-08113</t>
  </si>
  <si>
    <t>201D建部町小倉002</t>
  </si>
  <si>
    <t>Ⅰ-08114</t>
  </si>
  <si>
    <t>201D建部町小倉003</t>
  </si>
  <si>
    <t>Ⅰ-08116</t>
  </si>
  <si>
    <t>201D建部町小倉004</t>
  </si>
  <si>
    <t>Ⅰ-08117</t>
  </si>
  <si>
    <t>201D建部町小倉005</t>
  </si>
  <si>
    <t>Ⅱ-08115</t>
  </si>
  <si>
    <t>201D建部町小倉006</t>
  </si>
  <si>
    <t>Ⅱ-07059</t>
  </si>
  <si>
    <t>建部町川口</t>
  </si>
  <si>
    <t>201K建部町川口001</t>
  </si>
  <si>
    <t>7月</t>
  </si>
  <si>
    <t>Ⅰ-464</t>
  </si>
  <si>
    <t>201D建部町川口001</t>
  </si>
  <si>
    <t>Ⅰ-08033</t>
  </si>
  <si>
    <t>201D建部町川口002</t>
  </si>
  <si>
    <t>Ⅱ-08028</t>
  </si>
  <si>
    <t>建部町桜</t>
  </si>
  <si>
    <t>201K建部町桜001</t>
  </si>
  <si>
    <t>Ⅰ-482</t>
  </si>
  <si>
    <t>201K建部町桜002</t>
  </si>
  <si>
    <t>Ⅰ-488</t>
  </si>
  <si>
    <t>201K建部町桜003</t>
  </si>
  <si>
    <t>Ⅱ-227</t>
  </si>
  <si>
    <t>201K建部町桜004</t>
  </si>
  <si>
    <t>Ⅱ-228</t>
  </si>
  <si>
    <t>201D建部町桜001</t>
  </si>
  <si>
    <t>Ⅰ-08092</t>
  </si>
  <si>
    <t>201D建部町桜002</t>
  </si>
  <si>
    <t>Ⅰ-08100</t>
  </si>
  <si>
    <t>201D建部町桜003</t>
  </si>
  <si>
    <t>Ⅱ-08093</t>
  </si>
  <si>
    <t>201D建部町桜004</t>
  </si>
  <si>
    <t>Ⅱ-08094</t>
  </si>
  <si>
    <t>201D建部町桜005</t>
  </si>
  <si>
    <t>Ⅱ-08101</t>
  </si>
  <si>
    <t>201D建部町桜006</t>
  </si>
  <si>
    <t>Ⅱ-08104</t>
  </si>
  <si>
    <t>201D建部町桜007</t>
  </si>
  <si>
    <t>Ⅱ-08105</t>
  </si>
  <si>
    <t>201D建部町桜008</t>
  </si>
  <si>
    <t>Ⅱ-08106-1</t>
  </si>
  <si>
    <t>201D建部町桜009</t>
  </si>
  <si>
    <t>Ⅱ-08106-2</t>
  </si>
  <si>
    <t>201D建部町桜010</t>
  </si>
  <si>
    <t>Ⅱ-08108</t>
  </si>
  <si>
    <t>201D建部町桜011</t>
  </si>
  <si>
    <t>Ⅱ-08109</t>
  </si>
  <si>
    <t>201D建部町桜012</t>
  </si>
  <si>
    <t>Ⅱ-08110</t>
  </si>
  <si>
    <t>建部町三明寺</t>
  </si>
  <si>
    <t>201K建部町三明寺001</t>
  </si>
  <si>
    <t>Ⅰ-2138</t>
  </si>
  <si>
    <t>201K建部町三明寺002</t>
  </si>
  <si>
    <t>Ⅰ-461</t>
  </si>
  <si>
    <t>201D建部町三明寺001</t>
  </si>
  <si>
    <t>Ⅱ-08025</t>
  </si>
  <si>
    <t>201D建部町三明寺002</t>
  </si>
  <si>
    <t>Ⅱ-08026</t>
  </si>
  <si>
    <t>建部町品田</t>
  </si>
  <si>
    <t>201K建部町品田001</t>
  </si>
  <si>
    <t>Ⅰ-469</t>
  </si>
  <si>
    <t>201K建部町品田002</t>
  </si>
  <si>
    <t>Ⅰ-471</t>
  </si>
  <si>
    <t>201K建部町品田003</t>
  </si>
  <si>
    <t>Ⅰ-2139</t>
  </si>
  <si>
    <t>201K建部町品田004</t>
  </si>
  <si>
    <t>Ⅰ-2140</t>
  </si>
  <si>
    <t>201K建部町品田005</t>
  </si>
  <si>
    <t>Ⅱ-217</t>
  </si>
  <si>
    <t>201D建部町品田001</t>
  </si>
  <si>
    <t>Ⅰ-08041</t>
  </si>
  <si>
    <t>201D建部町品田002</t>
  </si>
  <si>
    <t>Ⅰ-08052</t>
  </si>
  <si>
    <t>201D建部町品田003</t>
  </si>
  <si>
    <t>Ⅰ-08053</t>
  </si>
  <si>
    <t>201D建部町品田004</t>
  </si>
  <si>
    <t>Ⅱ-08038</t>
  </si>
  <si>
    <t>201D建部町品田005</t>
  </si>
  <si>
    <t>Ⅱ-08039</t>
  </si>
  <si>
    <t>201D建部町品田006</t>
  </si>
  <si>
    <t>Ⅱ-08040</t>
  </si>
  <si>
    <t>201D建部町品田007</t>
  </si>
  <si>
    <t>Ⅱ-08044</t>
  </si>
  <si>
    <t>201D建部町品田008</t>
  </si>
  <si>
    <t>Ⅱ-08051</t>
  </si>
  <si>
    <t>201D建部町品田009</t>
  </si>
  <si>
    <t>Ⅱ-08058</t>
  </si>
  <si>
    <t>201D建部町品田010</t>
  </si>
  <si>
    <t>Ⅱ-08059</t>
  </si>
  <si>
    <t>201D建部町品田011</t>
  </si>
  <si>
    <t>Ⅰ-08031</t>
  </si>
  <si>
    <t>201D建部町品田012</t>
  </si>
  <si>
    <t>Ⅱ-08027</t>
  </si>
  <si>
    <t>建部町下神目</t>
  </si>
  <si>
    <t>201K建部町下神目001</t>
  </si>
  <si>
    <t>Ⅰ-463</t>
  </si>
  <si>
    <t>201K建部町下神目002</t>
  </si>
  <si>
    <t>Ⅱ-208</t>
  </si>
  <si>
    <t>201D建部町下神目001</t>
  </si>
  <si>
    <t>Ⅰ-08034-1</t>
  </si>
  <si>
    <t>201D建部町下神目002</t>
  </si>
  <si>
    <t>Ⅰ-08034-2</t>
  </si>
  <si>
    <t>201D建部町下神目003</t>
  </si>
  <si>
    <t>Ⅰ-08034-3</t>
  </si>
  <si>
    <t>201D建部町下神目004</t>
  </si>
  <si>
    <t>Ⅱ-08029</t>
  </si>
  <si>
    <t>201D建部町下神目005</t>
  </si>
  <si>
    <t>Ⅱ-08030</t>
  </si>
  <si>
    <t>201D建部町下神目006</t>
  </si>
  <si>
    <t>Ⅱ-08032</t>
  </si>
  <si>
    <t>201D建部町下神目007</t>
  </si>
  <si>
    <t>Ⅱ-08035</t>
  </si>
  <si>
    <t>201D建部町下神目008</t>
  </si>
  <si>
    <t>Ⅱ-08036</t>
  </si>
  <si>
    <t>201D建部町下神目009</t>
  </si>
  <si>
    <t>Ⅱ-08037</t>
  </si>
  <si>
    <t>201D建部町下神目010</t>
  </si>
  <si>
    <t>Ⅱ-08042</t>
  </si>
  <si>
    <t>201D建部町下神目011</t>
  </si>
  <si>
    <t>Ⅱ-08043-1</t>
  </si>
  <si>
    <t>201D建部町下神目012</t>
  </si>
  <si>
    <t>Ⅱ-08043-2</t>
  </si>
  <si>
    <t>201J建部町下神目001</t>
  </si>
  <si>
    <t>建部町建部上</t>
  </si>
  <si>
    <t>201D建部町建部上001</t>
  </si>
  <si>
    <t>Ⅰ-08079</t>
  </si>
  <si>
    <t>201D建部町建部上002</t>
  </si>
  <si>
    <t>Ⅰ-08073</t>
  </si>
  <si>
    <t>201D建部町建部上003</t>
  </si>
  <si>
    <t>Ⅰ-08074</t>
  </si>
  <si>
    <t>201D建部町建部上004</t>
  </si>
  <si>
    <t>Ⅱ-08081</t>
  </si>
  <si>
    <t>建部町田地子</t>
  </si>
  <si>
    <t>201K建部町田地子001</t>
  </si>
  <si>
    <t>Ⅱ-0192</t>
  </si>
  <si>
    <t>201K建部町田地子002</t>
  </si>
  <si>
    <t>Ⅱ-0193</t>
  </si>
  <si>
    <t>201K建部町田地子003</t>
  </si>
  <si>
    <t>Ⅱ-0194</t>
  </si>
  <si>
    <t>201K建部町田地子004</t>
  </si>
  <si>
    <t>Ⅱ-0195</t>
  </si>
  <si>
    <t>201K建部町田地子005</t>
  </si>
  <si>
    <t>Ⅱ-0196</t>
  </si>
  <si>
    <t>201K建部町田地子006</t>
  </si>
  <si>
    <t>Ⅱ-0197</t>
  </si>
  <si>
    <t>201K建部町田地子007</t>
  </si>
  <si>
    <t>Ⅱ-0198</t>
  </si>
  <si>
    <t>201K建部町田地子008</t>
  </si>
  <si>
    <t>Ⅱ-0212</t>
  </si>
  <si>
    <t>201K建部町田地子009</t>
  </si>
  <si>
    <t>Ⅱ-0213</t>
  </si>
  <si>
    <t>201K建部町田地子010</t>
  </si>
  <si>
    <t>Ⅱ-0214</t>
  </si>
  <si>
    <t>201K建部町田地子011</t>
  </si>
  <si>
    <t>Ⅱ-0215</t>
  </si>
  <si>
    <t>201K建部町田地子012</t>
  </si>
  <si>
    <t>Ⅱ-0216</t>
  </si>
  <si>
    <t>201K建部町田地子013</t>
  </si>
  <si>
    <t>大穴(C)</t>
  </si>
  <si>
    <t>201K建部町田地子014</t>
  </si>
  <si>
    <t>久津辺(F)</t>
  </si>
  <si>
    <t>201K建部町田地子015</t>
  </si>
  <si>
    <t>中村(F)</t>
  </si>
  <si>
    <t>201K建部町田地子016</t>
  </si>
  <si>
    <t>中村(G)</t>
  </si>
  <si>
    <t>201K建部町田地子017</t>
  </si>
  <si>
    <t>Ⅰ-0472</t>
  </si>
  <si>
    <t>201D建部町田地子001</t>
  </si>
  <si>
    <t>Ⅱ-08055</t>
  </si>
  <si>
    <t>201D建部町田地子002</t>
  </si>
  <si>
    <t>Ⅰ-08056</t>
  </si>
  <si>
    <t>201D建部町田地子003</t>
  </si>
  <si>
    <t>Ⅰ-08082-1</t>
  </si>
  <si>
    <t>201D建部町田地子004</t>
  </si>
  <si>
    <t>Ⅰ-08082-2</t>
  </si>
  <si>
    <t>201D建部町田地子005</t>
  </si>
  <si>
    <t>Ⅱ-08018-1</t>
  </si>
  <si>
    <t>201D建部町田地子006</t>
  </si>
  <si>
    <t>Ⅱ-08018-2</t>
  </si>
  <si>
    <t>201D建部町田地子007</t>
  </si>
  <si>
    <t>Ⅱ-08019-1</t>
  </si>
  <si>
    <t>201D建部町田地子008</t>
  </si>
  <si>
    <t>Ⅱ-08019-2</t>
  </si>
  <si>
    <t>201D建部町田地子009</t>
  </si>
  <si>
    <t>Ⅱ-08019-3</t>
  </si>
  <si>
    <t>201D建部町田地子010</t>
  </si>
  <si>
    <t>Ⅱ-08020</t>
  </si>
  <si>
    <t>201D建部町田地子011</t>
  </si>
  <si>
    <t>Ⅱ-08057</t>
  </si>
  <si>
    <t>201D建部町田地子012</t>
  </si>
  <si>
    <t>Ⅱ-08064</t>
  </si>
  <si>
    <t>201D建部町田地子013</t>
  </si>
  <si>
    <t>Ⅱ-08070</t>
  </si>
  <si>
    <t>201D建部町田地子014</t>
  </si>
  <si>
    <t>Ⅱ-08071</t>
  </si>
  <si>
    <t>201D建部町田地子015</t>
  </si>
  <si>
    <t>Ⅱ-08072</t>
  </si>
  <si>
    <t>建部町鶴田</t>
  </si>
  <si>
    <t>201K建部町鶴田001</t>
  </si>
  <si>
    <t>Ⅰ-2137</t>
  </si>
  <si>
    <t>201K建部町鶴田002</t>
  </si>
  <si>
    <t>Ⅱ-206</t>
  </si>
  <si>
    <t>201K建部町鶴田003</t>
  </si>
  <si>
    <t>Ⅱ-207</t>
  </si>
  <si>
    <t>201K建部町鶴田004</t>
  </si>
  <si>
    <t>Ⅰ-459</t>
  </si>
  <si>
    <t>201K建部町鶴田005</t>
  </si>
  <si>
    <t>Ⅰ-460</t>
  </si>
  <si>
    <t>201D建部町鶴田001</t>
  </si>
  <si>
    <t>Ⅰ-08016</t>
  </si>
  <si>
    <t>201D建部町鶴田002</t>
  </si>
  <si>
    <t>Ⅱ-08013</t>
  </si>
  <si>
    <t>201D建部町鶴田003</t>
  </si>
  <si>
    <t>Ⅱ-08014</t>
  </si>
  <si>
    <t>201D建部町鶴田004</t>
  </si>
  <si>
    <t>Ⅱ-08017</t>
  </si>
  <si>
    <t>201D建部町鶴田005</t>
  </si>
  <si>
    <t>Ⅱ-08024</t>
  </si>
  <si>
    <t>建部町角石畝</t>
  </si>
  <si>
    <t>201K建部町角石畝001</t>
  </si>
  <si>
    <t>Ⅱ-219</t>
  </si>
  <si>
    <t>201J建部町角石畝001</t>
  </si>
  <si>
    <t>201J建部町角石畝002</t>
  </si>
  <si>
    <t>201J建部町角石畝003</t>
  </si>
  <si>
    <t>建部町角石谷</t>
  </si>
  <si>
    <t>201K建部町角石谷001</t>
  </si>
  <si>
    <t>Ⅱ-199</t>
  </si>
  <si>
    <t>201K建部町角石谷002</t>
  </si>
  <si>
    <t>Ⅱ-200</t>
  </si>
  <si>
    <t>201K建部町角石谷003</t>
  </si>
  <si>
    <t>Ⅱ-201</t>
  </si>
  <si>
    <t>201K建部町角石谷004</t>
  </si>
  <si>
    <t>Ⅱ-202</t>
  </si>
  <si>
    <t>201K建部町角石谷005</t>
  </si>
  <si>
    <t>Ⅱ-203</t>
  </si>
  <si>
    <t>201K建部町角石谷006</t>
  </si>
  <si>
    <t>Ⅱ-204</t>
  </si>
  <si>
    <t>201K建部町角石谷007</t>
  </si>
  <si>
    <t>Ⅱ-205</t>
  </si>
  <si>
    <t>201K建部町角石谷008</t>
  </si>
  <si>
    <t>Ⅱ-218</t>
  </si>
  <si>
    <t>201K建部町角石谷009</t>
  </si>
  <si>
    <t>Ⅱ-220</t>
  </si>
  <si>
    <t>201K建部町角石谷010</t>
  </si>
  <si>
    <t>Ⅱ-221</t>
  </si>
  <si>
    <t>201D建部町角石谷001</t>
  </si>
  <si>
    <t>Ⅱ-08006</t>
  </si>
  <si>
    <t>201D建部町角石谷002</t>
  </si>
  <si>
    <t>Ⅱ-08008</t>
  </si>
  <si>
    <t>201D建部町角石谷003</t>
  </si>
  <si>
    <t>Ⅱ-08009</t>
  </si>
  <si>
    <t>201D建部町角石谷004</t>
  </si>
  <si>
    <t>Ⅰ-08003</t>
  </si>
  <si>
    <t>201D建部町角石谷005</t>
  </si>
  <si>
    <t>Ⅰ-08011</t>
  </si>
  <si>
    <t>201D建部町角石谷006</t>
  </si>
  <si>
    <t>Ⅰ-08021</t>
  </si>
  <si>
    <t>201D建部町角石谷007</t>
  </si>
  <si>
    <t>Ⅱ-08001</t>
  </si>
  <si>
    <t>201D建部町角石谷008</t>
  </si>
  <si>
    <t>Ⅱ-08002</t>
  </si>
  <si>
    <t>201D建部町角石谷009</t>
  </si>
  <si>
    <t>Ⅱ-08004</t>
  </si>
  <si>
    <t>201D建部町角石谷010</t>
  </si>
  <si>
    <t>Ⅱ-08005</t>
  </si>
  <si>
    <t>201D建部町角石谷011</t>
  </si>
  <si>
    <t>Ⅱ-08007</t>
  </si>
  <si>
    <t>201D建部町角石谷012</t>
  </si>
  <si>
    <t>Ⅱ-08010</t>
  </si>
  <si>
    <t>201D建部町角石谷013</t>
  </si>
  <si>
    <t>Ⅱ-08012</t>
  </si>
  <si>
    <t>201D建部町角石谷014</t>
  </si>
  <si>
    <t>Ⅱ-08022</t>
  </si>
  <si>
    <t>201D建部町角石谷015</t>
  </si>
  <si>
    <t>Ⅱ-08023</t>
  </si>
  <si>
    <t>建部町富沢</t>
  </si>
  <si>
    <t>201K建部町富沢001</t>
  </si>
  <si>
    <t>Ⅰ-0476</t>
  </si>
  <si>
    <t>201D建部町富沢001</t>
  </si>
  <si>
    <t>Ⅰ-08080</t>
  </si>
  <si>
    <t>201D建部町富沢002</t>
  </si>
  <si>
    <t>Ⅰ-08083</t>
  </si>
  <si>
    <t>201D建部町富沢003</t>
  </si>
  <si>
    <t>Ⅰ-08084</t>
  </si>
  <si>
    <t>201D建部町富沢004</t>
  </si>
  <si>
    <t>Ⅰ-08089</t>
  </si>
  <si>
    <t>201D建部町富沢005</t>
  </si>
  <si>
    <t>Ⅱ-08088</t>
  </si>
  <si>
    <t>建部町中田</t>
  </si>
  <si>
    <t>201D建部町中田001</t>
  </si>
  <si>
    <t>Ⅱ-08099</t>
  </si>
  <si>
    <t>建部町西原</t>
  </si>
  <si>
    <t>201K建部町西原001</t>
  </si>
  <si>
    <t>Ⅰ-492</t>
  </si>
  <si>
    <t>201D建部町西原001</t>
  </si>
  <si>
    <t>Ⅱ-08111</t>
  </si>
  <si>
    <t>201D建部町西原002</t>
  </si>
  <si>
    <t>Ⅱ-08112</t>
  </si>
  <si>
    <t>建部町土師方</t>
  </si>
  <si>
    <t>201K建部町土師方001</t>
  </si>
  <si>
    <t>Ⅰ-484</t>
  </si>
  <si>
    <t>201K建部町土師方002</t>
  </si>
  <si>
    <t>Ⅱ-230</t>
  </si>
  <si>
    <t>201K建部町土師方003</t>
  </si>
  <si>
    <t>Ⅱ-231</t>
  </si>
  <si>
    <t>201K建部町土師方004</t>
  </si>
  <si>
    <t>Ⅱ-232</t>
  </si>
  <si>
    <t>201K建部町土師方005</t>
  </si>
  <si>
    <t>Ⅱ-233</t>
  </si>
  <si>
    <t>201K建部町土師方006</t>
  </si>
  <si>
    <t>Ⅱ-234</t>
  </si>
  <si>
    <t>201K建部町土師方007</t>
  </si>
  <si>
    <t>Ⅱ-235</t>
  </si>
  <si>
    <t>201K建部町土師方008</t>
  </si>
  <si>
    <t>Ⅱ-236</t>
  </si>
  <si>
    <t>201K建部町土師方009</t>
  </si>
  <si>
    <t>Ⅱ-237</t>
  </si>
  <si>
    <t>201D建部町土師方001</t>
  </si>
  <si>
    <t>Ⅰ-08086</t>
  </si>
  <si>
    <t>201D建部町土師方002</t>
  </si>
  <si>
    <t>Ⅰ-08098</t>
  </si>
  <si>
    <t>201D建部町土師方003</t>
  </si>
  <si>
    <t>Ⅰ-08102</t>
  </si>
  <si>
    <t>201D建部町土師方004</t>
  </si>
  <si>
    <t>Ⅱ-08085</t>
  </si>
  <si>
    <t>201D建部町土師方005</t>
  </si>
  <si>
    <t>Ⅱ-08087</t>
  </si>
  <si>
    <t>201D建部町土師方006</t>
  </si>
  <si>
    <t>Ⅱ-08091</t>
  </si>
  <si>
    <t>201D建部町土師方007</t>
  </si>
  <si>
    <t>Ⅱ-08096</t>
  </si>
  <si>
    <t>201D建部町土師方008</t>
  </si>
  <si>
    <t>Ⅱ-08097</t>
  </si>
  <si>
    <t>201D建部町土師方009</t>
  </si>
  <si>
    <t>Ⅱ-08103</t>
  </si>
  <si>
    <t>建部町福渡</t>
  </si>
  <si>
    <t>201K建部町福渡001</t>
  </si>
  <si>
    <t>Ⅱ-223</t>
  </si>
  <si>
    <t>201K建部町福渡002</t>
  </si>
  <si>
    <t>Ⅰ-466</t>
  </si>
  <si>
    <t>201D建部町福渡001</t>
  </si>
  <si>
    <t>Ⅰ-08046</t>
  </si>
  <si>
    <t>201D建部町福渡002</t>
  </si>
  <si>
    <t>Ⅱ-08045</t>
  </si>
  <si>
    <t>201D建部町福渡003</t>
  </si>
  <si>
    <t>Ⅱ-08047</t>
  </si>
  <si>
    <t>201D建部町福渡004</t>
  </si>
  <si>
    <t>Ⅱ-08048</t>
  </si>
  <si>
    <t>201D建部町福渡005</t>
  </si>
  <si>
    <t>Ⅱ-08049</t>
  </si>
  <si>
    <t>201D建部町福渡006</t>
  </si>
  <si>
    <t>Ⅱ-08050</t>
  </si>
  <si>
    <t>201D建部町福渡007</t>
  </si>
  <si>
    <t>Ⅰ-08054</t>
  </si>
  <si>
    <t>201D建部町福渡008</t>
  </si>
  <si>
    <t>Ⅰ-08060</t>
  </si>
  <si>
    <t>建部町吉田</t>
  </si>
  <si>
    <t>201K建部町吉田001</t>
  </si>
  <si>
    <t>Ⅰ-486</t>
  </si>
  <si>
    <t>201K建部町吉田002</t>
  </si>
  <si>
    <t>Ⅰ-487</t>
  </si>
  <si>
    <t>201K建部町吉田003</t>
  </si>
  <si>
    <t>Ⅰ-490</t>
  </si>
  <si>
    <t>201K建部町吉田004</t>
  </si>
  <si>
    <t>Ⅰ-2142</t>
  </si>
  <si>
    <t>建部町和田南</t>
  </si>
  <si>
    <t>201K建部町和田南001</t>
  </si>
  <si>
    <t>Ⅱ-189</t>
  </si>
  <si>
    <t>201K建部町和田南002</t>
  </si>
  <si>
    <t>Ⅱ-190</t>
  </si>
  <si>
    <t>201K建部町和田南003</t>
  </si>
  <si>
    <t>Ⅱ-191</t>
  </si>
  <si>
    <t>201J建部町和田南001</t>
  </si>
  <si>
    <t>福渡</t>
  </si>
  <si>
    <t>303K福渡002</t>
  </si>
  <si>
    <t>Ⅰ-468</t>
  </si>
  <si>
    <t>御津町</t>
  </si>
  <si>
    <t>御津石上</t>
  </si>
  <si>
    <t>201K御津石上001</t>
  </si>
  <si>
    <t>Ⅱ-123</t>
  </si>
  <si>
    <t>201K御津石上002</t>
  </si>
  <si>
    <t>Ⅱ-124</t>
  </si>
  <si>
    <t>201K御津石上003</t>
  </si>
  <si>
    <t>Ⅱ-125</t>
  </si>
  <si>
    <t>201K御津石上004</t>
  </si>
  <si>
    <t>Ⅱ-159</t>
  </si>
  <si>
    <t>201K御津石上005</t>
  </si>
  <si>
    <t>Ⅱ-160</t>
  </si>
  <si>
    <t>201D御津石上001</t>
  </si>
  <si>
    <t>Ⅱ-07002</t>
  </si>
  <si>
    <t>201D御津石上002</t>
  </si>
  <si>
    <t>Ⅱ-07003</t>
  </si>
  <si>
    <t>201D御津石上003</t>
  </si>
  <si>
    <t>Ⅱ-07004</t>
  </si>
  <si>
    <t>201D御津石上004</t>
  </si>
  <si>
    <t>Ⅱ-07006</t>
  </si>
  <si>
    <t>201D御津石上005</t>
  </si>
  <si>
    <t>Ⅱ-07053</t>
  </si>
  <si>
    <t>201D御津石上006</t>
  </si>
  <si>
    <t>Ⅱ-07054</t>
  </si>
  <si>
    <t>201D御津石上007</t>
  </si>
  <si>
    <t>Ⅱ-07055</t>
  </si>
  <si>
    <t>201D御津石上008</t>
  </si>
  <si>
    <t>Ⅲ-07005</t>
  </si>
  <si>
    <t>201D御津石上009</t>
  </si>
  <si>
    <t>日室川-01</t>
  </si>
  <si>
    <t>御津伊田</t>
  </si>
  <si>
    <t>201K御津伊田001</t>
  </si>
  <si>
    <t>Ⅰ-2133</t>
  </si>
  <si>
    <t>201D御津伊田001</t>
  </si>
  <si>
    <t>Ⅱ-07093</t>
  </si>
  <si>
    <t>201D御津伊田002</t>
  </si>
  <si>
    <t>Ⅱ-07094-1</t>
  </si>
  <si>
    <t>201D御津伊田003</t>
  </si>
  <si>
    <t>Ⅱ-07094-2</t>
  </si>
  <si>
    <t>201D御津伊田004</t>
  </si>
  <si>
    <t>Ⅱ-07095</t>
  </si>
  <si>
    <t>201D御津伊田005</t>
  </si>
  <si>
    <t>Ⅱ-07096</t>
  </si>
  <si>
    <t>201D御津伊田006</t>
  </si>
  <si>
    <t>Ⅰ-07097</t>
  </si>
  <si>
    <t>201D御津伊田007</t>
  </si>
  <si>
    <t>Ⅱ-07098</t>
  </si>
  <si>
    <t>201D御津伊田008</t>
  </si>
  <si>
    <t>Ⅱ-07099</t>
  </si>
  <si>
    <t>201D御津伊田009</t>
  </si>
  <si>
    <t>Ⅱ-07100</t>
  </si>
  <si>
    <t>御津宇甘</t>
  </si>
  <si>
    <t>201K御津宇甘001</t>
  </si>
  <si>
    <t>上村</t>
  </si>
  <si>
    <t>201K御津宇甘002</t>
  </si>
  <si>
    <t>Ⅰ-559</t>
  </si>
  <si>
    <t>201K御津宇甘003</t>
  </si>
  <si>
    <t>Ⅱ-146</t>
  </si>
  <si>
    <t>201K御津宇甘004</t>
  </si>
  <si>
    <t>Ⅱ-147</t>
  </si>
  <si>
    <t>201K御津宇甘005</t>
  </si>
  <si>
    <t>Ⅱ-148</t>
  </si>
  <si>
    <t>201D御津宇甘001</t>
  </si>
  <si>
    <t>Ⅰ-07082</t>
  </si>
  <si>
    <t>201D御津宇甘002</t>
  </si>
  <si>
    <t>Ⅱ-07081</t>
  </si>
  <si>
    <t>201D御津宇甘003</t>
  </si>
  <si>
    <t>Ⅱ-07083</t>
  </si>
  <si>
    <t>201D御津宇甘004</t>
  </si>
  <si>
    <t>Ⅰ-07041</t>
  </si>
  <si>
    <t>201D御津宇甘005</t>
  </si>
  <si>
    <t>Ⅱ-07039</t>
  </si>
  <si>
    <t>201D御津宇甘006</t>
  </si>
  <si>
    <t>Ⅱ-07040</t>
  </si>
  <si>
    <t>201D御津宇甘007</t>
  </si>
  <si>
    <t>Ⅱ-07042</t>
  </si>
  <si>
    <t>201D御津宇甘008</t>
  </si>
  <si>
    <t>Ⅱ-07080</t>
  </si>
  <si>
    <t>御津宇垣</t>
  </si>
  <si>
    <t>201K御津宇垣001</t>
  </si>
  <si>
    <t>Ⅰ-0565</t>
  </si>
  <si>
    <t>201K御津宇垣002</t>
  </si>
  <si>
    <t>Ⅱ-0174</t>
  </si>
  <si>
    <t>201D御津宇垣001</t>
  </si>
  <si>
    <t>Ⅱ-07119</t>
  </si>
  <si>
    <t>御津鹿瀬</t>
  </si>
  <si>
    <t>201K御津鹿瀬001</t>
  </si>
  <si>
    <t>Ⅰ-2126</t>
  </si>
  <si>
    <t>201K御津鹿瀬002</t>
  </si>
  <si>
    <t>Ⅰ-2127</t>
  </si>
  <si>
    <t>201D御津鹿瀬001</t>
  </si>
  <si>
    <t>Ⅱ-07001</t>
  </si>
  <si>
    <t>御津勝尾</t>
  </si>
  <si>
    <t>201K御津勝尾001</t>
  </si>
  <si>
    <t>Ⅰ-562</t>
  </si>
  <si>
    <t>201K御津勝尾002</t>
  </si>
  <si>
    <t>Ⅰ-563</t>
  </si>
  <si>
    <t>201K御津勝尾003</t>
  </si>
  <si>
    <t>Ⅱ-149</t>
  </si>
  <si>
    <t>201D御津勝尾001</t>
  </si>
  <si>
    <t>Ⅰ-07044</t>
  </si>
  <si>
    <t>201D御津勝尾002</t>
  </si>
  <si>
    <t>Ⅱ-07043</t>
  </si>
  <si>
    <t>201D御津勝尾003</t>
  </si>
  <si>
    <t>Ⅱ-07045</t>
  </si>
  <si>
    <t>201D御津勝尾004</t>
  </si>
  <si>
    <t>Ⅱ-07046</t>
  </si>
  <si>
    <t>御津金川</t>
  </si>
  <si>
    <t>201K御津金川001</t>
  </si>
  <si>
    <t>Ⅰ-0561</t>
  </si>
  <si>
    <t>201K御津金川002</t>
  </si>
  <si>
    <t>Ⅰ-2134</t>
  </si>
  <si>
    <t>201K御津金川003</t>
  </si>
  <si>
    <t>Ⅰ-0560</t>
  </si>
  <si>
    <t>201D御津金川001</t>
  </si>
  <si>
    <t>Ⅰ-07101</t>
  </si>
  <si>
    <t>201D御津金川002</t>
  </si>
  <si>
    <t>Ⅱ-07092</t>
  </si>
  <si>
    <t>御津川高</t>
  </si>
  <si>
    <t>201K御津川高001</t>
  </si>
  <si>
    <t>Ⅰ-2136</t>
  </si>
  <si>
    <t>201K御津川高002</t>
  </si>
  <si>
    <t>Ⅱ-0175</t>
  </si>
  <si>
    <t>201K御津川高003</t>
  </si>
  <si>
    <t>川高</t>
  </si>
  <si>
    <t>201D御津川高001</t>
  </si>
  <si>
    <t>Ⅰ-07125</t>
  </si>
  <si>
    <t>201D御津川高002</t>
  </si>
  <si>
    <t>Ⅱ-07126</t>
  </si>
  <si>
    <t>御津北野</t>
  </si>
  <si>
    <t>201K御津北野001</t>
  </si>
  <si>
    <t>Ⅰ-0575</t>
  </si>
  <si>
    <t>201K御津北野002</t>
  </si>
  <si>
    <t>Ⅰ-0576</t>
  </si>
  <si>
    <t>201K御津北野003</t>
  </si>
  <si>
    <t>Ⅱ-0187</t>
  </si>
  <si>
    <t>201K御津北野004</t>
  </si>
  <si>
    <t>Ⅱ-0188</t>
  </si>
  <si>
    <t>御津草生</t>
  </si>
  <si>
    <t>201K御津草生001</t>
  </si>
  <si>
    <t>Ⅰ-2128</t>
  </si>
  <si>
    <t>201K御津草生002</t>
  </si>
  <si>
    <t>Ⅰ-2129</t>
  </si>
  <si>
    <t>201K御津草生003</t>
  </si>
  <si>
    <t>Ⅰ-2130</t>
  </si>
  <si>
    <t>201K御津草生004</t>
  </si>
  <si>
    <t>Ⅱ-0154</t>
  </si>
  <si>
    <t>201K御津草生005</t>
  </si>
  <si>
    <t>Ⅱ-0156</t>
  </si>
  <si>
    <t>201K御津草生006</t>
  </si>
  <si>
    <t>Ⅱ-0157</t>
  </si>
  <si>
    <t>201K御津草生007</t>
  </si>
  <si>
    <t>Ⅱ-0158</t>
  </si>
  <si>
    <t>201D御津草生001</t>
  </si>
  <si>
    <t>Ⅰ-07065</t>
  </si>
  <si>
    <t>201D御津草生002</t>
  </si>
  <si>
    <t>Ⅰ-07066</t>
  </si>
  <si>
    <t>201D御津草生003</t>
  </si>
  <si>
    <t>Ⅰ-07089</t>
  </si>
  <si>
    <t>201D御津草生004</t>
  </si>
  <si>
    <t>Ⅱ-07047</t>
  </si>
  <si>
    <t>201D御津草生005</t>
  </si>
  <si>
    <t>Ⅱ-07048</t>
  </si>
  <si>
    <t>201D御津草生006</t>
  </si>
  <si>
    <t>Ⅱ-07049</t>
  </si>
  <si>
    <t>201D御津草生007</t>
  </si>
  <si>
    <t>Ⅱ-07050</t>
  </si>
  <si>
    <t>201D御津草生008</t>
  </si>
  <si>
    <t>Ⅱ-07051</t>
  </si>
  <si>
    <t>201D御津草生009</t>
  </si>
  <si>
    <t>Ⅱ-07052</t>
  </si>
  <si>
    <t>201D御津草生010</t>
  </si>
  <si>
    <t>Ⅱ-07090</t>
  </si>
  <si>
    <t>201D御津草生011</t>
  </si>
  <si>
    <t>Ⅱ-07091</t>
  </si>
  <si>
    <t>御津国ケ原</t>
  </si>
  <si>
    <t>201K御津国ケ原001</t>
  </si>
  <si>
    <t>Ⅰ-0570</t>
  </si>
  <si>
    <t>201K御津国ケ原002</t>
  </si>
  <si>
    <t>Ⅱ-0176</t>
  </si>
  <si>
    <t>201K御津国ケ原003</t>
  </si>
  <si>
    <t>Ⅱ-0177</t>
  </si>
  <si>
    <t>201D御津国ケ原001</t>
  </si>
  <si>
    <t>Ⅰ-07109</t>
  </si>
  <si>
    <t>201D御津国ケ原002</t>
  </si>
  <si>
    <t>Ⅱ-07110</t>
  </si>
  <si>
    <t>御津河内</t>
  </si>
  <si>
    <t>201K御津河内001</t>
  </si>
  <si>
    <t>Ⅰ-0567</t>
  </si>
  <si>
    <t>201K御津河内002</t>
  </si>
  <si>
    <t>Ⅰ-0568</t>
  </si>
  <si>
    <t>201K御津河内003</t>
  </si>
  <si>
    <t>Ⅰ-0569</t>
  </si>
  <si>
    <t>201K御津河内004</t>
  </si>
  <si>
    <t>Ⅱ-0166</t>
  </si>
  <si>
    <t>201K御津河内005</t>
  </si>
  <si>
    <t>Ⅱ-0167</t>
  </si>
  <si>
    <t>201K御津河内006</t>
  </si>
  <si>
    <t>Ⅱ-0168</t>
  </si>
  <si>
    <t>201K御津河内007</t>
  </si>
  <si>
    <t>Ⅱ-0169</t>
  </si>
  <si>
    <t>201K御津河内008</t>
  </si>
  <si>
    <t>Ⅱ-0170</t>
  </si>
  <si>
    <t>201K御津河内009</t>
  </si>
  <si>
    <t>Ⅱ-0171</t>
  </si>
  <si>
    <t>201K御津河内010</t>
  </si>
  <si>
    <t>Ⅱ-0172</t>
  </si>
  <si>
    <t>201D御津河内001</t>
  </si>
  <si>
    <t>Ⅱ-07102</t>
  </si>
  <si>
    <t>201D御津河内002</t>
  </si>
  <si>
    <t>Ⅱ-07103</t>
  </si>
  <si>
    <t>201D御津河内003</t>
  </si>
  <si>
    <t>Ⅱ-07115</t>
  </si>
  <si>
    <t>201D御津河内004</t>
  </si>
  <si>
    <t>Ⅱ-07116</t>
  </si>
  <si>
    <t>201D御津河内005</t>
  </si>
  <si>
    <t>Ⅱ-07117</t>
  </si>
  <si>
    <t>201D御津河内006</t>
  </si>
  <si>
    <t>Ⅱ-07118</t>
  </si>
  <si>
    <t>御津虎倉</t>
  </si>
  <si>
    <t>201K御津虎倉001</t>
  </si>
  <si>
    <t>Ⅰ-543</t>
  </si>
  <si>
    <t>201K御津虎倉002</t>
  </si>
  <si>
    <t>Ⅰ-2125</t>
  </si>
  <si>
    <t>201K御津虎倉003</t>
  </si>
  <si>
    <t>Ⅱ-129</t>
  </si>
  <si>
    <t>201K御津虎倉004</t>
  </si>
  <si>
    <t>Ⅱ-130</t>
  </si>
  <si>
    <t>201K御津虎倉005</t>
  </si>
  <si>
    <t>Ⅱ-131</t>
  </si>
  <si>
    <t>201K御津虎倉006</t>
  </si>
  <si>
    <t>Ⅱ-132</t>
  </si>
  <si>
    <t>201K御津虎倉007</t>
  </si>
  <si>
    <t>Ⅱ-133</t>
  </si>
  <si>
    <t>201K御津虎倉008</t>
  </si>
  <si>
    <t>Ⅱ-134</t>
  </si>
  <si>
    <t>201K御津虎倉009</t>
  </si>
  <si>
    <t>Ⅱ-135</t>
  </si>
  <si>
    <t>201K御津虎倉010</t>
  </si>
  <si>
    <t>Ⅱ-136</t>
  </si>
  <si>
    <t>201D御津虎倉001</t>
  </si>
  <si>
    <t>Ⅰ-07010</t>
  </si>
  <si>
    <t>201D御津虎倉002</t>
  </si>
  <si>
    <t>Ⅰ-07012</t>
  </si>
  <si>
    <t>201D御津虎倉003</t>
  </si>
  <si>
    <t>Ⅰ-07038</t>
  </si>
  <si>
    <t>201D御津虎倉004</t>
  </si>
  <si>
    <t>Ⅱ-07011</t>
  </si>
  <si>
    <t>201D御津虎倉005</t>
  </si>
  <si>
    <t>Ⅱ-07013</t>
  </si>
  <si>
    <t>201D御津虎倉006</t>
  </si>
  <si>
    <t>Ⅱ-07014</t>
  </si>
  <si>
    <t>201D御津虎倉007</t>
  </si>
  <si>
    <t>Ⅱ-07015</t>
  </si>
  <si>
    <t>201D御津虎倉008</t>
  </si>
  <si>
    <t>Ⅱ-07016</t>
  </si>
  <si>
    <t>201D御津虎倉009</t>
  </si>
  <si>
    <t>Ⅱ-07032</t>
  </si>
  <si>
    <t>201D御津虎倉010</t>
  </si>
  <si>
    <t>Ⅱ-07036</t>
  </si>
  <si>
    <t>201D御津虎倉011</t>
  </si>
  <si>
    <t>Ⅱ-07037</t>
  </si>
  <si>
    <t>御津紙工</t>
  </si>
  <si>
    <t>201K御津紙工001</t>
  </si>
  <si>
    <t>Ⅰ-0540</t>
  </si>
  <si>
    <t>201K御津紙工002</t>
  </si>
  <si>
    <t>Ⅰ-0541</t>
  </si>
  <si>
    <t>201K御津紙工003</t>
  </si>
  <si>
    <t>Ⅰ-0542</t>
  </si>
  <si>
    <t>201K御津紙工004</t>
  </si>
  <si>
    <t>Ⅰ-0545</t>
  </si>
  <si>
    <t>201K御津紙工005</t>
  </si>
  <si>
    <t>Ⅰ-0550</t>
  </si>
  <si>
    <t>201K御津紙工006</t>
  </si>
  <si>
    <t>Ⅰ-0551</t>
  </si>
  <si>
    <t>201K御津紙工007</t>
  </si>
  <si>
    <t>Ⅰ-0553</t>
  </si>
  <si>
    <t>201K御津紙工008</t>
  </si>
  <si>
    <t>Ⅰ-2123</t>
  </si>
  <si>
    <t>201K御津紙工009</t>
  </si>
  <si>
    <t>Ⅰ-2124</t>
  </si>
  <si>
    <t>201K御津紙工010</t>
  </si>
  <si>
    <t>Ⅱ-0137</t>
  </si>
  <si>
    <t>201K御津紙工011</t>
  </si>
  <si>
    <t>Ⅱ-0138</t>
  </si>
  <si>
    <t>201K御津紙工012</t>
  </si>
  <si>
    <t>Ⅱ-0139</t>
  </si>
  <si>
    <t>201K御津紙工013</t>
  </si>
  <si>
    <t>Ⅱ-0140</t>
  </si>
  <si>
    <t>201K御津紙工014</t>
  </si>
  <si>
    <t>Ⅱ-0141</t>
  </si>
  <si>
    <t>201K御津紙工015</t>
  </si>
  <si>
    <t>Ⅱ-0142</t>
  </si>
  <si>
    <t>201K御津紙工016</t>
  </si>
  <si>
    <t>Ⅱ-0143</t>
  </si>
  <si>
    <t>201K御津紙工017</t>
  </si>
  <si>
    <t>Ⅱ-0144</t>
  </si>
  <si>
    <t>201K御津紙工018</t>
  </si>
  <si>
    <t>Ⅱ-0145</t>
  </si>
  <si>
    <t>201D御津紙工001</t>
  </si>
  <si>
    <t>Ⅰ-07027</t>
  </si>
  <si>
    <t>201D御津紙工002</t>
  </si>
  <si>
    <t>Ⅰ-07028</t>
  </si>
  <si>
    <t>201D御津紙工003</t>
  </si>
  <si>
    <t>Ⅰ-07019</t>
  </si>
  <si>
    <t>201D御津紙工004</t>
  </si>
  <si>
    <t>Ⅰ-07020</t>
  </si>
  <si>
    <t>201D御津紙工005</t>
  </si>
  <si>
    <t>Ⅰ-07021</t>
  </si>
  <si>
    <t>201D御津紙工006</t>
  </si>
  <si>
    <t>Ⅰ-07025</t>
  </si>
  <si>
    <t>201D御津紙工007</t>
  </si>
  <si>
    <t>Ⅰ-07026</t>
  </si>
  <si>
    <t>201D御津紙工008</t>
  </si>
  <si>
    <t>Ⅱ-07017</t>
  </si>
  <si>
    <t>201D御津紙工009</t>
  </si>
  <si>
    <t>Ⅱ-07018</t>
  </si>
  <si>
    <t>201D御津紙工010</t>
  </si>
  <si>
    <t>Ⅱ-07022</t>
  </si>
  <si>
    <t>201D御津紙工011</t>
  </si>
  <si>
    <t>Ⅱ-07023</t>
  </si>
  <si>
    <t>201D御津紙工012</t>
  </si>
  <si>
    <t>Ⅱ-07024</t>
  </si>
  <si>
    <t>201D御津紙工013</t>
  </si>
  <si>
    <t>Ⅱ-07029</t>
  </si>
  <si>
    <t>201D御津紙工014</t>
  </si>
  <si>
    <t>Ⅱ-07030</t>
  </si>
  <si>
    <t>201D御津紙工015</t>
  </si>
  <si>
    <t>Ⅱ-07031-1</t>
  </si>
  <si>
    <t>201D御津紙工016</t>
  </si>
  <si>
    <t>Ⅱ-07031-2</t>
  </si>
  <si>
    <t>201D御津紙工017</t>
  </si>
  <si>
    <t>Ⅱ-07033</t>
  </si>
  <si>
    <t>201D御津紙工018</t>
  </si>
  <si>
    <t>Ⅱ-07034</t>
  </si>
  <si>
    <t>201D御津紙工019</t>
  </si>
  <si>
    <t>Ⅱ-07035</t>
  </si>
  <si>
    <t>御津下田</t>
  </si>
  <si>
    <t>201K御津下田001</t>
  </si>
  <si>
    <t>Ⅰ-0556</t>
  </si>
  <si>
    <t>201K御津下田002</t>
  </si>
  <si>
    <t>Ⅰ-0557</t>
  </si>
  <si>
    <t>201D御津下田001</t>
  </si>
  <si>
    <t>Ⅰ-07087</t>
  </si>
  <si>
    <t>201D御津下田002</t>
  </si>
  <si>
    <t>Ⅰ-07088</t>
  </si>
  <si>
    <t>201D御津下田003</t>
  </si>
  <si>
    <t>Ⅱ-07075</t>
  </si>
  <si>
    <t>201D御津下田004</t>
  </si>
  <si>
    <t>Ⅱ-07076</t>
  </si>
  <si>
    <t>御津新庄</t>
  </si>
  <si>
    <t>201D御津新庄001</t>
  </si>
  <si>
    <t>Ⅰ-07058</t>
  </si>
  <si>
    <t>201D御津新庄002</t>
  </si>
  <si>
    <t>Ⅰ-07063</t>
  </si>
  <si>
    <t>201D御津新庄003</t>
  </si>
  <si>
    <t>Ⅰ-07064</t>
  </si>
  <si>
    <t>201D御津新庄004</t>
  </si>
  <si>
    <t>Ⅱ-07056</t>
  </si>
  <si>
    <t>201D御津新庄005</t>
  </si>
  <si>
    <t>Ⅱ-07057</t>
  </si>
  <si>
    <t>201D御津新庄006</t>
  </si>
  <si>
    <t>Ⅱ-07078</t>
  </si>
  <si>
    <t>201D御津新庄007</t>
  </si>
  <si>
    <t>Ⅱ-07079</t>
  </si>
  <si>
    <t>御津高津</t>
  </si>
  <si>
    <t>201K御津高津001</t>
  </si>
  <si>
    <t>Ⅱ-155</t>
  </si>
  <si>
    <t>201K御津高津002</t>
  </si>
  <si>
    <t>下畑</t>
  </si>
  <si>
    <t>201K御津高津003</t>
  </si>
  <si>
    <t>大谷(A)</t>
  </si>
  <si>
    <t>201K御津高津004</t>
  </si>
  <si>
    <t>大谷(B)</t>
  </si>
  <si>
    <t>201K御津高津005</t>
  </si>
  <si>
    <t>Ⅰ-2131</t>
  </si>
  <si>
    <t>201K御津高津006</t>
  </si>
  <si>
    <t>Ⅰ-2132</t>
  </si>
  <si>
    <t>201D御津高津001</t>
  </si>
  <si>
    <t>Ⅰ-07084</t>
  </si>
  <si>
    <t>201D御津高津002</t>
  </si>
  <si>
    <t>Ⅰ-07085</t>
  </si>
  <si>
    <t>201D御津高津003</t>
  </si>
  <si>
    <t>Ⅱ-07086</t>
  </si>
  <si>
    <t>御津中泉</t>
  </si>
  <si>
    <t>201K御津中泉001</t>
  </si>
  <si>
    <t>Ⅰ-546</t>
  </si>
  <si>
    <t>201K御津中泉002</t>
  </si>
  <si>
    <t>Ⅰ-547</t>
  </si>
  <si>
    <t>201K御津中泉003</t>
  </si>
  <si>
    <t>Ⅰ-548</t>
  </si>
  <si>
    <t>201K御津中泉004</t>
  </si>
  <si>
    <t>Ⅱ-150</t>
  </si>
  <si>
    <t>201K御津中泉005</t>
  </si>
  <si>
    <t>Ⅱ-151</t>
  </si>
  <si>
    <t>201K御津中泉006</t>
  </si>
  <si>
    <t>Ⅱ-152</t>
  </si>
  <si>
    <t>201K御津中泉007</t>
  </si>
  <si>
    <t>Ⅱ-153</t>
  </si>
  <si>
    <t>201K御津中泉008</t>
  </si>
  <si>
    <t>山空(D)</t>
  </si>
  <si>
    <t>201K御津中泉009</t>
  </si>
  <si>
    <t>山空(E)</t>
  </si>
  <si>
    <t>201D御津中泉001</t>
  </si>
  <si>
    <t>Ⅱ-07073</t>
  </si>
  <si>
    <t>201D御津中泉002</t>
  </si>
  <si>
    <t>Ⅱ-07074</t>
  </si>
  <si>
    <t>201D御津中泉003</t>
  </si>
  <si>
    <t>Ⅱ-07067</t>
  </si>
  <si>
    <t>201D御津中泉004</t>
  </si>
  <si>
    <t>Ⅰ-07068</t>
  </si>
  <si>
    <t>201D御津中泉005</t>
  </si>
  <si>
    <t>Ⅰ-07069</t>
  </si>
  <si>
    <t>201D御津中泉006</t>
  </si>
  <si>
    <t>Ⅰ-07070</t>
  </si>
  <si>
    <t>201D御津中泉007</t>
  </si>
  <si>
    <t>Ⅰ-07071</t>
  </si>
  <si>
    <t>201D御津中泉008</t>
  </si>
  <si>
    <t>Ⅰ-07072</t>
  </si>
  <si>
    <t>201D御津中泉009</t>
  </si>
  <si>
    <t>中泉③</t>
  </si>
  <si>
    <t>御津中畑</t>
  </si>
  <si>
    <t>201K御津中畑001</t>
  </si>
  <si>
    <t>Ⅱ-126</t>
  </si>
  <si>
    <t>201K御津中畑002</t>
  </si>
  <si>
    <t>Ⅱ-127</t>
  </si>
  <si>
    <t>201K御津中畑003</t>
  </si>
  <si>
    <t>Ⅱ-128</t>
  </si>
  <si>
    <t>201D御津中畑001</t>
  </si>
  <si>
    <t>Ⅱ-07007</t>
  </si>
  <si>
    <t>201D御津中畑002</t>
  </si>
  <si>
    <t>Ⅱ-07008</t>
  </si>
  <si>
    <t>201D御津中畑003</t>
  </si>
  <si>
    <t>Ⅱ-07009-1</t>
  </si>
  <si>
    <t>201D御津中畑004</t>
  </si>
  <si>
    <t>Ⅱ-07009-2</t>
  </si>
  <si>
    <t>御津中牧</t>
  </si>
  <si>
    <t>201K御津中牧001</t>
  </si>
  <si>
    <t>Ⅰ-0571</t>
  </si>
  <si>
    <t>201K御津中牧002</t>
  </si>
  <si>
    <t>Ⅱ-0183</t>
  </si>
  <si>
    <t>201D御津中牧001</t>
  </si>
  <si>
    <t>25年</t>
  </si>
  <si>
    <t>8日</t>
  </si>
  <si>
    <t>Ⅰ-07129</t>
  </si>
  <si>
    <t>御津中山</t>
  </si>
  <si>
    <t>201K御津中山001</t>
  </si>
  <si>
    <t>Ⅰ-0577</t>
  </si>
  <si>
    <t>201K御津中山002</t>
  </si>
  <si>
    <t>Ⅱ-0184</t>
  </si>
  <si>
    <t>201K御津中山003</t>
  </si>
  <si>
    <t>Ⅱ-0185</t>
  </si>
  <si>
    <t>201D御津中山001</t>
  </si>
  <si>
    <t>Ⅰ-07131</t>
  </si>
  <si>
    <t>201D御津中山002</t>
  </si>
  <si>
    <t>Ⅱ-07134</t>
  </si>
  <si>
    <t>御津野々口</t>
  </si>
  <si>
    <t>201K御津野々口001</t>
  </si>
  <si>
    <t>Ⅰ-0573</t>
  </si>
  <si>
    <t>201D御津野々口001</t>
  </si>
  <si>
    <t>Ⅰ-07127</t>
  </si>
  <si>
    <t>201D御津野々口002</t>
  </si>
  <si>
    <t>Ⅰ-07128</t>
  </si>
  <si>
    <t>201D御津野々口003</t>
  </si>
  <si>
    <t>Ⅰ-07130</t>
  </si>
  <si>
    <t>201D御津野々口004</t>
  </si>
  <si>
    <t>Ⅰ-07123</t>
  </si>
  <si>
    <t>201D御津野々口005</t>
  </si>
  <si>
    <t>Ⅱ-07120</t>
  </si>
  <si>
    <t>201D御津野々口006</t>
  </si>
  <si>
    <t>Ⅱ-07121</t>
  </si>
  <si>
    <t>201D御津野々口007</t>
  </si>
  <si>
    <t>Ⅱ-07122</t>
  </si>
  <si>
    <t>御津平岡西</t>
  </si>
  <si>
    <t>201K御津平岡西001</t>
  </si>
  <si>
    <t>Ⅱ-163</t>
  </si>
  <si>
    <t>201D御津平岡西001</t>
  </si>
  <si>
    <t>Ⅱ-07060</t>
  </si>
  <si>
    <t>201D御津平岡西002</t>
  </si>
  <si>
    <t>Ⅱ-07061</t>
  </si>
  <si>
    <t>御津矢知</t>
  </si>
  <si>
    <t>201K御津矢知001</t>
  </si>
  <si>
    <t>Ⅱ-161</t>
  </si>
  <si>
    <t>201K御津矢知002</t>
  </si>
  <si>
    <t>Ⅱ-162</t>
  </si>
  <si>
    <t>201D御津矢知001</t>
  </si>
  <si>
    <t>Ⅱ-07062</t>
  </si>
  <si>
    <t>御津矢原</t>
  </si>
  <si>
    <t>201K御津矢原001</t>
  </si>
  <si>
    <t>Ⅰ-2135</t>
  </si>
  <si>
    <t>201K御津矢原002</t>
  </si>
  <si>
    <t>Ⅰ-552</t>
  </si>
  <si>
    <t>201K御津矢原003</t>
  </si>
  <si>
    <t>Ⅰ-554</t>
  </si>
  <si>
    <t>201K御津矢原004</t>
  </si>
  <si>
    <t>Ⅰ-555</t>
  </si>
  <si>
    <t>201K御津矢原005</t>
  </si>
  <si>
    <t>Ⅰ-558</t>
  </si>
  <si>
    <t>201K御津矢原006</t>
  </si>
  <si>
    <t>Ⅱ-164</t>
  </si>
  <si>
    <t>201K御津矢原007</t>
  </si>
  <si>
    <t>Ⅱ-165</t>
  </si>
  <si>
    <t>201D御津矢原001</t>
  </si>
  <si>
    <t>Ⅱ-07104</t>
  </si>
  <si>
    <t>201D御津矢原002</t>
  </si>
  <si>
    <t>Ⅱ-07105</t>
  </si>
  <si>
    <t>201D御津矢原003</t>
  </si>
  <si>
    <t>Ⅱ-07106</t>
  </si>
  <si>
    <t>201D御津矢原004</t>
  </si>
  <si>
    <t>Ⅱ-07107</t>
  </si>
  <si>
    <t>201D御津矢原005</t>
  </si>
  <si>
    <t>Ⅱ-07108</t>
  </si>
  <si>
    <t>201D御津矢原006</t>
  </si>
  <si>
    <t>Ⅱ-07077</t>
  </si>
  <si>
    <t>201D御津矢原007</t>
  </si>
  <si>
    <t>熊谷川</t>
  </si>
  <si>
    <t>御津吉尾</t>
  </si>
  <si>
    <t>201D御津吉尾001</t>
  </si>
  <si>
    <t>Ⅰ-07124</t>
  </si>
  <si>
    <t>御津芳谷</t>
  </si>
  <si>
    <t>201K御津芳谷001</t>
  </si>
  <si>
    <t>Ⅰ-0572</t>
  </si>
  <si>
    <t>201K御津芳谷002</t>
  </si>
  <si>
    <t>Ⅱ-0178</t>
  </si>
  <si>
    <t>201K御津芳谷003</t>
  </si>
  <si>
    <t>Ⅱ-0179</t>
  </si>
  <si>
    <t>201K御津芳谷004</t>
  </si>
  <si>
    <t>Ⅱ-0180</t>
  </si>
  <si>
    <t>201K御津芳谷005</t>
  </si>
  <si>
    <t>Ⅱ-0181</t>
  </si>
  <si>
    <t>201D御津芳谷001</t>
  </si>
  <si>
    <t>Ⅰ-07111</t>
  </si>
  <si>
    <t>201D御津芳谷002</t>
  </si>
  <si>
    <t>Ⅰ-07112</t>
  </si>
  <si>
    <t>201D御津芳谷003</t>
  </si>
  <si>
    <t>Ⅱ-07113</t>
  </si>
  <si>
    <t>201D御津芳谷004</t>
  </si>
  <si>
    <t>Ⅱ-07132</t>
  </si>
  <si>
    <t>201D御津芳谷005</t>
  </si>
  <si>
    <t>Ⅱ-07133</t>
  </si>
  <si>
    <t>倉敷市</t>
  </si>
  <si>
    <t>201K伊島町002</t>
    <phoneticPr fontId="4"/>
  </si>
  <si>
    <t>地滑り</t>
    <rPh sb="1" eb="2">
      <t>スベ</t>
    </rPh>
    <phoneticPr fontId="4"/>
  </si>
  <si>
    <t>201K足守001</t>
    <phoneticPr fontId="4"/>
  </si>
  <si>
    <t>20年</t>
  </si>
  <si>
    <t>土砂災害警戒区域等の指定箇所一覧表（倉敷市）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クラシキシ</t>
    </rPh>
    <phoneticPr fontId="4"/>
  </si>
  <si>
    <t>浅原</t>
  </si>
  <si>
    <t>202K浅原001</t>
  </si>
  <si>
    <t>Ⅰ-789</t>
  </si>
  <si>
    <t>202K浅原002</t>
  </si>
  <si>
    <t>Ⅰ-0795</t>
  </si>
  <si>
    <t>202K浅原003</t>
  </si>
  <si>
    <t>Ⅱ-0649</t>
  </si>
  <si>
    <t>202K浅原004</t>
  </si>
  <si>
    <t>Ⅱ-0650</t>
  </si>
  <si>
    <t>202K浅原005</t>
  </si>
  <si>
    <t>Ⅲ-0106</t>
  </si>
  <si>
    <t>202D浅原001</t>
  </si>
  <si>
    <t>Ⅲ-22011</t>
  </si>
  <si>
    <t>202D浅原002</t>
  </si>
  <si>
    <t>Ⅲ-22012</t>
  </si>
  <si>
    <t>202D浅原003</t>
  </si>
  <si>
    <t>Ⅰ-22013</t>
  </si>
  <si>
    <t>天城台</t>
  </si>
  <si>
    <t>202K天城台001</t>
  </si>
  <si>
    <t>有城</t>
  </si>
  <si>
    <t>202K有城001</t>
  </si>
  <si>
    <t>Ⅰ-825</t>
  </si>
  <si>
    <t>生坂</t>
  </si>
  <si>
    <t>202K生坂001</t>
  </si>
  <si>
    <t>Ⅰ-0037</t>
  </si>
  <si>
    <t>202D生坂001</t>
  </si>
  <si>
    <t>Ⅰ-22017</t>
  </si>
  <si>
    <t>202D生坂002</t>
  </si>
  <si>
    <t>Ⅰ-22016</t>
  </si>
  <si>
    <t>五日市</t>
  </si>
  <si>
    <t>202K五日市001</t>
  </si>
  <si>
    <t>202K五日市002</t>
  </si>
  <si>
    <t>五日市(A)</t>
  </si>
  <si>
    <t>202K五日市003</t>
  </si>
  <si>
    <t>五日市(B)</t>
  </si>
  <si>
    <t>浦田</t>
  </si>
  <si>
    <t>202K浦田001</t>
  </si>
  <si>
    <t>Ⅰ-2224</t>
  </si>
  <si>
    <t>202K浦田002</t>
  </si>
  <si>
    <t>Ⅰ-2225</t>
  </si>
  <si>
    <t>202K浦田003</t>
  </si>
  <si>
    <t>Ⅰ-2226</t>
  </si>
  <si>
    <t>大畠</t>
  </si>
  <si>
    <t>202K大畠002</t>
  </si>
  <si>
    <t>Ⅰ-0984</t>
  </si>
  <si>
    <t>大畠１丁目</t>
  </si>
  <si>
    <t>202K大畠１丁目001</t>
  </si>
  <si>
    <t>Ⅰ-974</t>
  </si>
  <si>
    <t>尾原</t>
  </si>
  <si>
    <t>202K尾原001</t>
  </si>
  <si>
    <t>Ⅰ-936</t>
  </si>
  <si>
    <t>202K尾原002</t>
  </si>
  <si>
    <t>Ⅱ-681</t>
  </si>
  <si>
    <t>202K尾原003</t>
  </si>
  <si>
    <t>Ⅰ-2230</t>
  </si>
  <si>
    <t>202K尾原004</t>
  </si>
  <si>
    <t>Ⅰ-2231</t>
  </si>
  <si>
    <t>202K尾原005</t>
  </si>
  <si>
    <t>Ⅰ-2232</t>
  </si>
  <si>
    <t>202K尾原006</t>
  </si>
  <si>
    <t>Ⅰ-2233</t>
  </si>
  <si>
    <t>202K尾原007</t>
  </si>
  <si>
    <t>Ⅰ-2234</t>
  </si>
  <si>
    <t>202D尾原001</t>
  </si>
  <si>
    <t>Ⅰ-22068</t>
  </si>
  <si>
    <t>202D尾原002</t>
  </si>
  <si>
    <t>Ⅰ-22086</t>
  </si>
  <si>
    <t>202D尾原003</t>
  </si>
  <si>
    <t>Ⅰ-22088</t>
  </si>
  <si>
    <t>202D尾原004</t>
  </si>
  <si>
    <t>Ⅰ-22089</t>
  </si>
  <si>
    <t>202D尾原005</t>
  </si>
  <si>
    <t>Ⅰ-22090</t>
  </si>
  <si>
    <t>202D尾原006</t>
  </si>
  <si>
    <t>Ⅱ-22085</t>
  </si>
  <si>
    <t>202D尾原007</t>
  </si>
  <si>
    <t>Ⅱ-22087</t>
  </si>
  <si>
    <t>202D尾原008</t>
  </si>
  <si>
    <t>Ⅱ-22091</t>
  </si>
  <si>
    <t>加須山</t>
  </si>
  <si>
    <t>202K加須山001</t>
  </si>
  <si>
    <t>Ⅰ-815</t>
  </si>
  <si>
    <t>202K加須山002</t>
  </si>
  <si>
    <t>Ⅰ-818</t>
  </si>
  <si>
    <t>片島町</t>
  </si>
  <si>
    <t>202K片島町001</t>
  </si>
  <si>
    <t>Ⅰ-816</t>
  </si>
  <si>
    <t>亀島</t>
  </si>
  <si>
    <t>202K亀島001</t>
  </si>
  <si>
    <t>Ⅰ-875</t>
  </si>
  <si>
    <t>木見</t>
  </si>
  <si>
    <t>202K木見001</t>
  </si>
  <si>
    <t>23年</t>
  </si>
  <si>
    <t>Ⅱ-678</t>
  </si>
  <si>
    <t>202K木見002</t>
  </si>
  <si>
    <t>Ⅲ-114</t>
  </si>
  <si>
    <t>202K木見003</t>
  </si>
  <si>
    <t>Ⅲ-115</t>
  </si>
  <si>
    <t>202D木見001</t>
  </si>
  <si>
    <t>Ⅰ-22062</t>
  </si>
  <si>
    <t>202D木見002</t>
  </si>
  <si>
    <t>Ⅰ-22063</t>
  </si>
  <si>
    <t>202D木見003</t>
  </si>
  <si>
    <t>Ⅰ-22064</t>
  </si>
  <si>
    <t>202D木見004</t>
  </si>
  <si>
    <t>Ⅰ-22065</t>
  </si>
  <si>
    <t>202D木見005</t>
  </si>
  <si>
    <t>Ⅰ-22066-1</t>
  </si>
  <si>
    <t>202D木見006</t>
  </si>
  <si>
    <t>Ⅰ-22066-2</t>
  </si>
  <si>
    <t>202D木見007</t>
  </si>
  <si>
    <t>Ⅰ-22083</t>
  </si>
  <si>
    <t>202D木見008</t>
  </si>
  <si>
    <t>Ⅰ-22093</t>
  </si>
  <si>
    <t>202D木見009</t>
  </si>
  <si>
    <t>Ⅱ-22094-1</t>
  </si>
  <si>
    <t>202D木見010</t>
  </si>
  <si>
    <t>Ⅱ-22094-2</t>
  </si>
  <si>
    <t>202D木見011</t>
  </si>
  <si>
    <t>Ⅱ-22095-1</t>
  </si>
  <si>
    <t>202D木見012</t>
  </si>
  <si>
    <t>Ⅱ-22095-2</t>
  </si>
  <si>
    <t>202D木見013</t>
  </si>
  <si>
    <t>Ⅲ-22067</t>
  </si>
  <si>
    <t>串田</t>
  </si>
  <si>
    <t>202K串田001</t>
  </si>
  <si>
    <t>Ⅱ-675</t>
  </si>
  <si>
    <t>202K串田002</t>
  </si>
  <si>
    <t>Ⅰ-837</t>
  </si>
  <si>
    <t>202D串田001</t>
  </si>
  <si>
    <t>Ⅰ-22056</t>
  </si>
  <si>
    <t>202D串田002</t>
  </si>
  <si>
    <t>Ⅰ-22057</t>
  </si>
  <si>
    <t>倉敷ハイツ</t>
  </si>
  <si>
    <t>202K倉敷ハイツ001</t>
  </si>
  <si>
    <t>Ⅰ-819</t>
  </si>
  <si>
    <t>栗坂</t>
  </si>
  <si>
    <t>202K栗坂001</t>
  </si>
  <si>
    <t>Ⅰ-2213</t>
  </si>
  <si>
    <t>202K栗坂002</t>
  </si>
  <si>
    <t>Ⅰ-0794</t>
  </si>
  <si>
    <t>黒石</t>
  </si>
  <si>
    <t>202D黒石001</t>
  </si>
  <si>
    <t>Ⅰ-22046</t>
  </si>
  <si>
    <t>児島味野</t>
  </si>
  <si>
    <t>202K児島味野001</t>
  </si>
  <si>
    <t>Ⅰ-952</t>
  </si>
  <si>
    <t>202K児島味野002</t>
  </si>
  <si>
    <t>Ⅰ-955</t>
  </si>
  <si>
    <t>202K児島味野003</t>
  </si>
  <si>
    <t>Ⅰ-967</t>
  </si>
  <si>
    <t>202K児島味野004</t>
  </si>
  <si>
    <t>Ⅰ-968</t>
  </si>
  <si>
    <t>202D児島味野001</t>
  </si>
  <si>
    <t>Ⅱ-22121</t>
  </si>
  <si>
    <t>児島阿津</t>
  </si>
  <si>
    <t>202K児島阿津001</t>
  </si>
  <si>
    <t>Ⅰ-971</t>
  </si>
  <si>
    <t>202K児島阿津002</t>
  </si>
  <si>
    <t>Ⅰ-973</t>
  </si>
  <si>
    <t>202K児島阿津003</t>
  </si>
  <si>
    <t>Ⅰ-972</t>
  </si>
  <si>
    <t>202K児島阿津004</t>
  </si>
  <si>
    <t>児島宇野津</t>
  </si>
  <si>
    <t>202K児島宇野津001</t>
  </si>
  <si>
    <t>Ⅰ-940</t>
  </si>
  <si>
    <t>202K児島宇野津002</t>
  </si>
  <si>
    <t>Ⅱ-688</t>
  </si>
  <si>
    <t>202D児島宇野津001</t>
  </si>
  <si>
    <t>Ⅰ-22073</t>
  </si>
  <si>
    <t>202D児島宇野津002</t>
  </si>
  <si>
    <t>Ⅱ-22102</t>
  </si>
  <si>
    <t>202D児島宇野津003</t>
  </si>
  <si>
    <t>Ⅲ-22074</t>
  </si>
  <si>
    <t>202D児島宇野津004</t>
  </si>
  <si>
    <t>Ⅲ-22101</t>
  </si>
  <si>
    <t>児島小川</t>
  </si>
  <si>
    <t>202K児島小川001</t>
  </si>
  <si>
    <t>Ⅰ-956</t>
  </si>
  <si>
    <t>202K児島小川002</t>
  </si>
  <si>
    <t>Ⅰ-2079</t>
  </si>
  <si>
    <t>202K児島小川003</t>
  </si>
  <si>
    <t>Ⅰ-950</t>
  </si>
  <si>
    <t>202K児島小川004</t>
  </si>
  <si>
    <t>Ⅰ-951</t>
  </si>
  <si>
    <t>202K児島小川005</t>
  </si>
  <si>
    <t>Ⅰ-966</t>
  </si>
  <si>
    <t>202K児島小川006</t>
  </si>
  <si>
    <t>Ⅱ-695</t>
  </si>
  <si>
    <t>202K児島小川007</t>
  </si>
  <si>
    <t>小川(D)</t>
  </si>
  <si>
    <t>202K児島小川008</t>
  </si>
  <si>
    <t>小川内浜</t>
  </si>
  <si>
    <t>202K児島小川009</t>
  </si>
  <si>
    <t>児島上の町</t>
  </si>
  <si>
    <t>202K児島上の町001</t>
  </si>
  <si>
    <t>Ⅰ-943</t>
  </si>
  <si>
    <t>202D児島上の町001</t>
  </si>
  <si>
    <t>Ⅰ-22105</t>
  </si>
  <si>
    <t>児島通生</t>
  </si>
  <si>
    <t>202K児島通生001</t>
  </si>
  <si>
    <t>Ⅰ-969</t>
  </si>
  <si>
    <t>202K児島通生002</t>
  </si>
  <si>
    <t>Ⅰ-970</t>
  </si>
  <si>
    <t>202K児島通生003</t>
  </si>
  <si>
    <t>Ⅱ-696</t>
  </si>
  <si>
    <t>202K児島通生004</t>
  </si>
  <si>
    <t>Ⅲ-120</t>
  </si>
  <si>
    <t>202D児島通生001</t>
  </si>
  <si>
    <t>Ⅰ-22123</t>
  </si>
  <si>
    <t>202D児島通生002</t>
  </si>
  <si>
    <t>Ⅰ-22122</t>
  </si>
  <si>
    <t>児島唐琴</t>
  </si>
  <si>
    <t>202K児島唐琴001</t>
  </si>
  <si>
    <t>Ⅰ-964</t>
  </si>
  <si>
    <t>202K児島唐琴002</t>
  </si>
  <si>
    <t>Ⅰ-2246</t>
  </si>
  <si>
    <t>202K児島唐琴003</t>
  </si>
  <si>
    <t>Ⅱ-700</t>
  </si>
  <si>
    <t>202K児島唐琴004</t>
  </si>
  <si>
    <t>28日</t>
  </si>
  <si>
    <t>Ⅰ-2247</t>
  </si>
  <si>
    <t>202K児島唐琴005</t>
  </si>
  <si>
    <t>Ⅰ-965</t>
  </si>
  <si>
    <t>202K児島唐琴006</t>
  </si>
  <si>
    <t>Ⅰ-954</t>
  </si>
  <si>
    <t>202D児島唐琴001</t>
  </si>
  <si>
    <t>Ⅰ-22115</t>
  </si>
  <si>
    <t>202D児島唐琴002</t>
  </si>
  <si>
    <t>Ⅰ-22117-1</t>
  </si>
  <si>
    <t>202D児島唐琴003</t>
  </si>
  <si>
    <t>Ⅰ-22117-2</t>
  </si>
  <si>
    <t>202D児島唐琴004</t>
  </si>
  <si>
    <t>Ⅰ-22118</t>
  </si>
  <si>
    <t>202D児島唐琴005</t>
  </si>
  <si>
    <t>Ⅰ-22119</t>
  </si>
  <si>
    <t>202D児島唐琴006</t>
  </si>
  <si>
    <t>Ⅰ-22120</t>
  </si>
  <si>
    <t>202D児島唐琴007</t>
  </si>
  <si>
    <t>Ⅰ-22114-1</t>
  </si>
  <si>
    <t>202D児島唐琴008</t>
  </si>
  <si>
    <t>Ⅰ-22114-2</t>
  </si>
  <si>
    <t>202D児島唐琴009</t>
  </si>
  <si>
    <t>Ⅰ-22116</t>
  </si>
  <si>
    <t>児島唐琴町</t>
  </si>
  <si>
    <t>202D児島唐琴町010</t>
  </si>
  <si>
    <t>Ⅰ-22129</t>
  </si>
  <si>
    <t>202D児島唐琴町011</t>
  </si>
  <si>
    <t>Ⅰ-22130</t>
  </si>
  <si>
    <t>児島塩生</t>
  </si>
  <si>
    <t>202K児島塩生001</t>
  </si>
  <si>
    <t>Ⅰ-2249</t>
  </si>
  <si>
    <t>202K児島塩生002</t>
  </si>
  <si>
    <t>Ⅲ-119</t>
  </si>
  <si>
    <t>202K児島塩生003</t>
  </si>
  <si>
    <t>Ⅰ-2250</t>
  </si>
  <si>
    <t>202K児島塩生004</t>
  </si>
  <si>
    <t>塩生</t>
  </si>
  <si>
    <t>202D児島塩生001</t>
  </si>
  <si>
    <t>Ⅰ-22104</t>
  </si>
  <si>
    <t>児島下の町</t>
  </si>
  <si>
    <t>202K児島下の町001</t>
  </si>
  <si>
    <t>Ⅰ-944</t>
  </si>
  <si>
    <t>202K児島下の町002</t>
  </si>
  <si>
    <t>Ⅰ-945</t>
  </si>
  <si>
    <t>202K児島下の町003</t>
  </si>
  <si>
    <t>Ⅰ-946</t>
  </si>
  <si>
    <t>202K児島下の町004</t>
  </si>
  <si>
    <t>Ⅰ-949</t>
  </si>
  <si>
    <t>202K児島下の町005</t>
  </si>
  <si>
    <t>Ⅰ-957</t>
  </si>
  <si>
    <t>202K児島下の町006</t>
  </si>
  <si>
    <t>Ⅰ-958</t>
  </si>
  <si>
    <t>202K児島下の町007</t>
  </si>
  <si>
    <t>Ⅰ-959</t>
  </si>
  <si>
    <t>202K児島下の町008</t>
  </si>
  <si>
    <t>Ⅰ-2240</t>
  </si>
  <si>
    <t>202K児島下の町009</t>
  </si>
  <si>
    <t>下の町小西</t>
  </si>
  <si>
    <t>202D児島下の町001</t>
  </si>
  <si>
    <t>Ⅰ-22106</t>
  </si>
  <si>
    <t>202D児島下の町002</t>
  </si>
  <si>
    <t>Ⅰ-22107</t>
  </si>
  <si>
    <t>児島白尾</t>
  </si>
  <si>
    <t>202K児島白尾001</t>
  </si>
  <si>
    <t>Ⅰ-2241-1</t>
  </si>
  <si>
    <t>202K児島白尾002</t>
  </si>
  <si>
    <t>Ⅰ-2241-2</t>
  </si>
  <si>
    <t>202K児島白尾003</t>
  </si>
  <si>
    <t>Ⅰ-2242</t>
  </si>
  <si>
    <t>202K児島白尾004</t>
  </si>
  <si>
    <t>Ⅰ-2243</t>
  </si>
  <si>
    <t>202K児島白尾005</t>
  </si>
  <si>
    <t>Ⅱ-691</t>
  </si>
  <si>
    <t>児島田の口</t>
  </si>
  <si>
    <t>202K児島田の口001</t>
  </si>
  <si>
    <t>Ⅰ-947-1</t>
  </si>
  <si>
    <t>202K児島田の口002</t>
  </si>
  <si>
    <t>Ⅰ-947-2</t>
  </si>
  <si>
    <t>202K児島田の口003</t>
  </si>
  <si>
    <t>Ⅰ-947-3</t>
  </si>
  <si>
    <t>202K児島田の口004</t>
  </si>
  <si>
    <t>Ⅰ-948-1</t>
  </si>
  <si>
    <t>202K児島田の口005</t>
  </si>
  <si>
    <t>Ⅰ-948-2</t>
  </si>
  <si>
    <t>202K児島田の口006</t>
  </si>
  <si>
    <t>Ⅰ-948-3</t>
  </si>
  <si>
    <t>202K児島田の口007</t>
  </si>
  <si>
    <t>Ⅰ-953</t>
  </si>
  <si>
    <t>202K児島田の口008</t>
  </si>
  <si>
    <t>Ⅰ-960</t>
  </si>
  <si>
    <t>202K児島田の口009</t>
  </si>
  <si>
    <t>Ⅰ-963-1</t>
  </si>
  <si>
    <t>202K児島田の口010</t>
  </si>
  <si>
    <t>Ⅰ-963-2</t>
  </si>
  <si>
    <t>202K児島田の口011</t>
  </si>
  <si>
    <t>Ⅰ-2245</t>
  </si>
  <si>
    <t>202K児島田の口012</t>
  </si>
  <si>
    <t>Ⅰ-2244-1</t>
  </si>
  <si>
    <t>202K児島田の口013</t>
  </si>
  <si>
    <t>Ⅰ-2244-2</t>
  </si>
  <si>
    <t>202K児島田の口014</t>
  </si>
  <si>
    <t>Ⅰ-2244-3</t>
  </si>
  <si>
    <t>202K児島田の口015</t>
  </si>
  <si>
    <t>Ⅱ-690</t>
  </si>
  <si>
    <t>202K児島田の口016</t>
  </si>
  <si>
    <t>Ⅰ-962</t>
  </si>
  <si>
    <t>202K児島田の口017</t>
  </si>
  <si>
    <t>Ⅰ-961</t>
  </si>
  <si>
    <t>202K児島田の口018</t>
  </si>
  <si>
    <t>Ⅱ-689</t>
  </si>
  <si>
    <t>202K児島田の口019</t>
  </si>
  <si>
    <t>Ⅰ-45</t>
  </si>
  <si>
    <t>202K児島田の口020</t>
  </si>
  <si>
    <t>Ⅱ-692</t>
  </si>
  <si>
    <t>202K児島田の口021</t>
  </si>
  <si>
    <t>Ⅱ-693</t>
  </si>
  <si>
    <t>202D児島田の口001</t>
  </si>
  <si>
    <t>Ⅰ-22108</t>
  </si>
  <si>
    <t>202D児島田の口002</t>
  </si>
  <si>
    <t>Ⅰ-22109</t>
  </si>
  <si>
    <t>202D児島田の口003</t>
  </si>
  <si>
    <t>Ⅰ-22111</t>
  </si>
  <si>
    <t>202D児島田の口004</t>
  </si>
  <si>
    <t>Ⅰ-22112</t>
  </si>
  <si>
    <t>202D児島田の口005</t>
  </si>
  <si>
    <t>Ⅰ-22113</t>
  </si>
  <si>
    <t>202D児島田の口006</t>
  </si>
  <si>
    <t>Ⅰ-22110</t>
  </si>
  <si>
    <t>児島稗田町</t>
  </si>
  <si>
    <t>202K児島稗田町001</t>
  </si>
  <si>
    <t>Ⅰ-937-1</t>
  </si>
  <si>
    <t>202K児島稗田町002</t>
  </si>
  <si>
    <t>Ⅰ-937-2</t>
  </si>
  <si>
    <t>202K児島稗田町003</t>
  </si>
  <si>
    <t>Ⅰ-938</t>
  </si>
  <si>
    <t>202K児島稗田町004</t>
  </si>
  <si>
    <t>Ⅰ-941</t>
  </si>
  <si>
    <t>202K児島稗田町005</t>
  </si>
  <si>
    <t>Ⅰ-942</t>
  </si>
  <si>
    <t>202K児島稗田町006</t>
  </si>
  <si>
    <t>Ⅰ-2049-1</t>
  </si>
  <si>
    <t>202K児島稗田町007</t>
  </si>
  <si>
    <t>Ⅰ-2049-2</t>
  </si>
  <si>
    <t>202K児島稗田町008</t>
  </si>
  <si>
    <t>Ⅰ-2235</t>
  </si>
  <si>
    <t>202K児島稗田町009</t>
  </si>
  <si>
    <t>Ⅰ-2236</t>
  </si>
  <si>
    <t>202K児島稗田町010</t>
  </si>
  <si>
    <t>Ⅱ-680</t>
  </si>
  <si>
    <t>202D児島稗田町001</t>
  </si>
  <si>
    <t>Ⅰ-22076</t>
  </si>
  <si>
    <t>202D児島稗田町002</t>
  </si>
  <si>
    <t>Ⅰ-22077</t>
  </si>
  <si>
    <t>202D児島稗田町003</t>
  </si>
  <si>
    <t>Ⅰ-22078</t>
  </si>
  <si>
    <t>202D児島稗田町004</t>
  </si>
  <si>
    <t>Ⅰ-22079</t>
  </si>
  <si>
    <t>202D児島稗田町005</t>
  </si>
  <si>
    <t>Ⅰ-22082</t>
  </si>
  <si>
    <t>児島柳田町</t>
  </si>
  <si>
    <t>202K児島柳田町001</t>
  </si>
  <si>
    <t>Ⅰ-2248</t>
  </si>
  <si>
    <t>児島由加</t>
  </si>
  <si>
    <t>202K児島由加001</t>
  </si>
  <si>
    <t>Ⅰ-2237</t>
  </si>
  <si>
    <t>202K児島由加002</t>
  </si>
  <si>
    <t>Ⅰ-2238</t>
  </si>
  <si>
    <t>202K児島由加003</t>
  </si>
  <si>
    <t>Ⅰ-2239</t>
  </si>
  <si>
    <t>202K児島由加004</t>
  </si>
  <si>
    <t>Ⅰ-939</t>
  </si>
  <si>
    <t>202K児島由加005</t>
  </si>
  <si>
    <t>Ⅱ-0682</t>
  </si>
  <si>
    <t>202K児島由加006</t>
  </si>
  <si>
    <t>Ⅱ-0683</t>
  </si>
  <si>
    <t>202K児島由加007</t>
  </si>
  <si>
    <t>Ⅱ-0684</t>
  </si>
  <si>
    <t>202K児島由加008</t>
  </si>
  <si>
    <t>Ⅱ-0685</t>
  </si>
  <si>
    <t>202D児島由加001</t>
  </si>
  <si>
    <t>Ⅱ-22098</t>
  </si>
  <si>
    <t>202D児島由加002</t>
  </si>
  <si>
    <t>Ⅱ-22099</t>
  </si>
  <si>
    <t>202D児島由加003</t>
  </si>
  <si>
    <t>Ⅲ-22097</t>
  </si>
  <si>
    <t>202D児島由加004</t>
  </si>
  <si>
    <t>Ⅲ-22100</t>
  </si>
  <si>
    <t>菰池</t>
  </si>
  <si>
    <t>202D菰池001</t>
  </si>
  <si>
    <t>Ⅰ-22124</t>
  </si>
  <si>
    <t>202D菰池002</t>
  </si>
  <si>
    <t>Ⅲ-22126</t>
  </si>
  <si>
    <t>202D菰池003</t>
  </si>
  <si>
    <t>Ⅱ-22125</t>
  </si>
  <si>
    <t>酒津</t>
  </si>
  <si>
    <t>202K酒津001</t>
  </si>
  <si>
    <t>Ⅱ-0651</t>
  </si>
  <si>
    <t>202D酒津001</t>
  </si>
  <si>
    <t>Ⅱ-22014</t>
  </si>
  <si>
    <t>笹沖</t>
  </si>
  <si>
    <t>202K笹沖001</t>
  </si>
  <si>
    <t>202K笹沖002</t>
  </si>
  <si>
    <t>Ⅰ-0820</t>
  </si>
  <si>
    <t>202K笹沖003</t>
  </si>
  <si>
    <t>Ⅰ-0821</t>
  </si>
  <si>
    <t>202K笹沖004</t>
  </si>
  <si>
    <t>Ⅰ-0822</t>
  </si>
  <si>
    <t>下津井</t>
  </si>
  <si>
    <t>202K下津井001</t>
  </si>
  <si>
    <t>Ⅰ-985</t>
  </si>
  <si>
    <t>202K下津井002</t>
  </si>
  <si>
    <t>Ⅰ-981</t>
  </si>
  <si>
    <t>202K下津井003</t>
  </si>
  <si>
    <t>Ⅰ-989</t>
  </si>
  <si>
    <t>202K下津井004</t>
  </si>
  <si>
    <t>Ⅰ-975</t>
  </si>
  <si>
    <t>202K下津井005</t>
  </si>
  <si>
    <t>Ⅰ-976</t>
  </si>
  <si>
    <t>202K下津井006</t>
  </si>
  <si>
    <t>Ⅱ-697</t>
  </si>
  <si>
    <t>202K下津井007</t>
  </si>
  <si>
    <t>Ⅰ-988</t>
  </si>
  <si>
    <t>202K下津井008</t>
  </si>
  <si>
    <t>Ⅱ-698</t>
  </si>
  <si>
    <t>202K下津井009</t>
  </si>
  <si>
    <t>Ⅱ-699</t>
  </si>
  <si>
    <t>202D下津井001</t>
  </si>
  <si>
    <t>Ⅱ-22127</t>
  </si>
  <si>
    <t>202D下津井002</t>
  </si>
  <si>
    <t>Ⅱ-22128-1</t>
  </si>
  <si>
    <t>202D下津井003</t>
  </si>
  <si>
    <t>Ⅱ-22128-2</t>
  </si>
  <si>
    <t>下津井田之浦</t>
  </si>
  <si>
    <t>202K下津井田之浦001</t>
  </si>
  <si>
    <t>Ⅰ-0977</t>
  </si>
  <si>
    <t>202K下津井田之浦002</t>
  </si>
  <si>
    <t>Ⅰ-0978</t>
  </si>
  <si>
    <t>202K下津井田之浦003</t>
  </si>
  <si>
    <t>Ⅰ-980</t>
  </si>
  <si>
    <t>202K下津井田之浦004</t>
  </si>
  <si>
    <t>Ⅰ-983</t>
  </si>
  <si>
    <t>下津井吹上</t>
  </si>
  <si>
    <t>202K下津井吹上001</t>
  </si>
  <si>
    <t>Ⅰ-982</t>
  </si>
  <si>
    <t>202K下津井吹上002</t>
  </si>
  <si>
    <t>Ⅰ-986</t>
  </si>
  <si>
    <t>202K下津井吹上003</t>
  </si>
  <si>
    <t>Ⅰ-0979</t>
  </si>
  <si>
    <t>庄新町</t>
  </si>
  <si>
    <t>202K庄新町001</t>
  </si>
  <si>
    <t>Ⅱ-0647</t>
  </si>
  <si>
    <t>新田</t>
  </si>
  <si>
    <t>202K新田001</t>
  </si>
  <si>
    <t>Ⅱ-668</t>
  </si>
  <si>
    <t>202K新田002</t>
  </si>
  <si>
    <t>Ⅰ-817</t>
  </si>
  <si>
    <t>曽原</t>
  </si>
  <si>
    <t>202D曽原001</t>
  </si>
  <si>
    <t>Ⅰ-22058</t>
  </si>
  <si>
    <t>玉島</t>
  </si>
  <si>
    <t>202K玉島001</t>
  </si>
  <si>
    <t>Ⅰ-902</t>
  </si>
  <si>
    <t>202K玉島002</t>
  </si>
  <si>
    <t>Ⅰ-903</t>
  </si>
  <si>
    <t>202K玉島003</t>
  </si>
  <si>
    <t>Ⅰ-910</t>
  </si>
  <si>
    <t>202K玉島004</t>
  </si>
  <si>
    <t>Ⅰ-916</t>
  </si>
  <si>
    <t>玉島阿賀崎</t>
  </si>
  <si>
    <t>202K玉島阿賀崎001</t>
  </si>
  <si>
    <t>Ⅰ-915</t>
  </si>
  <si>
    <t>202K玉島阿賀崎002</t>
  </si>
  <si>
    <t>Ⅱ-658</t>
  </si>
  <si>
    <t>202K玉島阿賀崎003</t>
  </si>
  <si>
    <t>Ⅱ-659</t>
  </si>
  <si>
    <t>202K玉島阿賀崎004</t>
  </si>
  <si>
    <t>Ⅱ-661</t>
  </si>
  <si>
    <t>202K玉島阿賀崎005</t>
  </si>
  <si>
    <t>Ⅰ-907</t>
  </si>
  <si>
    <t>202K玉島阿賀崎006</t>
  </si>
  <si>
    <t>Ⅰ-911</t>
  </si>
  <si>
    <t>玉島上成</t>
  </si>
  <si>
    <t>202K玉島上成001</t>
  </si>
  <si>
    <t>Ⅰ-1076</t>
  </si>
  <si>
    <t>202K玉島上成002</t>
  </si>
  <si>
    <t>Ⅰ-896</t>
  </si>
  <si>
    <t>玉島乙島</t>
  </si>
  <si>
    <t>202K玉島乙島001</t>
  </si>
  <si>
    <t>Ⅰ-905</t>
  </si>
  <si>
    <t>202K玉島乙島002</t>
  </si>
  <si>
    <t>番山</t>
  </si>
  <si>
    <t>202K玉島乙島003</t>
  </si>
  <si>
    <t>Ⅰ-2216</t>
  </si>
  <si>
    <t>202K玉島乙島004</t>
  </si>
  <si>
    <t>Ⅰ-2217</t>
  </si>
  <si>
    <t>202K玉島乙島005</t>
  </si>
  <si>
    <t>Ⅰ-2218</t>
  </si>
  <si>
    <t>202K玉島乙島006</t>
  </si>
  <si>
    <t>Ⅰ-904</t>
  </si>
  <si>
    <t>202K玉島乙島007</t>
  </si>
  <si>
    <t>Ⅰ-906</t>
  </si>
  <si>
    <t>202K玉島乙島008</t>
  </si>
  <si>
    <t>Ⅰ-908</t>
  </si>
  <si>
    <t>202K玉島乙島009</t>
  </si>
  <si>
    <t>Ⅰ-909</t>
  </si>
  <si>
    <t>202K玉島乙島010</t>
  </si>
  <si>
    <t>Ⅰ-921</t>
  </si>
  <si>
    <t>202K玉島乙島011</t>
  </si>
  <si>
    <t>Ⅰ-922</t>
  </si>
  <si>
    <t>202K玉島乙島012</t>
  </si>
  <si>
    <t>Ⅰ-924</t>
  </si>
  <si>
    <t>202K玉島乙島013</t>
  </si>
  <si>
    <t>北泉</t>
  </si>
  <si>
    <t>202K玉島乙島014</t>
  </si>
  <si>
    <t>玉島乙島（1）</t>
  </si>
  <si>
    <t>202K玉島乙島015</t>
  </si>
  <si>
    <t>玉島乙島（2）</t>
  </si>
  <si>
    <t>202K玉島乙島016</t>
  </si>
  <si>
    <t>玉島乙島（3）</t>
  </si>
  <si>
    <t>玉島柏島</t>
  </si>
  <si>
    <t>202K玉島柏島001</t>
  </si>
  <si>
    <t>福井</t>
  </si>
  <si>
    <t>202K玉島柏島002</t>
  </si>
  <si>
    <t>Ⅱ-662</t>
  </si>
  <si>
    <t>202K玉島柏島003</t>
  </si>
  <si>
    <t>Ⅱ-664</t>
  </si>
  <si>
    <t>202K玉島柏島004</t>
  </si>
  <si>
    <t>Ⅱ-665</t>
  </si>
  <si>
    <t>202K玉島柏島005</t>
  </si>
  <si>
    <t>Ⅰ-919</t>
  </si>
  <si>
    <t>202K玉島柏島006</t>
  </si>
  <si>
    <t>Ⅰ-923</t>
  </si>
  <si>
    <t>202K玉島柏島007</t>
  </si>
  <si>
    <t>Ⅰ-925</t>
  </si>
  <si>
    <t>202K玉島柏島008</t>
  </si>
  <si>
    <t>Ⅰ-926</t>
  </si>
  <si>
    <t>202K玉島柏島009</t>
  </si>
  <si>
    <t>Ⅰ-929</t>
  </si>
  <si>
    <t>202K玉島柏島010</t>
  </si>
  <si>
    <t>玉島柏島(1)</t>
  </si>
  <si>
    <t>202K玉島柏島011</t>
  </si>
  <si>
    <t>奥谷(1)</t>
  </si>
  <si>
    <t>玉島黒崎</t>
  </si>
  <si>
    <t>202K玉島黒崎001</t>
  </si>
  <si>
    <t>Ⅰ-935</t>
  </si>
  <si>
    <t>202K玉島黒崎002</t>
  </si>
  <si>
    <t>Ⅱ-686</t>
  </si>
  <si>
    <t>202K玉島黒崎003</t>
  </si>
  <si>
    <t>Ⅱ-687</t>
  </si>
  <si>
    <t>202K玉島黒崎004</t>
  </si>
  <si>
    <t>上迫</t>
  </si>
  <si>
    <t>202K玉島黒崎005</t>
  </si>
  <si>
    <t>Ⅰ-933</t>
  </si>
  <si>
    <t>202K玉島黒崎006</t>
  </si>
  <si>
    <t>Ⅱ-666</t>
  </si>
  <si>
    <t>202K玉島黒崎007</t>
  </si>
  <si>
    <t>Ⅱ-667</t>
  </si>
  <si>
    <t>202K玉島黒崎008</t>
  </si>
  <si>
    <t>Ⅲ-108</t>
  </si>
  <si>
    <t>202K玉島黒崎009</t>
  </si>
  <si>
    <t>小原(C)</t>
  </si>
  <si>
    <t>202K玉島黒崎010</t>
  </si>
  <si>
    <t>Ⅰ-930</t>
  </si>
  <si>
    <t>202K玉島黒崎011</t>
  </si>
  <si>
    <t>Ⅰ-932</t>
  </si>
  <si>
    <t>202K玉島黒崎012</t>
  </si>
  <si>
    <t>Ⅰ-934</t>
  </si>
  <si>
    <t>202K玉島黒崎013</t>
  </si>
  <si>
    <t>沙美</t>
  </si>
  <si>
    <t>202K玉島黒崎014</t>
  </si>
  <si>
    <t>沙美中</t>
  </si>
  <si>
    <t>202K玉島黒崎015</t>
  </si>
  <si>
    <t>沙美西</t>
  </si>
  <si>
    <t>202K玉島黒崎016</t>
  </si>
  <si>
    <t>玉島黒崎(1)</t>
  </si>
  <si>
    <t>202D玉島黒崎001</t>
  </si>
  <si>
    <t>Ⅰ-22025</t>
  </si>
  <si>
    <t>202D玉島黒崎002</t>
  </si>
  <si>
    <t>Ⅰ-22037</t>
  </si>
  <si>
    <t>202D玉島黒崎003</t>
  </si>
  <si>
    <t>Ⅰ-22038</t>
  </si>
  <si>
    <t>202D玉島黒崎004</t>
  </si>
  <si>
    <t>Ⅰ-22039</t>
  </si>
  <si>
    <t>202D玉島黒崎005</t>
  </si>
  <si>
    <t>Ⅰ-22023</t>
  </si>
  <si>
    <t>202D玉島黒崎006</t>
  </si>
  <si>
    <t>Ⅰ-22024</t>
  </si>
  <si>
    <t>202D玉島黒崎007</t>
  </si>
  <si>
    <t>Ⅰ-22026-1</t>
  </si>
  <si>
    <t>202D玉島黒崎008</t>
  </si>
  <si>
    <t>Ⅰ-22026-2</t>
  </si>
  <si>
    <t>202D玉島黒崎009</t>
  </si>
  <si>
    <t>Ⅰ-22041</t>
  </si>
  <si>
    <t>202D玉島黒崎010</t>
  </si>
  <si>
    <t>Ⅰ-22042</t>
  </si>
  <si>
    <t>202D玉島黒崎011</t>
  </si>
  <si>
    <t>Ⅰ-22043</t>
  </si>
  <si>
    <t>202D玉島黒崎012</t>
  </si>
  <si>
    <t>Ⅰ-22044</t>
  </si>
  <si>
    <t>202D玉島黒崎013</t>
  </si>
  <si>
    <t>Ⅰ-22045</t>
  </si>
  <si>
    <t>202D玉島黒崎014</t>
  </si>
  <si>
    <t>Ⅱ-22040-1</t>
  </si>
  <si>
    <t>202D玉島黒崎015</t>
  </si>
  <si>
    <t>Ⅱ-22040-2</t>
  </si>
  <si>
    <t>玉島陶</t>
  </si>
  <si>
    <t>202K玉島陶001</t>
  </si>
  <si>
    <t>Ⅰ-885</t>
  </si>
  <si>
    <t>202K玉島陶002</t>
  </si>
  <si>
    <t>Ⅰ-887</t>
  </si>
  <si>
    <t>202K玉島陶003</t>
  </si>
  <si>
    <t>Ⅱ-640</t>
  </si>
  <si>
    <t>202K玉島陶004</t>
  </si>
  <si>
    <t>Ⅱ-641</t>
  </si>
  <si>
    <t>202K玉島陶005</t>
  </si>
  <si>
    <t>Ⅱ-642</t>
  </si>
  <si>
    <t>202K玉島陶006</t>
  </si>
  <si>
    <t>Ⅱ-643</t>
  </si>
  <si>
    <t>202K玉島陶007</t>
  </si>
  <si>
    <t>Ⅱ-644</t>
  </si>
  <si>
    <t>202K玉島陶008</t>
  </si>
  <si>
    <t>Ⅱ-645</t>
  </si>
  <si>
    <t>202K玉島陶009</t>
  </si>
  <si>
    <t>Ⅱ-646</t>
  </si>
  <si>
    <t>202K玉島陶010</t>
  </si>
  <si>
    <t>玉島陶(1)</t>
  </si>
  <si>
    <t>202K玉島陶011</t>
  </si>
  <si>
    <t>玉島陶(2)</t>
  </si>
  <si>
    <t>202D玉島陶001</t>
  </si>
  <si>
    <t>Ⅰ-22004</t>
  </si>
  <si>
    <t>202D玉島陶002</t>
  </si>
  <si>
    <t>Ⅰ-22005</t>
  </si>
  <si>
    <t>202D玉島陶003</t>
  </si>
  <si>
    <t>Ⅰ-22006</t>
  </si>
  <si>
    <t>202D玉島陶004</t>
  </si>
  <si>
    <t>Ⅰ-22007</t>
  </si>
  <si>
    <t>202D玉島陶005</t>
  </si>
  <si>
    <t>Ⅰ-22010</t>
  </si>
  <si>
    <t>202D玉島陶006</t>
  </si>
  <si>
    <t>Ⅱ-22003</t>
  </si>
  <si>
    <t>202D玉島陶007</t>
  </si>
  <si>
    <t>Ⅲ-22008</t>
  </si>
  <si>
    <t>202D玉島陶008</t>
  </si>
  <si>
    <t>Ⅲ-22009</t>
  </si>
  <si>
    <t>玉島中央町</t>
  </si>
  <si>
    <t>202K玉島中央町001</t>
  </si>
  <si>
    <t>羽黒山</t>
  </si>
  <si>
    <t>玉島爪崎</t>
  </si>
  <si>
    <t>202K玉島爪崎001</t>
  </si>
  <si>
    <t>Ⅰ-895</t>
  </si>
  <si>
    <t>玉島富</t>
  </si>
  <si>
    <t>202K玉島富001</t>
  </si>
  <si>
    <t>Ⅰ-888</t>
  </si>
  <si>
    <t>202K玉島富002</t>
  </si>
  <si>
    <t>Ⅰ-2053</t>
  </si>
  <si>
    <t>202D玉島富001</t>
  </si>
  <si>
    <t>Ⅰ-22027</t>
  </si>
  <si>
    <t>202D玉島富002</t>
  </si>
  <si>
    <t>Ⅰ-22028</t>
  </si>
  <si>
    <t>202D玉島富003</t>
  </si>
  <si>
    <t>Ⅰ-22029</t>
  </si>
  <si>
    <t>202D玉島富004</t>
  </si>
  <si>
    <t>Ⅰ-22030</t>
  </si>
  <si>
    <t>玉島長尾</t>
  </si>
  <si>
    <t>202K玉島長尾001</t>
  </si>
  <si>
    <t>Ⅰ-889</t>
  </si>
  <si>
    <t>202K玉島長尾002</t>
  </si>
  <si>
    <t>Ⅰ-890</t>
  </si>
  <si>
    <t>202K玉島長尾003</t>
  </si>
  <si>
    <t>Ⅰ-892</t>
  </si>
  <si>
    <t>202K玉島長尾004</t>
  </si>
  <si>
    <t>Ⅰ-0894</t>
  </si>
  <si>
    <t>202K玉島長尾005</t>
  </si>
  <si>
    <t>Ⅱ-655</t>
  </si>
  <si>
    <t>202K玉島長尾006</t>
  </si>
  <si>
    <t>Ⅱ-656</t>
  </si>
  <si>
    <t>玉島服部</t>
  </si>
  <si>
    <t>202K玉島服部001</t>
  </si>
  <si>
    <t>Ⅱ-636</t>
  </si>
  <si>
    <t>202K玉島服部002</t>
  </si>
  <si>
    <t>Ⅱ-637</t>
  </si>
  <si>
    <t>202K玉島服部003</t>
  </si>
  <si>
    <t>Ⅱ-638</t>
  </si>
  <si>
    <t>202K玉島服部004</t>
  </si>
  <si>
    <t>Ⅱ-639</t>
  </si>
  <si>
    <t>202D玉島服部001</t>
  </si>
  <si>
    <t>Ⅰ-22001-1</t>
  </si>
  <si>
    <t>202D玉島服部002</t>
  </si>
  <si>
    <t>Ⅰ-22001-2</t>
  </si>
  <si>
    <t>202D玉島服部003</t>
  </si>
  <si>
    <t>Ⅰ-22002</t>
  </si>
  <si>
    <t>玉島道口</t>
  </si>
  <si>
    <t>202K玉島道口001</t>
  </si>
  <si>
    <t>Ⅰ-2214</t>
  </si>
  <si>
    <t>202D玉島道口001</t>
  </si>
  <si>
    <t>Ⅱ-22031-1</t>
  </si>
  <si>
    <t>202D玉島道口002</t>
  </si>
  <si>
    <t>Ⅱ-22031-2</t>
  </si>
  <si>
    <t>202D玉島道口003</t>
  </si>
  <si>
    <t>Ⅲ-22032</t>
  </si>
  <si>
    <t>202D玉島道口004</t>
  </si>
  <si>
    <t>Ⅲ-22033</t>
  </si>
  <si>
    <t>玉島道越</t>
  </si>
  <si>
    <t>202K玉島道越001</t>
  </si>
  <si>
    <t>Ⅰ-899</t>
  </si>
  <si>
    <t>202K玉島道越002</t>
  </si>
  <si>
    <t>Ⅰ-900</t>
  </si>
  <si>
    <t>玉島八島</t>
  </si>
  <si>
    <t>202K玉島八島001</t>
  </si>
  <si>
    <t>Ⅰ-2215</t>
  </si>
  <si>
    <t>202K玉島八島002</t>
  </si>
  <si>
    <t>Ⅰ-897</t>
  </si>
  <si>
    <t>202K玉島八島003</t>
  </si>
  <si>
    <t>Ⅰ-898</t>
  </si>
  <si>
    <t>202K玉島八島004</t>
  </si>
  <si>
    <t>Ⅰ-901</t>
  </si>
  <si>
    <t>202K玉島八島005</t>
  </si>
  <si>
    <t>Ⅱ-657</t>
  </si>
  <si>
    <t>玉島勇崎</t>
  </si>
  <si>
    <t>202K玉島勇崎001</t>
  </si>
  <si>
    <t>Ⅰ-918</t>
  </si>
  <si>
    <t>202K玉島勇崎002</t>
  </si>
  <si>
    <t>Ⅰ-920</t>
  </si>
  <si>
    <t>202K玉島勇崎003</t>
  </si>
  <si>
    <t>Ⅰ-927</t>
  </si>
  <si>
    <t>粒江</t>
  </si>
  <si>
    <t>202K粒江001</t>
  </si>
  <si>
    <t>Ⅰ-830</t>
  </si>
  <si>
    <t>202D粒江001</t>
  </si>
  <si>
    <t>Ⅱ-22050</t>
  </si>
  <si>
    <t>202D粒江002</t>
  </si>
  <si>
    <t>Ⅰ-22049</t>
  </si>
  <si>
    <t>連島町連島</t>
  </si>
  <si>
    <t>202K連島町連島001</t>
  </si>
  <si>
    <t>Ⅰ-2221</t>
  </si>
  <si>
    <t>202K連島町連島002</t>
  </si>
  <si>
    <t>Ⅰ-2222</t>
  </si>
  <si>
    <t>202K連島町連島003</t>
  </si>
  <si>
    <t>202K連島町連島004</t>
  </si>
  <si>
    <t>Ⅰ-838</t>
  </si>
  <si>
    <t>202K連島町連島005</t>
  </si>
  <si>
    <t>Ⅰ-842</t>
  </si>
  <si>
    <t>202K連島町連島006</t>
  </si>
  <si>
    <t>Ⅰ-0845</t>
  </si>
  <si>
    <t>202K連島町連島007</t>
  </si>
  <si>
    <t>Ⅰ-846</t>
  </si>
  <si>
    <t>202K連島町連島008</t>
  </si>
  <si>
    <t>Ⅰ-0848</t>
  </si>
  <si>
    <t>202K連島町連島009</t>
  </si>
  <si>
    <t>Ⅰ-851</t>
  </si>
  <si>
    <t>202K連島町連島010</t>
  </si>
  <si>
    <t>Ⅰ-856</t>
  </si>
  <si>
    <t>202K連島町連島011</t>
  </si>
  <si>
    <t>Ⅰ-2220</t>
  </si>
  <si>
    <t>202K連島町連島012</t>
  </si>
  <si>
    <t>Ⅰ-0839</t>
  </si>
  <si>
    <t>202K連島町連島013</t>
  </si>
  <si>
    <t>鶯ヶ丘(B)</t>
  </si>
  <si>
    <t>202D連島町連島001</t>
  </si>
  <si>
    <t>Ⅰ-22036</t>
  </si>
  <si>
    <t>連島町西之浦</t>
  </si>
  <si>
    <t>202K連島町西之浦001</t>
  </si>
  <si>
    <t>202K連島町西之浦002</t>
  </si>
  <si>
    <t>Ⅰ-840</t>
  </si>
  <si>
    <t>202K連島町西之浦003</t>
  </si>
  <si>
    <t>Ⅰ-0841</t>
  </si>
  <si>
    <t>202K連島町西之浦004</t>
  </si>
  <si>
    <t>Ⅰ-0844</t>
  </si>
  <si>
    <t>202K連島町西之浦005</t>
  </si>
  <si>
    <t>Ⅰ-859</t>
  </si>
  <si>
    <t>202K連島町西之浦006</t>
  </si>
  <si>
    <t>Ⅰ-864</t>
  </si>
  <si>
    <t>202K連島町西之浦007</t>
  </si>
  <si>
    <t>Ⅰ-867</t>
  </si>
  <si>
    <t>202K連島町西之浦008</t>
  </si>
  <si>
    <t>Ⅰ-868</t>
  </si>
  <si>
    <t>202K連島町西之浦009</t>
  </si>
  <si>
    <t>Ⅰ-2052</t>
  </si>
  <si>
    <t>202K連島町西之浦010</t>
  </si>
  <si>
    <t>連島弁財天</t>
  </si>
  <si>
    <t>202D連島町西之浦001</t>
  </si>
  <si>
    <t>Ⅰ-22034-1</t>
  </si>
  <si>
    <t>202D連島町西之浦002</t>
  </si>
  <si>
    <t>Ⅰ-22034-2</t>
  </si>
  <si>
    <t>202D連島町西之浦003</t>
  </si>
  <si>
    <t>Ⅰ-22035</t>
  </si>
  <si>
    <t>連島町矢柄</t>
  </si>
  <si>
    <t>202K連島町矢柄001</t>
  </si>
  <si>
    <t>Ⅰ-2223</t>
  </si>
  <si>
    <t>202K連島町矢柄002</t>
  </si>
  <si>
    <t>Ⅰ-855</t>
  </si>
  <si>
    <t>202K連島町矢柄003</t>
  </si>
  <si>
    <t>Ⅰ-860</t>
  </si>
  <si>
    <t>徳芳</t>
  </si>
  <si>
    <t>202K徳芳001</t>
  </si>
  <si>
    <t>Ⅰ-798</t>
  </si>
  <si>
    <t>202K徳芳002</t>
  </si>
  <si>
    <t>Ⅰ-0799</t>
  </si>
  <si>
    <t>202K徳芳003</t>
  </si>
  <si>
    <t>Ⅱ-0652</t>
  </si>
  <si>
    <t>鳥羽</t>
  </si>
  <si>
    <t>202K鳥羽001</t>
  </si>
  <si>
    <t>Ⅰ-0797</t>
  </si>
  <si>
    <t>中帯江</t>
  </si>
  <si>
    <t>202K中帯江001</t>
  </si>
  <si>
    <t>Ⅰ-802</t>
  </si>
  <si>
    <t>中庄</t>
  </si>
  <si>
    <t>202K中庄001</t>
  </si>
  <si>
    <t>Ⅰ-801</t>
  </si>
  <si>
    <t>西岡</t>
  </si>
  <si>
    <t>202D西岡001</t>
  </si>
  <si>
    <t>Ⅰ-22015</t>
  </si>
  <si>
    <t>西坂</t>
  </si>
  <si>
    <t>202K西坂001</t>
  </si>
  <si>
    <t>Ⅰ-2212</t>
  </si>
  <si>
    <t>202K西坂002</t>
  </si>
  <si>
    <t>Ⅰ-0785</t>
  </si>
  <si>
    <t>202K西坂003</t>
  </si>
  <si>
    <t>Ⅰ-0796</t>
  </si>
  <si>
    <t>羽島</t>
  </si>
  <si>
    <t>202K羽島001</t>
  </si>
  <si>
    <t>Ⅰ-803</t>
  </si>
  <si>
    <t>202K羽島002</t>
  </si>
  <si>
    <t>Ⅰ-804</t>
  </si>
  <si>
    <t>202K羽島003</t>
  </si>
  <si>
    <t>Ⅰ-807</t>
  </si>
  <si>
    <t>202K羽島004</t>
  </si>
  <si>
    <t>Ⅰ-810</t>
  </si>
  <si>
    <t>202K羽島005</t>
  </si>
  <si>
    <t>Ⅰ-812</t>
  </si>
  <si>
    <t>202K羽島006</t>
  </si>
  <si>
    <t>202K羽島007</t>
  </si>
  <si>
    <t>Ⅱ-654</t>
  </si>
  <si>
    <t>202K羽島008</t>
  </si>
  <si>
    <t>Ⅲ-107</t>
  </si>
  <si>
    <t>林</t>
  </si>
  <si>
    <t>202K林001</t>
  </si>
  <si>
    <t>Ⅰ-2227</t>
  </si>
  <si>
    <t>202D林001</t>
  </si>
  <si>
    <t>Ⅰ-22059</t>
  </si>
  <si>
    <t>202D林002</t>
  </si>
  <si>
    <t>Ⅰ-22060</t>
  </si>
  <si>
    <t>202D林003</t>
  </si>
  <si>
    <t>Ⅰ-22061</t>
  </si>
  <si>
    <t>202D林004</t>
  </si>
  <si>
    <t>Ⅰ-22081</t>
  </si>
  <si>
    <t>202D林005</t>
  </si>
  <si>
    <t>南市場川-2</t>
  </si>
  <si>
    <t>広江</t>
  </si>
  <si>
    <t>202K広江001</t>
  </si>
  <si>
    <t>Ⅰ-882-1</t>
  </si>
  <si>
    <t>202K広江002</t>
  </si>
  <si>
    <t>Ⅰ-882-2</t>
  </si>
  <si>
    <t>202K広江003</t>
  </si>
  <si>
    <t>Ⅰ-878</t>
  </si>
  <si>
    <t>202K広江004</t>
  </si>
  <si>
    <t>Ⅰ-0879</t>
  </si>
  <si>
    <t>202K広江005</t>
  </si>
  <si>
    <t>Ⅰ-880</t>
  </si>
  <si>
    <t>202K広江006</t>
  </si>
  <si>
    <t>Ⅰ-0881</t>
  </si>
  <si>
    <t>202K広江007</t>
  </si>
  <si>
    <t>Ⅱ-0674</t>
  </si>
  <si>
    <t>202D広江001</t>
  </si>
  <si>
    <t>Ⅰ-22053</t>
  </si>
  <si>
    <t>202D広江002</t>
  </si>
  <si>
    <t>Ⅰ-22071</t>
  </si>
  <si>
    <t>202D広江003</t>
  </si>
  <si>
    <t>Ⅰ-22072</t>
  </si>
  <si>
    <t>202D広江004</t>
  </si>
  <si>
    <t>Ⅲ-22054</t>
  </si>
  <si>
    <t>202K福井001</t>
  </si>
  <si>
    <t>Ⅲ-0111</t>
  </si>
  <si>
    <t>福江</t>
  </si>
  <si>
    <t>202K福江001</t>
  </si>
  <si>
    <t>Ⅰ-2228</t>
  </si>
  <si>
    <t>202K福江002</t>
  </si>
  <si>
    <t>Ⅰ-2229</t>
  </si>
  <si>
    <t>202K福江003</t>
  </si>
  <si>
    <t>Ⅱ-676</t>
  </si>
  <si>
    <t>202K福江004</t>
  </si>
  <si>
    <t>Ⅱ-677</t>
  </si>
  <si>
    <t>202D福江001</t>
  </si>
  <si>
    <t>Ⅲ-22055</t>
  </si>
  <si>
    <t>202D福江002</t>
  </si>
  <si>
    <t>Ⅰ-22080</t>
  </si>
  <si>
    <t>福田町浦田</t>
  </si>
  <si>
    <t>202K福田町浦田001</t>
  </si>
  <si>
    <t>Ⅰ-847</t>
  </si>
  <si>
    <t>202K福田町浦田002</t>
  </si>
  <si>
    <t>Ⅰ-849</t>
  </si>
  <si>
    <t>202K福田町浦田003</t>
  </si>
  <si>
    <t>Ⅰ-850</t>
  </si>
  <si>
    <t>202K福田町浦田004</t>
  </si>
  <si>
    <t>Ⅰ-852</t>
  </si>
  <si>
    <t>202K福田町浦田005</t>
  </si>
  <si>
    <t>Ⅰ-0843</t>
  </si>
  <si>
    <t>202K福田町浦田006</t>
  </si>
  <si>
    <t>Ⅰ-0853</t>
  </si>
  <si>
    <t>202K福田町浦田007</t>
  </si>
  <si>
    <t>Ⅱ-0671</t>
  </si>
  <si>
    <t>202K福田町浦田008</t>
  </si>
  <si>
    <t>浦田(1)</t>
  </si>
  <si>
    <t>福田町古新田</t>
  </si>
  <si>
    <t>202K福田町古新田001</t>
  </si>
  <si>
    <t>Ⅰ-876</t>
  </si>
  <si>
    <t>202K福田町古新田002</t>
  </si>
  <si>
    <t>Ⅰ-0874</t>
  </si>
  <si>
    <t>202K福田町古新田003</t>
  </si>
  <si>
    <t>Ⅱ-673</t>
  </si>
  <si>
    <t>202D福田町古新田001</t>
  </si>
  <si>
    <t>Ⅰ-22052</t>
  </si>
  <si>
    <t>福田町福田</t>
  </si>
  <si>
    <t>202K福田町福田001</t>
  </si>
  <si>
    <t>Ⅰ-870</t>
  </si>
  <si>
    <t>202K福田町福田002</t>
  </si>
  <si>
    <t>Ⅰ-0857</t>
  </si>
  <si>
    <t>202K福田町福田003</t>
  </si>
  <si>
    <t>Ⅰ-861</t>
  </si>
  <si>
    <t>202K福田町福田004</t>
  </si>
  <si>
    <t>Ⅰ-862</t>
  </si>
  <si>
    <t>202K福田町福田005</t>
  </si>
  <si>
    <t>Ⅰ-0869</t>
  </si>
  <si>
    <t>202K福田町福田006</t>
  </si>
  <si>
    <t>Ⅰ-871</t>
  </si>
  <si>
    <t>202K福田町福田007</t>
  </si>
  <si>
    <t>Ⅰ-873</t>
  </si>
  <si>
    <t>202K福田町福田008</t>
  </si>
  <si>
    <t>福田(1)</t>
  </si>
  <si>
    <t>202D福田町福田001</t>
  </si>
  <si>
    <t>Ⅰ-22051-1</t>
  </si>
  <si>
    <t>202D福田町福田002</t>
  </si>
  <si>
    <t>Ⅰ-22051-2</t>
  </si>
  <si>
    <t>202D福田町福田003</t>
  </si>
  <si>
    <t>Ⅰ-22048-1</t>
  </si>
  <si>
    <t>202D福田町福田004</t>
  </si>
  <si>
    <t>Ⅰ-22048-2</t>
  </si>
  <si>
    <t>藤戸町天城</t>
  </si>
  <si>
    <t>202K藤戸町天城001</t>
  </si>
  <si>
    <t>Ⅰ-0823</t>
  </si>
  <si>
    <t>202K藤戸町天城002</t>
  </si>
  <si>
    <t>Ⅰ-0824</t>
  </si>
  <si>
    <t>202K藤戸町天城003</t>
  </si>
  <si>
    <t>Ⅰ-826</t>
  </si>
  <si>
    <t>202K藤戸町天城004</t>
  </si>
  <si>
    <t>Ⅰ-0827</t>
  </si>
  <si>
    <t>202K藤戸町天城005</t>
  </si>
  <si>
    <t>Ⅰ-0828</t>
  </si>
  <si>
    <t>202K藤戸町天城006</t>
  </si>
  <si>
    <t>Ⅰ-829</t>
  </si>
  <si>
    <t>202K藤戸町天城007</t>
  </si>
  <si>
    <t>天城(I)</t>
  </si>
  <si>
    <t>202K藤戸町天城008</t>
  </si>
  <si>
    <t>天城(J)</t>
  </si>
  <si>
    <t>202K藤戸町天城009</t>
  </si>
  <si>
    <t>天城(K)</t>
  </si>
  <si>
    <t>202K藤戸町天城010</t>
  </si>
  <si>
    <t>天城(L)</t>
  </si>
  <si>
    <t>202K藤戸町天城011</t>
  </si>
  <si>
    <t>天城(M)</t>
  </si>
  <si>
    <t>202K藤戸町天城012</t>
  </si>
  <si>
    <t>天城(G)</t>
  </si>
  <si>
    <t>202K藤戸町天城013</t>
  </si>
  <si>
    <t>天城(H)</t>
  </si>
  <si>
    <t>藤戸町藤戸</t>
  </si>
  <si>
    <t>202K藤戸町藤戸001</t>
  </si>
  <si>
    <t>Ⅰ-831</t>
  </si>
  <si>
    <t>202K藤戸町藤戸002</t>
  </si>
  <si>
    <t>Ⅰ-832</t>
  </si>
  <si>
    <t>202K藤戸町藤戸003</t>
  </si>
  <si>
    <t>Ⅰ-833-1</t>
  </si>
  <si>
    <t>202K藤戸町藤戸004</t>
  </si>
  <si>
    <t>Ⅰ-833-2</t>
  </si>
  <si>
    <t>202K藤戸町藤戸005</t>
  </si>
  <si>
    <t>Ⅰ-834</t>
  </si>
  <si>
    <t>202K藤戸町藤戸006</t>
  </si>
  <si>
    <t>Ⅰ-835-2</t>
  </si>
  <si>
    <t>202K藤戸町藤戸007</t>
  </si>
  <si>
    <t>Ⅰ-836</t>
  </si>
  <si>
    <t>二子</t>
  </si>
  <si>
    <t>202K二子001</t>
  </si>
  <si>
    <t>Ⅰ-788-1</t>
  </si>
  <si>
    <t>202K二子002</t>
  </si>
  <si>
    <t>Ⅰ-788-2</t>
  </si>
  <si>
    <t>202K二子003</t>
  </si>
  <si>
    <t>Ⅰ-0786</t>
  </si>
  <si>
    <t>202K二子004</t>
  </si>
  <si>
    <t>Ⅰ-787</t>
  </si>
  <si>
    <t>202D二子001</t>
  </si>
  <si>
    <t>Ⅰ-22021</t>
  </si>
  <si>
    <t>202D二子002</t>
  </si>
  <si>
    <t>Ⅲ-22022</t>
  </si>
  <si>
    <t>二日市</t>
  </si>
  <si>
    <t>202K二日市001</t>
  </si>
  <si>
    <t>Ⅰ-0814</t>
  </si>
  <si>
    <t>船倉町</t>
  </si>
  <si>
    <t>202K船倉町001</t>
  </si>
  <si>
    <t>Ⅰ-813</t>
  </si>
  <si>
    <t>202K船倉町002</t>
  </si>
  <si>
    <t>Ⅰ-811</t>
  </si>
  <si>
    <t>202K船倉町003</t>
  </si>
  <si>
    <t>Ⅱ-653</t>
  </si>
  <si>
    <t>本町</t>
  </si>
  <si>
    <t>202K本町001</t>
  </si>
  <si>
    <t>Ⅰ-805</t>
  </si>
  <si>
    <t>202K本町002</t>
  </si>
  <si>
    <t>Ⅰ-806</t>
  </si>
  <si>
    <t>202K本町003</t>
  </si>
  <si>
    <t>松江</t>
  </si>
  <si>
    <t>202K松江001</t>
  </si>
  <si>
    <t>Ⅰ-884</t>
  </si>
  <si>
    <t>202K松江002</t>
  </si>
  <si>
    <t>Ⅲ-0113</t>
  </si>
  <si>
    <t>松島</t>
  </si>
  <si>
    <t>202K松島001</t>
  </si>
  <si>
    <t>Ⅰ-790</t>
  </si>
  <si>
    <t>202K松島002</t>
  </si>
  <si>
    <t>Ⅰ-0791</t>
  </si>
  <si>
    <t>202K松島003</t>
  </si>
  <si>
    <t>Ⅰ-792</t>
  </si>
  <si>
    <t>202K松島004</t>
  </si>
  <si>
    <t>Ⅰ-0793</t>
  </si>
  <si>
    <t>水島北亀島町</t>
  </si>
  <si>
    <t>202K水島北亀島町001</t>
  </si>
  <si>
    <t>Ⅰ-877</t>
  </si>
  <si>
    <t>三田</t>
  </si>
  <si>
    <t>202D三田001</t>
  </si>
  <si>
    <t>Ⅰ-22018</t>
  </si>
  <si>
    <t>202D三田002</t>
  </si>
  <si>
    <t>Ⅰ-22019</t>
  </si>
  <si>
    <t>202D三田003</t>
  </si>
  <si>
    <t>Ⅰ-22020</t>
  </si>
  <si>
    <t>山地</t>
  </si>
  <si>
    <t>202K山地001</t>
  </si>
  <si>
    <t>Ⅱ-648</t>
  </si>
  <si>
    <t>呼松</t>
  </si>
  <si>
    <t>202K呼松001</t>
  </si>
  <si>
    <t>Ⅰ-0883</t>
  </si>
  <si>
    <t>202D呼松001</t>
  </si>
  <si>
    <t>Ⅰ-22069</t>
  </si>
  <si>
    <t>202D呼松002</t>
  </si>
  <si>
    <t>Ⅰ-22070</t>
  </si>
  <si>
    <t>船穂町</t>
  </si>
  <si>
    <t>船穂町船穂</t>
  </si>
  <si>
    <t>202K船穂町船穂001</t>
  </si>
  <si>
    <t>Ⅰ-1074</t>
  </si>
  <si>
    <t>202K船穂町船穂002</t>
  </si>
  <si>
    <t>Ⅰ-1075</t>
  </si>
  <si>
    <t>202K船穂町船穂003</t>
  </si>
  <si>
    <t>Ⅰ-2254</t>
  </si>
  <si>
    <t>202K船穂町船穂004</t>
  </si>
  <si>
    <t>Ⅱ-796</t>
  </si>
  <si>
    <t>202K船穂町船穂005</t>
  </si>
  <si>
    <t>Ⅱ-797</t>
  </si>
  <si>
    <t>202K船穂町船穂006</t>
  </si>
  <si>
    <t>外開</t>
  </si>
  <si>
    <t>202D船穂町船穂001</t>
  </si>
  <si>
    <t>Ⅲ-27004</t>
  </si>
  <si>
    <t>202J船穂町船穂001</t>
  </si>
  <si>
    <t>鶏尾</t>
  </si>
  <si>
    <t>船穂町水江</t>
  </si>
  <si>
    <t>202K船穂町水江001</t>
  </si>
  <si>
    <t>Ⅰ-1073</t>
  </si>
  <si>
    <t>202K船穂町水江002</t>
  </si>
  <si>
    <t>又串(B)</t>
  </si>
  <si>
    <t>202K船穂町水江003</t>
  </si>
  <si>
    <t>又串(C)</t>
  </si>
  <si>
    <t>船穂町柳井原</t>
  </si>
  <si>
    <t>202K船穂町柳井原001</t>
  </si>
  <si>
    <t>Ⅰ-1071</t>
  </si>
  <si>
    <t>202K船穂町柳井原002</t>
  </si>
  <si>
    <t>Ⅰ-1072</t>
  </si>
  <si>
    <t>202K船穂町柳井原003</t>
  </si>
  <si>
    <t>Ⅱ-795</t>
  </si>
  <si>
    <t>202K船穂町柳井原004</t>
  </si>
  <si>
    <t>Ⅲ-140-1</t>
  </si>
  <si>
    <t>202K船穂町柳井原005</t>
  </si>
  <si>
    <t>Ⅲ-140-2</t>
  </si>
  <si>
    <t>202D船穂町柳井原001</t>
  </si>
  <si>
    <t>Ⅱ-27001</t>
  </si>
  <si>
    <t>202D船穂町柳井原002</t>
  </si>
  <si>
    <t>Ⅲ-27002</t>
  </si>
  <si>
    <t>202D船穂町柳井原003</t>
  </si>
  <si>
    <t>Ⅱ-27003</t>
  </si>
  <si>
    <t>202J船穂町柳井原001</t>
  </si>
  <si>
    <t>202J船穂町柳井原002</t>
  </si>
  <si>
    <t>横山</t>
  </si>
  <si>
    <t>真備町</t>
  </si>
  <si>
    <t>真備町市場</t>
  </si>
  <si>
    <t>202K真備町市場001</t>
  </si>
  <si>
    <t>Ⅱ-798</t>
  </si>
  <si>
    <t>202K真備町市場002</t>
  </si>
  <si>
    <t>Ⅱ-799</t>
  </si>
  <si>
    <t>202D真備町市場001</t>
  </si>
  <si>
    <t>Ⅰ-28005</t>
  </si>
  <si>
    <t>202D真備町市場002</t>
  </si>
  <si>
    <t>Ⅰ-28040</t>
  </si>
  <si>
    <t>202D真備町市場003</t>
  </si>
  <si>
    <t>Ⅲ-28008</t>
  </si>
  <si>
    <t>202D真備町市場004</t>
  </si>
  <si>
    <t>Ⅰ-28001</t>
  </si>
  <si>
    <t>202D真備町市場005</t>
  </si>
  <si>
    <t>Ⅰ-28002</t>
  </si>
  <si>
    <t>202D真備町市場006</t>
  </si>
  <si>
    <t>Ⅰ-28004</t>
  </si>
  <si>
    <t>202D真備町市場007</t>
  </si>
  <si>
    <t>Ⅰ-28006</t>
  </si>
  <si>
    <t>202D真備町市場008</t>
  </si>
  <si>
    <t>Ⅰ-28007</t>
  </si>
  <si>
    <t>202D真備町市場009</t>
  </si>
  <si>
    <t>Ⅰ-28011</t>
  </si>
  <si>
    <t>202D真備町市場010</t>
  </si>
  <si>
    <t>Ⅲ-28003</t>
  </si>
  <si>
    <t>202D真備町市場011</t>
  </si>
  <si>
    <t>Ⅱ-28012</t>
  </si>
  <si>
    <t>202D真備町市場012</t>
  </si>
  <si>
    <t>Ⅱ-28015</t>
  </si>
  <si>
    <t>202D真備町市場013</t>
  </si>
  <si>
    <t>Ⅱ-28035</t>
  </si>
  <si>
    <t>202D真備町市場014</t>
  </si>
  <si>
    <t>Ⅲ-28009</t>
  </si>
  <si>
    <t>202D真備町市場015</t>
  </si>
  <si>
    <t>Ⅲ-28010</t>
  </si>
  <si>
    <t>202D真備町市場016</t>
  </si>
  <si>
    <t>Ⅲ-28013</t>
  </si>
  <si>
    <t>202D真備町市場017</t>
  </si>
  <si>
    <t>Ⅲ-28014</t>
  </si>
  <si>
    <t>202D真備町市場018</t>
  </si>
  <si>
    <t>Ⅲ-28017</t>
  </si>
  <si>
    <t>202D真備町市場019</t>
  </si>
  <si>
    <t>Ⅲ-28018</t>
  </si>
  <si>
    <t>202D真備町市場020</t>
  </si>
  <si>
    <t>Ⅲ-28019</t>
  </si>
  <si>
    <t>202D真備町市場021</t>
  </si>
  <si>
    <t>Ⅲ-28029</t>
  </si>
  <si>
    <t>真備町尾崎</t>
  </si>
  <si>
    <t>202K真備町尾崎001</t>
  </si>
  <si>
    <t>Ⅰ-1083</t>
  </si>
  <si>
    <t>202D真備町尾崎001</t>
  </si>
  <si>
    <t>Ⅰ-28024</t>
  </si>
  <si>
    <t>202D真備町尾崎002</t>
  </si>
  <si>
    <t>Ⅲ-28022</t>
  </si>
  <si>
    <t>202D真備町尾崎003</t>
  </si>
  <si>
    <t>Ⅲ-28023</t>
  </si>
  <si>
    <t>真備町上二万</t>
  </si>
  <si>
    <t>202K真備町上二万001</t>
  </si>
  <si>
    <t>Ⅰ-1087-1</t>
  </si>
  <si>
    <t>202K真備町上二万002</t>
  </si>
  <si>
    <t>Ⅰ-1087-2</t>
  </si>
  <si>
    <t>202D真備町上二万001</t>
  </si>
  <si>
    <t>Ⅰ-28072</t>
  </si>
  <si>
    <t>202D真備町上二万002</t>
  </si>
  <si>
    <t>Ⅰ-28073</t>
  </si>
  <si>
    <t>202D真備町上二万003</t>
  </si>
  <si>
    <t>Ⅰ-28074</t>
  </si>
  <si>
    <t>202D真備町上二万004</t>
  </si>
  <si>
    <t>Ⅰ-28077</t>
  </si>
  <si>
    <t>202D真備町上二万005</t>
  </si>
  <si>
    <t>Ⅰ-28078</t>
  </si>
  <si>
    <t>202D真備町上二万006</t>
  </si>
  <si>
    <t>Ⅱ-28075</t>
  </si>
  <si>
    <t>202D真備町上二万007</t>
  </si>
  <si>
    <t>Ⅱ-28076-1</t>
  </si>
  <si>
    <t>202D真備町上二万008</t>
  </si>
  <si>
    <t>Ⅱ-28076-2</t>
  </si>
  <si>
    <t>202J真備町上二万001</t>
  </si>
  <si>
    <t>金山</t>
  </si>
  <si>
    <t>真備町川辺</t>
  </si>
  <si>
    <t>202K真備町川辺001</t>
  </si>
  <si>
    <t>Ⅱ-801</t>
  </si>
  <si>
    <t>202D真備町川辺001</t>
  </si>
  <si>
    <t>Ⅲ-28083</t>
  </si>
  <si>
    <t>真備町下二万</t>
  </si>
  <si>
    <t>202D真備町下二万001</t>
  </si>
  <si>
    <t>Ⅰ-28070</t>
  </si>
  <si>
    <t>202D真備町下二万002</t>
  </si>
  <si>
    <t>Ⅰ-28079</t>
  </si>
  <si>
    <t>202D真備町下二万003</t>
  </si>
  <si>
    <t>Ⅰ-28082</t>
  </si>
  <si>
    <t>202D真備町下二万004</t>
  </si>
  <si>
    <t>Ⅱ-28080</t>
  </si>
  <si>
    <t>202D真備町下二万005</t>
  </si>
  <si>
    <t>Ⅱ-28081</t>
  </si>
  <si>
    <t>202D真備町下二万006</t>
  </si>
  <si>
    <t>Ⅲ-28071</t>
  </si>
  <si>
    <t>202J真備町下二万001</t>
  </si>
  <si>
    <t>真備町妹</t>
  </si>
  <si>
    <t>202K真備町妹001</t>
  </si>
  <si>
    <t>Ⅰ-2255</t>
  </si>
  <si>
    <t>202D真備町妹001</t>
  </si>
  <si>
    <t>Ⅰ-28056</t>
  </si>
  <si>
    <t>202D真備町妹002</t>
  </si>
  <si>
    <t>Ⅰ-28058</t>
  </si>
  <si>
    <t>202D真備町妹003</t>
  </si>
  <si>
    <t>Ⅱ-28057</t>
  </si>
  <si>
    <t>202D真備町妹004</t>
  </si>
  <si>
    <t>Ⅰ-28041</t>
  </si>
  <si>
    <t>202D真備町妹005</t>
  </si>
  <si>
    <t>Ⅰ-28052</t>
  </si>
  <si>
    <t>202D真備町妹006</t>
  </si>
  <si>
    <t>Ⅱ-28021</t>
  </si>
  <si>
    <t>202D真備町妹007</t>
  </si>
  <si>
    <t>Ⅱ-28049</t>
  </si>
  <si>
    <t>202D真備町妹008</t>
  </si>
  <si>
    <t>Ⅱ-28050</t>
  </si>
  <si>
    <t>202D真備町妹009</t>
  </si>
  <si>
    <t>Ⅱ-28053</t>
  </si>
  <si>
    <t>202D真備町妹010</t>
  </si>
  <si>
    <t>Ⅲ-28044</t>
  </si>
  <si>
    <t>202D真備町妹011</t>
  </si>
  <si>
    <t>Ⅲ-28051</t>
  </si>
  <si>
    <t>202D真備町妹012</t>
  </si>
  <si>
    <t>Ⅱ-28036</t>
  </si>
  <si>
    <t>202D真備町妹013</t>
  </si>
  <si>
    <t>Ⅱ-28037</t>
  </si>
  <si>
    <t>202D真備町妹014</t>
  </si>
  <si>
    <t>Ⅱ-28038</t>
  </si>
  <si>
    <t>202D真備町妹015</t>
  </si>
  <si>
    <t>Ⅱ-28045</t>
  </si>
  <si>
    <t>202D真備町妹016</t>
  </si>
  <si>
    <t>Ⅱ-28046</t>
  </si>
  <si>
    <t>202D真備町妹017</t>
  </si>
  <si>
    <t>Ⅱ-28047</t>
  </si>
  <si>
    <t>202D真備町妹018</t>
  </si>
  <si>
    <t>Ⅱ-28048</t>
  </si>
  <si>
    <t>202D真備町妹019</t>
  </si>
  <si>
    <t>Ⅱ-28054</t>
  </si>
  <si>
    <t>202D真備町妹020</t>
  </si>
  <si>
    <t>Ⅱ-28039</t>
  </si>
  <si>
    <t>202D真備町妹021</t>
  </si>
  <si>
    <t>Ⅲ-28042</t>
  </si>
  <si>
    <t>202D真備町妹022</t>
  </si>
  <si>
    <t>Ⅲ-28043</t>
  </si>
  <si>
    <t>202D真備町妹023</t>
  </si>
  <si>
    <t>Ⅲ-28055</t>
  </si>
  <si>
    <t>真備町辻田</t>
  </si>
  <si>
    <t>202K真備町辻田001</t>
  </si>
  <si>
    <t>辻田</t>
  </si>
  <si>
    <t>202K真備町辻田002</t>
  </si>
  <si>
    <t>Ⅰ-1079</t>
  </si>
  <si>
    <t>202K真備町辻田003</t>
  </si>
  <si>
    <t>Ⅰ-1077</t>
  </si>
  <si>
    <t>202K真備町辻田004</t>
  </si>
  <si>
    <t>Ⅰ-1078</t>
  </si>
  <si>
    <t>真備町服部</t>
  </si>
  <si>
    <t>202K真備町服部001</t>
  </si>
  <si>
    <t>Ⅰ-1086</t>
  </si>
  <si>
    <t>202D真備町服部001</t>
  </si>
  <si>
    <t>Ⅰ-28063</t>
  </si>
  <si>
    <t>202D真備町服部002</t>
  </si>
  <si>
    <t>Ⅰ-28064</t>
  </si>
  <si>
    <t>202D真備町服部003</t>
  </si>
  <si>
    <t>Ⅰ-28065</t>
  </si>
  <si>
    <t>202D真備町服部004</t>
  </si>
  <si>
    <t>Ⅰ-28059</t>
  </si>
  <si>
    <t>202D真備町服部005</t>
  </si>
  <si>
    <t>Ⅰ-28060</t>
  </si>
  <si>
    <t>202D真備町服部006</t>
  </si>
  <si>
    <t>Ⅰ-28061</t>
  </si>
  <si>
    <t>202D真備町服部007</t>
  </si>
  <si>
    <t>Ⅰ-28062</t>
  </si>
  <si>
    <t>真備町箭田</t>
  </si>
  <si>
    <t>202K真備町箭田001</t>
  </si>
  <si>
    <t>Ⅰ-1080</t>
  </si>
  <si>
    <t>202K真備町箭田002</t>
  </si>
  <si>
    <t>Ⅰ-1082</t>
  </si>
  <si>
    <t>202K真備町箭田003</t>
  </si>
  <si>
    <t>Ⅰ-1084</t>
  </si>
  <si>
    <t>202K真備町箭田004</t>
  </si>
  <si>
    <t>Ⅰ-1085</t>
  </si>
  <si>
    <t>202K真備町箭田005</t>
  </si>
  <si>
    <t>Ⅱ-800</t>
  </si>
  <si>
    <t>202K真備町箭田006</t>
  </si>
  <si>
    <t>Ⅰ-1081</t>
  </si>
  <si>
    <t>202D真備町箭田001</t>
  </si>
  <si>
    <t>Ⅰ-28069</t>
  </si>
  <si>
    <t>202D真備町箭田002</t>
  </si>
  <si>
    <t>Ⅰ-28028</t>
  </si>
  <si>
    <t>202D真備町箭田003</t>
  </si>
  <si>
    <t>Ⅰ-28066</t>
  </si>
  <si>
    <t>202D真備町箭田004</t>
  </si>
  <si>
    <t>Ⅱ-28068</t>
  </si>
  <si>
    <t>202D真備町箭田005</t>
  </si>
  <si>
    <t>Ⅲ-28067</t>
  </si>
  <si>
    <t>202D真備町箭田006</t>
  </si>
  <si>
    <t>Ⅰ-28030</t>
  </si>
  <si>
    <t>202D真備町箭田007</t>
  </si>
  <si>
    <t>Ⅱ-28025</t>
  </si>
  <si>
    <t>202D真備町箭田008</t>
  </si>
  <si>
    <t>Ⅲ-28026</t>
  </si>
  <si>
    <t>202D真備町箭田009</t>
  </si>
  <si>
    <t>Ⅲ-28027</t>
  </si>
  <si>
    <t>202D真備町箭田010</t>
  </si>
  <si>
    <t>Ⅲ-28033</t>
  </si>
  <si>
    <t>　　　　　 　事象別
　市町村 </t>
    <rPh sb="7" eb="9">
      <t>ジショウ</t>
    </rPh>
    <rPh sb="9" eb="10">
      <t>ベツ</t>
    </rPh>
    <phoneticPr fontId="4"/>
  </si>
  <si>
    <t>　　　　　　 事象別
　区別 </t>
    <rPh sb="7" eb="9">
      <t>ジショウ</t>
    </rPh>
    <rPh sb="9" eb="10">
      <t>ベツ</t>
    </rPh>
    <rPh sb="14" eb="16">
      <t>クベツ</t>
    </rPh>
    <phoneticPr fontId="4"/>
  </si>
  <si>
    <t>土砂災害警戒区域等の指定箇所一覧表（岡山市中区）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オカヤマシ</t>
    </rPh>
    <rPh sb="21" eb="22">
      <t>ナカ</t>
    </rPh>
    <rPh sb="22" eb="23">
      <t>ク</t>
    </rPh>
    <phoneticPr fontId="4"/>
  </si>
  <si>
    <t>赤坂台</t>
  </si>
  <si>
    <t>201K赤坂台001</t>
  </si>
  <si>
    <t>Ⅰ-17</t>
  </si>
  <si>
    <t>網浜</t>
  </si>
  <si>
    <t>201K網浜001</t>
  </si>
  <si>
    <t>Ⅰ-0201</t>
  </si>
  <si>
    <t>今谷</t>
  </si>
  <si>
    <t>201K今谷001</t>
  </si>
  <si>
    <t>Ⅰ-169</t>
  </si>
  <si>
    <t>奥市</t>
  </si>
  <si>
    <t>201K奥市001</t>
  </si>
  <si>
    <t>Ⅰ-0183</t>
  </si>
  <si>
    <t>201D奥市001</t>
  </si>
  <si>
    <t>Ⅱ-01244</t>
  </si>
  <si>
    <t>御成町</t>
  </si>
  <si>
    <t>201K御成町001</t>
  </si>
  <si>
    <t>Ⅰ-0182</t>
  </si>
  <si>
    <t>201K御成町002</t>
  </si>
  <si>
    <t>Ⅱ-0076</t>
  </si>
  <si>
    <t>門田文化町</t>
  </si>
  <si>
    <t>201K門田文化町001</t>
  </si>
  <si>
    <t>Ⅰ-0186</t>
  </si>
  <si>
    <t>201K門田文化町002</t>
  </si>
  <si>
    <t>Ⅰ-0187</t>
  </si>
  <si>
    <t>201K門田文化町003</t>
  </si>
  <si>
    <t>Ⅰ-0188</t>
  </si>
  <si>
    <t>201K門田文化町004</t>
  </si>
  <si>
    <t>Ⅰ-0189</t>
  </si>
  <si>
    <t>201K門田文化町005</t>
  </si>
  <si>
    <t>Ⅰ-190</t>
  </si>
  <si>
    <t>門田本町</t>
  </si>
  <si>
    <t>201K門田本町001</t>
  </si>
  <si>
    <t>Ⅰ-0197</t>
  </si>
  <si>
    <t>201K門田本町002</t>
  </si>
  <si>
    <t>Ⅰ-0198</t>
  </si>
  <si>
    <t>201K門田本町003</t>
  </si>
  <si>
    <t>Ⅰ-0199</t>
  </si>
  <si>
    <t>201K門田本町004</t>
  </si>
  <si>
    <t>Ⅰ-0200</t>
  </si>
  <si>
    <t>祇園</t>
  </si>
  <si>
    <t>201K祇園001</t>
  </si>
  <si>
    <t>Ⅰ-131</t>
  </si>
  <si>
    <t>201K祇園002</t>
  </si>
  <si>
    <t>Ⅰ-129</t>
  </si>
  <si>
    <t>201D祇園001</t>
  </si>
  <si>
    <t>Ⅰ-01190</t>
  </si>
  <si>
    <t>201D祇園002</t>
  </si>
  <si>
    <t>Ⅰ-01185</t>
  </si>
  <si>
    <t>201D祇園003</t>
  </si>
  <si>
    <t>Ⅰ-01186</t>
  </si>
  <si>
    <t>201D祇園004</t>
  </si>
  <si>
    <t>Ⅰ-01187</t>
  </si>
  <si>
    <t>国富</t>
  </si>
  <si>
    <t>201K国富001</t>
  </si>
  <si>
    <t>Ⅰ-0178</t>
  </si>
  <si>
    <t>201K国富002</t>
  </si>
  <si>
    <t>Ⅰ-0175</t>
  </si>
  <si>
    <t>201K国富003</t>
  </si>
  <si>
    <t>Ⅰ-0176</t>
  </si>
  <si>
    <t>201K国富004</t>
  </si>
  <si>
    <t>Ⅰ-0177</t>
  </si>
  <si>
    <t>201K国富005</t>
  </si>
  <si>
    <t>国富(E)</t>
  </si>
  <si>
    <t>201K国富006</t>
  </si>
  <si>
    <t>Ⅰ-0170</t>
  </si>
  <si>
    <t>201D国富001</t>
  </si>
  <si>
    <t>Ⅰ-01243</t>
  </si>
  <si>
    <t>201D国富002</t>
  </si>
  <si>
    <t>Ⅰ-01242</t>
  </si>
  <si>
    <t>沢田</t>
  </si>
  <si>
    <t>201K沢田001</t>
  </si>
  <si>
    <t>Ⅰ-0172</t>
  </si>
  <si>
    <t>201K沢田002</t>
  </si>
  <si>
    <t>Ⅰ-0173</t>
  </si>
  <si>
    <t>201K沢田003</t>
  </si>
  <si>
    <t>Ⅱ-0075</t>
  </si>
  <si>
    <t>四御神</t>
  </si>
  <si>
    <t>201K四御神001</t>
  </si>
  <si>
    <t>201K四御神002</t>
  </si>
  <si>
    <t>Ⅰ-132</t>
  </si>
  <si>
    <t>201D四御神001</t>
  </si>
  <si>
    <t>Ⅰ-01192</t>
  </si>
  <si>
    <t>201D四御神002</t>
  </si>
  <si>
    <t>Ⅰ-01193</t>
  </si>
  <si>
    <t>201D四御神003</t>
  </si>
  <si>
    <t>Ⅰ-01194</t>
  </si>
  <si>
    <t>201D四御神004</t>
  </si>
  <si>
    <t>Ⅰ-01195</t>
  </si>
  <si>
    <t>下</t>
  </si>
  <si>
    <t>201K下001</t>
  </si>
  <si>
    <t>Ⅱ-0069</t>
  </si>
  <si>
    <t>賞田</t>
  </si>
  <si>
    <t>201D賞田001</t>
  </si>
  <si>
    <t>Ⅰ-01191</t>
  </si>
  <si>
    <t>土田</t>
  </si>
  <si>
    <t>201K土田001</t>
  </si>
  <si>
    <t>Ⅰ-133</t>
  </si>
  <si>
    <t>長利</t>
  </si>
  <si>
    <t>201K長利001</t>
  </si>
  <si>
    <t>Ⅰ-163</t>
  </si>
  <si>
    <t>原尾島</t>
  </si>
  <si>
    <t>201K原尾島001</t>
  </si>
  <si>
    <t>Ⅰ-171</t>
  </si>
  <si>
    <t>201D原尾島001</t>
  </si>
  <si>
    <t>Ⅰ-01240</t>
  </si>
  <si>
    <t>201D原尾島002</t>
  </si>
  <si>
    <t>Ⅰ-01241</t>
  </si>
  <si>
    <t>東山</t>
  </si>
  <si>
    <t>201K東山001</t>
  </si>
  <si>
    <t>Ⅰ-0184</t>
  </si>
  <si>
    <t>201K東山002</t>
  </si>
  <si>
    <t>Ⅰ-185</t>
  </si>
  <si>
    <t>平井</t>
  </si>
  <si>
    <t>201K平井001</t>
  </si>
  <si>
    <t>Ⅰ-206</t>
  </si>
  <si>
    <t>福泊</t>
  </si>
  <si>
    <t>201K福泊001</t>
  </si>
  <si>
    <t>Ⅰ-0181</t>
  </si>
  <si>
    <t>円山</t>
  </si>
  <si>
    <t>201K円山001</t>
  </si>
  <si>
    <t>(人)Ⅰ-16</t>
  </si>
  <si>
    <t>201K円山002</t>
  </si>
  <si>
    <t>Ⅰ-195</t>
  </si>
  <si>
    <t>201K円山003</t>
  </si>
  <si>
    <t>Ⅰ-0196</t>
  </si>
  <si>
    <t>201K円山004</t>
  </si>
  <si>
    <t>円山(C)</t>
  </si>
  <si>
    <t>湊</t>
  </si>
  <si>
    <t>201K湊001</t>
  </si>
  <si>
    <t>Ⅰ-0194</t>
  </si>
  <si>
    <t>201K湊002</t>
  </si>
  <si>
    <t>(人)Ⅰ-0018</t>
  </si>
  <si>
    <t>201K湊003</t>
  </si>
  <si>
    <t>(人)Ⅰ-0019</t>
  </si>
  <si>
    <t>201K湊004</t>
  </si>
  <si>
    <t>Ⅰ-0191</t>
  </si>
  <si>
    <t>201K湊005</t>
  </si>
  <si>
    <t>Ⅰ-192</t>
  </si>
  <si>
    <t>201K湊006</t>
  </si>
  <si>
    <t>Ⅰ-0193</t>
  </si>
  <si>
    <t>201K湊007</t>
  </si>
  <si>
    <t>Ⅰ-0202</t>
  </si>
  <si>
    <t>201K湊008</t>
  </si>
  <si>
    <t>Ⅰ-0203</t>
  </si>
  <si>
    <t>201K湊009</t>
  </si>
  <si>
    <t>Ⅰ-204</t>
  </si>
  <si>
    <t>201K湊010</t>
  </si>
  <si>
    <t>Ⅰ-205</t>
  </si>
  <si>
    <t>201K湊011</t>
  </si>
  <si>
    <t>Ⅰ-207</t>
  </si>
  <si>
    <t>201K湊012</t>
  </si>
  <si>
    <t>Ⅰ-208</t>
  </si>
  <si>
    <t>海吉</t>
  </si>
  <si>
    <t>201K海吉001</t>
  </si>
  <si>
    <t>(人)Ⅰ-15</t>
  </si>
  <si>
    <t>201K海吉002</t>
  </si>
  <si>
    <t>Ⅰ-0174</t>
  </si>
  <si>
    <t>201K海吉003</t>
  </si>
  <si>
    <t>Ⅰ-0179</t>
  </si>
  <si>
    <t>201K海吉004</t>
  </si>
  <si>
    <t>Ⅰ-0180</t>
  </si>
  <si>
    <t>浅川</t>
  </si>
  <si>
    <t>201K浅川001</t>
  </si>
  <si>
    <t>浦間(B)</t>
  </si>
  <si>
    <t>浅越</t>
  </si>
  <si>
    <t>201K浅越001</t>
  </si>
  <si>
    <t>Ⅰ-275</t>
  </si>
  <si>
    <t>201K浅越002</t>
  </si>
  <si>
    <t>山根-01</t>
  </si>
  <si>
    <t>犬島</t>
  </si>
  <si>
    <t>201K犬島001</t>
  </si>
  <si>
    <t>Ⅰ-0316</t>
  </si>
  <si>
    <t>201K犬島002</t>
  </si>
  <si>
    <t>Ⅱ-0083</t>
  </si>
  <si>
    <t>201K犬島003</t>
  </si>
  <si>
    <t>Ⅱ-0084</t>
  </si>
  <si>
    <t>浦間</t>
  </si>
  <si>
    <t>201K浦間001</t>
  </si>
  <si>
    <t>Ⅰ-234</t>
  </si>
  <si>
    <t>201K浦間002</t>
  </si>
  <si>
    <t>Ⅰ-20</t>
  </si>
  <si>
    <t>201D浦間001</t>
  </si>
  <si>
    <t>Ⅰ-01220</t>
  </si>
  <si>
    <t>邑久郷</t>
  </si>
  <si>
    <t>201K邑久郷001</t>
  </si>
  <si>
    <t>Ⅰ-284</t>
  </si>
  <si>
    <t>201K邑久郷002</t>
  </si>
  <si>
    <t>Ⅰ-285</t>
  </si>
  <si>
    <t>201K邑久郷003</t>
  </si>
  <si>
    <t>Ⅰ-286</t>
  </si>
  <si>
    <t>201K邑久郷004</t>
  </si>
  <si>
    <t>Ⅰ-288</t>
  </si>
  <si>
    <t>201D邑久郷001</t>
  </si>
  <si>
    <t>Ⅰ-01262</t>
  </si>
  <si>
    <t>201D邑久郷002</t>
  </si>
  <si>
    <t>Ⅰ-01263</t>
  </si>
  <si>
    <t>201D邑久郷003</t>
  </si>
  <si>
    <t>Ⅰ-01264</t>
  </si>
  <si>
    <t>201D邑久郷004</t>
  </si>
  <si>
    <t>Ⅰ-01265</t>
  </si>
  <si>
    <t>201D邑久郷005</t>
  </si>
  <si>
    <t>Ⅱ-01266</t>
  </si>
  <si>
    <t>201D邑久郷006</t>
  </si>
  <si>
    <t>Ⅱ-01267</t>
  </si>
  <si>
    <t>201D邑久郷007</t>
  </si>
  <si>
    <t>邑久郷(A)</t>
  </si>
  <si>
    <t>201D邑久郷008</t>
  </si>
  <si>
    <t>邑久郷(B)</t>
  </si>
  <si>
    <t>201D邑久郷009</t>
  </si>
  <si>
    <t>邑久郷(C)</t>
  </si>
  <si>
    <t>乙子</t>
  </si>
  <si>
    <t>201K乙子001</t>
  </si>
  <si>
    <t>Ⅰ-280</t>
  </si>
  <si>
    <t>201K乙子002</t>
  </si>
  <si>
    <t>Ⅰ-281</t>
  </si>
  <si>
    <t>201K乙子003</t>
  </si>
  <si>
    <t>Ⅰ-282</t>
  </si>
  <si>
    <t>神崎町</t>
  </si>
  <si>
    <t>201K神崎町001</t>
  </si>
  <si>
    <t>Ⅰ-283</t>
  </si>
  <si>
    <t>201K神崎町002</t>
  </si>
  <si>
    <t>Ⅱ-80</t>
  </si>
  <si>
    <t>201K神崎町003</t>
  </si>
  <si>
    <t>Ⅱ-81</t>
  </si>
  <si>
    <t>201K神崎町004</t>
  </si>
  <si>
    <t>神崎町(A)</t>
  </si>
  <si>
    <t>久々井</t>
  </si>
  <si>
    <t>201K久々井001</t>
  </si>
  <si>
    <t>Ⅰ-312</t>
  </si>
  <si>
    <t>201K久々井002</t>
  </si>
  <si>
    <t>Ⅰ-315</t>
  </si>
  <si>
    <t>201D久々井001</t>
  </si>
  <si>
    <t>Ⅱ-01297</t>
  </si>
  <si>
    <t>草ケ部</t>
  </si>
  <si>
    <t>201K草ケ部001</t>
  </si>
  <si>
    <t>Ⅰ-0231</t>
  </si>
  <si>
    <t>201K草ケ部002</t>
  </si>
  <si>
    <t>Ⅰ-233</t>
  </si>
  <si>
    <t>201K草ケ部003</t>
  </si>
  <si>
    <t>Ⅰ-237</t>
  </si>
  <si>
    <t>201D草ケ部001</t>
  </si>
  <si>
    <t>Ⅰ-01201</t>
  </si>
  <si>
    <t>久保</t>
  </si>
  <si>
    <t>201K久保001</t>
  </si>
  <si>
    <t>Ⅰ-267</t>
  </si>
  <si>
    <t>201K久保002</t>
  </si>
  <si>
    <t>Ⅰ-0276</t>
  </si>
  <si>
    <t>201K久保003</t>
  </si>
  <si>
    <t>(人)Ⅰ-23</t>
  </si>
  <si>
    <t>201K久保004</t>
  </si>
  <si>
    <t>Ⅰ-269</t>
  </si>
  <si>
    <t>鉄</t>
  </si>
  <si>
    <t>201K鉄001</t>
  </si>
  <si>
    <t>Ⅰ-256</t>
  </si>
  <si>
    <t>201K鉄002</t>
  </si>
  <si>
    <t>Ⅰ-257</t>
  </si>
  <si>
    <t>201D鉄001</t>
  </si>
  <si>
    <t>Ⅰ-01202</t>
  </si>
  <si>
    <t>幸地崎町</t>
  </si>
  <si>
    <t>201K幸地崎町001</t>
  </si>
  <si>
    <t>Ⅰ-289</t>
  </si>
  <si>
    <t>201K幸地崎町002</t>
  </si>
  <si>
    <t>Ⅰ-290</t>
  </si>
  <si>
    <t>古都宿</t>
  </si>
  <si>
    <t>201K古都宿001</t>
  </si>
  <si>
    <t>Ⅰ-252</t>
  </si>
  <si>
    <t>古都南方</t>
  </si>
  <si>
    <t>201K古都南方001</t>
  </si>
  <si>
    <t>Ⅰ-259</t>
  </si>
  <si>
    <t>201K古都南方002</t>
  </si>
  <si>
    <t>Ⅰ-260</t>
  </si>
  <si>
    <t>201K古都南方003</t>
  </si>
  <si>
    <t>Ⅰ-261</t>
  </si>
  <si>
    <t>201K古都南方004</t>
  </si>
  <si>
    <t>Ⅰ-22</t>
  </si>
  <si>
    <t>201K古都南方005</t>
  </si>
  <si>
    <t>Ⅰ-258</t>
  </si>
  <si>
    <t>201D古都南方001</t>
  </si>
  <si>
    <t>Ⅰ-01205</t>
  </si>
  <si>
    <t>201D古都南方002</t>
  </si>
  <si>
    <t>Ⅰ-01208</t>
  </si>
  <si>
    <t>201D古都南方003</t>
  </si>
  <si>
    <t>Ⅰ-01209</t>
  </si>
  <si>
    <t>201D古都南方004</t>
  </si>
  <si>
    <t>Ⅰ-01210</t>
  </si>
  <si>
    <t>201D古都南方005</t>
  </si>
  <si>
    <t>Ⅰ-01207</t>
  </si>
  <si>
    <t>201D古都南方006</t>
  </si>
  <si>
    <t>Ⅰ-01212</t>
  </si>
  <si>
    <t>201D古都南方007</t>
  </si>
  <si>
    <t>Ⅱ-01206</t>
  </si>
  <si>
    <t>201D古都南方008</t>
  </si>
  <si>
    <t>Ⅲ-01211</t>
  </si>
  <si>
    <t>201D古都南方009</t>
  </si>
  <si>
    <t>Ⅲ-01213</t>
  </si>
  <si>
    <t>201D古都南方010</t>
  </si>
  <si>
    <t>Ⅲ-01235</t>
  </si>
  <si>
    <t>才崎</t>
  </si>
  <si>
    <t>201K才崎001</t>
  </si>
  <si>
    <t>Ⅰ-0245</t>
  </si>
  <si>
    <t>西大寺一宮</t>
  </si>
  <si>
    <t>201K西大寺一宮001</t>
  </si>
  <si>
    <t>Ⅰ-0302</t>
  </si>
  <si>
    <t>201K西大寺一宮002</t>
  </si>
  <si>
    <t>Ⅲ-0030</t>
  </si>
  <si>
    <t>201D西大寺一宮001</t>
  </si>
  <si>
    <t>Ⅰ-01273</t>
  </si>
  <si>
    <t>西大寺松崎</t>
  </si>
  <si>
    <t>201K西大寺松崎001</t>
  </si>
  <si>
    <t>Ⅰ-271</t>
  </si>
  <si>
    <t>201K西大寺松崎002</t>
  </si>
  <si>
    <t>Ⅰ-272</t>
  </si>
  <si>
    <t>西隆寺</t>
  </si>
  <si>
    <t>201K西隆寺001</t>
  </si>
  <si>
    <t>Ⅰ-0263</t>
  </si>
  <si>
    <t>201K西隆寺002</t>
  </si>
  <si>
    <t>Ⅲ-27</t>
  </si>
  <si>
    <t>宍甘</t>
  </si>
  <si>
    <t>201K宍甘001</t>
  </si>
  <si>
    <t>Ⅰ-249</t>
  </si>
  <si>
    <t>201K宍甘002</t>
  </si>
  <si>
    <t>Ⅰ-250</t>
  </si>
  <si>
    <t>201K宍甘004</t>
  </si>
  <si>
    <t>Ⅰ-251</t>
  </si>
  <si>
    <t>201K宍甘005</t>
  </si>
  <si>
    <t>Ⅰ-253</t>
  </si>
  <si>
    <t>下阿知</t>
  </si>
  <si>
    <t>201D下阿知001</t>
  </si>
  <si>
    <t>Ⅰ-01268</t>
  </si>
  <si>
    <t>201D下阿知002</t>
  </si>
  <si>
    <t>Ⅱ-01269</t>
  </si>
  <si>
    <t>201D下阿知003</t>
  </si>
  <si>
    <t>Ⅱ-01270</t>
  </si>
  <si>
    <t>201D下阿知004</t>
  </si>
  <si>
    <t>Ⅱ-01271</t>
  </si>
  <si>
    <t>宿毛</t>
  </si>
  <si>
    <t>201K宿毛001</t>
  </si>
  <si>
    <t>Ⅰ-0291</t>
  </si>
  <si>
    <t>城東台南</t>
  </si>
  <si>
    <t>201D城東台南001</t>
  </si>
  <si>
    <t>Ⅰ-01204</t>
  </si>
  <si>
    <t>水門町</t>
  </si>
  <si>
    <t>201K水門町001</t>
  </si>
  <si>
    <t>Ⅰ-296</t>
  </si>
  <si>
    <t>201K水門町002</t>
  </si>
  <si>
    <t>Ⅰ-297</t>
  </si>
  <si>
    <t>201K水門町003</t>
  </si>
  <si>
    <t>Ⅰ-298</t>
  </si>
  <si>
    <t>竹原</t>
  </si>
  <si>
    <t>201K竹原001</t>
  </si>
  <si>
    <t>Ⅰ-0246</t>
  </si>
  <si>
    <t>201K竹原002</t>
  </si>
  <si>
    <t>Ⅰ-0247</t>
  </si>
  <si>
    <t>201K竹原003</t>
  </si>
  <si>
    <t>Ⅱ-70</t>
  </si>
  <si>
    <t>201K竹原004</t>
  </si>
  <si>
    <t>Ⅱ-71</t>
  </si>
  <si>
    <t>201K竹原005</t>
  </si>
  <si>
    <t>Ⅲ-22</t>
  </si>
  <si>
    <t>201K竹原006</t>
  </si>
  <si>
    <t>Ⅲ-23</t>
  </si>
  <si>
    <t>201D竹原001</t>
  </si>
  <si>
    <t>Ⅰ-01230</t>
  </si>
  <si>
    <t>201D竹原002</t>
  </si>
  <si>
    <t>Ⅰ-01231</t>
  </si>
  <si>
    <t>201D竹原003</t>
  </si>
  <si>
    <t>Ⅱ-01232</t>
  </si>
  <si>
    <t>201D竹原004</t>
  </si>
  <si>
    <t>Ⅱ-01234</t>
  </si>
  <si>
    <t>201D竹原005</t>
  </si>
  <si>
    <t>Ⅲ-01228</t>
  </si>
  <si>
    <t>201D竹原006</t>
  </si>
  <si>
    <t>Ⅲ-01233</t>
  </si>
  <si>
    <t>谷尻</t>
  </si>
  <si>
    <t>201K谷尻001</t>
  </si>
  <si>
    <t>Ⅰ-230</t>
  </si>
  <si>
    <t>寺山</t>
  </si>
  <si>
    <t>201K寺山001</t>
  </si>
  <si>
    <t>Ⅰ-244</t>
  </si>
  <si>
    <t>201K寺山002</t>
  </si>
  <si>
    <t>Ⅱ-73</t>
  </si>
  <si>
    <t>富崎</t>
  </si>
  <si>
    <t>201K富崎001</t>
  </si>
  <si>
    <t>Ⅰ-0266</t>
  </si>
  <si>
    <t>201K富崎002</t>
  </si>
  <si>
    <t>Ⅰ-0268</t>
  </si>
  <si>
    <t>中尾</t>
  </si>
  <si>
    <t>201K中尾001</t>
  </si>
  <si>
    <t>Ⅰ-242</t>
  </si>
  <si>
    <t>中川町</t>
  </si>
  <si>
    <t>201K中川町001</t>
  </si>
  <si>
    <t>Ⅰ-270</t>
  </si>
  <si>
    <t>長沼</t>
  </si>
  <si>
    <t>201K長沼001</t>
  </si>
  <si>
    <t>Ⅰ-277</t>
  </si>
  <si>
    <t>201K長沼002</t>
  </si>
  <si>
    <t>Ⅰ-278</t>
  </si>
  <si>
    <t>201K長沼003</t>
  </si>
  <si>
    <t>Ⅰ-279</t>
  </si>
  <si>
    <t>201K長沼004</t>
  </si>
  <si>
    <t>Ⅲ-28</t>
  </si>
  <si>
    <t>201D長沼001</t>
  </si>
  <si>
    <t>Ⅰ-01257</t>
  </si>
  <si>
    <t>201D長沼002</t>
  </si>
  <si>
    <t>Ⅰ-01258</t>
  </si>
  <si>
    <t>201D長沼003</t>
  </si>
  <si>
    <t>Ⅰ-01259</t>
  </si>
  <si>
    <t>201D長沼004</t>
  </si>
  <si>
    <t>Ⅰ-01260</t>
  </si>
  <si>
    <t>201D長沼005</t>
  </si>
  <si>
    <t>Ⅰ-01261</t>
  </si>
  <si>
    <t>楢原</t>
  </si>
  <si>
    <t>201D楢原001</t>
  </si>
  <si>
    <t>Ⅱ-01225</t>
  </si>
  <si>
    <t>201D楢原002</t>
  </si>
  <si>
    <t>Ⅱ-01226</t>
  </si>
  <si>
    <t>201D楢原003</t>
  </si>
  <si>
    <t>Ⅱ-01227</t>
  </si>
  <si>
    <t>西片岡</t>
  </si>
  <si>
    <t>201K西片岡001</t>
  </si>
  <si>
    <t>Ⅰ-304</t>
  </si>
  <si>
    <t>201K西片岡002</t>
  </si>
  <si>
    <t>Ⅰ-0306</t>
  </si>
  <si>
    <t>201K西片岡003</t>
  </si>
  <si>
    <t>嵶(B)</t>
  </si>
  <si>
    <t>201K西片岡004</t>
  </si>
  <si>
    <t>嵶(A)</t>
  </si>
  <si>
    <t>西幸西</t>
  </si>
  <si>
    <t>201K西幸西001</t>
  </si>
  <si>
    <t>Ⅰ-293</t>
  </si>
  <si>
    <t>201K西幸西002</t>
  </si>
  <si>
    <t>Ⅰ-294</t>
  </si>
  <si>
    <t>西庄</t>
  </si>
  <si>
    <t>201K西庄001</t>
  </si>
  <si>
    <t>Ⅰ-0265</t>
  </si>
  <si>
    <t>201D西庄001</t>
  </si>
  <si>
    <t>Ⅰ-01215</t>
  </si>
  <si>
    <t>201D西庄002</t>
  </si>
  <si>
    <t>Ⅰ-01216</t>
  </si>
  <si>
    <t>201D西庄003</t>
  </si>
  <si>
    <t>Ⅲ-01214</t>
  </si>
  <si>
    <t>沼</t>
  </si>
  <si>
    <t>201K沼001</t>
  </si>
  <si>
    <t>Ⅰ-239</t>
  </si>
  <si>
    <t>201K沼002</t>
  </si>
  <si>
    <t>Ⅰ-241</t>
  </si>
  <si>
    <t>201D沼001</t>
  </si>
  <si>
    <t>Ⅰ-01203</t>
  </si>
  <si>
    <t>201D沼002</t>
  </si>
  <si>
    <t>Ⅲ-01229</t>
  </si>
  <si>
    <t>東片岡</t>
  </si>
  <si>
    <t>201K東片岡001</t>
  </si>
  <si>
    <t>Ⅰ-299</t>
  </si>
  <si>
    <t>201K東片岡002</t>
  </si>
  <si>
    <t>Ⅰ-0300</t>
  </si>
  <si>
    <t>201K東片岡003</t>
  </si>
  <si>
    <t>Ⅰ-0301</t>
  </si>
  <si>
    <t>東幸西</t>
  </si>
  <si>
    <t>201K東幸西001</t>
  </si>
  <si>
    <t>Ⅰ-295</t>
  </si>
  <si>
    <t>東幸崎</t>
  </si>
  <si>
    <t>201K東幸崎001</t>
  </si>
  <si>
    <t>Ⅰ-0292</t>
  </si>
  <si>
    <t>一日市</t>
  </si>
  <si>
    <t>201K一日市001</t>
  </si>
  <si>
    <t>Ⅰ-236</t>
  </si>
  <si>
    <t>201K一日市002</t>
  </si>
  <si>
    <t>Ⅲ-21</t>
  </si>
  <si>
    <t>201D一日市001</t>
  </si>
  <si>
    <t>Ⅰ-01224</t>
  </si>
  <si>
    <t>広谷</t>
  </si>
  <si>
    <t>201K広谷001</t>
  </si>
  <si>
    <t>Ⅰ-274</t>
  </si>
  <si>
    <t>201K広谷002</t>
  </si>
  <si>
    <t>Ⅱ-79</t>
  </si>
  <si>
    <t>201K広谷003</t>
  </si>
  <si>
    <t>広谷-01</t>
  </si>
  <si>
    <t>201K広谷004</t>
  </si>
  <si>
    <t>Ⅰ-273</t>
  </si>
  <si>
    <t>201D広谷001</t>
  </si>
  <si>
    <t>Ⅰ-01251</t>
  </si>
  <si>
    <t>201D広谷002</t>
  </si>
  <si>
    <t>Ⅱ-01252</t>
  </si>
  <si>
    <t>福治</t>
  </si>
  <si>
    <t>201K福治001</t>
  </si>
  <si>
    <t>Ⅰ-0262</t>
  </si>
  <si>
    <t>201K福治002</t>
  </si>
  <si>
    <t>Ⅲ-24</t>
  </si>
  <si>
    <t>201K福治003</t>
  </si>
  <si>
    <t>Ⅲ-25</t>
  </si>
  <si>
    <t>201D福治001</t>
  </si>
  <si>
    <t>Ⅰ-01237</t>
  </si>
  <si>
    <t>201D福治002</t>
  </si>
  <si>
    <t>Ⅰ-01236</t>
  </si>
  <si>
    <t>藤井</t>
  </si>
  <si>
    <t>201K藤井001</t>
  </si>
  <si>
    <t>Ⅰ-254</t>
  </si>
  <si>
    <t>201K藤井002</t>
  </si>
  <si>
    <t>Ⅰ-255</t>
  </si>
  <si>
    <t>宝伝</t>
  </si>
  <si>
    <t>201K宝伝001</t>
  </si>
  <si>
    <t>Ⅰ-0313</t>
  </si>
  <si>
    <t>201K宝伝002</t>
  </si>
  <si>
    <t>Ⅰ-0314</t>
  </si>
  <si>
    <t>201K宝伝003</t>
  </si>
  <si>
    <t>Ⅲ-0031</t>
  </si>
  <si>
    <t>201D宝伝001</t>
  </si>
  <si>
    <t>Ⅰ-01274</t>
  </si>
  <si>
    <t>201D宝伝002</t>
  </si>
  <si>
    <t>Ⅰ-01275</t>
  </si>
  <si>
    <t>201D宝伝003</t>
  </si>
  <si>
    <t>Ⅰ-01276</t>
  </si>
  <si>
    <t>201D宝伝004</t>
  </si>
  <si>
    <t>Ⅰ-01277</t>
  </si>
  <si>
    <t>201D宝伝005</t>
  </si>
  <si>
    <t>Ⅰ-01278</t>
  </si>
  <si>
    <t>201D宝伝006</t>
  </si>
  <si>
    <t>Ⅰ-01279</t>
  </si>
  <si>
    <t>201D宝伝007</t>
  </si>
  <si>
    <t>Ⅰ-01298</t>
  </si>
  <si>
    <t>201D宝伝008</t>
  </si>
  <si>
    <t>Ⅰ-01299</t>
  </si>
  <si>
    <t>正儀</t>
  </si>
  <si>
    <t>201K正儀001</t>
  </si>
  <si>
    <t>Ⅰ-303</t>
  </si>
  <si>
    <t>201K正儀002</t>
  </si>
  <si>
    <t>Ⅰ-305</t>
  </si>
  <si>
    <t>201K正儀003</t>
  </si>
  <si>
    <t>Ⅰ-0307</t>
  </si>
  <si>
    <t>201K正儀004</t>
  </si>
  <si>
    <t>Ⅰ-0308</t>
  </si>
  <si>
    <t>201K正儀005</t>
  </si>
  <si>
    <t>Ⅰ-309</t>
  </si>
  <si>
    <t>201K正儀006</t>
  </si>
  <si>
    <t>Ⅰ-0310</t>
  </si>
  <si>
    <t>201K正儀007</t>
  </si>
  <si>
    <t>Ⅰ-0311</t>
  </si>
  <si>
    <t>南古都</t>
  </si>
  <si>
    <t>201K南古都001</t>
  </si>
  <si>
    <t>Ⅰ-243</t>
  </si>
  <si>
    <t>201K南古都002</t>
  </si>
  <si>
    <t>Ⅰ-21</t>
  </si>
  <si>
    <t>南水門町</t>
  </si>
  <si>
    <t>201K南水門町001</t>
  </si>
  <si>
    <t>Ⅰ-287</t>
  </si>
  <si>
    <t>目黒町</t>
  </si>
  <si>
    <t>201K目黒町001</t>
  </si>
  <si>
    <t>Ⅰ-264</t>
  </si>
  <si>
    <t>201K目黒町002</t>
  </si>
  <si>
    <t>Ⅰ-2102</t>
  </si>
  <si>
    <t>201D目黒町001</t>
  </si>
  <si>
    <t>Ⅰ-01217</t>
  </si>
  <si>
    <t>201D目黒町002</t>
  </si>
  <si>
    <t>Ⅰ-01218</t>
  </si>
  <si>
    <t>矢井</t>
  </si>
  <si>
    <t>201K矢井002</t>
  </si>
  <si>
    <t>Ⅰ-240</t>
  </si>
  <si>
    <t>矢井―浅川</t>
  </si>
  <si>
    <t>201K矢井―浅川001</t>
  </si>
  <si>
    <t>Ⅰ-238</t>
  </si>
  <si>
    <t>矢津</t>
  </si>
  <si>
    <t>201K矢津001</t>
  </si>
  <si>
    <t>Ⅰ-248</t>
  </si>
  <si>
    <t>201D矢津001</t>
  </si>
  <si>
    <t>Ⅰ-01197</t>
  </si>
  <si>
    <t>201D矢津002</t>
  </si>
  <si>
    <t>Ⅰ-01196</t>
  </si>
  <si>
    <t>吉井</t>
  </si>
  <si>
    <t>201K吉井001</t>
  </si>
  <si>
    <t>Ⅰ-235</t>
  </si>
  <si>
    <t>201K吉井002</t>
  </si>
  <si>
    <t>Ⅱ-72</t>
  </si>
  <si>
    <t>201D吉井001</t>
  </si>
  <si>
    <t>Ⅰ-01221</t>
  </si>
  <si>
    <t>201D吉井002</t>
  </si>
  <si>
    <t>Ⅰ-01222</t>
  </si>
  <si>
    <t>201D吉井003</t>
  </si>
  <si>
    <t>Ⅰ-01223</t>
  </si>
  <si>
    <t>201D吉井004</t>
  </si>
  <si>
    <t>Ⅱ-01219</t>
  </si>
  <si>
    <t>吉原</t>
  </si>
  <si>
    <t>201K吉原001</t>
  </si>
  <si>
    <t>Ⅲ-26</t>
  </si>
  <si>
    <t>瀬戸町</t>
  </si>
  <si>
    <t>瀬戸町江尻</t>
  </si>
  <si>
    <t>201K瀬戸町江尻001</t>
  </si>
  <si>
    <t>Ⅰ-2179</t>
  </si>
  <si>
    <t>201D瀬戸町江尻001</t>
  </si>
  <si>
    <t>Ⅰ-13050</t>
  </si>
  <si>
    <t>瀬戸町大内</t>
  </si>
  <si>
    <t>201K瀬戸町大内001</t>
  </si>
  <si>
    <t>Ⅰ-626</t>
  </si>
  <si>
    <t>201K瀬戸町大内002</t>
  </si>
  <si>
    <t>Ⅰ-627</t>
  </si>
  <si>
    <t>201K瀬戸町大内003</t>
  </si>
  <si>
    <t>Ⅰ-629</t>
  </si>
  <si>
    <t>201K瀬戸町大内004</t>
  </si>
  <si>
    <t>Ⅱ-471</t>
  </si>
  <si>
    <t>201K瀬戸町大内005</t>
  </si>
  <si>
    <t>Ⅱ-478</t>
  </si>
  <si>
    <t>201K瀬戸町大内006</t>
  </si>
  <si>
    <t>Ⅲ-79</t>
  </si>
  <si>
    <t>201K瀬戸町大内007</t>
  </si>
  <si>
    <t>Ⅲ-80</t>
  </si>
  <si>
    <t>201K瀬戸町大内008</t>
  </si>
  <si>
    <t>大内(A)</t>
  </si>
  <si>
    <t>201K瀬戸町大内009</t>
  </si>
  <si>
    <t>大内(B)</t>
  </si>
  <si>
    <t>201K瀬戸町大内010</t>
  </si>
  <si>
    <t>大内(C)</t>
  </si>
  <si>
    <t>201D瀬戸町大内001</t>
  </si>
  <si>
    <t>Ⅰ-13033</t>
  </si>
  <si>
    <t>201D瀬戸町大内002</t>
  </si>
  <si>
    <t>Ⅰ-13034</t>
  </si>
  <si>
    <t>201D瀬戸町大内003</t>
  </si>
  <si>
    <t>Ⅰ-13035</t>
  </si>
  <si>
    <t>201D瀬戸町大内004</t>
  </si>
  <si>
    <t>Ⅰ-13037</t>
  </si>
  <si>
    <t>201D瀬戸町大内005</t>
  </si>
  <si>
    <t>Ⅱ-13031</t>
  </si>
  <si>
    <t>201D瀬戸町大内006</t>
  </si>
  <si>
    <t>Ⅱ-13032</t>
  </si>
  <si>
    <t>201D瀬戸町大内007</t>
  </si>
  <si>
    <t>Ⅱ-13036</t>
  </si>
  <si>
    <t>瀬戸町鍛冶屋</t>
  </si>
  <si>
    <t>201K瀬戸町鍛冶屋001</t>
  </si>
  <si>
    <t>Ⅱ-466</t>
  </si>
  <si>
    <t>201K瀬戸町鍛冶屋002</t>
  </si>
  <si>
    <t>Ⅱ-467</t>
  </si>
  <si>
    <t>201K瀬戸町鍛冶屋003</t>
  </si>
  <si>
    <t>Ⅱ-468</t>
  </si>
  <si>
    <t>201K瀬戸町鍛冶屋004</t>
  </si>
  <si>
    <t>Ⅲ-76</t>
  </si>
  <si>
    <t>201D瀬戸町鍛冶屋001</t>
  </si>
  <si>
    <t>Ⅰ-13005</t>
  </si>
  <si>
    <t>201D瀬戸町鍛冶屋002</t>
  </si>
  <si>
    <t>Ⅰ-13007</t>
  </si>
  <si>
    <t>201D瀬戸町鍛冶屋003</t>
  </si>
  <si>
    <t>Ⅰ-13009</t>
  </si>
  <si>
    <t>201D瀬戸町鍛冶屋004</t>
  </si>
  <si>
    <t>Ⅰ-13010</t>
  </si>
  <si>
    <t>201D瀬戸町鍛冶屋005</t>
  </si>
  <si>
    <t>Ⅱ-13004</t>
  </si>
  <si>
    <t>201D瀬戸町鍛冶屋006</t>
  </si>
  <si>
    <t>Ⅱ-13006</t>
  </si>
  <si>
    <t>201D瀬戸町鍛冶屋007</t>
  </si>
  <si>
    <t>Ⅱ-13008</t>
  </si>
  <si>
    <t>瀬戸町肩脊</t>
  </si>
  <si>
    <t>201K瀬戸町肩脊001</t>
  </si>
  <si>
    <t>Ⅰ-0625</t>
  </si>
  <si>
    <t>201K瀬戸町肩脊002</t>
  </si>
  <si>
    <t>Ⅰ-2180</t>
  </si>
  <si>
    <t>201K瀬戸町肩脊003</t>
  </si>
  <si>
    <t>Ⅰ-2181</t>
  </si>
  <si>
    <t>201K瀬戸町肩脊004</t>
  </si>
  <si>
    <t>Ⅱ-0473</t>
  </si>
  <si>
    <t>201K瀬戸町肩脊005</t>
  </si>
  <si>
    <t>Ⅱ-0474</t>
  </si>
  <si>
    <t>201K瀬戸町肩脊006</t>
  </si>
  <si>
    <t>Ⅱ-0475</t>
  </si>
  <si>
    <t>201K瀬戸町肩脊007</t>
  </si>
  <si>
    <t>Ⅱ-0476</t>
  </si>
  <si>
    <t>201K瀬戸町肩脊008</t>
  </si>
  <si>
    <t>Ⅱ-0477</t>
  </si>
  <si>
    <t>201K瀬戸町肩脊009</t>
  </si>
  <si>
    <t>Ⅱ-0479</t>
  </si>
  <si>
    <t>201K瀬戸町肩脊010</t>
  </si>
  <si>
    <t>Ⅱ-0480</t>
  </si>
  <si>
    <t>201K瀬戸町肩脊011</t>
  </si>
  <si>
    <t>Ⅱ-0481</t>
  </si>
  <si>
    <t>201K瀬戸町肩脊012</t>
  </si>
  <si>
    <t>Ⅲ-0081</t>
  </si>
  <si>
    <t>201K瀬戸町肩脊013</t>
  </si>
  <si>
    <t>大鳥井-01</t>
  </si>
  <si>
    <t>201D瀬戸町肩脊001</t>
  </si>
  <si>
    <t>Ⅰ-13054</t>
  </si>
  <si>
    <t>201D瀬戸町肩脊002</t>
  </si>
  <si>
    <t>Ⅰ-13055-1</t>
  </si>
  <si>
    <t>201D瀬戸町肩脊003</t>
  </si>
  <si>
    <t>Ⅰ-13055-2</t>
  </si>
  <si>
    <t>201D瀬戸町肩脊004</t>
  </si>
  <si>
    <t>Ⅰ-13055-3</t>
  </si>
  <si>
    <t>201D瀬戸町肩脊005</t>
  </si>
  <si>
    <t>Ⅰ-13055-4</t>
  </si>
  <si>
    <t>201D瀬戸町肩脊006</t>
  </si>
  <si>
    <t>Ⅰ-13055-5</t>
  </si>
  <si>
    <t>201D瀬戸町肩脊007</t>
  </si>
  <si>
    <t>Ⅰ-13055-6</t>
  </si>
  <si>
    <t>201D瀬戸町肩脊008</t>
  </si>
  <si>
    <t>Ⅰ-13063-1</t>
  </si>
  <si>
    <t>201D瀬戸町肩脊009</t>
  </si>
  <si>
    <t>Ⅰ-13063-2</t>
  </si>
  <si>
    <t>201D瀬戸町肩脊010</t>
  </si>
  <si>
    <t>Ⅱ-13064</t>
  </si>
  <si>
    <t>瀬戸町観音寺</t>
  </si>
  <si>
    <t>201D瀬戸町観音寺001</t>
  </si>
  <si>
    <t>Ⅰ-13056</t>
  </si>
  <si>
    <t>201D瀬戸町観音寺002</t>
  </si>
  <si>
    <t>Ⅰ-13061</t>
  </si>
  <si>
    <t>201D瀬戸町観音寺003</t>
  </si>
  <si>
    <t>Ⅱ-13062</t>
  </si>
  <si>
    <t>瀬戸町菊山</t>
  </si>
  <si>
    <t>201K瀬戸町菊山001</t>
  </si>
  <si>
    <t>Ⅰ-0623</t>
  </si>
  <si>
    <t>201D瀬戸町菊山001</t>
  </si>
  <si>
    <t>Ⅰ-13060</t>
  </si>
  <si>
    <t>瀬戸町光明谷</t>
  </si>
  <si>
    <t>201K瀬戸町光明谷001</t>
  </si>
  <si>
    <t>Ⅰ-0632</t>
  </si>
  <si>
    <t>201D瀬戸町光明谷001</t>
  </si>
  <si>
    <t>Ⅰ-13021</t>
  </si>
  <si>
    <t>201D瀬戸町光明谷002</t>
  </si>
  <si>
    <t>Ⅰ-13048</t>
  </si>
  <si>
    <t>瀬戸町坂根</t>
  </si>
  <si>
    <t>201D瀬戸町坂根001</t>
  </si>
  <si>
    <t>Ⅰ-13051</t>
  </si>
  <si>
    <t>201D瀬戸町坂根002</t>
  </si>
  <si>
    <t>Ⅰ-13052</t>
  </si>
  <si>
    <t>201D瀬戸町坂根003</t>
  </si>
  <si>
    <t>Ⅰ-13053</t>
  </si>
  <si>
    <t>201D瀬戸町坂根004</t>
  </si>
  <si>
    <t>Ⅰ-13027</t>
  </si>
  <si>
    <t>瀬戸町笹岡</t>
  </si>
  <si>
    <t>201D瀬戸町笹岡001</t>
  </si>
  <si>
    <t>Ⅰ-13043</t>
  </si>
  <si>
    <t>201D瀬戸町笹岡002</t>
  </si>
  <si>
    <t>Ⅰ-13044</t>
  </si>
  <si>
    <t>201J瀬戸町笹岡001</t>
  </si>
  <si>
    <t>25</t>
  </si>
  <si>
    <t>瀬戸町塩納</t>
  </si>
  <si>
    <t>201D瀬戸町塩納001</t>
  </si>
  <si>
    <t>Ⅰ-13001</t>
  </si>
  <si>
    <t>201D瀬戸町塩納002</t>
  </si>
  <si>
    <t>Ⅰ-13014</t>
  </si>
  <si>
    <t>瀬戸町下</t>
  </si>
  <si>
    <t>201K瀬戸町下001</t>
  </si>
  <si>
    <t>Ⅰ-0624</t>
  </si>
  <si>
    <t>201D瀬戸町下001</t>
  </si>
  <si>
    <t>Ⅰ-13045</t>
  </si>
  <si>
    <t>201D瀬戸町下002</t>
  </si>
  <si>
    <t>Ⅰ-13046</t>
  </si>
  <si>
    <t>瀬戸町宿奥</t>
  </si>
  <si>
    <t>201K瀬戸町宿奥001</t>
  </si>
  <si>
    <t>Ⅰ-0620</t>
  </si>
  <si>
    <t>201K瀬戸町宿奥002</t>
  </si>
  <si>
    <t>Ⅰ-0621</t>
  </si>
  <si>
    <t>201K瀬戸町宿奥003</t>
  </si>
  <si>
    <t>Ⅰ-0622</t>
  </si>
  <si>
    <t>201D瀬戸町宿奥001</t>
  </si>
  <si>
    <t>Ⅰ-13057-1</t>
  </si>
  <si>
    <t>201D瀬戸町宿奥002</t>
  </si>
  <si>
    <t>Ⅰ-13057-2</t>
  </si>
  <si>
    <t>201D瀬戸町宿奥003</t>
  </si>
  <si>
    <t>Ⅰ-13057-3</t>
  </si>
  <si>
    <t>201D瀬戸町宿奥004</t>
  </si>
  <si>
    <t>Ⅰ-13057-4</t>
  </si>
  <si>
    <t>201D瀬戸町宿奥005</t>
  </si>
  <si>
    <t>Ⅰ-13057-5</t>
  </si>
  <si>
    <t>201D瀬戸町宿奥006</t>
  </si>
  <si>
    <t>Ⅰ-13059</t>
  </si>
  <si>
    <t>201D瀬戸町宿奥007</t>
  </si>
  <si>
    <t>Ⅱ-13058</t>
  </si>
  <si>
    <t>瀬戸町瀬戸</t>
  </si>
  <si>
    <t>201D瀬戸町瀬戸001</t>
  </si>
  <si>
    <t>Ⅰ-13020</t>
  </si>
  <si>
    <t>瀬戸町宗堂</t>
  </si>
  <si>
    <t>201K瀬戸町宗堂001</t>
  </si>
  <si>
    <t>Ⅱ-470</t>
  </si>
  <si>
    <t>瀬戸町大井</t>
  </si>
  <si>
    <t>201D瀬戸町大井001</t>
  </si>
  <si>
    <t>Ⅰ-13011</t>
  </si>
  <si>
    <t>瀬戸町寺地</t>
  </si>
  <si>
    <t>201D瀬戸町寺地001</t>
  </si>
  <si>
    <t>Ⅰ-13022</t>
  </si>
  <si>
    <t>201D瀬戸町寺地002</t>
  </si>
  <si>
    <t>Ⅰ-13023</t>
  </si>
  <si>
    <t>201D瀬戸町寺地003</t>
  </si>
  <si>
    <t>Ⅰ-13049</t>
  </si>
  <si>
    <t>201J瀬戸町寺地001</t>
  </si>
  <si>
    <t>26</t>
  </si>
  <si>
    <t>瀬戸町万富</t>
  </si>
  <si>
    <t>201K瀬戸町万富001</t>
  </si>
  <si>
    <t>Ⅰ-2177</t>
  </si>
  <si>
    <t>201K瀬戸町万富002</t>
  </si>
  <si>
    <t>Ⅰ-2178</t>
  </si>
  <si>
    <t>201D瀬戸町万富001</t>
  </si>
  <si>
    <t>Ⅰ-13012</t>
  </si>
  <si>
    <t>201D瀬戸町万富002</t>
  </si>
  <si>
    <t>Ⅰ-13013</t>
  </si>
  <si>
    <t>瀬戸町南方</t>
  </si>
  <si>
    <t>201D瀬戸町南方001</t>
  </si>
  <si>
    <t>Ⅰ-13028</t>
  </si>
  <si>
    <t>201D瀬戸町南方002</t>
  </si>
  <si>
    <t>Ⅰ-13029</t>
  </si>
  <si>
    <t>201D瀬戸町南方003</t>
  </si>
  <si>
    <t>Ⅱ-13030</t>
  </si>
  <si>
    <t>瀬戸町森末</t>
  </si>
  <si>
    <t>201D瀬戸町森末001</t>
  </si>
  <si>
    <t>Ⅰ-13025</t>
  </si>
  <si>
    <t>201D瀬戸町森末002</t>
  </si>
  <si>
    <t>Ⅰ-13026</t>
  </si>
  <si>
    <t>201D瀬戸町森末003</t>
  </si>
  <si>
    <t>Ⅱ-13024</t>
  </si>
  <si>
    <t>瀬戸町弓削</t>
  </si>
  <si>
    <t>201K瀬戸町弓削001</t>
  </si>
  <si>
    <t>Ⅰ-628</t>
  </si>
  <si>
    <t>201K瀬戸町弓削002</t>
  </si>
  <si>
    <t>Ⅰ-630</t>
  </si>
  <si>
    <t>201K瀬戸町弓削003</t>
  </si>
  <si>
    <t>Ⅰ-631</t>
  </si>
  <si>
    <t>201K瀬戸町弓削004</t>
  </si>
  <si>
    <t>Ⅲ-77</t>
  </si>
  <si>
    <t>201K瀬戸町弓削005</t>
  </si>
  <si>
    <t>Ⅲ-78</t>
  </si>
  <si>
    <t>201K瀬戸町弓削006</t>
  </si>
  <si>
    <t>弓削</t>
  </si>
  <si>
    <t>201D瀬戸町弓削002</t>
  </si>
  <si>
    <t>Ⅰ-13018</t>
  </si>
  <si>
    <t>201D瀬戸町弓削003</t>
  </si>
  <si>
    <t>Ⅰ-13019</t>
  </si>
  <si>
    <t>201D瀬戸町弓削004</t>
  </si>
  <si>
    <t>Ⅰ-13038</t>
  </si>
  <si>
    <t>201D瀬戸町弓削005</t>
  </si>
  <si>
    <t>Ⅰ-13039</t>
  </si>
  <si>
    <t>201D瀬戸町弓削006</t>
  </si>
  <si>
    <t>Ⅰ-13040</t>
  </si>
  <si>
    <t>201D瀬戸町弓削007</t>
  </si>
  <si>
    <t>Ⅰ-13041</t>
  </si>
  <si>
    <t>201D瀬戸町弓削008</t>
  </si>
  <si>
    <t>Ⅰ-13042</t>
  </si>
  <si>
    <t>201D瀬戸町弓削009</t>
  </si>
  <si>
    <t>Ⅱ-13017</t>
  </si>
  <si>
    <t>土砂災害警戒区域等の指定箇所一覧表（岡山市東区）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オカヤマシ</t>
    </rPh>
    <phoneticPr fontId="4"/>
  </si>
  <si>
    <t>土砂災害警戒区域等の指定箇所一覧表（岡山市南区）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オカヤマシ</t>
    </rPh>
    <rPh sb="21" eb="22">
      <t>ミナミ</t>
    </rPh>
    <rPh sb="22" eb="23">
      <t>ク</t>
    </rPh>
    <phoneticPr fontId="4"/>
  </si>
  <si>
    <t>飽浦</t>
  </si>
  <si>
    <t>201K飽浦001</t>
  </si>
  <si>
    <t>Ⅱ-0077</t>
  </si>
  <si>
    <t>201K飽浦002</t>
  </si>
  <si>
    <t>Ⅱ-0078</t>
  </si>
  <si>
    <t>201K飽浦003</t>
  </si>
  <si>
    <t>Ⅲ-0032</t>
  </si>
  <si>
    <t>201K飽浦004</t>
  </si>
  <si>
    <t>飽浦3</t>
  </si>
  <si>
    <t>201K飽浦005</t>
  </si>
  <si>
    <t>飽浦7</t>
  </si>
  <si>
    <t>201K飽浦006</t>
  </si>
  <si>
    <t>飽浦9</t>
  </si>
  <si>
    <t>201K飽浦007</t>
  </si>
  <si>
    <t>飽浦13B</t>
  </si>
  <si>
    <t>201K飽浦008</t>
  </si>
  <si>
    <t>飽浦13C</t>
  </si>
  <si>
    <t>201K飽浦009</t>
  </si>
  <si>
    <t>飽浦13D</t>
  </si>
  <si>
    <t>201K飽浦010</t>
  </si>
  <si>
    <t>飽浦26</t>
  </si>
  <si>
    <t>201D飽浦001</t>
  </si>
  <si>
    <t>Ⅱ-01289</t>
  </si>
  <si>
    <t>201D飽浦002</t>
  </si>
  <si>
    <t>飽浦10</t>
  </si>
  <si>
    <t>201D飽浦003</t>
  </si>
  <si>
    <t>Ⅰ-01246</t>
  </si>
  <si>
    <t>201D飽浦004</t>
  </si>
  <si>
    <t>Ⅰ-01247</t>
  </si>
  <si>
    <t>201D飽浦005</t>
  </si>
  <si>
    <t>Ⅰ-01291</t>
  </si>
  <si>
    <t>201D飽浦006</t>
  </si>
  <si>
    <t>Ⅱ-01287-1</t>
  </si>
  <si>
    <t>201D飽浦007</t>
  </si>
  <si>
    <t>Ⅱ-01287-2</t>
  </si>
  <si>
    <t>201D飽浦008</t>
  </si>
  <si>
    <t>Ⅱ-01290</t>
  </si>
  <si>
    <t>201D飽浦009</t>
  </si>
  <si>
    <t>飽浦-19</t>
  </si>
  <si>
    <t>阿津</t>
  </si>
  <si>
    <t>201K阿津001</t>
  </si>
  <si>
    <t>Ⅰ-218</t>
  </si>
  <si>
    <t>201K阿津002</t>
  </si>
  <si>
    <t>Ⅰ-219</t>
  </si>
  <si>
    <t>201K阿津003</t>
  </si>
  <si>
    <t>阿津2</t>
  </si>
  <si>
    <t>201K阿津004</t>
  </si>
  <si>
    <t>阿津6B</t>
  </si>
  <si>
    <t>201K阿津005</t>
  </si>
  <si>
    <t>阿津7</t>
  </si>
  <si>
    <t>201K阿津006</t>
  </si>
  <si>
    <t>阿津8</t>
  </si>
  <si>
    <t>201K阿津007</t>
  </si>
  <si>
    <t>阿津12</t>
  </si>
  <si>
    <t>201K阿津008</t>
  </si>
  <si>
    <t>Ⅰ-217</t>
  </si>
  <si>
    <t>201K阿津009</t>
  </si>
  <si>
    <t>阿津6A</t>
  </si>
  <si>
    <t>201D阿津001</t>
  </si>
  <si>
    <t>Ⅰ-01254</t>
  </si>
  <si>
    <t>201D阿津002</t>
  </si>
  <si>
    <t>Ⅲ-01293</t>
  </si>
  <si>
    <t>201D阿津003</t>
  </si>
  <si>
    <t>Ⅲ-01294</t>
  </si>
  <si>
    <t>201D阿津004</t>
  </si>
  <si>
    <t>Ⅲ-01295</t>
  </si>
  <si>
    <t>北浦</t>
  </si>
  <si>
    <t>201K北浦001</t>
  </si>
  <si>
    <t>Ⅰ-209</t>
  </si>
  <si>
    <t>201K北浦002</t>
  </si>
  <si>
    <t>Ⅰ-210</t>
  </si>
  <si>
    <t>201K北浦003</t>
  </si>
  <si>
    <t>Ⅰ-211</t>
  </si>
  <si>
    <t>201K北浦004</t>
  </si>
  <si>
    <t>北浦3</t>
  </si>
  <si>
    <t>201D北浦001</t>
  </si>
  <si>
    <t>Ⅰ-01245</t>
  </si>
  <si>
    <t>郡</t>
  </si>
  <si>
    <t>201K郡001</t>
  </si>
  <si>
    <t>Ⅰ-215</t>
  </si>
  <si>
    <t>201K郡002</t>
  </si>
  <si>
    <t>郡1</t>
  </si>
  <si>
    <t>201K郡003</t>
  </si>
  <si>
    <t>郡2</t>
  </si>
  <si>
    <t>201K郡004</t>
  </si>
  <si>
    <t>郡3</t>
  </si>
  <si>
    <t>201K郡005</t>
  </si>
  <si>
    <t>郡4</t>
  </si>
  <si>
    <t>201D郡001</t>
  </si>
  <si>
    <t>Ⅰ-01280</t>
  </si>
  <si>
    <t>201D郡002</t>
  </si>
  <si>
    <t>Ⅰ-01281</t>
  </si>
  <si>
    <t>201D郡003</t>
  </si>
  <si>
    <t>Ⅰ-01282</t>
  </si>
  <si>
    <t>201D郡004</t>
  </si>
  <si>
    <t>Ⅰ-01283</t>
  </si>
  <si>
    <t>201D郡005</t>
  </si>
  <si>
    <t>Ⅰ-01285</t>
  </si>
  <si>
    <t>201D郡006</t>
  </si>
  <si>
    <t>Ⅰ-01286</t>
  </si>
  <si>
    <t>201D郡007</t>
  </si>
  <si>
    <t>Ⅰ-01288</t>
  </si>
  <si>
    <t>201D郡008</t>
  </si>
  <si>
    <t>郡-1</t>
  </si>
  <si>
    <t>201J郡001</t>
  </si>
  <si>
    <t>1</t>
  </si>
  <si>
    <t>小串</t>
  </si>
  <si>
    <t>201K小串001</t>
  </si>
  <si>
    <t>Ⅰ-225</t>
  </si>
  <si>
    <t>201K小串002</t>
  </si>
  <si>
    <t>Ⅰ-226</t>
  </si>
  <si>
    <t>201K小串003</t>
  </si>
  <si>
    <t>Ⅰ-227</t>
  </si>
  <si>
    <t>201K小串004</t>
  </si>
  <si>
    <t>Ⅰ-228</t>
  </si>
  <si>
    <t>201K小串005</t>
  </si>
  <si>
    <t>Ⅰ-229</t>
  </si>
  <si>
    <t>201K小串006</t>
  </si>
  <si>
    <t>小串9</t>
  </si>
  <si>
    <t>201K小串007</t>
  </si>
  <si>
    <t>Ⅰ-220</t>
  </si>
  <si>
    <t>201K小串008</t>
  </si>
  <si>
    <t>Ⅰ-221</t>
  </si>
  <si>
    <t>201K小串009</t>
  </si>
  <si>
    <t>Ⅰ-222</t>
  </si>
  <si>
    <t>201K小串010</t>
  </si>
  <si>
    <t>Ⅰ-223</t>
  </si>
  <si>
    <t>201K小串011</t>
  </si>
  <si>
    <t>Ⅰ-224</t>
  </si>
  <si>
    <t>201K小串012</t>
  </si>
  <si>
    <t>Ⅱ-82</t>
  </si>
  <si>
    <t>201K小串013</t>
  </si>
  <si>
    <t>小串5A</t>
  </si>
  <si>
    <t>201K小串014</t>
  </si>
  <si>
    <t>小串5B</t>
  </si>
  <si>
    <t>201K小串015</t>
  </si>
  <si>
    <t>小串12</t>
  </si>
  <si>
    <t>201K小串016</t>
  </si>
  <si>
    <t>小串8</t>
  </si>
  <si>
    <t>201K小串017</t>
  </si>
  <si>
    <t>小串10B</t>
  </si>
  <si>
    <t>201D小串001</t>
  </si>
  <si>
    <t>Ⅰ-01253</t>
  </si>
  <si>
    <t>201D小串002</t>
  </si>
  <si>
    <t>Ⅰ-01296</t>
  </si>
  <si>
    <t>201D小串003</t>
  </si>
  <si>
    <t>Ⅲ-01256</t>
  </si>
  <si>
    <t>201D小串004</t>
  </si>
  <si>
    <t>小串19</t>
  </si>
  <si>
    <t>201D小串005</t>
  </si>
  <si>
    <t>Ⅰ-01255</t>
  </si>
  <si>
    <t>妹尾</t>
  </si>
  <si>
    <t>201K妹尾001</t>
  </si>
  <si>
    <t>Ⅰ-102</t>
  </si>
  <si>
    <t>201K妹尾002</t>
  </si>
  <si>
    <t>Ⅰ-103</t>
  </si>
  <si>
    <t>201K妹尾003</t>
  </si>
  <si>
    <t>Ⅰ-104</t>
  </si>
  <si>
    <t>妹尾崎</t>
  </si>
  <si>
    <t>201K妹尾崎001</t>
  </si>
  <si>
    <t>Ⅰ-97</t>
  </si>
  <si>
    <t>201K妹尾崎002</t>
  </si>
  <si>
    <t>Ⅱ-74</t>
  </si>
  <si>
    <t>箕島</t>
  </si>
  <si>
    <t>201K箕島001</t>
  </si>
  <si>
    <t>Ⅰ-105</t>
  </si>
  <si>
    <t>201K箕島002</t>
  </si>
  <si>
    <t>Ⅰ-106</t>
  </si>
  <si>
    <t>201K箕島003</t>
  </si>
  <si>
    <t>Ⅰ-107</t>
  </si>
  <si>
    <t>宮浦</t>
  </si>
  <si>
    <t>201K宮浦001</t>
  </si>
  <si>
    <t>Ⅰ-0212</t>
  </si>
  <si>
    <t>201K宮浦002</t>
  </si>
  <si>
    <t>Ⅰ-0213</t>
  </si>
  <si>
    <t>201K宮浦003</t>
  </si>
  <si>
    <t>Ⅰ-0214</t>
  </si>
  <si>
    <t>201K宮浦004</t>
  </si>
  <si>
    <t>Ⅰ-0216</t>
  </si>
  <si>
    <t>201K宮浦005</t>
  </si>
  <si>
    <t>宮浦5</t>
  </si>
  <si>
    <t>201K宮浦006</t>
  </si>
  <si>
    <t>宮浦6</t>
  </si>
  <si>
    <t>201K宮浦007</t>
  </si>
  <si>
    <t>宮浦7</t>
  </si>
  <si>
    <t>201K宮浦008</t>
  </si>
  <si>
    <t>宮浦9</t>
  </si>
  <si>
    <t>201K宮浦009</t>
  </si>
  <si>
    <t>宮浦10</t>
  </si>
  <si>
    <t>201K宮浦010</t>
  </si>
  <si>
    <t>宮浦13A</t>
  </si>
  <si>
    <t>201K宮浦011</t>
  </si>
  <si>
    <t>宮浦14</t>
  </si>
  <si>
    <t>201K宮浦012</t>
  </si>
  <si>
    <t>宮浦15</t>
  </si>
  <si>
    <t>201K宮浦013</t>
  </si>
  <si>
    <t>宮浦(D)</t>
  </si>
  <si>
    <t>201D宮浦001</t>
  </si>
  <si>
    <t>宮浦11</t>
  </si>
  <si>
    <t>201D宮浦002</t>
  </si>
  <si>
    <t>Ⅰ-01250-1</t>
  </si>
  <si>
    <t>201D宮浦003</t>
  </si>
  <si>
    <t>Ⅰ-01250-2</t>
  </si>
  <si>
    <t>201D宮浦004</t>
  </si>
  <si>
    <t>Ⅰ-01250-3</t>
  </si>
  <si>
    <t>201D宮浦005</t>
  </si>
  <si>
    <t>Ⅰ-01250-4</t>
  </si>
  <si>
    <t>201D宮浦006</t>
  </si>
  <si>
    <t>Ⅰ-01249</t>
  </si>
  <si>
    <t>201D宮浦007</t>
  </si>
  <si>
    <t>Ⅰ-01292</t>
  </si>
  <si>
    <t>201D宮浦008</t>
  </si>
  <si>
    <t>Ⅱ-01248</t>
  </si>
  <si>
    <t>山田</t>
  </si>
  <si>
    <t>201K山田001</t>
  </si>
  <si>
    <t>Ⅰ-100</t>
  </si>
  <si>
    <t>201K山田002</t>
  </si>
  <si>
    <t>Ⅰ-101</t>
  </si>
  <si>
    <t>201K山田003</t>
  </si>
  <si>
    <t>201K山田004</t>
  </si>
  <si>
    <t>Ⅰ-98</t>
  </si>
  <si>
    <t>201K山田005</t>
  </si>
  <si>
    <t>Ⅰ-99</t>
  </si>
  <si>
    <t>灘崎町</t>
  </si>
  <si>
    <t>灘崎町植松</t>
  </si>
  <si>
    <t>201D灘崎町植松001</t>
  </si>
  <si>
    <t>Ⅰ-06001</t>
  </si>
  <si>
    <t>201D灘崎町植松002</t>
  </si>
  <si>
    <t>Ⅰ-06002</t>
  </si>
  <si>
    <t>201D灘崎町植松003</t>
  </si>
  <si>
    <t>Ⅲ-06003</t>
  </si>
  <si>
    <t>灘崎町奥迫川</t>
  </si>
  <si>
    <t>201K灘崎町奥迫川001</t>
  </si>
  <si>
    <t>Ⅰ-451</t>
  </si>
  <si>
    <t>201K灘崎町奥迫川002</t>
  </si>
  <si>
    <t>Ⅰ-452</t>
  </si>
  <si>
    <t>201K灘崎町奥迫川003</t>
  </si>
  <si>
    <t>Ⅱ-121</t>
  </si>
  <si>
    <t>201D灘崎町奥迫川001</t>
  </si>
  <si>
    <t>7日</t>
  </si>
  <si>
    <t>Ⅰ-06024</t>
  </si>
  <si>
    <t>201D灘崎町奥迫川002</t>
  </si>
  <si>
    <t>Ⅰ-06025</t>
  </si>
  <si>
    <t>201D灘崎町奥迫川003</t>
  </si>
  <si>
    <t>Ⅰ-06027</t>
  </si>
  <si>
    <t>201D灘崎町奥迫川004</t>
  </si>
  <si>
    <t>Ⅰ-06032</t>
  </si>
  <si>
    <t>201D灘崎町奥迫川005</t>
  </si>
  <si>
    <t>Ⅰ-06033</t>
  </si>
  <si>
    <t>201D灘崎町奥迫川006</t>
  </si>
  <si>
    <t>Ⅰ-06034</t>
  </si>
  <si>
    <t>201D灘崎町奥迫川007</t>
  </si>
  <si>
    <t>Ⅰ-06039</t>
  </si>
  <si>
    <t>201D灘崎町奥迫川008</t>
  </si>
  <si>
    <t>Ⅱ-06022</t>
  </si>
  <si>
    <t>201D灘崎町奥迫川009</t>
  </si>
  <si>
    <t>Ⅱ-06023</t>
  </si>
  <si>
    <t>201D灘崎町奥迫川010</t>
  </si>
  <si>
    <t>Ⅱ-06026</t>
  </si>
  <si>
    <t>201D灘崎町奥迫川011</t>
  </si>
  <si>
    <t>Ⅱ-06028</t>
  </si>
  <si>
    <t>201D灘崎町奥迫川012</t>
  </si>
  <si>
    <t>Ⅱ-06029</t>
  </si>
  <si>
    <t>201D灘崎町奥迫川013</t>
  </si>
  <si>
    <t>Ⅱ-06030</t>
  </si>
  <si>
    <t>201D灘崎町奥迫川014</t>
  </si>
  <si>
    <t>Ⅱ-06031</t>
  </si>
  <si>
    <t>201D灘崎町奥迫川015</t>
  </si>
  <si>
    <t>Ⅱ-06035</t>
  </si>
  <si>
    <t>灘崎町片岡</t>
  </si>
  <si>
    <t>201K灘崎町片岡001</t>
  </si>
  <si>
    <t>Ⅰ-449</t>
  </si>
  <si>
    <t>201K灘崎町片岡002</t>
  </si>
  <si>
    <t>Ⅰ-2122</t>
  </si>
  <si>
    <t>灘崎町川張</t>
  </si>
  <si>
    <t>201D灘崎町川張001</t>
  </si>
  <si>
    <t>Ⅰ-06014</t>
  </si>
  <si>
    <t>201D灘崎町川張002</t>
  </si>
  <si>
    <t>Ⅰ-06015</t>
  </si>
  <si>
    <t>201D灘崎町川張003</t>
  </si>
  <si>
    <t>Ⅰ-06016</t>
  </si>
  <si>
    <t>灘崎町宗津</t>
  </si>
  <si>
    <t>201K灘崎町宗津001</t>
  </si>
  <si>
    <t>Ⅰ-450-1</t>
  </si>
  <si>
    <t>201K灘崎町宗津002</t>
  </si>
  <si>
    <t>Ⅰ-450-2</t>
  </si>
  <si>
    <t>201K灘崎町宗津003</t>
  </si>
  <si>
    <t>Ⅱ-120</t>
  </si>
  <si>
    <t>201D灘崎町宗津001</t>
  </si>
  <si>
    <t>Ⅰ-06017</t>
  </si>
  <si>
    <t>201D灘崎町宗津002</t>
  </si>
  <si>
    <t>Ⅰ-06018</t>
  </si>
  <si>
    <t>灘崎町迫川</t>
  </si>
  <si>
    <t>201K灘崎町迫川001</t>
  </si>
  <si>
    <t>Ⅱ-122</t>
  </si>
  <si>
    <t>201D灘崎町迫川001</t>
  </si>
  <si>
    <t>Ⅰ-06019</t>
  </si>
  <si>
    <t>201D灘崎町迫川002</t>
  </si>
  <si>
    <t>Ⅰ-06020</t>
  </si>
  <si>
    <t>201D灘崎町迫川003</t>
  </si>
  <si>
    <t>Ⅰ-06021</t>
  </si>
  <si>
    <t>201D灘崎町迫川004</t>
  </si>
  <si>
    <t>Ⅰ-06038</t>
  </si>
  <si>
    <t>201D灘崎町迫川005</t>
  </si>
  <si>
    <t>Ⅰ-06041</t>
  </si>
  <si>
    <t>201D灘崎町迫川007</t>
  </si>
  <si>
    <t>Ⅱ-06037</t>
  </si>
  <si>
    <t>201D灘崎町迫川008</t>
  </si>
  <si>
    <t>Ⅲ-06040</t>
  </si>
  <si>
    <t>灘崎町彦崎</t>
  </si>
  <si>
    <t>201K灘崎町彦崎001</t>
  </si>
  <si>
    <t>Ⅰ-447</t>
  </si>
  <si>
    <t>201K灘崎町彦崎002</t>
  </si>
  <si>
    <t>Ⅰ-448</t>
  </si>
  <si>
    <t>201K灘崎町彦崎003</t>
  </si>
  <si>
    <t>Ⅱ-119</t>
  </si>
  <si>
    <t>201D灘崎町彦崎001</t>
  </si>
  <si>
    <t>Ⅰ-06004</t>
  </si>
  <si>
    <t>201D灘崎町彦崎002</t>
  </si>
  <si>
    <t>Ⅰ-06005</t>
  </si>
  <si>
    <t>201D灘崎町彦崎003</t>
  </si>
  <si>
    <t>Ⅰ-06007</t>
  </si>
  <si>
    <t>201D灘崎町彦崎004</t>
  </si>
  <si>
    <t>Ⅰ-06010</t>
  </si>
  <si>
    <t>201D灘崎町彦崎005</t>
  </si>
  <si>
    <t>Ⅰ-06011</t>
  </si>
  <si>
    <t>201D灘崎町彦崎006</t>
  </si>
  <si>
    <t>Ⅰ-06012</t>
  </si>
  <si>
    <t>201D灘崎町彦崎007</t>
  </si>
  <si>
    <t>Ⅱ-06008-1</t>
  </si>
  <si>
    <t>201D灘崎町彦崎008</t>
  </si>
  <si>
    <t>Ⅱ-06008-2</t>
  </si>
  <si>
    <t>201D灘崎町彦崎010</t>
  </si>
  <si>
    <t>Ⅲ-06006</t>
  </si>
  <si>
    <t>彦崎</t>
  </si>
  <si>
    <t>201J彦崎001</t>
  </si>
  <si>
    <t>5</t>
  </si>
  <si>
    <t>土砂災害警戒区域等の指定箇所一覧表（津山市）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phoneticPr fontId="4"/>
  </si>
  <si>
    <t>阿波村</t>
  </si>
  <si>
    <t>阿波</t>
  </si>
  <si>
    <t>203K阿波002</t>
  </si>
  <si>
    <t>Ⅱ-2248</t>
  </si>
  <si>
    <t>203K阿波003</t>
  </si>
  <si>
    <t>Ⅱ-2251</t>
  </si>
  <si>
    <t>203K阿波004</t>
  </si>
  <si>
    <t>Ⅱ-2252</t>
  </si>
  <si>
    <t>203K阿波005</t>
  </si>
  <si>
    <t>Ⅰ-1763</t>
  </si>
  <si>
    <t>203K阿波006</t>
  </si>
  <si>
    <t>Ⅰ-2713</t>
  </si>
  <si>
    <t>203K阿波007</t>
  </si>
  <si>
    <t>Ⅱ-2249</t>
  </si>
  <si>
    <t>203K阿波008</t>
  </si>
  <si>
    <t>Ⅱ-2250</t>
  </si>
  <si>
    <t>203D阿波001</t>
  </si>
  <si>
    <t>Ⅰ-64013</t>
  </si>
  <si>
    <t>203D阿波002</t>
  </si>
  <si>
    <t>Ⅱ-64001</t>
  </si>
  <si>
    <t>203D阿波003</t>
  </si>
  <si>
    <t>Ⅱ-64002</t>
  </si>
  <si>
    <t>203D阿波004</t>
  </si>
  <si>
    <t>Ⅱ-64003</t>
  </si>
  <si>
    <t>203D阿波005</t>
  </si>
  <si>
    <t>Ⅱ-64008</t>
  </si>
  <si>
    <t>203D阿波006</t>
  </si>
  <si>
    <t>Ⅱ-64009</t>
  </si>
  <si>
    <t>203D阿波007</t>
  </si>
  <si>
    <t>Ⅱ-64010</t>
  </si>
  <si>
    <t>203D阿波008</t>
  </si>
  <si>
    <t>Ⅱ-64011</t>
  </si>
  <si>
    <t>203D阿波009</t>
  </si>
  <si>
    <t>Ⅱ-64012</t>
  </si>
  <si>
    <t>203D阿波010</t>
  </si>
  <si>
    <t>Ⅱ-64015</t>
  </si>
  <si>
    <t>203D阿波011</t>
  </si>
  <si>
    <t>Ⅱ-64016</t>
  </si>
  <si>
    <t>203D阿波012</t>
  </si>
  <si>
    <t>Ⅱ-64020</t>
  </si>
  <si>
    <t>203D阿波013</t>
  </si>
  <si>
    <t>Ⅱ-64021</t>
  </si>
  <si>
    <t>203D阿波014</t>
  </si>
  <si>
    <t>Ⅱ-64022-1</t>
  </si>
  <si>
    <t>203D阿波015</t>
  </si>
  <si>
    <t>Ⅱ-64022-2</t>
  </si>
  <si>
    <t>203D阿波016</t>
  </si>
  <si>
    <t>Ⅱ-64023</t>
  </si>
  <si>
    <t>203D阿波017</t>
  </si>
  <si>
    <t>Ⅱ-64024</t>
  </si>
  <si>
    <t>203D阿波018</t>
  </si>
  <si>
    <t>Ⅱ-64025</t>
  </si>
  <si>
    <t>203D阿波019</t>
  </si>
  <si>
    <t>Ⅱ-64027</t>
  </si>
  <si>
    <t>203D阿波020</t>
  </si>
  <si>
    <t>Ⅱ-64028</t>
  </si>
  <si>
    <t>203D阿波021</t>
  </si>
  <si>
    <t>Ⅰ-64018</t>
  </si>
  <si>
    <t>203D阿波022</t>
  </si>
  <si>
    <t>Ⅰ-64019</t>
  </si>
  <si>
    <t>203D阿波023</t>
  </si>
  <si>
    <t>Ⅰ-64026</t>
  </si>
  <si>
    <t>203D阿波024</t>
  </si>
  <si>
    <t>Ⅰ-64007-1</t>
  </si>
  <si>
    <t>203D阿波025</t>
  </si>
  <si>
    <t>Ⅰ-64007-2</t>
  </si>
  <si>
    <t>203D阿波026</t>
  </si>
  <si>
    <t>Ⅰ-64007-3</t>
  </si>
  <si>
    <t>203D阿波027</t>
  </si>
  <si>
    <t>Ⅰ-64004</t>
  </si>
  <si>
    <t>阿波大畑</t>
  </si>
  <si>
    <t>203D阿波大畑001</t>
  </si>
  <si>
    <t>10日</t>
  </si>
  <si>
    <t>Ⅰ-64005</t>
  </si>
  <si>
    <t>阿波尾所</t>
  </si>
  <si>
    <t>203D阿波尾所001</t>
  </si>
  <si>
    <t>Ⅰ-64006</t>
  </si>
  <si>
    <t>阿波西谷</t>
  </si>
  <si>
    <t>203D阿波西谷001</t>
  </si>
  <si>
    <t>Ⅰ-64017</t>
  </si>
  <si>
    <t>加茂町</t>
  </si>
  <si>
    <t>加茂町青柳</t>
  </si>
  <si>
    <t>203K加茂町青柳001</t>
  </si>
  <si>
    <t>Ⅰ-2698</t>
  </si>
  <si>
    <t>203K加茂町青柳002</t>
  </si>
  <si>
    <t>Ⅰ-2699</t>
  </si>
  <si>
    <t>203K加茂町青柳003</t>
  </si>
  <si>
    <t>Ⅱ-2183</t>
  </si>
  <si>
    <t>203K加茂町青柳004</t>
  </si>
  <si>
    <t>Ⅱ-2184</t>
  </si>
  <si>
    <t>203K加茂町青柳005</t>
  </si>
  <si>
    <t>Ⅱ-2190</t>
  </si>
  <si>
    <t>203D加茂町青柳001</t>
  </si>
  <si>
    <t>Ⅰ-61020</t>
  </si>
  <si>
    <t>203D加茂町青柳002</t>
  </si>
  <si>
    <t>22年</t>
  </si>
  <si>
    <t>Ⅰ-61021</t>
  </si>
  <si>
    <t>203D加茂町青柳003</t>
  </si>
  <si>
    <t>Ⅰ-61058</t>
  </si>
  <si>
    <t>203D加茂町青柳004</t>
  </si>
  <si>
    <t>Ⅰ-61061</t>
  </si>
  <si>
    <t>203D加茂町青柳005</t>
  </si>
  <si>
    <t>Ⅰ-61062</t>
  </si>
  <si>
    <t>203D加茂町青柳006</t>
  </si>
  <si>
    <t>Ⅱ-61019</t>
  </si>
  <si>
    <t>203D加茂町青柳007</t>
  </si>
  <si>
    <t>Ⅱ-61059</t>
  </si>
  <si>
    <t>加茂町宇野</t>
  </si>
  <si>
    <t>203K加茂町宇野001</t>
  </si>
  <si>
    <t>Ⅱ-2187</t>
  </si>
  <si>
    <t>203D加茂町宇野001</t>
  </si>
  <si>
    <t>Ⅰ-61041</t>
  </si>
  <si>
    <t>203D加茂町宇野002</t>
  </si>
  <si>
    <t>Ⅱ-61039</t>
  </si>
  <si>
    <t>203D加茂町宇野003</t>
  </si>
  <si>
    <t>Ⅱ-61026</t>
  </si>
  <si>
    <t>203D加茂町宇野004</t>
  </si>
  <si>
    <t>Ⅱ-61027</t>
  </si>
  <si>
    <t>203D加茂町宇野005</t>
  </si>
  <si>
    <t>Ⅱ-61028</t>
  </si>
  <si>
    <t>203D加茂町宇野006</t>
  </si>
  <si>
    <t>Ⅱ-61029</t>
  </si>
  <si>
    <t>203D加茂町宇野007</t>
  </si>
  <si>
    <t>Ⅱ-61040</t>
  </si>
  <si>
    <t>203D加茂町宇野008</t>
  </si>
  <si>
    <t>Ⅱ-61042</t>
  </si>
  <si>
    <t>203D加茂町宇野009</t>
  </si>
  <si>
    <t>Ⅱ-61043</t>
  </si>
  <si>
    <t>203D加茂町宇野010</t>
  </si>
  <si>
    <t>Ⅱ-61044</t>
  </si>
  <si>
    <t>加茂町小渕</t>
  </si>
  <si>
    <t>203K加茂町小渕001</t>
  </si>
  <si>
    <t>Ⅱ-石米1</t>
  </si>
  <si>
    <t>203K加茂町小渕002</t>
  </si>
  <si>
    <t>Ⅱ-2189</t>
  </si>
  <si>
    <t>203D加茂町小渕001</t>
  </si>
  <si>
    <t>Ⅰ-61077</t>
  </si>
  <si>
    <t>203D加茂町小渕002</t>
  </si>
  <si>
    <t>Ⅰ-61078</t>
  </si>
  <si>
    <t>203D加茂町小渕003</t>
  </si>
  <si>
    <t>Ⅰ-61081</t>
  </si>
  <si>
    <t>203D加茂町小渕004</t>
  </si>
  <si>
    <t>Ⅰ-61082</t>
  </si>
  <si>
    <t>203D加茂町小渕005</t>
  </si>
  <si>
    <t>Ⅱ-61076</t>
  </si>
  <si>
    <t>203D加茂町小渕006</t>
  </si>
  <si>
    <t>Ⅱ-61079</t>
  </si>
  <si>
    <t>203D加茂町小渕007</t>
  </si>
  <si>
    <t>Ⅱ-61080</t>
  </si>
  <si>
    <t>203D加茂町小渕008</t>
  </si>
  <si>
    <t>Ⅱ-61083</t>
  </si>
  <si>
    <t>加茂町河井</t>
  </si>
  <si>
    <t>203K加茂町河井001</t>
  </si>
  <si>
    <t>Ⅱ-2193</t>
  </si>
  <si>
    <t>203K加茂町河井002</t>
  </si>
  <si>
    <t>Ⅱ-2194</t>
  </si>
  <si>
    <t>203D加茂町河井001</t>
  </si>
  <si>
    <t>Ⅰ-61088</t>
  </si>
  <si>
    <t>203D加茂町河井002</t>
  </si>
  <si>
    <t>Ⅰ-61025</t>
  </si>
  <si>
    <t>203D加茂町河井003</t>
  </si>
  <si>
    <t>Ⅱ-61024</t>
  </si>
  <si>
    <t>203D加茂町河井004</t>
  </si>
  <si>
    <t>Ⅱ-61089</t>
  </si>
  <si>
    <t>加茂町公郷</t>
  </si>
  <si>
    <t>203D加茂町公郷001</t>
  </si>
  <si>
    <t>Ⅰ-61069</t>
  </si>
  <si>
    <t>203D加茂町公郷002</t>
  </si>
  <si>
    <t>Ⅰ-61072</t>
  </si>
  <si>
    <t>203D加茂町公郷003</t>
  </si>
  <si>
    <t>Ⅰ-61074</t>
  </si>
  <si>
    <t>203D加茂町公郷004</t>
  </si>
  <si>
    <t>Ⅰ-61125-1</t>
  </si>
  <si>
    <t>203D加茂町公郷005</t>
  </si>
  <si>
    <t>Ⅰ-61125-2</t>
  </si>
  <si>
    <t>203D加茂町公郷006</t>
  </si>
  <si>
    <t>Ⅰ-61125-3</t>
  </si>
  <si>
    <t>203D加茂町公郷007</t>
  </si>
  <si>
    <t>Ⅰ-61126</t>
  </si>
  <si>
    <t>203D加茂町公郷008</t>
  </si>
  <si>
    <t>Ⅰ-61127</t>
  </si>
  <si>
    <t>203D加茂町公郷009</t>
  </si>
  <si>
    <t>Ⅱ-61071</t>
  </si>
  <si>
    <t>203D加茂町公郷010</t>
  </si>
  <si>
    <t>Ⅱ-61073</t>
  </si>
  <si>
    <t>203D加茂町公郷011</t>
  </si>
  <si>
    <t>Ⅱ-61075</t>
  </si>
  <si>
    <t>203D加茂町公郷012</t>
  </si>
  <si>
    <t>Ⅱ-61124</t>
  </si>
  <si>
    <t>203D加茂町公郷013</t>
  </si>
  <si>
    <t>Ⅱ-61128</t>
  </si>
  <si>
    <t>加茂町倉見</t>
  </si>
  <si>
    <t>203K加茂町倉見001</t>
  </si>
  <si>
    <t>Ⅱ-2178</t>
  </si>
  <si>
    <t>203K加茂町倉見002</t>
  </si>
  <si>
    <t>Ⅱ-2179</t>
  </si>
  <si>
    <t>203K加茂町倉見003</t>
  </si>
  <si>
    <t>Ⅰ-2697</t>
  </si>
  <si>
    <t>203D加茂町倉見001</t>
  </si>
  <si>
    <t>Ⅰ-61001</t>
  </si>
  <si>
    <t>203D加茂町倉見002</t>
  </si>
  <si>
    <t>Ⅰ-61002</t>
  </si>
  <si>
    <t>203D加茂町倉見003</t>
  </si>
  <si>
    <t>Ⅰ-61007</t>
  </si>
  <si>
    <t>203D加茂町倉見004</t>
  </si>
  <si>
    <t>Ⅰ-61008</t>
  </si>
  <si>
    <t>203D加茂町倉見005</t>
  </si>
  <si>
    <t>Ⅱ-61003-1</t>
  </si>
  <si>
    <t>203D加茂町倉見006</t>
  </si>
  <si>
    <t>Ⅱ-61003-2</t>
  </si>
  <si>
    <t>203D加茂町倉見007</t>
  </si>
  <si>
    <t>Ⅱ-61003-3</t>
  </si>
  <si>
    <t>203D加茂町倉見008</t>
  </si>
  <si>
    <t>Ⅱ-61004</t>
  </si>
  <si>
    <t>203D加茂町倉見009</t>
  </si>
  <si>
    <t>Ⅱ-61006</t>
  </si>
  <si>
    <t>203D加茂町倉見010</t>
  </si>
  <si>
    <t>Ⅱ-61009</t>
  </si>
  <si>
    <t>203D加茂町倉見011</t>
  </si>
  <si>
    <t>Ⅱ-61012-1</t>
  </si>
  <si>
    <t>203D加茂町倉見012</t>
  </si>
  <si>
    <t>Ⅱ-61012-2</t>
  </si>
  <si>
    <t>203D加茂町倉見013</t>
  </si>
  <si>
    <t>Ⅱ-61014</t>
  </si>
  <si>
    <t>加茂町黒木</t>
  </si>
  <si>
    <t>203K加茂町黒木001</t>
  </si>
  <si>
    <t>Ⅱ-2180</t>
  </si>
  <si>
    <t>203K加茂町黒木002</t>
  </si>
  <si>
    <t>Ⅱ-2181</t>
  </si>
  <si>
    <t>203K加茂町黒木003</t>
  </si>
  <si>
    <t>Ⅱ-2182</t>
  </si>
  <si>
    <t>203D加茂町黒木001</t>
  </si>
  <si>
    <t>8月</t>
  </si>
  <si>
    <t>Ⅰ-61013</t>
  </si>
  <si>
    <t>203D加茂町黒木002</t>
  </si>
  <si>
    <t>Ⅰ-61046</t>
  </si>
  <si>
    <t>203D加茂町黒木003</t>
  </si>
  <si>
    <t>Ⅰ-61047</t>
  </si>
  <si>
    <t>203D加茂町黒木004</t>
  </si>
  <si>
    <t>Ⅱ-61010-1</t>
  </si>
  <si>
    <t>203D加茂町黒木005</t>
  </si>
  <si>
    <t>Ⅱ-61010-2</t>
  </si>
  <si>
    <t>203D加茂町黒木006</t>
  </si>
  <si>
    <t>Ⅱ-61015-1</t>
  </si>
  <si>
    <t>203D加茂町黒木007</t>
  </si>
  <si>
    <t>Ⅱ-61015-2</t>
  </si>
  <si>
    <t>203D加茂町黒木008</t>
  </si>
  <si>
    <t>Ⅱ-61015-3</t>
  </si>
  <si>
    <t>203D加茂町黒木009</t>
  </si>
  <si>
    <t>Ⅱ-61015-4</t>
  </si>
  <si>
    <t>203D加茂町黒木010</t>
  </si>
  <si>
    <t>Ⅱ-61016</t>
  </si>
  <si>
    <t>203D加茂町黒木011</t>
  </si>
  <si>
    <t>Ⅱ-61017</t>
  </si>
  <si>
    <t>203D加茂町黒木012</t>
  </si>
  <si>
    <t>Ⅱ-61045</t>
  </si>
  <si>
    <t>203D加茂町黒木013</t>
  </si>
  <si>
    <t>Ⅱ-61048</t>
  </si>
  <si>
    <t>加茂町桑原</t>
  </si>
  <si>
    <t>203K加茂町桑原001</t>
  </si>
  <si>
    <t>Ⅰ-1754</t>
  </si>
  <si>
    <t>203K加茂町桑原002</t>
  </si>
  <si>
    <t>203D加茂町桑原001</t>
  </si>
  <si>
    <t>Ⅰ-61066</t>
  </si>
  <si>
    <t>203D加茂町桑原002</t>
  </si>
  <si>
    <t>Ⅰ-61067</t>
  </si>
  <si>
    <t>203D加茂町桑原003</t>
  </si>
  <si>
    <t>Ⅰ-61068</t>
  </si>
  <si>
    <t>加茂町小中原</t>
  </si>
  <si>
    <t>203K加茂町小中原001</t>
  </si>
  <si>
    <t>Ⅰ-1753</t>
  </si>
  <si>
    <t>加茂町斉野谷</t>
  </si>
  <si>
    <t>203D加茂町斉野谷001</t>
  </si>
  <si>
    <t>Ⅰ-61056</t>
  </si>
  <si>
    <t>加茂町山下</t>
  </si>
  <si>
    <t>203D加茂町山下001</t>
  </si>
  <si>
    <t>Ⅰ-61086</t>
  </si>
  <si>
    <t>203D加茂町山下002</t>
  </si>
  <si>
    <t>Ⅰ-61087</t>
  </si>
  <si>
    <t>加茂町下津川</t>
  </si>
  <si>
    <t>203K加茂町下津川001</t>
  </si>
  <si>
    <t>Ⅱ-2198</t>
  </si>
  <si>
    <t>203D加茂町下津川001</t>
  </si>
  <si>
    <t>Ⅰ-61121</t>
  </si>
  <si>
    <t>203D加茂町下津川002</t>
  </si>
  <si>
    <t>Ⅰ-61122</t>
  </si>
  <si>
    <t>203D加茂町下津川003</t>
  </si>
  <si>
    <t>Ⅰ-61123</t>
  </si>
  <si>
    <t>203J加茂町下津川001</t>
  </si>
  <si>
    <t>172</t>
  </si>
  <si>
    <t>加茂町塔中</t>
  </si>
  <si>
    <t>203K加茂町塔中001</t>
  </si>
  <si>
    <t>Ⅱ-2188</t>
  </si>
  <si>
    <t>203D加茂町塔中001</t>
  </si>
  <si>
    <t>Ⅰ-61057</t>
  </si>
  <si>
    <t>203D加茂町塔中002</t>
  </si>
  <si>
    <t>Ⅰ-61065</t>
  </si>
  <si>
    <t>加茂町知和</t>
  </si>
  <si>
    <t>203K加茂町知和001</t>
  </si>
  <si>
    <t>Ⅱ-2192</t>
  </si>
  <si>
    <t>203K加茂町知和002</t>
  </si>
  <si>
    <t>Ⅱ-2191</t>
  </si>
  <si>
    <t>203D加茂町知和001</t>
  </si>
  <si>
    <t>Ⅰ-61063</t>
  </si>
  <si>
    <t>203D加茂町知和002</t>
  </si>
  <si>
    <t>Ⅰ-61084</t>
  </si>
  <si>
    <t>203D加茂町知和003</t>
  </si>
  <si>
    <t>Ⅰ-61085</t>
  </si>
  <si>
    <t>加茂町百々</t>
  </si>
  <si>
    <t>203D加茂町百々001</t>
  </si>
  <si>
    <t>Ⅰ-61064</t>
  </si>
  <si>
    <t>加茂町戸賀</t>
  </si>
  <si>
    <t>203K加茂町戸賀001</t>
  </si>
  <si>
    <t>Ⅱ-2186</t>
  </si>
  <si>
    <t>203D加茂町戸賀001</t>
  </si>
  <si>
    <t>Ⅱ-61055</t>
  </si>
  <si>
    <t>203D加茂町戸賀002</t>
  </si>
  <si>
    <t>Ⅰ-61049</t>
  </si>
  <si>
    <t>203D加茂町戸賀003</t>
  </si>
  <si>
    <t>Ⅰ-61050</t>
  </si>
  <si>
    <t>203D加茂町戸賀004</t>
  </si>
  <si>
    <t>Ⅰ-61051</t>
  </si>
  <si>
    <t>203D加茂町戸賀005</t>
  </si>
  <si>
    <t>Ⅰ-61052</t>
  </si>
  <si>
    <t>203D加茂町戸賀006</t>
  </si>
  <si>
    <t>Ⅰ-61053</t>
  </si>
  <si>
    <t>加茂町中原</t>
  </si>
  <si>
    <t>203D加茂町中原001</t>
  </si>
  <si>
    <t>Ⅰ-61107</t>
  </si>
  <si>
    <t>加茂町楢井</t>
  </si>
  <si>
    <t>203K加茂町楢井001</t>
  </si>
  <si>
    <t>Ⅰ-1755</t>
  </si>
  <si>
    <t>203K加茂町楢井002</t>
  </si>
  <si>
    <t>Ⅱ-2196</t>
  </si>
  <si>
    <t>203D加茂町楢井001</t>
  </si>
  <si>
    <t>Ⅰ-61100</t>
  </si>
  <si>
    <t>203D加茂町楢井002</t>
  </si>
  <si>
    <t>Ⅰ-61101</t>
  </si>
  <si>
    <t>203D加茂町楢井003</t>
  </si>
  <si>
    <t>Ⅰ-61102</t>
  </si>
  <si>
    <t>203D加茂町楢井004</t>
  </si>
  <si>
    <t>Ⅰ-61103</t>
  </si>
  <si>
    <t>203D加茂町楢井005</t>
  </si>
  <si>
    <t>Ⅰ-61104</t>
  </si>
  <si>
    <t>203D加茂町楢井006</t>
  </si>
  <si>
    <t>Ⅱ-61105</t>
  </si>
  <si>
    <t>203J加茂町楢井001</t>
  </si>
  <si>
    <t>171</t>
  </si>
  <si>
    <t>加茂町成安</t>
  </si>
  <si>
    <t>203K加茂町成安001</t>
  </si>
  <si>
    <t>Ⅰ-1756</t>
  </si>
  <si>
    <t>203D加茂町成安001</t>
  </si>
  <si>
    <t>Ⅰ-61116</t>
  </si>
  <si>
    <t>203D加茂町成安002</t>
  </si>
  <si>
    <t>Ⅰ-61119</t>
  </si>
  <si>
    <t>203D加茂町成安003</t>
  </si>
  <si>
    <t>Ⅰ-61120</t>
  </si>
  <si>
    <t>203D加茂町成安004</t>
  </si>
  <si>
    <t>Ⅰ-61106</t>
  </si>
  <si>
    <t>203D加茂町成安005</t>
  </si>
  <si>
    <t>Ⅰ-61114</t>
  </si>
  <si>
    <t>203D加茂町成安006</t>
  </si>
  <si>
    <t>Ⅰ-61115-1</t>
  </si>
  <si>
    <t>203D加茂町成安007</t>
  </si>
  <si>
    <t>Ⅰ-61115-2</t>
  </si>
  <si>
    <t>203D加茂町成安008</t>
  </si>
  <si>
    <t>Ⅱ-61117</t>
  </si>
  <si>
    <t>203D加茂町成安009</t>
  </si>
  <si>
    <t>Ⅱ-61118</t>
  </si>
  <si>
    <t>加茂町原口</t>
  </si>
  <si>
    <t>203K加茂町原口001</t>
  </si>
  <si>
    <t>Ⅱ-2185</t>
  </si>
  <si>
    <t>203D加茂町原口001</t>
  </si>
  <si>
    <t>Ⅰ-61030-1</t>
  </si>
  <si>
    <t>203D加茂町原口002</t>
  </si>
  <si>
    <t>Ⅰ-61030-2</t>
  </si>
  <si>
    <t>203D加茂町原口003</t>
  </si>
  <si>
    <t>Ⅰ-61031</t>
  </si>
  <si>
    <t>203D加茂町原口004</t>
  </si>
  <si>
    <t>Ⅰ-61032</t>
  </si>
  <si>
    <t>203D加茂町原口005</t>
  </si>
  <si>
    <t>Ⅰ-61033</t>
  </si>
  <si>
    <t>203D加茂町原口006</t>
  </si>
  <si>
    <t>Ⅰ-61034-1</t>
  </si>
  <si>
    <t>203D加茂町原口007</t>
  </si>
  <si>
    <t>Ⅰ-61034-2</t>
  </si>
  <si>
    <t>203D加茂町原口008</t>
  </si>
  <si>
    <t>Ⅰ-61036</t>
  </si>
  <si>
    <t>203D加茂町原口009</t>
  </si>
  <si>
    <t>Ⅱ-61035</t>
  </si>
  <si>
    <t>加茂町物見</t>
  </si>
  <si>
    <t>203K加茂町物見001</t>
  </si>
  <si>
    <t>Ⅰ-2700</t>
  </si>
  <si>
    <t>203K加茂町物見002</t>
  </si>
  <si>
    <t>Ⅱ-2195</t>
  </si>
  <si>
    <t>203D加茂町物見001</t>
  </si>
  <si>
    <t>Ⅰ-61093</t>
  </si>
  <si>
    <t>203D加茂町物見002</t>
  </si>
  <si>
    <t>Ⅰ-61097</t>
  </si>
  <si>
    <t>203D加茂町物見003</t>
  </si>
  <si>
    <t>Ⅰ-61098-1</t>
  </si>
  <si>
    <t>203D加茂町物見004</t>
  </si>
  <si>
    <t>Ⅰ-61098-2</t>
  </si>
  <si>
    <t>203D加茂町物見005</t>
  </si>
  <si>
    <t>Ⅰ-61098-3</t>
  </si>
  <si>
    <t>203D加茂町物見006</t>
  </si>
  <si>
    <t>Ⅰ-61099</t>
  </si>
  <si>
    <t>203D加茂町物見007</t>
  </si>
  <si>
    <t>Ⅱ-61095</t>
  </si>
  <si>
    <t>203D加茂町物見008</t>
  </si>
  <si>
    <t>Ⅱ-61096</t>
  </si>
  <si>
    <t>203D加茂町物見009</t>
  </si>
  <si>
    <t>Ⅰ-61094-1</t>
  </si>
  <si>
    <t>203D加茂町物見010</t>
  </si>
  <si>
    <t>Ⅰ-61094-2</t>
  </si>
  <si>
    <t>203D加茂町物見011</t>
  </si>
  <si>
    <t>Ⅱ-61090</t>
  </si>
  <si>
    <t>203D加茂町物見012</t>
  </si>
  <si>
    <t>Ⅱ-61091</t>
  </si>
  <si>
    <t>203D加茂町物見013</t>
  </si>
  <si>
    <t>Ⅱ-61092</t>
  </si>
  <si>
    <t>加茂町行重</t>
  </si>
  <si>
    <t>203K加茂町行重001</t>
  </si>
  <si>
    <t>Ⅱ-2197</t>
  </si>
  <si>
    <t>203D加茂町行重001</t>
  </si>
  <si>
    <t>Ⅰ-61109</t>
  </si>
  <si>
    <t>203D加茂町行重002</t>
  </si>
  <si>
    <t>Ⅱ-61110</t>
  </si>
  <si>
    <t>203D加茂町行重003</t>
  </si>
  <si>
    <t>Ⅱ-61112</t>
  </si>
  <si>
    <t>203D加茂町行重004</t>
  </si>
  <si>
    <t>Ⅰ-61111</t>
  </si>
  <si>
    <t>203D加茂町行重005</t>
  </si>
  <si>
    <t>Ⅰ-61113</t>
  </si>
  <si>
    <t>久米町</t>
  </si>
  <si>
    <t>一色</t>
  </si>
  <si>
    <t>203K一色001</t>
  </si>
  <si>
    <t>Ⅰ-2727</t>
  </si>
  <si>
    <t>203K一色002</t>
  </si>
  <si>
    <t>Ⅱ-2402-1</t>
  </si>
  <si>
    <t>203D一色001</t>
  </si>
  <si>
    <t>Ⅱ-67052-1</t>
  </si>
  <si>
    <t>203D一色002</t>
  </si>
  <si>
    <t>Ⅱ-67052-2</t>
  </si>
  <si>
    <t>203D一色003</t>
  </si>
  <si>
    <t>Ⅱ-67053</t>
  </si>
  <si>
    <t>203D一色004</t>
  </si>
  <si>
    <t>Ⅱ-67054</t>
  </si>
  <si>
    <t>203D一色005</t>
  </si>
  <si>
    <t>Ⅱ-67055</t>
  </si>
  <si>
    <t>久米川南</t>
  </si>
  <si>
    <t>203K久米川南001</t>
  </si>
  <si>
    <t>Ⅰ-2728</t>
  </si>
  <si>
    <t>203D久米川南001</t>
  </si>
  <si>
    <t>Ⅱ-67060</t>
  </si>
  <si>
    <t>203D久米川南002</t>
  </si>
  <si>
    <t>Ⅰ-67059-1</t>
  </si>
  <si>
    <t>203D久米川南003</t>
  </si>
  <si>
    <t>Ⅰ-67059-2</t>
  </si>
  <si>
    <t>203D久米川南004</t>
  </si>
  <si>
    <t>Ⅰ-67063</t>
  </si>
  <si>
    <t>203D久米川南005</t>
  </si>
  <si>
    <t>Ⅱ-67056</t>
  </si>
  <si>
    <t>203D久米川南006</t>
  </si>
  <si>
    <t>Ⅱ-67057</t>
  </si>
  <si>
    <t>203D久米川南007</t>
  </si>
  <si>
    <t>Ⅱ-67061</t>
  </si>
  <si>
    <t>203D久米川南008</t>
  </si>
  <si>
    <t>Ⅲ-67058-1</t>
  </si>
  <si>
    <t>203D久米川南009</t>
  </si>
  <si>
    <t>Ⅲ-67058-2</t>
  </si>
  <si>
    <t>203D久米川南010</t>
  </si>
  <si>
    <t>Ⅱ-67062</t>
  </si>
  <si>
    <t>神代</t>
  </si>
  <si>
    <t>203K神代001</t>
  </si>
  <si>
    <t>Ⅱ-2402-2</t>
  </si>
  <si>
    <t>里公文</t>
  </si>
  <si>
    <t>203D里公文001</t>
  </si>
  <si>
    <t>Ⅱ-67064</t>
  </si>
  <si>
    <t>坪井上</t>
  </si>
  <si>
    <t>203K坪井上001</t>
  </si>
  <si>
    <t>Ⅰ-2725</t>
  </si>
  <si>
    <t>203K坪井上002</t>
  </si>
  <si>
    <t>Ⅰ-1836</t>
  </si>
  <si>
    <t>203K坪井上003</t>
  </si>
  <si>
    <t>Ⅱ-2382</t>
  </si>
  <si>
    <t>203K坪井上004</t>
  </si>
  <si>
    <t>Ⅱ-2384</t>
  </si>
  <si>
    <t>203K坪井上005</t>
  </si>
  <si>
    <t>Ⅱ-2391</t>
  </si>
  <si>
    <t>203K坪井上006</t>
  </si>
  <si>
    <t>Ⅱ-2392</t>
  </si>
  <si>
    <t>203K坪井上007</t>
  </si>
  <si>
    <t>Ⅱ-2393</t>
  </si>
  <si>
    <t>203K坪井上008</t>
  </si>
  <si>
    <t>Ⅱ-2394</t>
  </si>
  <si>
    <t>203K坪井上009</t>
  </si>
  <si>
    <t>Ⅱ-2395</t>
  </si>
  <si>
    <t>203D坪井上001</t>
  </si>
  <si>
    <t>Ⅰ-67032</t>
  </si>
  <si>
    <t>203D坪井上002</t>
  </si>
  <si>
    <t>Ⅰ-67033</t>
  </si>
  <si>
    <t>203D坪井上003</t>
  </si>
  <si>
    <t>Ⅱ-67028</t>
  </si>
  <si>
    <t>203D坪井上004</t>
  </si>
  <si>
    <t>Ⅱ-67029-1</t>
  </si>
  <si>
    <t>203D坪井上005</t>
  </si>
  <si>
    <t>Ⅱ-67029-2</t>
  </si>
  <si>
    <t>203D坪井上006</t>
  </si>
  <si>
    <t>Ⅱ-67030</t>
  </si>
  <si>
    <t>坪井下</t>
  </si>
  <si>
    <t>203D坪井下001</t>
  </si>
  <si>
    <t>Ⅰ-67035-1</t>
  </si>
  <si>
    <t>203D坪井下002</t>
  </si>
  <si>
    <t>Ⅰ-67035-2</t>
  </si>
  <si>
    <t>203D坪井下003</t>
  </si>
  <si>
    <t>Ⅰ-67038</t>
  </si>
  <si>
    <t>203D坪井下004</t>
  </si>
  <si>
    <t>Ⅱ-67037</t>
  </si>
  <si>
    <t>203D坪井下005</t>
  </si>
  <si>
    <t>Ⅱ-67042</t>
  </si>
  <si>
    <t>203D坪井下006</t>
  </si>
  <si>
    <t>Ⅱ-67043</t>
  </si>
  <si>
    <t>203D坪井下007</t>
  </si>
  <si>
    <t>Ⅱ-67044</t>
  </si>
  <si>
    <t>203D坪井下008</t>
  </si>
  <si>
    <t>Ⅲ-67034</t>
  </si>
  <si>
    <t>203D坪井下009</t>
  </si>
  <si>
    <t>Ⅲ-67036</t>
  </si>
  <si>
    <t>中北上</t>
  </si>
  <si>
    <t>203K中北上001</t>
  </si>
  <si>
    <t>Ⅰ-1834</t>
  </si>
  <si>
    <t>203K中北上002</t>
  </si>
  <si>
    <t>Ⅱ-2385</t>
  </si>
  <si>
    <t>203K中北上003</t>
  </si>
  <si>
    <t>Ⅱ-2386</t>
  </si>
  <si>
    <t>203K中北上004</t>
  </si>
  <si>
    <t>Ⅱ-2400-2</t>
  </si>
  <si>
    <t>203K中北上005</t>
  </si>
  <si>
    <t>Ⅰ-2724</t>
  </si>
  <si>
    <t>203K中北上006</t>
  </si>
  <si>
    <t>Ⅱ-2380</t>
  </si>
  <si>
    <t>203K中北上007</t>
  </si>
  <si>
    <t>Ⅱ-2381</t>
  </si>
  <si>
    <t>203K中北上008</t>
  </si>
  <si>
    <t>Ⅱ-2383</t>
  </si>
  <si>
    <t>203K中北上009</t>
  </si>
  <si>
    <t>Ⅱ-2387</t>
  </si>
  <si>
    <t>203K中北上010</t>
  </si>
  <si>
    <t>Ⅱ-2388</t>
  </si>
  <si>
    <t>203K中北上011</t>
  </si>
  <si>
    <t>Ⅱ-2389</t>
  </si>
  <si>
    <t>203K中北上012</t>
  </si>
  <si>
    <t>Ⅱ-2390</t>
  </si>
  <si>
    <t>203K中北上013</t>
  </si>
  <si>
    <t>明谷(A')</t>
  </si>
  <si>
    <t>203D中北上001</t>
  </si>
  <si>
    <t>Ⅰ-67011</t>
  </si>
  <si>
    <t>203D中北上002</t>
  </si>
  <si>
    <t>Ⅰ-67012</t>
  </si>
  <si>
    <t>203D中北上003</t>
  </si>
  <si>
    <t>Ⅰ-67013</t>
  </si>
  <si>
    <t>203D中北上004</t>
  </si>
  <si>
    <t>Ⅱ-67040</t>
  </si>
  <si>
    <t>203D中北上005</t>
  </si>
  <si>
    <t>Ⅲ-67025</t>
  </si>
  <si>
    <t>203D中北上006</t>
  </si>
  <si>
    <t>Ⅲ-67026</t>
  </si>
  <si>
    <t>203D中北上007</t>
  </si>
  <si>
    <t>Ⅱ-67009</t>
  </si>
  <si>
    <t>203D中北上008</t>
  </si>
  <si>
    <t>Ⅱ-67010</t>
  </si>
  <si>
    <t>203D中北上009</t>
  </si>
  <si>
    <t>Ⅱ-67015</t>
  </si>
  <si>
    <t>203D中北上010</t>
  </si>
  <si>
    <t>Ⅱ-67027</t>
  </si>
  <si>
    <t>福田下</t>
  </si>
  <si>
    <t>203D福田下001</t>
  </si>
  <si>
    <t>Ⅰ-67076</t>
  </si>
  <si>
    <t>南方中</t>
  </si>
  <si>
    <t>203K南方中001</t>
  </si>
  <si>
    <t>Ⅰ-2070</t>
  </si>
  <si>
    <t>203K南方中002</t>
  </si>
  <si>
    <t>Ⅰ-2726-1</t>
  </si>
  <si>
    <t>203K南方中003</t>
  </si>
  <si>
    <t>Ⅰ-2726-2</t>
  </si>
  <si>
    <t>203K南方中004</t>
  </si>
  <si>
    <t>Ⅰ-2726-3</t>
  </si>
  <si>
    <t>203K南方中005</t>
  </si>
  <si>
    <t>Ⅱ-2401-1</t>
  </si>
  <si>
    <t>203K南方中006</t>
  </si>
  <si>
    <t>Ⅱ-2401-2</t>
  </si>
  <si>
    <t>203D南方中001</t>
  </si>
  <si>
    <t>Ⅰ-67051</t>
  </si>
  <si>
    <t>203D南方中002</t>
  </si>
  <si>
    <t>Ⅱ-67048</t>
  </si>
  <si>
    <t>203D南方中003</t>
  </si>
  <si>
    <t>Ⅱ-67049</t>
  </si>
  <si>
    <t>203D南方中004</t>
  </si>
  <si>
    <t>Ⅱ-67050</t>
  </si>
  <si>
    <t>203D南方中005</t>
  </si>
  <si>
    <t>Ⅱ-67045</t>
  </si>
  <si>
    <t>203D南方中006</t>
  </si>
  <si>
    <t>Ⅱ-67047</t>
  </si>
  <si>
    <t>203D南方中007</t>
  </si>
  <si>
    <t>Ⅲ-67046</t>
  </si>
  <si>
    <t>宮部上</t>
  </si>
  <si>
    <t>203K宮部上001</t>
  </si>
  <si>
    <t>Ⅰ-1832</t>
  </si>
  <si>
    <t>203K宮部上002</t>
  </si>
  <si>
    <t>Ⅰ-1833</t>
  </si>
  <si>
    <t>203K宮部上003</t>
  </si>
  <si>
    <t>Ⅰ-2723</t>
  </si>
  <si>
    <t>203K宮部上004</t>
  </si>
  <si>
    <t>Ⅱ-2379</t>
  </si>
  <si>
    <t>203K宮部上005</t>
  </si>
  <si>
    <t>Ⅱ-2396</t>
  </si>
  <si>
    <t>203K宮部上006</t>
  </si>
  <si>
    <t>Ⅱ-2397</t>
  </si>
  <si>
    <t>203K宮部上007</t>
  </si>
  <si>
    <t>Ⅱ-2398</t>
  </si>
  <si>
    <t>203K宮部上008</t>
  </si>
  <si>
    <t>Ⅱ-2399</t>
  </si>
  <si>
    <t>203D宮部上001</t>
  </si>
  <si>
    <t>Ⅰ-67021</t>
  </si>
  <si>
    <t>203D宮部上002</t>
  </si>
  <si>
    <t>Ⅰ-67001-1</t>
  </si>
  <si>
    <t>203D宮部上003</t>
  </si>
  <si>
    <t>Ⅰ-67001-2</t>
  </si>
  <si>
    <t>203D宮部上004</t>
  </si>
  <si>
    <t>Ⅰ-67020</t>
  </si>
  <si>
    <t>203D宮部上005</t>
  </si>
  <si>
    <t>Ⅰ-67017</t>
  </si>
  <si>
    <t>203D宮部上006</t>
  </si>
  <si>
    <t>Ⅰ-67018</t>
  </si>
  <si>
    <t>203D宮部上007</t>
  </si>
  <si>
    <t>Ⅰ-67022</t>
  </si>
  <si>
    <t>203D宮部上008</t>
  </si>
  <si>
    <t>Ⅱ-67002</t>
  </si>
  <si>
    <t>203D宮部上009</t>
  </si>
  <si>
    <t>Ⅱ-67003</t>
  </si>
  <si>
    <t>203D宮部上010</t>
  </si>
  <si>
    <t>Ⅱ-67004</t>
  </si>
  <si>
    <t>203D宮部上011</t>
  </si>
  <si>
    <t>Ⅱ-67005</t>
  </si>
  <si>
    <t>203D宮部上012</t>
  </si>
  <si>
    <t>Ⅱ-67006</t>
  </si>
  <si>
    <t>203D宮部上013</t>
  </si>
  <si>
    <t>Ⅱ-67007</t>
  </si>
  <si>
    <t>203D宮部上014</t>
  </si>
  <si>
    <t>Ⅱ-67008</t>
  </si>
  <si>
    <t>203D宮部上015</t>
  </si>
  <si>
    <t>Ⅱ-67016</t>
  </si>
  <si>
    <t>203D宮部上016</t>
  </si>
  <si>
    <t>Ⅱ-67023</t>
  </si>
  <si>
    <t>宮部下</t>
  </si>
  <si>
    <t>203K宮部下001</t>
  </si>
  <si>
    <t>Ⅱ-2400-1</t>
  </si>
  <si>
    <t>203K宮部下002</t>
  </si>
  <si>
    <t>Ⅱ-2400-3</t>
  </si>
  <si>
    <t>203D宮部下001</t>
  </si>
  <si>
    <t>Ⅱ-67024</t>
  </si>
  <si>
    <t>203D宮部下002</t>
  </si>
  <si>
    <t>Ⅱ-67039</t>
  </si>
  <si>
    <t>203D宮部下003</t>
  </si>
  <si>
    <t>Ⅱ-67041</t>
  </si>
  <si>
    <t>八社</t>
  </si>
  <si>
    <t>203K八社001</t>
  </si>
  <si>
    <t>Ⅱ-2404</t>
  </si>
  <si>
    <t>203K八社002</t>
  </si>
  <si>
    <t>Ⅱ-2405</t>
  </si>
  <si>
    <t>203K八社003</t>
  </si>
  <si>
    <t>Ⅱ-2406</t>
  </si>
  <si>
    <t>203D八社001</t>
  </si>
  <si>
    <t>Ⅰ-67087</t>
  </si>
  <si>
    <t>203D八社002</t>
  </si>
  <si>
    <t>Ⅰ-67088</t>
  </si>
  <si>
    <t>203D八社003</t>
  </si>
  <si>
    <t>Ⅰ-67089</t>
  </si>
  <si>
    <t>203D八社004</t>
  </si>
  <si>
    <t>Ⅰ-67090</t>
  </si>
  <si>
    <t>203D八社005</t>
  </si>
  <si>
    <t>Ⅱ-67078</t>
  </si>
  <si>
    <t>203D八社006</t>
  </si>
  <si>
    <t>Ⅱ-67081</t>
  </si>
  <si>
    <t>203D八社007</t>
  </si>
  <si>
    <t>Ⅱ-67082</t>
  </si>
  <si>
    <t>203D八社008</t>
  </si>
  <si>
    <t>Ⅱ-67083</t>
  </si>
  <si>
    <t>203D八社009</t>
  </si>
  <si>
    <t>Ⅱ-67084</t>
  </si>
  <si>
    <t>203D八社010</t>
  </si>
  <si>
    <t>Ⅱ-67086</t>
  </si>
  <si>
    <t>203D八社011</t>
  </si>
  <si>
    <t>Ⅱ-67091</t>
  </si>
  <si>
    <t>203D八社012</t>
  </si>
  <si>
    <t>Ⅱ-67085</t>
  </si>
  <si>
    <t>203J八社001</t>
  </si>
  <si>
    <t>178</t>
  </si>
  <si>
    <t>油木上</t>
  </si>
  <si>
    <t>203D油木上001</t>
  </si>
  <si>
    <t>Ⅰ-67071</t>
  </si>
  <si>
    <t>203D油木上002</t>
  </si>
  <si>
    <t>Ⅱ-67070</t>
  </si>
  <si>
    <t>203D油木上003</t>
  </si>
  <si>
    <t>Ⅱ-67079</t>
  </si>
  <si>
    <t>203D油木上004</t>
  </si>
  <si>
    <t>Ⅱ-67080</t>
  </si>
  <si>
    <t>203J油木上001</t>
  </si>
  <si>
    <t>180</t>
  </si>
  <si>
    <t>油木北</t>
  </si>
  <si>
    <t>203K油木北001</t>
  </si>
  <si>
    <t>Ⅱ-2403</t>
  </si>
  <si>
    <t>203D油木北001</t>
  </si>
  <si>
    <t>Ⅰ-67065</t>
  </si>
  <si>
    <t>203D油木北002</t>
  </si>
  <si>
    <t>Ⅱ-67066</t>
  </si>
  <si>
    <t>203D油木北003</t>
  </si>
  <si>
    <t>Ⅰ-67068</t>
  </si>
  <si>
    <t>203D油木北004</t>
  </si>
  <si>
    <t>Ⅱ-67067</t>
  </si>
  <si>
    <t>203D油木北005</t>
  </si>
  <si>
    <t>Ⅱ-67069</t>
  </si>
  <si>
    <t>油木下</t>
  </si>
  <si>
    <t>203D油木下001</t>
  </si>
  <si>
    <t>Ⅱ-67073</t>
  </si>
  <si>
    <t>203D油木下002</t>
  </si>
  <si>
    <t>Ⅱ-67075</t>
  </si>
  <si>
    <t>203D油木下003</t>
  </si>
  <si>
    <t>Ⅲ-67074</t>
  </si>
  <si>
    <t>勝北町</t>
  </si>
  <si>
    <t>市場</t>
  </si>
  <si>
    <t>203K市場001</t>
  </si>
  <si>
    <t>Ⅰ-2753</t>
  </si>
  <si>
    <t>203K市場002</t>
  </si>
  <si>
    <t>Ⅰ-2754</t>
  </si>
  <si>
    <t>203D市場001</t>
  </si>
  <si>
    <t>Ⅰ-72018</t>
  </si>
  <si>
    <t>203D市場002</t>
  </si>
  <si>
    <t>Ⅱ-72016</t>
  </si>
  <si>
    <t>203D市場003</t>
  </si>
  <si>
    <t>Ⅱ-72017</t>
  </si>
  <si>
    <t>203D市場004</t>
  </si>
  <si>
    <t>Ⅱ-72019</t>
  </si>
  <si>
    <t>203D市場005</t>
  </si>
  <si>
    <t>Ⅱ-72020-1</t>
  </si>
  <si>
    <t>203J市場001</t>
  </si>
  <si>
    <t>大吉-01</t>
  </si>
  <si>
    <t>大岩</t>
  </si>
  <si>
    <t>203D大岩001</t>
  </si>
  <si>
    <t>Ⅰ-72021</t>
  </si>
  <si>
    <t>203D大岩002</t>
  </si>
  <si>
    <t>Ⅱ-72022</t>
  </si>
  <si>
    <t>大吉</t>
  </si>
  <si>
    <t>203D大吉001</t>
  </si>
  <si>
    <t>Ⅰ-72024</t>
  </si>
  <si>
    <t>203D大吉002</t>
  </si>
  <si>
    <t>Ⅱ-72020-2</t>
  </si>
  <si>
    <t>203D大吉003</t>
  </si>
  <si>
    <t>Ⅱ-72023</t>
  </si>
  <si>
    <t>203D大吉004</t>
  </si>
  <si>
    <t>Ⅱ-72025</t>
  </si>
  <si>
    <t>203D大吉005</t>
  </si>
  <si>
    <t>Ⅱ-72026</t>
  </si>
  <si>
    <t>203D大吉006</t>
  </si>
  <si>
    <t>Ⅱ-72027</t>
  </si>
  <si>
    <t>203J大吉001</t>
  </si>
  <si>
    <t>191</t>
  </si>
  <si>
    <t>奥津川</t>
  </si>
  <si>
    <t>203K奥津川001</t>
  </si>
  <si>
    <t>Ⅰ-2527</t>
  </si>
  <si>
    <t>203K奥津川002</t>
  </si>
  <si>
    <t>Ⅰ-2751</t>
  </si>
  <si>
    <t>203D奥津川001</t>
  </si>
  <si>
    <t>Ⅰ-72001</t>
  </si>
  <si>
    <t>203D奥津川002</t>
  </si>
  <si>
    <t>Ⅰ-72003</t>
  </si>
  <si>
    <t>203D奥津川003</t>
  </si>
  <si>
    <t>Ⅰ-72004</t>
  </si>
  <si>
    <t>203D奥津川004</t>
  </si>
  <si>
    <t>Ⅰ-72005</t>
  </si>
  <si>
    <t>203D奥津川005</t>
  </si>
  <si>
    <t>Ⅲ-72002</t>
  </si>
  <si>
    <t>新野山形</t>
  </si>
  <si>
    <t>203D新野山形001</t>
  </si>
  <si>
    <t>Ⅰ-72006</t>
  </si>
  <si>
    <t>203D新野山形002</t>
  </si>
  <si>
    <t>Ⅰ-72007</t>
  </si>
  <si>
    <t>203D新野山形003</t>
  </si>
  <si>
    <t>Ⅰ-72009</t>
  </si>
  <si>
    <t>203D新野山形004</t>
  </si>
  <si>
    <t>Ⅱ-72008</t>
  </si>
  <si>
    <t>203D新野山形005</t>
  </si>
  <si>
    <t>Ⅱ-72010</t>
  </si>
  <si>
    <t>203D新野山形006</t>
  </si>
  <si>
    <t>Ⅱ-72011</t>
  </si>
  <si>
    <t>203D新野山形007</t>
  </si>
  <si>
    <t>Ⅱ-72012</t>
  </si>
  <si>
    <t>203J新野山形001</t>
  </si>
  <si>
    <t>新野山形-01</t>
  </si>
  <si>
    <t>西上</t>
  </si>
  <si>
    <t>203K西上001</t>
  </si>
  <si>
    <t>Ⅰ-2752</t>
  </si>
  <si>
    <t>203D西上001</t>
  </si>
  <si>
    <t>Ⅰ-72013</t>
  </si>
  <si>
    <t>203D西上002</t>
  </si>
  <si>
    <t>Ⅱ-72014</t>
  </si>
  <si>
    <t>203D西上003</t>
  </si>
  <si>
    <t>Ⅱ-72015</t>
  </si>
  <si>
    <t>西下</t>
  </si>
  <si>
    <t>203K西下001</t>
  </si>
  <si>
    <t>Ⅲ-228</t>
  </si>
  <si>
    <t>綾部</t>
  </si>
  <si>
    <t>203K綾部001</t>
  </si>
  <si>
    <t>Ⅱ-2154</t>
  </si>
  <si>
    <t>203D綾部001</t>
  </si>
  <si>
    <t>Ⅱ-60043</t>
  </si>
  <si>
    <t>203K一宮001</t>
  </si>
  <si>
    <t>Ⅰ-1707</t>
  </si>
  <si>
    <t>203K一宮002</t>
  </si>
  <si>
    <t>Ⅱ-2121</t>
  </si>
  <si>
    <t>203D一宮001</t>
  </si>
  <si>
    <t>Ⅰ-60009</t>
  </si>
  <si>
    <t>一方</t>
  </si>
  <si>
    <t>203K一方001</t>
  </si>
  <si>
    <t>Ⅰ-1741</t>
  </si>
  <si>
    <t>203K一方002</t>
  </si>
  <si>
    <t>Ⅰ-1742</t>
  </si>
  <si>
    <t>203D一方001</t>
  </si>
  <si>
    <t>Ⅰ-60054</t>
  </si>
  <si>
    <t>203D一方002</t>
  </si>
  <si>
    <t>Ⅰ-60055</t>
  </si>
  <si>
    <t>井口</t>
  </si>
  <si>
    <t>203K井口001</t>
  </si>
  <si>
    <t>Ⅰ-1733</t>
  </si>
  <si>
    <t>203K井口002</t>
  </si>
  <si>
    <t>Ⅰ-1735</t>
  </si>
  <si>
    <t>203D井口001</t>
  </si>
  <si>
    <t>Ⅰ-60056</t>
  </si>
  <si>
    <t>203D井口002</t>
  </si>
  <si>
    <t>Ⅰ-60057</t>
  </si>
  <si>
    <t>上之町</t>
  </si>
  <si>
    <t>203K上之町001</t>
  </si>
  <si>
    <t>Ⅰ-1720</t>
  </si>
  <si>
    <t>瓜生原</t>
  </si>
  <si>
    <t>203K瓜生原001</t>
  </si>
  <si>
    <t>Ⅰ-1744</t>
  </si>
  <si>
    <t>203D瓜生原001</t>
  </si>
  <si>
    <t>Ⅰ-60092</t>
  </si>
  <si>
    <t>203D瓜生原002</t>
  </si>
  <si>
    <t>Ⅰ-60093</t>
  </si>
  <si>
    <t>203D瓜生原003</t>
  </si>
  <si>
    <t>Ⅰ-60096</t>
  </si>
  <si>
    <t>203D瓜生原004</t>
  </si>
  <si>
    <t>Ⅱ-60094</t>
  </si>
  <si>
    <t>203D瓜生原005</t>
  </si>
  <si>
    <t>Ⅲ-60095</t>
  </si>
  <si>
    <t>大篠</t>
  </si>
  <si>
    <t>203K大篠001</t>
  </si>
  <si>
    <t>Ⅰ-1688</t>
  </si>
  <si>
    <t>203K大篠002</t>
  </si>
  <si>
    <t>Ⅱ-2135</t>
  </si>
  <si>
    <t>203K大篠003</t>
  </si>
  <si>
    <t>Ⅱ-2136</t>
  </si>
  <si>
    <t>203K大篠004</t>
  </si>
  <si>
    <t>Ⅱ-2137</t>
  </si>
  <si>
    <t>203K大篠005</t>
  </si>
  <si>
    <t>Ⅰ-1690</t>
  </si>
  <si>
    <t>203K大篠006</t>
  </si>
  <si>
    <t>Ⅰ-1700</t>
  </si>
  <si>
    <t>203K大篠007</t>
  </si>
  <si>
    <t>Ⅰ-2691</t>
  </si>
  <si>
    <t>203K大篠008</t>
  </si>
  <si>
    <t>Ⅱ-2146</t>
  </si>
  <si>
    <t>203D大篠001</t>
  </si>
  <si>
    <t>Ⅱ-60021</t>
  </si>
  <si>
    <t>203D大篠002</t>
  </si>
  <si>
    <t>Ⅱ-60022</t>
  </si>
  <si>
    <t>203D大篠003</t>
  </si>
  <si>
    <t>Ⅰ-60023</t>
  </si>
  <si>
    <t>203D大篠004</t>
  </si>
  <si>
    <t>Ⅰ-60024</t>
  </si>
  <si>
    <t>203D大篠005</t>
  </si>
  <si>
    <t>Ⅰ-60025</t>
  </si>
  <si>
    <t>203D大篠006</t>
  </si>
  <si>
    <t>Ⅰ-60026</t>
  </si>
  <si>
    <t>203J大篠001</t>
  </si>
  <si>
    <t>大篠-1</t>
  </si>
  <si>
    <t>203J大篠002</t>
  </si>
  <si>
    <t>大篠-2</t>
  </si>
  <si>
    <t>203J大篠003</t>
  </si>
  <si>
    <t>大篠-3</t>
  </si>
  <si>
    <t>203J大篠004</t>
  </si>
  <si>
    <t>弥谷</t>
  </si>
  <si>
    <t>大谷</t>
  </si>
  <si>
    <t>203K大谷001</t>
  </si>
  <si>
    <t>Ⅰ-1734</t>
  </si>
  <si>
    <t>203K大谷002</t>
  </si>
  <si>
    <t>Ⅰ-1736</t>
  </si>
  <si>
    <t>203K大谷003</t>
  </si>
  <si>
    <t>Ⅰ-1738</t>
  </si>
  <si>
    <t>203D大谷001</t>
  </si>
  <si>
    <t>Ⅰ-60058</t>
  </si>
  <si>
    <t>203D大谷002</t>
  </si>
  <si>
    <t>Ⅰ-60059</t>
  </si>
  <si>
    <t>203D大谷003</t>
  </si>
  <si>
    <t>Ⅰ-60076</t>
  </si>
  <si>
    <t>203D大谷004</t>
  </si>
  <si>
    <t>Ⅰ-60077</t>
  </si>
  <si>
    <t>小桁</t>
  </si>
  <si>
    <t>203D小桁001</t>
  </si>
  <si>
    <t>Ⅰ-60087</t>
  </si>
  <si>
    <t>203D小桁002</t>
  </si>
  <si>
    <t>Ⅰ-60088</t>
  </si>
  <si>
    <t>203D小桁003</t>
  </si>
  <si>
    <t>Ⅱ-60086</t>
  </si>
  <si>
    <t>押渕</t>
  </si>
  <si>
    <t>203K押渕001</t>
  </si>
  <si>
    <t>Ⅰ-1748</t>
  </si>
  <si>
    <t>203K押渕002</t>
  </si>
  <si>
    <t>Ⅰ-1750</t>
  </si>
  <si>
    <t>203K押渕003</t>
  </si>
  <si>
    <t>Ⅰ-2696</t>
  </si>
  <si>
    <t>203K押渕004</t>
  </si>
  <si>
    <t>Ⅱ-2177</t>
  </si>
  <si>
    <t>203D押渕001</t>
  </si>
  <si>
    <t>Ⅰ-60098</t>
  </si>
  <si>
    <t>203D押渕002</t>
  </si>
  <si>
    <t>Ⅱ-60099</t>
  </si>
  <si>
    <t>203D押渕003</t>
  </si>
  <si>
    <t>Ⅱ-60100</t>
  </si>
  <si>
    <t>小田中</t>
  </si>
  <si>
    <t>203K小田中001</t>
  </si>
  <si>
    <t>Ⅰ-1716</t>
  </si>
  <si>
    <t>203K小田中002</t>
  </si>
  <si>
    <t>Ⅰ-1721</t>
  </si>
  <si>
    <t>小原</t>
  </si>
  <si>
    <t>203K小原001</t>
  </si>
  <si>
    <t>Ⅰ-1708</t>
  </si>
  <si>
    <t>203K小原002</t>
  </si>
  <si>
    <t>Ⅱ-2161</t>
  </si>
  <si>
    <t>203D小原001</t>
  </si>
  <si>
    <t>Ⅰ-60010</t>
  </si>
  <si>
    <t>203D小原002</t>
  </si>
  <si>
    <t>Ⅰ-60046</t>
  </si>
  <si>
    <t>203D小原003</t>
  </si>
  <si>
    <t>Ⅰ-60047</t>
  </si>
  <si>
    <t>金屋</t>
  </si>
  <si>
    <t>203D金屋001</t>
  </si>
  <si>
    <t>Ⅱ-60089</t>
  </si>
  <si>
    <t>203D金屋002</t>
  </si>
  <si>
    <t>Ⅱ-60090</t>
  </si>
  <si>
    <t>上高倉</t>
  </si>
  <si>
    <t>203K上高倉001</t>
  </si>
  <si>
    <t>Ⅱ-2150</t>
  </si>
  <si>
    <t>203K上高倉002</t>
  </si>
  <si>
    <t>Ⅱ-2151</t>
  </si>
  <si>
    <t>203K上高倉003</t>
  </si>
  <si>
    <t>Ⅱ-2152</t>
  </si>
  <si>
    <t>203K上高倉004</t>
  </si>
  <si>
    <t>Ⅱ-2153</t>
  </si>
  <si>
    <t>203K上高倉005</t>
  </si>
  <si>
    <t>上高倉1</t>
  </si>
  <si>
    <t>203K上高倉006</t>
  </si>
  <si>
    <t>Ⅰ-1702</t>
  </si>
  <si>
    <t>203K上高倉007</t>
  </si>
  <si>
    <t>Ⅰ-2692</t>
  </si>
  <si>
    <t>203D上高倉001</t>
  </si>
  <si>
    <t>203D上高倉002</t>
  </si>
  <si>
    <t>上高倉2</t>
  </si>
  <si>
    <t>203D上高倉003</t>
  </si>
  <si>
    <t>Ⅰ-60027</t>
  </si>
  <si>
    <t>203J上高倉001</t>
  </si>
  <si>
    <t>上高倉-1</t>
  </si>
  <si>
    <t>203J上高倉002</t>
  </si>
  <si>
    <t>上高倉-2</t>
  </si>
  <si>
    <t>上田邑</t>
  </si>
  <si>
    <t>203K上田邑001</t>
  </si>
  <si>
    <t>Ⅱ-2119</t>
  </si>
  <si>
    <t>203K上田邑002</t>
  </si>
  <si>
    <t>Ⅱ-2120</t>
  </si>
  <si>
    <t>203K上田邑003</t>
  </si>
  <si>
    <t>Ⅱ-2155</t>
  </si>
  <si>
    <t>203D上田邑001</t>
  </si>
  <si>
    <t>Ⅱ-60045</t>
  </si>
  <si>
    <t>203J上田邑001</t>
  </si>
  <si>
    <t>168</t>
  </si>
  <si>
    <t>上横野</t>
  </si>
  <si>
    <t>203K上横野001</t>
  </si>
  <si>
    <t>Ⅰ-1677</t>
  </si>
  <si>
    <t>203K上横野002</t>
  </si>
  <si>
    <t>Ⅰ-1683</t>
  </si>
  <si>
    <t>203K上横野003</t>
  </si>
  <si>
    <t>Ⅰ-1697</t>
  </si>
  <si>
    <t>203K上横野004</t>
  </si>
  <si>
    <t>Ⅰ-2690</t>
  </si>
  <si>
    <t>203K上横野005</t>
  </si>
  <si>
    <t>Ⅱ-2122</t>
  </si>
  <si>
    <t>203K上横野006</t>
  </si>
  <si>
    <t>Ⅱ-2123</t>
  </si>
  <si>
    <t>203K上横野007</t>
  </si>
  <si>
    <t>Ⅱ-2124</t>
  </si>
  <si>
    <t>203K上横野008</t>
  </si>
  <si>
    <t>Ⅱ-2125</t>
  </si>
  <si>
    <t>203K上横野009</t>
  </si>
  <si>
    <t>Ⅱ-2130</t>
  </si>
  <si>
    <t>203K上横野010</t>
  </si>
  <si>
    <t>Ⅱ-2131</t>
  </si>
  <si>
    <t>203K上横野011</t>
  </si>
  <si>
    <t>Ⅱ-2132</t>
  </si>
  <si>
    <t>203K上横野012</t>
  </si>
  <si>
    <t>Ⅱ-2133</t>
  </si>
  <si>
    <t>203K上横野013</t>
  </si>
  <si>
    <t>Ⅱ-2139</t>
  </si>
  <si>
    <t>203K上横野014</t>
  </si>
  <si>
    <t>Ⅱ-2140</t>
  </si>
  <si>
    <t>203K上横野015</t>
  </si>
  <si>
    <t>Ⅱ-2141</t>
  </si>
  <si>
    <t>203K上横野016</t>
  </si>
  <si>
    <t>Ⅱ-2142</t>
  </si>
  <si>
    <t>203K上横野017</t>
  </si>
  <si>
    <t>Ⅱ-2143</t>
  </si>
  <si>
    <t>203K上横野018</t>
  </si>
  <si>
    <t>Ⅱ-2144</t>
  </si>
  <si>
    <t>203K上横野019</t>
  </si>
  <si>
    <t>Ⅱ-2145</t>
  </si>
  <si>
    <t>203K上横野020</t>
  </si>
  <si>
    <t>203K上横野021</t>
  </si>
  <si>
    <t>c</t>
  </si>
  <si>
    <t>203K上横野022</t>
  </si>
  <si>
    <t>203K上横野023</t>
  </si>
  <si>
    <t>203K上横野024</t>
  </si>
  <si>
    <t>203K上横野025</t>
  </si>
  <si>
    <t>203K上横野026</t>
  </si>
  <si>
    <t>203K上横野027</t>
  </si>
  <si>
    <t>203K上横野028</t>
  </si>
  <si>
    <t>Ⅰ-1674</t>
  </si>
  <si>
    <t>203K上横野029</t>
  </si>
  <si>
    <t>Ⅰ-1680</t>
  </si>
  <si>
    <t>203K上横野030</t>
  </si>
  <si>
    <t>Ⅰ-1689</t>
  </si>
  <si>
    <t>203K上横野031</t>
  </si>
  <si>
    <t>Ⅰ-1691</t>
  </si>
  <si>
    <t>203K上横野032</t>
  </si>
  <si>
    <t>Ⅰ-1699</t>
  </si>
  <si>
    <t>203K上横野033</t>
  </si>
  <si>
    <t>Ⅱ-2126</t>
  </si>
  <si>
    <t>203K上横野034</t>
  </si>
  <si>
    <t>Ⅱ-2127</t>
  </si>
  <si>
    <t>203K上横野035</t>
  </si>
  <si>
    <t>Ⅱ-2128</t>
  </si>
  <si>
    <t>203K上横野036</t>
  </si>
  <si>
    <t>Ⅱ-2129</t>
  </si>
  <si>
    <t>203K上横野037</t>
  </si>
  <si>
    <t>Ⅱ-2134</t>
  </si>
  <si>
    <t>203K上横野038</t>
  </si>
  <si>
    <t>Ⅱ-2138</t>
  </si>
  <si>
    <t>203D上横野001</t>
  </si>
  <si>
    <t>Ⅰ-60013</t>
  </si>
  <si>
    <t>203D上横野002</t>
  </si>
  <si>
    <t>Ⅰ-60016</t>
  </si>
  <si>
    <t>203D上横野003</t>
  </si>
  <si>
    <t>Ⅱ-60011</t>
  </si>
  <si>
    <t>203D上横野004</t>
  </si>
  <si>
    <t>Ⅱ-60012</t>
  </si>
  <si>
    <t>203D上横野005</t>
  </si>
  <si>
    <t>Ⅱ-60014</t>
  </si>
  <si>
    <t>203D上横野006</t>
  </si>
  <si>
    <t>Ⅱ-60017</t>
  </si>
  <si>
    <t>203D上横野007</t>
  </si>
  <si>
    <t>Ⅱ-60018</t>
  </si>
  <si>
    <t>203D上横野008</t>
  </si>
  <si>
    <t>Ⅱ-60019</t>
  </si>
  <si>
    <t>203D上横野009</t>
  </si>
  <si>
    <t>Ⅱ-60020</t>
  </si>
  <si>
    <t>203D上横野010</t>
  </si>
  <si>
    <t>Ⅱ-60038</t>
  </si>
  <si>
    <t>203D上横野011</t>
  </si>
  <si>
    <t>Ⅱ-60039</t>
  </si>
  <si>
    <t>203D上横野012</t>
  </si>
  <si>
    <t>Ⅱ-60040</t>
  </si>
  <si>
    <t>203D上横野013</t>
  </si>
  <si>
    <t>Ⅱ-60041</t>
  </si>
  <si>
    <t>203D上横野015</t>
  </si>
  <si>
    <t>上横野6</t>
  </si>
  <si>
    <t>203D上横野016</t>
  </si>
  <si>
    <t>Ⅱ-60015</t>
  </si>
  <si>
    <t>203J上横野001</t>
  </si>
  <si>
    <t>上横野-1</t>
  </si>
  <si>
    <t>川崎</t>
  </si>
  <si>
    <t>203K川崎001</t>
  </si>
  <si>
    <t>Ⅰ-1726</t>
  </si>
  <si>
    <t>203K川崎002</t>
  </si>
  <si>
    <t>Ⅰ-1730</t>
  </si>
  <si>
    <t>荒神山</t>
  </si>
  <si>
    <t>203D荒神山001</t>
  </si>
  <si>
    <t>Ⅰ-60083</t>
  </si>
  <si>
    <t>203D荒神山002</t>
  </si>
  <si>
    <t>Ⅰ-60084</t>
  </si>
  <si>
    <t>203D荒神山003</t>
  </si>
  <si>
    <t>Ⅰ-60091</t>
  </si>
  <si>
    <t>203D荒神山004</t>
  </si>
  <si>
    <t>Ⅱ-60085</t>
  </si>
  <si>
    <t>皿</t>
  </si>
  <si>
    <t>203K皿001</t>
  </si>
  <si>
    <t>Ⅰ-1743</t>
  </si>
  <si>
    <t>203D皿001</t>
  </si>
  <si>
    <t>Ⅰ-60068</t>
  </si>
  <si>
    <t>203D皿002</t>
  </si>
  <si>
    <t>Ⅱ-60069</t>
  </si>
  <si>
    <t>203D皿003</t>
  </si>
  <si>
    <t>Ⅱ-60070</t>
  </si>
  <si>
    <t>203D皿004</t>
  </si>
  <si>
    <t>Ⅱ-60073</t>
  </si>
  <si>
    <t>山下</t>
  </si>
  <si>
    <t>203K山下001</t>
  </si>
  <si>
    <t>Ⅰ-1724</t>
  </si>
  <si>
    <t>203K山下002</t>
  </si>
  <si>
    <t>Ⅰ-1727</t>
  </si>
  <si>
    <t>紫保井</t>
  </si>
  <si>
    <t>203J紫保井001</t>
  </si>
  <si>
    <t>下高倉西</t>
  </si>
  <si>
    <t>203J下高倉西001</t>
  </si>
  <si>
    <t>下高倉西-1</t>
  </si>
  <si>
    <t>下高倉東</t>
  </si>
  <si>
    <t>203J下高倉東001</t>
  </si>
  <si>
    <t>170</t>
  </si>
  <si>
    <t>203J下高倉東002</t>
  </si>
  <si>
    <t>下高倉東-2</t>
  </si>
  <si>
    <t>203J下高倉東003</t>
  </si>
  <si>
    <t>下高倉東-3</t>
  </si>
  <si>
    <t>203J下高倉東004</t>
  </si>
  <si>
    <t>下高倉東-4</t>
  </si>
  <si>
    <t>下田邑</t>
  </si>
  <si>
    <t>203K下田邑001</t>
  </si>
  <si>
    <t>Ⅰ-1714</t>
  </si>
  <si>
    <t>203K下田邑002</t>
  </si>
  <si>
    <t>Ⅱ-2156</t>
  </si>
  <si>
    <t>203K下田邑003</t>
  </si>
  <si>
    <t>Ⅱ-2157</t>
  </si>
  <si>
    <t>203K下田邑004</t>
  </si>
  <si>
    <t>Ⅱ-2158</t>
  </si>
  <si>
    <t>203K下田邑005</t>
  </si>
  <si>
    <t>Ⅱ-2159</t>
  </si>
  <si>
    <t>203D下田邑001</t>
  </si>
  <si>
    <t>Ⅱ-60048</t>
  </si>
  <si>
    <t>下横野</t>
  </si>
  <si>
    <t>203K下横野001</t>
  </si>
  <si>
    <t>Ⅰ-1696</t>
  </si>
  <si>
    <t>203D下横野001</t>
  </si>
  <si>
    <t>Ⅱ-60042</t>
  </si>
  <si>
    <t>203J下横野001</t>
  </si>
  <si>
    <t>下横野-1</t>
  </si>
  <si>
    <t>203J下横野002</t>
  </si>
  <si>
    <t>下横野-2</t>
  </si>
  <si>
    <t>総社</t>
  </si>
  <si>
    <t>203K総社001</t>
  </si>
  <si>
    <t>Ⅱ-2160</t>
  </si>
  <si>
    <t>203D総社001</t>
  </si>
  <si>
    <t>Ⅱ-60049</t>
  </si>
  <si>
    <t>高尾</t>
  </si>
  <si>
    <t>203K高尾001</t>
  </si>
  <si>
    <t>Ⅰ-1746</t>
  </si>
  <si>
    <t>203K高尾002</t>
  </si>
  <si>
    <t>Ⅰ-2693</t>
  </si>
  <si>
    <t>203D高尾001</t>
  </si>
  <si>
    <t>Ⅰ-60060</t>
  </si>
  <si>
    <t>203D高尾002</t>
  </si>
  <si>
    <t>Ⅰ-60064</t>
  </si>
  <si>
    <t>203D高尾003</t>
  </si>
  <si>
    <t>Ⅰ-60065</t>
  </si>
  <si>
    <t>203D高尾004</t>
  </si>
  <si>
    <t>Ⅰ-60066</t>
  </si>
  <si>
    <t>203D高尾005</t>
  </si>
  <si>
    <t>Ⅱ-60067</t>
  </si>
  <si>
    <t>高野山西</t>
  </si>
  <si>
    <t>203J高野山西001</t>
  </si>
  <si>
    <t>高野山西-1</t>
  </si>
  <si>
    <t>種</t>
  </si>
  <si>
    <t>203K種001</t>
  </si>
  <si>
    <t>Ⅰ-2072</t>
  </si>
  <si>
    <t>203K種002</t>
  </si>
  <si>
    <t>Ⅱ-2162</t>
  </si>
  <si>
    <t>203K種003</t>
  </si>
  <si>
    <t>Ⅱ-2163</t>
  </si>
  <si>
    <t>203K種004</t>
  </si>
  <si>
    <t>Ⅱ-2164</t>
  </si>
  <si>
    <t>203D種001</t>
  </si>
  <si>
    <t>Ⅰ-60075</t>
  </si>
  <si>
    <t>203D種002</t>
  </si>
  <si>
    <t>Ⅱ-60072</t>
  </si>
  <si>
    <t>203D種003</t>
  </si>
  <si>
    <t>Ⅱ-60074</t>
  </si>
  <si>
    <t>203D種004</t>
  </si>
  <si>
    <t>Ⅲ-60071</t>
  </si>
  <si>
    <t>203J種001</t>
  </si>
  <si>
    <t>167</t>
  </si>
  <si>
    <t>田熊</t>
  </si>
  <si>
    <t>203K田熊001</t>
  </si>
  <si>
    <t>Ⅰ-1723</t>
  </si>
  <si>
    <t>203K田熊002</t>
  </si>
  <si>
    <t>Ⅱ-2174</t>
  </si>
  <si>
    <t>203D田熊001</t>
  </si>
  <si>
    <t>Ⅰ-60081</t>
  </si>
  <si>
    <t>203D田熊002</t>
  </si>
  <si>
    <t>Ⅱ-60082</t>
  </si>
  <si>
    <t>堂尾</t>
  </si>
  <si>
    <t>203K堂尾001</t>
  </si>
  <si>
    <t>Ⅰ-1747</t>
  </si>
  <si>
    <t>中島</t>
  </si>
  <si>
    <t>203D中島001</t>
  </si>
  <si>
    <t>Ⅰ-60051</t>
  </si>
  <si>
    <t>203D中島002</t>
  </si>
  <si>
    <t>Ⅱ-60050</t>
  </si>
  <si>
    <t>中原</t>
  </si>
  <si>
    <t>203K中原001</t>
  </si>
  <si>
    <t>Ⅱ-2175</t>
  </si>
  <si>
    <t>203K中原002</t>
  </si>
  <si>
    <t>Ⅱ-2176</t>
  </si>
  <si>
    <t>203D中原001</t>
  </si>
  <si>
    <t>Ⅱ-60097-1</t>
  </si>
  <si>
    <t>203D中原002</t>
  </si>
  <si>
    <t>Ⅱ-60097-2</t>
  </si>
  <si>
    <t>楢</t>
  </si>
  <si>
    <t>203K楢001</t>
  </si>
  <si>
    <t>Ⅲ-221</t>
  </si>
  <si>
    <t>西田辺</t>
  </si>
  <si>
    <t>203K西田辺001</t>
  </si>
  <si>
    <t>西田辺1</t>
  </si>
  <si>
    <t>203K西田辺002</t>
  </si>
  <si>
    <t>西田辺2</t>
  </si>
  <si>
    <t>203K西田辺003</t>
  </si>
  <si>
    <t>西田辺3</t>
  </si>
  <si>
    <t>203K西田辺004</t>
  </si>
  <si>
    <t>西田辺4</t>
  </si>
  <si>
    <t>203K西田辺005</t>
  </si>
  <si>
    <t>西田辺5</t>
  </si>
  <si>
    <t>203K西田辺006</t>
  </si>
  <si>
    <t>西田辺6</t>
  </si>
  <si>
    <t>203K西田辺007</t>
  </si>
  <si>
    <t>西田辺7</t>
  </si>
  <si>
    <t>203K西田辺008</t>
  </si>
  <si>
    <t>西田辺8</t>
  </si>
  <si>
    <t>203K西田辺009</t>
  </si>
  <si>
    <t>西田辺9</t>
  </si>
  <si>
    <t>203K西田辺010</t>
  </si>
  <si>
    <t>西田辺10</t>
  </si>
  <si>
    <t>203D西田辺001</t>
  </si>
  <si>
    <t>Ⅰ-60003</t>
  </si>
  <si>
    <t>203D西田辺002</t>
  </si>
  <si>
    <t>Ⅱ-60001</t>
  </si>
  <si>
    <t>203D西田辺003</t>
  </si>
  <si>
    <t>Ⅱ-60002</t>
  </si>
  <si>
    <t>203D西田辺004</t>
  </si>
  <si>
    <t>203J西田辺001</t>
  </si>
  <si>
    <t>田辺</t>
  </si>
  <si>
    <t>西吉田</t>
  </si>
  <si>
    <t>203D西吉田001</t>
  </si>
  <si>
    <t>Ⅱ-60080</t>
  </si>
  <si>
    <t>203D西吉田002</t>
  </si>
  <si>
    <t>Ⅲ-60079</t>
  </si>
  <si>
    <t>203K沼001</t>
  </si>
  <si>
    <t>Ⅰ-1715</t>
  </si>
  <si>
    <t>203J沼001</t>
  </si>
  <si>
    <t>169</t>
  </si>
  <si>
    <t>203J沼002</t>
  </si>
  <si>
    <t>野介代</t>
  </si>
  <si>
    <t>203K野介代001</t>
  </si>
  <si>
    <t>Ⅰ-1719</t>
  </si>
  <si>
    <t>林田</t>
  </si>
  <si>
    <t>203K林田001</t>
  </si>
  <si>
    <t>Ⅰ-1718</t>
  </si>
  <si>
    <t>203K林田002</t>
  </si>
  <si>
    <t>Ⅰ-1722-1</t>
  </si>
  <si>
    <t>203K林田003</t>
  </si>
  <si>
    <t>Ⅰ-1722-2</t>
  </si>
  <si>
    <t>203K林田004</t>
  </si>
  <si>
    <t>Ⅱ-2169</t>
  </si>
  <si>
    <t>203K林田005</t>
  </si>
  <si>
    <t>林田-01</t>
  </si>
  <si>
    <t>東田辺</t>
  </si>
  <si>
    <t>203K東田辺001</t>
  </si>
  <si>
    <t>Ⅰ-1694</t>
  </si>
  <si>
    <t>203K東田辺002</t>
  </si>
  <si>
    <t>Ⅰ-1695</t>
  </si>
  <si>
    <t>203K東田辺003</t>
  </si>
  <si>
    <t>Ⅱ-2118</t>
  </si>
  <si>
    <t>203K東田辺004</t>
  </si>
  <si>
    <t>東田辺1</t>
  </si>
  <si>
    <t>203K東田辺005</t>
  </si>
  <si>
    <t>東田辺2</t>
  </si>
  <si>
    <t>203K東田辺006</t>
  </si>
  <si>
    <t>東田辺3</t>
  </si>
  <si>
    <t>203K東田辺007</t>
  </si>
  <si>
    <t>東田辺4</t>
  </si>
  <si>
    <t>203K東田辺008</t>
  </si>
  <si>
    <t>東田辺5</t>
  </si>
  <si>
    <t>203K東田辺009</t>
  </si>
  <si>
    <t>東田辺6</t>
  </si>
  <si>
    <t>203K東田辺010</t>
  </si>
  <si>
    <t>東田辺7</t>
  </si>
  <si>
    <t>203K東田辺011</t>
  </si>
  <si>
    <t>東田辺8</t>
  </si>
  <si>
    <t>203K東田辺012</t>
  </si>
  <si>
    <t>東田辺9</t>
  </si>
  <si>
    <t>203K東田辺013</t>
  </si>
  <si>
    <t>東田辺10</t>
  </si>
  <si>
    <t>203D東田辺001</t>
  </si>
  <si>
    <t>Ⅰ-60005</t>
  </si>
  <si>
    <t>203D東田辺002</t>
  </si>
  <si>
    <t>Ⅰ-60006</t>
  </si>
  <si>
    <t>203D東田辺003</t>
  </si>
  <si>
    <t>Ⅱ-60007</t>
  </si>
  <si>
    <t>203D東田辺004</t>
  </si>
  <si>
    <t>203D東田辺005</t>
  </si>
  <si>
    <t>Ⅱ-60004</t>
  </si>
  <si>
    <t>平福</t>
  </si>
  <si>
    <t>203D平福001</t>
  </si>
  <si>
    <t>Ⅰ-60052</t>
  </si>
  <si>
    <t>203D平福002</t>
  </si>
  <si>
    <t>Ⅰ-60053</t>
  </si>
  <si>
    <t>203K福井001</t>
  </si>
  <si>
    <t>Ⅰ-2695</t>
  </si>
  <si>
    <t>203K福井002</t>
  </si>
  <si>
    <t>Ⅱ-2172</t>
  </si>
  <si>
    <t>203K福井003</t>
  </si>
  <si>
    <t>Ⅱ-2173</t>
  </si>
  <si>
    <t>福田</t>
  </si>
  <si>
    <t>203K福田001</t>
  </si>
  <si>
    <t>Ⅰ-1745</t>
  </si>
  <si>
    <t>203K福田002</t>
  </si>
  <si>
    <t>Ⅰ-1749</t>
  </si>
  <si>
    <t>203K福田003</t>
  </si>
  <si>
    <t>Ⅰ-1751a</t>
  </si>
  <si>
    <t>203K福田004</t>
  </si>
  <si>
    <t>Ⅰ-1751b</t>
  </si>
  <si>
    <t>203K福田005</t>
  </si>
  <si>
    <t>Ⅰ-1751c</t>
  </si>
  <si>
    <t>203K福田006</t>
  </si>
  <si>
    <t>Ⅰ-2694</t>
  </si>
  <si>
    <t>203K福田007</t>
  </si>
  <si>
    <t>Ⅱ-2165</t>
  </si>
  <si>
    <t>203K福田008</t>
  </si>
  <si>
    <t>Ⅱ-2166</t>
  </si>
  <si>
    <t>203K福田009</t>
  </si>
  <si>
    <t>Ⅱ-2167</t>
  </si>
  <si>
    <t>203D福田001</t>
  </si>
  <si>
    <t>Ⅱ-60061</t>
  </si>
  <si>
    <t>203D福田002</t>
  </si>
  <si>
    <t>Ⅱ-60062</t>
  </si>
  <si>
    <t>203D福田003</t>
  </si>
  <si>
    <t>Ⅱ-60063</t>
  </si>
  <si>
    <t>堀坂</t>
  </si>
  <si>
    <t>203K堀坂001</t>
  </si>
  <si>
    <t>Ⅲ-220</t>
  </si>
  <si>
    <t>203D堀坂001</t>
  </si>
  <si>
    <t>Ⅰ-60035-1</t>
  </si>
  <si>
    <t>203D堀坂002</t>
  </si>
  <si>
    <t>Ⅰ-60035-2</t>
  </si>
  <si>
    <t>203D堀坂003</t>
  </si>
  <si>
    <t>Ⅰ-60035-3</t>
  </si>
  <si>
    <t>203D堀坂004</t>
  </si>
  <si>
    <t>Ⅱ-60036</t>
  </si>
  <si>
    <t>203D堀坂005</t>
  </si>
  <si>
    <t>Ⅱ-60044</t>
  </si>
  <si>
    <t>三浦</t>
  </si>
  <si>
    <t>203K三浦001</t>
  </si>
  <si>
    <t>Ⅰ-1681</t>
  </si>
  <si>
    <t>203D三浦001</t>
  </si>
  <si>
    <t>Ⅰ-60031</t>
  </si>
  <si>
    <t>203D三浦002</t>
  </si>
  <si>
    <t>Ⅰ-60032</t>
  </si>
  <si>
    <t>妙原</t>
  </si>
  <si>
    <t>203K妙原001</t>
  </si>
  <si>
    <t>Ⅰ-1686</t>
  </si>
  <si>
    <t>203D妙原001</t>
  </si>
  <si>
    <t>Ⅰ-60033</t>
  </si>
  <si>
    <t>203D妙原002</t>
  </si>
  <si>
    <t>Ⅰ-60034</t>
  </si>
  <si>
    <t>籾保</t>
  </si>
  <si>
    <t>203J籾保001</t>
  </si>
  <si>
    <t>籾保下横野</t>
  </si>
  <si>
    <t>八出</t>
  </si>
  <si>
    <t>203K八出001</t>
  </si>
  <si>
    <t>Ⅱ-2170</t>
  </si>
  <si>
    <t>山方</t>
  </si>
  <si>
    <t>203D山方001</t>
  </si>
  <si>
    <t>Ⅰ-60037</t>
  </si>
  <si>
    <t>203D山方002</t>
  </si>
  <si>
    <t>Ⅱ-60008-1</t>
  </si>
  <si>
    <t>203D山方003</t>
  </si>
  <si>
    <t>Ⅱ-60008-2</t>
  </si>
  <si>
    <t>203J山方001</t>
  </si>
  <si>
    <t>203K横山001</t>
  </si>
  <si>
    <t>Ⅰ-1739</t>
  </si>
  <si>
    <t>203K横山002</t>
  </si>
  <si>
    <t>Ⅱ-2171</t>
  </si>
  <si>
    <t>203D横山001</t>
  </si>
  <si>
    <t>Ⅰ-60078</t>
  </si>
  <si>
    <t>吉見</t>
  </si>
  <si>
    <t>203K吉見001</t>
  </si>
  <si>
    <t>Ⅱ-2148</t>
  </si>
  <si>
    <t>203K吉見002</t>
  </si>
  <si>
    <t>Ⅱ-2149</t>
  </si>
  <si>
    <t>203D吉見001</t>
  </si>
  <si>
    <t>Ⅰ-60029</t>
  </si>
  <si>
    <t>203D吉見002</t>
  </si>
  <si>
    <t>Ⅱ-60028</t>
  </si>
  <si>
    <t>203D吉見003</t>
  </si>
  <si>
    <t>Ⅱ-60030</t>
  </si>
  <si>
    <t>石島</t>
  </si>
  <si>
    <t>204K石島001</t>
  </si>
  <si>
    <t>Ⅰ-2121</t>
  </si>
  <si>
    <t>204D石島001</t>
  </si>
  <si>
    <t>Ⅰ-05240</t>
  </si>
  <si>
    <t>宇藤木</t>
  </si>
  <si>
    <t>204K宇藤木001</t>
  </si>
  <si>
    <t>Ⅰ-386</t>
  </si>
  <si>
    <t>204K宇藤木002</t>
  </si>
  <si>
    <t>Ⅰ-387</t>
  </si>
  <si>
    <t>宇野</t>
  </si>
  <si>
    <t>204K宇野001</t>
  </si>
  <si>
    <t>204K宇野002</t>
  </si>
  <si>
    <t>Ⅰ-52</t>
  </si>
  <si>
    <t>204K宇野003</t>
  </si>
  <si>
    <t>Ⅰ-53</t>
  </si>
  <si>
    <t>204K宇野004</t>
  </si>
  <si>
    <t>Ⅰ-54</t>
  </si>
  <si>
    <t>204K宇野005</t>
  </si>
  <si>
    <t>Ⅰ-408</t>
  </si>
  <si>
    <t>204K宇野006</t>
  </si>
  <si>
    <t>Ⅰ-410</t>
  </si>
  <si>
    <t>204K宇野007</t>
  </si>
  <si>
    <t>Ⅰ-414</t>
  </si>
  <si>
    <t>204K宇野008</t>
  </si>
  <si>
    <t>Ⅰ-415</t>
  </si>
  <si>
    <t>204K宇野009</t>
  </si>
  <si>
    <t>Ⅰ-420</t>
  </si>
  <si>
    <t>204K宇野010</t>
  </si>
  <si>
    <t>Ⅰ-421</t>
  </si>
  <si>
    <t>204K宇野011</t>
  </si>
  <si>
    <t>Ⅰ-2080</t>
  </si>
  <si>
    <t>204K宇野012</t>
  </si>
  <si>
    <t>宇野7丁目</t>
  </si>
  <si>
    <t>204D宇野001</t>
  </si>
  <si>
    <t>Ⅰ-05183</t>
  </si>
  <si>
    <t>204D宇野002</t>
  </si>
  <si>
    <t>Ⅰ-05184</t>
  </si>
  <si>
    <t>204D宇野003</t>
  </si>
  <si>
    <t>Ⅰ-05188</t>
  </si>
  <si>
    <t>204D宇野004</t>
  </si>
  <si>
    <t>Ⅰ-05189</t>
  </si>
  <si>
    <t>204D宇野005</t>
  </si>
  <si>
    <t>Ⅰ-05205</t>
  </si>
  <si>
    <t>204D宇野006</t>
  </si>
  <si>
    <t>新規1</t>
  </si>
  <si>
    <t>204D宇野007</t>
  </si>
  <si>
    <t>Ⅱ-05182</t>
  </si>
  <si>
    <t>大藪</t>
  </si>
  <si>
    <t>204K大藪001</t>
  </si>
  <si>
    <t>Ⅰ-390</t>
  </si>
  <si>
    <t>204K大藪002</t>
  </si>
  <si>
    <t>Ⅰ-391</t>
  </si>
  <si>
    <t>204K大藪003</t>
  </si>
  <si>
    <t>Ⅲ-35</t>
  </si>
  <si>
    <t>204D大藪001</t>
  </si>
  <si>
    <t>Ⅰ-05102</t>
  </si>
  <si>
    <t>204D大藪002</t>
  </si>
  <si>
    <t>Ⅰ-05103</t>
  </si>
  <si>
    <t>204D大藪003</t>
  </si>
  <si>
    <t>Ⅰ-05107</t>
  </si>
  <si>
    <t>204D大藪004</t>
  </si>
  <si>
    <t>Ⅱ-05106</t>
  </si>
  <si>
    <t>奥玉</t>
  </si>
  <si>
    <t>204K奥玉001</t>
  </si>
  <si>
    <t>204K奥玉002</t>
  </si>
  <si>
    <t>Ⅰ-416</t>
  </si>
  <si>
    <t>204K奥玉003</t>
  </si>
  <si>
    <t>Ⅰ-418</t>
  </si>
  <si>
    <t>204D奥玉001</t>
  </si>
  <si>
    <t>Ⅰ-05175</t>
  </si>
  <si>
    <t>204D奥玉002</t>
  </si>
  <si>
    <t>Ⅰ-05176</t>
  </si>
  <si>
    <t>204D奥玉003</t>
  </si>
  <si>
    <t>Ⅰ-05177</t>
  </si>
  <si>
    <t>204D奥玉004</t>
  </si>
  <si>
    <t>Ⅰ-05178</t>
  </si>
  <si>
    <t>204D奥玉005</t>
  </si>
  <si>
    <t>Ⅰ-5179</t>
  </si>
  <si>
    <t>204D奥玉006</t>
  </si>
  <si>
    <t>Ⅰ-05180</t>
  </si>
  <si>
    <t>204D奥玉007</t>
  </si>
  <si>
    <t>Ⅰ-05181</t>
  </si>
  <si>
    <t>204D奥玉008</t>
  </si>
  <si>
    <t>Ⅰ-05191</t>
  </si>
  <si>
    <t>204D奥玉009</t>
  </si>
  <si>
    <t>Ⅰ-05192</t>
  </si>
  <si>
    <t>204D奥玉010</t>
  </si>
  <si>
    <t>Ⅲ-05190</t>
  </si>
  <si>
    <t>御崎</t>
  </si>
  <si>
    <t>204K御崎001</t>
  </si>
  <si>
    <t>Ⅰ-438</t>
  </si>
  <si>
    <t>204D御崎001</t>
  </si>
  <si>
    <t>Ⅰ-5236</t>
  </si>
  <si>
    <t>204D御崎002</t>
  </si>
  <si>
    <t>Ⅰ-05237</t>
  </si>
  <si>
    <t>204D御崎003</t>
  </si>
  <si>
    <t>Ⅰ-5238</t>
  </si>
  <si>
    <t>梶岡</t>
  </si>
  <si>
    <t>204J梶岡001</t>
  </si>
  <si>
    <t>3日</t>
  </si>
  <si>
    <t>3</t>
  </si>
  <si>
    <t>上山坂</t>
  </si>
  <si>
    <t>204D上山坂001</t>
  </si>
  <si>
    <t>Ⅱ-05038</t>
  </si>
  <si>
    <t>204D上山坂002</t>
  </si>
  <si>
    <t>Ⅱ-05125</t>
  </si>
  <si>
    <t>204D上山坂003</t>
  </si>
  <si>
    <t>Ⅲ-05040</t>
  </si>
  <si>
    <t>204D上山坂004</t>
  </si>
  <si>
    <t>Ⅲ-05041</t>
  </si>
  <si>
    <t>204J上山坂001</t>
  </si>
  <si>
    <t>4</t>
  </si>
  <si>
    <t>北方</t>
  </si>
  <si>
    <t>204K北方001</t>
  </si>
  <si>
    <t>Ⅰ-24(隣接)</t>
  </si>
  <si>
    <t>204K北方002</t>
  </si>
  <si>
    <t>Ⅰ-24-1</t>
  </si>
  <si>
    <t>204K北方003</t>
  </si>
  <si>
    <t>Ⅰ-24-2</t>
  </si>
  <si>
    <t>204D北方001</t>
  </si>
  <si>
    <t>Ⅰ-05134</t>
  </si>
  <si>
    <t>204D北方002</t>
  </si>
  <si>
    <t>Ⅰ-05129</t>
  </si>
  <si>
    <t>204D北方003</t>
  </si>
  <si>
    <t>Ⅱ-05127</t>
  </si>
  <si>
    <t>204D北方004</t>
  </si>
  <si>
    <t>Ⅱ-05128</t>
  </si>
  <si>
    <t>後閑</t>
  </si>
  <si>
    <t>204K後閑001</t>
  </si>
  <si>
    <t>Ⅰ-392</t>
  </si>
  <si>
    <t>204K後閑002</t>
  </si>
  <si>
    <t>Ⅲ-34</t>
  </si>
  <si>
    <t>204D後閑001</t>
  </si>
  <si>
    <t>Ⅰ-05082</t>
  </si>
  <si>
    <t>204D後閑002</t>
  </si>
  <si>
    <t>Ⅰ-05111</t>
  </si>
  <si>
    <t>204D後閑003</t>
  </si>
  <si>
    <t>Ⅰ-05112</t>
  </si>
  <si>
    <t>204D後閑004</t>
  </si>
  <si>
    <t>Ⅰ-05114</t>
  </si>
  <si>
    <t>204D後閑005</t>
  </si>
  <si>
    <t>Ⅱ-05110</t>
  </si>
  <si>
    <t>204D後閑006</t>
  </si>
  <si>
    <t>Ⅲ-05115</t>
  </si>
  <si>
    <t>小島地</t>
  </si>
  <si>
    <t>204K小島地001</t>
  </si>
  <si>
    <t>Ⅰ-394</t>
  </si>
  <si>
    <t>204K小島地002</t>
  </si>
  <si>
    <t>Ⅱ-114</t>
  </si>
  <si>
    <t>204D小島地001</t>
  </si>
  <si>
    <t>Ⅰ-5001</t>
  </si>
  <si>
    <t>204D小島地002</t>
  </si>
  <si>
    <t>Ⅰ-5002</t>
  </si>
  <si>
    <t>204D小島地003</t>
  </si>
  <si>
    <t>Ⅰ-5003</t>
  </si>
  <si>
    <t>204D小島地004</t>
  </si>
  <si>
    <t>Ⅰ-5004</t>
  </si>
  <si>
    <t>204D小島地005</t>
  </si>
  <si>
    <t>Ⅰ-5005</t>
  </si>
  <si>
    <t>204D小島地006</t>
  </si>
  <si>
    <t>Ⅰ-5009</t>
  </si>
  <si>
    <t>204D小島地007</t>
  </si>
  <si>
    <t>Ⅱ-05006</t>
  </si>
  <si>
    <t>204D小島地008</t>
  </si>
  <si>
    <t>Ⅱ-05007</t>
  </si>
  <si>
    <t>204D小島地009</t>
  </si>
  <si>
    <t>Ⅱ-05008</t>
  </si>
  <si>
    <t>渋川</t>
  </si>
  <si>
    <t>204K渋川001</t>
  </si>
  <si>
    <t>Ⅰ-440</t>
  </si>
  <si>
    <t>204K渋川002</t>
  </si>
  <si>
    <t>Ⅰ-441</t>
  </si>
  <si>
    <t>204K渋川003</t>
  </si>
  <si>
    <t>Ⅰ-442</t>
  </si>
  <si>
    <t>204K渋川004</t>
  </si>
  <si>
    <t>Ⅰ-2117</t>
  </si>
  <si>
    <t>204K渋川005</t>
  </si>
  <si>
    <t>渋川1丁目</t>
  </si>
  <si>
    <t>204K渋川006</t>
  </si>
  <si>
    <t>Ⅱ-118</t>
  </si>
  <si>
    <t>204K渋川007</t>
  </si>
  <si>
    <t>Ⅲ-40</t>
  </si>
  <si>
    <t>204K渋川008</t>
  </si>
  <si>
    <t>Ⅲ-41</t>
  </si>
  <si>
    <t>204D渋川001</t>
  </si>
  <si>
    <t>Ⅰ-05214</t>
  </si>
  <si>
    <t>204D渋川002</t>
  </si>
  <si>
    <t>Ⅰ-05215</t>
  </si>
  <si>
    <t>204D渋川003</t>
  </si>
  <si>
    <t>Ⅰ-05216</t>
  </si>
  <si>
    <t>204D渋川004</t>
  </si>
  <si>
    <t>Ⅰ-05217</t>
  </si>
  <si>
    <t>204D渋川005</t>
  </si>
  <si>
    <t>Ⅰ-5218</t>
  </si>
  <si>
    <t>204D渋川006</t>
  </si>
  <si>
    <t>Ⅰ-05219</t>
  </si>
  <si>
    <t>204D渋川007</t>
  </si>
  <si>
    <t>Ⅰ-5220</t>
  </si>
  <si>
    <t>204D渋川008</t>
  </si>
  <si>
    <t>Ⅰ-05221</t>
  </si>
  <si>
    <t>204D渋川009</t>
  </si>
  <si>
    <t>瓶割川</t>
  </si>
  <si>
    <t>204D渋川010</t>
  </si>
  <si>
    <t>Ⅲ-05212</t>
  </si>
  <si>
    <t>田井</t>
  </si>
  <si>
    <t>204K田井001</t>
  </si>
  <si>
    <t>Ⅰ-0395</t>
  </si>
  <si>
    <t>204K田井002</t>
  </si>
  <si>
    <t>Ⅰ-0396</t>
  </si>
  <si>
    <t>204K田井003</t>
  </si>
  <si>
    <t>Ⅰ-0397</t>
  </si>
  <si>
    <t>204K田井004</t>
  </si>
  <si>
    <t>Ⅰ-0398</t>
  </si>
  <si>
    <t>204K田井005</t>
  </si>
  <si>
    <t>Ⅰ-0399</t>
  </si>
  <si>
    <t>204K田井006</t>
  </si>
  <si>
    <t>田井2丁目</t>
  </si>
  <si>
    <t>204K田井007</t>
  </si>
  <si>
    <t>Ⅱ-0108</t>
  </si>
  <si>
    <t>204D田井001</t>
  </si>
  <si>
    <t>Ⅰ-05097</t>
  </si>
  <si>
    <t>204D田井002</t>
  </si>
  <si>
    <t>Ⅰ-05098</t>
  </si>
  <si>
    <t>204D田井003</t>
  </si>
  <si>
    <t>Ⅰ-05099</t>
  </si>
  <si>
    <t>204D田井004</t>
  </si>
  <si>
    <t>Ⅰ-05100</t>
  </si>
  <si>
    <t>204D田井005</t>
  </si>
  <si>
    <t>Ⅰ-05088</t>
  </si>
  <si>
    <t>204D田井006</t>
  </si>
  <si>
    <t>Ⅰ-05093</t>
  </si>
  <si>
    <t>204D田井007</t>
  </si>
  <si>
    <t>Ⅰ-05094</t>
  </si>
  <si>
    <t>204D田井008</t>
  </si>
  <si>
    <t>Ⅰ-05095</t>
  </si>
  <si>
    <t>204D田井009</t>
  </si>
  <si>
    <t>Ⅰ-05096</t>
  </si>
  <si>
    <t>204D田井010</t>
  </si>
  <si>
    <t>Ⅰ-05118</t>
  </si>
  <si>
    <t>204D田井011</t>
  </si>
  <si>
    <t>Ⅰ-05120</t>
  </si>
  <si>
    <t>204D田井012</t>
  </si>
  <si>
    <t>Ⅰ-05121</t>
  </si>
  <si>
    <t>204D田井013</t>
  </si>
  <si>
    <t>Ⅰ-05122</t>
  </si>
  <si>
    <t>204D田井014</t>
  </si>
  <si>
    <t>Ⅰ-05123</t>
  </si>
  <si>
    <t>204D田井015</t>
  </si>
  <si>
    <t>Ⅱ-05090</t>
  </si>
  <si>
    <t>204D田井016</t>
  </si>
  <si>
    <t>Ⅱ-05101</t>
  </si>
  <si>
    <t>204D田井017</t>
  </si>
  <si>
    <t>Ⅱ-05119</t>
  </si>
  <si>
    <t>204D田井018</t>
  </si>
  <si>
    <t>Ⅲ-05092</t>
  </si>
  <si>
    <t>204D田井019</t>
  </si>
  <si>
    <t>Ⅲ-05117</t>
  </si>
  <si>
    <t>滝</t>
  </si>
  <si>
    <t>204K滝001</t>
  </si>
  <si>
    <t>Ⅰ-401</t>
  </si>
  <si>
    <t>204K滝002</t>
  </si>
  <si>
    <t>Ⅰ-402</t>
  </si>
  <si>
    <t>204K滝003</t>
  </si>
  <si>
    <t>Ⅰ-403-1</t>
  </si>
  <si>
    <t>204K滝004</t>
  </si>
  <si>
    <t>Ⅰ-403-2</t>
  </si>
  <si>
    <t>204K滝005</t>
  </si>
  <si>
    <t>Ⅱ-115</t>
  </si>
  <si>
    <t>204K滝006</t>
  </si>
  <si>
    <t>Ⅲ-37</t>
  </si>
  <si>
    <t>204K滝007</t>
  </si>
  <si>
    <t>Ⅲ-38</t>
  </si>
  <si>
    <t>204K滝008</t>
  </si>
  <si>
    <t>Ⅲ-39</t>
  </si>
  <si>
    <t>204K滝009</t>
  </si>
  <si>
    <t>Ⅰ-404-2</t>
  </si>
  <si>
    <t>204D滝001</t>
  </si>
  <si>
    <t>Ⅰ-05137</t>
  </si>
  <si>
    <t>204D滝002</t>
  </si>
  <si>
    <t>Ⅰ-05139-1</t>
  </si>
  <si>
    <t>204D滝003</t>
  </si>
  <si>
    <t>Ⅰ-05139-2</t>
  </si>
  <si>
    <t>204D滝004</t>
  </si>
  <si>
    <t>Ⅰ-05146</t>
  </si>
  <si>
    <t>204D滝005</t>
  </si>
  <si>
    <t>Ⅰ-05150</t>
  </si>
  <si>
    <t>204D滝006</t>
  </si>
  <si>
    <t>Ⅰ-05153-1</t>
  </si>
  <si>
    <t>204D滝007</t>
  </si>
  <si>
    <t>Ⅰ-05153-2</t>
  </si>
  <si>
    <t>204D滝008</t>
  </si>
  <si>
    <t>Ⅰ-05153-3</t>
  </si>
  <si>
    <t>204D滝009</t>
  </si>
  <si>
    <t>Ⅱ-05147</t>
  </si>
  <si>
    <t>204D滝010</t>
  </si>
  <si>
    <t>Ⅱ-05148</t>
  </si>
  <si>
    <t>204D滝011</t>
  </si>
  <si>
    <t>Ⅱ-05151</t>
  </si>
  <si>
    <t>204D滝012</t>
  </si>
  <si>
    <t>Ⅱ-05154</t>
  </si>
  <si>
    <t>204D滝013</t>
  </si>
  <si>
    <t>Ⅱ-05155</t>
  </si>
  <si>
    <t>204D滝014</t>
  </si>
  <si>
    <t>Ⅲ-05143</t>
  </si>
  <si>
    <t>204D滝015</t>
  </si>
  <si>
    <t>Ⅲ-05144</t>
  </si>
  <si>
    <t>204D滝016</t>
  </si>
  <si>
    <t>Ⅲ-05149</t>
  </si>
  <si>
    <t>玉</t>
  </si>
  <si>
    <t>204K玉001</t>
  </si>
  <si>
    <t>Ⅰ-55</t>
  </si>
  <si>
    <t>204K玉002</t>
  </si>
  <si>
    <t>Ⅰ-56</t>
  </si>
  <si>
    <t>204K玉003</t>
  </si>
  <si>
    <t>Ⅰ-57</t>
  </si>
  <si>
    <t>204K玉004</t>
  </si>
  <si>
    <t>Ⅰ-417</t>
  </si>
  <si>
    <t>204K玉005</t>
  </si>
  <si>
    <t>Ⅰ-419</t>
  </si>
  <si>
    <t>204K玉006</t>
  </si>
  <si>
    <t>Ⅰ-0423</t>
  </si>
  <si>
    <t>204K玉007</t>
  </si>
  <si>
    <t>Ⅰ-424</t>
  </si>
  <si>
    <t>204K玉008</t>
  </si>
  <si>
    <t>Ⅰ-2113</t>
  </si>
  <si>
    <t>204K玉009</t>
  </si>
  <si>
    <t>Ⅰ-2114</t>
  </si>
  <si>
    <t>204K玉010</t>
  </si>
  <si>
    <t>玉1丁目</t>
  </si>
  <si>
    <t>204D玉001</t>
  </si>
  <si>
    <t>Ⅰ-05193</t>
  </si>
  <si>
    <t>204D玉002</t>
  </si>
  <si>
    <t>Ⅰ-05194</t>
  </si>
  <si>
    <t>玉3丁目</t>
  </si>
  <si>
    <t>204K玉3丁目001</t>
  </si>
  <si>
    <t>Ⅲ-43</t>
  </si>
  <si>
    <t>204K玉3丁目002</t>
  </si>
  <si>
    <t>玉3丁目(B)</t>
  </si>
  <si>
    <t>204D玉3丁目001</t>
  </si>
  <si>
    <t>Ⅱ-05195-1</t>
  </si>
  <si>
    <t>204D玉3丁目002</t>
  </si>
  <si>
    <t>Ⅱ-05195-2</t>
  </si>
  <si>
    <t>玉原</t>
  </si>
  <si>
    <t>204K玉原001</t>
  </si>
  <si>
    <t>Ⅰ-426</t>
  </si>
  <si>
    <t>204K玉原002</t>
  </si>
  <si>
    <t>Ⅰ-427</t>
  </si>
  <si>
    <t>204D玉原001</t>
  </si>
  <si>
    <t>Ⅰ-05170</t>
  </si>
  <si>
    <t>204D玉原002</t>
  </si>
  <si>
    <t>Ⅰ-05174</t>
  </si>
  <si>
    <t>204D玉原003</t>
  </si>
  <si>
    <t>Ⅰ-05201</t>
  </si>
  <si>
    <t>204D玉原004</t>
  </si>
  <si>
    <t>Ⅰ-5202</t>
  </si>
  <si>
    <t>204D玉原005</t>
  </si>
  <si>
    <t>Ⅰ-05203</t>
  </si>
  <si>
    <t>204D玉原006</t>
  </si>
  <si>
    <t>Ⅰ-05204</t>
  </si>
  <si>
    <t>204D玉原007</t>
  </si>
  <si>
    <t>Ⅰ-5173</t>
  </si>
  <si>
    <t>築港</t>
  </si>
  <si>
    <t>204K築港001</t>
  </si>
  <si>
    <t>204K築港002</t>
  </si>
  <si>
    <t>Ⅰ-51</t>
  </si>
  <si>
    <t>204K築港003</t>
  </si>
  <si>
    <t>Ⅰ-405</t>
  </si>
  <si>
    <t>204K築港004</t>
  </si>
  <si>
    <t>Ⅰ-406</t>
  </si>
  <si>
    <t>204K築港005</t>
  </si>
  <si>
    <t>Ⅰ-407</t>
  </si>
  <si>
    <t>204K築港006</t>
  </si>
  <si>
    <t>Ⅰ-412</t>
  </si>
  <si>
    <t>204K築港007</t>
  </si>
  <si>
    <t>Ⅰ-413</t>
  </si>
  <si>
    <t>204K築港008</t>
  </si>
  <si>
    <t>Ⅰ-2110</t>
  </si>
  <si>
    <t>204K築港009</t>
  </si>
  <si>
    <t>Ⅰ-2111</t>
  </si>
  <si>
    <t>204K築港010</t>
  </si>
  <si>
    <t>Ⅰ-2112</t>
  </si>
  <si>
    <t>204D築港001</t>
  </si>
  <si>
    <t>Ⅰ-05185</t>
  </si>
  <si>
    <t>204D築港002</t>
  </si>
  <si>
    <t>Ⅰ-5186</t>
  </si>
  <si>
    <t>204D築港003</t>
  </si>
  <si>
    <t>Ⅰ-5187</t>
  </si>
  <si>
    <t>槌ヶ原</t>
  </si>
  <si>
    <t>204K槌ヶ原001</t>
  </si>
  <si>
    <t>Ⅰ-388</t>
  </si>
  <si>
    <t>204K槌ヶ原002</t>
  </si>
  <si>
    <t>Ⅰ-2108</t>
  </si>
  <si>
    <t>204K槌ヶ原003</t>
  </si>
  <si>
    <t>Ⅱ-113</t>
  </si>
  <si>
    <t>204D槌ヶ原001</t>
  </si>
  <si>
    <t>Ⅰ-5046</t>
  </si>
  <si>
    <t>204D槌ヶ原002</t>
  </si>
  <si>
    <t>Ⅰ-5050</t>
  </si>
  <si>
    <t>204D槌ヶ原003</t>
  </si>
  <si>
    <t>Ⅰ-5052</t>
  </si>
  <si>
    <t>204D槌ヶ原004</t>
  </si>
  <si>
    <t>Ⅰ-5054</t>
  </si>
  <si>
    <t>204D槌ヶ原005</t>
  </si>
  <si>
    <t>Ⅰ-5083</t>
  </si>
  <si>
    <t>204D槌ヶ原006</t>
  </si>
  <si>
    <t>Ⅰ-5084</t>
  </si>
  <si>
    <t>204D槌ヶ原007</t>
  </si>
  <si>
    <t>Ⅰ-5085</t>
  </si>
  <si>
    <t>204D槌ヶ原008</t>
  </si>
  <si>
    <t>Ⅰ-5086</t>
  </si>
  <si>
    <t>204D槌ヶ原009</t>
  </si>
  <si>
    <t>Ⅰ-5087</t>
  </si>
  <si>
    <t>204D槌ヶ原010</t>
  </si>
  <si>
    <t>Ⅰ-05049</t>
  </si>
  <si>
    <t>204D槌ヶ原011</t>
  </si>
  <si>
    <t>Ⅱ-05051</t>
  </si>
  <si>
    <t>204D槌ヶ原012</t>
  </si>
  <si>
    <t>Ⅱ-05053</t>
  </si>
  <si>
    <t>204D槌ヶ原013</t>
  </si>
  <si>
    <t>Ⅲ-05047</t>
  </si>
  <si>
    <t>永井</t>
  </si>
  <si>
    <t>204K永井001</t>
  </si>
  <si>
    <t>Ⅰ-404-1</t>
  </si>
  <si>
    <t>204K永井003</t>
  </si>
  <si>
    <t>Ⅲ-36</t>
  </si>
  <si>
    <t>204D永井001</t>
  </si>
  <si>
    <t>Ⅱ-05138-1</t>
  </si>
  <si>
    <t>204D永井002</t>
  </si>
  <si>
    <t>Ⅱ-05138-2</t>
  </si>
  <si>
    <t>204D永井003</t>
  </si>
  <si>
    <t>Ⅱ-05138-3</t>
  </si>
  <si>
    <t>204D永井004</t>
  </si>
  <si>
    <t>Ⅱ-05152</t>
  </si>
  <si>
    <t>204D永井005</t>
  </si>
  <si>
    <t>Ⅲ-05142</t>
  </si>
  <si>
    <t>長尾</t>
  </si>
  <si>
    <t>204D長尾001</t>
  </si>
  <si>
    <t>Ⅰ-5166</t>
  </si>
  <si>
    <t>204D長尾002</t>
  </si>
  <si>
    <t>Ⅰ-5167</t>
  </si>
  <si>
    <t>204D長尾003</t>
  </si>
  <si>
    <t>Ⅰ-5168</t>
  </si>
  <si>
    <t>204D長尾004</t>
  </si>
  <si>
    <t>Ⅰ-05169</t>
  </si>
  <si>
    <t>204D長尾005</t>
  </si>
  <si>
    <t>Ⅱ-05172</t>
  </si>
  <si>
    <t>204D長尾006</t>
  </si>
  <si>
    <t>Ⅲ-05171</t>
  </si>
  <si>
    <t>204D長尾007</t>
  </si>
  <si>
    <t>Ⅱ-05157</t>
  </si>
  <si>
    <t>204D長尾008</t>
  </si>
  <si>
    <t>Ⅱ-05162</t>
  </si>
  <si>
    <t>204D長尾009</t>
  </si>
  <si>
    <t>Ⅲ-05158</t>
  </si>
  <si>
    <t>204D長尾010</t>
  </si>
  <si>
    <t>Ⅲ-05161</t>
  </si>
  <si>
    <t>西田井地</t>
  </si>
  <si>
    <t>204K西田井地001</t>
  </si>
  <si>
    <t>Ⅰ-383</t>
  </si>
  <si>
    <t>204D西田井地001</t>
  </si>
  <si>
    <t>Ⅱ-05035</t>
  </si>
  <si>
    <t>204D西田井地002</t>
  </si>
  <si>
    <t>Ⅱ-05036</t>
  </si>
  <si>
    <t>204D西田井地003</t>
  </si>
  <si>
    <t>Ⅲ-05034</t>
  </si>
  <si>
    <t>204K沼001</t>
  </si>
  <si>
    <t>Ⅰ-393</t>
  </si>
  <si>
    <t>204D沼001</t>
  </si>
  <si>
    <t>Ⅱ-05116</t>
  </si>
  <si>
    <t>迫間</t>
  </si>
  <si>
    <t>204K迫間001</t>
  </si>
  <si>
    <t>Ⅰ-25</t>
  </si>
  <si>
    <t>204K迫間002</t>
  </si>
  <si>
    <t>Ⅰ-2109-1</t>
  </si>
  <si>
    <t>204K迫間003</t>
  </si>
  <si>
    <t>Ⅰ-2109-2</t>
  </si>
  <si>
    <t>204D迫間001</t>
  </si>
  <si>
    <t>Ⅰ-5042</t>
  </si>
  <si>
    <t>204D迫間002</t>
  </si>
  <si>
    <t>Ⅰ-5043</t>
  </si>
  <si>
    <t>204D迫間003</t>
  </si>
  <si>
    <t>Ⅰ-5044</t>
  </si>
  <si>
    <t>204D迫間004</t>
  </si>
  <si>
    <t>Ⅰ-5045</t>
  </si>
  <si>
    <t>204D迫間005</t>
  </si>
  <si>
    <t>Ⅰ-5165</t>
  </si>
  <si>
    <t>204D迫間006</t>
  </si>
  <si>
    <t>Ⅱ-05124</t>
  </si>
  <si>
    <t>八浜町大崎</t>
  </si>
  <si>
    <t>204K八浜町大崎001</t>
  </si>
  <si>
    <t>Ⅰ-2106-1</t>
  </si>
  <si>
    <t>204K八浜町大崎002</t>
  </si>
  <si>
    <t>Ⅰ-2106-2</t>
  </si>
  <si>
    <t>204K八浜町大崎003</t>
  </si>
  <si>
    <t>Ⅱ-0109</t>
  </si>
  <si>
    <t>204K八浜町大崎004</t>
  </si>
  <si>
    <t>Ⅱ-0110</t>
  </si>
  <si>
    <t>204K八浜町大崎005</t>
  </si>
  <si>
    <t>Ⅱ-0112</t>
  </si>
  <si>
    <t>204K八浜町大崎006</t>
  </si>
  <si>
    <t>Ⅰ-2107</t>
  </si>
  <si>
    <t>204D八浜町大崎001</t>
  </si>
  <si>
    <t>Ⅰ-05056</t>
  </si>
  <si>
    <t>204D八浜町大崎002</t>
  </si>
  <si>
    <t>Ⅰ-05057</t>
  </si>
  <si>
    <t>204D八浜町大崎003</t>
  </si>
  <si>
    <t>Ⅰ-05058</t>
  </si>
  <si>
    <t>204D八浜町大崎004</t>
  </si>
  <si>
    <t>Ⅰ-05059</t>
  </si>
  <si>
    <t>204D八浜町大崎005</t>
  </si>
  <si>
    <t>Ⅰ-05060</t>
  </si>
  <si>
    <t>204D八浜町大崎006</t>
  </si>
  <si>
    <t>Ⅰ-05061</t>
  </si>
  <si>
    <t>204D八浜町大崎007</t>
  </si>
  <si>
    <t>Ⅰ-05062</t>
  </si>
  <si>
    <t>204D八浜町大崎008</t>
  </si>
  <si>
    <t>Ⅰ-05063-1</t>
  </si>
  <si>
    <t>204D八浜町大崎009</t>
  </si>
  <si>
    <t>Ⅰ-05063-2</t>
  </si>
  <si>
    <t>204D八浜町大崎010</t>
  </si>
  <si>
    <t>Ⅰ-05064</t>
  </si>
  <si>
    <t>204D八浜町大崎011</t>
  </si>
  <si>
    <t>Ⅰ-05066</t>
  </si>
  <si>
    <t>204D八浜町大崎012</t>
  </si>
  <si>
    <t>Ⅰ-05067</t>
  </si>
  <si>
    <t>204D八浜町大崎013</t>
  </si>
  <si>
    <t>Ⅰ-05068</t>
  </si>
  <si>
    <t>204D八浜町大崎014</t>
  </si>
  <si>
    <t>Ⅰ-05069</t>
  </si>
  <si>
    <t>204D八浜町大崎015</t>
  </si>
  <si>
    <t>Ⅰ-05070</t>
  </si>
  <si>
    <t>204D八浜町大崎016</t>
  </si>
  <si>
    <t>Ⅱ-05071</t>
  </si>
  <si>
    <t>204D八浜町大崎017</t>
  </si>
  <si>
    <t>Ⅲ-05065</t>
  </si>
  <si>
    <t>八浜町波知</t>
  </si>
  <si>
    <t>204K八浜町波知001</t>
  </si>
  <si>
    <t>Ⅰ-0380(1)</t>
  </si>
  <si>
    <t>204K八浜町波知002</t>
  </si>
  <si>
    <t>Ⅰ-0380(2)</t>
  </si>
  <si>
    <t>204D八浜町波知001</t>
  </si>
  <si>
    <t>Ⅰ-05023</t>
  </si>
  <si>
    <t>204D八浜町波知002</t>
  </si>
  <si>
    <t>Ⅰ-05024</t>
  </si>
  <si>
    <t>204D八浜町波知003</t>
  </si>
  <si>
    <t>Ⅰ-05025</t>
  </si>
  <si>
    <t>204D八浜町波知004</t>
  </si>
  <si>
    <t>Ⅰ-05026</t>
  </si>
  <si>
    <t>204D八浜町波知005</t>
  </si>
  <si>
    <t>Ⅰ-05027</t>
  </si>
  <si>
    <t>204D八浜町波知006</t>
  </si>
  <si>
    <t>Ⅰ-05028</t>
  </si>
  <si>
    <t>204D八浜町波知007</t>
  </si>
  <si>
    <t>Ⅰ-05029</t>
  </si>
  <si>
    <t>204D八浜町波知008</t>
  </si>
  <si>
    <t>Ⅰ-05030</t>
  </si>
  <si>
    <t>204D八浜町波知009</t>
  </si>
  <si>
    <t>Ⅰ-05080</t>
  </si>
  <si>
    <t>204D八浜町波知010</t>
  </si>
  <si>
    <t>Ⅰ-05081</t>
  </si>
  <si>
    <t>204D八浜町波知011</t>
  </si>
  <si>
    <t>Ⅲ-05031</t>
  </si>
  <si>
    <t>八浜町八浜</t>
  </si>
  <si>
    <t>204K八浜町八浜001</t>
  </si>
  <si>
    <t>Ⅰ-0381</t>
  </si>
  <si>
    <t>204K八浜町八浜002</t>
  </si>
  <si>
    <t>Ⅱ-0106</t>
  </si>
  <si>
    <t>204K八浜町八浜003</t>
  </si>
  <si>
    <t>Ⅱ-0107</t>
  </si>
  <si>
    <t>204D八浜町八浜001</t>
  </si>
  <si>
    <t>Ⅰ-05074</t>
  </si>
  <si>
    <t>204D八浜町八浜002</t>
  </si>
  <si>
    <t>Ⅱ-05072</t>
  </si>
  <si>
    <t>204D八浜町八浜003</t>
  </si>
  <si>
    <t>Ⅱ-05073</t>
  </si>
  <si>
    <t>204D八浜町八浜004</t>
  </si>
  <si>
    <t>Ⅱ-05077</t>
  </si>
  <si>
    <t>204D八浜町八浜005</t>
  </si>
  <si>
    <t>Ⅱ-05079</t>
  </si>
  <si>
    <t>204D八浜町八浜006</t>
  </si>
  <si>
    <t>Ⅲ-05075-1</t>
  </si>
  <si>
    <t>204D八浜町八浜007</t>
  </si>
  <si>
    <t>Ⅲ-05075-2</t>
  </si>
  <si>
    <t>204D八浜町八浜008</t>
  </si>
  <si>
    <t>Ⅲ-05076-1</t>
  </si>
  <si>
    <t>204D八浜町八浜009</t>
  </si>
  <si>
    <t>Ⅲ-05076-2</t>
  </si>
  <si>
    <t>204D八浜町八浜010</t>
  </si>
  <si>
    <t>Ⅲ-05076-3</t>
  </si>
  <si>
    <t>204D八浜町八浜011</t>
  </si>
  <si>
    <t>Ⅲ-05078-1</t>
  </si>
  <si>
    <t>204D八浜町八浜012</t>
  </si>
  <si>
    <t>Ⅲ-05078-2</t>
  </si>
  <si>
    <t>204D八浜町八浜013</t>
  </si>
  <si>
    <t>Ⅲ-05078-3</t>
  </si>
  <si>
    <t>204D八浜町八浜014</t>
  </si>
  <si>
    <t>Ⅲ-05078-4</t>
  </si>
  <si>
    <t>204D八浜町八浜015</t>
  </si>
  <si>
    <t>Ⅲ-05078-5</t>
  </si>
  <si>
    <t>204D八浜町八浜016</t>
  </si>
  <si>
    <t>Ⅲ-05078-6</t>
  </si>
  <si>
    <t>八浜町見石</t>
  </si>
  <si>
    <t>204K八浜町見石001</t>
  </si>
  <si>
    <t>Ⅰ-377-1</t>
  </si>
  <si>
    <t>204K八浜町見石002</t>
  </si>
  <si>
    <t>Ⅰ-377-2</t>
  </si>
  <si>
    <t>204K八浜町見石003</t>
  </si>
  <si>
    <t>Ⅰ-0378</t>
  </si>
  <si>
    <t>204K八浜町見石004</t>
  </si>
  <si>
    <t>Ⅱ-0105</t>
  </si>
  <si>
    <t>204K八浜町見石005</t>
  </si>
  <si>
    <t>Ⅲ-0033</t>
  </si>
  <si>
    <t>204D八浜町見石001</t>
  </si>
  <si>
    <t>Ⅰ-05016-1</t>
  </si>
  <si>
    <t>204D八浜町見石002</t>
  </si>
  <si>
    <t>Ⅰ-05016-2</t>
  </si>
  <si>
    <t>204D八浜町見石003</t>
  </si>
  <si>
    <t>Ⅱ-05017</t>
  </si>
  <si>
    <t>204D八浜町見石004</t>
  </si>
  <si>
    <t>Ⅱ-05022</t>
  </si>
  <si>
    <t>204D八浜町見石005</t>
  </si>
  <si>
    <t>Ⅲ-05018</t>
  </si>
  <si>
    <t>204D八浜町見石006</t>
  </si>
  <si>
    <t>Ⅲ-05019</t>
  </si>
  <si>
    <t>204D八浜町見石007</t>
  </si>
  <si>
    <t>Ⅲ-05020</t>
  </si>
  <si>
    <t>204D八浜町見石008</t>
  </si>
  <si>
    <t>Ⅲ-05021</t>
  </si>
  <si>
    <t>羽根崎町</t>
  </si>
  <si>
    <t>204K羽根崎町001</t>
  </si>
  <si>
    <t>Ⅰ-0437</t>
  </si>
  <si>
    <t>番田</t>
  </si>
  <si>
    <t>204K番田001</t>
  </si>
  <si>
    <t>Ⅰ-379</t>
  </si>
  <si>
    <t>204D番田001</t>
  </si>
  <si>
    <t>Ⅱ-05130</t>
  </si>
  <si>
    <t>204D番田002</t>
  </si>
  <si>
    <t>Ⅱ-05131</t>
  </si>
  <si>
    <t>204D番田003</t>
  </si>
  <si>
    <t>Ⅱ-05132</t>
  </si>
  <si>
    <t>204D番田004</t>
  </si>
  <si>
    <t>Ⅲ-05133</t>
  </si>
  <si>
    <t>東田井地</t>
  </si>
  <si>
    <t>204D東田井地001</t>
  </si>
  <si>
    <t>Ⅰ-05037</t>
  </si>
  <si>
    <t>204D東田井地002</t>
  </si>
  <si>
    <t>Ⅲ-05039</t>
  </si>
  <si>
    <t>日比</t>
  </si>
  <si>
    <t>204K日比001</t>
  </si>
  <si>
    <t>204K日比002</t>
  </si>
  <si>
    <t>Ⅰ-436</t>
  </si>
  <si>
    <t>204K日比003</t>
  </si>
  <si>
    <t>Ⅰ-443</t>
  </si>
  <si>
    <t>204K日比004</t>
  </si>
  <si>
    <t>Ⅰ-444</t>
  </si>
  <si>
    <t>204K日比005</t>
  </si>
  <si>
    <t>Ⅰ-445</t>
  </si>
  <si>
    <t>204K日比006</t>
  </si>
  <si>
    <t>Ⅰ-2118</t>
  </si>
  <si>
    <t>204K日比007</t>
  </si>
  <si>
    <t>Ⅰ-2119</t>
  </si>
  <si>
    <t>204K日比008</t>
  </si>
  <si>
    <t>Ⅰ-2120</t>
  </si>
  <si>
    <t>204K日比009</t>
  </si>
  <si>
    <t>Ⅲ-42</t>
  </si>
  <si>
    <t>204K日比010</t>
  </si>
  <si>
    <t>日比4丁目</t>
  </si>
  <si>
    <t>204D日比001</t>
  </si>
  <si>
    <t>Ⅰ-5222</t>
  </si>
  <si>
    <t>204D日比002</t>
  </si>
  <si>
    <t>Ⅰ-5224</t>
  </si>
  <si>
    <t>204D日比003</t>
  </si>
  <si>
    <t>Ⅰ-05228</t>
  </si>
  <si>
    <t>204D日比004</t>
  </si>
  <si>
    <t>Ⅱ-05226</t>
  </si>
  <si>
    <t>204D日比005</t>
  </si>
  <si>
    <t>Ⅱ-05227</t>
  </si>
  <si>
    <t>204D日比006</t>
  </si>
  <si>
    <t>Ⅱ-05229</t>
  </si>
  <si>
    <t>204D日比007</t>
  </si>
  <si>
    <t>Ⅲ-05225</t>
  </si>
  <si>
    <t>広岡</t>
  </si>
  <si>
    <t>204D広岡001</t>
  </si>
  <si>
    <t>Ⅰ-05164</t>
  </si>
  <si>
    <t>深井町</t>
  </si>
  <si>
    <t>204D深井町001</t>
  </si>
  <si>
    <t>Ⅲ-05239</t>
  </si>
  <si>
    <t>向日比</t>
  </si>
  <si>
    <t>204K向日比001</t>
  </si>
  <si>
    <t>204K向日比002</t>
  </si>
  <si>
    <t>Ⅰ-439</t>
  </si>
  <si>
    <t>204K向日比003</t>
  </si>
  <si>
    <t>Ⅰ-446</t>
  </si>
  <si>
    <t>204K向日比004</t>
  </si>
  <si>
    <t>向日比②</t>
  </si>
  <si>
    <t>204K向日比005</t>
  </si>
  <si>
    <t>向日比③</t>
  </si>
  <si>
    <t>胸上</t>
  </si>
  <si>
    <t>204K胸上001</t>
  </si>
  <si>
    <t>Ⅰ-384</t>
  </si>
  <si>
    <t>204K胸上002</t>
  </si>
  <si>
    <t>Ⅰ-385</t>
  </si>
  <si>
    <t>204D胸上001</t>
  </si>
  <si>
    <t>Ⅰ-05135</t>
  </si>
  <si>
    <t>204D胸上002</t>
  </si>
  <si>
    <t>Ⅰ-05136</t>
  </si>
  <si>
    <t>木目</t>
  </si>
  <si>
    <t>204D木目001</t>
  </si>
  <si>
    <t>Ⅰ-5010(1)</t>
  </si>
  <si>
    <t>204D木目002</t>
  </si>
  <si>
    <t>Ⅰ-5010-2</t>
  </si>
  <si>
    <t>204D木目003</t>
  </si>
  <si>
    <t>Ⅰ-5011</t>
  </si>
  <si>
    <t>204D木目004</t>
  </si>
  <si>
    <t>Ⅰ-5012</t>
  </si>
  <si>
    <t>用吉</t>
  </si>
  <si>
    <t>204D用吉001</t>
  </si>
  <si>
    <t>Ⅰ-5013</t>
  </si>
  <si>
    <t>204D用吉002</t>
  </si>
  <si>
    <t>Ⅰ-5014(1)</t>
  </si>
  <si>
    <t>204D用吉003</t>
  </si>
  <si>
    <t>Ⅰ-5014(2)</t>
  </si>
  <si>
    <t>204D用吉004</t>
  </si>
  <si>
    <t>Ⅰ-5015</t>
  </si>
  <si>
    <t>204K山田001</t>
  </si>
  <si>
    <t>Ⅰ-382-1</t>
  </si>
  <si>
    <t>204K山田002</t>
  </si>
  <si>
    <t>Ⅰ-382-2</t>
  </si>
  <si>
    <t>204K山田003</t>
  </si>
  <si>
    <t>Ⅱ-111</t>
  </si>
  <si>
    <t>204D山田001</t>
  </si>
  <si>
    <t>Ⅰ-05113-1</t>
  </si>
  <si>
    <t>204D山田002</t>
  </si>
  <si>
    <t>Ⅰ-05113-2</t>
  </si>
  <si>
    <t>204D山田003</t>
  </si>
  <si>
    <t>Ⅱ-05032</t>
  </si>
  <si>
    <t>204D山田004</t>
  </si>
  <si>
    <t>Ⅱ-05033</t>
  </si>
  <si>
    <t>204D山田005</t>
  </si>
  <si>
    <t>Ⅱ-05108</t>
  </si>
  <si>
    <t>204D山田006</t>
  </si>
  <si>
    <t>Ⅱ-05109</t>
  </si>
  <si>
    <t>和田</t>
  </si>
  <si>
    <t>204K和田001</t>
  </si>
  <si>
    <t>204K和田002</t>
  </si>
  <si>
    <t>Ⅰ-430</t>
  </si>
  <si>
    <t>204K和田003</t>
  </si>
  <si>
    <t>Ⅰ-431</t>
  </si>
  <si>
    <t>204K和田004</t>
  </si>
  <si>
    <t>Ⅰ-432</t>
  </si>
  <si>
    <t>204K和田005</t>
  </si>
  <si>
    <t>Ⅰ-433</t>
  </si>
  <si>
    <t>204K和田006</t>
  </si>
  <si>
    <t>Ⅰ-434</t>
  </si>
  <si>
    <t>204K和田007</t>
  </si>
  <si>
    <t>Ⅰ-435</t>
  </si>
  <si>
    <t>204K和田008</t>
  </si>
  <si>
    <t>Ⅰ-2115</t>
  </si>
  <si>
    <t>204K和田009</t>
  </si>
  <si>
    <t>Ⅰ-2116</t>
  </si>
  <si>
    <t>204K和田010</t>
  </si>
  <si>
    <t>和田3丁目・御崎1丁目(1)</t>
  </si>
  <si>
    <t>204K和田011</t>
  </si>
  <si>
    <t>和田3丁目・御崎1丁目(2)</t>
  </si>
  <si>
    <t>204K和田012</t>
  </si>
  <si>
    <t>Ⅱ-116</t>
  </si>
  <si>
    <t>204K和田013</t>
  </si>
  <si>
    <t>Ⅱ-117</t>
  </si>
  <si>
    <t>204D和田001</t>
  </si>
  <si>
    <t>Ⅰ-05196</t>
  </si>
  <si>
    <t>204D和田002</t>
  </si>
  <si>
    <t>Ⅰ-05197</t>
  </si>
  <si>
    <t>204D和田003</t>
  </si>
  <si>
    <t>Ⅰ-05198</t>
  </si>
  <si>
    <t>204D和田004</t>
  </si>
  <si>
    <t>Ⅰ-05199</t>
  </si>
  <si>
    <t>204D和田005</t>
  </si>
  <si>
    <t>Ⅰ-05200</t>
  </si>
  <si>
    <t>204D和田006</t>
  </si>
  <si>
    <t>Ⅰ-05230</t>
  </si>
  <si>
    <t>204D和田007</t>
  </si>
  <si>
    <t>Ⅰ-05231</t>
  </si>
  <si>
    <t>204D和田008</t>
  </si>
  <si>
    <t>Ⅰ-05232</t>
  </si>
  <si>
    <t>204D和田009</t>
  </si>
  <si>
    <t>Ⅰ-05234</t>
  </si>
  <si>
    <t>204D和田010</t>
  </si>
  <si>
    <t>Ⅱ-05235</t>
  </si>
  <si>
    <t>土砂災害警戒区域等の指定箇所一覧表（玉野市）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phoneticPr fontId="4"/>
  </si>
  <si>
    <t>相生</t>
  </si>
  <si>
    <t>205K相生001</t>
  </si>
  <si>
    <t>Ⅰ-2273</t>
  </si>
  <si>
    <t>205K相生002</t>
  </si>
  <si>
    <t>Ⅱ-826</t>
  </si>
  <si>
    <t>205K相生003</t>
  </si>
  <si>
    <t>Ⅱ-827</t>
  </si>
  <si>
    <t>205K相生004</t>
  </si>
  <si>
    <t>Ⅲ-145</t>
  </si>
  <si>
    <t>205D相生001</t>
  </si>
  <si>
    <t>Ⅰ-29096</t>
  </si>
  <si>
    <t>205D相生002</t>
  </si>
  <si>
    <t>Ⅰ-29097</t>
  </si>
  <si>
    <t>205D相生003</t>
  </si>
  <si>
    <t>Ⅰ-29098</t>
  </si>
  <si>
    <t>205D相生004</t>
  </si>
  <si>
    <t>Ⅱ-29092-1</t>
  </si>
  <si>
    <t>205D相生005</t>
  </si>
  <si>
    <t>Ⅱ-29092-2</t>
  </si>
  <si>
    <t>有田</t>
  </si>
  <si>
    <t>205K有田001</t>
  </si>
  <si>
    <t>15日</t>
  </si>
  <si>
    <t>Ⅰ-2264</t>
  </si>
  <si>
    <t>205K有田002</t>
  </si>
  <si>
    <t>Ⅰ-2265</t>
  </si>
  <si>
    <t>205K有田003</t>
  </si>
  <si>
    <t>21日</t>
  </si>
  <si>
    <t>Ⅰ-2270</t>
  </si>
  <si>
    <t>205K有田004</t>
  </si>
  <si>
    <t>Ⅱ-0810</t>
  </si>
  <si>
    <t>205K有田005</t>
  </si>
  <si>
    <t>Ⅱ-0811</t>
  </si>
  <si>
    <t>205K有田006</t>
  </si>
  <si>
    <t>Ⅱ-0812</t>
  </si>
  <si>
    <t>205D有田001</t>
  </si>
  <si>
    <t>Ⅰ-29013</t>
  </si>
  <si>
    <t>205D有田002</t>
  </si>
  <si>
    <t>Ⅰ-29014</t>
  </si>
  <si>
    <t>205D有田003</t>
  </si>
  <si>
    <t>Ⅰ-29015</t>
  </si>
  <si>
    <t>205D有田004</t>
  </si>
  <si>
    <t>Ⅱ-29018</t>
  </si>
  <si>
    <t>205D有田005</t>
  </si>
  <si>
    <t>Ⅲ-29011</t>
  </si>
  <si>
    <t>205D有田006</t>
  </si>
  <si>
    <t>Ⅲ-29012</t>
  </si>
  <si>
    <t>205D有田007</t>
  </si>
  <si>
    <t>Ⅲ-29017-1</t>
  </si>
  <si>
    <t>205D有田008</t>
  </si>
  <si>
    <t>Ⅲ-29017-2</t>
  </si>
  <si>
    <t>今立</t>
  </si>
  <si>
    <t>205K今立001</t>
  </si>
  <si>
    <t>Ⅱ-0825</t>
  </si>
  <si>
    <t>205K今立002</t>
  </si>
  <si>
    <t>金山(A)</t>
  </si>
  <si>
    <t>205K今立003</t>
  </si>
  <si>
    <t>金山(B)</t>
  </si>
  <si>
    <t>205K今立004</t>
  </si>
  <si>
    <t>金山(C)</t>
  </si>
  <si>
    <t>205D今立001</t>
  </si>
  <si>
    <t>Ⅰ-29088</t>
  </si>
  <si>
    <t>205D今立002</t>
  </si>
  <si>
    <t>Ⅰ-29089</t>
  </si>
  <si>
    <t>205D今立003</t>
  </si>
  <si>
    <t>Ⅰ-29090</t>
  </si>
  <si>
    <t>205D今立004</t>
  </si>
  <si>
    <t>Ⅰ-29091</t>
  </si>
  <si>
    <t>205D今立005</t>
  </si>
  <si>
    <t>Ⅰ-29113</t>
  </si>
  <si>
    <t>205D今立006</t>
  </si>
  <si>
    <t>Ⅱ-29114</t>
  </si>
  <si>
    <t>205D今立007</t>
  </si>
  <si>
    <t>Ⅱ-29115</t>
  </si>
  <si>
    <t>205D今立008</t>
  </si>
  <si>
    <t>Ⅱ-29116</t>
  </si>
  <si>
    <t>205D今立009</t>
  </si>
  <si>
    <t>上山谷</t>
  </si>
  <si>
    <t>入江</t>
  </si>
  <si>
    <t>205K入江001</t>
  </si>
  <si>
    <t>Ⅰ-1105</t>
  </si>
  <si>
    <t>205K入江002</t>
  </si>
  <si>
    <t>Ⅰ-1107</t>
  </si>
  <si>
    <t>絵師</t>
  </si>
  <si>
    <t>205D絵師001</t>
  </si>
  <si>
    <t>Ⅰ-29137</t>
  </si>
  <si>
    <t>205D絵師002</t>
  </si>
  <si>
    <t>Ⅲ-29136</t>
  </si>
  <si>
    <t>生江浜</t>
  </si>
  <si>
    <t>205K生江浜001</t>
  </si>
  <si>
    <t>Ⅰ-2066</t>
  </si>
  <si>
    <t>205K生江浜002</t>
  </si>
  <si>
    <t>Ⅰ-2275</t>
  </si>
  <si>
    <t>205K生江浜003</t>
  </si>
  <si>
    <t>生江浜-01</t>
  </si>
  <si>
    <t>205D生江浜001</t>
  </si>
  <si>
    <t>Ⅱ-29036</t>
  </si>
  <si>
    <t>205D生江浜002</t>
  </si>
  <si>
    <t>三反畑川</t>
  </si>
  <si>
    <t>大井南</t>
  </si>
  <si>
    <t>205K大井南001</t>
  </si>
  <si>
    <t>205D大井南001</t>
  </si>
  <si>
    <t>Ⅰ-29095</t>
  </si>
  <si>
    <t>205D大井南002</t>
  </si>
  <si>
    <t>Ⅰ-29032</t>
  </si>
  <si>
    <t>205D大井南003</t>
  </si>
  <si>
    <t>Ⅰ-29094</t>
  </si>
  <si>
    <t>大冝</t>
  </si>
  <si>
    <t>205K大冝001</t>
  </si>
  <si>
    <t>Ⅰ-2276</t>
  </si>
  <si>
    <t>205K大冝002</t>
  </si>
  <si>
    <t>Ⅱ-816</t>
  </si>
  <si>
    <t>205D大冝001</t>
  </si>
  <si>
    <t>Ⅱ-29035</t>
  </si>
  <si>
    <t>205D大冝002</t>
  </si>
  <si>
    <t>Ⅱ-29144</t>
  </si>
  <si>
    <t>205D大冝003</t>
  </si>
  <si>
    <t>Ⅱ-29145-1</t>
  </si>
  <si>
    <t>205D大冝004</t>
  </si>
  <si>
    <t>Ⅱ-29145-2</t>
  </si>
  <si>
    <t>大河</t>
  </si>
  <si>
    <t>205K大河001</t>
  </si>
  <si>
    <t>Ⅰ-2271</t>
  </si>
  <si>
    <t>205K大河002</t>
  </si>
  <si>
    <t>Ⅱ-808</t>
  </si>
  <si>
    <t>205K大河003</t>
  </si>
  <si>
    <t>Ⅰ-2272-1</t>
  </si>
  <si>
    <t>205K大河004</t>
  </si>
  <si>
    <t>Ⅰ-2272</t>
  </si>
  <si>
    <t>205K大河005</t>
  </si>
  <si>
    <t>Ⅱ-809</t>
  </si>
  <si>
    <t>205D大河001</t>
  </si>
  <si>
    <t>Ⅰ-29029</t>
  </si>
  <si>
    <t>205D大河002</t>
  </si>
  <si>
    <t>Ⅰ-29030</t>
  </si>
  <si>
    <t>205D大河003</t>
  </si>
  <si>
    <t>Ⅰ-29031</t>
  </si>
  <si>
    <t>205D大河004</t>
  </si>
  <si>
    <t>Ⅱ-29028</t>
  </si>
  <si>
    <t>205D大河005</t>
  </si>
  <si>
    <t>Ⅰ-29027</t>
  </si>
  <si>
    <t>205D大河006</t>
  </si>
  <si>
    <t>Ⅲ-29033</t>
  </si>
  <si>
    <t>大島中</t>
  </si>
  <si>
    <t>205K大島中001</t>
  </si>
  <si>
    <t>205K大島中002</t>
  </si>
  <si>
    <t>Ⅰ-2290</t>
  </si>
  <si>
    <t>205K大島中003</t>
  </si>
  <si>
    <t>Ⅰ-1113</t>
  </si>
  <si>
    <t>205K大島中004</t>
  </si>
  <si>
    <t>Ⅰ-1114</t>
  </si>
  <si>
    <t>205K大島中005</t>
  </si>
  <si>
    <t>Ⅰ-2291</t>
  </si>
  <si>
    <t>205K大島中006</t>
  </si>
  <si>
    <t>Ⅱ-853</t>
  </si>
  <si>
    <t>205K大島中007</t>
  </si>
  <si>
    <t>Ⅱ-858</t>
  </si>
  <si>
    <t>205K大島中008</t>
  </si>
  <si>
    <t>Ⅲ-147</t>
  </si>
  <si>
    <t>205K大島中009</t>
  </si>
  <si>
    <t>Ⅰ-1111</t>
  </si>
  <si>
    <t>205K大島中010</t>
  </si>
  <si>
    <t>Ⅰ-1112</t>
  </si>
  <si>
    <t>205K大島中011</t>
  </si>
  <si>
    <t>Ⅰ-2289</t>
  </si>
  <si>
    <t>205K大島中012</t>
  </si>
  <si>
    <t>Ⅱ-851</t>
  </si>
  <si>
    <t>205K大島中013</t>
  </si>
  <si>
    <t>Ⅱ-852</t>
  </si>
  <si>
    <t>205K大島中014</t>
  </si>
  <si>
    <t>Ⅱ-854</t>
  </si>
  <si>
    <t>205D大島中001</t>
  </si>
  <si>
    <t>Ⅰ-29225</t>
  </si>
  <si>
    <t>205D大島中002</t>
  </si>
  <si>
    <t>Ⅰ-29226</t>
  </si>
  <si>
    <t>205D大島中003</t>
  </si>
  <si>
    <t>Ⅰ-29227</t>
  </si>
  <si>
    <t>205D大島中004</t>
  </si>
  <si>
    <t>Ⅰ-29215</t>
  </si>
  <si>
    <t>205D大島中005</t>
  </si>
  <si>
    <t>Ⅰ-29218</t>
  </si>
  <si>
    <t>205D大島中006</t>
  </si>
  <si>
    <t>Ⅰ-29219</t>
  </si>
  <si>
    <t>205D大島中007</t>
  </si>
  <si>
    <t>Ⅰ-29220</t>
  </si>
  <si>
    <t>205D大島中008</t>
  </si>
  <si>
    <t>Ⅰ-29223</t>
  </si>
  <si>
    <t>205D大島中009</t>
  </si>
  <si>
    <t>Ⅱ-29216</t>
  </si>
  <si>
    <t>205D大島中010</t>
  </si>
  <si>
    <t>Ⅲ-29217</t>
  </si>
  <si>
    <t>205D大島中011</t>
  </si>
  <si>
    <t>Ⅰ-29174</t>
  </si>
  <si>
    <t>205D大島中012</t>
  </si>
  <si>
    <t>Ⅰ-29175</t>
  </si>
  <si>
    <t>205D大島中013</t>
  </si>
  <si>
    <t>Ⅰ-29208</t>
  </si>
  <si>
    <t>205D大島中014</t>
  </si>
  <si>
    <t>Ⅰ-29209-1</t>
  </si>
  <si>
    <t>205D大島中015</t>
  </si>
  <si>
    <t>Ⅰ-29209-2</t>
  </si>
  <si>
    <t>205D大島中016</t>
  </si>
  <si>
    <t>Ⅱ-29222-1</t>
  </si>
  <si>
    <t>205D大島中017</t>
  </si>
  <si>
    <t>Ⅱ-29222-2</t>
  </si>
  <si>
    <t>205D大島中018</t>
  </si>
  <si>
    <t>Ⅱ-29224</t>
  </si>
  <si>
    <t>尾坂</t>
  </si>
  <si>
    <t>205K尾坂001</t>
  </si>
  <si>
    <t>Ⅰ-2260</t>
  </si>
  <si>
    <t>205K尾坂002</t>
  </si>
  <si>
    <t>Ⅰ-2261</t>
  </si>
  <si>
    <t>205K尾坂003</t>
  </si>
  <si>
    <t>Ⅱ-0820</t>
  </si>
  <si>
    <t>205D尾坂001</t>
  </si>
  <si>
    <t>Ⅰ-29061</t>
  </si>
  <si>
    <t>205D尾坂002</t>
  </si>
  <si>
    <t>Ⅰ-29064</t>
  </si>
  <si>
    <t>205D尾坂003</t>
  </si>
  <si>
    <t>Ⅰ-29066</t>
  </si>
  <si>
    <t>205D尾坂004</t>
  </si>
  <si>
    <t>Ⅰ-29073</t>
  </si>
  <si>
    <t>205D尾坂005</t>
  </si>
  <si>
    <t>Ⅰ-29074</t>
  </si>
  <si>
    <t>205D尾坂006</t>
  </si>
  <si>
    <t>Ⅰ-29075</t>
  </si>
  <si>
    <t>205D尾坂007</t>
  </si>
  <si>
    <t>Ⅱ-29062</t>
  </si>
  <si>
    <t>205D尾坂008</t>
  </si>
  <si>
    <t>Ⅱ-29065</t>
  </si>
  <si>
    <t>205D尾坂009</t>
  </si>
  <si>
    <t>Ⅱ-29072</t>
  </si>
  <si>
    <t>205D尾坂010</t>
  </si>
  <si>
    <t>Ⅲ-29059</t>
  </si>
  <si>
    <t>205D尾坂011</t>
  </si>
  <si>
    <t>Ⅲ-29060</t>
  </si>
  <si>
    <t>押撫</t>
  </si>
  <si>
    <t>205D押撫001</t>
  </si>
  <si>
    <t>Ⅱ-29016</t>
  </si>
  <si>
    <t>小平井</t>
  </si>
  <si>
    <t>205K小平井001</t>
  </si>
  <si>
    <t>Ⅱ-821</t>
  </si>
  <si>
    <t>205D小平井001</t>
  </si>
  <si>
    <t>Ⅰ-29076</t>
  </si>
  <si>
    <t>205D小平井002</t>
  </si>
  <si>
    <t>Ⅱ-29093</t>
  </si>
  <si>
    <t>笠岡</t>
  </si>
  <si>
    <t>205K笠岡001</t>
  </si>
  <si>
    <t>Ⅰ-1100</t>
  </si>
  <si>
    <t>205K笠岡002</t>
  </si>
  <si>
    <t>Ⅰ-2280</t>
  </si>
  <si>
    <t>205K笠岡003</t>
  </si>
  <si>
    <t>Ⅰ-1095</t>
  </si>
  <si>
    <t>205K笠岡004</t>
  </si>
  <si>
    <t>Ⅰ-1096</t>
  </si>
  <si>
    <t>205K笠岡005</t>
  </si>
  <si>
    <t>Ⅰ-1097</t>
  </si>
  <si>
    <t>205K笠岡006</t>
  </si>
  <si>
    <t>Ⅰ-1098</t>
  </si>
  <si>
    <t>205K笠岡007</t>
  </si>
  <si>
    <t>Ⅰ-1101</t>
  </si>
  <si>
    <t>205K笠岡008</t>
  </si>
  <si>
    <t>Ⅰ-2081</t>
  </si>
  <si>
    <t>205K笠岡009</t>
  </si>
  <si>
    <t>Ⅰ-2277</t>
  </si>
  <si>
    <t>205K笠岡010</t>
  </si>
  <si>
    <t>Ⅰ-2278</t>
  </si>
  <si>
    <t>205K笠岡011</t>
  </si>
  <si>
    <t>Ⅱ-0828</t>
  </si>
  <si>
    <t>205D笠岡001</t>
  </si>
  <si>
    <t>Ⅰ-29102-1</t>
  </si>
  <si>
    <t>205D笠岡002</t>
  </si>
  <si>
    <t>Ⅰ-29102-2</t>
  </si>
  <si>
    <t>205D笠岡003</t>
  </si>
  <si>
    <t>Ⅰ-29105</t>
  </si>
  <si>
    <t>205D笠岡004</t>
  </si>
  <si>
    <t>Ⅰ-29106</t>
  </si>
  <si>
    <t>205D笠岡005</t>
  </si>
  <si>
    <t>Ⅰ-29123</t>
  </si>
  <si>
    <t>205D笠岡006</t>
  </si>
  <si>
    <t>Ⅰ-29127</t>
  </si>
  <si>
    <t>205D笠岡007</t>
  </si>
  <si>
    <t>Ⅰ-29129</t>
  </si>
  <si>
    <t>205D笠岡008</t>
  </si>
  <si>
    <t>Ⅰ-29160</t>
  </si>
  <si>
    <t>205D笠岡009</t>
  </si>
  <si>
    <t>Ⅰ-29161</t>
  </si>
  <si>
    <t>205D笠岡010</t>
  </si>
  <si>
    <t>Ⅰ-29099</t>
  </si>
  <si>
    <t>205D笠岡011</t>
  </si>
  <si>
    <t>Ⅰ-29100</t>
  </si>
  <si>
    <t>205D笠岡012</t>
  </si>
  <si>
    <t>Ⅰ-29101</t>
  </si>
  <si>
    <t>205D笠岡013</t>
  </si>
  <si>
    <t>Ⅰ-29107</t>
  </si>
  <si>
    <t>205D笠岡014</t>
  </si>
  <si>
    <t>Ⅰ-29108</t>
  </si>
  <si>
    <t>205D笠岡015</t>
  </si>
  <si>
    <t>Ⅰ-29109</t>
  </si>
  <si>
    <t>205D笠岡016</t>
  </si>
  <si>
    <t>Ⅰ-29124</t>
  </si>
  <si>
    <t>205D笠岡017</t>
  </si>
  <si>
    <t>Ⅰ-29125</t>
  </si>
  <si>
    <t>205D笠岡018</t>
  </si>
  <si>
    <t>Ⅰ-29126</t>
  </si>
  <si>
    <t>205D笠岡019</t>
  </si>
  <si>
    <t>Ⅰ-29128</t>
  </si>
  <si>
    <t>205D笠岡020</t>
  </si>
  <si>
    <t>Ⅱ-29131</t>
  </si>
  <si>
    <t>205D笠岡021</t>
  </si>
  <si>
    <t>Ⅲ-29103</t>
  </si>
  <si>
    <t>205D笠岡022</t>
  </si>
  <si>
    <t>Ⅲ-29130</t>
  </si>
  <si>
    <t>205D笠岡023</t>
  </si>
  <si>
    <t>Ⅲ-29132</t>
  </si>
  <si>
    <t>205D笠岡024</t>
  </si>
  <si>
    <t>Ⅲ-29133</t>
  </si>
  <si>
    <t>春日台</t>
  </si>
  <si>
    <t>205K春日台001</t>
  </si>
  <si>
    <t>Ⅰ－59</t>
  </si>
  <si>
    <t>205K春日台002</t>
  </si>
  <si>
    <t>Ⅰ-2279</t>
  </si>
  <si>
    <t>金浦</t>
  </si>
  <si>
    <t>205K金浦001</t>
  </si>
  <si>
    <t>Ⅰ-1091</t>
  </si>
  <si>
    <t>205K金浦002</t>
  </si>
  <si>
    <t>Ⅰ-1093</t>
  </si>
  <si>
    <t>205K金浦003</t>
  </si>
  <si>
    <t>Ⅰ-1094-2</t>
  </si>
  <si>
    <t>205K金浦004</t>
  </si>
  <si>
    <t>Ⅰ-2274</t>
  </si>
  <si>
    <t>205D金浦001</t>
  </si>
  <si>
    <t>Ⅰ-29037</t>
  </si>
  <si>
    <t>北木島町</t>
  </si>
  <si>
    <t>205K北木島町001</t>
  </si>
  <si>
    <t>Ⅰ-1118</t>
  </si>
  <si>
    <t>205K北木島町002</t>
  </si>
  <si>
    <t>Ⅰ-1119</t>
  </si>
  <si>
    <t>205K北木島町003</t>
  </si>
  <si>
    <t>Ⅰ-1122</t>
  </si>
  <si>
    <t>205K北木島町004</t>
  </si>
  <si>
    <t>Ⅰ-1123</t>
  </si>
  <si>
    <t>205K北木島町005</t>
  </si>
  <si>
    <t>Ⅰ-2302</t>
  </si>
  <si>
    <t>205K北木島町006</t>
  </si>
  <si>
    <t>Ⅰ-2303</t>
  </si>
  <si>
    <t>205K北木島町007</t>
  </si>
  <si>
    <t>Ⅰ-2304</t>
  </si>
  <si>
    <t>205K北木島町008</t>
  </si>
  <si>
    <t>Ⅰ-2305</t>
  </si>
  <si>
    <t>205K北木島町009</t>
  </si>
  <si>
    <t>Ⅱ-863</t>
  </si>
  <si>
    <t>205K北木島町010</t>
  </si>
  <si>
    <t>Ⅱ-864</t>
  </si>
  <si>
    <t>205K北木島町011</t>
  </si>
  <si>
    <t>Ⅰ-1120</t>
  </si>
  <si>
    <t>205K北木島町012</t>
  </si>
  <si>
    <t>Ⅰ-1121</t>
  </si>
  <si>
    <t>205K北木島町013</t>
  </si>
  <si>
    <t>205D北木島町001</t>
  </si>
  <si>
    <t>11日</t>
  </si>
  <si>
    <t>Ⅰ-29239</t>
  </si>
  <si>
    <t>205D北木島町002</t>
  </si>
  <si>
    <t>Ⅰ-29240</t>
  </si>
  <si>
    <t>205D北木島町003</t>
  </si>
  <si>
    <t>Ⅰ-29241</t>
  </si>
  <si>
    <t>205D北木島町004</t>
  </si>
  <si>
    <t>Ⅰ-29242</t>
  </si>
  <si>
    <t>205D北木島町005</t>
  </si>
  <si>
    <t>Ⅰ-29243</t>
  </si>
  <si>
    <t>205D北木島町006</t>
  </si>
  <si>
    <t>Ⅰ-29244</t>
  </si>
  <si>
    <t>205D北木島町007</t>
  </si>
  <si>
    <t>Ⅰ-29245</t>
  </si>
  <si>
    <t>205D北木島町008</t>
  </si>
  <si>
    <t>Ⅰ-29246</t>
  </si>
  <si>
    <t>205D北木島町009</t>
  </si>
  <si>
    <t>Ⅰ-29247</t>
  </si>
  <si>
    <t>205D北木島町010</t>
  </si>
  <si>
    <t>Ⅰ-29248</t>
  </si>
  <si>
    <t>205D北木島町011</t>
  </si>
  <si>
    <t>Ⅰ-29249</t>
  </si>
  <si>
    <t>205D北木島町012</t>
  </si>
  <si>
    <t>Ⅰ-29250</t>
  </si>
  <si>
    <t>205D北木島町013</t>
  </si>
  <si>
    <t>Ⅰ-29251-1</t>
  </si>
  <si>
    <t>205D北木島町014</t>
  </si>
  <si>
    <t>Ⅰ-29251-2</t>
  </si>
  <si>
    <t>205D北木島町015</t>
  </si>
  <si>
    <t>Ⅰ-29252</t>
  </si>
  <si>
    <t>205D北木島町016</t>
  </si>
  <si>
    <t>Ⅰ-29255</t>
  </si>
  <si>
    <t>205D北木島町017</t>
  </si>
  <si>
    <t>Ⅰ-29256</t>
  </si>
  <si>
    <t>205D北木島町018</t>
  </si>
  <si>
    <t>Ⅰ-29257</t>
  </si>
  <si>
    <t>205D北木島町019</t>
  </si>
  <si>
    <t>Ⅰ-29259</t>
  </si>
  <si>
    <t>205D北木島町020</t>
  </si>
  <si>
    <t>Ⅰ-29260</t>
  </si>
  <si>
    <t>205D北木島町021</t>
  </si>
  <si>
    <t>Ⅰ-29261</t>
  </si>
  <si>
    <t>205D北木島町022</t>
  </si>
  <si>
    <t>Ⅰ-29262</t>
  </si>
  <si>
    <t>205D北木島町023</t>
  </si>
  <si>
    <t>Ⅰ-29263</t>
  </si>
  <si>
    <t>205D北木島町024</t>
  </si>
  <si>
    <t>Ⅰ-29264</t>
  </si>
  <si>
    <t>205D北木島町025</t>
  </si>
  <si>
    <t>Ⅰ-29265</t>
  </si>
  <si>
    <t>205D北木島町026</t>
  </si>
  <si>
    <t>Ⅰ-29266</t>
  </si>
  <si>
    <t>205D北木島町027</t>
  </si>
  <si>
    <t>Ⅰ-29267</t>
  </si>
  <si>
    <t>205D北木島町028</t>
  </si>
  <si>
    <t>Ⅰ-29268-1</t>
  </si>
  <si>
    <t>205D北木島町029</t>
  </si>
  <si>
    <t>Ⅰ-29268-2</t>
  </si>
  <si>
    <t>205D北木島町030</t>
  </si>
  <si>
    <t>Ⅰ-29269</t>
  </si>
  <si>
    <t>205D北木島町031</t>
  </si>
  <si>
    <t>Ⅰ-29270</t>
  </si>
  <si>
    <t>205D北木島町032</t>
  </si>
  <si>
    <t>Ⅰ-29271</t>
  </si>
  <si>
    <t>205D北木島町033</t>
  </si>
  <si>
    <t>Ⅱ-29253</t>
  </si>
  <si>
    <t>205D北木島町034</t>
  </si>
  <si>
    <t>Ⅱ-29254</t>
  </si>
  <si>
    <t>205D北木島町035</t>
  </si>
  <si>
    <t>Ⅱ-29258</t>
  </si>
  <si>
    <t>甲弩</t>
  </si>
  <si>
    <t>205K甲弩001</t>
  </si>
  <si>
    <t>甲弩-1</t>
  </si>
  <si>
    <t>205D甲弩001</t>
  </si>
  <si>
    <t>Ⅰ-29002</t>
  </si>
  <si>
    <t>205D甲弩002</t>
  </si>
  <si>
    <t>Ⅰ-29003</t>
  </si>
  <si>
    <t>205D甲弩003</t>
  </si>
  <si>
    <t>Ⅰ-29004</t>
  </si>
  <si>
    <t>205D甲弩004</t>
  </si>
  <si>
    <t>Ⅰ-29005</t>
  </si>
  <si>
    <t>205D甲弩005</t>
  </si>
  <si>
    <t>Ⅰ-29006</t>
  </si>
  <si>
    <t>205D甲弩006</t>
  </si>
  <si>
    <t>Ⅰ-29007</t>
  </si>
  <si>
    <t>205D甲弩007</t>
  </si>
  <si>
    <t>Ⅰ-29058</t>
  </si>
  <si>
    <t>神島</t>
  </si>
  <si>
    <t>205K神島001</t>
  </si>
  <si>
    <t>Ⅱ-838</t>
  </si>
  <si>
    <t>205K神島002</t>
  </si>
  <si>
    <t>Ⅱ-839</t>
  </si>
  <si>
    <t>205K神島003</t>
  </si>
  <si>
    <t>Ⅰ-1103</t>
  </si>
  <si>
    <t>205K神島004</t>
  </si>
  <si>
    <t>Ⅰ-1106</t>
  </si>
  <si>
    <t>205K神島005</t>
  </si>
  <si>
    <t>Ⅰ-1108</t>
  </si>
  <si>
    <t>205K神島006</t>
  </si>
  <si>
    <t>Ⅰ-1109</t>
  </si>
  <si>
    <t>205K神島007</t>
  </si>
  <si>
    <t>Ⅰ-1110</t>
  </si>
  <si>
    <t>205K神島008</t>
  </si>
  <si>
    <t>Ⅰ-2284</t>
  </si>
  <si>
    <t>205K神島009</t>
  </si>
  <si>
    <t>Ⅰ-2299</t>
  </si>
  <si>
    <t>205K神島010</t>
  </si>
  <si>
    <t>Ⅱ-835</t>
  </si>
  <si>
    <t>205K神島011</t>
  </si>
  <si>
    <t>Ⅱ-837</t>
  </si>
  <si>
    <t>205K神島012</t>
  </si>
  <si>
    <t>Ⅱ-840</t>
  </si>
  <si>
    <t>205K神島013</t>
  </si>
  <si>
    <t>Ⅱ-841</t>
  </si>
  <si>
    <t>205K神島014</t>
  </si>
  <si>
    <t>Ⅱ-842</t>
  </si>
  <si>
    <t>205K神島015</t>
  </si>
  <si>
    <t>Ⅱ-843</t>
  </si>
  <si>
    <t>205K神島016</t>
  </si>
  <si>
    <t>Ⅱ-844</t>
  </si>
  <si>
    <t>205D神島001</t>
  </si>
  <si>
    <t>Ⅰ-29177</t>
  </si>
  <si>
    <t>205D神島002</t>
  </si>
  <si>
    <t>Ⅰ-29178</t>
  </si>
  <si>
    <t>205D神島003</t>
  </si>
  <si>
    <t>Ⅰ-29179-1</t>
  </si>
  <si>
    <t>205D神島004</t>
  </si>
  <si>
    <t>Ⅰ-29179-2</t>
  </si>
  <si>
    <t>205D神島005</t>
  </si>
  <si>
    <t>Ⅰ-29151</t>
  </si>
  <si>
    <t>205D神島006</t>
  </si>
  <si>
    <t>Ⅰ-29153</t>
  </si>
  <si>
    <t>205D神島007</t>
  </si>
  <si>
    <t>Ⅰ-29154</t>
  </si>
  <si>
    <t>205D神島008</t>
  </si>
  <si>
    <t>Ⅰ-29176</t>
  </si>
  <si>
    <t>205D神島009</t>
  </si>
  <si>
    <t>Ⅰ-29180</t>
  </si>
  <si>
    <t>205D神島010</t>
  </si>
  <si>
    <t>Ⅰ-29181</t>
  </si>
  <si>
    <t>205D神島011</t>
  </si>
  <si>
    <t>Ⅰ-29182</t>
  </si>
  <si>
    <t>205D神島012</t>
  </si>
  <si>
    <t>Ⅰ-29183</t>
  </si>
  <si>
    <t>205D神島013</t>
  </si>
  <si>
    <t>Ⅰ-29184</t>
  </si>
  <si>
    <t>205D神島014</t>
  </si>
  <si>
    <t>Ⅰ-29198</t>
  </si>
  <si>
    <t>205D神島015</t>
  </si>
  <si>
    <t>Ⅱ-29152</t>
  </si>
  <si>
    <t>205D神島016</t>
  </si>
  <si>
    <t>Ⅱ-29185</t>
  </si>
  <si>
    <t>205D神島017</t>
  </si>
  <si>
    <t>Ⅱ-29197</t>
  </si>
  <si>
    <t>205D神島018</t>
  </si>
  <si>
    <t>Ⅱ-29199</t>
  </si>
  <si>
    <t>205D神島019</t>
  </si>
  <si>
    <t>Ⅲ-29155</t>
  </si>
  <si>
    <t>神島外浦</t>
  </si>
  <si>
    <t>205K神島外浦001</t>
  </si>
  <si>
    <t>Ⅰ-2296-1</t>
  </si>
  <si>
    <t>205K神島外浦002</t>
  </si>
  <si>
    <t>Ⅰ-2296-2</t>
  </si>
  <si>
    <t>205K神島外浦003</t>
  </si>
  <si>
    <t>Ⅰ-2297</t>
  </si>
  <si>
    <t>205K神島外浦004</t>
  </si>
  <si>
    <t>Ⅰ-2298</t>
  </si>
  <si>
    <t>205K神島外浦005</t>
  </si>
  <si>
    <t>Ⅱ-846</t>
  </si>
  <si>
    <t>205K神島外浦006</t>
  </si>
  <si>
    <t>Ⅰ-1115</t>
  </si>
  <si>
    <t>205K神島外浦007</t>
  </si>
  <si>
    <t>Ⅰ-2295</t>
  </si>
  <si>
    <t>205K神島外浦008</t>
  </si>
  <si>
    <t>Ⅱ-0836</t>
  </si>
  <si>
    <t>205K神島外浦009</t>
  </si>
  <si>
    <t>Ⅱ-0845</t>
  </si>
  <si>
    <t>205D神島外浦001</t>
  </si>
  <si>
    <t>Ⅰ-29159</t>
  </si>
  <si>
    <t>205D神島外浦002</t>
  </si>
  <si>
    <t>Ⅰ-29189</t>
  </si>
  <si>
    <t>205D神島外浦003</t>
  </si>
  <si>
    <t>Ⅰ-29190-1</t>
  </si>
  <si>
    <t>205D神島外浦004</t>
  </si>
  <si>
    <t>Ⅰ-29190-2</t>
  </si>
  <si>
    <t>205D神島外浦005</t>
  </si>
  <si>
    <t>Ⅰ-29191</t>
  </si>
  <si>
    <t>205D神島外浦006</t>
  </si>
  <si>
    <t>Ⅰ-29192</t>
  </si>
  <si>
    <t>205D神島外浦007</t>
  </si>
  <si>
    <t>Ⅰ-29193</t>
  </si>
  <si>
    <t>205D神島外浦008</t>
  </si>
  <si>
    <t>Ⅰ-29194</t>
  </si>
  <si>
    <t>205D神島外浦009</t>
  </si>
  <si>
    <t>Ⅰ-29195</t>
  </si>
  <si>
    <t>205D神島外浦010</t>
  </si>
  <si>
    <t>Ⅱ-29158</t>
  </si>
  <si>
    <t>205D神島外浦011</t>
  </si>
  <si>
    <t>Ⅱ-29196</t>
  </si>
  <si>
    <t>205D神島外浦012</t>
  </si>
  <si>
    <t>Ⅱ-29201</t>
  </si>
  <si>
    <t>205D神島外浦013</t>
  </si>
  <si>
    <t>Ⅲ-29157</t>
  </si>
  <si>
    <t>205D神島外浦014</t>
  </si>
  <si>
    <t>Ⅲ-29200</t>
  </si>
  <si>
    <t>205D神島外浦015</t>
  </si>
  <si>
    <t>Ⅰ-29186</t>
  </si>
  <si>
    <t>205D神島外浦016</t>
  </si>
  <si>
    <t>Ⅰ-29187</t>
  </si>
  <si>
    <t>205D神島外浦017</t>
  </si>
  <si>
    <t>Ⅰ-29188</t>
  </si>
  <si>
    <t>篠坂</t>
  </si>
  <si>
    <t>205K篠坂001</t>
  </si>
  <si>
    <t>Ⅰ-2262</t>
  </si>
  <si>
    <t>205K篠坂002</t>
  </si>
  <si>
    <t>Ⅰ-2263</t>
  </si>
  <si>
    <t>205K篠坂003</t>
  </si>
  <si>
    <t>Ⅱ-0806</t>
  </si>
  <si>
    <t>205K篠坂004</t>
  </si>
  <si>
    <t>Ⅲ-0141</t>
  </si>
  <si>
    <t>205D篠坂001</t>
  </si>
  <si>
    <t>Ⅰ-29010</t>
  </si>
  <si>
    <t>205D篠坂002</t>
  </si>
  <si>
    <t>Ⅱ-29009</t>
  </si>
  <si>
    <t>205D篠坂003</t>
  </si>
  <si>
    <t>Ⅲ-29008</t>
  </si>
  <si>
    <t>白石島</t>
  </si>
  <si>
    <t>205K白石島001</t>
  </si>
  <si>
    <t>Ⅰ-1116</t>
  </si>
  <si>
    <t>205K白石島002</t>
  </si>
  <si>
    <t>Ⅰ-1117</t>
  </si>
  <si>
    <t>205K白石島003</t>
  </si>
  <si>
    <t>Ⅰ-2301</t>
  </si>
  <si>
    <t>205D白石島001</t>
  </si>
  <si>
    <t>Ⅰ-29230</t>
  </si>
  <si>
    <t>205D白石島002</t>
  </si>
  <si>
    <t>Ⅰ-29231</t>
  </si>
  <si>
    <t>205D白石島003</t>
  </si>
  <si>
    <t>Ⅰ-29232</t>
  </si>
  <si>
    <t>205D白石島004</t>
  </si>
  <si>
    <t>Ⅰ-29233</t>
  </si>
  <si>
    <t>205D白石島005</t>
  </si>
  <si>
    <t>Ⅰ-29237</t>
  </si>
  <si>
    <t>205D白石島006</t>
  </si>
  <si>
    <t>Ⅰ-29238</t>
  </si>
  <si>
    <t>205D白石島007</t>
  </si>
  <si>
    <t>Ⅱ-29234</t>
  </si>
  <si>
    <t>205D白石島008</t>
  </si>
  <si>
    <t>Ⅱ-29235</t>
  </si>
  <si>
    <t>205D白石島009</t>
  </si>
  <si>
    <t>Ⅱ-29236</t>
  </si>
  <si>
    <t>新賀</t>
  </si>
  <si>
    <t>205K新賀001</t>
  </si>
  <si>
    <t>Ⅱ-0818</t>
  </si>
  <si>
    <t>205K新賀002</t>
  </si>
  <si>
    <t>Ⅱ-0819</t>
  </si>
  <si>
    <t>205D新賀001</t>
  </si>
  <si>
    <t>Ⅰ-29043</t>
  </si>
  <si>
    <t>205D新賀002</t>
  </si>
  <si>
    <t>Ⅰ-29044</t>
  </si>
  <si>
    <t>205D新賀003</t>
  </si>
  <si>
    <t>Ⅰ-29045-1</t>
  </si>
  <si>
    <t>205D新賀004</t>
  </si>
  <si>
    <t>Ⅰ-29045-2</t>
  </si>
  <si>
    <t>205D新賀005</t>
  </si>
  <si>
    <t>Ⅰ-29045-3</t>
  </si>
  <si>
    <t>205D新賀006</t>
  </si>
  <si>
    <t>Ⅱ-29046</t>
  </si>
  <si>
    <t>205D新賀007</t>
  </si>
  <si>
    <t>Ⅱ-29047</t>
  </si>
  <si>
    <t>205D新賀008</t>
  </si>
  <si>
    <t>Ⅱ-29048</t>
  </si>
  <si>
    <t>205D新賀009</t>
  </si>
  <si>
    <t>Ⅲ-29042</t>
  </si>
  <si>
    <t>205D新賀010</t>
  </si>
  <si>
    <t>Ⅲ-29050</t>
  </si>
  <si>
    <t>205D新賀011</t>
  </si>
  <si>
    <t>Ⅲ-29051</t>
  </si>
  <si>
    <t>205D新賀012</t>
  </si>
  <si>
    <t>Ⅲ-29069</t>
  </si>
  <si>
    <t>205J新賀001</t>
  </si>
  <si>
    <t>東大戸</t>
  </si>
  <si>
    <t>関戸</t>
  </si>
  <si>
    <t>205D関戸001</t>
  </si>
  <si>
    <t>Ⅱ-29070</t>
  </si>
  <si>
    <t>205D関戸002</t>
  </si>
  <si>
    <t>Ⅱ-29071</t>
  </si>
  <si>
    <t>園井</t>
  </si>
  <si>
    <t>205K園井001</t>
  </si>
  <si>
    <t>Ⅱ-823</t>
  </si>
  <si>
    <t>205D園井001</t>
  </si>
  <si>
    <t>Ⅰ-29104</t>
  </si>
  <si>
    <t>205D園井002</t>
  </si>
  <si>
    <t>Ⅰ-29110</t>
  </si>
  <si>
    <t>205D園井003</t>
  </si>
  <si>
    <t>Ⅰ-29111</t>
  </si>
  <si>
    <t>205D園井004</t>
  </si>
  <si>
    <t>Ⅱ-29085</t>
  </si>
  <si>
    <t>205D園井005</t>
  </si>
  <si>
    <t>Ⅱ-29086</t>
  </si>
  <si>
    <t>高島</t>
  </si>
  <si>
    <t>205K高島001</t>
  </si>
  <si>
    <t>Ⅰ-2300</t>
  </si>
  <si>
    <t>205K高島002</t>
  </si>
  <si>
    <t>Ⅱ-0862</t>
  </si>
  <si>
    <t>富岡</t>
  </si>
  <si>
    <t>205D富岡001</t>
  </si>
  <si>
    <t>Ⅰ-29164</t>
  </si>
  <si>
    <t>205D富岡002</t>
  </si>
  <si>
    <t>Ⅰ-29162</t>
  </si>
  <si>
    <t>205D富岡003</t>
  </si>
  <si>
    <t>Ⅰ-29163</t>
  </si>
  <si>
    <t>205D富岡004</t>
  </si>
  <si>
    <t>Ⅰ-29165</t>
  </si>
  <si>
    <t>西大島</t>
  </si>
  <si>
    <t>205K西大島001</t>
  </si>
  <si>
    <t>Ⅰ-2286</t>
  </si>
  <si>
    <t>205K西大島002</t>
  </si>
  <si>
    <t>Ⅰ-2287</t>
  </si>
  <si>
    <t>205K西大島003</t>
  </si>
  <si>
    <t>Ⅱ-848</t>
  </si>
  <si>
    <t>205K西大島004</t>
  </si>
  <si>
    <t>Ⅱ-849</t>
  </si>
  <si>
    <t>205K西大島005</t>
  </si>
  <si>
    <t>Ⅰ-2293</t>
  </si>
  <si>
    <t>205K西大島006</t>
  </si>
  <si>
    <t>Ⅱ-859</t>
  </si>
  <si>
    <t>205K西大島007</t>
  </si>
  <si>
    <t>Ⅱ-860</t>
  </si>
  <si>
    <t>205K西大島008</t>
  </si>
  <si>
    <t>Ⅱ-861</t>
  </si>
  <si>
    <t>205K西大島009</t>
  </si>
  <si>
    <t>Ⅲ-146</t>
  </si>
  <si>
    <t>205K西大島010</t>
  </si>
  <si>
    <t>Ⅰ-60</t>
  </si>
  <si>
    <t>205K西大島011</t>
  </si>
  <si>
    <t>Ⅰ-1102</t>
  </si>
  <si>
    <t>205K西大島012</t>
  </si>
  <si>
    <t>Ⅰ-2285</t>
  </si>
  <si>
    <t>205K西大島013</t>
  </si>
  <si>
    <t>西大島-01</t>
  </si>
  <si>
    <t>205K西大島014</t>
  </si>
  <si>
    <t>Ⅰ-2292</t>
  </si>
  <si>
    <t>205K西大島015</t>
  </si>
  <si>
    <t>Ⅱ-855</t>
  </si>
  <si>
    <t>205K西大島016</t>
  </si>
  <si>
    <t>Ⅱ-856</t>
  </si>
  <si>
    <t>205D西大島001</t>
  </si>
  <si>
    <t>Ⅱ-29172</t>
  </si>
  <si>
    <t>205D西大島002</t>
  </si>
  <si>
    <t>Ⅰ-29202</t>
  </si>
  <si>
    <t>205D西大島003</t>
  </si>
  <si>
    <t>Ⅰ-29210-1</t>
  </si>
  <si>
    <t>205D西大島004</t>
  </si>
  <si>
    <t>Ⅰ-29210-2</t>
  </si>
  <si>
    <t>205D西大島005</t>
  </si>
  <si>
    <t>Ⅰ-29211</t>
  </si>
  <si>
    <t>205D西大島006</t>
  </si>
  <si>
    <t>Ⅰ-29212</t>
  </si>
  <si>
    <t>205D西大島007</t>
  </si>
  <si>
    <t>Ⅰ-29213</t>
  </si>
  <si>
    <t>205D西大島008</t>
  </si>
  <si>
    <t>Ⅰ-29167</t>
  </si>
  <si>
    <t>205D西大島009</t>
  </si>
  <si>
    <t>Ⅱ-29166</t>
  </si>
  <si>
    <t>205D西大島010</t>
  </si>
  <si>
    <t>Ⅱ-29206-1</t>
  </si>
  <si>
    <t>205D西大島011</t>
  </si>
  <si>
    <t>Ⅱ-29206-2</t>
  </si>
  <si>
    <t>205D西大島012</t>
  </si>
  <si>
    <t>Ⅲ-29171</t>
  </si>
  <si>
    <t>205D西大島013</t>
  </si>
  <si>
    <t>Ⅲ-29168</t>
  </si>
  <si>
    <t>205D西大島014</t>
  </si>
  <si>
    <t>Ⅰ-29203</t>
  </si>
  <si>
    <t>205D西大島015</t>
  </si>
  <si>
    <t>Ⅰ-29205</t>
  </si>
  <si>
    <t>205D西大島016</t>
  </si>
  <si>
    <t>Ⅰ-29207</t>
  </si>
  <si>
    <t>205D西大島017</t>
  </si>
  <si>
    <t>Ⅱ-29173</t>
  </si>
  <si>
    <t>205D西大島018</t>
  </si>
  <si>
    <t>Ⅲ-29204</t>
  </si>
  <si>
    <t>入田</t>
  </si>
  <si>
    <t>205K入田001</t>
  </si>
  <si>
    <t>Ⅱ-0804</t>
  </si>
  <si>
    <t>205K入田002</t>
  </si>
  <si>
    <t>Ⅱ-0805</t>
  </si>
  <si>
    <t>205K入田003</t>
  </si>
  <si>
    <t>Ⅱ-0807</t>
  </si>
  <si>
    <t>走出</t>
  </si>
  <si>
    <t>205K走出001</t>
  </si>
  <si>
    <t>Ⅰ-2259</t>
  </si>
  <si>
    <t>205K走出002</t>
  </si>
  <si>
    <t>Ⅱ-817</t>
  </si>
  <si>
    <t>205K走出003</t>
  </si>
  <si>
    <t>Ⅰ-1088</t>
  </si>
  <si>
    <t>205K走出004</t>
  </si>
  <si>
    <t>Ⅰ-2257</t>
  </si>
  <si>
    <t>205K走出005</t>
  </si>
  <si>
    <t>Ⅰ-2258</t>
  </si>
  <si>
    <t>205K走出006</t>
  </si>
  <si>
    <t>Ⅱ-802</t>
  </si>
  <si>
    <t>205K走出007</t>
  </si>
  <si>
    <t>Ⅱ-803</t>
  </si>
  <si>
    <t>205D走出001</t>
  </si>
  <si>
    <t>Ⅰ-29038</t>
  </si>
  <si>
    <t>205D走出002</t>
  </si>
  <si>
    <t>Ⅰ-29039</t>
  </si>
  <si>
    <t>205D走出003</t>
  </si>
  <si>
    <t>Ⅰ-29040</t>
  </si>
  <si>
    <t>205D走出004</t>
  </si>
  <si>
    <t>Ⅰ-29001</t>
  </si>
  <si>
    <t>205D走出005</t>
  </si>
  <si>
    <t>Ⅲ-29041</t>
  </si>
  <si>
    <t>205K東大戸001</t>
  </si>
  <si>
    <t>Ⅱ-822</t>
  </si>
  <si>
    <t>205D東大戸001</t>
  </si>
  <si>
    <t>Ⅰ-29077</t>
  </si>
  <si>
    <t>205D東大戸002</t>
  </si>
  <si>
    <t>Ⅰ-29078</t>
  </si>
  <si>
    <t>飛島</t>
  </si>
  <si>
    <t>205K飛島001</t>
  </si>
  <si>
    <t>Ⅰ-1128</t>
  </si>
  <si>
    <t>205K飛島002</t>
  </si>
  <si>
    <t>Ⅰ-1129</t>
  </si>
  <si>
    <t>205D飛島001</t>
  </si>
  <si>
    <t>Ⅰ-29272</t>
  </si>
  <si>
    <t>205D飛島002</t>
  </si>
  <si>
    <t>Ⅱ-29273</t>
  </si>
  <si>
    <t>広浜</t>
  </si>
  <si>
    <t>205K広浜001</t>
  </si>
  <si>
    <t>205D広浜001</t>
  </si>
  <si>
    <t>Ⅰ-29118</t>
  </si>
  <si>
    <t>205D広浜002</t>
  </si>
  <si>
    <t>Ⅰ-29121</t>
  </si>
  <si>
    <t>205D広浜003</t>
  </si>
  <si>
    <t>Ⅰ-29122</t>
  </si>
  <si>
    <t>205D広浜004</t>
  </si>
  <si>
    <t>Ⅱ-29119</t>
  </si>
  <si>
    <t>205D広浜005</t>
  </si>
  <si>
    <t>Ⅱ-29120</t>
  </si>
  <si>
    <t>205D広浜006</t>
  </si>
  <si>
    <t>Ⅲ-29117</t>
  </si>
  <si>
    <t>平成町</t>
  </si>
  <si>
    <t>205D平成町001</t>
  </si>
  <si>
    <t>Ⅰ-29142-1</t>
  </si>
  <si>
    <t>205D平成町002</t>
  </si>
  <si>
    <t>Ⅰ-29142-2</t>
  </si>
  <si>
    <t>205D平成町003</t>
  </si>
  <si>
    <t>Ⅰ-29148</t>
  </si>
  <si>
    <t>205D平成町004</t>
  </si>
  <si>
    <t>Ⅰ-29149</t>
  </si>
  <si>
    <t>205D平成町005</t>
  </si>
  <si>
    <t>Ⅲ-29147</t>
  </si>
  <si>
    <t>馬飼</t>
  </si>
  <si>
    <t>205D馬飼001</t>
  </si>
  <si>
    <t>Ⅰ-29135</t>
  </si>
  <si>
    <t>205D馬飼002</t>
  </si>
  <si>
    <t>Ⅲ-29112-1</t>
  </si>
  <si>
    <t>205D馬飼003</t>
  </si>
  <si>
    <t>Ⅲ-29112-2</t>
  </si>
  <si>
    <t>205D馬飼004</t>
  </si>
  <si>
    <t>Ⅲ-29134</t>
  </si>
  <si>
    <t>真鍋島</t>
  </si>
  <si>
    <t>205K真鍋島001</t>
  </si>
  <si>
    <t>Ⅰ-1124</t>
  </si>
  <si>
    <t>205K真鍋島002</t>
  </si>
  <si>
    <t>Ⅰ-1125</t>
  </si>
  <si>
    <t>205K真鍋島003</t>
  </si>
  <si>
    <t>Ⅰ-1126</t>
  </si>
  <si>
    <t>205K真鍋島004</t>
  </si>
  <si>
    <t>Ⅰ-1127</t>
  </si>
  <si>
    <t>205K真鍋島005</t>
  </si>
  <si>
    <t>Ⅰ-2306</t>
  </si>
  <si>
    <t>205K真鍋島006</t>
  </si>
  <si>
    <t>205D真鍋島001</t>
  </si>
  <si>
    <t>Ⅰ-29274</t>
  </si>
  <si>
    <t>美の浜</t>
  </si>
  <si>
    <t>205K美の浜001</t>
  </si>
  <si>
    <t>Ⅰ-1104</t>
  </si>
  <si>
    <t>六島</t>
  </si>
  <si>
    <t>205K六島001</t>
  </si>
  <si>
    <t>Ⅰ-1130</t>
  </si>
  <si>
    <t>205D六島001</t>
  </si>
  <si>
    <t>Ⅰ-29275</t>
  </si>
  <si>
    <t>205D六島002</t>
  </si>
  <si>
    <t>Ⅰ-29276</t>
  </si>
  <si>
    <t>用之江</t>
  </si>
  <si>
    <t>205K用之江001</t>
  </si>
  <si>
    <t>205D用之江001</t>
  </si>
  <si>
    <t>Ⅰ-29019</t>
  </si>
  <si>
    <t>205D用之江002</t>
  </si>
  <si>
    <t>Ⅰ-29020</t>
  </si>
  <si>
    <t>205D用之江003</t>
  </si>
  <si>
    <t>Ⅰ-29021-1</t>
  </si>
  <si>
    <t>205D用之江004</t>
  </si>
  <si>
    <t>Ⅰ-29021-2</t>
  </si>
  <si>
    <t>205D用之江005</t>
  </si>
  <si>
    <t>Ⅲ-29138</t>
  </si>
  <si>
    <t>茂平</t>
  </si>
  <si>
    <t>205K茂平001</t>
  </si>
  <si>
    <t>Ⅰ-2281</t>
  </si>
  <si>
    <t>205K茂平002</t>
  </si>
  <si>
    <t>Ⅰ-2282</t>
  </si>
  <si>
    <t>205K茂平003</t>
  </si>
  <si>
    <t>Ⅰ-2283</t>
  </si>
  <si>
    <t>205K茂平004</t>
  </si>
  <si>
    <t>205K茂平005</t>
  </si>
  <si>
    <t>Ⅱ-830</t>
  </si>
  <si>
    <t>205K茂平006</t>
  </si>
  <si>
    <t>Ⅱ-831</t>
  </si>
  <si>
    <t>205K茂平007</t>
  </si>
  <si>
    <t>Ⅱ-832</t>
  </si>
  <si>
    <t>205K茂平008</t>
  </si>
  <si>
    <t>Ⅱ-833</t>
  </si>
  <si>
    <t>205K茂平009</t>
  </si>
  <si>
    <t>Ⅱ-834</t>
  </si>
  <si>
    <t>205K茂平010</t>
  </si>
  <si>
    <t>205D茂平001</t>
  </si>
  <si>
    <t>Ⅰ-29140</t>
  </si>
  <si>
    <t>205D茂平002</t>
  </si>
  <si>
    <t>Ⅱ-29139</t>
  </si>
  <si>
    <t>205D茂平003</t>
  </si>
  <si>
    <t>Ⅱ-29141</t>
  </si>
  <si>
    <t>205D茂平004</t>
  </si>
  <si>
    <t>Ⅱ-29143</t>
  </si>
  <si>
    <t>205D茂平005</t>
  </si>
  <si>
    <t>Ⅱ-29146</t>
  </si>
  <si>
    <t>山口</t>
  </si>
  <si>
    <t>205D山口001</t>
  </si>
  <si>
    <t>Ⅰ-29052</t>
  </si>
  <si>
    <t>205D山口002</t>
  </si>
  <si>
    <t>Ⅰ-29053</t>
  </si>
  <si>
    <t>205D山口003</t>
  </si>
  <si>
    <t>Ⅰ-29055</t>
  </si>
  <si>
    <t>205D山口004</t>
  </si>
  <si>
    <t>Ⅰ-29056</t>
  </si>
  <si>
    <t>205D山口005</t>
  </si>
  <si>
    <t>Ⅰ-29057</t>
  </si>
  <si>
    <t>205D山口006</t>
  </si>
  <si>
    <t>Ⅱ-29054</t>
  </si>
  <si>
    <t>205D山口007</t>
  </si>
  <si>
    <t>Ⅰ-29068</t>
  </si>
  <si>
    <t>205D山口008</t>
  </si>
  <si>
    <t>Ⅲ-29067</t>
  </si>
  <si>
    <t>吉田</t>
  </si>
  <si>
    <t>205K吉田001</t>
  </si>
  <si>
    <t>Ⅲ-0143</t>
  </si>
  <si>
    <t>205D吉田001</t>
  </si>
  <si>
    <t>Ⅰ-29079</t>
  </si>
  <si>
    <t>205D吉田002</t>
  </si>
  <si>
    <t>Ⅰ-29080</t>
  </si>
  <si>
    <t>205D吉田003</t>
  </si>
  <si>
    <t>Ⅰ-29081</t>
  </si>
  <si>
    <t>205D吉田004</t>
  </si>
  <si>
    <t>Ⅰ-29082-1</t>
  </si>
  <si>
    <t>205D吉田005</t>
  </si>
  <si>
    <t>Ⅰ-29082-2</t>
  </si>
  <si>
    <t>205D吉田006</t>
  </si>
  <si>
    <t>Ⅰ-29083</t>
  </si>
  <si>
    <t>205D吉田007</t>
  </si>
  <si>
    <t>Ⅲ-29049</t>
  </si>
  <si>
    <t>吉浜</t>
  </si>
  <si>
    <t>205K吉浜001</t>
  </si>
  <si>
    <t>Ⅰ-1090</t>
  </si>
  <si>
    <t>205K吉浜002</t>
  </si>
  <si>
    <t>Ⅰ-1090-1</t>
  </si>
  <si>
    <t>205K吉浜003</t>
  </si>
  <si>
    <t>Ⅰ-2266</t>
  </si>
  <si>
    <t>205K吉浜004</t>
  </si>
  <si>
    <t>Ⅰ-2267</t>
  </si>
  <si>
    <t>205K吉浜005</t>
  </si>
  <si>
    <t>Ⅰ-2268</t>
  </si>
  <si>
    <t>205K吉浜006</t>
  </si>
  <si>
    <t>Ⅰ-2269</t>
  </si>
  <si>
    <t>205K吉浜007</t>
  </si>
  <si>
    <t>Ⅰ-1089</t>
  </si>
  <si>
    <t>205K吉浜008</t>
  </si>
  <si>
    <t>Ⅰ-1092</t>
  </si>
  <si>
    <t>205K吉浜009</t>
  </si>
  <si>
    <t>Ⅱ-813</t>
  </si>
  <si>
    <t>205K吉浜010</t>
  </si>
  <si>
    <t>Ⅱ-815</t>
  </si>
  <si>
    <t>205K吉浜011</t>
  </si>
  <si>
    <t>205D吉浜001</t>
  </si>
  <si>
    <t>Ⅰ-29023</t>
  </si>
  <si>
    <t>205D吉浜002</t>
  </si>
  <si>
    <t>Ⅰ-29024</t>
  </si>
  <si>
    <t>205D吉浜003</t>
  </si>
  <si>
    <t>Ⅰ-29026</t>
  </si>
  <si>
    <t>205D吉浜004</t>
  </si>
  <si>
    <t>Ⅱ-29022</t>
  </si>
  <si>
    <t>205D吉浜005</t>
  </si>
  <si>
    <t>Ⅱ-29025</t>
  </si>
  <si>
    <t>205D吉浜006</t>
  </si>
  <si>
    <t>Ⅰ-29034</t>
  </si>
  <si>
    <t>土砂災害警戒区域等の指定箇所一覧表（笠岡市）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カサオカシ</t>
    </rPh>
    <phoneticPr fontId="4"/>
  </si>
  <si>
    <t>青野町</t>
  </si>
  <si>
    <t>207K青野町001</t>
  </si>
  <si>
    <t>Ⅰ-1131</t>
  </si>
  <si>
    <t>207K青野町002</t>
  </si>
  <si>
    <t>Ⅲ-148</t>
  </si>
  <si>
    <t>207K青野町003</t>
  </si>
  <si>
    <t>Ⅲ-150</t>
  </si>
  <si>
    <t>207K青野町004</t>
  </si>
  <si>
    <t>仁井山(B)</t>
  </si>
  <si>
    <t>207K青野町005</t>
  </si>
  <si>
    <t>仁井山(C)</t>
  </si>
  <si>
    <t>207K青野町006</t>
  </si>
  <si>
    <t>仁井山(D)</t>
  </si>
  <si>
    <t>207K青野町007</t>
  </si>
  <si>
    <t>仁井山(E)</t>
  </si>
  <si>
    <t>207K青野町008</t>
  </si>
  <si>
    <t>仁井山(F)</t>
  </si>
  <si>
    <t>207K青野町009</t>
  </si>
  <si>
    <t>仁井山(G)</t>
  </si>
  <si>
    <t>207D青野町001</t>
  </si>
  <si>
    <t>17日</t>
  </si>
  <si>
    <t>Ⅱ-30053</t>
  </si>
  <si>
    <t>207D青野町002</t>
  </si>
  <si>
    <t>Ⅱ-30054</t>
  </si>
  <si>
    <t>207D青野町003</t>
  </si>
  <si>
    <t>Ⅲ-30055</t>
  </si>
  <si>
    <t>井原町</t>
  </si>
  <si>
    <t>207K井原町001</t>
  </si>
  <si>
    <t>Ⅰ-1136</t>
  </si>
  <si>
    <t>207K井原町002</t>
  </si>
  <si>
    <t>Ⅰ-1139</t>
  </si>
  <si>
    <t>207K井原町003</t>
  </si>
  <si>
    <t>Ⅰ-1145</t>
  </si>
  <si>
    <t>207K井原町004</t>
  </si>
  <si>
    <t>Ⅰ-1149</t>
  </si>
  <si>
    <t>207K井原町005</t>
  </si>
  <si>
    <t>Ⅰ-2312</t>
  </si>
  <si>
    <t>207K井原町006</t>
  </si>
  <si>
    <t>Ⅰ-2313</t>
  </si>
  <si>
    <t>207K井原町007</t>
  </si>
  <si>
    <t>Ⅰ-2314</t>
  </si>
  <si>
    <t>207K井原町008</t>
  </si>
  <si>
    <t>Ⅰ-2315</t>
  </si>
  <si>
    <t>207K井原町009</t>
  </si>
  <si>
    <t>Ⅰ-2316</t>
  </si>
  <si>
    <t>207K井原町010</t>
  </si>
  <si>
    <t>Ⅰ-2333</t>
  </si>
  <si>
    <t>207K井原町012</t>
  </si>
  <si>
    <t>Ⅱ-0881</t>
  </si>
  <si>
    <t>207K井原町013</t>
  </si>
  <si>
    <t>13-1</t>
  </si>
  <si>
    <t>207K井原町014</t>
  </si>
  <si>
    <t>13-2</t>
  </si>
  <si>
    <t>207K井原町015</t>
  </si>
  <si>
    <t>13-3</t>
  </si>
  <si>
    <t>207K井原町016</t>
  </si>
  <si>
    <t>13-4</t>
  </si>
  <si>
    <t>207K井原町017</t>
  </si>
  <si>
    <t>13-5</t>
  </si>
  <si>
    <t>207K井原町018</t>
  </si>
  <si>
    <t>Ⅰ-1135</t>
  </si>
  <si>
    <t>207D井原町001</t>
  </si>
  <si>
    <t>Ⅰ-30016</t>
  </si>
  <si>
    <t>207D井原町002</t>
  </si>
  <si>
    <t>Ⅰ-30034</t>
  </si>
  <si>
    <t>207D井原町003</t>
  </si>
  <si>
    <t>Ⅰ-30035</t>
  </si>
  <si>
    <t>207D井原町004</t>
  </si>
  <si>
    <t>1月</t>
  </si>
  <si>
    <t>6日</t>
  </si>
  <si>
    <t>Ⅰ-30047</t>
  </si>
  <si>
    <t>207D井原町005</t>
  </si>
  <si>
    <t>Ⅰ-30015</t>
  </si>
  <si>
    <t>207D井原町006</t>
  </si>
  <si>
    <t>Ⅰ-30032</t>
  </si>
  <si>
    <t>207D井原町007</t>
  </si>
  <si>
    <t>Ⅰ-30033</t>
  </si>
  <si>
    <t>207D井原町008</t>
  </si>
  <si>
    <t>Ⅰ-30036</t>
  </si>
  <si>
    <t>207D井原町009</t>
  </si>
  <si>
    <t>Ⅰ-30037</t>
  </si>
  <si>
    <t>207D井原町010</t>
  </si>
  <si>
    <t>Ⅰ-30046</t>
  </si>
  <si>
    <t>207D井原町011</t>
  </si>
  <si>
    <t>Ⅲ-30014</t>
  </si>
  <si>
    <t>岩倉町</t>
  </si>
  <si>
    <t>207K岩倉町001</t>
  </si>
  <si>
    <t>Ⅰ-1161</t>
  </si>
  <si>
    <t>207K岩倉町002</t>
  </si>
  <si>
    <t>Ⅱ-901</t>
  </si>
  <si>
    <t>207D岩倉町001</t>
  </si>
  <si>
    <t>Ⅱ-30099</t>
  </si>
  <si>
    <t>大江町</t>
  </si>
  <si>
    <t>207K大江町001</t>
  </si>
  <si>
    <t>Ⅰ-2347</t>
  </si>
  <si>
    <t>207K大江町002</t>
  </si>
  <si>
    <t>Ⅱ-0899</t>
  </si>
  <si>
    <t>207K大江町003</t>
  </si>
  <si>
    <t>Ⅱ-0902</t>
  </si>
  <si>
    <t>上出部町</t>
  </si>
  <si>
    <t>207D上出部町001</t>
  </si>
  <si>
    <t>Ⅰ-30096</t>
  </si>
  <si>
    <t>207D上出部町002</t>
  </si>
  <si>
    <t>Ⅰ-30098</t>
  </si>
  <si>
    <t>上稲木町</t>
  </si>
  <si>
    <t>207K上稲木町001</t>
  </si>
  <si>
    <t>Ⅰ-1163</t>
  </si>
  <si>
    <t>207K上稲木町002</t>
  </si>
  <si>
    <t>Ⅰ-1164</t>
  </si>
  <si>
    <t>207K上稲木町003</t>
  </si>
  <si>
    <t>Ⅰ-2350</t>
  </si>
  <si>
    <t>207K上稲木町004</t>
  </si>
  <si>
    <t>Ⅰ-2351</t>
  </si>
  <si>
    <t>207K上稲木町005</t>
  </si>
  <si>
    <t>Ⅰ-2352</t>
  </si>
  <si>
    <t>207K上稲木町006</t>
  </si>
  <si>
    <t>Ⅰ-2353</t>
  </si>
  <si>
    <t>207K上稲木町007</t>
  </si>
  <si>
    <t>Ⅰ-2354</t>
  </si>
  <si>
    <t>207K上稲木町008</t>
  </si>
  <si>
    <t>Ⅰ-2355</t>
  </si>
  <si>
    <t>207K上稲木町009</t>
  </si>
  <si>
    <t>Ⅰ-2356</t>
  </si>
  <si>
    <t>207K上稲木町010</t>
  </si>
  <si>
    <t>Ⅰ-2357</t>
  </si>
  <si>
    <t>207K上稲木町011</t>
  </si>
  <si>
    <t>Ⅰ-2358</t>
  </si>
  <si>
    <t>207K上稲木町012</t>
  </si>
  <si>
    <t>片山(E)</t>
  </si>
  <si>
    <t>207K上稲木町013</t>
  </si>
  <si>
    <t>Ⅱ-903</t>
  </si>
  <si>
    <t>207K上稲木町014</t>
  </si>
  <si>
    <t>Ⅱ-904</t>
  </si>
  <si>
    <t>207K上稲木町015</t>
  </si>
  <si>
    <t>Ⅱ-905</t>
  </si>
  <si>
    <t>207K上稲木町016</t>
  </si>
  <si>
    <t>Ⅱ-907</t>
  </si>
  <si>
    <t>207K上稲木町017</t>
  </si>
  <si>
    <t>Ⅱ-908</t>
  </si>
  <si>
    <t>207K上稲木町018</t>
  </si>
  <si>
    <t>Ⅱ-909</t>
  </si>
  <si>
    <t>207K上稲木町019</t>
  </si>
  <si>
    <t>Ⅲ-160</t>
  </si>
  <si>
    <t>207K上稲木町020</t>
  </si>
  <si>
    <t>Ⅲ-161</t>
  </si>
  <si>
    <t>207D上稲木町001</t>
  </si>
  <si>
    <t>Ⅰ-30113</t>
  </si>
  <si>
    <t>207D上稲木町002</t>
  </si>
  <si>
    <t>Ⅱ-30112</t>
  </si>
  <si>
    <t>207D上稲木町003</t>
  </si>
  <si>
    <t>Ⅱ-30114</t>
  </si>
  <si>
    <t>207D上稲木町004</t>
  </si>
  <si>
    <t>Ⅱ-30115</t>
  </si>
  <si>
    <t>207D上稲木町005</t>
  </si>
  <si>
    <t>Ⅱ-30116</t>
  </si>
  <si>
    <t>207J上稲木町001</t>
  </si>
  <si>
    <t>32</t>
  </si>
  <si>
    <t>北山町</t>
  </si>
  <si>
    <t>207K北山町001</t>
  </si>
  <si>
    <t>Ⅰ-1140</t>
  </si>
  <si>
    <t>207K北山町002</t>
  </si>
  <si>
    <t>Ⅰ-2317</t>
  </si>
  <si>
    <t>207K北山町003</t>
  </si>
  <si>
    <t>Ⅱ-882</t>
  </si>
  <si>
    <t>207D北山町001</t>
  </si>
  <si>
    <t>Ⅰ-30048</t>
  </si>
  <si>
    <t>207D北山町002</t>
  </si>
  <si>
    <t>Ⅰ-30049</t>
  </si>
  <si>
    <t>207D北山町003</t>
  </si>
  <si>
    <t>Ⅱ-30052</t>
  </si>
  <si>
    <t>木之子町</t>
  </si>
  <si>
    <t>207K木之子町001</t>
  </si>
  <si>
    <t>Ⅰ-1152</t>
  </si>
  <si>
    <t>207K木之子町002</t>
  </si>
  <si>
    <t>Ⅱ-0892</t>
  </si>
  <si>
    <t>207K木之子町003</t>
  </si>
  <si>
    <t>Ⅱ-0893</t>
  </si>
  <si>
    <t>207K木之子町004</t>
  </si>
  <si>
    <t>岩ヶ市</t>
  </si>
  <si>
    <t>207D木之子町001</t>
  </si>
  <si>
    <t>Ⅰ-30077</t>
  </si>
  <si>
    <t>207D木之子町002</t>
  </si>
  <si>
    <t>Ⅰ-30106-1</t>
  </si>
  <si>
    <t>207D木之子町003</t>
  </si>
  <si>
    <t>Ⅰ-30106-2</t>
  </si>
  <si>
    <t>207D木之子町004</t>
  </si>
  <si>
    <t>Ⅰ-30107</t>
  </si>
  <si>
    <t>207D木之子町005</t>
  </si>
  <si>
    <t>Ⅰ-30108</t>
  </si>
  <si>
    <t>207D木之子町006</t>
  </si>
  <si>
    <t>Ⅰ-30117</t>
  </si>
  <si>
    <t>207D木之子町007</t>
  </si>
  <si>
    <t>Ⅰ-30119</t>
  </si>
  <si>
    <t>207D木之子町008</t>
  </si>
  <si>
    <t>Ⅰ-30120</t>
  </si>
  <si>
    <t>207D木之子町009</t>
  </si>
  <si>
    <t>Ⅱ-30118</t>
  </si>
  <si>
    <t>207D木之子町010</t>
  </si>
  <si>
    <t>Ⅱ-30121</t>
  </si>
  <si>
    <t>207D木之子町011</t>
  </si>
  <si>
    <t>Ⅱ-30092</t>
  </si>
  <si>
    <t>神代町</t>
  </si>
  <si>
    <t>207K神代町001</t>
  </si>
  <si>
    <t>Ⅰ-1148</t>
  </si>
  <si>
    <t>207K神代町002</t>
  </si>
  <si>
    <t>Ⅱ-0898</t>
  </si>
  <si>
    <t>207D神代町001</t>
  </si>
  <si>
    <t>Ⅰ-30087</t>
  </si>
  <si>
    <t>207D神代町002</t>
  </si>
  <si>
    <t>Ⅰ-30088</t>
  </si>
  <si>
    <t>207D神代町003</t>
  </si>
  <si>
    <t>Ⅰ-30091</t>
  </si>
  <si>
    <t>207D神代町004</t>
  </si>
  <si>
    <t>Ⅱ-30089</t>
  </si>
  <si>
    <t>207D神代町005</t>
  </si>
  <si>
    <t>Ⅱ-30090</t>
  </si>
  <si>
    <t>笹賀町</t>
  </si>
  <si>
    <t>207K笹賀町001</t>
  </si>
  <si>
    <t>Ⅰ-2334</t>
  </si>
  <si>
    <t>207K笹賀町002</t>
  </si>
  <si>
    <t>Ⅰ-2335</t>
  </si>
  <si>
    <t>207K笹賀町003</t>
  </si>
  <si>
    <t>Ⅰ-2339</t>
  </si>
  <si>
    <t>207K笹賀町004</t>
  </si>
  <si>
    <t>Ⅰ-1151</t>
  </si>
  <si>
    <t>207K笹賀町005</t>
  </si>
  <si>
    <t>Ⅰ-1153</t>
  </si>
  <si>
    <t>207K笹賀町006</t>
  </si>
  <si>
    <t>Ⅰ-1154</t>
  </si>
  <si>
    <t>207K笹賀町007</t>
  </si>
  <si>
    <t>Ⅰ-1156</t>
  </si>
  <si>
    <t>207K笹賀町008</t>
  </si>
  <si>
    <t>Ⅰ-1158</t>
  </si>
  <si>
    <t>207K笹賀町009</t>
  </si>
  <si>
    <t>Ⅰ-2336</t>
  </si>
  <si>
    <t>207K笹賀町010</t>
  </si>
  <si>
    <t>Ⅱ-0880</t>
  </si>
  <si>
    <t>207K笹賀町011</t>
  </si>
  <si>
    <t>Ⅰ-1150</t>
  </si>
  <si>
    <t>207D笹賀町001</t>
  </si>
  <si>
    <t>Ⅰ-30018</t>
  </si>
  <si>
    <t>207D笹賀町002</t>
  </si>
  <si>
    <t>Ⅰ-30019</t>
  </si>
  <si>
    <t>207D笹賀町003</t>
  </si>
  <si>
    <t>Ⅰ-30040</t>
  </si>
  <si>
    <t>207D笹賀町004</t>
  </si>
  <si>
    <t>Ⅰ-30041</t>
  </si>
  <si>
    <t>207D笹賀町005</t>
  </si>
  <si>
    <t>Ⅰ-30042</t>
  </si>
  <si>
    <t>207D笹賀町006</t>
  </si>
  <si>
    <t>Ⅰ-30024</t>
  </si>
  <si>
    <t>207D笹賀町007</t>
  </si>
  <si>
    <t>Ⅰ-30038</t>
  </si>
  <si>
    <t>207D笹賀町008</t>
  </si>
  <si>
    <t>Ⅰ-30039</t>
  </si>
  <si>
    <t>下出部町</t>
  </si>
  <si>
    <t>207K下出部町001</t>
  </si>
  <si>
    <t>Ⅲ-0159</t>
  </si>
  <si>
    <t>207D下出部町001</t>
  </si>
  <si>
    <t>Ⅰ-30043</t>
  </si>
  <si>
    <t>207D下出部町002</t>
  </si>
  <si>
    <t>Ⅰ-30044</t>
  </si>
  <si>
    <t>207D下出部町003</t>
  </si>
  <si>
    <t>Ⅰ-30045</t>
  </si>
  <si>
    <t>下稲木町</t>
  </si>
  <si>
    <t>207K下稲木町001</t>
  </si>
  <si>
    <t>Ⅰ-2348</t>
  </si>
  <si>
    <t>207K下稲木町002</t>
  </si>
  <si>
    <t>Ⅰ-2349</t>
  </si>
  <si>
    <t>207K下稲木町003</t>
  </si>
  <si>
    <t>Ⅱ-900</t>
  </si>
  <si>
    <t>207K下稲木町004</t>
  </si>
  <si>
    <t>Ⅱ-906</t>
  </si>
  <si>
    <t>207D下稲木町001</t>
  </si>
  <si>
    <t>Ⅰ-30100</t>
  </si>
  <si>
    <t>207D下稲木町002</t>
  </si>
  <si>
    <t>Ⅱ-30101</t>
  </si>
  <si>
    <t>207D下稲木町003</t>
  </si>
  <si>
    <t>Ⅱ-30102</t>
  </si>
  <si>
    <t>207D下稲木町004</t>
  </si>
  <si>
    <t>Ⅱ-30103</t>
  </si>
  <si>
    <t>高屋町</t>
  </si>
  <si>
    <t>207K高屋町001</t>
  </si>
  <si>
    <t>Ⅰ-2340</t>
  </si>
  <si>
    <t>207K高屋町002</t>
  </si>
  <si>
    <t>Ⅰ-2345</t>
  </si>
  <si>
    <t>207K高屋町003</t>
  </si>
  <si>
    <t>Ⅰ-2346</t>
  </si>
  <si>
    <t>207K高屋町004</t>
  </si>
  <si>
    <t>Ⅰ-1155</t>
  </si>
  <si>
    <t>207K高屋町005</t>
  </si>
  <si>
    <t>Ⅰ-1159</t>
  </si>
  <si>
    <t>207K高屋町006</t>
  </si>
  <si>
    <t>Ⅰ-1160</t>
  </si>
  <si>
    <t>207K高屋町007</t>
  </si>
  <si>
    <t>Ⅰ-2329</t>
  </si>
  <si>
    <t>207K高屋町008</t>
  </si>
  <si>
    <t>Ⅰ-2330</t>
  </si>
  <si>
    <t>207K高屋町009</t>
  </si>
  <si>
    <t>Ⅰ-2331</t>
  </si>
  <si>
    <t>207K高屋町010</t>
  </si>
  <si>
    <t>Ⅰ-2332</t>
  </si>
  <si>
    <t>207K高屋町011</t>
  </si>
  <si>
    <t>Ⅱ-873</t>
  </si>
  <si>
    <t>207K高屋町012</t>
  </si>
  <si>
    <t>Ⅱ-874</t>
  </si>
  <si>
    <t>207K高屋町013</t>
  </si>
  <si>
    <t>Ⅱ-875</t>
  </si>
  <si>
    <t>207K高屋町014</t>
  </si>
  <si>
    <t>Ⅱ-876</t>
  </si>
  <si>
    <t>207K高屋町015</t>
  </si>
  <si>
    <t>Ⅱ-877</t>
  </si>
  <si>
    <t>207K高屋町016</t>
  </si>
  <si>
    <t>Ⅱ-878</t>
  </si>
  <si>
    <t>207K高屋町017</t>
  </si>
  <si>
    <t>Ⅱ-879</t>
  </si>
  <si>
    <t>207K高屋町018</t>
  </si>
  <si>
    <t>Ⅰ-1143</t>
  </si>
  <si>
    <t>207K高屋町019</t>
  </si>
  <si>
    <t>Ⅰ-2325</t>
  </si>
  <si>
    <t>207K高屋町020</t>
  </si>
  <si>
    <t>Ⅰ-2326</t>
  </si>
  <si>
    <t>207K高屋町021</t>
  </si>
  <si>
    <t>Ⅰ-2327</t>
  </si>
  <si>
    <t>207K高屋町022</t>
  </si>
  <si>
    <t>Ⅰ-2328</t>
  </si>
  <si>
    <t>207K高屋町023</t>
  </si>
  <si>
    <t>Ⅱ-0865</t>
  </si>
  <si>
    <t>207K高屋町024</t>
  </si>
  <si>
    <t>Ⅱ-0866</t>
  </si>
  <si>
    <t>207K高屋町025</t>
  </si>
  <si>
    <t>Ⅱ-0867</t>
  </si>
  <si>
    <t>207K高屋町026</t>
  </si>
  <si>
    <t>Ⅱ-0868</t>
  </si>
  <si>
    <t>207K高屋町027</t>
  </si>
  <si>
    <t>Ⅱ-0869</t>
  </si>
  <si>
    <t>207K高屋町028</t>
  </si>
  <si>
    <t>Ⅱ-0870</t>
  </si>
  <si>
    <t>207K高屋町029</t>
  </si>
  <si>
    <t>Ⅱ-0871a</t>
  </si>
  <si>
    <t>207K高屋町030</t>
  </si>
  <si>
    <t>Ⅱ-0871b</t>
  </si>
  <si>
    <t>207K高屋町031</t>
  </si>
  <si>
    <t>Ⅱ-0872</t>
  </si>
  <si>
    <t>207K高屋町032</t>
  </si>
  <si>
    <t>Ⅲ-0151</t>
  </si>
  <si>
    <t>207K高屋町033</t>
  </si>
  <si>
    <t>Ⅲ-0152</t>
  </si>
  <si>
    <t>207K高屋町034</t>
  </si>
  <si>
    <t>Ⅲ-0153</t>
  </si>
  <si>
    <t>207D高屋町001</t>
  </si>
  <si>
    <t>Ⅰ-30022</t>
  </si>
  <si>
    <t>207D高屋町002</t>
  </si>
  <si>
    <t>Ⅰ-30093</t>
  </si>
  <si>
    <t>207D高屋町003</t>
  </si>
  <si>
    <t>Ⅰ-30094</t>
  </si>
  <si>
    <t>207D高屋町004</t>
  </si>
  <si>
    <t>Ⅰ-30095-1</t>
  </si>
  <si>
    <t>207D高屋町005</t>
  </si>
  <si>
    <t>Ⅰ-30095-2</t>
  </si>
  <si>
    <t>207D高屋町006</t>
  </si>
  <si>
    <t>Ⅰ-30020</t>
  </si>
  <si>
    <t>207D高屋町007</t>
  </si>
  <si>
    <t>Ⅰ-30027</t>
  </si>
  <si>
    <t>207D高屋町008</t>
  </si>
  <si>
    <t>Ⅰ-30030</t>
  </si>
  <si>
    <t>207D高屋町009</t>
  </si>
  <si>
    <t>Ⅱ-30010</t>
  </si>
  <si>
    <t>207D高屋町010</t>
  </si>
  <si>
    <t>Ⅱ-30011</t>
  </si>
  <si>
    <t>207D高屋町011</t>
  </si>
  <si>
    <t>Ⅱ-30013</t>
  </si>
  <si>
    <t>207D高屋町012</t>
  </si>
  <si>
    <t>Ⅱ-30023</t>
  </si>
  <si>
    <t>207D高屋町013</t>
  </si>
  <si>
    <t>Ⅱ-30028</t>
  </si>
  <si>
    <t>207D高屋町014</t>
  </si>
  <si>
    <t>Ⅱ-30029</t>
  </si>
  <si>
    <t>207D高屋町015</t>
  </si>
  <si>
    <t>Ⅱ-30031</t>
  </si>
  <si>
    <t>207D高屋町016</t>
  </si>
  <si>
    <t>Ⅰ-30005a</t>
  </si>
  <si>
    <t>207D高屋町017</t>
  </si>
  <si>
    <t>Ⅰ-30005b</t>
  </si>
  <si>
    <t>207D高屋町018</t>
  </si>
  <si>
    <t>Ⅰ-30006</t>
  </si>
  <si>
    <t>207D高屋町019</t>
  </si>
  <si>
    <t>Ⅰ-30003</t>
  </si>
  <si>
    <t>207D高屋町020</t>
  </si>
  <si>
    <t>Ⅱ-30002</t>
  </si>
  <si>
    <t>207D高屋町021</t>
  </si>
  <si>
    <t>Ⅱ-30025</t>
  </si>
  <si>
    <t>207D高屋町022</t>
  </si>
  <si>
    <t>Ⅲ-30001</t>
  </si>
  <si>
    <t>207D高屋町023</t>
  </si>
  <si>
    <t>Ⅲ-30008</t>
  </si>
  <si>
    <t>207D高屋町024</t>
  </si>
  <si>
    <t>Ⅲ-30009</t>
  </si>
  <si>
    <t>207D高屋町025</t>
  </si>
  <si>
    <t>Ⅲ-30012</t>
  </si>
  <si>
    <t>207D高屋町026</t>
  </si>
  <si>
    <t>Ⅲ-30026</t>
  </si>
  <si>
    <t>207J高屋町001</t>
  </si>
  <si>
    <t>33</t>
  </si>
  <si>
    <t>七日市町</t>
  </si>
  <si>
    <t>207K七日市町001</t>
  </si>
  <si>
    <t>Ⅰ-2337</t>
  </si>
  <si>
    <t>207K七日市町002</t>
  </si>
  <si>
    <t>Ⅰ-2338</t>
  </si>
  <si>
    <t>207K七日市町003</t>
  </si>
  <si>
    <t>Ⅰ-1157</t>
  </si>
  <si>
    <t>207D七日市町001</t>
  </si>
  <si>
    <t>Ⅰ-30076</t>
  </si>
  <si>
    <t>207D七日市町002</t>
  </si>
  <si>
    <t>Ⅱ-30104</t>
  </si>
  <si>
    <t>207D七日市町003</t>
  </si>
  <si>
    <t>Ⅱ-30105</t>
  </si>
  <si>
    <t>西江原町</t>
  </si>
  <si>
    <t>207K西江原町001</t>
  </si>
  <si>
    <t>Ⅰ-1134</t>
  </si>
  <si>
    <t>207K西江原町002</t>
  </si>
  <si>
    <t>Ⅰ-1138</t>
  </si>
  <si>
    <t>207K西江原町003</t>
  </si>
  <si>
    <t>Ⅱ-883</t>
  </si>
  <si>
    <t>207K西江原町004</t>
  </si>
  <si>
    <t>Ⅰ-1144</t>
  </si>
  <si>
    <t>207K西江原町005</t>
  </si>
  <si>
    <t>Ⅰ-1146</t>
  </si>
  <si>
    <t>207K西江原町006</t>
  </si>
  <si>
    <t>Ⅰ-1147</t>
  </si>
  <si>
    <t>207K西江原町007</t>
  </si>
  <si>
    <t>Ⅰ-2307</t>
  </si>
  <si>
    <t>207K西江原町008</t>
  </si>
  <si>
    <t>Ⅰ-2308</t>
  </si>
  <si>
    <t>207K西江原町009</t>
  </si>
  <si>
    <t>Ⅰ-2309</t>
  </si>
  <si>
    <t>207K西江原町010</t>
  </si>
  <si>
    <t>Ⅰ-2310</t>
  </si>
  <si>
    <t>207K西江原町011</t>
  </si>
  <si>
    <t>Ⅰ-2311</t>
  </si>
  <si>
    <t>207K西江原町012</t>
  </si>
  <si>
    <t>Ⅰ-2318</t>
  </si>
  <si>
    <t>207K西江原町013</t>
  </si>
  <si>
    <t>Ⅰ-2319</t>
  </si>
  <si>
    <t>207K西江原町014</t>
  </si>
  <si>
    <t>Ⅰ-2320</t>
  </si>
  <si>
    <t>207K西江原町015</t>
  </si>
  <si>
    <t>Ⅰ-2321</t>
  </si>
  <si>
    <t>207K西江原町016</t>
  </si>
  <si>
    <t>Ⅰ-2322</t>
  </si>
  <si>
    <t>207K西江原町017</t>
  </si>
  <si>
    <t>Ⅰ-2323</t>
  </si>
  <si>
    <t>207K西江原町018</t>
  </si>
  <si>
    <t>Ⅰ-2324</t>
  </si>
  <si>
    <t>207K西江原町019</t>
  </si>
  <si>
    <t>Ⅱ-884</t>
  </si>
  <si>
    <t>207K西江原町020</t>
  </si>
  <si>
    <t>Ⅱ-0885</t>
  </si>
  <si>
    <t>207K西江原町021</t>
  </si>
  <si>
    <t>Ⅱ-0886</t>
  </si>
  <si>
    <t>207K西江原町022</t>
  </si>
  <si>
    <t>Ⅱ-0887</t>
  </si>
  <si>
    <t>207K西江原町023</t>
  </si>
  <si>
    <t>Ⅱ-888</t>
  </si>
  <si>
    <t>207K西江原町024</t>
  </si>
  <si>
    <t>Ⅱ-889</t>
  </si>
  <si>
    <t>207K西江原町025</t>
  </si>
  <si>
    <t>Ⅱ-890</t>
  </si>
  <si>
    <t>207K西江原町026</t>
  </si>
  <si>
    <t>Ⅱ-0891</t>
  </si>
  <si>
    <t>207K西江原町027</t>
  </si>
  <si>
    <t>14-2</t>
  </si>
  <si>
    <t>207K西江原町028</t>
  </si>
  <si>
    <t>14-3</t>
  </si>
  <si>
    <t>207K西江原町029</t>
  </si>
  <si>
    <t>15-1</t>
  </si>
  <si>
    <t>207K西江原町030</t>
  </si>
  <si>
    <t>15-2</t>
  </si>
  <si>
    <t>207K西江原町031</t>
  </si>
  <si>
    <t>15-3</t>
  </si>
  <si>
    <t>207K西江原町032</t>
  </si>
  <si>
    <t>15-4</t>
  </si>
  <si>
    <t>207K西江原町033</t>
  </si>
  <si>
    <t>15-5</t>
  </si>
  <si>
    <t>207K西江原町034</t>
  </si>
  <si>
    <t>15-7</t>
  </si>
  <si>
    <t>207K西江原町035</t>
  </si>
  <si>
    <t>20-1</t>
  </si>
  <si>
    <t>207K西江原町036</t>
  </si>
  <si>
    <t>20-2</t>
  </si>
  <si>
    <t>207K西江原町037</t>
  </si>
  <si>
    <t>20-3</t>
  </si>
  <si>
    <t>207K西江原町038</t>
  </si>
  <si>
    <t>21-2</t>
  </si>
  <si>
    <t>207K西江原町039</t>
  </si>
  <si>
    <t>21-3</t>
  </si>
  <si>
    <t>207K西江原町040</t>
  </si>
  <si>
    <t>21-4</t>
  </si>
  <si>
    <t>207K西江原町041</t>
  </si>
  <si>
    <t>Ⅰ-1142</t>
  </si>
  <si>
    <t>207D西江原町001</t>
  </si>
  <si>
    <t>Ⅰ-30050</t>
  </si>
  <si>
    <t>207D西江原町002</t>
  </si>
  <si>
    <t>Ⅰ-30051</t>
  </si>
  <si>
    <t>207D西江原町003</t>
  </si>
  <si>
    <t>Ⅰ-30060</t>
  </si>
  <si>
    <t>207D西江原町004</t>
  </si>
  <si>
    <t>Ⅰ-30061</t>
  </si>
  <si>
    <t>207D西江原町005</t>
  </si>
  <si>
    <t>Ⅰ-30065</t>
  </si>
  <si>
    <t>207D西江原町006</t>
  </si>
  <si>
    <t>Ⅰ-30070</t>
  </si>
  <si>
    <t>207D西江原町007</t>
  </si>
  <si>
    <t>Ⅰ-30071</t>
  </si>
  <si>
    <t>207D西江原町008</t>
  </si>
  <si>
    <t>Ⅰ-30072</t>
  </si>
  <si>
    <t>207D西江原町009</t>
  </si>
  <si>
    <t>Ⅰ-30073</t>
  </si>
  <si>
    <t>207D西江原町010</t>
  </si>
  <si>
    <t>Ⅰ-30075</t>
  </si>
  <si>
    <t>207D西江原町011</t>
  </si>
  <si>
    <t>Ⅱ-30057</t>
  </si>
  <si>
    <t>207D西江原町012</t>
  </si>
  <si>
    <t>Ⅱ-30067</t>
  </si>
  <si>
    <t>207D西江原町013</t>
  </si>
  <si>
    <t>Ⅱ-30069</t>
  </si>
  <si>
    <t>207D西江原町014</t>
  </si>
  <si>
    <t>Ⅰ-30059</t>
  </si>
  <si>
    <t>207D西江原町015</t>
  </si>
  <si>
    <t>Ⅰ-30083</t>
  </si>
  <si>
    <t>207D西江原町016</t>
  </si>
  <si>
    <t>Ⅱ-30058</t>
  </si>
  <si>
    <t>207D西江原町017</t>
  </si>
  <si>
    <t>Ⅱ-30074</t>
  </si>
  <si>
    <t>207D西江原町018</t>
  </si>
  <si>
    <t>Ⅲ-30066</t>
  </si>
  <si>
    <t>西方町</t>
  </si>
  <si>
    <t>207D西方町001</t>
  </si>
  <si>
    <t>Ⅰ-30109</t>
  </si>
  <si>
    <t>207D西方町002</t>
  </si>
  <si>
    <t>Ⅰ-30110</t>
  </si>
  <si>
    <t>野上町</t>
  </si>
  <si>
    <t>207K野上町001</t>
  </si>
  <si>
    <t>Ⅰ-1132</t>
  </si>
  <si>
    <t>207K野上町002</t>
  </si>
  <si>
    <t>Ⅱ-894</t>
  </si>
  <si>
    <t>207K野上町003</t>
  </si>
  <si>
    <t>Ⅱ-895</t>
  </si>
  <si>
    <t>207K野上町004</t>
  </si>
  <si>
    <t>Ⅱ-896</t>
  </si>
  <si>
    <t>207K野上町005</t>
  </si>
  <si>
    <t>Ⅱ-897</t>
  </si>
  <si>
    <t>207K野上町006</t>
  </si>
  <si>
    <t>Ⅲ-155</t>
  </si>
  <si>
    <t>207K野上町007</t>
  </si>
  <si>
    <t>Ⅲ-156</t>
  </si>
  <si>
    <t>207K野上町008</t>
  </si>
  <si>
    <t>Ⅲ-157</t>
  </si>
  <si>
    <t>207D野上町001</t>
  </si>
  <si>
    <t>Ⅱ-30081</t>
  </si>
  <si>
    <t>207D野上町002</t>
  </si>
  <si>
    <t>Ⅱ-30082</t>
  </si>
  <si>
    <t>稗原町</t>
  </si>
  <si>
    <t>207K稗原町001</t>
  </si>
  <si>
    <t>Ⅲ-149</t>
  </si>
  <si>
    <t>東江原町</t>
  </si>
  <si>
    <t>207K東江原町001</t>
  </si>
  <si>
    <t>Ⅰ-2341</t>
  </si>
  <si>
    <t>207K東江原町002</t>
  </si>
  <si>
    <t>Ⅰ-2342</t>
  </si>
  <si>
    <t>207K東江原町003</t>
  </si>
  <si>
    <t>Ⅰ-2343</t>
  </si>
  <si>
    <t>207K東江原町004</t>
  </si>
  <si>
    <t>Ⅰ-2344</t>
  </si>
  <si>
    <t>207K東江原町005</t>
  </si>
  <si>
    <t>東谷</t>
  </si>
  <si>
    <t>207K東江原町006</t>
  </si>
  <si>
    <t>Ⅲ-0158</t>
  </si>
  <si>
    <t>207D東江原町001</t>
  </si>
  <si>
    <t>Ⅰ-30084</t>
  </si>
  <si>
    <t>207D東江原町002</t>
  </si>
  <si>
    <t>Ⅰ-30085</t>
  </si>
  <si>
    <t>207D東江原町003</t>
  </si>
  <si>
    <t>Ⅰ-30086</t>
  </si>
  <si>
    <t>門田町</t>
  </si>
  <si>
    <t>207D門田町001</t>
  </si>
  <si>
    <t>Ⅰ-30111</t>
  </si>
  <si>
    <t>207J門田町001</t>
  </si>
  <si>
    <t>207J門田町002</t>
  </si>
  <si>
    <t>淀-01</t>
  </si>
  <si>
    <t>207J門田町003</t>
  </si>
  <si>
    <t>淀-02</t>
  </si>
  <si>
    <t>207J門田町004</t>
  </si>
  <si>
    <t>淀-03</t>
  </si>
  <si>
    <t>207J門田町005</t>
  </si>
  <si>
    <t>門田</t>
  </si>
  <si>
    <t>美星町</t>
  </si>
  <si>
    <t>美星町宇戸</t>
  </si>
  <si>
    <t>207K美星町宇戸001</t>
  </si>
  <si>
    <t>Ⅱ-992</t>
  </si>
  <si>
    <t>207D美星町宇戸001</t>
  </si>
  <si>
    <t>Ⅰ-36009</t>
  </si>
  <si>
    <t>207D美星町宇戸002</t>
  </si>
  <si>
    <t>Ⅰ-36010</t>
  </si>
  <si>
    <t>207D美星町宇戸003</t>
  </si>
  <si>
    <t>Ⅰ-36012</t>
  </si>
  <si>
    <t>207D美星町宇戸004</t>
  </si>
  <si>
    <t>Ⅰ-36013</t>
  </si>
  <si>
    <t>207D美星町宇戸005</t>
  </si>
  <si>
    <t>Ⅰ-36014</t>
  </si>
  <si>
    <t>207D美星町宇戸006</t>
  </si>
  <si>
    <t>Ⅱ-36015</t>
  </si>
  <si>
    <t>207J美星町宇土001</t>
  </si>
  <si>
    <t>34</t>
  </si>
  <si>
    <t>美星町烏頭</t>
  </si>
  <si>
    <t>207K美星町烏頭001</t>
  </si>
  <si>
    <t>Ⅰ-2388</t>
  </si>
  <si>
    <t>207K美星町烏頭002</t>
  </si>
  <si>
    <t>Ⅱ-988</t>
  </si>
  <si>
    <t>207K美星町烏頭003</t>
  </si>
  <si>
    <t>Ⅱ-989</t>
  </si>
  <si>
    <t>207K美星町烏頭004</t>
  </si>
  <si>
    <t>Ⅱ-990</t>
  </si>
  <si>
    <t>207K美星町烏頭005</t>
  </si>
  <si>
    <t>Ⅱ-991</t>
  </si>
  <si>
    <t>207J美星町烏頭001</t>
  </si>
  <si>
    <t>35</t>
  </si>
  <si>
    <t>美星町宇戸谷</t>
  </si>
  <si>
    <t>207K美星町宇戸谷001</t>
  </si>
  <si>
    <t>Ⅰ-1232</t>
  </si>
  <si>
    <t>207K美星町宇戸谷002</t>
  </si>
  <si>
    <t>Ⅰ-1233</t>
  </si>
  <si>
    <t>207K美星町宇戸谷003</t>
  </si>
  <si>
    <t>Ⅰ-1234</t>
  </si>
  <si>
    <t>207K美星町宇戸谷004</t>
  </si>
  <si>
    <t>Ⅰ-2389</t>
  </si>
  <si>
    <t>207K美星町宇戸谷005</t>
  </si>
  <si>
    <t>Ⅰ-2390</t>
  </si>
  <si>
    <t>207K美星町宇戸谷006</t>
  </si>
  <si>
    <t>Ⅱ-983</t>
  </si>
  <si>
    <t>207K美星町宇戸谷007</t>
  </si>
  <si>
    <t>Ⅱ-984</t>
  </si>
  <si>
    <t>207K美星町宇戸谷008</t>
  </si>
  <si>
    <t>Ⅱ-985</t>
  </si>
  <si>
    <t>207K美星町宇戸谷009</t>
  </si>
  <si>
    <t>Ⅱ-981</t>
  </si>
  <si>
    <t>207K美星町宇戸谷010</t>
  </si>
  <si>
    <t>Ⅱ-982</t>
  </si>
  <si>
    <t>207D美星町宇戸谷001</t>
  </si>
  <si>
    <t>Ⅰ-36005</t>
  </si>
  <si>
    <t>207D美星町宇戸谷002</t>
  </si>
  <si>
    <t>Ⅰ-36006</t>
  </si>
  <si>
    <t>207D美星町宇戸谷003</t>
  </si>
  <si>
    <t>Ⅰ-36011</t>
  </si>
  <si>
    <t>207D美星町宇戸谷004</t>
  </si>
  <si>
    <t>Ⅱ-36007</t>
  </si>
  <si>
    <t>207D美星町宇戸谷005</t>
  </si>
  <si>
    <t>Ⅱ-36008</t>
  </si>
  <si>
    <t>美星町大倉</t>
  </si>
  <si>
    <t>207K美星町大倉001</t>
  </si>
  <si>
    <t>Ⅱ-993</t>
  </si>
  <si>
    <t>美星町上高末</t>
  </si>
  <si>
    <t>207K美星町上高末001</t>
  </si>
  <si>
    <t>Ⅰ-1231</t>
  </si>
  <si>
    <t>207K美星町上高末002</t>
  </si>
  <si>
    <t>Ⅱ-986</t>
  </si>
  <si>
    <t>207K美星町上高末003</t>
  </si>
  <si>
    <t>Ⅱ-987</t>
  </si>
  <si>
    <t>美星町黒木</t>
  </si>
  <si>
    <t>207K美星町黒木001</t>
  </si>
  <si>
    <t>Ⅰ-1240</t>
  </si>
  <si>
    <t>207K美星町黒木002</t>
  </si>
  <si>
    <t>Ⅰ-1241</t>
  </si>
  <si>
    <t>207K美星町黒木003</t>
  </si>
  <si>
    <t>Ⅰ-1242</t>
  </si>
  <si>
    <t>207K美星町黒木004</t>
  </si>
  <si>
    <t>Ⅰ-2391</t>
  </si>
  <si>
    <t>207K美星町黒木005</t>
  </si>
  <si>
    <t>Ⅱ-1000</t>
  </si>
  <si>
    <t>美星町黒忠</t>
  </si>
  <si>
    <t>207K美星町黒忠001</t>
  </si>
  <si>
    <t>Ⅱ-971</t>
  </si>
  <si>
    <t>207K美星町黒忠002</t>
  </si>
  <si>
    <t>Ⅱ-972</t>
  </si>
  <si>
    <t>207K美星町黒忠003</t>
  </si>
  <si>
    <t>Ⅱ-980</t>
  </si>
  <si>
    <t>美星町西水砂</t>
  </si>
  <si>
    <t>207K美星町西水砂001</t>
  </si>
  <si>
    <t>Ⅰ-1239</t>
  </si>
  <si>
    <t>207K美星町西水砂002</t>
  </si>
  <si>
    <t>Ⅱ-995</t>
  </si>
  <si>
    <t>207K美星町西水砂003</t>
  </si>
  <si>
    <t>Ⅱ-996</t>
  </si>
  <si>
    <t>美星町東水砂</t>
  </si>
  <si>
    <t>Ⅱ-951-2</t>
  </si>
  <si>
    <t>207K美星町東水砂002</t>
  </si>
  <si>
    <t>Ⅱ-997</t>
  </si>
  <si>
    <t>207K美星町東水砂003</t>
  </si>
  <si>
    <t>Ⅱ-998</t>
  </si>
  <si>
    <t>207K美星町東水砂004</t>
  </si>
  <si>
    <t>Ⅱ-999</t>
  </si>
  <si>
    <t>207D美星町東水砂001</t>
  </si>
  <si>
    <t>Ⅱ-36016</t>
  </si>
  <si>
    <t>美星町星田</t>
  </si>
  <si>
    <t>207K美星町星田001</t>
  </si>
  <si>
    <t>Ⅰ-1236</t>
  </si>
  <si>
    <t>207K美星町星田002</t>
  </si>
  <si>
    <t>Ⅰ-1237</t>
  </si>
  <si>
    <t>207K美星町星田003</t>
  </si>
  <si>
    <t>Ⅱ-994</t>
  </si>
  <si>
    <t>美星町明治</t>
  </si>
  <si>
    <t>207K美星町明治001</t>
  </si>
  <si>
    <t>Ⅰ-1230</t>
  </si>
  <si>
    <t>Ⅰ-2387</t>
  </si>
  <si>
    <t>207K美星町明治003</t>
  </si>
  <si>
    <t>Ⅱ-974</t>
  </si>
  <si>
    <t>207K美星町明治004</t>
  </si>
  <si>
    <t>Ⅱ-975</t>
  </si>
  <si>
    <t>207K美星町明治005</t>
  </si>
  <si>
    <t>Ⅱ-976</t>
  </si>
  <si>
    <t>207K美星町明治006</t>
  </si>
  <si>
    <t>Ⅱ-973</t>
  </si>
  <si>
    <t>207K美星町明治007</t>
  </si>
  <si>
    <t>Ⅱ-977</t>
  </si>
  <si>
    <t>207K美星町明治008</t>
  </si>
  <si>
    <t>Ⅱ-978</t>
  </si>
  <si>
    <t>207K美星町明治009</t>
  </si>
  <si>
    <t>Ⅱ-979</t>
  </si>
  <si>
    <t>207D美星町明治001</t>
  </si>
  <si>
    <t>Ⅰ-36003</t>
  </si>
  <si>
    <t>207D美星町明治002</t>
  </si>
  <si>
    <t>Ⅱ-36001</t>
  </si>
  <si>
    <t>207D美星町明治003</t>
  </si>
  <si>
    <t>Ⅱ-36002</t>
  </si>
  <si>
    <t>207D美星町明治004</t>
  </si>
  <si>
    <t>Ⅱ-36004</t>
  </si>
  <si>
    <t>芳井町</t>
  </si>
  <si>
    <t>芳井町井山</t>
  </si>
  <si>
    <t>207K芳井町井山001</t>
  </si>
  <si>
    <t>Ⅱ-1053</t>
  </si>
  <si>
    <t>207K芳井町井山002</t>
  </si>
  <si>
    <t>Ⅱ-1070</t>
  </si>
  <si>
    <t>207K芳井町井山003</t>
  </si>
  <si>
    <t>Ⅱ-1071</t>
  </si>
  <si>
    <t>207D芳井町井山001</t>
  </si>
  <si>
    <t>Ⅱ-37029</t>
  </si>
  <si>
    <t>207D芳井町井山002</t>
  </si>
  <si>
    <t>Ⅱ-37030</t>
  </si>
  <si>
    <t>芳井町宇戸川</t>
  </si>
  <si>
    <t>207K芳井町宇戸川001</t>
  </si>
  <si>
    <t>Ⅰ-1246</t>
  </si>
  <si>
    <t>207K芳井町宇戸川002</t>
  </si>
  <si>
    <t>Ⅰ-2413-1</t>
  </si>
  <si>
    <t>207K芳井町宇戸川003</t>
  </si>
  <si>
    <t>Ⅰ-2413-2-1</t>
  </si>
  <si>
    <t>207K芳井町宇戸川004</t>
  </si>
  <si>
    <t>Ⅰ-2413-2-2</t>
  </si>
  <si>
    <t>207K芳井町宇戸川005</t>
  </si>
  <si>
    <t>Ⅰ-2413-2-3</t>
  </si>
  <si>
    <t>207K芳井町宇戸川006</t>
  </si>
  <si>
    <t>Ⅰ-2414</t>
  </si>
  <si>
    <t>207K芳井町宇戸川007</t>
  </si>
  <si>
    <t>Ⅰ-2415-1</t>
  </si>
  <si>
    <t>207K芳井町宇戸川008</t>
  </si>
  <si>
    <t>Ⅰ-2415-2</t>
  </si>
  <si>
    <t>207K芳井町宇戸川009</t>
  </si>
  <si>
    <t>Ⅰ-2416</t>
  </si>
  <si>
    <t>207K芳井町宇戸川010</t>
  </si>
  <si>
    <t>Ⅰ-2417</t>
  </si>
  <si>
    <t>207K芳井町宇戸川011</t>
  </si>
  <si>
    <t>Ⅰ-2418</t>
  </si>
  <si>
    <t>207K芳井町宇戸川012</t>
  </si>
  <si>
    <t>Ⅱ-1081</t>
  </si>
  <si>
    <t>207K芳井町宇戸川013</t>
  </si>
  <si>
    <t>Ⅱ-1084</t>
  </si>
  <si>
    <t>207K芳井町宇戸川014</t>
  </si>
  <si>
    <t>Ⅱ-1085</t>
  </si>
  <si>
    <t>207K芳井町宇戸川015</t>
  </si>
  <si>
    <t>Ⅱ-1089</t>
  </si>
  <si>
    <t>207K芳井町宇戸川016</t>
  </si>
  <si>
    <t>Ⅱ-1090</t>
  </si>
  <si>
    <t>207K芳井町宇戸川017</t>
  </si>
  <si>
    <t>Ⅱ-1091</t>
  </si>
  <si>
    <t>207K芳井町宇戸川018</t>
  </si>
  <si>
    <t>Ⅱ-1092</t>
  </si>
  <si>
    <t>207K芳井町宇戸川019</t>
  </si>
  <si>
    <t>Ⅱ-1093</t>
  </si>
  <si>
    <t>207K芳井町宇戸川020</t>
  </si>
  <si>
    <t>Ⅱ-1094</t>
  </si>
  <si>
    <t>207K芳井町宇戸川021</t>
  </si>
  <si>
    <t>Ⅱ-1095</t>
  </si>
  <si>
    <t>207K芳井町宇戸川022</t>
  </si>
  <si>
    <t>Ⅱ-1096</t>
  </si>
  <si>
    <t>207D芳井町宇戸川001</t>
  </si>
  <si>
    <t>Ⅰ-37033</t>
  </si>
  <si>
    <t>207D芳井町宇戸川002</t>
  </si>
  <si>
    <t>Ⅰ-37034</t>
  </si>
  <si>
    <t>207D芳井町宇戸川003</t>
  </si>
  <si>
    <t>Ⅱ-37031</t>
  </si>
  <si>
    <t>207D芳井町宇戸川004</t>
  </si>
  <si>
    <t>Ⅱ-37035</t>
  </si>
  <si>
    <t>207D芳井町宇戸川005</t>
  </si>
  <si>
    <t>Ⅱ-37036</t>
  </si>
  <si>
    <t>207D芳井町宇戸川006</t>
  </si>
  <si>
    <t>Ⅱ-37038</t>
  </si>
  <si>
    <t>芳井町梶江</t>
  </si>
  <si>
    <t>207K芳井町梶江001</t>
  </si>
  <si>
    <t>Ⅰ-1248-1</t>
  </si>
  <si>
    <t>207K芳井町梶江002</t>
  </si>
  <si>
    <t>Ⅰ-1248-2</t>
  </si>
  <si>
    <t>207K芳井町梶江003</t>
  </si>
  <si>
    <t>Ⅰ-2425-1</t>
  </si>
  <si>
    <t>207K芳井町梶江004</t>
  </si>
  <si>
    <t>Ⅰ-2425-2</t>
  </si>
  <si>
    <t>207K芳井町梶江005</t>
  </si>
  <si>
    <t>Ⅰ-2426</t>
  </si>
  <si>
    <t>207K芳井町梶江006</t>
  </si>
  <si>
    <t>Ⅰ-2427</t>
  </si>
  <si>
    <t>207K芳井町梶江007</t>
  </si>
  <si>
    <t>与井②</t>
  </si>
  <si>
    <t>芳井町片塚</t>
  </si>
  <si>
    <t>207K芳井町片塚001</t>
  </si>
  <si>
    <t>Ⅱ-1072</t>
  </si>
  <si>
    <t>207K芳井町片塚002</t>
  </si>
  <si>
    <t>Ⅱ-1073</t>
  </si>
  <si>
    <t>207K芳井町片塚003</t>
  </si>
  <si>
    <t>Ⅱ-1080</t>
  </si>
  <si>
    <t>207K芳井町片塚004</t>
  </si>
  <si>
    <t>Ⅱ-1083</t>
  </si>
  <si>
    <t>芳井町上鴫</t>
  </si>
  <si>
    <t>207K芳井町上鴫004</t>
  </si>
  <si>
    <t>Ⅰ-2394</t>
  </si>
  <si>
    <t>207K芳井町上鴫005</t>
  </si>
  <si>
    <t>Ⅱ-1019</t>
  </si>
  <si>
    <t>207K芳井町上鴫006</t>
  </si>
  <si>
    <t>Ⅱ-1026</t>
  </si>
  <si>
    <t>207K芳井町上鴫007</t>
  </si>
  <si>
    <t>Ⅱ-1027</t>
  </si>
  <si>
    <t>207K芳井町上鴫008</t>
  </si>
  <si>
    <t>Ⅱ-1028</t>
  </si>
  <si>
    <t>207K芳井町上鴫009</t>
  </si>
  <si>
    <t>Ⅱ-1029</t>
  </si>
  <si>
    <t>207K芳井町上鴫010</t>
  </si>
  <si>
    <t>Ⅱ-1030</t>
  </si>
  <si>
    <t>207K芳井町上鴫011</t>
  </si>
  <si>
    <t>Ⅱ-1031</t>
  </si>
  <si>
    <t>207D芳井町上鴫001</t>
  </si>
  <si>
    <t>Ⅰ-37011</t>
  </si>
  <si>
    <t>207D芳井町上鴫002</t>
  </si>
  <si>
    <t>Ⅱ-37006</t>
  </si>
  <si>
    <t>207J芳井町上鴫001</t>
  </si>
  <si>
    <t>36</t>
  </si>
  <si>
    <t>207J芳井町上鴫002</t>
  </si>
  <si>
    <t>37</t>
  </si>
  <si>
    <t>芳井町川相</t>
  </si>
  <si>
    <t>207K芳井町川相001</t>
  </si>
  <si>
    <t>Ⅰ-2408</t>
  </si>
  <si>
    <t>207K芳井町川相002</t>
  </si>
  <si>
    <t>Ⅰ-2409-1</t>
  </si>
  <si>
    <t>207K芳井町川相003</t>
  </si>
  <si>
    <t>Ⅰ-2409-2</t>
  </si>
  <si>
    <t>207K芳井町川相004</t>
  </si>
  <si>
    <t>Ⅰ-2410</t>
  </si>
  <si>
    <t>207K芳井町川相005</t>
  </si>
  <si>
    <t>Ⅱ-1060</t>
  </si>
  <si>
    <t>207K芳井町川相006</t>
  </si>
  <si>
    <t>Ⅱ-1061</t>
  </si>
  <si>
    <t>207K芳井町川相007</t>
  </si>
  <si>
    <t>Ⅱ-1062</t>
  </si>
  <si>
    <t>207K芳井町川相008</t>
  </si>
  <si>
    <t>Ⅱ-1063</t>
  </si>
  <si>
    <t>207K芳井町川相009</t>
  </si>
  <si>
    <t>Ⅱ-1064</t>
  </si>
  <si>
    <t>207K芳井町川相010</t>
  </si>
  <si>
    <t>Ⅱ-1065</t>
  </si>
  <si>
    <t>207K芳井町川相011</t>
  </si>
  <si>
    <t>Ⅱ-1066</t>
  </si>
  <si>
    <t>207K芳井町川相012</t>
  </si>
  <si>
    <t>Ⅱ-1067</t>
  </si>
  <si>
    <t>207K芳井町川相013</t>
  </si>
  <si>
    <t>Ⅱ-1068</t>
  </si>
  <si>
    <t>207K芳井町川相014</t>
  </si>
  <si>
    <t>Ⅱ-1069</t>
  </si>
  <si>
    <t>207K芳井町川相015</t>
  </si>
  <si>
    <t>Ⅱ-1074</t>
  </si>
  <si>
    <t>207D芳井町川相001</t>
  </si>
  <si>
    <t>Ⅱ-37027</t>
  </si>
  <si>
    <t>207D芳井町川相002</t>
  </si>
  <si>
    <t>Ⅱ-37028</t>
  </si>
  <si>
    <t>207D芳井町川相003</t>
  </si>
  <si>
    <t>Ⅱ-37032</t>
  </si>
  <si>
    <t>芳井町下鴫</t>
  </si>
  <si>
    <t>207K芳井町下鴫001</t>
  </si>
  <si>
    <t>Ⅰ-2398</t>
  </si>
  <si>
    <t>207K芳井町下鴫002</t>
  </si>
  <si>
    <t>Ⅰ-2399</t>
  </si>
  <si>
    <t>207K芳井町下鴫003</t>
  </si>
  <si>
    <t>Ⅰ-2400</t>
  </si>
  <si>
    <t>207K芳井町下鴫004</t>
  </si>
  <si>
    <t>Ⅰ-2401</t>
  </si>
  <si>
    <t>207K芳井町下鴫005</t>
  </si>
  <si>
    <t>Ⅰ-2402</t>
  </si>
  <si>
    <t>207K芳井町下鴫006</t>
  </si>
  <si>
    <t>Ⅰ-2403</t>
  </si>
  <si>
    <t>207K芳井町下鴫007</t>
  </si>
  <si>
    <t>Ⅰ-2404</t>
  </si>
  <si>
    <t>207K芳井町下鴫008</t>
  </si>
  <si>
    <t>Ⅰ-2405</t>
  </si>
  <si>
    <t>207K芳井町下鴫009</t>
  </si>
  <si>
    <t>Ⅱ-1032</t>
  </si>
  <si>
    <t>207K芳井町下鴫010</t>
  </si>
  <si>
    <t>Ⅱ-1033</t>
  </si>
  <si>
    <t>207K芳井町下鴫011</t>
  </si>
  <si>
    <t>Ⅱ-1036</t>
  </si>
  <si>
    <t>207K芳井町下鴫012</t>
  </si>
  <si>
    <t>Ⅱ-1037</t>
  </si>
  <si>
    <t>207K芳井町下鴫013</t>
  </si>
  <si>
    <t>Ⅱ-1038</t>
  </si>
  <si>
    <t>207K芳井町下鴫014</t>
  </si>
  <si>
    <t>Ⅱ-1039</t>
  </si>
  <si>
    <t>207K芳井町下鴫015</t>
  </si>
  <si>
    <t>Ⅱ-1040</t>
  </si>
  <si>
    <t>207K芳井町下鴫016</t>
  </si>
  <si>
    <t>Ⅱ-1041</t>
  </si>
  <si>
    <t>207K芳井町下鴫017</t>
  </si>
  <si>
    <t>Ⅱ-1042</t>
  </si>
  <si>
    <t>207K芳井町下鴫018</t>
  </si>
  <si>
    <t>Ⅱ-1043</t>
  </si>
  <si>
    <t>207K芳井町下鴫019</t>
  </si>
  <si>
    <t>Ⅱ-1044</t>
  </si>
  <si>
    <t>207K芳井町下鴫020</t>
  </si>
  <si>
    <t>Ⅱ-1045</t>
  </si>
  <si>
    <t>207K芳井町下鴫021</t>
  </si>
  <si>
    <t>Ⅱ-1046</t>
  </si>
  <si>
    <t>207K芳井町下鴫022</t>
  </si>
  <si>
    <t>Ⅰ-2395</t>
  </si>
  <si>
    <t>207K芳井町下鴫023</t>
  </si>
  <si>
    <t>Ⅰ-2396</t>
  </si>
  <si>
    <t>207K芳井町下鴫024</t>
  </si>
  <si>
    <t>Ⅰ-2397</t>
  </si>
  <si>
    <t>207D芳井町下鴫001</t>
  </si>
  <si>
    <t>Ⅰ-37013</t>
  </si>
  <si>
    <t>207D芳井町下鴫002</t>
  </si>
  <si>
    <t>Ⅰ-37017</t>
  </si>
  <si>
    <t>207D芳井町下鴫003</t>
  </si>
  <si>
    <t>Ⅰ-37018</t>
  </si>
  <si>
    <t>207D芳井町下鴫004</t>
  </si>
  <si>
    <t>Ⅰ-37019</t>
  </si>
  <si>
    <t>207D芳井町下鴫005</t>
  </si>
  <si>
    <t>Ⅱ-37007</t>
  </si>
  <si>
    <t>207D芳井町下鴫006</t>
  </si>
  <si>
    <t>Ⅱ-37012</t>
  </si>
  <si>
    <t>207D芳井町下鴫007</t>
  </si>
  <si>
    <t>Ⅱ-37014</t>
  </si>
  <si>
    <t>207D芳井町下鴫008</t>
  </si>
  <si>
    <t>Ⅱ-37015</t>
  </si>
  <si>
    <t>207D芳井町下鴫009</t>
  </si>
  <si>
    <t>Ⅱ-37016</t>
  </si>
  <si>
    <t>207J芳井町下鴫001</t>
  </si>
  <si>
    <t>38</t>
  </si>
  <si>
    <t>207J芳井町種001</t>
  </si>
  <si>
    <t>42</t>
  </si>
  <si>
    <t>芳井町西三原</t>
  </si>
  <si>
    <t>207K芳井町西三原001</t>
  </si>
  <si>
    <t>Ⅰ-2392</t>
  </si>
  <si>
    <t>207K芳井町西三原002</t>
  </si>
  <si>
    <t>Ⅰ-2393</t>
  </si>
  <si>
    <t>207K芳井町西三原003</t>
  </si>
  <si>
    <t>Ⅱ-1002</t>
  </si>
  <si>
    <t>207K芳井町西三原004</t>
  </si>
  <si>
    <t>Ⅱ-1003</t>
  </si>
  <si>
    <t>207K芳井町西三原005</t>
  </si>
  <si>
    <t>Ⅱ-1004</t>
  </si>
  <si>
    <t>207K芳井町西三原006</t>
  </si>
  <si>
    <t>Ⅱ-1011</t>
  </si>
  <si>
    <t>207K芳井町西三原007</t>
  </si>
  <si>
    <t>Ⅱ-1012</t>
  </si>
  <si>
    <t>207K芳井町西三原008</t>
  </si>
  <si>
    <t>Ⅱ-1013</t>
  </si>
  <si>
    <t>207K芳井町西三原009</t>
  </si>
  <si>
    <t>Ⅱ-1016</t>
  </si>
  <si>
    <t>207K芳井町西三原010</t>
  </si>
  <si>
    <t>Ⅱ-1017</t>
  </si>
  <si>
    <t>207K芳井町西三原011</t>
  </si>
  <si>
    <t>Ⅱ-1018</t>
  </si>
  <si>
    <t>207D芳井町西三原001</t>
  </si>
  <si>
    <t>Ⅱ-37002</t>
  </si>
  <si>
    <t>芳井町花滝</t>
  </si>
  <si>
    <t>207K芳井町花滝001</t>
  </si>
  <si>
    <t>Ⅰ-2406</t>
  </si>
  <si>
    <t>207K芳井町花滝002</t>
  </si>
  <si>
    <t>Ⅰ-2411</t>
  </si>
  <si>
    <t>207K芳井町花滝003</t>
  </si>
  <si>
    <t>Ⅰ-2412</t>
  </si>
  <si>
    <t>207K芳井町花滝004</t>
  </si>
  <si>
    <t>Ⅱ-1054</t>
  </si>
  <si>
    <t>207K芳井町花滝005</t>
  </si>
  <si>
    <t>Ⅱ-1055</t>
  </si>
  <si>
    <t>207K芳井町花滝006</t>
  </si>
  <si>
    <t>Ⅱ-1056</t>
  </si>
  <si>
    <t>207K芳井町花滝007</t>
  </si>
  <si>
    <t>Ⅱ-1086</t>
  </si>
  <si>
    <t>207K芳井町花滝008</t>
  </si>
  <si>
    <t>Ⅱ-1087</t>
  </si>
  <si>
    <t>207D芳井町花滝001</t>
  </si>
  <si>
    <t>Ⅱ-37024</t>
  </si>
  <si>
    <t>207D芳井町花滝002</t>
  </si>
  <si>
    <t>Ⅱ-37025</t>
  </si>
  <si>
    <t>207D芳井町花滝003</t>
  </si>
  <si>
    <t>Ⅱ-37026</t>
  </si>
  <si>
    <t>207J芳井町花滝001</t>
  </si>
  <si>
    <t>40</t>
  </si>
  <si>
    <t>芳井町東三原</t>
  </si>
  <si>
    <t>207K芳井町東三原001</t>
  </si>
  <si>
    <t>Ⅱ-1001</t>
  </si>
  <si>
    <t>207K芳井町東三原002</t>
  </si>
  <si>
    <t>Ⅱ-1005</t>
  </si>
  <si>
    <t>207K芳井町東三原003</t>
  </si>
  <si>
    <t>Ⅱ-1006</t>
  </si>
  <si>
    <t>207K芳井町東三原004</t>
  </si>
  <si>
    <t>Ⅱ-1007</t>
  </si>
  <si>
    <t>207K芳井町東三原005</t>
  </si>
  <si>
    <t>Ⅱ-1008</t>
  </si>
  <si>
    <t>207K芳井町東三原006</t>
  </si>
  <si>
    <t>Ⅱ-1009</t>
  </si>
  <si>
    <t>207K芳井町東三原007</t>
  </si>
  <si>
    <t>Ⅱ-1010</t>
  </si>
  <si>
    <t>207K芳井町東三原008</t>
  </si>
  <si>
    <t>Ⅱ-1014</t>
  </si>
  <si>
    <t>207K芳井町東三原009</t>
  </si>
  <si>
    <t>Ⅱ-1015</t>
  </si>
  <si>
    <t>207D芳井町東三原001</t>
  </si>
  <si>
    <t>Ⅱ-37001</t>
  </si>
  <si>
    <t>芳井町簗瀬</t>
  </si>
  <si>
    <t>207K芳井町簗瀬001</t>
  </si>
  <si>
    <t>Ⅰ-1249-1</t>
  </si>
  <si>
    <t>207K芳井町簗瀬002</t>
  </si>
  <si>
    <t>Ⅰ-1249-2</t>
  </si>
  <si>
    <t>207K芳井町簗瀬003</t>
  </si>
  <si>
    <t>Ⅰ-1249-3</t>
  </si>
  <si>
    <t>207K芳井町簗瀬004</t>
  </si>
  <si>
    <t>Ⅰ-2442-1</t>
  </si>
  <si>
    <t>207K芳井町簗瀬005</t>
  </si>
  <si>
    <t>Ⅰ-2442-2</t>
  </si>
  <si>
    <t>207K芳井町簗瀬006</t>
  </si>
  <si>
    <t>Ⅰ-2442-3</t>
  </si>
  <si>
    <t>207K芳井町簗瀬007</t>
  </si>
  <si>
    <t>Ⅰ-2442-4</t>
  </si>
  <si>
    <t>207K芳井町簗瀬008</t>
  </si>
  <si>
    <t>Ⅱ-1099</t>
  </si>
  <si>
    <t>207K芳井町簗瀬009</t>
  </si>
  <si>
    <t>Ⅱ-1100</t>
  </si>
  <si>
    <t>207K芳井町簗瀬010</t>
  </si>
  <si>
    <t>Ⅱ-1101</t>
  </si>
  <si>
    <t>207K芳井町簗瀬011</t>
  </si>
  <si>
    <t>Ⅱ-1102</t>
  </si>
  <si>
    <t>207K芳井町簗瀬012</t>
  </si>
  <si>
    <t>Ⅱ-1103</t>
  </si>
  <si>
    <t>207K芳井町簗瀬013</t>
  </si>
  <si>
    <t>桜(C)</t>
  </si>
  <si>
    <t>207D芳井町簗瀬001</t>
  </si>
  <si>
    <t>Ⅰ-37051</t>
  </si>
  <si>
    <t>207D芳井町簗瀬002</t>
  </si>
  <si>
    <t>Ⅰ-37052</t>
  </si>
  <si>
    <t>207D芳井町簗瀬003</t>
  </si>
  <si>
    <t>Ⅰ-37049</t>
  </si>
  <si>
    <t>207D芳井町簗瀬004</t>
  </si>
  <si>
    <t>Ⅱ-37050</t>
  </si>
  <si>
    <t>芳井町山村</t>
  </si>
  <si>
    <t>207K芳井町山村001</t>
  </si>
  <si>
    <t>Ⅱ-1034</t>
  </si>
  <si>
    <t>207K芳井町山村002</t>
  </si>
  <si>
    <t>Ⅱ-1035</t>
  </si>
  <si>
    <t>207K芳井町山村003</t>
  </si>
  <si>
    <t>Ⅰ-2407</t>
  </si>
  <si>
    <t>207K芳井町山村004</t>
  </si>
  <si>
    <t>Ⅱ-1020</t>
  </si>
  <si>
    <t>207K芳井町山村005</t>
  </si>
  <si>
    <t>Ⅱ-1021</t>
  </si>
  <si>
    <t>207K芳井町山村006</t>
  </si>
  <si>
    <t>Ⅱ-1022</t>
  </si>
  <si>
    <t>207K芳井町山村007</t>
  </si>
  <si>
    <t>Ⅱ-1023</t>
  </si>
  <si>
    <t>207K芳井町山村008</t>
  </si>
  <si>
    <t>Ⅱ-1024</t>
  </si>
  <si>
    <t>207K芳井町山村009</t>
  </si>
  <si>
    <t>Ⅱ-1025</t>
  </si>
  <si>
    <t>207K芳井町山村010</t>
  </si>
  <si>
    <t>Ⅱ-1047</t>
  </si>
  <si>
    <t>207K芳井町山村011</t>
  </si>
  <si>
    <t>Ⅱ-1048</t>
  </si>
  <si>
    <t>207K芳井町山村012</t>
  </si>
  <si>
    <t>Ⅱ-1049</t>
  </si>
  <si>
    <t>207K芳井町山村013</t>
  </si>
  <si>
    <t>Ⅱ-1050</t>
  </si>
  <si>
    <t>207K芳井町山村014</t>
  </si>
  <si>
    <t>Ⅱ-1051</t>
  </si>
  <si>
    <t>207K芳井町山村015</t>
  </si>
  <si>
    <t>Ⅱ-1052</t>
  </si>
  <si>
    <t>207K芳井町山村016</t>
  </si>
  <si>
    <t>Ⅱ-1057</t>
  </si>
  <si>
    <t>207K芳井町山村017</t>
  </si>
  <si>
    <t>Ⅱ-1058</t>
  </si>
  <si>
    <t>207K芳井町山村018</t>
  </si>
  <si>
    <t>Ⅱ-1059</t>
  </si>
  <si>
    <t>207D芳井町山村001</t>
  </si>
  <si>
    <t>Ⅰ-37020</t>
  </si>
  <si>
    <t>207D芳井町山村002</t>
  </si>
  <si>
    <t>Ⅰ-37021</t>
  </si>
  <si>
    <t>207D芳井町山村003</t>
  </si>
  <si>
    <t>Ⅰ-37022</t>
  </si>
  <si>
    <t>207D芳井町山村004</t>
  </si>
  <si>
    <t>Ⅱ-37004</t>
  </si>
  <si>
    <t>207D芳井町山村005</t>
  </si>
  <si>
    <t>Ⅱ-37005</t>
  </si>
  <si>
    <t>207D芳井町山村006</t>
  </si>
  <si>
    <t>Ⅱ-37008</t>
  </si>
  <si>
    <t>207D芳井町山村007</t>
  </si>
  <si>
    <t>Ⅱ-37009</t>
  </si>
  <si>
    <t>207D芳井町山村008</t>
  </si>
  <si>
    <t>Ⅱ-37023</t>
  </si>
  <si>
    <t>207D芳井町山村009</t>
  </si>
  <si>
    <t>Ⅱ-37003</t>
  </si>
  <si>
    <t>207D芳井町山村010</t>
  </si>
  <si>
    <t>Ⅱ-37004-1</t>
  </si>
  <si>
    <t>207J芳井町山村001</t>
  </si>
  <si>
    <t>39</t>
  </si>
  <si>
    <t>207J芳井町山村002</t>
  </si>
  <si>
    <t>41</t>
  </si>
  <si>
    <t>芳井町与井</t>
  </si>
  <si>
    <t>207K芳井町与井001</t>
  </si>
  <si>
    <t>Ⅰ-1247</t>
  </si>
  <si>
    <t>207K芳井町与井002</t>
  </si>
  <si>
    <t>Ⅰ-2423-1</t>
  </si>
  <si>
    <t>207K芳井町与井003</t>
  </si>
  <si>
    <t>Ⅰ-2423-2</t>
  </si>
  <si>
    <t>207K芳井町与井004</t>
  </si>
  <si>
    <t>与井①</t>
  </si>
  <si>
    <t>207K芳井町与井006</t>
  </si>
  <si>
    <t>Ⅱ-1098</t>
  </si>
  <si>
    <t>207D芳井町与井001</t>
  </si>
  <si>
    <t>Ⅰ-37040</t>
  </si>
  <si>
    <t>207D芳井町与井002</t>
  </si>
  <si>
    <t>Ⅰ-37039</t>
  </si>
  <si>
    <t>芳井町吉井</t>
  </si>
  <si>
    <t>207K芳井町吉井001</t>
  </si>
  <si>
    <t>Ⅰ-62</t>
  </si>
  <si>
    <t>207K芳井町吉井002</t>
  </si>
  <si>
    <t>Ⅰ-2419</t>
  </si>
  <si>
    <t>207K芳井町吉井003</t>
  </si>
  <si>
    <t>Ⅰ-2420-1</t>
  </si>
  <si>
    <t>207K芳井町吉井004</t>
  </si>
  <si>
    <t>Ⅰ-2420-2</t>
  </si>
  <si>
    <t>207K芳井町吉井005</t>
  </si>
  <si>
    <t>Ⅰ-2421</t>
  </si>
  <si>
    <t>207K芳井町吉井006</t>
  </si>
  <si>
    <t>Ⅰ-2422</t>
  </si>
  <si>
    <t>207K芳井町吉井007</t>
  </si>
  <si>
    <t>Ⅰ-2428</t>
  </si>
  <si>
    <t>207K芳井町吉井008</t>
  </si>
  <si>
    <t>Ⅰ-2429</t>
  </si>
  <si>
    <t>207K芳井町吉井009</t>
  </si>
  <si>
    <t>Ⅰ-2430</t>
  </si>
  <si>
    <t>207K芳井町吉井010</t>
  </si>
  <si>
    <t>Ⅰ-2431</t>
  </si>
  <si>
    <t>207K芳井町吉井011</t>
  </si>
  <si>
    <t>Ⅰ-2432</t>
  </si>
  <si>
    <t>207K芳井町吉井012</t>
  </si>
  <si>
    <t>Ⅰ-2433-1</t>
  </si>
  <si>
    <t>207K芳井町吉井013</t>
  </si>
  <si>
    <t>Ⅰ-2433-2</t>
  </si>
  <si>
    <t>207K芳井町吉井014</t>
  </si>
  <si>
    <t>Ⅰ-2433-3</t>
  </si>
  <si>
    <t>207K芳井町吉井015</t>
  </si>
  <si>
    <t>Ⅰ-2433-4</t>
  </si>
  <si>
    <t>207K芳井町吉井016</t>
  </si>
  <si>
    <t>Ⅰ-2434-1</t>
  </si>
  <si>
    <t>207K芳井町吉井017</t>
  </si>
  <si>
    <t>Ⅰ-2434-2</t>
  </si>
  <si>
    <t>207K芳井町吉井018</t>
  </si>
  <si>
    <t>Ⅰ-2435-1</t>
  </si>
  <si>
    <t>207K芳井町吉井019</t>
  </si>
  <si>
    <t>Ⅰ-2435-2</t>
  </si>
  <si>
    <t>207K芳井町吉井020</t>
  </si>
  <si>
    <t>Ⅰ-2435-3</t>
  </si>
  <si>
    <t>207K芳井町吉井021</t>
  </si>
  <si>
    <t>Ⅰ-2436</t>
  </si>
  <si>
    <t>207K芳井町吉井022</t>
  </si>
  <si>
    <t>Ⅰ-2437</t>
  </si>
  <si>
    <t>207K芳井町吉井023</t>
  </si>
  <si>
    <t>Ⅰ-2438</t>
  </si>
  <si>
    <t>207K芳井町吉井024</t>
  </si>
  <si>
    <t>Ⅰ-2439</t>
  </si>
  <si>
    <t>207K芳井町吉井025</t>
  </si>
  <si>
    <t>Ⅰ-2440-1</t>
  </si>
  <si>
    <t>207K芳井町吉井026</t>
  </si>
  <si>
    <t>Ⅰ-2440-2</t>
  </si>
  <si>
    <t>207K芳井町吉井027</t>
  </si>
  <si>
    <t>Ⅰ-2441</t>
  </si>
  <si>
    <t>207K芳井町吉井028</t>
  </si>
  <si>
    <t>Ⅱ-1075</t>
  </si>
  <si>
    <t>207K芳井町吉井029</t>
  </si>
  <si>
    <t>Ⅱ-1076</t>
  </si>
  <si>
    <t>207K芳井町吉井030</t>
  </si>
  <si>
    <t>Ⅱ-1077</t>
  </si>
  <si>
    <t>207K芳井町吉井031</t>
  </si>
  <si>
    <t>Ⅱ-1078</t>
  </si>
  <si>
    <t>207K芳井町吉井032</t>
  </si>
  <si>
    <t>Ⅱ-1079</t>
  </si>
  <si>
    <t>207K芳井町吉井033</t>
  </si>
  <si>
    <t>Ⅱ-1097</t>
  </si>
  <si>
    <t>207K芳井町吉井035</t>
  </si>
  <si>
    <t>吉井①</t>
  </si>
  <si>
    <t>207K芳井町吉井036</t>
  </si>
  <si>
    <t>吉井②-1</t>
  </si>
  <si>
    <t>207K芳井町吉井037</t>
  </si>
  <si>
    <t>吉井②-2</t>
  </si>
  <si>
    <t>207K芳井町吉井038</t>
  </si>
  <si>
    <t>吉井④</t>
  </si>
  <si>
    <t>207K芳井町吉井039</t>
  </si>
  <si>
    <t>吉井⑤</t>
  </si>
  <si>
    <t>207K芳井町吉井040</t>
  </si>
  <si>
    <t>吉井⑥</t>
  </si>
  <si>
    <t>207K芳井町吉井041</t>
  </si>
  <si>
    <t>吉井⑦</t>
  </si>
  <si>
    <t>207D芳井町吉井001</t>
  </si>
  <si>
    <t>Ⅰ-37037</t>
  </si>
  <si>
    <t>207D芳井町吉井002</t>
  </si>
  <si>
    <t>Ⅰ-37041</t>
  </si>
  <si>
    <t>207D芳井町吉井003</t>
  </si>
  <si>
    <t>Ⅰ-37043</t>
  </si>
  <si>
    <t>207D芳井町吉井004</t>
  </si>
  <si>
    <t>Ⅰ-37044</t>
  </si>
  <si>
    <t>207D芳井町吉井005</t>
  </si>
  <si>
    <t>Ⅰ-37045</t>
  </si>
  <si>
    <t>207D芳井町吉井006</t>
  </si>
  <si>
    <t>Ⅰ-37046</t>
  </si>
  <si>
    <t>207D芳井町吉井007</t>
  </si>
  <si>
    <t>Ⅰ-37047</t>
  </si>
  <si>
    <t>207D芳井町吉井008</t>
  </si>
  <si>
    <t>Ⅰ-37048</t>
  </si>
  <si>
    <t>207D芳井町吉井009</t>
  </si>
  <si>
    <t>Ⅱ-37042</t>
  </si>
  <si>
    <t>土砂災害警戒区域等の指定箇所一覧表（井原市）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イバラ</t>
    </rPh>
    <rPh sb="20" eb="21">
      <t>シ</t>
    </rPh>
    <phoneticPr fontId="4"/>
  </si>
  <si>
    <t>清音村</t>
  </si>
  <si>
    <t>清音軽部</t>
  </si>
  <si>
    <t>208K清音軽部001</t>
  </si>
  <si>
    <t>Ⅱ-792</t>
  </si>
  <si>
    <t>208K清音軽部002</t>
  </si>
  <si>
    <t>Ⅱ-793</t>
  </si>
  <si>
    <t>208D清音軽部001</t>
  </si>
  <si>
    <t>Ⅰ-26008</t>
  </si>
  <si>
    <t>208D清音軽部002</t>
  </si>
  <si>
    <t>Ⅰ-26009</t>
  </si>
  <si>
    <t>208D清音軽部003</t>
  </si>
  <si>
    <t>Ⅰ-26010</t>
  </si>
  <si>
    <t>清音黒田</t>
  </si>
  <si>
    <t>208K清音黒田001</t>
  </si>
  <si>
    <t>Ⅰ-1070</t>
  </si>
  <si>
    <t>208K清音黒田002</t>
  </si>
  <si>
    <t>Ⅱ-794</t>
  </si>
  <si>
    <t>208D清音黒田001</t>
  </si>
  <si>
    <t>Ⅰ-26013</t>
  </si>
  <si>
    <t>208D清音黒田002</t>
  </si>
  <si>
    <t>Ⅰ-26014-1</t>
  </si>
  <si>
    <t>208D清音黒田003</t>
  </si>
  <si>
    <t>Ⅰ-26014-2</t>
  </si>
  <si>
    <t>208D清音黒田004</t>
  </si>
  <si>
    <t>Ⅰ-26015</t>
  </si>
  <si>
    <t>清音古地</t>
  </si>
  <si>
    <t>208K清音古地001</t>
  </si>
  <si>
    <t>Ⅰ-1069-1</t>
  </si>
  <si>
    <t>208K清音古地002</t>
  </si>
  <si>
    <t>Ⅰ-1069-2</t>
  </si>
  <si>
    <t>208D清音古地001</t>
  </si>
  <si>
    <t>Ⅰ-26011</t>
  </si>
  <si>
    <t>208D清音古地002</t>
  </si>
  <si>
    <t>Ⅰ-26012</t>
  </si>
  <si>
    <t>清音三因</t>
  </si>
  <si>
    <t>208K清音三因001</t>
  </si>
  <si>
    <t>Ⅰ-1068</t>
  </si>
  <si>
    <t>208D清音三因001</t>
  </si>
  <si>
    <t>Ⅰ-26001</t>
  </si>
  <si>
    <t>208D清音三因002</t>
  </si>
  <si>
    <t>Ⅰ-26002</t>
  </si>
  <si>
    <t>208D清音三因003</t>
  </si>
  <si>
    <t>Ⅰ-26003</t>
  </si>
  <si>
    <t>208D清音三因004</t>
  </si>
  <si>
    <t>Ⅰ-26006</t>
  </si>
  <si>
    <t>208D清音三因005</t>
  </si>
  <si>
    <t>Ⅰ-26007</t>
  </si>
  <si>
    <t>208D清音三因006</t>
  </si>
  <si>
    <t>Ⅱ-26005</t>
  </si>
  <si>
    <t>208D清音三因007</t>
  </si>
  <si>
    <t>Ⅲ-26004</t>
  </si>
  <si>
    <t>208J清音三因001</t>
  </si>
  <si>
    <t>29</t>
  </si>
  <si>
    <t>赤浜</t>
  </si>
  <si>
    <t>208K赤浜001</t>
  </si>
  <si>
    <t>Ⅰ-1039-1</t>
  </si>
  <si>
    <t>208K赤浜002</t>
  </si>
  <si>
    <t>Ⅰ-1039-2</t>
  </si>
  <si>
    <t>208K赤浜003</t>
  </si>
  <si>
    <t>池ノ内</t>
  </si>
  <si>
    <t>井尻野</t>
  </si>
  <si>
    <t>208K井尻野001</t>
  </si>
  <si>
    <t>Ⅰ-1032</t>
  </si>
  <si>
    <t>208K井尻野002</t>
  </si>
  <si>
    <t>Ⅰ-1038</t>
  </si>
  <si>
    <t>208K井尻野003</t>
  </si>
  <si>
    <t>Ⅰ-1031</t>
  </si>
  <si>
    <t>208K井尻野004</t>
  </si>
  <si>
    <t>Ⅰ-2253</t>
  </si>
  <si>
    <t>宇山</t>
  </si>
  <si>
    <t>208K宇山001</t>
  </si>
  <si>
    <t>Ⅱ-735</t>
  </si>
  <si>
    <t>奥坂</t>
  </si>
  <si>
    <t>208K奥坂001</t>
  </si>
  <si>
    <t>Ⅱ-779</t>
  </si>
  <si>
    <t>208K奥坂002</t>
  </si>
  <si>
    <t>Ⅱ-780</t>
  </si>
  <si>
    <t>208D奥坂001</t>
  </si>
  <si>
    <t>Ⅱ-23160</t>
  </si>
  <si>
    <t>208D奥坂002</t>
  </si>
  <si>
    <t>Ⅱ-23162</t>
  </si>
  <si>
    <t>208D奥坂003</t>
  </si>
  <si>
    <t>Ⅱ-23163</t>
  </si>
  <si>
    <t>208D奥坂004</t>
  </si>
  <si>
    <t>Ⅲ-23161</t>
  </si>
  <si>
    <t>影</t>
  </si>
  <si>
    <t>208K影001</t>
  </si>
  <si>
    <t>13日</t>
  </si>
  <si>
    <t>Ⅱ-724</t>
  </si>
  <si>
    <t>208D影001</t>
  </si>
  <si>
    <t>Ⅰ-23052</t>
  </si>
  <si>
    <t>208D影002</t>
  </si>
  <si>
    <t>Ⅰ-23053</t>
  </si>
  <si>
    <t>208D影003</t>
  </si>
  <si>
    <t>Ⅰ-23049</t>
  </si>
  <si>
    <t>208D影004</t>
  </si>
  <si>
    <t>Ⅰ-23050</t>
  </si>
  <si>
    <t>208D影005</t>
  </si>
  <si>
    <t>Ⅱ-23018-1</t>
  </si>
  <si>
    <t>208D影006</t>
  </si>
  <si>
    <t>Ⅱ-23018-2</t>
  </si>
  <si>
    <t>208D影007</t>
  </si>
  <si>
    <t>Ⅱ-23018-3</t>
  </si>
  <si>
    <t>208D影008</t>
  </si>
  <si>
    <t>Ⅱ-23019</t>
  </si>
  <si>
    <t>208D影009</t>
  </si>
  <si>
    <t>Ⅱ-23020</t>
  </si>
  <si>
    <t>208D影010</t>
  </si>
  <si>
    <t>Ⅱ-23021</t>
  </si>
  <si>
    <t>208D影011</t>
  </si>
  <si>
    <t>Ⅱ-23022</t>
  </si>
  <si>
    <t>208D影017</t>
  </si>
  <si>
    <t>Ⅱ-23048</t>
  </si>
  <si>
    <t>208D影018</t>
  </si>
  <si>
    <t>Ⅱ-23051</t>
  </si>
  <si>
    <t>208D影019</t>
  </si>
  <si>
    <t>Ⅱ-23054</t>
  </si>
  <si>
    <t>久代</t>
  </si>
  <si>
    <t>208K久代001</t>
  </si>
  <si>
    <t>Ⅰ-1042</t>
  </si>
  <si>
    <t>208K久代002</t>
  </si>
  <si>
    <t>Ⅰ-2251</t>
  </si>
  <si>
    <t>208K久代003</t>
  </si>
  <si>
    <t>Ⅱ-775</t>
  </si>
  <si>
    <t>208K久代004</t>
  </si>
  <si>
    <t>Ⅱ-776</t>
  </si>
  <si>
    <t>208D久代001</t>
  </si>
  <si>
    <t>Ⅰ-23141</t>
  </si>
  <si>
    <t>208D久代002</t>
  </si>
  <si>
    <t>Ⅰ-23142</t>
  </si>
  <si>
    <t>208D久代003</t>
  </si>
  <si>
    <t>Ⅲ-23139</t>
  </si>
  <si>
    <t>208D久代004</t>
  </si>
  <si>
    <t>Ⅲ-23140</t>
  </si>
  <si>
    <t>208D久代005</t>
  </si>
  <si>
    <t>Ⅲ-23173</t>
  </si>
  <si>
    <t>窪木</t>
  </si>
  <si>
    <t>208K窪木001</t>
  </si>
  <si>
    <t>Ⅰ-1035</t>
  </si>
  <si>
    <t>久米</t>
  </si>
  <si>
    <t>208D久米001</t>
  </si>
  <si>
    <t>Ⅰ-23165</t>
  </si>
  <si>
    <t>208D久米002</t>
  </si>
  <si>
    <t>Ⅰ-23167</t>
  </si>
  <si>
    <t>208D久米003</t>
  </si>
  <si>
    <t>Ⅱ-23166</t>
  </si>
  <si>
    <t>槁</t>
  </si>
  <si>
    <t>208K槁001</t>
  </si>
  <si>
    <t>Ⅱ-0701</t>
  </si>
  <si>
    <t>小寺</t>
  </si>
  <si>
    <t>208D小寺001</t>
  </si>
  <si>
    <t>Ⅲ-23100-1</t>
  </si>
  <si>
    <t>208D小寺002</t>
  </si>
  <si>
    <t>Ⅲ-23100-2</t>
  </si>
  <si>
    <t>宍粟</t>
  </si>
  <si>
    <t>208K宍粟001</t>
  </si>
  <si>
    <t>Ⅰ-1025</t>
  </si>
  <si>
    <t>208K宍粟002</t>
  </si>
  <si>
    <t>Ⅰ-1021</t>
  </si>
  <si>
    <t>208K宍粟003</t>
  </si>
  <si>
    <t>Ⅰ-1022</t>
  </si>
  <si>
    <t>208K宍粟004</t>
  </si>
  <si>
    <t>Ⅰ-1026</t>
  </si>
  <si>
    <t>208K宍粟005</t>
  </si>
  <si>
    <t>Ⅰ-2252</t>
  </si>
  <si>
    <t>208K宍粟006</t>
  </si>
  <si>
    <t>Ⅱ-745</t>
  </si>
  <si>
    <t>208K宍粟007</t>
  </si>
  <si>
    <t>Ⅱ-762</t>
  </si>
  <si>
    <t>208K宍粟008</t>
  </si>
  <si>
    <t>Ⅰ-1020</t>
  </si>
  <si>
    <t>208D宍粟001</t>
  </si>
  <si>
    <t>Ⅰ-23081</t>
  </si>
  <si>
    <t>208D宍粟002</t>
  </si>
  <si>
    <t>Ⅰ-23151</t>
  </si>
  <si>
    <t>208D宍粟003</t>
  </si>
  <si>
    <t>Ⅰ-23152</t>
  </si>
  <si>
    <t>208D宍粟004</t>
  </si>
  <si>
    <t>Ⅱ-23082</t>
  </si>
  <si>
    <t>208D宍粟005</t>
  </si>
  <si>
    <t>Ⅱ-23150</t>
  </si>
  <si>
    <t>下倉</t>
  </si>
  <si>
    <t>208K下倉001</t>
  </si>
  <si>
    <t>Ⅰ-1029-1</t>
  </si>
  <si>
    <t>208K下倉002</t>
  </si>
  <si>
    <t>Ⅰ-1029-2</t>
  </si>
  <si>
    <t>208K下倉003</t>
  </si>
  <si>
    <t>Ⅰ-1010</t>
  </si>
  <si>
    <t>208K下倉004</t>
  </si>
  <si>
    <t>Ⅰ-1014</t>
  </si>
  <si>
    <t>208K下倉005</t>
  </si>
  <si>
    <t>Ⅰ-1016</t>
  </si>
  <si>
    <t>208K下倉006</t>
  </si>
  <si>
    <t>Ⅰ-1019</t>
  </si>
  <si>
    <t>208K下倉007</t>
  </si>
  <si>
    <t>Ⅰ-1023</t>
  </si>
  <si>
    <t>208K下倉008</t>
  </si>
  <si>
    <t>Ⅰ-1011</t>
  </si>
  <si>
    <t>208K下倉009</t>
  </si>
  <si>
    <t>Ⅰ-1013</t>
  </si>
  <si>
    <t>208K下倉010</t>
  </si>
  <si>
    <t>Ⅱ-746</t>
  </si>
  <si>
    <t>208K下倉011</t>
  </si>
  <si>
    <t>Ⅱ-747</t>
  </si>
  <si>
    <t>208K下倉012</t>
  </si>
  <si>
    <t>Ⅱ-748</t>
  </si>
  <si>
    <t>208K下倉013</t>
  </si>
  <si>
    <t>Ⅱ-749</t>
  </si>
  <si>
    <t>208K下倉014</t>
  </si>
  <si>
    <t>Ⅱ-750</t>
  </si>
  <si>
    <t>208K下倉015</t>
  </si>
  <si>
    <t>Ⅱ-752</t>
  </si>
  <si>
    <t>208K下倉016</t>
  </si>
  <si>
    <t>Ⅱ-753</t>
  </si>
  <si>
    <t>208K下倉017</t>
  </si>
  <si>
    <t>Ⅱ-754</t>
  </si>
  <si>
    <t>208K下倉018</t>
  </si>
  <si>
    <t>Ⅱ-755</t>
  </si>
  <si>
    <t>208K下倉019</t>
  </si>
  <si>
    <t>Ⅰ-1008</t>
  </si>
  <si>
    <t>208K下倉020</t>
  </si>
  <si>
    <t>Ⅰ-1009</t>
  </si>
  <si>
    <t>208K下倉021</t>
  </si>
  <si>
    <t>Ⅰ-1024</t>
  </si>
  <si>
    <t>208K下倉022</t>
  </si>
  <si>
    <t>Ⅰ-1027</t>
  </si>
  <si>
    <t>208K下倉023</t>
  </si>
  <si>
    <t>Ⅱ-763</t>
  </si>
  <si>
    <t>208K下倉024</t>
  </si>
  <si>
    <t>Ⅱ-764</t>
  </si>
  <si>
    <t>208K下倉025</t>
  </si>
  <si>
    <t>Ⅱ-765</t>
  </si>
  <si>
    <t>208K下倉026</t>
  </si>
  <si>
    <t>Ⅱ-766</t>
  </si>
  <si>
    <t>208K下倉027</t>
  </si>
  <si>
    <t>Ⅱ-767</t>
  </si>
  <si>
    <t>208K下倉028</t>
  </si>
  <si>
    <t>Ⅱ-768</t>
  </si>
  <si>
    <t>208D下倉001</t>
  </si>
  <si>
    <t>Ⅰ-23115</t>
  </si>
  <si>
    <t>208D下倉002</t>
  </si>
  <si>
    <t>Ⅰ-23103</t>
  </si>
  <si>
    <t>208D下倉003</t>
  </si>
  <si>
    <t>Ⅰ-23109</t>
  </si>
  <si>
    <t>208D下倉004</t>
  </si>
  <si>
    <t>Ⅰ-23113</t>
  </si>
  <si>
    <t>208D下倉005</t>
  </si>
  <si>
    <t>Ⅰ-23056-1</t>
  </si>
  <si>
    <t>208D下倉006</t>
  </si>
  <si>
    <t>Ⅰ-23056-2</t>
  </si>
  <si>
    <t>208D下倉007</t>
  </si>
  <si>
    <t>Ⅱ-23055</t>
  </si>
  <si>
    <t>208D下倉008</t>
  </si>
  <si>
    <t>Ⅱ-23057</t>
  </si>
  <si>
    <t>208D下倉009</t>
  </si>
  <si>
    <t>Ⅱ-23058</t>
  </si>
  <si>
    <t>208D下倉010</t>
  </si>
  <si>
    <t>Ⅰ-23104</t>
  </si>
  <si>
    <t>208D下倉011</t>
  </si>
  <si>
    <t>Ⅰ-23105</t>
  </si>
  <si>
    <t>208D下倉012</t>
  </si>
  <si>
    <t>Ⅰ-23111</t>
  </si>
  <si>
    <t>208D下倉013</t>
  </si>
  <si>
    <t>Ⅰ-23116-1</t>
  </si>
  <si>
    <t>208D下倉014</t>
  </si>
  <si>
    <t>Ⅰ-23116-2</t>
  </si>
  <si>
    <t>208D下倉015</t>
  </si>
  <si>
    <t>Ⅱ-23101</t>
  </si>
  <si>
    <t>208D下倉016</t>
  </si>
  <si>
    <t>Ⅱ-23102</t>
  </si>
  <si>
    <t>208D下倉017</t>
  </si>
  <si>
    <t>Ⅱ-23106</t>
  </si>
  <si>
    <t>208D下倉018</t>
  </si>
  <si>
    <t>Ⅱ-23107-1</t>
  </si>
  <si>
    <t>208D下倉019</t>
  </si>
  <si>
    <t>Ⅱ-23107-2</t>
  </si>
  <si>
    <t>208D下倉020</t>
  </si>
  <si>
    <t>Ⅱ-23108</t>
  </si>
  <si>
    <t>208D下倉021</t>
  </si>
  <si>
    <t>Ⅱ-23110</t>
  </si>
  <si>
    <t>208D下倉022</t>
  </si>
  <si>
    <t>Ⅱ-23112</t>
  </si>
  <si>
    <t>208D下倉023</t>
  </si>
  <si>
    <t>Ⅱ-23114</t>
  </si>
  <si>
    <t>208D下倉024</t>
  </si>
  <si>
    <t>Ⅱ-23117</t>
  </si>
  <si>
    <t>下原</t>
  </si>
  <si>
    <t>208K下原001</t>
  </si>
  <si>
    <t>Ⅱ-787</t>
  </si>
  <si>
    <t>新本</t>
  </si>
  <si>
    <t>208K新本001</t>
  </si>
  <si>
    <t>Ⅰ-1040</t>
  </si>
  <si>
    <t>208K新本002</t>
  </si>
  <si>
    <t>Ⅰ-1048</t>
  </si>
  <si>
    <t>208K新本003</t>
  </si>
  <si>
    <t>Ⅰ-1046</t>
  </si>
  <si>
    <t>208K新本004</t>
  </si>
  <si>
    <t>Ⅰ-1047</t>
  </si>
  <si>
    <t>208K新本005</t>
  </si>
  <si>
    <t>Ⅰ-1049</t>
  </si>
  <si>
    <t>208K新本006</t>
  </si>
  <si>
    <t>Ⅰ-1050</t>
  </si>
  <si>
    <t>208K新本007</t>
  </si>
  <si>
    <t>Ⅰ-1051</t>
  </si>
  <si>
    <t>208K新本008</t>
  </si>
  <si>
    <t>Ⅱ-769</t>
  </si>
  <si>
    <t>208K新本009</t>
  </si>
  <si>
    <t>Ⅱ-770</t>
  </si>
  <si>
    <t>208K新本010</t>
  </si>
  <si>
    <t>Ⅱ-774</t>
  </si>
  <si>
    <t>208K新本011</t>
  </si>
  <si>
    <t>Ⅱ-783</t>
  </si>
  <si>
    <t>208K新本012</t>
  </si>
  <si>
    <t>Ⅱ-784</t>
  </si>
  <si>
    <t>208K新本013</t>
  </si>
  <si>
    <t>Ⅱ-785</t>
  </si>
  <si>
    <t>208D新本001</t>
  </si>
  <si>
    <t>Ⅰ-23123-1</t>
  </si>
  <si>
    <t>208D新本002</t>
  </si>
  <si>
    <t>Ⅰ-23123-2</t>
  </si>
  <si>
    <t>208D新本003</t>
  </si>
  <si>
    <t>Ⅰ-23170</t>
  </si>
  <si>
    <t>208D新本004</t>
  </si>
  <si>
    <t>Ⅰ-23172</t>
  </si>
  <si>
    <t>208D新本005</t>
  </si>
  <si>
    <t>Ⅱ-23124</t>
  </si>
  <si>
    <t>208D新本006</t>
  </si>
  <si>
    <t>Ⅱ-23125</t>
  </si>
  <si>
    <t>208D新本007</t>
  </si>
  <si>
    <t>Ⅱ-23127</t>
  </si>
  <si>
    <t>208D新本008</t>
  </si>
  <si>
    <t>Ⅱ-23128</t>
  </si>
  <si>
    <t>208D新本009</t>
  </si>
  <si>
    <t>Ⅱ-23129</t>
  </si>
  <si>
    <t>208D新本010</t>
  </si>
  <si>
    <t>Ⅱ-23131</t>
  </si>
  <si>
    <t>208D新本011</t>
  </si>
  <si>
    <t>Ⅱ-23168</t>
  </si>
  <si>
    <t>208D新本012</t>
  </si>
  <si>
    <t>Ⅱ-23171</t>
  </si>
  <si>
    <t>208D新本013</t>
  </si>
  <si>
    <t>Ⅲ-23126</t>
  </si>
  <si>
    <t>208D新本014</t>
  </si>
  <si>
    <t>Ⅲ-23130</t>
  </si>
  <si>
    <t>208D新本015</t>
  </si>
  <si>
    <t>Ⅲ-23169</t>
  </si>
  <si>
    <t>種井</t>
  </si>
  <si>
    <t>208K種井001</t>
  </si>
  <si>
    <t>Ⅱ-702</t>
  </si>
  <si>
    <t>208K種井002</t>
  </si>
  <si>
    <t>Ⅱ-726</t>
  </si>
  <si>
    <t>208K種井003</t>
  </si>
  <si>
    <t>Ⅱ-727</t>
  </si>
  <si>
    <t>208K種井004</t>
  </si>
  <si>
    <t>Ⅱ-728</t>
  </si>
  <si>
    <t>208K種井005</t>
  </si>
  <si>
    <t>Ⅱ-729</t>
  </si>
  <si>
    <t>208D種井001</t>
  </si>
  <si>
    <t>Ⅰ-23043</t>
  </si>
  <si>
    <t>208D種井002</t>
  </si>
  <si>
    <t>Ⅰ-23042</t>
  </si>
  <si>
    <t>208D種井003</t>
  </si>
  <si>
    <t>Ⅰ-23002</t>
  </si>
  <si>
    <t>208D種井004</t>
  </si>
  <si>
    <t>Ⅱ-23001</t>
  </si>
  <si>
    <t>208D種井005</t>
  </si>
  <si>
    <t>Ⅱ-23036</t>
  </si>
  <si>
    <t>208K中尾001</t>
  </si>
  <si>
    <t>Ⅰ-1004</t>
  </si>
  <si>
    <t>208K中尾002</t>
  </si>
  <si>
    <t>Ⅱ-710</t>
  </si>
  <si>
    <t>208K中尾003</t>
  </si>
  <si>
    <t>Ⅱ-711</t>
  </si>
  <si>
    <t>208K中尾004</t>
  </si>
  <si>
    <t>Ⅱ-712</t>
  </si>
  <si>
    <t>208K中尾005</t>
  </si>
  <si>
    <t>Ⅱ-713</t>
  </si>
  <si>
    <t>208K中尾006</t>
  </si>
  <si>
    <t>Ⅱ-714</t>
  </si>
  <si>
    <t>208K中尾007</t>
  </si>
  <si>
    <t>Ⅱ-715</t>
  </si>
  <si>
    <t>208K中尾008</t>
  </si>
  <si>
    <t>Ⅱ-716</t>
  </si>
  <si>
    <t>208K中尾009</t>
  </si>
  <si>
    <t>Ⅱ-717</t>
  </si>
  <si>
    <t>208K中尾010</t>
  </si>
  <si>
    <t>Ⅱ-718</t>
  </si>
  <si>
    <t>208K中尾011</t>
  </si>
  <si>
    <t>Ⅱ-719</t>
  </si>
  <si>
    <t>208K中尾012</t>
  </si>
  <si>
    <t>Ⅱ-720</t>
  </si>
  <si>
    <t>208K中尾013</t>
  </si>
  <si>
    <t>Ⅱ-722</t>
  </si>
  <si>
    <t>208K中尾014</t>
  </si>
  <si>
    <t>Ⅱ-723</t>
  </si>
  <si>
    <t>208K中尾015</t>
  </si>
  <si>
    <t>Ⅱ-725</t>
  </si>
  <si>
    <t>208K中尾016</t>
  </si>
  <si>
    <t>Ⅱ-733</t>
  </si>
  <si>
    <t>208K中尾017</t>
  </si>
  <si>
    <t>Ⅱ-734</t>
  </si>
  <si>
    <t>208D中尾001</t>
  </si>
  <si>
    <t>Ⅰ-23032</t>
  </si>
  <si>
    <t>208D中尾002</t>
  </si>
  <si>
    <t>Ⅰ-23044</t>
  </si>
  <si>
    <t>208D中尾003</t>
  </si>
  <si>
    <t>Ⅰ-23046</t>
  </si>
  <si>
    <t>208D中尾004</t>
  </si>
  <si>
    <t>Ⅰ-23045</t>
  </si>
  <si>
    <t>208D中尾005</t>
  </si>
  <si>
    <t>Ⅰ-23047</t>
  </si>
  <si>
    <t>208D中尾006</t>
  </si>
  <si>
    <t>Ⅱ-23023</t>
  </si>
  <si>
    <t>208D中尾007</t>
  </si>
  <si>
    <t>Ⅱ-23024</t>
  </si>
  <si>
    <t>208D中尾008</t>
  </si>
  <si>
    <t>Ⅱ-23026</t>
  </si>
  <si>
    <t>208D中尾009</t>
  </si>
  <si>
    <t>Ⅱ-23028</t>
  </si>
  <si>
    <t>208D中尾010</t>
  </si>
  <si>
    <t>Ⅱ-23033</t>
  </si>
  <si>
    <t>208D中尾011</t>
  </si>
  <si>
    <t>Ⅱ-23034</t>
  </si>
  <si>
    <t>208D中尾012</t>
  </si>
  <si>
    <t>Ⅱ-23025</t>
  </si>
  <si>
    <t>208D中尾013</t>
  </si>
  <si>
    <t>Ⅱ-23027</t>
  </si>
  <si>
    <t>208D中尾014</t>
  </si>
  <si>
    <t>Ⅱ-23029</t>
  </si>
  <si>
    <t>208D中尾015</t>
  </si>
  <si>
    <t>Ⅱ-23030</t>
  </si>
  <si>
    <t>208D中尾016</t>
  </si>
  <si>
    <t>Ⅱ-23031</t>
  </si>
  <si>
    <t>208J中尾001</t>
  </si>
  <si>
    <t>28</t>
  </si>
  <si>
    <t>長良</t>
  </si>
  <si>
    <t>208K長良001</t>
  </si>
  <si>
    <t>Ⅱ-長良西谷</t>
  </si>
  <si>
    <t>西阿曽</t>
  </si>
  <si>
    <t>208D西阿曽001</t>
  </si>
  <si>
    <t>Ⅲ-23164</t>
  </si>
  <si>
    <t>延原</t>
  </si>
  <si>
    <t>208K延原001</t>
  </si>
  <si>
    <t>Ⅱ-703</t>
  </si>
  <si>
    <t>208K延原002</t>
  </si>
  <si>
    <t>Ⅱ-704</t>
  </si>
  <si>
    <t>208K延原003</t>
  </si>
  <si>
    <t>Ⅱ-705</t>
  </si>
  <si>
    <t>208D延原001</t>
  </si>
  <si>
    <t>Ⅱ-23003-1</t>
  </si>
  <si>
    <t>208D延原002</t>
  </si>
  <si>
    <t>Ⅱ-23003-2</t>
  </si>
  <si>
    <t>208D延原003</t>
  </si>
  <si>
    <t>Ⅱ-23004</t>
  </si>
  <si>
    <t>208D延原004</t>
  </si>
  <si>
    <t>Ⅱ-23005-1</t>
  </si>
  <si>
    <t>208D延原005</t>
  </si>
  <si>
    <t>Ⅱ-23005-2</t>
  </si>
  <si>
    <t>秦</t>
  </si>
  <si>
    <t>208K秦001</t>
  </si>
  <si>
    <t>Ⅰ-1030</t>
  </si>
  <si>
    <t>208K秦002</t>
  </si>
  <si>
    <t>Ⅰ-1037-1</t>
  </si>
  <si>
    <t>208K秦003</t>
  </si>
  <si>
    <t>Ⅰ-1037-2</t>
  </si>
  <si>
    <t>208K秦004</t>
  </si>
  <si>
    <t>Ⅰ-1037-3</t>
  </si>
  <si>
    <t>208K秦005</t>
  </si>
  <si>
    <t>Ⅰ-1043</t>
  </si>
  <si>
    <t>208K秦006</t>
  </si>
  <si>
    <t>Ⅰ-1033</t>
  </si>
  <si>
    <t>208K秦007</t>
  </si>
  <si>
    <t>Ⅱ-777</t>
  </si>
  <si>
    <t>208K秦008</t>
  </si>
  <si>
    <t>Ⅱ-778</t>
  </si>
  <si>
    <t>208D秦001</t>
  </si>
  <si>
    <t>Ⅱ-23159</t>
  </si>
  <si>
    <t>208D秦002</t>
  </si>
  <si>
    <t>Ⅲ-23158-1</t>
  </si>
  <si>
    <t>208D秦003</t>
  </si>
  <si>
    <t>4月</t>
  </si>
  <si>
    <t>Ⅲ-23158-2</t>
  </si>
  <si>
    <t>208D秦004</t>
  </si>
  <si>
    <t>Ⅲ-23156</t>
  </si>
  <si>
    <t>208K原001</t>
  </si>
  <si>
    <t>Ⅱ-730</t>
  </si>
  <si>
    <t>208K原002</t>
  </si>
  <si>
    <t>Ⅱ-731</t>
  </si>
  <si>
    <t>208K原003</t>
  </si>
  <si>
    <t>Ⅱ-732</t>
  </si>
  <si>
    <t>208K原004</t>
  </si>
  <si>
    <t>208D原001</t>
  </si>
  <si>
    <t>Ⅰ-23041</t>
  </si>
  <si>
    <t>208D原002</t>
  </si>
  <si>
    <t>Ⅱ-23037-1</t>
  </si>
  <si>
    <t>208D原003</t>
  </si>
  <si>
    <t>Ⅱ-23037-2</t>
  </si>
  <si>
    <t>208D原004</t>
  </si>
  <si>
    <t>Ⅱ-23038</t>
  </si>
  <si>
    <t>208D原005</t>
  </si>
  <si>
    <t>Ⅱ-23039</t>
  </si>
  <si>
    <t>208D原006</t>
  </si>
  <si>
    <t>Ⅱ-23040</t>
  </si>
  <si>
    <t>東阿曽</t>
  </si>
  <si>
    <t>208K東阿曽001</t>
  </si>
  <si>
    <t>Ⅰ-1012</t>
  </si>
  <si>
    <t>208K東阿曽002</t>
  </si>
  <si>
    <t>Ⅰ-1018</t>
  </si>
  <si>
    <t>日羽</t>
  </si>
  <si>
    <t>208K日羽001</t>
  </si>
  <si>
    <t>Ⅰ-1002</t>
  </si>
  <si>
    <t>208K日羽002</t>
  </si>
  <si>
    <t>Ⅰ-1015</t>
  </si>
  <si>
    <t>208K日羽003</t>
  </si>
  <si>
    <t>Ⅱ-757</t>
  </si>
  <si>
    <t>208K日羽004</t>
  </si>
  <si>
    <t>Ⅱ-758</t>
  </si>
  <si>
    <t>208K日羽005</t>
  </si>
  <si>
    <t>Ⅱ-759</t>
  </si>
  <si>
    <t>208K日羽006</t>
  </si>
  <si>
    <t>Ⅱ-760</t>
  </si>
  <si>
    <t>Ⅱ-761</t>
  </si>
  <si>
    <t>208D日羽001</t>
  </si>
  <si>
    <t>Ⅰ-23064</t>
  </si>
  <si>
    <t>208D日羽002</t>
  </si>
  <si>
    <t>Ⅰ-23063</t>
  </si>
  <si>
    <t>208D日羽003</t>
  </si>
  <si>
    <t>Ⅰ-23065</t>
  </si>
  <si>
    <t>208D日羽004</t>
  </si>
  <si>
    <t>Ⅰ-23118</t>
  </si>
  <si>
    <t>208D日羽005</t>
  </si>
  <si>
    <t>Ⅰ-23121</t>
  </si>
  <si>
    <t>208D日羽006</t>
  </si>
  <si>
    <t>Ⅰ-23120</t>
  </si>
  <si>
    <t>208D日羽007</t>
  </si>
  <si>
    <t>Ⅰ-23122</t>
  </si>
  <si>
    <t>208D日羽008</t>
  </si>
  <si>
    <t>Ⅱ-23119</t>
  </si>
  <si>
    <t>208K福谷001</t>
  </si>
  <si>
    <t>Ⅰ-1028</t>
  </si>
  <si>
    <t>208K福谷002</t>
  </si>
  <si>
    <t>Ⅲ-137</t>
  </si>
  <si>
    <t>208D福谷001</t>
  </si>
  <si>
    <t>Ⅰ-23147</t>
  </si>
  <si>
    <t>208D福谷002</t>
  </si>
  <si>
    <t>Ⅰ-23148</t>
  </si>
  <si>
    <t>208D福谷003</t>
  </si>
  <si>
    <t>Ⅰ-23157</t>
  </si>
  <si>
    <t>208D福谷004</t>
  </si>
  <si>
    <t>Ⅰ-23144</t>
  </si>
  <si>
    <t>208D福谷005</t>
  </si>
  <si>
    <t>Ⅰ-23146</t>
  </si>
  <si>
    <t>208D福谷006</t>
  </si>
  <si>
    <t>Ⅱ-23145-1</t>
  </si>
  <si>
    <t>208D福谷007</t>
  </si>
  <si>
    <t>Ⅱ-23145-2</t>
  </si>
  <si>
    <t>208D福谷008</t>
  </si>
  <si>
    <t>Ⅱ-23149</t>
  </si>
  <si>
    <t>208D福谷009</t>
  </si>
  <si>
    <t>Ⅲ-23143</t>
  </si>
  <si>
    <t>208D福谷010</t>
  </si>
  <si>
    <t>Ⅲ-23153</t>
  </si>
  <si>
    <t>208D福谷011</t>
  </si>
  <si>
    <t>Ⅲ-23154</t>
  </si>
  <si>
    <t>208D福谷012</t>
  </si>
  <si>
    <t>Ⅲ-23155</t>
  </si>
  <si>
    <t>槙谷</t>
  </si>
  <si>
    <t>208K槙谷001</t>
  </si>
  <si>
    <t>Ⅰ-990</t>
  </si>
  <si>
    <t>208K槙谷002</t>
  </si>
  <si>
    <t>Ⅰ-992</t>
  </si>
  <si>
    <t>208K槙谷003</t>
  </si>
  <si>
    <t>Ⅰ-994</t>
  </si>
  <si>
    <t>208K槙谷004</t>
  </si>
  <si>
    <t>Ⅰ-995</t>
  </si>
  <si>
    <t>208K槙谷005</t>
  </si>
  <si>
    <t>Ⅰ-993</t>
  </si>
  <si>
    <t>208K槙谷006</t>
  </si>
  <si>
    <t>Ⅱ-709</t>
  </si>
  <si>
    <t>208K槙谷007</t>
  </si>
  <si>
    <t>Ⅱ-738</t>
  </si>
  <si>
    <t>208K槙谷008</t>
  </si>
  <si>
    <t>Ⅱ-739</t>
  </si>
  <si>
    <t>208K槙谷009</t>
  </si>
  <si>
    <t>Ⅱ-740</t>
  </si>
  <si>
    <t>208K槙谷010</t>
  </si>
  <si>
    <t>Ⅲ-123</t>
  </si>
  <si>
    <t>208K槙谷011</t>
  </si>
  <si>
    <t>Ⅲ-124</t>
  </si>
  <si>
    <t>208K槙谷012</t>
  </si>
  <si>
    <t>Ⅲ-125</t>
  </si>
  <si>
    <t>208K槙谷013</t>
  </si>
  <si>
    <t>Ⅲ-126</t>
  </si>
  <si>
    <t>208K槙谷014</t>
  </si>
  <si>
    <t>Ⅲ-127</t>
  </si>
  <si>
    <t>208K槙谷015</t>
  </si>
  <si>
    <t>Ⅲ-128</t>
  </si>
  <si>
    <t>208K槙谷016</t>
  </si>
  <si>
    <t>Ⅲ-129</t>
  </si>
  <si>
    <t>208K槙谷017</t>
  </si>
  <si>
    <t>Ⅲ-130</t>
  </si>
  <si>
    <t>208K槙谷018</t>
  </si>
  <si>
    <t>Ⅱ-706</t>
  </si>
  <si>
    <t>208K槙谷019</t>
  </si>
  <si>
    <t>Ⅱ-707</t>
  </si>
  <si>
    <t>208K槙谷020</t>
  </si>
  <si>
    <t>Ⅱ-708</t>
  </si>
  <si>
    <t>208K槙谷021</t>
  </si>
  <si>
    <t>Ⅱ-741</t>
  </si>
  <si>
    <t>208D槙谷001</t>
  </si>
  <si>
    <t>Ⅰ-23007</t>
  </si>
  <si>
    <t>208D槙谷002</t>
  </si>
  <si>
    <t>Ⅰ-23010</t>
  </si>
  <si>
    <t>208D槙谷003</t>
  </si>
  <si>
    <t>Ⅰ-23016</t>
  </si>
  <si>
    <t>208D槙谷004</t>
  </si>
  <si>
    <t>Ⅰ-23068</t>
  </si>
  <si>
    <t>208D槙谷005</t>
  </si>
  <si>
    <t>Ⅰ-23075</t>
  </si>
  <si>
    <t>208D槙谷006</t>
  </si>
  <si>
    <t>Ⅰ-23067-1</t>
  </si>
  <si>
    <t>208D槙谷007</t>
  </si>
  <si>
    <t>Ⅰ-23067-2</t>
  </si>
  <si>
    <t>208D槙谷008</t>
  </si>
  <si>
    <t>Ⅱ-23066</t>
  </si>
  <si>
    <t>208D槙谷009</t>
  </si>
  <si>
    <t>Ⅱ-23069-1</t>
  </si>
  <si>
    <t>208D槙谷010</t>
  </si>
  <si>
    <t>Ⅱ-23069-2</t>
  </si>
  <si>
    <t>208D槙谷011</t>
  </si>
  <si>
    <t>Ⅱ-23070</t>
  </si>
  <si>
    <t>208D槙谷012</t>
  </si>
  <si>
    <t>Ⅱ-23071</t>
  </si>
  <si>
    <t>208D槙谷013</t>
  </si>
  <si>
    <t>Ⅱ-23072</t>
  </si>
  <si>
    <t>208D槙谷014</t>
  </si>
  <si>
    <t>Ⅱ-23073</t>
  </si>
  <si>
    <t>208D槙谷015</t>
  </si>
  <si>
    <t>Ⅱ-23086</t>
  </si>
  <si>
    <t>208D槙谷016</t>
  </si>
  <si>
    <t>Ⅱ-23087</t>
  </si>
  <si>
    <t>208D槙谷017</t>
  </si>
  <si>
    <t>Ⅱ-23088</t>
  </si>
  <si>
    <t>208D槙谷018</t>
  </si>
  <si>
    <t>Ⅱ-23089</t>
  </si>
  <si>
    <t>208D槙谷019</t>
  </si>
  <si>
    <t>Ⅲ-23074</t>
  </si>
  <si>
    <t>208D槙谷020</t>
  </si>
  <si>
    <t>Ⅲ-23084</t>
  </si>
  <si>
    <t>208D槙谷021</t>
  </si>
  <si>
    <t>Ⅲ-23085</t>
  </si>
  <si>
    <t>208D槙谷022</t>
  </si>
  <si>
    <t>Ⅲ-23090</t>
  </si>
  <si>
    <t>208D槙谷023</t>
  </si>
  <si>
    <t>Ⅱ-23006</t>
  </si>
  <si>
    <t>208D槙谷024</t>
  </si>
  <si>
    <t>Ⅱ-23009</t>
  </si>
  <si>
    <t>208D槙谷025</t>
  </si>
  <si>
    <t>Ⅱ-23011</t>
  </si>
  <si>
    <t>208D槙谷026</t>
  </si>
  <si>
    <t>Ⅱ-23012</t>
  </si>
  <si>
    <t>208D槙谷027</t>
  </si>
  <si>
    <t>Ⅱ-23014</t>
  </si>
  <si>
    <t>208D槙谷028</t>
  </si>
  <si>
    <t>Ⅲ-23008</t>
  </si>
  <si>
    <t>208D槙谷029</t>
  </si>
  <si>
    <t>Ⅲ-23013</t>
  </si>
  <si>
    <t>208D槙谷030</t>
  </si>
  <si>
    <t>Ⅲ-23015</t>
  </si>
  <si>
    <t>美袋</t>
  </si>
  <si>
    <t>208K美袋001</t>
  </si>
  <si>
    <t>Ⅰ-1005</t>
  </si>
  <si>
    <t>208K美袋002</t>
  </si>
  <si>
    <t>Ⅰ-999</t>
  </si>
  <si>
    <t>208K美袋003</t>
  </si>
  <si>
    <t>浅井-02</t>
  </si>
  <si>
    <t>208D美袋001</t>
  </si>
  <si>
    <t>Ⅰ-23061</t>
  </si>
  <si>
    <t>208D美袋002</t>
  </si>
  <si>
    <t>Ⅰ-23059</t>
  </si>
  <si>
    <t>208D美袋003</t>
  </si>
  <si>
    <t>Ⅰ-23060</t>
  </si>
  <si>
    <t>208D美袋004</t>
  </si>
  <si>
    <t>Ⅰ-23062</t>
  </si>
  <si>
    <t>見延</t>
  </si>
  <si>
    <t>208K見延001</t>
  </si>
  <si>
    <t>Ⅰ-1003</t>
  </si>
  <si>
    <t>208K見延002</t>
  </si>
  <si>
    <t>Ⅰ-1006</t>
  </si>
  <si>
    <t>208K見延003</t>
  </si>
  <si>
    <t>Ⅰ-0996</t>
  </si>
  <si>
    <t>208K見延004</t>
  </si>
  <si>
    <t>Ⅰ-1000</t>
  </si>
  <si>
    <t>208K見延005</t>
  </si>
  <si>
    <t>Ⅰ-997</t>
  </si>
  <si>
    <t>208K見延006</t>
  </si>
  <si>
    <t>Ⅰ-998</t>
  </si>
  <si>
    <t>208K見延007</t>
  </si>
  <si>
    <t>Ⅰ-1001</t>
  </si>
  <si>
    <t>208K見延008</t>
  </si>
  <si>
    <t>Ⅱ-742</t>
  </si>
  <si>
    <t>208K見延009</t>
  </si>
  <si>
    <t>Ⅱ-743</t>
  </si>
  <si>
    <t>208K見延010</t>
  </si>
  <si>
    <t>Ⅱ-744</t>
  </si>
  <si>
    <t>208K見延011</t>
  </si>
  <si>
    <t>Ⅲ-131</t>
  </si>
  <si>
    <t>208K見延012</t>
  </si>
  <si>
    <t>Ⅰ-1017</t>
  </si>
  <si>
    <t>208K見延013</t>
  </si>
  <si>
    <t>Ⅲ-136</t>
  </si>
  <si>
    <t>208D見延001</t>
  </si>
  <si>
    <t>Ⅰ-23091</t>
  </si>
  <si>
    <t>208D見延002</t>
  </si>
  <si>
    <t>Ⅰ-23095</t>
  </si>
  <si>
    <t>208D見延003</t>
  </si>
  <si>
    <t>Ⅰ-23096</t>
  </si>
  <si>
    <t>208D見延004</t>
  </si>
  <si>
    <t>Ⅰ-23097</t>
  </si>
  <si>
    <t>208D見延005</t>
  </si>
  <si>
    <t>Ⅰ-23098</t>
  </si>
  <si>
    <t>208D見延006</t>
  </si>
  <si>
    <t>Ⅱ-23076</t>
  </si>
  <si>
    <t>208D見延007</t>
  </si>
  <si>
    <t>Ⅱ-23077</t>
  </si>
  <si>
    <t>208D見延008</t>
  </si>
  <si>
    <t>Ⅱ-23092</t>
  </si>
  <si>
    <t>208D見延009</t>
  </si>
  <si>
    <t>Ⅱ-23093</t>
  </si>
  <si>
    <t>208D見延010</t>
  </si>
  <si>
    <t>Ⅰ-23099</t>
  </si>
  <si>
    <t>208D見延011</t>
  </si>
  <si>
    <t>Ⅱ-23078</t>
  </si>
  <si>
    <t>208D見延012</t>
  </si>
  <si>
    <t>Ⅱ-23094</t>
  </si>
  <si>
    <t>208D見延013</t>
  </si>
  <si>
    <t>Ⅲ-23079</t>
  </si>
  <si>
    <t>208D見延014</t>
  </si>
  <si>
    <t>Ⅲ-23080</t>
  </si>
  <si>
    <t>208K山田001</t>
  </si>
  <si>
    <t>Ⅰ-1045</t>
  </si>
  <si>
    <t>208K山田002</t>
  </si>
  <si>
    <t>Ⅰ-1041</t>
  </si>
  <si>
    <t>208K山田003</t>
  </si>
  <si>
    <t>Ⅱ-771</t>
  </si>
  <si>
    <t>208K山田004</t>
  </si>
  <si>
    <t>Ⅱ-772</t>
  </si>
  <si>
    <t>208K山田005</t>
  </si>
  <si>
    <t>Ⅱ-773</t>
  </si>
  <si>
    <t>208D山田001</t>
  </si>
  <si>
    <t>Ⅰ-23136</t>
  </si>
  <si>
    <t>208D山田002</t>
  </si>
  <si>
    <t>Ⅰ-23137</t>
  </si>
  <si>
    <t>208D山田003</t>
  </si>
  <si>
    <t>Ⅰ-23138</t>
  </si>
  <si>
    <t>208D山田004</t>
  </si>
  <si>
    <t>Ⅱ-23133</t>
  </si>
  <si>
    <t>208D山田005</t>
  </si>
  <si>
    <t>Ⅲ-23132</t>
  </si>
  <si>
    <t>208D山田006</t>
  </si>
  <si>
    <t>Ⅲ-23134</t>
  </si>
  <si>
    <t>208D山田007</t>
  </si>
  <si>
    <t>Ⅲ-23135</t>
  </si>
  <si>
    <t>山手村</t>
  </si>
  <si>
    <t>岡谷</t>
  </si>
  <si>
    <t>208K岡谷001</t>
  </si>
  <si>
    <t>Ⅰ-1065</t>
  </si>
  <si>
    <t>208K岡谷002</t>
  </si>
  <si>
    <t>Ⅰ-1066</t>
  </si>
  <si>
    <t>208K岡谷003</t>
  </si>
  <si>
    <t>Ⅱ-790</t>
  </si>
  <si>
    <t>208K岡谷004</t>
  </si>
  <si>
    <t>Ⅱ-791</t>
  </si>
  <si>
    <t>208D岡谷001</t>
  </si>
  <si>
    <t>Ⅰ-25010</t>
  </si>
  <si>
    <t>208D岡谷002</t>
  </si>
  <si>
    <t>Ⅱ-25007</t>
  </si>
  <si>
    <t>208D岡谷003</t>
  </si>
  <si>
    <t>Ⅱ-25009</t>
  </si>
  <si>
    <t>208D岡谷004</t>
  </si>
  <si>
    <t>Ⅲ-25006</t>
  </si>
  <si>
    <t>208D岡谷005</t>
  </si>
  <si>
    <t>Ⅲ-25008</t>
  </si>
  <si>
    <t>地頭片山</t>
  </si>
  <si>
    <t>208K地頭片山001</t>
  </si>
  <si>
    <t>Ⅰ-1064</t>
  </si>
  <si>
    <t>208D地頭片山001</t>
  </si>
  <si>
    <t>Ⅰ-25003</t>
  </si>
  <si>
    <t>208D地頭片山002</t>
  </si>
  <si>
    <t>Ⅰ-25004</t>
  </si>
  <si>
    <t>208D地頭片山003</t>
  </si>
  <si>
    <t>Ⅱ-25005</t>
  </si>
  <si>
    <t>208D宿001</t>
  </si>
  <si>
    <t>Ⅰ-25011</t>
  </si>
  <si>
    <t>208D宿002</t>
  </si>
  <si>
    <t>Ⅰ-25013</t>
  </si>
  <si>
    <t>208D宿003</t>
  </si>
  <si>
    <t>Ⅱ-25012-1</t>
  </si>
  <si>
    <t>208D宿004</t>
  </si>
  <si>
    <t>Ⅱ-25012-2</t>
  </si>
  <si>
    <t>208D宿005</t>
  </si>
  <si>
    <t>Ⅲ-25014</t>
  </si>
  <si>
    <t>208D宿006</t>
  </si>
  <si>
    <t>Ⅲ-25015</t>
  </si>
  <si>
    <t>208D宿007</t>
  </si>
  <si>
    <t>Ⅲ-25016</t>
  </si>
  <si>
    <t>208D宿008</t>
  </si>
  <si>
    <t>Ⅲ-25017</t>
  </si>
  <si>
    <t>208D宿009</t>
  </si>
  <si>
    <t>Ⅱ-25018</t>
  </si>
  <si>
    <t>西郡</t>
  </si>
  <si>
    <t>208K西郡001</t>
  </si>
  <si>
    <t>Ⅱ-789</t>
  </si>
  <si>
    <t>208D西郡001</t>
  </si>
  <si>
    <t>Ⅲ-25002</t>
  </si>
  <si>
    <t>土砂災害警戒区域等の指定箇所一覧表（総社市）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ソウジャ</t>
    </rPh>
    <rPh sb="20" eb="21">
      <t>シ</t>
    </rPh>
    <phoneticPr fontId="4"/>
  </si>
  <si>
    <t>有漢町</t>
  </si>
  <si>
    <t>有漢町有漢</t>
  </si>
  <si>
    <t>209K有漢町有漢001</t>
  </si>
  <si>
    <t>Ⅰ-1322</t>
  </si>
  <si>
    <t>209K有漢町有漢002</t>
  </si>
  <si>
    <t>Ⅰ-1323</t>
  </si>
  <si>
    <t>209K有漢町有漢003</t>
  </si>
  <si>
    <t>Ⅰ-1324</t>
  </si>
  <si>
    <t>209K有漢町有漢004</t>
  </si>
  <si>
    <t>Ⅰ-1325</t>
  </si>
  <si>
    <t>209K有漢町有漢005</t>
  </si>
  <si>
    <t>Ⅰ-1327</t>
  </si>
  <si>
    <t>209K有漢町有漢006</t>
  </si>
  <si>
    <t>Ⅰ-1328</t>
  </si>
  <si>
    <t>209K有漢町有漢007</t>
  </si>
  <si>
    <t>Ⅰ-1329</t>
  </si>
  <si>
    <t>209K有漢町有漢008</t>
  </si>
  <si>
    <t>Ⅰ-1330</t>
  </si>
  <si>
    <t>209K有漢町有漢009</t>
  </si>
  <si>
    <t>Ⅰ-1331</t>
  </si>
  <si>
    <t>209K有漢町有漢010</t>
  </si>
  <si>
    <t>Ⅰ-1332</t>
  </si>
  <si>
    <t>209K有漢町有漢011</t>
  </si>
  <si>
    <t>Ⅰ-1333</t>
  </si>
  <si>
    <t>209K有漢町有漢012</t>
  </si>
  <si>
    <t>Ⅰ-1334</t>
  </si>
  <si>
    <t>209K有漢町有漢013</t>
  </si>
  <si>
    <t>Ⅰ-2509</t>
  </si>
  <si>
    <t>209K有漢町有漢014</t>
  </si>
  <si>
    <t>Ⅱ-1265</t>
  </si>
  <si>
    <t>209K有漢町有漢015</t>
  </si>
  <si>
    <t>Ⅱ-1266</t>
  </si>
  <si>
    <t>209K有漢町有漢016</t>
  </si>
  <si>
    <t>Ⅱ-1272</t>
  </si>
  <si>
    <t>209K有漢町有漢017</t>
  </si>
  <si>
    <t>Ⅱ-1273</t>
  </si>
  <si>
    <t>209K有漢町有漢018</t>
  </si>
  <si>
    <t>Ⅱ-1274</t>
  </si>
  <si>
    <t>209K有漢町有漢019</t>
  </si>
  <si>
    <t>Ⅱ-1275</t>
  </si>
  <si>
    <t>209K有漢町有漢020</t>
  </si>
  <si>
    <t>Ⅱ-1276</t>
  </si>
  <si>
    <t>209K有漢町有漢021</t>
  </si>
  <si>
    <t>Ⅱ-1277</t>
  </si>
  <si>
    <t>209K有漢町有漢022</t>
  </si>
  <si>
    <t>Ⅱ-1278</t>
  </si>
  <si>
    <t>209K有漢町有漢023</t>
  </si>
  <si>
    <t>Ⅰ-1326</t>
  </si>
  <si>
    <t>209D有漢町有漢001</t>
  </si>
  <si>
    <t>Ⅰ-39021</t>
  </si>
  <si>
    <t>209D有漢町有漢002</t>
  </si>
  <si>
    <t>Ⅰ-39024</t>
  </si>
  <si>
    <t>209D有漢町有漢003</t>
  </si>
  <si>
    <t>Ⅰ-39026</t>
  </si>
  <si>
    <t>209D有漢町有漢004</t>
  </si>
  <si>
    <t>Ⅱ-39016</t>
  </si>
  <si>
    <t>209D有漢町有漢005</t>
  </si>
  <si>
    <t>Ⅱ-39017</t>
  </si>
  <si>
    <t>209D有漢町有漢006</t>
  </si>
  <si>
    <t>Ⅱ-39018</t>
  </si>
  <si>
    <t>209D有漢町有漢007</t>
  </si>
  <si>
    <t>Ⅱ-39019</t>
  </si>
  <si>
    <t>209D有漢町有漢008</t>
  </si>
  <si>
    <t>Ⅱ-39020</t>
  </si>
  <si>
    <t>209D有漢町有漢009</t>
  </si>
  <si>
    <t>Ⅱ-39022</t>
  </si>
  <si>
    <t>209D有漢町有漢010</t>
  </si>
  <si>
    <t>Ⅱ-39023</t>
  </si>
  <si>
    <t>209D有漢町有漢011</t>
  </si>
  <si>
    <t>Ⅱ-39025</t>
  </si>
  <si>
    <t>209D有漢町有漢012</t>
  </si>
  <si>
    <t>Ⅱ-39027</t>
  </si>
  <si>
    <t>209D有漢町有漢013</t>
  </si>
  <si>
    <t>Ⅱ-39028</t>
  </si>
  <si>
    <t>209D有漢町有漢014</t>
  </si>
  <si>
    <t>Ⅱ-39029</t>
  </si>
  <si>
    <t>209D有漢町有漢015</t>
  </si>
  <si>
    <t>Ⅱ-39030</t>
  </si>
  <si>
    <t>209D有漢町有漢016</t>
  </si>
  <si>
    <t>Ⅱ-39031</t>
  </si>
  <si>
    <t>209D有漢町有漢017</t>
  </si>
  <si>
    <t>Ⅱ-39032</t>
  </si>
  <si>
    <t>209D有漢町有漢018</t>
  </si>
  <si>
    <t>Ⅱ-39033</t>
  </si>
  <si>
    <t>209D有漢町有漢019</t>
  </si>
  <si>
    <t>Ⅱ-39037</t>
  </si>
  <si>
    <t>209D有漢町有漢020</t>
  </si>
  <si>
    <t>Ⅱ-39040</t>
  </si>
  <si>
    <t>有漢町上有漢</t>
  </si>
  <si>
    <t>209K有漢町上有漢001</t>
  </si>
  <si>
    <t>Ⅰ-1315</t>
  </si>
  <si>
    <t>209K有漢町上有漢002</t>
  </si>
  <si>
    <t>Ⅰ-1317</t>
  </si>
  <si>
    <t>209K有漢町上有漢003</t>
  </si>
  <si>
    <t>Ⅰ-1318</t>
  </si>
  <si>
    <t>209K有漢町上有漢004</t>
  </si>
  <si>
    <t>Ⅰ-1319</t>
  </si>
  <si>
    <t>209K有漢町上有漢005</t>
  </si>
  <si>
    <t>Ⅰ-1320</t>
  </si>
  <si>
    <t>209K有漢町上有漢006</t>
  </si>
  <si>
    <t>Ⅰ-2506</t>
  </si>
  <si>
    <t>209K有漢町上有漢007</t>
  </si>
  <si>
    <t>Ⅰ-2507</t>
  </si>
  <si>
    <t>209K有漢町上有漢008</t>
  </si>
  <si>
    <t>Ⅰ-2508</t>
  </si>
  <si>
    <t>209K有漢町上有漢009</t>
  </si>
  <si>
    <t>Ⅱ-1258</t>
  </si>
  <si>
    <t>209K有漢町上有漢010</t>
  </si>
  <si>
    <t>Ⅱ-1259</t>
  </si>
  <si>
    <t>209K有漢町上有漢011</t>
  </si>
  <si>
    <t>Ⅱ-1260</t>
  </si>
  <si>
    <t>209K有漢町上有漢012</t>
  </si>
  <si>
    <t>Ⅱ-1261</t>
  </si>
  <si>
    <t>209K有漢町上有漢013</t>
  </si>
  <si>
    <t>Ⅱ-1262</t>
  </si>
  <si>
    <t>209K有漢町上有漢014</t>
  </si>
  <si>
    <t>Ⅱ-1263</t>
  </si>
  <si>
    <t>209K有漢町上有漢015</t>
  </si>
  <si>
    <t>Ⅱ-1264</t>
  </si>
  <si>
    <t>209K有漢町上有漢016</t>
  </si>
  <si>
    <t>Ⅱ-1267</t>
  </si>
  <si>
    <t>209K有漢町上有漢017</t>
  </si>
  <si>
    <t>Ⅱ-1268</t>
  </si>
  <si>
    <t>209K有漢町上有漢018</t>
  </si>
  <si>
    <t>Ⅱ-1269</t>
  </si>
  <si>
    <t>209K有漢町上有漢019</t>
  </si>
  <si>
    <t>Ⅱ-1270</t>
  </si>
  <si>
    <t>209K有漢町上有漢020</t>
  </si>
  <si>
    <t>Ⅱ-1271</t>
  </si>
  <si>
    <t>209K有漢町上有漢021</t>
  </si>
  <si>
    <t>上組</t>
  </si>
  <si>
    <t>209D有漢町上有漢001</t>
  </si>
  <si>
    <t>Ⅰ-39001</t>
  </si>
  <si>
    <t>209D有漢町上有漢002</t>
  </si>
  <si>
    <t>Ⅰ-39010</t>
  </si>
  <si>
    <t>209D有漢町上有漢003</t>
  </si>
  <si>
    <t>Ⅰ-39036</t>
  </si>
  <si>
    <t>209D有漢町上有漢004</t>
  </si>
  <si>
    <t>Ⅱ-39002</t>
  </si>
  <si>
    <t>209D有漢町上有漢005</t>
  </si>
  <si>
    <t>Ⅱ-39003-1</t>
  </si>
  <si>
    <t>209D有漢町上有漢006</t>
  </si>
  <si>
    <t>Ⅱ-39003-2</t>
  </si>
  <si>
    <t>209D有漢町上有漢007</t>
  </si>
  <si>
    <t>Ⅱ-39004</t>
  </si>
  <si>
    <t>209D有漢町上有漢008</t>
  </si>
  <si>
    <t>Ⅱ-39005</t>
  </si>
  <si>
    <t>209D有漢町上有漢009</t>
  </si>
  <si>
    <t>Ⅱ-39006</t>
  </si>
  <si>
    <t>209D有漢町上有漢010</t>
  </si>
  <si>
    <t>Ⅱ-39007</t>
  </si>
  <si>
    <t>209D有漢町上有漢011</t>
  </si>
  <si>
    <t>Ⅱ-39008</t>
  </si>
  <si>
    <t>209D有漢町上有漢012</t>
  </si>
  <si>
    <t>Ⅱ-39009</t>
  </si>
  <si>
    <t>209D有漢町上有漢013</t>
  </si>
  <si>
    <t>Ⅱ-39011</t>
  </si>
  <si>
    <t>209D有漢町上有漢014</t>
  </si>
  <si>
    <t>Ⅱ-39012</t>
  </si>
  <si>
    <t>209D有漢町上有漢015</t>
  </si>
  <si>
    <t>Ⅱ-39013</t>
  </si>
  <si>
    <t>209D有漢町上有漢016</t>
  </si>
  <si>
    <t>Ⅱ-39014</t>
  </si>
  <si>
    <t>209D有漢町上有漢017</t>
  </si>
  <si>
    <t>Ⅱ-39015</t>
  </si>
  <si>
    <t>209D有漢町上有漢018</t>
  </si>
  <si>
    <t>Ⅱ-39034</t>
  </si>
  <si>
    <t>209D有漢町上有漢019</t>
  </si>
  <si>
    <t>Ⅱ-39035</t>
  </si>
  <si>
    <t>209D有漢町上有漢020</t>
  </si>
  <si>
    <t>Ⅱ-39038</t>
  </si>
  <si>
    <t>209D有漢町上有漢021</t>
  </si>
  <si>
    <t>Ⅱ-39039</t>
  </si>
  <si>
    <t>209J有漢町上有漢001</t>
  </si>
  <si>
    <t>59</t>
  </si>
  <si>
    <t>209J有漢町上有漢002</t>
  </si>
  <si>
    <t>60</t>
  </si>
  <si>
    <t>川上町</t>
  </si>
  <si>
    <t>川上町大原</t>
  </si>
  <si>
    <t>209K川上町大原001</t>
  </si>
  <si>
    <t>Ⅱ-1395</t>
  </si>
  <si>
    <t>川上町上大竹</t>
  </si>
  <si>
    <t>209K川上町上大竹001</t>
  </si>
  <si>
    <t>Ⅰ-1380</t>
  </si>
  <si>
    <t>209K川上町上大竹002</t>
  </si>
  <si>
    <t>Ⅱ-1433</t>
  </si>
  <si>
    <t>209K川上町上大竹003</t>
  </si>
  <si>
    <t>Ⅱ-1434</t>
  </si>
  <si>
    <t>209K川上町上大竹004</t>
  </si>
  <si>
    <t>Ⅱ-1435</t>
  </si>
  <si>
    <t>209K川上町上大竹005</t>
  </si>
  <si>
    <t>Ⅱ-1436</t>
  </si>
  <si>
    <t>209K川上町上大竹006</t>
  </si>
  <si>
    <t>Ⅱ-1437</t>
  </si>
  <si>
    <t>209K川上町上大竹007</t>
  </si>
  <si>
    <t>Ⅱ-1438</t>
  </si>
  <si>
    <t>209K川上町上大竹008</t>
  </si>
  <si>
    <t>Ⅱ-1439</t>
  </si>
  <si>
    <t>209K川上町上大竹009</t>
  </si>
  <si>
    <t>Ⅱ-1442</t>
  </si>
  <si>
    <t>209K川上町上大竹010</t>
  </si>
  <si>
    <t>Ⅱ-1443</t>
  </si>
  <si>
    <t>209K川上町上大竹011</t>
  </si>
  <si>
    <t>Ⅱ-1444</t>
  </si>
  <si>
    <t>209K川上町上大竹012</t>
  </si>
  <si>
    <t>Ⅱ-1445</t>
  </si>
  <si>
    <t>209K川上町上大竹013</t>
  </si>
  <si>
    <t>Ⅰ-2546</t>
  </si>
  <si>
    <t>209K川上町上大竹014</t>
  </si>
  <si>
    <t>Ⅰ-2547</t>
  </si>
  <si>
    <t>209K川上町上大竹015</t>
  </si>
  <si>
    <t>Ⅱ-1429</t>
  </si>
  <si>
    <t>209K川上町上大竹016</t>
  </si>
  <si>
    <t>Ⅱ-1430</t>
  </si>
  <si>
    <t>209K川上町上大竹017</t>
  </si>
  <si>
    <t>Ⅱ-1431</t>
  </si>
  <si>
    <t>209K川上町上大竹018</t>
  </si>
  <si>
    <t>Ⅱ-1432</t>
  </si>
  <si>
    <t>209K川上町上大竹019</t>
  </si>
  <si>
    <t>Ⅱ-1440</t>
  </si>
  <si>
    <t>209K川上町上大竹020</t>
  </si>
  <si>
    <t>Ⅱ-1441</t>
  </si>
  <si>
    <t>209K川上町上大竹021</t>
  </si>
  <si>
    <t>Ⅱ-1448</t>
  </si>
  <si>
    <t>209K川上町上大竹022</t>
  </si>
  <si>
    <t>Ⅱ-1449</t>
  </si>
  <si>
    <t>209D川上町上大竹001</t>
  </si>
  <si>
    <t>Ⅰ-43044</t>
  </si>
  <si>
    <t>209D川上町上大竹002</t>
  </si>
  <si>
    <t>Ⅰ-43057</t>
  </si>
  <si>
    <t>209D川上町上大竹003</t>
  </si>
  <si>
    <t>Ⅰ-43058</t>
  </si>
  <si>
    <t>209D川上町上大竹004</t>
  </si>
  <si>
    <t>Ⅰ-43059-1</t>
  </si>
  <si>
    <t>209D川上町上大竹005</t>
  </si>
  <si>
    <t>Ⅰ-43059-2</t>
  </si>
  <si>
    <t>209D川上町上大竹006</t>
  </si>
  <si>
    <t>Ⅱ-43041</t>
  </si>
  <si>
    <t>209D川上町上大竹007</t>
  </si>
  <si>
    <t>Ⅱ-43042</t>
  </si>
  <si>
    <t>209D川上町上大竹008</t>
  </si>
  <si>
    <t>Ⅱ-43043</t>
  </si>
  <si>
    <t>209D川上町上大竹009</t>
  </si>
  <si>
    <t>Ⅱ-43051</t>
  </si>
  <si>
    <t>209D川上町上大竹010</t>
  </si>
  <si>
    <t>Ⅱ-43052</t>
  </si>
  <si>
    <t>209D川上町上大竹011</t>
  </si>
  <si>
    <t>Ⅱ-43053</t>
  </si>
  <si>
    <t>209D川上町上大竹012</t>
  </si>
  <si>
    <t>Ⅱ-43054</t>
  </si>
  <si>
    <t>209D川上町上大竹013</t>
  </si>
  <si>
    <t>Ⅱ-43039</t>
  </si>
  <si>
    <t>209D川上町上大竹014</t>
  </si>
  <si>
    <t>Ⅰ-43055</t>
  </si>
  <si>
    <t>209D川上町上大竹015</t>
  </si>
  <si>
    <t>Ⅱ-43040</t>
  </si>
  <si>
    <t>209D川上町上大竹016</t>
  </si>
  <si>
    <t>Ⅱ-43056-1</t>
  </si>
  <si>
    <t>209D川上町上大竹017</t>
  </si>
  <si>
    <t>Ⅱ-43056-2</t>
  </si>
  <si>
    <t>209D川上町上大竹018</t>
  </si>
  <si>
    <t>Ⅱ-43056-3</t>
  </si>
  <si>
    <t>209J川上町上大竹001</t>
  </si>
  <si>
    <t>111</t>
  </si>
  <si>
    <t>209J川上町上大竹002</t>
  </si>
  <si>
    <t>106</t>
  </si>
  <si>
    <t>209J川上町上大竹003</t>
  </si>
  <si>
    <t>107</t>
  </si>
  <si>
    <t>209J川上町上大竹004</t>
  </si>
  <si>
    <t>109</t>
  </si>
  <si>
    <t>川上町高山</t>
  </si>
  <si>
    <t>209K川上町高山001</t>
  </si>
  <si>
    <t>Ⅱ-1396</t>
  </si>
  <si>
    <t>209K川上町高山002</t>
  </si>
  <si>
    <t>Ⅱ-1397</t>
  </si>
  <si>
    <t>209K川上町高山003</t>
  </si>
  <si>
    <t>Ⅱ-1398</t>
  </si>
  <si>
    <t>209K川上町高山004</t>
  </si>
  <si>
    <t>Ⅱ-1399</t>
  </si>
  <si>
    <t>209K川上町高山005</t>
  </si>
  <si>
    <t>Ⅱ-1400</t>
  </si>
  <si>
    <t>209K川上町高山006</t>
  </si>
  <si>
    <t>Ⅱ-1401</t>
  </si>
  <si>
    <t>209K川上町高山007</t>
  </si>
  <si>
    <t>Ⅱ-1394</t>
  </si>
  <si>
    <t>川上町高山市</t>
  </si>
  <si>
    <t>209K川上町高山市001</t>
  </si>
  <si>
    <t>Ⅱ-1393</t>
  </si>
  <si>
    <t>209D川上町高山市001</t>
  </si>
  <si>
    <t>芋原①</t>
  </si>
  <si>
    <t>209J川上町高山市001</t>
  </si>
  <si>
    <t>112</t>
  </si>
  <si>
    <t>川上町地頭</t>
  </si>
  <si>
    <t>209K川上町地頭001</t>
  </si>
  <si>
    <t>Ⅰ-2542</t>
  </si>
  <si>
    <t>209K川上町地頭002</t>
  </si>
  <si>
    <t>Ⅰ-2543</t>
  </si>
  <si>
    <t>209K川上町地頭003</t>
  </si>
  <si>
    <t>Ⅰ-2544</t>
  </si>
  <si>
    <t>209K川上町地頭004</t>
  </si>
  <si>
    <t>Ⅱ-1423</t>
  </si>
  <si>
    <t>209K川上町地頭005</t>
  </si>
  <si>
    <t>Ⅱ-1424</t>
  </si>
  <si>
    <t>209K川上町地頭006</t>
  </si>
  <si>
    <t>Ⅰ-1377</t>
  </si>
  <si>
    <t>209K川上町地頭007</t>
  </si>
  <si>
    <t>Ⅰ-1378</t>
  </si>
  <si>
    <t>209K川上町地頭008</t>
  </si>
  <si>
    <t>Ⅰ-2537</t>
  </si>
  <si>
    <t>209K川上町地頭009</t>
  </si>
  <si>
    <t>Ⅰ-2538</t>
  </si>
  <si>
    <t>209K川上町地頭010</t>
  </si>
  <si>
    <t>Ⅰ-2539</t>
  </si>
  <si>
    <t>209K川上町地頭011</t>
  </si>
  <si>
    <t>Ⅰ-2540</t>
  </si>
  <si>
    <t>209K川上町地頭012</t>
  </si>
  <si>
    <t>Ⅱ-1411</t>
  </si>
  <si>
    <t>209K川上町地頭013</t>
  </si>
  <si>
    <t>Ⅱ-1412</t>
  </si>
  <si>
    <t>209K川上町地頭014</t>
  </si>
  <si>
    <t>Ⅱ-1415</t>
  </si>
  <si>
    <t>209K川上町地頭015</t>
  </si>
  <si>
    <t>Ⅱ-1417</t>
  </si>
  <si>
    <t>209K川上町地頭016</t>
  </si>
  <si>
    <t>Ⅱ-1418</t>
  </si>
  <si>
    <t>209K川上町地頭017</t>
  </si>
  <si>
    <t>Ⅱ-1419</t>
  </si>
  <si>
    <t>209K川上町地頭018</t>
  </si>
  <si>
    <t>Ⅱ-1456</t>
  </si>
  <si>
    <t>209K川上町地頭019</t>
  </si>
  <si>
    <t>Ⅱ-1457</t>
  </si>
  <si>
    <t>209K川上町地頭020</t>
  </si>
  <si>
    <t>古敷(C)</t>
  </si>
  <si>
    <t>209D川上町地頭001</t>
  </si>
  <si>
    <t>Ⅱ-43022</t>
  </si>
  <si>
    <t>209D川上町地頭002</t>
  </si>
  <si>
    <t>Ⅱ-43035</t>
  </si>
  <si>
    <t>209D川上町地頭003</t>
  </si>
  <si>
    <t>Ⅰ-43028</t>
  </si>
  <si>
    <t>209D川上町地頭004</t>
  </si>
  <si>
    <t>Ⅱ-43016</t>
  </si>
  <si>
    <t>209D川上町地頭005</t>
  </si>
  <si>
    <t>Ⅱ-43026</t>
  </si>
  <si>
    <t>209D川上町地頭006</t>
  </si>
  <si>
    <t>Ⅱ-43027</t>
  </si>
  <si>
    <t>209D川上町地頭007</t>
  </si>
  <si>
    <t>Ⅱ-43036</t>
  </si>
  <si>
    <t>209J川上町地頭001</t>
  </si>
  <si>
    <t>96</t>
  </si>
  <si>
    <t>209J川上町地頭002</t>
  </si>
  <si>
    <t>99</t>
  </si>
  <si>
    <t>209J川上町地頭003</t>
  </si>
  <si>
    <t>98</t>
  </si>
  <si>
    <t>209J川上町地頭004</t>
  </si>
  <si>
    <t>101</t>
  </si>
  <si>
    <t>209J川上町地頭005</t>
  </si>
  <si>
    <t>102</t>
  </si>
  <si>
    <t>川上町下大竹</t>
  </si>
  <si>
    <t>209K川上町下大竹001</t>
  </si>
  <si>
    <t>Ⅰ-1379</t>
  </si>
  <si>
    <t>209K川上町下大竹002</t>
  </si>
  <si>
    <t>Ⅰ-2541</t>
  </si>
  <si>
    <t>209K川上町下大竹003</t>
  </si>
  <si>
    <t>Ⅱ-1425</t>
  </si>
  <si>
    <t>209K川上町下大竹004</t>
  </si>
  <si>
    <t>Ⅱ-1426</t>
  </si>
  <si>
    <t>209K川上町下大竹005</t>
  </si>
  <si>
    <t>Ⅱ-1427</t>
  </si>
  <si>
    <t>209K川上町下大竹006</t>
  </si>
  <si>
    <t>Ⅱ-1403</t>
  </si>
  <si>
    <t>209K川上町下大竹007</t>
  </si>
  <si>
    <t>Ⅱ-1428</t>
  </si>
  <si>
    <t>209D川上町下大竹001</t>
  </si>
  <si>
    <t>Ⅰ-43023</t>
  </si>
  <si>
    <t>209D川上町下大竹002</t>
  </si>
  <si>
    <t>Ⅱ-43024</t>
  </si>
  <si>
    <t>209D川上町下大竹003</t>
  </si>
  <si>
    <t>Ⅱ-43025</t>
  </si>
  <si>
    <t>209D川上町下大竹004</t>
  </si>
  <si>
    <t>Ⅱ-43029</t>
  </si>
  <si>
    <t>209J川上町下大竹001</t>
  </si>
  <si>
    <t>志田</t>
  </si>
  <si>
    <t>川上町臘数</t>
  </si>
  <si>
    <t>209K川上町臘数001</t>
  </si>
  <si>
    <t>Ⅱ-1387</t>
  </si>
  <si>
    <t>209K川上町臘数002</t>
  </si>
  <si>
    <t>Ⅱ-1389</t>
  </si>
  <si>
    <t>209K川上町臘数003</t>
  </si>
  <si>
    <t>Ⅱ-1390</t>
  </si>
  <si>
    <t>209K川上町臘数004</t>
  </si>
  <si>
    <t>Ⅱ-1391</t>
  </si>
  <si>
    <t>209D川上町臘数001</t>
  </si>
  <si>
    <t>Ⅰ-43008</t>
  </si>
  <si>
    <t>209D川上町臘数002</t>
  </si>
  <si>
    <t>Ⅱ-43009</t>
  </si>
  <si>
    <t>209D川上町臘数003</t>
  </si>
  <si>
    <t>Ⅱ-43010</t>
  </si>
  <si>
    <t>209D川上町臘数004</t>
  </si>
  <si>
    <t>Ⅱ-43011</t>
  </si>
  <si>
    <t>209J川上町臘数001</t>
  </si>
  <si>
    <t>91</t>
  </si>
  <si>
    <t>川上町七地</t>
  </si>
  <si>
    <t>209K川上町七地001</t>
  </si>
  <si>
    <t>Ⅱ-1379</t>
  </si>
  <si>
    <t>209K川上町七地002</t>
  </si>
  <si>
    <t>Ⅱ-1380</t>
  </si>
  <si>
    <t>209K川上町七地003</t>
  </si>
  <si>
    <t>Ⅱ-1381</t>
  </si>
  <si>
    <t>209K川上町七地004</t>
  </si>
  <si>
    <t>Ⅱ-1382</t>
  </si>
  <si>
    <t>209K川上町七地005</t>
  </si>
  <si>
    <t>Ⅱ-1402</t>
  </si>
  <si>
    <t>209K川上町七地006</t>
  </si>
  <si>
    <t>Ⅱ-1404</t>
  </si>
  <si>
    <t>209K川上町七地007</t>
  </si>
  <si>
    <t>Ⅱ-1405</t>
  </si>
  <si>
    <t>209K川上町七地008</t>
  </si>
  <si>
    <t>Ⅱ-1406</t>
  </si>
  <si>
    <t>209K川上町七地009</t>
  </si>
  <si>
    <t>Ⅱ-1407</t>
  </si>
  <si>
    <t>209K川上町七地010</t>
  </si>
  <si>
    <t>Ⅱ-1408</t>
  </si>
  <si>
    <t>209K川上町七地011</t>
  </si>
  <si>
    <t>Ⅱ-1409</t>
  </si>
  <si>
    <t>209K川上町七地012</t>
  </si>
  <si>
    <t>Ⅱ-1410</t>
  </si>
  <si>
    <t>209D川上町七地001</t>
  </si>
  <si>
    <t>Ⅱ-43012</t>
  </si>
  <si>
    <t>209J川上町七地001</t>
  </si>
  <si>
    <t>89</t>
  </si>
  <si>
    <t>209J川上町七地002</t>
  </si>
  <si>
    <t>90</t>
  </si>
  <si>
    <t>川上町仁賀</t>
  </si>
  <si>
    <t>209K川上町仁賀001</t>
  </si>
  <si>
    <t>Ⅰ-2545</t>
  </si>
  <si>
    <t>209K川上町仁賀002</t>
  </si>
  <si>
    <t>Ⅰ-2548</t>
  </si>
  <si>
    <t>209K川上町仁賀003</t>
  </si>
  <si>
    <t>Ⅱ-1446</t>
  </si>
  <si>
    <t>209K川上町仁賀004</t>
  </si>
  <si>
    <t>Ⅱ-1447</t>
  </si>
  <si>
    <t>209K川上町仁賀005</t>
  </si>
  <si>
    <t>Ⅱ-1450</t>
  </si>
  <si>
    <t>209K川上町仁賀006</t>
  </si>
  <si>
    <t>Ⅱ-1451</t>
  </si>
  <si>
    <t>209K川上町仁賀007</t>
  </si>
  <si>
    <t>Ⅱ-1452</t>
  </si>
  <si>
    <t>209K川上町仁賀008</t>
  </si>
  <si>
    <t>Ⅱ-1453</t>
  </si>
  <si>
    <t>209K川上町仁賀009</t>
  </si>
  <si>
    <t>Ⅱ-1454</t>
  </si>
  <si>
    <t>209K川上町仁賀010</t>
  </si>
  <si>
    <t>Ⅱ-1455</t>
  </si>
  <si>
    <t>209K川上町仁賀011</t>
  </si>
  <si>
    <t>Ⅱ-1458</t>
  </si>
  <si>
    <t>209K川上町仁賀012</t>
  </si>
  <si>
    <t>Ⅱ-1459</t>
  </si>
  <si>
    <t>209K川上町仁賀013</t>
  </si>
  <si>
    <t>Ⅱ-1460</t>
  </si>
  <si>
    <t>209K川上町仁賀014</t>
  </si>
  <si>
    <t>Ⅱ-1461</t>
  </si>
  <si>
    <t>209K川上町仁賀015</t>
  </si>
  <si>
    <t>Ⅱ-1462</t>
  </si>
  <si>
    <t>209K川上町仁賀016</t>
  </si>
  <si>
    <t>Ⅱ-1463</t>
  </si>
  <si>
    <t>209K川上町仁賀017</t>
  </si>
  <si>
    <t>Ⅱ-1464</t>
  </si>
  <si>
    <t>209K川上町仁賀018</t>
  </si>
  <si>
    <t>Ⅱ-1465</t>
  </si>
  <si>
    <t>209K川上町仁賀019</t>
  </si>
  <si>
    <t>Ⅱ-1466</t>
  </si>
  <si>
    <t>209K川上町仁賀020</t>
  </si>
  <si>
    <t>Ⅱ-1467</t>
  </si>
  <si>
    <t>209K川上町仁賀021</t>
  </si>
  <si>
    <t>Ⅱ-1468</t>
  </si>
  <si>
    <t>209K川上町仁賀022</t>
  </si>
  <si>
    <t>Ⅱ-1469</t>
  </si>
  <si>
    <t>209K川上町仁賀023</t>
  </si>
  <si>
    <t>Ⅱ-1470</t>
  </si>
  <si>
    <t>209K川上町仁賀024</t>
  </si>
  <si>
    <t>Ⅱ-1471</t>
  </si>
  <si>
    <t>209K川上町仁賀025</t>
  </si>
  <si>
    <t>Ⅱ-1472</t>
  </si>
  <si>
    <t>209K川上町仁賀026</t>
  </si>
  <si>
    <t>Ⅱ-1473</t>
  </si>
  <si>
    <t>209K川上町仁賀027</t>
  </si>
  <si>
    <t>大谷(E)</t>
  </si>
  <si>
    <t>209K川上町仁賀028</t>
  </si>
  <si>
    <t>小谷ヶ市(D)</t>
  </si>
  <si>
    <t>209K川上町仁賀029</t>
  </si>
  <si>
    <t>音藤(A)</t>
  </si>
  <si>
    <t>209D川上町仁賀001</t>
  </si>
  <si>
    <t>Ⅱ-43034</t>
  </si>
  <si>
    <t>209D川上町仁賀002</t>
  </si>
  <si>
    <t>Ⅱ-43045</t>
  </si>
  <si>
    <t>209D川上町仁賀003</t>
  </si>
  <si>
    <t>Ⅱ-43060</t>
  </si>
  <si>
    <t>209D川上町仁賀004</t>
  </si>
  <si>
    <t>Ⅰ-43031</t>
  </si>
  <si>
    <t>209D川上町仁賀005</t>
  </si>
  <si>
    <t>Ⅰ-43032</t>
  </si>
  <si>
    <t>209D川上町仁賀006</t>
  </si>
  <si>
    <t>Ⅰ-43033</t>
  </si>
  <si>
    <t>209D川上町仁賀007</t>
  </si>
  <si>
    <t>Ⅰ-43049</t>
  </si>
  <si>
    <t>209D川上町仁賀008</t>
  </si>
  <si>
    <t>Ⅱ-43030</t>
  </si>
  <si>
    <t>209D川上町仁賀009</t>
  </si>
  <si>
    <t>Ⅱ-43046</t>
  </si>
  <si>
    <t>209D川上町仁賀010</t>
  </si>
  <si>
    <t>Ⅱ-43047</t>
  </si>
  <si>
    <t>209D川上町仁賀011</t>
  </si>
  <si>
    <t>Ⅱ-43048</t>
  </si>
  <si>
    <t>209J川上町仁賀001</t>
  </si>
  <si>
    <t>103</t>
  </si>
  <si>
    <t>209J川上町仁賀002</t>
  </si>
  <si>
    <t>104</t>
  </si>
  <si>
    <t>209J川上町仁賀003</t>
  </si>
  <si>
    <t>105</t>
  </si>
  <si>
    <t>209J川上町仁賀004</t>
  </si>
  <si>
    <t>108</t>
  </si>
  <si>
    <t>209J川上町仁賀005</t>
  </si>
  <si>
    <t>110</t>
  </si>
  <si>
    <t>209J川上町仁賀006</t>
  </si>
  <si>
    <t>209J川上町仁賀007</t>
  </si>
  <si>
    <t>新規2</t>
  </si>
  <si>
    <t>川上町三沢</t>
  </si>
  <si>
    <t>209K川上町三沢001</t>
  </si>
  <si>
    <t>Ⅰ-2549</t>
  </si>
  <si>
    <t>209K川上町三沢002</t>
  </si>
  <si>
    <t>Ⅰ-2550</t>
  </si>
  <si>
    <t>209K川上町三沢003</t>
  </si>
  <si>
    <t>Ⅱ-1420</t>
  </si>
  <si>
    <t>209K川上町三沢004</t>
  </si>
  <si>
    <t>Ⅱ-1421</t>
  </si>
  <si>
    <t>209K川上町三沢005</t>
  </si>
  <si>
    <t>Ⅱ-1422</t>
  </si>
  <si>
    <t>209K川上町三沢006</t>
  </si>
  <si>
    <t>Ⅱ-1474</t>
  </si>
  <si>
    <t>209K川上町三沢007</t>
  </si>
  <si>
    <t>Ⅱ-1475</t>
  </si>
  <si>
    <t>209K川上町三沢008</t>
  </si>
  <si>
    <t>Ⅱ-1476</t>
  </si>
  <si>
    <t>209K川上町三沢009</t>
  </si>
  <si>
    <t>Ⅱ-1477</t>
  </si>
  <si>
    <t>209K川上町三沢010</t>
  </si>
  <si>
    <t>Ⅱ-1478</t>
  </si>
  <si>
    <t>209K川上町三沢011</t>
  </si>
  <si>
    <t>Ⅱ-1479</t>
  </si>
  <si>
    <t>209K川上町三沢012</t>
  </si>
  <si>
    <t>Ⅱ-1480</t>
  </si>
  <si>
    <t>209K川上町三沢013</t>
  </si>
  <si>
    <t>Ⅱ-1481</t>
  </si>
  <si>
    <t>209K川上町三沢014</t>
  </si>
  <si>
    <t>Ⅱ-1482</t>
  </si>
  <si>
    <t>209K川上町三沢015</t>
  </si>
  <si>
    <t>Ⅱ-1483</t>
  </si>
  <si>
    <t>209D川上町三沢001</t>
  </si>
  <si>
    <t>Ⅰ-43061</t>
  </si>
  <si>
    <t>209D川上町三沢002</t>
  </si>
  <si>
    <t>Ⅰ-43062</t>
  </si>
  <si>
    <t>209D川上町三沢003</t>
  </si>
  <si>
    <t>Ⅰ-43065</t>
  </si>
  <si>
    <t>209D川上町三沢004</t>
  </si>
  <si>
    <t>Ⅰ-43066</t>
  </si>
  <si>
    <t>209D川上町三沢005</t>
  </si>
  <si>
    <t>Ⅱ-43037</t>
  </si>
  <si>
    <t>209D川上町三沢006</t>
  </si>
  <si>
    <t>Ⅱ-43063</t>
  </si>
  <si>
    <t>209D川上町三沢007</t>
  </si>
  <si>
    <t>Ⅱ-43064</t>
  </si>
  <si>
    <t>209D川上町三沢008</t>
  </si>
  <si>
    <t>Ⅱ-43067</t>
  </si>
  <si>
    <t>209D川上町三沢009</t>
  </si>
  <si>
    <t>Ⅱ-43068</t>
  </si>
  <si>
    <t>209D川上町三沢010</t>
  </si>
  <si>
    <t>Ⅱ-43069</t>
  </si>
  <si>
    <t>209D川上町三沢011</t>
  </si>
  <si>
    <t>Ⅰ-43050</t>
  </si>
  <si>
    <t>209D川上町三沢012</t>
  </si>
  <si>
    <t>Ⅱ-43038</t>
  </si>
  <si>
    <t>209J川上町三沢001</t>
  </si>
  <si>
    <t>92</t>
  </si>
  <si>
    <t>209J川上町三沢002</t>
  </si>
  <si>
    <t>93</t>
  </si>
  <si>
    <t>209J川上町三沢003</t>
  </si>
  <si>
    <t>94</t>
  </si>
  <si>
    <t>209J川上町三沢004</t>
  </si>
  <si>
    <t>新規3</t>
  </si>
  <si>
    <t>川上町吉木</t>
  </si>
  <si>
    <t>209K川上町吉木001</t>
  </si>
  <si>
    <t>Ⅰ-2532</t>
  </si>
  <si>
    <t>川上町領家</t>
  </si>
  <si>
    <t>209K川上町領家001</t>
  </si>
  <si>
    <t>Ⅰ-1375</t>
  </si>
  <si>
    <t>209K川上町領家002</t>
  </si>
  <si>
    <t>Ⅱ-1378</t>
  </si>
  <si>
    <t>209K川上町領家003</t>
  </si>
  <si>
    <t>Ⅱ-1386</t>
  </si>
  <si>
    <t>209K川上町領家004</t>
  </si>
  <si>
    <t>Ⅰ-1374</t>
  </si>
  <si>
    <t>209K川上町領家005</t>
  </si>
  <si>
    <t>Ⅰ-2533</t>
  </si>
  <si>
    <t>209K川上町領家006</t>
  </si>
  <si>
    <t>Ⅰ-2534</t>
  </si>
  <si>
    <t>209K川上町領家007</t>
  </si>
  <si>
    <t>Ⅰ-2535</t>
  </si>
  <si>
    <t>209K川上町領家008</t>
  </si>
  <si>
    <t>Ⅰ-2536</t>
  </si>
  <si>
    <t>209K川上町領家009</t>
  </si>
  <si>
    <t>Ⅱ-1383</t>
  </si>
  <si>
    <t>209K川上町領家010</t>
  </si>
  <si>
    <t>Ⅱ-1384</t>
  </si>
  <si>
    <t>209K川上町領家011</t>
  </si>
  <si>
    <t>Ⅱ-1385</t>
  </si>
  <si>
    <t>209K川上町領家012</t>
  </si>
  <si>
    <t>Ⅱ-1388</t>
  </si>
  <si>
    <t>209K川上町領家013</t>
  </si>
  <si>
    <t>Ⅱ-1413</t>
  </si>
  <si>
    <t>209K川上町領家014</t>
  </si>
  <si>
    <t>Ⅱ-1414</t>
  </si>
  <si>
    <t>209K川上町領家015</t>
  </si>
  <si>
    <t>Ⅱ-1416</t>
  </si>
  <si>
    <t>209D川上町領家001</t>
  </si>
  <si>
    <t>Ⅱ-43014</t>
  </si>
  <si>
    <t>209D川上町領家003</t>
  </si>
  <si>
    <t>Ⅱ-43017</t>
  </si>
  <si>
    <t>209D川上町領家004</t>
  </si>
  <si>
    <t>Ⅱ-43018</t>
  </si>
  <si>
    <t>209D川上町領家005</t>
  </si>
  <si>
    <t>Ⅰ-43007</t>
  </si>
  <si>
    <t>209D川上町領家006</t>
  </si>
  <si>
    <t>Ⅰ-43013</t>
  </si>
  <si>
    <t>209D川上町領家007</t>
  </si>
  <si>
    <t>Ⅰ-43015</t>
  </si>
  <si>
    <t>209D川上町領家008</t>
  </si>
  <si>
    <t>Ⅱ-43001</t>
  </si>
  <si>
    <t>209D川上町領家009</t>
  </si>
  <si>
    <t>Ⅱ-43002</t>
  </si>
  <si>
    <t>209D川上町領家010</t>
  </si>
  <si>
    <t>Ⅱ-43003</t>
  </si>
  <si>
    <t>209D川上町領家011</t>
  </si>
  <si>
    <t>Ⅱ-43004</t>
  </si>
  <si>
    <t>209D川上町領家012</t>
  </si>
  <si>
    <t>Ⅱ-43005</t>
  </si>
  <si>
    <t>209D川上町領家013</t>
  </si>
  <si>
    <t>Ⅱ-43006</t>
  </si>
  <si>
    <t>209D川上町領家014</t>
  </si>
  <si>
    <t>Ⅱ-43019</t>
  </si>
  <si>
    <t>209D川上町領家015</t>
  </si>
  <si>
    <t>Ⅱ-43020</t>
  </si>
  <si>
    <t>209D川上町領家016</t>
  </si>
  <si>
    <t>Ⅱ-43021</t>
  </si>
  <si>
    <t>209D川上町領家017</t>
  </si>
  <si>
    <t>総奥川</t>
  </si>
  <si>
    <t>宇治町穴田</t>
  </si>
  <si>
    <t>209D宇治町穴田001</t>
  </si>
  <si>
    <t>Ⅰ-38106</t>
  </si>
  <si>
    <t>209D宇治町穴田002</t>
  </si>
  <si>
    <t>Ⅱ-38102</t>
  </si>
  <si>
    <t>209D宇治町穴田003</t>
  </si>
  <si>
    <t>Ⅱ-38103</t>
  </si>
  <si>
    <t>209D宇治町穴田004</t>
  </si>
  <si>
    <t>Ⅱ-38104</t>
  </si>
  <si>
    <t>209D宇治町穴田005</t>
  </si>
  <si>
    <t>Ⅱ-38105</t>
  </si>
  <si>
    <t>宇治町宇治</t>
  </si>
  <si>
    <t>209K宇治町宇治001</t>
  </si>
  <si>
    <t>Ⅰ-1280</t>
  </si>
  <si>
    <t>209K宇治町宇治003</t>
  </si>
  <si>
    <t>Ⅰ-2468</t>
  </si>
  <si>
    <t>209K宇治町宇治004</t>
  </si>
  <si>
    <t>Ⅱ-1195</t>
  </si>
  <si>
    <t>209D宇治町宇治001</t>
  </si>
  <si>
    <t>Ⅱ-38007</t>
  </si>
  <si>
    <t>209D宇治町宇治002</t>
  </si>
  <si>
    <t>Ⅱ-38099</t>
  </si>
  <si>
    <t>209D宇治町宇治003</t>
  </si>
  <si>
    <t>Ⅱ-38100</t>
  </si>
  <si>
    <t>209D宇治町宇治004</t>
  </si>
  <si>
    <t>Ⅱ-38107</t>
  </si>
  <si>
    <t>宇治町遠原</t>
  </si>
  <si>
    <t>209K宇治町遠原001</t>
  </si>
  <si>
    <t>Ⅰ-1272</t>
  </si>
  <si>
    <t>209K宇治町遠原002</t>
  </si>
  <si>
    <t>Ⅰ-2461</t>
  </si>
  <si>
    <t>209K宇治町遠原003</t>
  </si>
  <si>
    <t>Ⅰ-2462</t>
  </si>
  <si>
    <t>209K宇治町遠原004</t>
  </si>
  <si>
    <t>Ⅱ-1159</t>
  </si>
  <si>
    <t>209K宇治町遠原005</t>
  </si>
  <si>
    <t>Ⅱ-1160</t>
  </si>
  <si>
    <t>209K宇治町遠原006</t>
  </si>
  <si>
    <t>Ⅱ-1161</t>
  </si>
  <si>
    <t>209K宇治町遠原007</t>
  </si>
  <si>
    <t>Ⅱ-1162</t>
  </si>
  <si>
    <t>209K宇治町遠原008</t>
  </si>
  <si>
    <t>Ⅱ-1163</t>
  </si>
  <si>
    <t>209D宇治町遠原001</t>
  </si>
  <si>
    <t>Ⅰ-38050</t>
  </si>
  <si>
    <t>209D宇治町遠原002</t>
  </si>
  <si>
    <t>Ⅰ-38054</t>
  </si>
  <si>
    <t>209D宇治町遠原003</t>
  </si>
  <si>
    <t>Ⅰ-38055</t>
  </si>
  <si>
    <t>209D宇治町遠原004</t>
  </si>
  <si>
    <t>Ⅰ-38056</t>
  </si>
  <si>
    <t>209D宇治町遠原005</t>
  </si>
  <si>
    <t>Ⅱ-38051</t>
  </si>
  <si>
    <t>209D宇治町遠原006</t>
  </si>
  <si>
    <t>Ⅱ-38052</t>
  </si>
  <si>
    <t>209D宇治町遠原007</t>
  </si>
  <si>
    <t>Ⅱ-38053</t>
  </si>
  <si>
    <t>209D宇治町遠原008</t>
  </si>
  <si>
    <t>Ⅱ-38057</t>
  </si>
  <si>
    <t>209D宇治町遠原009</t>
  </si>
  <si>
    <t>Ⅱ-38058</t>
  </si>
  <si>
    <t>209D宇治町遠原010</t>
  </si>
  <si>
    <t>Ⅱ-38059</t>
  </si>
  <si>
    <t>209D宇治町遠原011</t>
  </si>
  <si>
    <t>Ⅱ-38060</t>
  </si>
  <si>
    <t>209D宇治町遠原012</t>
  </si>
  <si>
    <t>Ⅱ-38061</t>
  </si>
  <si>
    <t>宇治町本郷</t>
  </si>
  <si>
    <t>209K宇治町本郷001</t>
  </si>
  <si>
    <t>Ⅱ-1194</t>
  </si>
  <si>
    <t>209K宇治町本郷002</t>
  </si>
  <si>
    <t>Ⅰ-2463</t>
  </si>
  <si>
    <t>209D宇治町本郷001</t>
  </si>
  <si>
    <t>Ⅰ-38101</t>
  </si>
  <si>
    <t>209D宇治町本郷002</t>
  </si>
  <si>
    <t>Ⅱ-38006</t>
  </si>
  <si>
    <t>奥万田町</t>
  </si>
  <si>
    <t>209K奥万田町001</t>
  </si>
  <si>
    <t>Ⅰ-2498</t>
  </si>
  <si>
    <t>209D奥万田町001</t>
  </si>
  <si>
    <t>Ⅰ-38208</t>
  </si>
  <si>
    <t>209D奥万田町002</t>
  </si>
  <si>
    <t>Ⅰ-38209</t>
  </si>
  <si>
    <t>209D奥万田町003</t>
  </si>
  <si>
    <t>Ⅰ-38210</t>
  </si>
  <si>
    <t>209D奥万田町004</t>
  </si>
  <si>
    <t>Ⅱ-38203</t>
  </si>
  <si>
    <t>209D奥万田町005</t>
  </si>
  <si>
    <t>Ⅱ-38204</t>
  </si>
  <si>
    <t>209D奥万田町006</t>
  </si>
  <si>
    <t>Ⅱ-38207</t>
  </si>
  <si>
    <t>209D奥万田町007</t>
  </si>
  <si>
    <t>Ⅲ-38200</t>
  </si>
  <si>
    <t>209D奥万田町008</t>
  </si>
  <si>
    <t>Ⅲ-38201</t>
  </si>
  <si>
    <t>209D奥万田町009</t>
  </si>
  <si>
    <t>Ⅲ-38202</t>
  </si>
  <si>
    <t>209D奥万田町010</t>
  </si>
  <si>
    <t>Ⅲ-38205</t>
  </si>
  <si>
    <t>209D奥万田町011</t>
  </si>
  <si>
    <t>Ⅲ-38206</t>
  </si>
  <si>
    <t>落合町阿部</t>
  </si>
  <si>
    <t>209K落合町阿部002</t>
  </si>
  <si>
    <t>Ⅰ-1296</t>
  </si>
  <si>
    <t>209K落合町阿部003</t>
  </si>
  <si>
    <t>Ⅰ-1298-1</t>
  </si>
  <si>
    <t>209K落合町阿部004</t>
  </si>
  <si>
    <t>Ⅰ-1298-2</t>
  </si>
  <si>
    <t>209K落合町阿部005</t>
  </si>
  <si>
    <t>Ⅰ-1300</t>
  </si>
  <si>
    <t>209K落合町阿部006</t>
  </si>
  <si>
    <t>Ⅰ-2485</t>
  </si>
  <si>
    <t>209K落合町阿部007</t>
  </si>
  <si>
    <t>Ⅰ-2486</t>
  </si>
  <si>
    <t>209K落合町阿部008</t>
  </si>
  <si>
    <t>Ⅰ-2487</t>
  </si>
  <si>
    <t>209K落合町阿部009</t>
  </si>
  <si>
    <t>Ⅰ-2488</t>
  </si>
  <si>
    <t>209K落合町阿部010</t>
  </si>
  <si>
    <t>Ⅱ-1226</t>
  </si>
  <si>
    <t>209K落合町阿部011</t>
  </si>
  <si>
    <t>Ⅱ-1227</t>
  </si>
  <si>
    <t>209K落合町阿部012</t>
  </si>
  <si>
    <t>Ⅲ-179</t>
  </si>
  <si>
    <t>209D落合町阿部002</t>
  </si>
  <si>
    <t>Ⅰ-38154</t>
  </si>
  <si>
    <t>209D落合町阿部003</t>
  </si>
  <si>
    <t>Ⅰ-38155</t>
  </si>
  <si>
    <t>209D落合町阿部004</t>
  </si>
  <si>
    <t>Ⅰ-38156</t>
  </si>
  <si>
    <t>209D落合町阿部005</t>
  </si>
  <si>
    <t>Ⅰ-38157</t>
  </si>
  <si>
    <t>209D落合町阿部006</t>
  </si>
  <si>
    <t>Ⅰ-38158</t>
  </si>
  <si>
    <t>209D落合町阿部007</t>
  </si>
  <si>
    <t>Ⅰ-38159</t>
  </si>
  <si>
    <t>209D落合町阿部008</t>
  </si>
  <si>
    <t>Ⅰ-38160</t>
  </si>
  <si>
    <t>209D落合町阿部009</t>
  </si>
  <si>
    <t>Ⅰ-38161</t>
  </si>
  <si>
    <t>209D落合町阿部010</t>
  </si>
  <si>
    <t>Ⅰ-38162</t>
  </si>
  <si>
    <t>209D落合町阿部011</t>
  </si>
  <si>
    <t>Ⅰ-38165-1</t>
  </si>
  <si>
    <t>209D落合町阿部012</t>
  </si>
  <si>
    <t>Ⅰ-38165-2</t>
  </si>
  <si>
    <t>209D落合町阿部013</t>
  </si>
  <si>
    <t>Ⅰ-38165-3</t>
  </si>
  <si>
    <t>209D落合町阿部014</t>
  </si>
  <si>
    <t>Ⅰ-38166</t>
  </si>
  <si>
    <t>209D落合町阿部015</t>
  </si>
  <si>
    <t>Ⅰ-38164</t>
  </si>
  <si>
    <t>209D落合町阿部016</t>
  </si>
  <si>
    <t>Ⅰ-38163</t>
  </si>
  <si>
    <t>落合町福地</t>
  </si>
  <si>
    <t>209K落合町福地001</t>
  </si>
  <si>
    <t>Ⅰ-1283</t>
  </si>
  <si>
    <t>209K落合町福地002</t>
  </si>
  <si>
    <t>Ⅰ-1285</t>
  </si>
  <si>
    <t>209K落合町福地003</t>
  </si>
  <si>
    <t>Ⅰ-1290</t>
  </si>
  <si>
    <t>209K落合町福地004</t>
  </si>
  <si>
    <t>Ⅰ-1294</t>
  </si>
  <si>
    <t>209K落合町福地005</t>
  </si>
  <si>
    <t>Ⅰ-2476</t>
  </si>
  <si>
    <t>209K落合町福地007</t>
  </si>
  <si>
    <t>Ⅱ-1208</t>
  </si>
  <si>
    <t>209K落合町福地008</t>
  </si>
  <si>
    <t>Ⅱ-1209</t>
  </si>
  <si>
    <t>209K落合町福地009</t>
  </si>
  <si>
    <t>Ⅱ-1210</t>
  </si>
  <si>
    <t>209K落合町福地010</t>
  </si>
  <si>
    <t>Ⅱ-1211</t>
  </si>
  <si>
    <t>209K落合町福地011</t>
  </si>
  <si>
    <t>Ⅱ-1212</t>
  </si>
  <si>
    <t>209K落合町福地012</t>
  </si>
  <si>
    <t>Ⅱ-1213</t>
  </si>
  <si>
    <t>209K落合町福地013</t>
  </si>
  <si>
    <t>Ⅱ-1214</t>
  </si>
  <si>
    <t>209K落合町福地014</t>
  </si>
  <si>
    <t>Ⅱ-1215</t>
  </si>
  <si>
    <t>209K落合町福地015</t>
  </si>
  <si>
    <t>Ⅱ-1216</t>
  </si>
  <si>
    <t>209K落合町福地016</t>
  </si>
  <si>
    <t>I-1295</t>
  </si>
  <si>
    <t>209D落合町福地001</t>
  </si>
  <si>
    <t>Ⅰ-38148</t>
  </si>
  <si>
    <t>209D落合町福地002</t>
  </si>
  <si>
    <t>Ⅰ-38149</t>
  </si>
  <si>
    <t>209D落合町福地003</t>
  </si>
  <si>
    <t>Ⅰ-38151</t>
  </si>
  <si>
    <t>209D落合町福地004</t>
  </si>
  <si>
    <t>Ⅱ-38136</t>
  </si>
  <si>
    <t>209D落合町福地005</t>
  </si>
  <si>
    <t>Ⅱ-38144</t>
  </si>
  <si>
    <t>209D落合町福地006</t>
  </si>
  <si>
    <t>Ⅱ-38147</t>
  </si>
  <si>
    <t>209D落合町福地007</t>
  </si>
  <si>
    <t>Ⅰ-38138</t>
  </si>
  <si>
    <t>209D落合町福地008</t>
  </si>
  <si>
    <t>Ⅱ-38135</t>
  </si>
  <si>
    <t>209D落合町福地009</t>
  </si>
  <si>
    <t>Ⅱ-38137</t>
  </si>
  <si>
    <t>209D落合町福地010</t>
  </si>
  <si>
    <t>Ⅱ-38139</t>
  </si>
  <si>
    <t>209D落合町福地011</t>
  </si>
  <si>
    <t>Ⅱ-38140</t>
  </si>
  <si>
    <t>209D落合町福地012</t>
  </si>
  <si>
    <t>Ⅱ-38145</t>
  </si>
  <si>
    <t>209D落合町福地013</t>
  </si>
  <si>
    <t>Ⅱ-38152</t>
  </si>
  <si>
    <t>209D落合町福地014</t>
  </si>
  <si>
    <t>Ⅰ-38153-1</t>
  </si>
  <si>
    <t>209J落合町福地001</t>
  </si>
  <si>
    <t>54</t>
  </si>
  <si>
    <t>209J落合町福地002</t>
  </si>
  <si>
    <t>－</t>
  </si>
  <si>
    <t>野坂</t>
  </si>
  <si>
    <t>落合町近似</t>
  </si>
  <si>
    <t>209K落合町近似001</t>
  </si>
  <si>
    <t>Ⅰ-1288</t>
  </si>
  <si>
    <t>209K落合町近似002</t>
  </si>
  <si>
    <t>Ⅰ-1289</t>
  </si>
  <si>
    <t>209K落合町近似003</t>
  </si>
  <si>
    <t>Ⅰ-1291</t>
  </si>
  <si>
    <t>209K落合町近似004</t>
  </si>
  <si>
    <t>Ⅰ-1293</t>
  </si>
  <si>
    <t>209K落合町近似005</t>
  </si>
  <si>
    <t>Ⅰ-1299</t>
  </si>
  <si>
    <t>209K落合町近似006</t>
  </si>
  <si>
    <t>Ⅰ-2480</t>
  </si>
  <si>
    <t>209K落合町近似007</t>
  </si>
  <si>
    <t>Ⅰ-2481</t>
  </si>
  <si>
    <t>209K落合町近似008</t>
  </si>
  <si>
    <t>Ⅰ-2482</t>
  </si>
  <si>
    <t>209K落合町近似009</t>
  </si>
  <si>
    <t>Ⅰ-2483</t>
  </si>
  <si>
    <t>209K落合町近似010</t>
  </si>
  <si>
    <t>Ⅰ-2484</t>
  </si>
  <si>
    <t>209K落合町近似011</t>
  </si>
  <si>
    <t>Ⅰ-1287</t>
  </si>
  <si>
    <t>209K落合町近似012</t>
  </si>
  <si>
    <t>Ⅱ-1223</t>
  </si>
  <si>
    <t>209K落合町近似013</t>
  </si>
  <si>
    <t>Ⅱ-1224</t>
  </si>
  <si>
    <t>209K落合町近似014</t>
  </si>
  <si>
    <t>Ⅱ-1225</t>
  </si>
  <si>
    <t>209D落合町近似001</t>
  </si>
  <si>
    <t>Ⅰ-38167</t>
  </si>
  <si>
    <t>209D落合町近似002</t>
  </si>
  <si>
    <t>Ⅰ-38168</t>
  </si>
  <si>
    <t>209D落合町近似003</t>
  </si>
  <si>
    <t>Ⅰ-38169</t>
  </si>
  <si>
    <t>209D落合町近似004</t>
  </si>
  <si>
    <t>Ⅰ-38170</t>
  </si>
  <si>
    <t>209D落合町近似005</t>
  </si>
  <si>
    <t>Ⅰ-38171</t>
  </si>
  <si>
    <t>209D落合町近似006</t>
  </si>
  <si>
    <t>Ⅰ-38173-1</t>
  </si>
  <si>
    <t>209D落合町近似007</t>
  </si>
  <si>
    <t>Ⅰ-38173-2</t>
  </si>
  <si>
    <t>209D落合町近似008</t>
  </si>
  <si>
    <t>Ⅰ-38174</t>
  </si>
  <si>
    <t>209D落合町近似009</t>
  </si>
  <si>
    <t>Ⅰ-38175</t>
  </si>
  <si>
    <t>209D落合町近似010</t>
  </si>
  <si>
    <t>Ⅱ-38172</t>
  </si>
  <si>
    <t>落合町原田</t>
  </si>
  <si>
    <t>209K落合町原田001</t>
  </si>
  <si>
    <t>Ⅰ-2478</t>
  </si>
  <si>
    <t>209K落合町原田002</t>
  </si>
  <si>
    <t>Ⅲ-178</t>
  </si>
  <si>
    <t>209D落合町原田001</t>
  </si>
  <si>
    <t>Ⅰ-38153-2</t>
  </si>
  <si>
    <t>209D落合町原田002</t>
  </si>
  <si>
    <t>Ⅰ-38153-3</t>
  </si>
  <si>
    <t>209D落合町原田003</t>
  </si>
  <si>
    <t>Ⅰ-38153-4</t>
  </si>
  <si>
    <t>209D落合町原田004</t>
  </si>
  <si>
    <t>Ⅰ-38153-5</t>
  </si>
  <si>
    <t>209D落合町原田005</t>
  </si>
  <si>
    <t>Ⅰ-38153-6</t>
  </si>
  <si>
    <t>御前町</t>
  </si>
  <si>
    <t>209K御前町001</t>
  </si>
  <si>
    <t>Ⅰ-1286</t>
  </si>
  <si>
    <t>上谷町</t>
  </si>
  <si>
    <t>209K上谷町001</t>
  </si>
  <si>
    <t>Ⅱ-1245</t>
  </si>
  <si>
    <t>209D上谷町001</t>
  </si>
  <si>
    <t>Ⅰ-38213</t>
  </si>
  <si>
    <t>209D上谷町002</t>
  </si>
  <si>
    <t>Ⅱ-38214</t>
  </si>
  <si>
    <t>209D上谷町003</t>
  </si>
  <si>
    <t>Ⅱ-38215</t>
  </si>
  <si>
    <t>川端町</t>
  </si>
  <si>
    <t>209D川端町001</t>
  </si>
  <si>
    <t>Ⅱ-38134</t>
  </si>
  <si>
    <t>川面町</t>
  </si>
  <si>
    <t>209K川面町001</t>
  </si>
  <si>
    <t>Ⅰ-1270</t>
  </si>
  <si>
    <t>209K川面町002</t>
  </si>
  <si>
    <t>Ⅰ-2453</t>
  </si>
  <si>
    <t>209K川面町003</t>
  </si>
  <si>
    <t>Ⅰ-2455</t>
  </si>
  <si>
    <t>209K川面町004</t>
  </si>
  <si>
    <t>Ⅰ-2454</t>
  </si>
  <si>
    <t>209K川面町005</t>
  </si>
  <si>
    <t>Ⅱ-1135</t>
  </si>
  <si>
    <t>209K川面町006</t>
  </si>
  <si>
    <t>Ⅱ-1136</t>
  </si>
  <si>
    <t>209K川面町007</t>
  </si>
  <si>
    <t>Ⅱ-1137</t>
  </si>
  <si>
    <t>209K川面町008</t>
  </si>
  <si>
    <t>Ⅱ-1138</t>
  </si>
  <si>
    <t>209K川面町009</t>
  </si>
  <si>
    <t>Ⅱ-1139</t>
  </si>
  <si>
    <t>209K川面町010</t>
  </si>
  <si>
    <t>Ⅱ-1140</t>
  </si>
  <si>
    <t>209K川面町011</t>
  </si>
  <si>
    <t>Ⅱ-1141</t>
  </si>
  <si>
    <t>209K川面町012</t>
  </si>
  <si>
    <t>Ⅱ-1142</t>
  </si>
  <si>
    <t>209K川面町013</t>
  </si>
  <si>
    <t>Ⅱ-1143</t>
  </si>
  <si>
    <t>209K川面町014</t>
  </si>
  <si>
    <t>Ⅱ-1144</t>
  </si>
  <si>
    <t>209K川面町015</t>
  </si>
  <si>
    <t>Ⅱ-1145</t>
  </si>
  <si>
    <t>209K川面町016</t>
  </si>
  <si>
    <t>Ⅱ-1146</t>
  </si>
  <si>
    <t>209K川面町017</t>
  </si>
  <si>
    <t>Ⅱ-1147</t>
  </si>
  <si>
    <t>209K川面町018</t>
  </si>
  <si>
    <t>Ⅱ-1149</t>
  </si>
  <si>
    <t>209K川面町019</t>
  </si>
  <si>
    <t>Ⅱ-1150</t>
  </si>
  <si>
    <t>209K川面町020</t>
  </si>
  <si>
    <t>Ⅱ-1133</t>
  </si>
  <si>
    <t>209K川面町021</t>
  </si>
  <si>
    <t>Ⅱ-1134</t>
  </si>
  <si>
    <t>209D川面町001</t>
  </si>
  <si>
    <t>Ⅰ-38041</t>
  </si>
  <si>
    <t>209D川面町002</t>
  </si>
  <si>
    <t>Ⅰ-38042</t>
  </si>
  <si>
    <t>209D川面町003</t>
  </si>
  <si>
    <t>Ⅱ-38043</t>
  </si>
  <si>
    <t>209D川面町004</t>
  </si>
  <si>
    <t>Ⅱ-38044</t>
  </si>
  <si>
    <t>209D川面町005</t>
  </si>
  <si>
    <t>Ⅱ-38037</t>
  </si>
  <si>
    <t>209D川面町006</t>
  </si>
  <si>
    <t>Ⅱ-38040-1</t>
  </si>
  <si>
    <t>209D川面町007</t>
  </si>
  <si>
    <t>Ⅱ-38040-2</t>
  </si>
  <si>
    <t>209D川面町008</t>
  </si>
  <si>
    <t>Ⅱ-38040-3</t>
  </si>
  <si>
    <t>209D川面町009</t>
  </si>
  <si>
    <t>Ⅱ-38040-4</t>
  </si>
  <si>
    <t>209D川面町010</t>
  </si>
  <si>
    <t>Ⅱ-38039-1</t>
  </si>
  <si>
    <t>209D川面町011</t>
  </si>
  <si>
    <t>Ⅱ-38039-2</t>
  </si>
  <si>
    <t>209D川面町012</t>
  </si>
  <si>
    <t>9日</t>
  </si>
  <si>
    <t>Ⅱ-38081</t>
  </si>
  <si>
    <t>209D川面町013</t>
  </si>
  <si>
    <t>Ⅱ-38082-1</t>
  </si>
  <si>
    <t>209D川面町014</t>
  </si>
  <si>
    <t>Ⅱ-38082-2</t>
  </si>
  <si>
    <t>209D川面町015</t>
  </si>
  <si>
    <t>Ⅱ-38038-1</t>
  </si>
  <si>
    <t>209D川面町016</t>
  </si>
  <si>
    <t>Ⅱ-38038-2</t>
  </si>
  <si>
    <t>209D川面町017</t>
  </si>
  <si>
    <t>Ⅱ-38038-3</t>
  </si>
  <si>
    <t>209D川面町018</t>
  </si>
  <si>
    <t>Ⅱ-38038-4</t>
  </si>
  <si>
    <t>209D川面町019</t>
  </si>
  <si>
    <t>Ⅱ-38038-5</t>
  </si>
  <si>
    <t>209D川面町020</t>
  </si>
  <si>
    <t>Ⅱ-38038-6</t>
  </si>
  <si>
    <t>209D川面町021</t>
  </si>
  <si>
    <t>Ⅱ-38038-7</t>
  </si>
  <si>
    <t>209D川面町022</t>
  </si>
  <si>
    <t>Ⅱ-38038-8</t>
  </si>
  <si>
    <t>209D川面町023</t>
  </si>
  <si>
    <t>Ⅱ-38038-9</t>
  </si>
  <si>
    <t>209D川面町024</t>
  </si>
  <si>
    <t>Ⅱ-38038-10</t>
  </si>
  <si>
    <t>209D川面町025</t>
  </si>
  <si>
    <t>Ⅱ-38038-11</t>
  </si>
  <si>
    <t>209D川面町026</t>
  </si>
  <si>
    <t>Ⅱ-38084</t>
  </si>
  <si>
    <t>209D川面町027</t>
  </si>
  <si>
    <t>Ⅱ-38036</t>
  </si>
  <si>
    <t>209J川面町001</t>
  </si>
  <si>
    <t>50</t>
  </si>
  <si>
    <t>小高下町</t>
  </si>
  <si>
    <t>209K小高下町001</t>
  </si>
  <si>
    <t>Ⅱ-1240</t>
  </si>
  <si>
    <t>209K小高下町002</t>
  </si>
  <si>
    <t>Ⅱ-1241</t>
  </si>
  <si>
    <t>209K小高下町003</t>
  </si>
  <si>
    <t>Ⅱ-1242</t>
  </si>
  <si>
    <t>209K小高下町004</t>
  </si>
  <si>
    <t>Ⅱ-1243</t>
  </si>
  <si>
    <t>209K小高下町005</t>
  </si>
  <si>
    <t>Ⅰ-1284</t>
  </si>
  <si>
    <t>209D小高下町001</t>
  </si>
  <si>
    <t>Ⅰ-38196</t>
  </si>
  <si>
    <t>209D小高下町002</t>
  </si>
  <si>
    <t>Ⅰ-38197</t>
  </si>
  <si>
    <t>209D小高下町003</t>
  </si>
  <si>
    <t>Ⅰ-38198</t>
  </si>
  <si>
    <t>209D小高下町004</t>
  </si>
  <si>
    <t>Ⅱ-38199</t>
  </si>
  <si>
    <t>巨瀬町</t>
  </si>
  <si>
    <t>209K巨瀬町001</t>
  </si>
  <si>
    <t>Ⅰ-1256</t>
  </si>
  <si>
    <t>209K巨瀬町002</t>
  </si>
  <si>
    <t>Ⅰ-1259</t>
  </si>
  <si>
    <t>209K巨瀬町003</t>
  </si>
  <si>
    <t>Ⅰ-2452</t>
  </si>
  <si>
    <t>209K巨瀬町004</t>
  </si>
  <si>
    <t>Ⅰ-1260</t>
  </si>
  <si>
    <t>209K巨瀬町005</t>
  </si>
  <si>
    <t>Ⅰ-1262</t>
  </si>
  <si>
    <t>209K巨瀬町006</t>
  </si>
  <si>
    <t>Ⅰ-1264-1</t>
  </si>
  <si>
    <t>209K巨瀬町007</t>
  </si>
  <si>
    <t>Ⅰ-1264-2</t>
  </si>
  <si>
    <t>209K巨瀬町008</t>
  </si>
  <si>
    <t>Ⅰ-2464</t>
  </si>
  <si>
    <t>209K巨瀬町009</t>
  </si>
  <si>
    <t>Ⅰ-2465</t>
  </si>
  <si>
    <t>209K巨瀬町010</t>
  </si>
  <si>
    <t>Ⅰ-2466</t>
  </si>
  <si>
    <t>209K巨瀬町011</t>
  </si>
  <si>
    <t>Ⅱ-1129</t>
  </si>
  <si>
    <t>209K巨瀬町012</t>
  </si>
  <si>
    <t>Ⅱ-1130</t>
  </si>
  <si>
    <t>209K巨瀬町013</t>
  </si>
  <si>
    <t>Ⅱ-1175</t>
  </si>
  <si>
    <t>209K巨瀬町014</t>
  </si>
  <si>
    <t>Ⅱ-1176</t>
  </si>
  <si>
    <t>209K巨瀬町015</t>
  </si>
  <si>
    <t>Ⅱ-1177</t>
  </si>
  <si>
    <t>209K巨瀬町016</t>
  </si>
  <si>
    <t>Ⅱ-1178</t>
  </si>
  <si>
    <t>209K巨瀬町017</t>
  </si>
  <si>
    <t>Ⅱ-1179</t>
  </si>
  <si>
    <t>209K巨瀬町018</t>
  </si>
  <si>
    <t>Ⅱ-1180</t>
  </si>
  <si>
    <t>209K巨瀬町019</t>
  </si>
  <si>
    <t>Ⅱ-1181</t>
  </si>
  <si>
    <t>209K巨瀬町020</t>
  </si>
  <si>
    <t>Ⅱ-1182</t>
  </si>
  <si>
    <t>209K巨瀬町021</t>
  </si>
  <si>
    <t>Ⅱ-1183</t>
  </si>
  <si>
    <t>209K巨瀬町022</t>
  </si>
  <si>
    <t>Ⅱ-1184</t>
  </si>
  <si>
    <t>209K巨瀬町023</t>
  </si>
  <si>
    <t>Ⅱ-1185</t>
  </si>
  <si>
    <t>209K巨瀬町024</t>
  </si>
  <si>
    <t>Ⅱ-1186</t>
  </si>
  <si>
    <t>209K巨瀬町025</t>
  </si>
  <si>
    <t>Ⅱ-1187</t>
  </si>
  <si>
    <t>209K巨瀬町026</t>
  </si>
  <si>
    <t>Ⅱ-1188</t>
  </si>
  <si>
    <t>209K巨瀬町027</t>
  </si>
  <si>
    <t>Ⅰ-1258</t>
  </si>
  <si>
    <t>209D巨瀬町001</t>
  </si>
  <si>
    <t>Ⅰ-38085</t>
  </si>
  <si>
    <t>209D巨瀬町002</t>
  </si>
  <si>
    <t>Ⅰ-38086</t>
  </si>
  <si>
    <t>209D巨瀬町003</t>
  </si>
  <si>
    <t>Ⅱ-38087</t>
  </si>
  <si>
    <t>209D巨瀬町004</t>
  </si>
  <si>
    <t>Ⅱ-38016</t>
  </si>
  <si>
    <t>209D巨瀬町005</t>
  </si>
  <si>
    <t>Ⅱ-38088</t>
  </si>
  <si>
    <t>209D巨瀬町006</t>
  </si>
  <si>
    <t>Ⅱ-38089</t>
  </si>
  <si>
    <t>209D巨瀬町007</t>
  </si>
  <si>
    <t>Ⅱ-38030</t>
  </si>
  <si>
    <t>209D巨瀬町008</t>
  </si>
  <si>
    <t>Ⅱ-38031</t>
  </si>
  <si>
    <t>209D巨瀬町009</t>
  </si>
  <si>
    <t>Ⅱ-38090</t>
  </si>
  <si>
    <t>209J巨瀬町001</t>
  </si>
  <si>
    <t>47</t>
  </si>
  <si>
    <t>209J巨瀬町002</t>
  </si>
  <si>
    <t>48</t>
  </si>
  <si>
    <t>209J巨瀬町003</t>
  </si>
  <si>
    <t>新規</t>
  </si>
  <si>
    <t>下谷町</t>
  </si>
  <si>
    <t>209D下谷町001</t>
  </si>
  <si>
    <t>Ⅰ-38176</t>
  </si>
  <si>
    <t>高倉町飯部</t>
  </si>
  <si>
    <t>209K高倉町飯部001</t>
  </si>
  <si>
    <t>Ⅰ-1266</t>
  </si>
  <si>
    <t>209K高倉町飯部002</t>
  </si>
  <si>
    <t>Ⅰ-1268</t>
  </si>
  <si>
    <t>209K高倉町飯部003</t>
  </si>
  <si>
    <t>Ⅰ-1269</t>
  </si>
  <si>
    <t>209K高倉町飯部004</t>
  </si>
  <si>
    <t>Ⅰ-2458</t>
  </si>
  <si>
    <t>209K高倉町飯部005</t>
  </si>
  <si>
    <t>Ⅱ-1152-1</t>
  </si>
  <si>
    <t>209K高倉町飯部006</t>
  </si>
  <si>
    <t>Ⅱ-1152-2</t>
  </si>
  <si>
    <t>209K高倉町飯部007</t>
  </si>
  <si>
    <t>Ⅱ-1153</t>
  </si>
  <si>
    <t>209K高倉町飯部008</t>
  </si>
  <si>
    <t>Ⅱ-1154</t>
  </si>
  <si>
    <t>209K高倉町飯部009</t>
  </si>
  <si>
    <t>Ⅱ-1156</t>
  </si>
  <si>
    <t>209K高倉町飯部010</t>
  </si>
  <si>
    <t>Ⅱ-1157</t>
  </si>
  <si>
    <t>209K高倉町飯部011</t>
  </si>
  <si>
    <t>Ⅱ-1158</t>
  </si>
  <si>
    <t>209K高倉町飯部012</t>
  </si>
  <si>
    <t>Ⅱ-1165</t>
  </si>
  <si>
    <t>209K高倉町飯部013</t>
  </si>
  <si>
    <t>Ⅱ-1166</t>
  </si>
  <si>
    <t>209K高倉町飯部014</t>
  </si>
  <si>
    <t>Ⅱ-1167</t>
  </si>
  <si>
    <t>209K高倉町飯部015</t>
  </si>
  <si>
    <t>Ⅱ-1164</t>
  </si>
  <si>
    <t>209D高倉町飯部001</t>
  </si>
  <si>
    <t>Ⅰ-38048</t>
  </si>
  <si>
    <t>209D高倉町飯部002</t>
  </si>
  <si>
    <t>Ⅰ-38049</t>
  </si>
  <si>
    <t>209D高倉町飯部003</t>
  </si>
  <si>
    <t>Ⅰ-38065</t>
  </si>
  <si>
    <t>209D高倉町飯部004</t>
  </si>
  <si>
    <t>Ⅰ-38066-1</t>
  </si>
  <si>
    <t>209D高倉町飯部005</t>
  </si>
  <si>
    <t>Ⅰ-38066-2</t>
  </si>
  <si>
    <t>209D高倉町飯部006</t>
  </si>
  <si>
    <t>Ⅰ-38068</t>
  </si>
  <si>
    <t>209D高倉町飯部007</t>
  </si>
  <si>
    <t>Ⅱ-38045</t>
  </si>
  <si>
    <t>209D高倉町飯部008</t>
  </si>
  <si>
    <t>Ⅱ-38064</t>
  </si>
  <si>
    <t>209D高倉町飯部009</t>
  </si>
  <si>
    <t>Ⅱ-38067</t>
  </si>
  <si>
    <t>209D高倉町飯部010</t>
  </si>
  <si>
    <t>Ⅱ-38046</t>
  </si>
  <si>
    <t>209D高倉町飯部011</t>
  </si>
  <si>
    <t>Ⅱ-38047</t>
  </si>
  <si>
    <t>209D高倉町飯部012</t>
  </si>
  <si>
    <t>Ⅱ-38062</t>
  </si>
  <si>
    <t>209J高倉町飯部001</t>
  </si>
  <si>
    <t>44</t>
  </si>
  <si>
    <t>209J高倉町飯部002</t>
  </si>
  <si>
    <t>46</t>
  </si>
  <si>
    <t>高倉町大瀬八長</t>
  </si>
  <si>
    <t>209K高倉町大瀬八長001</t>
  </si>
  <si>
    <t>Ⅰ-2472</t>
  </si>
  <si>
    <t>209K高倉町大瀬八長002</t>
  </si>
  <si>
    <t>Ⅱ-1222</t>
  </si>
  <si>
    <t>209D高倉町大瀬八長001</t>
  </si>
  <si>
    <t>Ⅰ-38122</t>
  </si>
  <si>
    <t>209D高倉町大瀬八長002</t>
  </si>
  <si>
    <t>Ⅰ-38125-1</t>
  </si>
  <si>
    <t>209D高倉町大瀬八長003</t>
  </si>
  <si>
    <t>Ⅰ-38125-2</t>
  </si>
  <si>
    <t>209D高倉町大瀬八長004</t>
  </si>
  <si>
    <t>Ⅰ-38126</t>
  </si>
  <si>
    <t>209D高倉町大瀬八長005</t>
  </si>
  <si>
    <t>Ⅰ-38127</t>
  </si>
  <si>
    <t>209D高倉町大瀬八長006</t>
  </si>
  <si>
    <t>Ⅰ-38128</t>
  </si>
  <si>
    <t>209D高倉町大瀬八長007</t>
  </si>
  <si>
    <t>Ⅱ-38123</t>
  </si>
  <si>
    <t>209D高倉町大瀬八長008</t>
  </si>
  <si>
    <t>Ⅱ-38124-1</t>
  </si>
  <si>
    <t>209D高倉町大瀬八長009</t>
  </si>
  <si>
    <t>Ⅱ-38124-2</t>
  </si>
  <si>
    <t>209D高倉町大瀬八長010</t>
  </si>
  <si>
    <t>Ⅱ-38129</t>
  </si>
  <si>
    <t>高倉町田井</t>
  </si>
  <si>
    <t>209K高倉町田井001</t>
  </si>
  <si>
    <t>Ⅰ-1274</t>
  </si>
  <si>
    <t>209K高倉町田井002</t>
  </si>
  <si>
    <t>Ⅰ-1278</t>
  </si>
  <si>
    <t>209K高倉町田井003</t>
  </si>
  <si>
    <t>Ⅰ-2456</t>
  </si>
  <si>
    <t>209K高倉町田井004</t>
  </si>
  <si>
    <t>Ⅰ-2457</t>
  </si>
  <si>
    <t>209K高倉町田井005</t>
  </si>
  <si>
    <t>Ⅰ-2469</t>
  </si>
  <si>
    <t>209K高倉町田井006</t>
  </si>
  <si>
    <t>Ⅰ-2470</t>
  </si>
  <si>
    <t>209K高倉町田井007</t>
  </si>
  <si>
    <t>Ⅰ-2471</t>
  </si>
  <si>
    <t>209K高倉町田井008</t>
  </si>
  <si>
    <t>Ⅰ-1273</t>
  </si>
  <si>
    <t>209K高倉町田井009</t>
  </si>
  <si>
    <t>Ⅱ-1171</t>
  </si>
  <si>
    <t>209K高倉町田井010</t>
  </si>
  <si>
    <t>Ⅱ-1172</t>
  </si>
  <si>
    <t>209K高倉町田井011</t>
  </si>
  <si>
    <t>Ⅱ-1173</t>
  </si>
  <si>
    <t>209K高倉町田井012</t>
  </si>
  <si>
    <t>Ⅱ-1174</t>
  </si>
  <si>
    <t>209K高倉町田井013</t>
  </si>
  <si>
    <t>Ⅱ-1217</t>
  </si>
  <si>
    <t>209K高倉町田井014</t>
  </si>
  <si>
    <t>Ⅱ-1218</t>
  </si>
  <si>
    <t>209K高倉町田井015</t>
  </si>
  <si>
    <t>Ⅱ-1170</t>
  </si>
  <si>
    <t>209D高倉町田井001</t>
  </si>
  <si>
    <t>Ⅰ-38077</t>
  </si>
  <si>
    <t>209D高倉町田井002</t>
  </si>
  <si>
    <t>Ⅰ-38080</t>
  </si>
  <si>
    <t>209D高倉町田井003</t>
  </si>
  <si>
    <t>Ⅰ-38108</t>
  </si>
  <si>
    <t>209D高倉町田井004</t>
  </si>
  <si>
    <t>Ⅰ-38109</t>
  </si>
  <si>
    <t>209D高倉町田井005</t>
  </si>
  <si>
    <t>Ⅰ-38110</t>
  </si>
  <si>
    <t>209D高倉町田井006</t>
  </si>
  <si>
    <t>Ⅰ-38111</t>
  </si>
  <si>
    <t>209D高倉町田井007</t>
  </si>
  <si>
    <t>Ⅰ-38113</t>
  </si>
  <si>
    <t>209D高倉町田井008</t>
  </si>
  <si>
    <t>Ⅰ-38114</t>
  </si>
  <si>
    <t>209D高倉町田井009</t>
  </si>
  <si>
    <t>Ⅰ-38121</t>
  </si>
  <si>
    <t>209D高倉町田井010</t>
  </si>
  <si>
    <t>Ⅰ-38071</t>
  </si>
  <si>
    <t>209D高倉町田井011</t>
  </si>
  <si>
    <t>Ⅱ-38079</t>
  </si>
  <si>
    <t>209D高倉町田井012</t>
  </si>
  <si>
    <t>Ⅱ-38112</t>
  </si>
  <si>
    <t>209D高倉町田井013</t>
  </si>
  <si>
    <t>Ⅱ-38078</t>
  </si>
  <si>
    <t>209D高倉町田井014</t>
  </si>
  <si>
    <t>Ⅱ-38076</t>
  </si>
  <si>
    <t>209D高倉町田井015</t>
  </si>
  <si>
    <t>Ⅱ-38075</t>
  </si>
  <si>
    <t>玉川町下切</t>
  </si>
  <si>
    <t>209K玉川町下切001</t>
  </si>
  <si>
    <t>Ⅱ-1231</t>
  </si>
  <si>
    <t>209K玉川町下切002</t>
  </si>
  <si>
    <t>Ⅱ-1247</t>
  </si>
  <si>
    <t>209K玉川町下切003</t>
  </si>
  <si>
    <t>Ⅱ-1248</t>
  </si>
  <si>
    <t>209K玉川町下切004</t>
  </si>
  <si>
    <t>Ⅱ-1249</t>
  </si>
  <si>
    <t>209K玉川町下切005</t>
  </si>
  <si>
    <t>Ⅱ-1250</t>
  </si>
  <si>
    <t>209J玉川町下切001</t>
  </si>
  <si>
    <t>55</t>
  </si>
  <si>
    <t>209J玉川町下切002</t>
  </si>
  <si>
    <t>56</t>
  </si>
  <si>
    <t>209J玉川町下切003</t>
  </si>
  <si>
    <t>大成</t>
  </si>
  <si>
    <t>玉川町玉</t>
  </si>
  <si>
    <t>209K玉川町玉001</t>
  </si>
  <si>
    <t>Ⅱ-1228</t>
  </si>
  <si>
    <t>209K玉川町玉002</t>
  </si>
  <si>
    <t>Ⅱ-1229</t>
  </si>
  <si>
    <t>209K玉川町玉003</t>
  </si>
  <si>
    <t>Ⅱ-1230</t>
  </si>
  <si>
    <t>209K玉川町玉004</t>
  </si>
  <si>
    <t>Ⅱ-1232</t>
  </si>
  <si>
    <t>209K玉川町玉005</t>
  </si>
  <si>
    <t>Ⅰ-1302</t>
  </si>
  <si>
    <t>209K玉川町玉006</t>
  </si>
  <si>
    <t>Ⅰ-1307</t>
  </si>
  <si>
    <t>209K玉川町玉007</t>
  </si>
  <si>
    <t>Ⅰ-1308</t>
  </si>
  <si>
    <t>209K玉川町玉008</t>
  </si>
  <si>
    <t>Ⅰ-1310</t>
  </si>
  <si>
    <t>209K玉川町玉009</t>
  </si>
  <si>
    <t>Ⅰ-2489</t>
  </si>
  <si>
    <t>209K玉川町玉010</t>
  </si>
  <si>
    <t>Ⅰ-2493</t>
  </si>
  <si>
    <t>209K玉川町玉011</t>
  </si>
  <si>
    <t>Ⅰ-2494</t>
  </si>
  <si>
    <t>209K玉川町玉012</t>
  </si>
  <si>
    <t>Ⅰ-2500</t>
  </si>
  <si>
    <t>209K玉川町玉013</t>
  </si>
  <si>
    <t>Ⅰ-2501</t>
  </si>
  <si>
    <t>209K玉川町玉014</t>
  </si>
  <si>
    <t>Ⅰ-2502</t>
  </si>
  <si>
    <t>209K玉川町玉015</t>
  </si>
  <si>
    <t>玉-01</t>
  </si>
  <si>
    <t>209D玉川町玉001</t>
  </si>
  <si>
    <t>Ⅰ-38184</t>
  </si>
  <si>
    <t>209D玉川町玉002</t>
  </si>
  <si>
    <t>Ⅰ-38185</t>
  </si>
  <si>
    <t>209D玉川町玉003</t>
  </si>
  <si>
    <t>Ⅱ-38186</t>
  </si>
  <si>
    <t>209D玉川町玉004</t>
  </si>
  <si>
    <t>Ⅱ-38187</t>
  </si>
  <si>
    <t>209D玉川町玉005</t>
  </si>
  <si>
    <t>Ⅱ-38188</t>
  </si>
  <si>
    <t>209D玉川町玉006</t>
  </si>
  <si>
    <t>Ⅱ-38189</t>
  </si>
  <si>
    <t>209D玉川町玉007</t>
  </si>
  <si>
    <t>Ⅰ-38190</t>
  </si>
  <si>
    <t>209D玉川町玉008</t>
  </si>
  <si>
    <t>Ⅱ-38191</t>
  </si>
  <si>
    <t>209D玉川町玉009</t>
  </si>
  <si>
    <t>Ⅰ-38217</t>
  </si>
  <si>
    <t>209D玉川町玉010</t>
  </si>
  <si>
    <t>Ⅰ-38218</t>
  </si>
  <si>
    <t>209D玉川町玉011</t>
  </si>
  <si>
    <t>Ⅰ-38219</t>
  </si>
  <si>
    <t>Ⅰ-38220</t>
  </si>
  <si>
    <t>209D玉川町玉013</t>
  </si>
  <si>
    <t>Ⅱ-38221</t>
  </si>
  <si>
    <t>玉川町増原</t>
  </si>
  <si>
    <t>209K玉川町増原001</t>
  </si>
  <si>
    <t>Ⅱ-1251</t>
  </si>
  <si>
    <t>209K玉川町増原002</t>
  </si>
  <si>
    <t>Ⅱ-1252</t>
  </si>
  <si>
    <t>209K玉川町増原003</t>
  </si>
  <si>
    <t>Ⅱ-1253</t>
  </si>
  <si>
    <t>209K玉川町増原004</t>
  </si>
  <si>
    <t>Ⅱ-1254</t>
  </si>
  <si>
    <t>209K玉川町増原005</t>
  </si>
  <si>
    <t>Ⅱ-1255</t>
  </si>
  <si>
    <t>209K玉川町増原006</t>
  </si>
  <si>
    <t>Ⅱ-1256</t>
  </si>
  <si>
    <t>209K玉川町増原007</t>
  </si>
  <si>
    <t>Ⅱ-1257</t>
  </si>
  <si>
    <t>209K玉川町増原008</t>
  </si>
  <si>
    <t>Ⅰ-1312</t>
  </si>
  <si>
    <t>209K玉川町増原009</t>
  </si>
  <si>
    <t>Ⅰ-1313</t>
  </si>
  <si>
    <t>209K玉川町増原010</t>
  </si>
  <si>
    <t>Ⅰ-1314</t>
  </si>
  <si>
    <t>209K玉川町増原011</t>
  </si>
  <si>
    <t>Ⅰ-2503</t>
  </si>
  <si>
    <t>209K玉川町増原012</t>
  </si>
  <si>
    <t>Ⅰ-2504</t>
  </si>
  <si>
    <t>209K玉川町増原013</t>
  </si>
  <si>
    <t>Ⅰ-2505</t>
  </si>
  <si>
    <t>209D玉川町増原001</t>
  </si>
  <si>
    <t>Ⅱ-38222</t>
  </si>
  <si>
    <t>209D玉川町増原002</t>
  </si>
  <si>
    <t>Ⅱ-38223</t>
  </si>
  <si>
    <t>209D玉川町増原003</t>
  </si>
  <si>
    <t>Ⅰ-38224</t>
  </si>
  <si>
    <t>209D玉川町増原004</t>
  </si>
  <si>
    <t>Ⅱ-38225</t>
  </si>
  <si>
    <t>209D玉川町増原005</t>
  </si>
  <si>
    <t>Ⅱ-38227</t>
  </si>
  <si>
    <t>209D玉川町増原006</t>
  </si>
  <si>
    <t>Ⅱ-38228-1</t>
  </si>
  <si>
    <t>209D玉川町増原007</t>
  </si>
  <si>
    <t>Ⅱ-38228-2</t>
  </si>
  <si>
    <t>209J玉川町増原001</t>
  </si>
  <si>
    <t>57</t>
  </si>
  <si>
    <t>209J玉川町増原002</t>
  </si>
  <si>
    <t>58</t>
  </si>
  <si>
    <t>209J玉川町増原003</t>
  </si>
  <si>
    <t>玉川</t>
  </si>
  <si>
    <t>段町</t>
  </si>
  <si>
    <t>209K段町001</t>
  </si>
  <si>
    <t>Ⅰ-1301</t>
  </si>
  <si>
    <t>209K段町002</t>
  </si>
  <si>
    <t>Ⅱ-1233</t>
  </si>
  <si>
    <t>209D段町001</t>
  </si>
  <si>
    <t>Ⅰ-38179</t>
  </si>
  <si>
    <t>津川町今津</t>
  </si>
  <si>
    <t>209K津川町今津001</t>
  </si>
  <si>
    <t>Ⅰ-1279</t>
  </si>
  <si>
    <t>209K津川町今津002</t>
  </si>
  <si>
    <t>Ⅰ-2473</t>
  </si>
  <si>
    <t>209K津川町今津003</t>
  </si>
  <si>
    <t>Ⅰ-2474</t>
  </si>
  <si>
    <t>209K津川町今津004</t>
  </si>
  <si>
    <t>Ⅰ-2475</t>
  </si>
  <si>
    <t>209K津川町今津005</t>
  </si>
  <si>
    <t>Ⅰ-2495</t>
  </si>
  <si>
    <t>209K津川町今津006</t>
  </si>
  <si>
    <t>Ⅰ-2497</t>
  </si>
  <si>
    <t>209K津川町今津007</t>
  </si>
  <si>
    <t>Ⅱ-1220</t>
  </si>
  <si>
    <t>209K津川町今津008</t>
  </si>
  <si>
    <t>Ⅱ-1221</t>
  </si>
  <si>
    <t>209K津川町今津009</t>
  </si>
  <si>
    <t>Ⅱ-1236</t>
  </si>
  <si>
    <t>209K津川町今津010</t>
  </si>
  <si>
    <t>Ⅱ-1237</t>
  </si>
  <si>
    <t>209K津川町今津011</t>
  </si>
  <si>
    <t>Ⅱ-1238</t>
  </si>
  <si>
    <t>209K津川町今津012</t>
  </si>
  <si>
    <t>Ⅱ-1239</t>
  </si>
  <si>
    <t>209K津川町今津013</t>
  </si>
  <si>
    <t>Ⅰ-2479</t>
  </si>
  <si>
    <t>209D津川町今津001</t>
  </si>
  <si>
    <t>Ⅰ-38116</t>
  </si>
  <si>
    <t>209D津川町今津002</t>
  </si>
  <si>
    <t>Ⅰ-38117</t>
  </si>
  <si>
    <t>209D津川町今津003</t>
  </si>
  <si>
    <t>Ⅰ-38118</t>
  </si>
  <si>
    <t>209D津川町今津004</t>
  </si>
  <si>
    <t>Ⅰ-38119</t>
  </si>
  <si>
    <t>209D津川町今津005</t>
  </si>
  <si>
    <t>Ⅰ-38120</t>
  </si>
  <si>
    <t>209D津川町今津006</t>
  </si>
  <si>
    <t>Ⅰ-38130</t>
  </si>
  <si>
    <t>209D津川町今津007</t>
  </si>
  <si>
    <t>Ⅰ-38131</t>
  </si>
  <si>
    <t>209D津川町今津008</t>
  </si>
  <si>
    <t>Ⅰ-38132</t>
  </si>
  <si>
    <t>209D津川町今津009</t>
  </si>
  <si>
    <t>Ⅰ-38192</t>
  </si>
  <si>
    <t>209D津川町今津010</t>
  </si>
  <si>
    <t>Ⅰ-38194</t>
  </si>
  <si>
    <t>209D津川町今津011</t>
  </si>
  <si>
    <t>Ⅱ-38193</t>
  </si>
  <si>
    <t>209D津川町今津012</t>
  </si>
  <si>
    <t>Ⅱ-38115</t>
  </si>
  <si>
    <t>209D津川町今津013</t>
  </si>
  <si>
    <t>Ⅱ-38195</t>
  </si>
  <si>
    <t>209D津川町今津014</t>
  </si>
  <si>
    <t>Ⅱ-38133</t>
  </si>
  <si>
    <t>209J津川町今津001</t>
  </si>
  <si>
    <t>51</t>
  </si>
  <si>
    <t>津川町八川</t>
  </si>
  <si>
    <t>209K津川町八川001</t>
  </si>
  <si>
    <t>Ⅰ-1271</t>
  </si>
  <si>
    <t>209K津川町八川002</t>
  </si>
  <si>
    <t>Ⅰ-1275</t>
  </si>
  <si>
    <t>209K津川町八川003</t>
  </si>
  <si>
    <t>Ⅰ-2467</t>
  </si>
  <si>
    <t>209K津川町八川004</t>
  </si>
  <si>
    <t>Ⅰ-2496</t>
  </si>
  <si>
    <t>209K津川町八川005</t>
  </si>
  <si>
    <t>Ⅱ-1148</t>
  </si>
  <si>
    <t>209K津川町八川006</t>
  </si>
  <si>
    <t>Ⅱ-1189</t>
  </si>
  <si>
    <t>209K津川町八川007</t>
  </si>
  <si>
    <t>Ⅱ-1190</t>
  </si>
  <si>
    <t>209K津川町八川008</t>
  </si>
  <si>
    <t>Ⅱ-1191</t>
  </si>
  <si>
    <t>209K津川町八川009</t>
  </si>
  <si>
    <t>Ⅱ-1192</t>
  </si>
  <si>
    <t>209K津川町八川010</t>
  </si>
  <si>
    <t>Ⅱ-1193</t>
  </si>
  <si>
    <t>209K津川町八川011</t>
  </si>
  <si>
    <t>Ⅱ-1235</t>
  </si>
  <si>
    <t>209D津川町八川001</t>
  </si>
  <si>
    <t>Ⅰ-38092</t>
  </si>
  <si>
    <t>209D津川町八川002</t>
  </si>
  <si>
    <t>Ⅰ-38093</t>
  </si>
  <si>
    <t>209D津川町八川003</t>
  </si>
  <si>
    <t>Ⅰ-38094</t>
  </si>
  <si>
    <t>209D津川町八川004</t>
  </si>
  <si>
    <t>Ⅰ-38097-1</t>
  </si>
  <si>
    <t>209D津川町八川005</t>
  </si>
  <si>
    <t>Ⅰ-38097-2</t>
  </si>
  <si>
    <t>209D津川町八川006</t>
  </si>
  <si>
    <t>Ⅰ-38098</t>
  </si>
  <si>
    <t>209D津川町八川008</t>
  </si>
  <si>
    <t>Ⅱ-38091</t>
  </si>
  <si>
    <t>209D津川町八川009</t>
  </si>
  <si>
    <t>Ⅱ-38095</t>
  </si>
  <si>
    <t>209D津川町八川010</t>
  </si>
  <si>
    <t>Ⅱ-38096</t>
  </si>
  <si>
    <t>209J津川町八川001</t>
  </si>
  <si>
    <t>49</t>
  </si>
  <si>
    <t>中井町津々</t>
  </si>
  <si>
    <t>209K中井町津々001</t>
  </si>
  <si>
    <t>Ⅰ-2446</t>
  </si>
  <si>
    <t>209K中井町津々002</t>
  </si>
  <si>
    <t>Ⅰ-2447</t>
  </si>
  <si>
    <t>209K中井町津々003</t>
  </si>
  <si>
    <t>Ⅰ-2448</t>
  </si>
  <si>
    <t>209K中井町津々004</t>
  </si>
  <si>
    <t>Ⅱ-1104</t>
  </si>
  <si>
    <t>209K中井町津々005</t>
  </si>
  <si>
    <t>Ⅱ-1105</t>
  </si>
  <si>
    <t>209K中井町津々006</t>
  </si>
  <si>
    <t>Ⅱ-1126</t>
  </si>
  <si>
    <t>209K中井町津々007</t>
  </si>
  <si>
    <t>Ⅱ-1127</t>
  </si>
  <si>
    <t>209D中井町津々001</t>
  </si>
  <si>
    <t>Ⅰ-38003</t>
  </si>
  <si>
    <t>209D中井町津々002</t>
  </si>
  <si>
    <t>Ⅰ-38004</t>
  </si>
  <si>
    <t>209D中井町津々003</t>
  </si>
  <si>
    <t>Ⅰ-38005</t>
  </si>
  <si>
    <t>209D中井町津々004</t>
  </si>
  <si>
    <t>Ⅰ-38015</t>
  </si>
  <si>
    <t>209D中井町津々005</t>
  </si>
  <si>
    <t>Ⅱ-38001</t>
  </si>
  <si>
    <t>209D中井町津々006</t>
  </si>
  <si>
    <t>Ⅱ-38002</t>
  </si>
  <si>
    <t>209D中井町津々007</t>
  </si>
  <si>
    <t>Ⅱ-38014</t>
  </si>
  <si>
    <t>中井町西方</t>
  </si>
  <si>
    <t>209K中井町西方001</t>
  </si>
  <si>
    <t>Ⅰ-1261</t>
  </si>
  <si>
    <t>209K中井町西方002</t>
  </si>
  <si>
    <t>Ⅱ-1131</t>
  </si>
  <si>
    <t>209K中井町西方003</t>
  </si>
  <si>
    <t>Ⅱ-1132</t>
  </si>
  <si>
    <t>209K中井町西方004</t>
  </si>
  <si>
    <t>Ⅱ-1151</t>
  </si>
  <si>
    <t>209K中井町西方005</t>
  </si>
  <si>
    <t>Ⅰ-1254</t>
  </si>
  <si>
    <t>209K中井町西方006</t>
  </si>
  <si>
    <t>Ⅰ-1255</t>
  </si>
  <si>
    <t>209K中井町西方007</t>
  </si>
  <si>
    <t>Ⅰ-2449</t>
  </si>
  <si>
    <t>209K中井町西方008</t>
  </si>
  <si>
    <t>Ⅰ-2450</t>
  </si>
  <si>
    <t>209K中井町西方009</t>
  </si>
  <si>
    <t>Ⅰ-2451</t>
  </si>
  <si>
    <t>209K中井町西方010</t>
  </si>
  <si>
    <t>Ⅱ-1118</t>
  </si>
  <si>
    <t>209K中井町西方011</t>
  </si>
  <si>
    <t>Ⅱ-1119</t>
  </si>
  <si>
    <t>209K中井町西方012</t>
  </si>
  <si>
    <t>Ⅱ-1120</t>
  </si>
  <si>
    <t>209K中井町西方013</t>
  </si>
  <si>
    <t>Ⅱ-1121</t>
  </si>
  <si>
    <t>209K中井町西方014</t>
  </si>
  <si>
    <t>Ⅱ-1122</t>
  </si>
  <si>
    <t>209K中井町西方015</t>
  </si>
  <si>
    <t>Ⅱ-1123</t>
  </si>
  <si>
    <t>209K中井町西方016</t>
  </si>
  <si>
    <t>Ⅱ-1124</t>
  </si>
  <si>
    <t>209K中井町西方017</t>
  </si>
  <si>
    <t>Ⅱ-1125</t>
  </si>
  <si>
    <t>209K中井町西方018</t>
  </si>
  <si>
    <t>Ⅰ-1250</t>
  </si>
  <si>
    <t>209K中井町西方019</t>
  </si>
  <si>
    <t>Ⅰ-1251</t>
  </si>
  <si>
    <t>209K中井町西方020</t>
  </si>
  <si>
    <t>Ⅰ-1252</t>
  </si>
  <si>
    <t>209K中井町西方021</t>
  </si>
  <si>
    <t>Ⅰ-1253</t>
  </si>
  <si>
    <t>209K中井町西方022</t>
  </si>
  <si>
    <t>Ⅰ-2443</t>
  </si>
  <si>
    <t>209K中井町西方023</t>
  </si>
  <si>
    <t>Ⅰ-2444</t>
  </si>
  <si>
    <t>209K中井町西方024</t>
  </si>
  <si>
    <t>Ⅰ-2445</t>
  </si>
  <si>
    <t>209K中井町西方025</t>
  </si>
  <si>
    <t>Ⅱ-1106</t>
  </si>
  <si>
    <t>209K中井町西方026</t>
  </si>
  <si>
    <t>Ⅱ-1107</t>
  </si>
  <si>
    <t>209K中井町西方027</t>
  </si>
  <si>
    <t>Ⅱ-1108</t>
  </si>
  <si>
    <t>209K中井町西方028</t>
  </si>
  <si>
    <t>Ⅱ-1109</t>
  </si>
  <si>
    <t>209K中井町西方029</t>
  </si>
  <si>
    <t>Ⅱ-1110</t>
  </si>
  <si>
    <t>209K中井町西方030</t>
  </si>
  <si>
    <t>Ⅱ-1111</t>
  </si>
  <si>
    <t>209K中井町西方031</t>
  </si>
  <si>
    <t>Ⅱ-1112</t>
  </si>
  <si>
    <t>209K中井町西方032</t>
  </si>
  <si>
    <t>Ⅱ-1113</t>
  </si>
  <si>
    <t>209K中井町西方033</t>
  </si>
  <si>
    <t>Ⅱ-1114</t>
  </si>
  <si>
    <t>209K中井町西方034</t>
  </si>
  <si>
    <t>Ⅱ-1115</t>
  </si>
  <si>
    <t>209K中井町西方035</t>
  </si>
  <si>
    <t>Ⅱ-1116</t>
  </si>
  <si>
    <t>209K中井町西方036</t>
  </si>
  <si>
    <t>Ⅱ-1117</t>
  </si>
  <si>
    <t>209D中井町西方001</t>
  </si>
  <si>
    <t>Ⅱ-38033</t>
  </si>
  <si>
    <t>209D中井町西方002</t>
  </si>
  <si>
    <t>Ⅱ-38034</t>
  </si>
  <si>
    <t>209D中井町西方003</t>
  </si>
  <si>
    <t>Ⅱ-38035</t>
  </si>
  <si>
    <t>209D中井町西方004</t>
  </si>
  <si>
    <t>Ⅰ-38012</t>
  </si>
  <si>
    <t>209D中井町西方005</t>
  </si>
  <si>
    <t>Ⅰ-38024</t>
  </si>
  <si>
    <t>209D中井町西方006</t>
  </si>
  <si>
    <t>Ⅰ-38026-1</t>
  </si>
  <si>
    <t>209D中井町西方007</t>
  </si>
  <si>
    <t>Ⅰ-38026-2</t>
  </si>
  <si>
    <t>209D中井町西方008</t>
  </si>
  <si>
    <t>Ⅱ-38011</t>
  </si>
  <si>
    <t>209D中井町西方009</t>
  </si>
  <si>
    <t>Ⅱ-38013</t>
  </si>
  <si>
    <t>209D中井町西方010</t>
  </si>
  <si>
    <t>Ⅱ-38017</t>
  </si>
  <si>
    <t>209D中井町西方011</t>
  </si>
  <si>
    <t>Ⅱ-38018</t>
  </si>
  <si>
    <t>209D中井町西方012</t>
  </si>
  <si>
    <t>Ⅱ-38019</t>
  </si>
  <si>
    <t>209D中井町西方013</t>
  </si>
  <si>
    <t>Ⅱ-38020</t>
  </si>
  <si>
    <t>209D中井町西方014</t>
  </si>
  <si>
    <t>Ⅱ-38021</t>
  </si>
  <si>
    <t>209D中井町西方015</t>
  </si>
  <si>
    <t>Ⅱ-38022</t>
  </si>
  <si>
    <t>209D中井町西方016</t>
  </si>
  <si>
    <t>Ⅱ-38023</t>
  </si>
  <si>
    <t>209D中井町西方017</t>
  </si>
  <si>
    <t>Ⅱ-38025-1</t>
  </si>
  <si>
    <t>209D中井町西方018</t>
  </si>
  <si>
    <t>Ⅱ-38025-2</t>
  </si>
  <si>
    <t>209D中井町西方019</t>
  </si>
  <si>
    <t>Ⅱ-38025-3</t>
  </si>
  <si>
    <t>209D中井町西方020</t>
  </si>
  <si>
    <t>Ⅱ-38027</t>
  </si>
  <si>
    <t>209D中井町西方021</t>
  </si>
  <si>
    <t>Ⅱ-38028</t>
  </si>
  <si>
    <t>209D中井町西方022</t>
  </si>
  <si>
    <t>Ⅱ-38029-1</t>
  </si>
  <si>
    <t>209D中井町西方023</t>
  </si>
  <si>
    <t>Ⅱ-38029-2</t>
  </si>
  <si>
    <t>209D中井町西方024</t>
  </si>
  <si>
    <t>Ⅱ-38029-3</t>
  </si>
  <si>
    <t>209D中井町西方025</t>
  </si>
  <si>
    <t>Ⅰ-38009</t>
  </si>
  <si>
    <t>209D中井町西方026</t>
  </si>
  <si>
    <t>Ⅰ-38010</t>
  </si>
  <si>
    <t>209D中井町西方027</t>
  </si>
  <si>
    <t>Ⅱ-38008</t>
  </si>
  <si>
    <t>209J中井町西方001</t>
  </si>
  <si>
    <t>43</t>
  </si>
  <si>
    <t>209J中井町西方002</t>
  </si>
  <si>
    <t>45</t>
  </si>
  <si>
    <t>浜町</t>
  </si>
  <si>
    <t>209K浜町001</t>
  </si>
  <si>
    <t>Ⅰ-1292</t>
  </si>
  <si>
    <t>209D浜町001</t>
  </si>
  <si>
    <t>Ⅰ-38212</t>
  </si>
  <si>
    <t>原田南町</t>
  </si>
  <si>
    <t>209D原田南町001</t>
  </si>
  <si>
    <t>Ⅰ-38177</t>
  </si>
  <si>
    <t>209D原田南町002</t>
  </si>
  <si>
    <t>Ⅰ-38178</t>
  </si>
  <si>
    <t>松原町大津寄</t>
  </si>
  <si>
    <t>209K松原町大津寄001</t>
  </si>
  <si>
    <t>Ⅱ-1202</t>
  </si>
  <si>
    <t>209K松原町大津寄002</t>
  </si>
  <si>
    <t>Ⅱ-1203</t>
  </si>
  <si>
    <t>209K松原町大津寄003</t>
  </si>
  <si>
    <t>Ⅱ-1204</t>
  </si>
  <si>
    <t>209K松原町大津寄004</t>
  </si>
  <si>
    <t>Ⅱ-1205</t>
  </si>
  <si>
    <t>209K松原町大津寄005</t>
  </si>
  <si>
    <t>Ⅱ-1206</t>
  </si>
  <si>
    <t>209K松原町大津寄006</t>
  </si>
  <si>
    <t>Ⅱ-1207</t>
  </si>
  <si>
    <t>209K松原町大津寄007</t>
  </si>
  <si>
    <t>中（G)</t>
  </si>
  <si>
    <t>209D松原町大津寄001</t>
  </si>
  <si>
    <t>Ⅱ-38146</t>
  </si>
  <si>
    <t>209J松原町大津寄001</t>
  </si>
  <si>
    <t>53</t>
  </si>
  <si>
    <t>209J松原町大津寄002</t>
  </si>
  <si>
    <t>大津寄</t>
  </si>
  <si>
    <t>松原町春木</t>
  </si>
  <si>
    <t>209K松原町春木001</t>
  </si>
  <si>
    <t>Ⅰ-2459</t>
  </si>
  <si>
    <t>209K松原町春木002</t>
  </si>
  <si>
    <t>Ⅱ-1168</t>
  </si>
  <si>
    <t>209K松原町春木003</t>
  </si>
  <si>
    <t>Ⅱ-1169</t>
  </si>
  <si>
    <t>209K松原町春木004</t>
  </si>
  <si>
    <t>Ⅱ-1196</t>
  </si>
  <si>
    <t>209K松原町春木005</t>
  </si>
  <si>
    <t>Ⅱ-1197</t>
  </si>
  <si>
    <t>209D松原町春木001</t>
  </si>
  <si>
    <t>Ⅱ-38073</t>
  </si>
  <si>
    <t>209D松原町春木002</t>
  </si>
  <si>
    <t>Ⅱ-38074-1</t>
  </si>
  <si>
    <t>209D松原町春木003</t>
  </si>
  <si>
    <t>Ⅱ-38074-2</t>
  </si>
  <si>
    <t>松原町松岡</t>
  </si>
  <si>
    <t>209K松原町松岡001</t>
  </si>
  <si>
    <t>Ⅱ-1198</t>
  </si>
  <si>
    <t>209K松原町松岡002</t>
  </si>
  <si>
    <t>Ⅱ-1199</t>
  </si>
  <si>
    <t>209K松原町松岡003</t>
  </si>
  <si>
    <t>Ⅱ-1200</t>
  </si>
  <si>
    <t>209K松原町松岡004</t>
  </si>
  <si>
    <t>Ⅱ-1201</t>
  </si>
  <si>
    <t>209K松原町松岡005</t>
  </si>
  <si>
    <t>皆畑(B)</t>
  </si>
  <si>
    <t>209D松原町松岡001</t>
  </si>
  <si>
    <t>Ⅱ-38141</t>
  </si>
  <si>
    <t>209D松原町松岡002</t>
  </si>
  <si>
    <t>Ⅱ-38142</t>
  </si>
  <si>
    <t>209D松原町松岡003</t>
  </si>
  <si>
    <t>Ⅱ-38143</t>
  </si>
  <si>
    <t>209J松原町松岡001</t>
  </si>
  <si>
    <t>52</t>
  </si>
  <si>
    <t>松山</t>
  </si>
  <si>
    <t>209K松山001</t>
  </si>
  <si>
    <t>Ⅰ-1304</t>
  </si>
  <si>
    <t>209K松山002</t>
  </si>
  <si>
    <t>Ⅰ-1305</t>
  </si>
  <si>
    <t>209K松山003</t>
  </si>
  <si>
    <t>Ⅰ-1306</t>
  </si>
  <si>
    <t>209K松山004</t>
  </si>
  <si>
    <t>Ⅰ-2490</t>
  </si>
  <si>
    <t>209K松山005</t>
  </si>
  <si>
    <t>Ⅰ-2491</t>
  </si>
  <si>
    <t>209K松山006</t>
  </si>
  <si>
    <t>Ⅰ-2492</t>
  </si>
  <si>
    <t>209K松山007</t>
  </si>
  <si>
    <t>Ⅱ-1234</t>
  </si>
  <si>
    <t>209K松山008</t>
  </si>
  <si>
    <t>Ⅰ-2499</t>
  </si>
  <si>
    <t>209K松山009</t>
  </si>
  <si>
    <t>Ⅱ-1244</t>
  </si>
  <si>
    <t>209K松山010</t>
  </si>
  <si>
    <t>Ⅱ-1246</t>
  </si>
  <si>
    <t>209D松山001</t>
  </si>
  <si>
    <t>Ⅰ-38181</t>
  </si>
  <si>
    <t>209D松山002</t>
  </si>
  <si>
    <t>Ⅰ-38180</t>
  </si>
  <si>
    <t>209D松山003</t>
  </si>
  <si>
    <t>Ⅱ-38182</t>
  </si>
  <si>
    <t>209D松山004</t>
  </si>
  <si>
    <t>Ⅱ-38183</t>
  </si>
  <si>
    <t>209D松山005</t>
  </si>
  <si>
    <t>Ⅱ-38216</t>
  </si>
  <si>
    <t>209J松山001</t>
  </si>
  <si>
    <t>山ノ上</t>
  </si>
  <si>
    <t>和田町</t>
  </si>
  <si>
    <t>209D和田町001</t>
  </si>
  <si>
    <t>Ⅰ-38211</t>
  </si>
  <si>
    <t>成羽町</t>
  </si>
  <si>
    <t>成羽町上日名</t>
  </si>
  <si>
    <t>209K成羽町上日名001</t>
  </si>
  <si>
    <t>Ⅰ-1372</t>
  </si>
  <si>
    <t>209K成羽町上日名002</t>
  </si>
  <si>
    <t>Ⅰ-1373</t>
  </si>
  <si>
    <t>209K成羽町上日名003</t>
  </si>
  <si>
    <t>Ⅱ-1370</t>
  </si>
  <si>
    <t>209K成羽町上日名004</t>
  </si>
  <si>
    <t>Ⅱ-1371</t>
  </si>
  <si>
    <t>209K成羽町上日名005</t>
  </si>
  <si>
    <t>Ⅱ-1372</t>
  </si>
  <si>
    <t>209K成羽町上日名006</t>
  </si>
  <si>
    <t>Ⅱ-1373</t>
  </si>
  <si>
    <t>209K成羽町上日名007</t>
  </si>
  <si>
    <t>Ⅱ-1374</t>
  </si>
  <si>
    <t>209K成羽町上日名008</t>
  </si>
  <si>
    <t>Ⅱ-1375</t>
  </si>
  <si>
    <t>209K成羽町上日名009</t>
  </si>
  <si>
    <t>Ⅱ-1376</t>
  </si>
  <si>
    <t>209K成羽町上日名010</t>
  </si>
  <si>
    <t>Ⅱ-1377</t>
  </si>
  <si>
    <t>209D成羽町上日名001</t>
  </si>
  <si>
    <t>Ⅰ-42083</t>
  </si>
  <si>
    <t>209D成羽町上日名002</t>
  </si>
  <si>
    <t>Ⅱ-42081</t>
  </si>
  <si>
    <t>209D成羽町上日名003</t>
  </si>
  <si>
    <t>Ⅱ-42082</t>
  </si>
  <si>
    <t>209D成羽町上日名004</t>
  </si>
  <si>
    <t>Ⅱ-42084</t>
  </si>
  <si>
    <t>209D成羽町上日名005</t>
  </si>
  <si>
    <t>Ⅱ-42085</t>
  </si>
  <si>
    <t>209D成羽町上日名006</t>
  </si>
  <si>
    <t>Ⅱ-42086</t>
  </si>
  <si>
    <t>209D成羽町上日名007</t>
  </si>
  <si>
    <t>Ⅱ-42087</t>
  </si>
  <si>
    <t>209D成羽町上日名008</t>
  </si>
  <si>
    <t>Ⅱ-42088-1</t>
  </si>
  <si>
    <t>209D成羽町上日名009</t>
  </si>
  <si>
    <t>Ⅱ-42088-2</t>
  </si>
  <si>
    <t>209D成羽町上日名010</t>
  </si>
  <si>
    <t>Ⅱ-42089</t>
  </si>
  <si>
    <t>209D成羽町上日名011</t>
  </si>
  <si>
    <t>Ⅱ-42090</t>
  </si>
  <si>
    <t>209D成羽町上日名012</t>
  </si>
  <si>
    <t>Ⅱ-42091</t>
  </si>
  <si>
    <t>209J成羽町上日名001</t>
  </si>
  <si>
    <t>86</t>
  </si>
  <si>
    <t>209J成羽町上日名002</t>
  </si>
  <si>
    <t>87</t>
  </si>
  <si>
    <t>209J成羽町上日名003</t>
  </si>
  <si>
    <t>88</t>
  </si>
  <si>
    <t>成羽町小泉</t>
  </si>
  <si>
    <t>209K成羽町小泉001</t>
  </si>
  <si>
    <t>Ⅱ-1344</t>
  </si>
  <si>
    <t>209K成羽町小泉002</t>
  </si>
  <si>
    <t>Ⅱ-1345</t>
  </si>
  <si>
    <t>209J成羽町小泉001</t>
  </si>
  <si>
    <t>83</t>
  </si>
  <si>
    <t>成羽町坂本</t>
  </si>
  <si>
    <t>209K成羽町坂本001</t>
  </si>
  <si>
    <t>Ⅰ-1353</t>
  </si>
  <si>
    <t>209K成羽町坂本002</t>
  </si>
  <si>
    <t>Ⅰ-1354</t>
  </si>
  <si>
    <t>209K成羽町坂本003</t>
  </si>
  <si>
    <t>Ⅰ-1355</t>
  </si>
  <si>
    <t>209K成羽町坂本004</t>
  </si>
  <si>
    <t>Ⅱ-1327</t>
  </si>
  <si>
    <t>209D成羽町坂本001</t>
  </si>
  <si>
    <t>Ⅰ-42002</t>
  </si>
  <si>
    <t>209D成羽町坂本002</t>
  </si>
  <si>
    <t>Ⅰ-42003</t>
  </si>
  <si>
    <t>209D成羽町坂本003</t>
  </si>
  <si>
    <t>Ⅱ-42004</t>
  </si>
  <si>
    <t>209D成羽町坂本004</t>
  </si>
  <si>
    <t>Ⅰ-42005</t>
  </si>
  <si>
    <t>209D成羽町坂本005</t>
  </si>
  <si>
    <t>Ⅰ-42006</t>
  </si>
  <si>
    <t>209D成羽町坂本006</t>
  </si>
  <si>
    <t>Ⅰ-42013</t>
  </si>
  <si>
    <t>209D成羽町坂本007</t>
  </si>
  <si>
    <t>Ⅰ-42021</t>
  </si>
  <si>
    <t>209D成羽町坂本008</t>
  </si>
  <si>
    <t>Ⅱ-42001</t>
  </si>
  <si>
    <t>209D成羽町坂本009</t>
  </si>
  <si>
    <t>Ⅱ-42007</t>
  </si>
  <si>
    <t>209D成羽町坂本010</t>
  </si>
  <si>
    <t>Ⅱ-42008</t>
  </si>
  <si>
    <t>209D成羽町坂本011</t>
  </si>
  <si>
    <t>Ⅱ-42009</t>
  </si>
  <si>
    <t>209D成羽町坂本012</t>
  </si>
  <si>
    <t>Ⅱ-42010</t>
  </si>
  <si>
    <t>209D成羽町坂本013</t>
  </si>
  <si>
    <t>Ⅱ-42011</t>
  </si>
  <si>
    <t>209D成羽町坂本014</t>
  </si>
  <si>
    <t>Ⅱ-42012</t>
  </si>
  <si>
    <t>209D成羽町坂本015</t>
  </si>
  <si>
    <t>Ⅱ-42015</t>
  </si>
  <si>
    <t>209D成羽町坂本016</t>
  </si>
  <si>
    <t>Ⅱ-42016</t>
  </si>
  <si>
    <t>209D成羽町坂本017</t>
  </si>
  <si>
    <t>Ⅱ-42017</t>
  </si>
  <si>
    <t>209D成羽町坂本018</t>
  </si>
  <si>
    <t>Ⅱ-42018</t>
  </si>
  <si>
    <t>209D成羽町坂本019</t>
  </si>
  <si>
    <t>Ⅱ-42019</t>
  </si>
  <si>
    <t>209D成羽町坂本020</t>
  </si>
  <si>
    <t>Ⅱ-42020</t>
  </si>
  <si>
    <t>209D成羽町坂本021</t>
  </si>
  <si>
    <t>Ⅱ-42022</t>
  </si>
  <si>
    <t>209D成羽町坂本022</t>
  </si>
  <si>
    <t>Ⅱ-42023</t>
  </si>
  <si>
    <t>209D成羽町坂本023</t>
  </si>
  <si>
    <t>Ⅱ-42024</t>
  </si>
  <si>
    <t>209J成羽町坂本001</t>
  </si>
  <si>
    <t>73</t>
  </si>
  <si>
    <t>209J成羽町坂本002</t>
  </si>
  <si>
    <t>74</t>
  </si>
  <si>
    <t>成羽町佐々木</t>
  </si>
  <si>
    <t>209K成羽町佐々木001</t>
  </si>
  <si>
    <t>Ⅰ-2526</t>
  </si>
  <si>
    <t>209K成羽町佐々木002</t>
  </si>
  <si>
    <t>Ⅱ-1354</t>
  </si>
  <si>
    <t>209K成羽町佐々木003</t>
  </si>
  <si>
    <t>Ⅱ-1355</t>
  </si>
  <si>
    <t>209D成羽町佐々木001</t>
  </si>
  <si>
    <t>Ⅱ-42053</t>
  </si>
  <si>
    <t>209D成羽町佐々木002</t>
  </si>
  <si>
    <t>Ⅱ-42054</t>
  </si>
  <si>
    <t>209D成羽町佐々木003</t>
  </si>
  <si>
    <t>Ⅱ-42056</t>
  </si>
  <si>
    <t>209D成羽町佐々木004</t>
  </si>
  <si>
    <t>24日</t>
  </si>
  <si>
    <t>Ⅱ-42052</t>
  </si>
  <si>
    <t>209D成羽町佐々木005</t>
  </si>
  <si>
    <t>Ⅲ-42055</t>
  </si>
  <si>
    <t>成羽町下原</t>
  </si>
  <si>
    <t>209K成羽町下原001</t>
  </si>
  <si>
    <t>Ⅰ-1369</t>
  </si>
  <si>
    <t>209K成羽町下原002</t>
  </si>
  <si>
    <t>Ⅰ-1370-1</t>
  </si>
  <si>
    <t>209K成羽町下原003</t>
  </si>
  <si>
    <t>Ⅰ-1370-2</t>
  </si>
  <si>
    <t>209K成羽町下原004</t>
  </si>
  <si>
    <t>209K成羽町下原005</t>
  </si>
  <si>
    <t>Ⅰ-2528</t>
  </si>
  <si>
    <t>209K成羽町下原006</t>
  </si>
  <si>
    <t>Ⅱ-1357</t>
  </si>
  <si>
    <t>209D成羽町下原001</t>
  </si>
  <si>
    <t>Ⅰ-42061</t>
  </si>
  <si>
    <t>209D成羽町下原002</t>
  </si>
  <si>
    <t>Ⅰ-42062</t>
  </si>
  <si>
    <t>209D成羽町下原003</t>
  </si>
  <si>
    <t>Ⅰ-42064</t>
  </si>
  <si>
    <t>209D成羽町下原004</t>
  </si>
  <si>
    <t>Ⅰ-42065</t>
  </si>
  <si>
    <t>209D成羽町下原005</t>
  </si>
  <si>
    <t>Ⅱ-42063</t>
  </si>
  <si>
    <t>成羽町下日名</t>
  </si>
  <si>
    <t>209K成羽町下日名001</t>
  </si>
  <si>
    <t>Ⅰ-1371</t>
  </si>
  <si>
    <t>209K成羽町下日名002</t>
  </si>
  <si>
    <t>Ⅰ-2529</t>
  </si>
  <si>
    <t>209K成羽町下日名003</t>
  </si>
  <si>
    <t>Ⅰ-2530</t>
  </si>
  <si>
    <t>209K成羽町下日名004</t>
  </si>
  <si>
    <t>Ⅰ-2531</t>
  </si>
  <si>
    <t>209K成羽町下日名005</t>
  </si>
  <si>
    <t>Ⅱ-1358</t>
  </si>
  <si>
    <t>209K成羽町下日名006</t>
  </si>
  <si>
    <t>Ⅱ-1359</t>
  </si>
  <si>
    <t>209K成羽町下日名007</t>
  </si>
  <si>
    <t>Ⅱ-1360</t>
  </si>
  <si>
    <t>209K成羽町下日名008</t>
  </si>
  <si>
    <t>Ⅱ-1361</t>
  </si>
  <si>
    <t>209K成羽町下日名009</t>
  </si>
  <si>
    <t>Ⅱ-1362</t>
  </si>
  <si>
    <t>209K成羽町下日名010</t>
  </si>
  <si>
    <t>Ⅱ-1363</t>
  </si>
  <si>
    <t>209K成羽町下日名011</t>
  </si>
  <si>
    <t>Ⅱ-1364</t>
  </si>
  <si>
    <t>209K成羽町下日名012</t>
  </si>
  <si>
    <t>Ⅱ-1365</t>
  </si>
  <si>
    <t>209K成羽町下日名013</t>
  </si>
  <si>
    <t>Ⅱ-1366</t>
  </si>
  <si>
    <t>209K成羽町下日名014</t>
  </si>
  <si>
    <t>Ⅱ-1367</t>
  </si>
  <si>
    <t>209K成羽町下日名015</t>
  </si>
  <si>
    <t>Ⅱ-1368</t>
  </si>
  <si>
    <t>209K成羽町下日名016</t>
  </si>
  <si>
    <t>Ⅱ-1369</t>
  </si>
  <si>
    <t>209D成羽町下日名001</t>
  </si>
  <si>
    <t>Ⅰ-42068</t>
  </si>
  <si>
    <t>209D成羽町下日名002</t>
  </si>
  <si>
    <t>Ⅰ-42069</t>
  </si>
  <si>
    <t>209D成羽町下日名003</t>
  </si>
  <si>
    <t>Ⅰ-42073</t>
  </si>
  <si>
    <t>209D成羽町下日名004</t>
  </si>
  <si>
    <t>Ⅰ-42078</t>
  </si>
  <si>
    <t>209D成羽町下日名005</t>
  </si>
  <si>
    <t>Ⅱ-42066</t>
  </si>
  <si>
    <t>209D成羽町下日名006</t>
  </si>
  <si>
    <t>Ⅱ-42070</t>
  </si>
  <si>
    <t>209D成羽町下日名007</t>
  </si>
  <si>
    <t>Ⅱ-42071</t>
  </si>
  <si>
    <t>209D成羽町下日名008</t>
  </si>
  <si>
    <t>Ⅱ-42072-1</t>
  </si>
  <si>
    <t>209D成羽町下日名009</t>
  </si>
  <si>
    <t>Ⅱ-42072-2</t>
  </si>
  <si>
    <t>209D成羽町下日名010</t>
  </si>
  <si>
    <t>Ⅱ-42074</t>
  </si>
  <si>
    <t>209D成羽町下日名011</t>
  </si>
  <si>
    <t>Ⅱ-42075</t>
  </si>
  <si>
    <t>209D成羽町下日名012</t>
  </si>
  <si>
    <t>Ⅱ-42076</t>
  </si>
  <si>
    <t>209D成羽町下日名013</t>
  </si>
  <si>
    <t>Ⅱ-42077</t>
  </si>
  <si>
    <t>209D成羽町下日名014</t>
  </si>
  <si>
    <t>Ⅱ-42079</t>
  </si>
  <si>
    <t>209D成羽町下日名015</t>
  </si>
  <si>
    <t>Ⅱ-42080</t>
  </si>
  <si>
    <t>209J成羽町下日名001</t>
  </si>
  <si>
    <t>84</t>
  </si>
  <si>
    <t>209J成羽町下日名002</t>
  </si>
  <si>
    <t>85</t>
  </si>
  <si>
    <t>209J成羽町下日名003</t>
  </si>
  <si>
    <t>209-089-001</t>
  </si>
  <si>
    <t>成羽町中野</t>
  </si>
  <si>
    <t>209K成羽町中野001</t>
  </si>
  <si>
    <t>Ⅱ-1328</t>
  </si>
  <si>
    <t>209K成羽町中野002</t>
  </si>
  <si>
    <t>Ⅱ-1329</t>
  </si>
  <si>
    <t>209K成羽町中野003</t>
  </si>
  <si>
    <t>Ⅱ-1330</t>
  </si>
  <si>
    <t>209K成羽町中野004</t>
  </si>
  <si>
    <t>Ⅱ-1331</t>
  </si>
  <si>
    <t>209K成羽町中野005</t>
  </si>
  <si>
    <t>Ⅱ-1332</t>
  </si>
  <si>
    <t>209K成羽町中野006</t>
  </si>
  <si>
    <t>Ⅱ-1333</t>
  </si>
  <si>
    <t>209K成羽町中野007</t>
  </si>
  <si>
    <t>Ⅱ-1334</t>
  </si>
  <si>
    <t>209K成羽町中野008</t>
  </si>
  <si>
    <t>Ⅱ-1335</t>
  </si>
  <si>
    <t>209D成羽町中野001</t>
  </si>
  <si>
    <t>Ⅰ-42025</t>
  </si>
  <si>
    <t>209D成羽町中野002</t>
  </si>
  <si>
    <t>Ⅱ-42026-1</t>
  </si>
  <si>
    <t>209D成羽町中野003</t>
  </si>
  <si>
    <t>Ⅱ-42026-2</t>
  </si>
  <si>
    <t>209D成羽町中野004</t>
  </si>
  <si>
    <t>Ⅱ-42027</t>
  </si>
  <si>
    <t>209D成羽町中野005</t>
  </si>
  <si>
    <t>Ⅱ-42028</t>
  </si>
  <si>
    <t>209J成羽町中野001</t>
  </si>
  <si>
    <t>75</t>
  </si>
  <si>
    <t>成羽町成羽</t>
  </si>
  <si>
    <t>209K成羽町成羽001</t>
  </si>
  <si>
    <t>Ⅰ-1361</t>
  </si>
  <si>
    <t>209K成羽町成羽002</t>
  </si>
  <si>
    <t>Ⅰ-1362</t>
  </si>
  <si>
    <t>209K成羽町成羽003</t>
  </si>
  <si>
    <t>Ⅰ-1363</t>
  </si>
  <si>
    <t>209K成羽町成羽004</t>
  </si>
  <si>
    <t>Ⅰ-1365</t>
  </si>
  <si>
    <t>209K成羽町成羽005</t>
  </si>
  <si>
    <t>Ⅰ-1366</t>
  </si>
  <si>
    <t>209K成羽町成羽006</t>
  </si>
  <si>
    <t>Ⅰ-2068</t>
  </si>
  <si>
    <t>209K成羽町成羽007</t>
  </si>
  <si>
    <t>Ⅰ-2522</t>
  </si>
  <si>
    <t>209K成羽町成羽008</t>
  </si>
  <si>
    <t>Ⅰ-2523</t>
  </si>
  <si>
    <t>209K成羽町成羽009</t>
  </si>
  <si>
    <t>Ⅱ-1348</t>
  </si>
  <si>
    <t>209K成羽町成羽010</t>
  </si>
  <si>
    <t>Ⅱ-1350</t>
  </si>
  <si>
    <t>209K成羽町成羽011</t>
  </si>
  <si>
    <t>Ⅱ-1351</t>
  </si>
  <si>
    <t>209K成羽町成羽012</t>
  </si>
  <si>
    <t>Ⅱ-1352</t>
  </si>
  <si>
    <t>209K成羽町成羽013</t>
  </si>
  <si>
    <t>Ⅱ-1353</t>
  </si>
  <si>
    <t>209K成羽町成羽014</t>
  </si>
  <si>
    <t>Ⅰ-2524</t>
  </si>
  <si>
    <t>209K成羽町成羽015</t>
  </si>
  <si>
    <t>Ⅰ-2525</t>
  </si>
  <si>
    <t>209K成羽町成羽016</t>
  </si>
  <si>
    <t>Ⅱ-1346</t>
  </si>
  <si>
    <t>209K成羽町成羽017</t>
  </si>
  <si>
    <t>Ⅱ-1347</t>
  </si>
  <si>
    <t>209D成羽町成羽001</t>
  </si>
  <si>
    <t>Ⅰ-42041</t>
  </si>
  <si>
    <t>209D成羽町成羽002</t>
  </si>
  <si>
    <t>Ⅰ-42045</t>
  </si>
  <si>
    <t>209D成羽町成羽003</t>
  </si>
  <si>
    <t>Ⅰ-42046</t>
  </si>
  <si>
    <t>209D成羽町成羽004</t>
  </si>
  <si>
    <t>Ⅰ-42047</t>
  </si>
  <si>
    <t>209D成羽町成羽005</t>
  </si>
  <si>
    <t>Ⅱ-42036</t>
  </si>
  <si>
    <t>209D成羽町成羽006</t>
  </si>
  <si>
    <t>Ⅱ-42039</t>
  </si>
  <si>
    <t>209D成羽町成羽007</t>
  </si>
  <si>
    <t>Ⅱ-42040</t>
  </si>
  <si>
    <t>209D成羽町成羽008</t>
  </si>
  <si>
    <t>Ⅱ-42042</t>
  </si>
  <si>
    <t>209D成羽町成羽009</t>
  </si>
  <si>
    <t>Ⅱ-42043</t>
  </si>
  <si>
    <t>209D成羽町成羽010</t>
  </si>
  <si>
    <t>Ⅱ-42044</t>
  </si>
  <si>
    <t>209D成羽町成羽011</t>
  </si>
  <si>
    <t>Ⅲ-42048</t>
  </si>
  <si>
    <t>209D成羽町成羽012</t>
  </si>
  <si>
    <t>Ⅰ-42049</t>
  </si>
  <si>
    <t>209D成羽町成羽013</t>
  </si>
  <si>
    <t>Ⅰ-42050</t>
  </si>
  <si>
    <t>209D成羽町成羽014</t>
  </si>
  <si>
    <t>Ⅰ-42051</t>
  </si>
  <si>
    <t>209J成羽町成羽001</t>
  </si>
  <si>
    <t>77</t>
  </si>
  <si>
    <t>209J成羽町成羽002</t>
  </si>
  <si>
    <t>78</t>
  </si>
  <si>
    <t>209J成羽町成羽003</t>
  </si>
  <si>
    <t>79</t>
  </si>
  <si>
    <t>209J成羽町成羽004</t>
  </si>
  <si>
    <t>80</t>
  </si>
  <si>
    <t>209J成羽町成羽005</t>
  </si>
  <si>
    <t>81</t>
  </si>
  <si>
    <t>209J成羽町成羽006</t>
  </si>
  <si>
    <t>82</t>
  </si>
  <si>
    <t>成羽町羽山</t>
  </si>
  <si>
    <t>209K成羽町羽山001</t>
  </si>
  <si>
    <t>Ⅰ-1357</t>
  </si>
  <si>
    <t>209K成羽町羽山002</t>
  </si>
  <si>
    <t>Ⅰ-1359</t>
  </si>
  <si>
    <t>209K成羽町羽山003</t>
  </si>
  <si>
    <t>Ⅱ-1343</t>
  </si>
  <si>
    <t>209D成羽町羽山001</t>
  </si>
  <si>
    <t>Ⅲ-42037</t>
  </si>
  <si>
    <t>209D成羽町羽山002</t>
  </si>
  <si>
    <t>Ⅲ-42038</t>
  </si>
  <si>
    <t>209J成羽町羽山001</t>
  </si>
  <si>
    <t>76</t>
  </si>
  <si>
    <t>成羽町布寄</t>
  </si>
  <si>
    <t>209K成羽町布寄001</t>
  </si>
  <si>
    <t>Ⅰ-1358</t>
  </si>
  <si>
    <t>209K成羽町布寄002</t>
  </si>
  <si>
    <t>Ⅰ-1360</t>
  </si>
  <si>
    <t>209K成羽町布寄003</t>
  </si>
  <si>
    <t>Ⅰ-2519</t>
  </si>
  <si>
    <t>209K成羽町布寄004</t>
  </si>
  <si>
    <t>Ⅰ-2520</t>
  </si>
  <si>
    <t>209K成羽町布寄005</t>
  </si>
  <si>
    <t>Ⅱ-1336</t>
  </si>
  <si>
    <t>209K成羽町布寄006</t>
  </si>
  <si>
    <t>Ⅱ-1337</t>
  </si>
  <si>
    <t>209K成羽町布寄007</t>
  </si>
  <si>
    <t>Ⅱ-1338</t>
  </si>
  <si>
    <t>209K成羽町布寄008</t>
  </si>
  <si>
    <t>Ⅱ-1339</t>
  </si>
  <si>
    <t>209K成羽町布寄009</t>
  </si>
  <si>
    <t>Ⅱ-1340</t>
  </si>
  <si>
    <t>209K成羽町布寄010</t>
  </si>
  <si>
    <t>Ⅱ-1341</t>
  </si>
  <si>
    <t>209K成羽町布寄011</t>
  </si>
  <si>
    <t>Ⅱ-1342</t>
  </si>
  <si>
    <t>209D成羽町布寄001</t>
  </si>
  <si>
    <t>Ⅰ-42030</t>
  </si>
  <si>
    <t>209D成羽町布寄002</t>
  </si>
  <si>
    <t>Ⅰ-42033</t>
  </si>
  <si>
    <t>209D成羽町布寄003</t>
  </si>
  <si>
    <t>Ⅱ-42029</t>
  </si>
  <si>
    <t>209D成羽町布寄004</t>
  </si>
  <si>
    <t>Ⅱ-42031</t>
  </si>
  <si>
    <t>209D成羽町布寄005</t>
  </si>
  <si>
    <t>Ⅱ-42032</t>
  </si>
  <si>
    <t>209D成羽町布寄006</t>
  </si>
  <si>
    <t>Ⅱ-42034</t>
  </si>
  <si>
    <t>成羽町星原</t>
  </si>
  <si>
    <t>209K成羽町星原001</t>
  </si>
  <si>
    <t>Ⅰ-1367</t>
  </si>
  <si>
    <t>209K成羽町星原002</t>
  </si>
  <si>
    <t>Ⅱ-1356</t>
  </si>
  <si>
    <t>209D成羽町星原001</t>
  </si>
  <si>
    <t>Ⅰ-42059</t>
  </si>
  <si>
    <t>209D成羽町星原002</t>
  </si>
  <si>
    <t>Ⅰ-42060</t>
  </si>
  <si>
    <t>209D成羽町星原003</t>
  </si>
  <si>
    <t>Ⅱ-42057</t>
  </si>
  <si>
    <t>209D成羽町星原004</t>
  </si>
  <si>
    <t>Ⅱ-42058</t>
  </si>
  <si>
    <t>備中町</t>
  </si>
  <si>
    <t>備中町志藤用瀬</t>
  </si>
  <si>
    <t>209K備中町志藤用瀬001</t>
  </si>
  <si>
    <t>Ⅰ-1393</t>
  </si>
  <si>
    <t>備中町長屋</t>
  </si>
  <si>
    <t>209K備中町長屋001</t>
  </si>
  <si>
    <t>Ⅰ-1389</t>
  </si>
  <si>
    <t>209K備中町長屋002</t>
  </si>
  <si>
    <t>Ⅰ-2558</t>
  </si>
  <si>
    <t>209D備中町長屋001</t>
  </si>
  <si>
    <t>Ⅰ-44035</t>
  </si>
  <si>
    <t>209J備中町長屋001</t>
  </si>
  <si>
    <t>113</t>
  </si>
  <si>
    <t>備中町西油野</t>
  </si>
  <si>
    <t>209K備中町西油野001</t>
  </si>
  <si>
    <t>Ⅰ-1383</t>
  </si>
  <si>
    <t>209K備中町西油野002</t>
  </si>
  <si>
    <t>Ⅱ-1484</t>
  </si>
  <si>
    <t>209K備中町西油野003</t>
  </si>
  <si>
    <t>Ⅱ-1485</t>
  </si>
  <si>
    <t>209K備中町西油野004</t>
  </si>
  <si>
    <t>Ⅱ-1486</t>
  </si>
  <si>
    <t>209K備中町西油野005</t>
  </si>
  <si>
    <t>Ⅱ-1487</t>
  </si>
  <si>
    <t>209K備中町西油野006</t>
  </si>
  <si>
    <t>Ⅱ-1488</t>
  </si>
  <si>
    <t>209K備中町西油野007</t>
  </si>
  <si>
    <t>Ⅱ-1489</t>
  </si>
  <si>
    <t>209K備中町西油野008</t>
  </si>
  <si>
    <t>Ⅱ-1491</t>
  </si>
  <si>
    <t>209K備中町西油野009</t>
  </si>
  <si>
    <t>Ⅱ-1492</t>
  </si>
  <si>
    <t>209K備中町西油野010</t>
  </si>
  <si>
    <t>Ⅱ-1493</t>
  </si>
  <si>
    <t>209D備中町西油野001</t>
  </si>
  <si>
    <t>Ⅱ-44002</t>
  </si>
  <si>
    <t>備中町東油野</t>
  </si>
  <si>
    <t>209K備中町東油野001</t>
  </si>
  <si>
    <t>Ⅰ-1384</t>
  </si>
  <si>
    <t>209K備中町東油野002</t>
  </si>
  <si>
    <t>Ⅰ-1385</t>
  </si>
  <si>
    <t>209K備中町東油野003</t>
  </si>
  <si>
    <t>Ⅰ-2552</t>
  </si>
  <si>
    <t>209K備中町東油野004</t>
  </si>
  <si>
    <t>Ⅱ-1490</t>
  </si>
  <si>
    <t>209K備中町東油野005</t>
  </si>
  <si>
    <t>Ⅱ-1494</t>
  </si>
  <si>
    <t>209K備中町東油野006</t>
  </si>
  <si>
    <t>Ⅱ-1495</t>
  </si>
  <si>
    <t>209K備中町東油野007</t>
  </si>
  <si>
    <t>Ⅱ-1496</t>
  </si>
  <si>
    <t>209D備中町東油野001</t>
  </si>
  <si>
    <t>Ⅰ-44004</t>
  </si>
  <si>
    <t>209D備中町東油野002</t>
  </si>
  <si>
    <t>Ⅰ-44007</t>
  </si>
  <si>
    <t>209D備中町東油野003</t>
  </si>
  <si>
    <t>Ⅰ-44008</t>
  </si>
  <si>
    <t>209D備中町東油野004</t>
  </si>
  <si>
    <t>Ⅰ-44009</t>
  </si>
  <si>
    <t>209D備中町東油野005</t>
  </si>
  <si>
    <t>Ⅱ-44001</t>
  </si>
  <si>
    <t>209D備中町東油野006</t>
  </si>
  <si>
    <t>Ⅱ-44003</t>
  </si>
  <si>
    <t>209D備中町東油野007</t>
  </si>
  <si>
    <t>Ⅱ-44005</t>
  </si>
  <si>
    <t>209D備中町東油野008</t>
  </si>
  <si>
    <t>Ⅱ-44006</t>
  </si>
  <si>
    <t>備中町平川</t>
  </si>
  <si>
    <t>209K備中町平川001</t>
  </si>
  <si>
    <t>Ⅰ-1386</t>
  </si>
  <si>
    <t>209K備中町平川002</t>
  </si>
  <si>
    <t>Ⅰ-1387</t>
  </si>
  <si>
    <t>209K備中町平川003</t>
  </si>
  <si>
    <t>Ⅰ-1388</t>
  </si>
  <si>
    <t>209K備中町平川004</t>
  </si>
  <si>
    <t>Ⅰ-2551</t>
  </si>
  <si>
    <t>209K備中町平川005</t>
  </si>
  <si>
    <t>Ⅰ-2553</t>
  </si>
  <si>
    <t>209K備中町平川006</t>
  </si>
  <si>
    <t>Ⅰ-2554</t>
  </si>
  <si>
    <t>209K備中町平川007</t>
  </si>
  <si>
    <t>Ⅱ-1497</t>
  </si>
  <si>
    <t>209K備中町平川008</t>
  </si>
  <si>
    <t>Ⅱ-1498</t>
  </si>
  <si>
    <t>209K備中町平川009</t>
  </si>
  <si>
    <t>Ⅱ-1499</t>
  </si>
  <si>
    <t>209K備中町平川010</t>
  </si>
  <si>
    <t>Ⅱ-1501</t>
  </si>
  <si>
    <t>209K備中町平川011</t>
  </si>
  <si>
    <t>Ⅱ-1502</t>
  </si>
  <si>
    <t>209K備中町平川012</t>
  </si>
  <si>
    <t>Ⅱ-1503</t>
  </si>
  <si>
    <t>209K備中町平川013</t>
  </si>
  <si>
    <t>Ⅱ-1509</t>
  </si>
  <si>
    <t>209D備中町平川001</t>
  </si>
  <si>
    <t>Ⅰ-44010</t>
  </si>
  <si>
    <t>209D備中町平川002</t>
  </si>
  <si>
    <t>Ⅱ-44011</t>
  </si>
  <si>
    <t>209D備中町平川003</t>
  </si>
  <si>
    <t>Ⅱ-44012</t>
  </si>
  <si>
    <t>209D備中町平川004</t>
  </si>
  <si>
    <t>Ⅱ-44015</t>
  </si>
  <si>
    <t>209D備中町平川005</t>
  </si>
  <si>
    <t>Ⅱ-44016</t>
  </si>
  <si>
    <t>209J備中町平川001</t>
  </si>
  <si>
    <t>114</t>
  </si>
  <si>
    <t>209J備中町平川002</t>
  </si>
  <si>
    <t>115</t>
  </si>
  <si>
    <t>209J備中町平川003</t>
  </si>
  <si>
    <t>安田</t>
  </si>
  <si>
    <t>備中町布賀</t>
  </si>
  <si>
    <t>209K備中町布賀001</t>
  </si>
  <si>
    <t>Ⅰ-1391</t>
  </si>
  <si>
    <t>209K備中町布賀002</t>
  </si>
  <si>
    <t>Ⅰ-1392-1</t>
  </si>
  <si>
    <t>209K備中町布賀003</t>
  </si>
  <si>
    <t>Ⅰ-1392-2</t>
  </si>
  <si>
    <t>209K備中町布賀004</t>
  </si>
  <si>
    <t>Ⅰ-2555</t>
  </si>
  <si>
    <t>209K備中町布賀005</t>
  </si>
  <si>
    <t>Ⅱ-1504</t>
  </si>
  <si>
    <t>209K備中町布賀006</t>
  </si>
  <si>
    <t>Ⅱ-1505</t>
  </si>
  <si>
    <t>209K備中町布賀007</t>
  </si>
  <si>
    <t>Ⅰ-1394</t>
  </si>
  <si>
    <t>209K備中町布賀008</t>
  </si>
  <si>
    <t>Ⅰ-1400</t>
  </si>
  <si>
    <t>209K備中町布賀009</t>
  </si>
  <si>
    <t>Ⅰ-2556</t>
  </si>
  <si>
    <t>209K備中町布賀010</t>
  </si>
  <si>
    <t>Ⅰ-2557</t>
  </si>
  <si>
    <t>209K備中町布賀011</t>
  </si>
  <si>
    <t>Ⅱ-1506</t>
  </si>
  <si>
    <t>209K備中町布賀012</t>
  </si>
  <si>
    <t>Ⅱ-1507</t>
  </si>
  <si>
    <t>209K備中町布賀013</t>
  </si>
  <si>
    <t>Ⅱ-1508</t>
  </si>
  <si>
    <t>209K備中町布賀014</t>
  </si>
  <si>
    <t>Ⅱ-1510</t>
  </si>
  <si>
    <t>209K備中町布賀015</t>
  </si>
  <si>
    <t>Ⅱ-1511</t>
  </si>
  <si>
    <t>209K備中町布賀016</t>
  </si>
  <si>
    <t>Ⅱ-1512</t>
  </si>
  <si>
    <t>209D備中町布賀001</t>
  </si>
  <si>
    <t>Ⅰ-44025</t>
  </si>
  <si>
    <t>209D備中町布賀002</t>
  </si>
  <si>
    <t>Ⅰ-44027</t>
  </si>
  <si>
    <t>209D備中町布賀003</t>
  </si>
  <si>
    <t>Ⅱ-44026</t>
  </si>
  <si>
    <t>209D備中町布賀004</t>
  </si>
  <si>
    <t>Ⅰ-44017</t>
  </si>
  <si>
    <t>209D備中町布賀005</t>
  </si>
  <si>
    <t>Ⅰ-44018</t>
  </si>
  <si>
    <t>209D備中町布賀006</t>
  </si>
  <si>
    <t>Ⅰ-44024</t>
  </si>
  <si>
    <t>209D備中町布賀007</t>
  </si>
  <si>
    <t>Ⅱ-44019</t>
  </si>
  <si>
    <t>209D備中町布賀008</t>
  </si>
  <si>
    <t>Ⅱ-44020</t>
  </si>
  <si>
    <t>209D備中町布賀009</t>
  </si>
  <si>
    <t>Ⅱ-44021</t>
  </si>
  <si>
    <t>209D備中町布賀010</t>
  </si>
  <si>
    <t>Ⅱ-44022</t>
  </si>
  <si>
    <t>209D備中町布賀011</t>
  </si>
  <si>
    <t>Ⅱ-44023</t>
  </si>
  <si>
    <t>209D備中町布賀012</t>
  </si>
  <si>
    <t>Ⅱ-44013</t>
  </si>
  <si>
    <t>209D備中町布賀013</t>
  </si>
  <si>
    <t>Ⅱ-44014</t>
  </si>
  <si>
    <t>209J備中町布賀001</t>
  </si>
  <si>
    <t>209-103-001</t>
  </si>
  <si>
    <t>備中町布瀬</t>
  </si>
  <si>
    <t>209K備中町布瀬001</t>
  </si>
  <si>
    <t>Ⅰ-1397</t>
  </si>
  <si>
    <t>209K備中町布瀬002</t>
  </si>
  <si>
    <t>Ⅰ-1398</t>
  </si>
  <si>
    <t>209K備中町布瀬003</t>
  </si>
  <si>
    <t>Ⅰ-1399</t>
  </si>
  <si>
    <t>209K備中町布瀬004</t>
  </si>
  <si>
    <t>Ⅰ-1401</t>
  </si>
  <si>
    <t>209K備中町布瀬005</t>
  </si>
  <si>
    <t>Ⅰ-2559</t>
  </si>
  <si>
    <t>209K備中町布瀬006</t>
  </si>
  <si>
    <t>Ⅰ-2560</t>
  </si>
  <si>
    <t>209K備中町布瀬007</t>
  </si>
  <si>
    <t>Ⅱ-1513</t>
  </si>
  <si>
    <t>209K備中町布瀬008</t>
  </si>
  <si>
    <t>Ⅱ-1514</t>
  </si>
  <si>
    <t>209K備中町布瀬009</t>
  </si>
  <si>
    <t>Ⅱ-1515</t>
  </si>
  <si>
    <t>209K備中町布瀬010</t>
  </si>
  <si>
    <t>Ⅱ-1516</t>
  </si>
  <si>
    <t>209K備中町布瀬011</t>
  </si>
  <si>
    <t>Ⅱ-1517</t>
  </si>
  <si>
    <t>209K備中町布瀬012</t>
  </si>
  <si>
    <t>Ⅱ-1518</t>
  </si>
  <si>
    <t>209K備中町布瀬013</t>
  </si>
  <si>
    <t>Ⅱ-1519</t>
  </si>
  <si>
    <t>209K備中町布瀬014</t>
  </si>
  <si>
    <t>Ⅱ-1520</t>
  </si>
  <si>
    <t>209K備中町布瀬015</t>
  </si>
  <si>
    <t>Ⅱ-1521</t>
  </si>
  <si>
    <t>209D備中町布瀬001</t>
  </si>
  <si>
    <t>Ⅰ-44034</t>
  </si>
  <si>
    <t>209D備中町布瀬002</t>
  </si>
  <si>
    <t>Ⅱ-44028</t>
  </si>
  <si>
    <t>209D備中町布瀬003</t>
  </si>
  <si>
    <t>Ⅱ-44029</t>
  </si>
  <si>
    <t>209D備中町布瀬004</t>
  </si>
  <si>
    <t>Ⅱ-44030</t>
  </si>
  <si>
    <t>209D備中町布瀬005</t>
  </si>
  <si>
    <t>Ⅱ-44031</t>
  </si>
  <si>
    <t>209D備中町布瀬006</t>
  </si>
  <si>
    <t>Ⅱ-44032</t>
  </si>
  <si>
    <t>209D備中町布瀬007</t>
  </si>
  <si>
    <t>Ⅱ-44033</t>
  </si>
  <si>
    <t>土砂災害警戒区域等の指定箇所一覧表（高梁市）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タカハシ</t>
    </rPh>
    <rPh sb="20" eb="21">
      <t>シ</t>
    </rPh>
    <phoneticPr fontId="4"/>
  </si>
  <si>
    <t>大佐町</t>
  </si>
  <si>
    <t>大佐大井野</t>
  </si>
  <si>
    <t>210K大佐大井野002</t>
  </si>
  <si>
    <t>Ⅰ-1455</t>
  </si>
  <si>
    <t>210K大佐大井野003</t>
  </si>
  <si>
    <t>Ⅱ-1671</t>
  </si>
  <si>
    <t>210K大佐大井野004</t>
  </si>
  <si>
    <t>Ⅱ-1672</t>
  </si>
  <si>
    <t>210K大佐大井野005</t>
  </si>
  <si>
    <t>Ⅱ-1673</t>
  </si>
  <si>
    <t>210D大佐大井野001</t>
  </si>
  <si>
    <t>Ⅰ-46001</t>
  </si>
  <si>
    <t>210D大佐大井野002</t>
  </si>
  <si>
    <t>Ⅰ-46004</t>
  </si>
  <si>
    <t>210D大佐大井野003</t>
  </si>
  <si>
    <t>Ⅰ-46005</t>
  </si>
  <si>
    <t>210D大佐大井野004</t>
  </si>
  <si>
    <t>Ⅰ-46011</t>
  </si>
  <si>
    <t>210D大佐大井野005</t>
  </si>
  <si>
    <t>Ⅱ-46002</t>
  </si>
  <si>
    <t>210D大佐大井野006</t>
  </si>
  <si>
    <t>Ⅱ-46003</t>
  </si>
  <si>
    <t>210D大佐大井野007</t>
  </si>
  <si>
    <t>Ⅱ-46006</t>
  </si>
  <si>
    <t>210D大佐大井野008</t>
  </si>
  <si>
    <t>Ⅱ-46007</t>
  </si>
  <si>
    <t>210D大佐大井野009</t>
  </si>
  <si>
    <t>Ⅱ-46008</t>
  </si>
  <si>
    <t>210D大佐大井野010</t>
  </si>
  <si>
    <t>Ⅱ-46009</t>
  </si>
  <si>
    <t>210D大佐大井野011</t>
  </si>
  <si>
    <t>Ⅱ-46010</t>
  </si>
  <si>
    <t>210D大佐大井野012</t>
  </si>
  <si>
    <t>Ⅱ-46012</t>
  </si>
  <si>
    <t>210D大佐大井野013</t>
  </si>
  <si>
    <t>Ⅱ-46013</t>
  </si>
  <si>
    <t>210D大佐大井野014</t>
  </si>
  <si>
    <t>Ⅱ-46014</t>
  </si>
  <si>
    <t>210D大佐大井野015</t>
  </si>
  <si>
    <t>Ⅱ-46015</t>
  </si>
  <si>
    <t>210D大佐大井野016</t>
  </si>
  <si>
    <t>Ⅱ-46016</t>
  </si>
  <si>
    <t>210D大佐大井野017</t>
  </si>
  <si>
    <t>Ⅱ-46017</t>
  </si>
  <si>
    <t>210D大佐大井野018</t>
  </si>
  <si>
    <t>Ⅱ-46018</t>
  </si>
  <si>
    <t>210D大佐大井野019</t>
  </si>
  <si>
    <t>Ⅱ-46019</t>
  </si>
  <si>
    <t>大佐小阪部</t>
  </si>
  <si>
    <t>210K大佐小阪部001</t>
  </si>
  <si>
    <t>Ⅰ-1463</t>
  </si>
  <si>
    <t>210K大佐小阪部002</t>
  </si>
  <si>
    <t>Ⅰ-1462</t>
  </si>
  <si>
    <t>210K大佐小阪部003</t>
  </si>
  <si>
    <t>Ⅰ-1464</t>
  </si>
  <si>
    <t>210K大佐小阪部004</t>
  </si>
  <si>
    <t>Ⅰ-2595</t>
  </si>
  <si>
    <t>210K大佐小阪部005</t>
  </si>
  <si>
    <t>Ⅱ-1683</t>
  </si>
  <si>
    <t>210K大佐小阪部006</t>
  </si>
  <si>
    <t>Ⅱ-1685</t>
  </si>
  <si>
    <t>210D大佐小阪部001</t>
  </si>
  <si>
    <t>Ⅰ-46048</t>
  </si>
  <si>
    <t>210D大佐小阪部002</t>
  </si>
  <si>
    <t>Ⅱ-46047</t>
  </si>
  <si>
    <t>210D大佐小阪部003</t>
  </si>
  <si>
    <t>Ⅰ-46032</t>
  </si>
  <si>
    <t>210D大佐小阪部004</t>
  </si>
  <si>
    <t>Ⅰ-46033</t>
  </si>
  <si>
    <t>210D大佐小阪部005</t>
  </si>
  <si>
    <t>Ⅰ-46034</t>
  </si>
  <si>
    <t>210D大佐小阪部006</t>
  </si>
  <si>
    <t>Ⅰ-46035</t>
  </si>
  <si>
    <t>210D大佐小阪部007</t>
  </si>
  <si>
    <t>Ⅰ-46036</t>
  </si>
  <si>
    <t>210D大佐小阪部008</t>
  </si>
  <si>
    <t>Ⅰ-46037</t>
  </si>
  <si>
    <t>210D大佐小阪部009</t>
  </si>
  <si>
    <t>Ⅰ-46038</t>
  </si>
  <si>
    <t>210D大佐小阪部010</t>
  </si>
  <si>
    <t>Ⅰ-46039</t>
  </si>
  <si>
    <t>210D大佐小阪部011</t>
  </si>
  <si>
    <t>Ⅰ-46040</t>
  </si>
  <si>
    <t>210D大佐小阪部012</t>
  </si>
  <si>
    <t>Ⅰ-46041</t>
  </si>
  <si>
    <t>210D大佐小阪部013</t>
  </si>
  <si>
    <t>Ⅰ-46043</t>
  </si>
  <si>
    <t>210D大佐小阪部014</t>
  </si>
  <si>
    <t>Ⅱ-46042</t>
  </si>
  <si>
    <t>210D大佐小阪部015</t>
  </si>
  <si>
    <t>Ⅱ-46049</t>
  </si>
  <si>
    <t>210D大佐小阪部016</t>
  </si>
  <si>
    <t>Ⅱ-46050</t>
  </si>
  <si>
    <t>210D大佐小阪部017</t>
  </si>
  <si>
    <t>Ⅱ-46051</t>
  </si>
  <si>
    <t>210J大佐小阪部001</t>
  </si>
  <si>
    <t>134</t>
  </si>
  <si>
    <t>大佐上刑部</t>
  </si>
  <si>
    <t>210K大佐上刑部001</t>
  </si>
  <si>
    <t>Ⅱ-1675</t>
  </si>
  <si>
    <t>210K大佐上刑部002</t>
  </si>
  <si>
    <t>Ⅱ-1682</t>
  </si>
  <si>
    <t>210K大佐上刑部003</t>
  </si>
  <si>
    <t>Ⅰ-1456</t>
  </si>
  <si>
    <t>210K大佐上刑部004</t>
  </si>
  <si>
    <t>Ⅰ-1457</t>
  </si>
  <si>
    <t>210K大佐上刑部005</t>
  </si>
  <si>
    <t>Ⅰ-1459</t>
  </si>
  <si>
    <t>210K大佐上刑部006</t>
  </si>
  <si>
    <t>Ⅰ-1460</t>
  </si>
  <si>
    <t>210K大佐上刑部007</t>
  </si>
  <si>
    <t>Ⅰ-2594</t>
  </si>
  <si>
    <t>210K大佐上刑部008</t>
  </si>
  <si>
    <t>Ⅱ-1674</t>
  </si>
  <si>
    <t>210K大佐上刑部009</t>
  </si>
  <si>
    <t>Ⅱ-1676</t>
  </si>
  <si>
    <t>210K大佐上刑部010</t>
  </si>
  <si>
    <t>Ⅱ-1677</t>
  </si>
  <si>
    <t>210K大佐上刑部011</t>
  </si>
  <si>
    <t>Ⅱ-1678</t>
  </si>
  <si>
    <t>210K大佐上刑部012</t>
  </si>
  <si>
    <t>Ⅱ-1679</t>
  </si>
  <si>
    <t>210K大佐上刑部013</t>
  </si>
  <si>
    <t>Ⅱ-1680</t>
  </si>
  <si>
    <t>210K大佐上刑部014</t>
  </si>
  <si>
    <t>Ⅱ-1681</t>
  </si>
  <si>
    <t>210D大佐上刑部001</t>
  </si>
  <si>
    <t>Ⅰ-46026</t>
  </si>
  <si>
    <t>210D大佐上刑部002</t>
  </si>
  <si>
    <t>Ⅰ-46028</t>
  </si>
  <si>
    <t>210D大佐上刑部003</t>
  </si>
  <si>
    <t>Ⅰ-46027</t>
  </si>
  <si>
    <t>210D大佐上刑部004</t>
  </si>
  <si>
    <t>Ⅱ-46020</t>
  </si>
  <si>
    <t>210D大佐上刑部005</t>
  </si>
  <si>
    <t>Ⅱ-46021-1</t>
  </si>
  <si>
    <t>210D大佐上刑部006</t>
  </si>
  <si>
    <t>Ⅱ-46021-2</t>
  </si>
  <si>
    <t>210D大佐上刑部007</t>
  </si>
  <si>
    <t>Ⅱ-46022</t>
  </si>
  <si>
    <t>210D大佐上刑部008</t>
  </si>
  <si>
    <t>Ⅱ-46023</t>
  </si>
  <si>
    <t>210D大佐上刑部009</t>
  </si>
  <si>
    <t>Ⅱ-46025</t>
  </si>
  <si>
    <t>210D大佐上刑部010</t>
  </si>
  <si>
    <t>Ⅱ-46029</t>
  </si>
  <si>
    <t>210D大佐上刑部011</t>
  </si>
  <si>
    <t>Ⅱ-46030</t>
  </si>
  <si>
    <t>210D大佐上刑部012</t>
  </si>
  <si>
    <t>Ⅱ-46031</t>
  </si>
  <si>
    <t>210D大佐上刑部013</t>
  </si>
  <si>
    <t>Ⅰ-46024</t>
  </si>
  <si>
    <t>210J大佐上刑部001</t>
  </si>
  <si>
    <t>133</t>
  </si>
  <si>
    <t>大佐小南</t>
  </si>
  <si>
    <t>210K大佐小南001</t>
  </si>
  <si>
    <t>Ⅱ-1694</t>
  </si>
  <si>
    <t>210K大佐小南002</t>
  </si>
  <si>
    <t>Ⅰ-1466</t>
  </si>
  <si>
    <t>210K大佐小南003</t>
  </si>
  <si>
    <t>Ⅰ-1470</t>
  </si>
  <si>
    <t>210K大佐小南004</t>
  </si>
  <si>
    <t>Ⅱ-1686</t>
  </si>
  <si>
    <t>210K大佐小南005</t>
  </si>
  <si>
    <t>Ⅱ-1687</t>
  </si>
  <si>
    <t>210K大佐小南006</t>
  </si>
  <si>
    <t>Ⅱ-1695</t>
  </si>
  <si>
    <t>210D大佐小南001</t>
  </si>
  <si>
    <t>Ⅰ-46044</t>
  </si>
  <si>
    <t>210D大佐小南002</t>
  </si>
  <si>
    <t>Ⅰ-46045</t>
  </si>
  <si>
    <t>210D大佐小南003</t>
  </si>
  <si>
    <t>Ⅰ-46052</t>
  </si>
  <si>
    <t>210D大佐小南004</t>
  </si>
  <si>
    <t>Ⅱ-46046</t>
  </si>
  <si>
    <t>大佐田治部</t>
  </si>
  <si>
    <t>210K大佐田治部001</t>
  </si>
  <si>
    <t>Ⅰ-1471-1</t>
  </si>
  <si>
    <t>210K大佐田治部002</t>
  </si>
  <si>
    <t>Ⅰ-1471-2</t>
  </si>
  <si>
    <t>210K大佐田治部003</t>
  </si>
  <si>
    <t>Ⅱ-1691</t>
  </si>
  <si>
    <t>210K大佐田治部004</t>
  </si>
  <si>
    <t>Ⅱ-1690</t>
  </si>
  <si>
    <t>210K大佐田治部005</t>
  </si>
  <si>
    <t>Ⅱ-1692</t>
  </si>
  <si>
    <t>210K大佐田治部006</t>
  </si>
  <si>
    <t>Ⅱ-1693</t>
  </si>
  <si>
    <t>210K大佐田治部007</t>
  </si>
  <si>
    <t>Ⅰ-1467</t>
  </si>
  <si>
    <t>210K大佐田治部008</t>
  </si>
  <si>
    <t>Ⅰ-1468</t>
  </si>
  <si>
    <t>210K大佐田治部009</t>
  </si>
  <si>
    <t>Ⅰ-1469</t>
  </si>
  <si>
    <t>210K大佐田治部010</t>
  </si>
  <si>
    <t>Ⅱ-1688</t>
  </si>
  <si>
    <t>210K大佐田治部011</t>
  </si>
  <si>
    <t>Ⅱ-1689</t>
  </si>
  <si>
    <t>210K大佐田治部012</t>
  </si>
  <si>
    <t>Ⅱ-1703</t>
  </si>
  <si>
    <t>210K大佐田治部013</t>
  </si>
  <si>
    <t>Ⅱ-1704</t>
  </si>
  <si>
    <t>210D大佐田治部002</t>
  </si>
  <si>
    <t>Ⅰ-46063</t>
  </si>
  <si>
    <t>210D大佐田治部003</t>
  </si>
  <si>
    <t>Ⅰ-46070</t>
  </si>
  <si>
    <t>210D大佐田治部004</t>
  </si>
  <si>
    <t>Ⅰ-46053</t>
  </si>
  <si>
    <t>210D大佐田治部005</t>
  </si>
  <si>
    <t>Ⅰ-46057</t>
  </si>
  <si>
    <t>210D大佐田治部006</t>
  </si>
  <si>
    <t>Ⅰ-46058</t>
  </si>
  <si>
    <t>210D大佐田治部007</t>
  </si>
  <si>
    <t>Ⅰ-46059</t>
  </si>
  <si>
    <t>210D大佐田治部008</t>
  </si>
  <si>
    <t>Ⅰ-46065</t>
  </si>
  <si>
    <t>210D大佐田治部009</t>
  </si>
  <si>
    <t>Ⅰ-46071</t>
  </si>
  <si>
    <t>210D大佐田治部010</t>
  </si>
  <si>
    <t>Ⅰ-46078</t>
  </si>
  <si>
    <t>210D大佐田治部011</t>
  </si>
  <si>
    <t>Ⅰ-46064</t>
  </si>
  <si>
    <t>210D大佐田治部012</t>
  </si>
  <si>
    <t>Ⅱ-46061</t>
  </si>
  <si>
    <t>210D大佐田治部013</t>
  </si>
  <si>
    <t>Ⅱ-46062</t>
  </si>
  <si>
    <t>210D大佐田治部014</t>
  </si>
  <si>
    <t>Ⅱ-46054</t>
  </si>
  <si>
    <t>210D大佐田治部015</t>
  </si>
  <si>
    <t>Ⅱ-46055</t>
  </si>
  <si>
    <t>210D大佐田治部016</t>
  </si>
  <si>
    <t>Ⅱ-46056</t>
  </si>
  <si>
    <t>210D大佐田治部017</t>
  </si>
  <si>
    <t>Ⅱ-46076</t>
  </si>
  <si>
    <t>210D大佐田治部018</t>
  </si>
  <si>
    <t>Ⅱ-46077</t>
  </si>
  <si>
    <t>210D大佐田治部019</t>
  </si>
  <si>
    <t>Ⅱ-46080</t>
  </si>
  <si>
    <t>210D大佐田治部020</t>
  </si>
  <si>
    <t>Ⅱ-46073</t>
  </si>
  <si>
    <t>210D大佐田治部021</t>
  </si>
  <si>
    <t>Ⅱ-46074</t>
  </si>
  <si>
    <t>210D大佐田治部022</t>
  </si>
  <si>
    <t>Ⅱ-46075</t>
  </si>
  <si>
    <t>210J大佐田治部001</t>
  </si>
  <si>
    <t>国司･目木</t>
  </si>
  <si>
    <t>大佐永富</t>
  </si>
  <si>
    <t>210K大佐永富001</t>
  </si>
  <si>
    <t>Ⅱ-1684</t>
  </si>
  <si>
    <t>大佐布瀬</t>
  </si>
  <si>
    <t>210K大佐布瀬001</t>
  </si>
  <si>
    <t>Ⅰ-1473</t>
  </si>
  <si>
    <t>210K大佐布瀬002</t>
  </si>
  <si>
    <t>Ⅰ-1474</t>
  </si>
  <si>
    <t>210K大佐布瀬003</t>
  </si>
  <si>
    <t>Ⅰ-1476</t>
  </si>
  <si>
    <t>210K大佐布瀬004</t>
  </si>
  <si>
    <t>Ⅱ-1696</t>
  </si>
  <si>
    <t>210K大佐布瀬005</t>
  </si>
  <si>
    <t>Ⅱ-1697</t>
  </si>
  <si>
    <t>210K大佐布瀬006</t>
  </si>
  <si>
    <t>Ⅱ-1698</t>
  </si>
  <si>
    <t>210K大佐布瀬007</t>
  </si>
  <si>
    <t>Ⅱ-1699</t>
  </si>
  <si>
    <t>210K大佐布瀬008</t>
  </si>
  <si>
    <t>Ⅱ-1700</t>
  </si>
  <si>
    <t>210K大佐布瀬009</t>
  </si>
  <si>
    <t>Ⅱ-1701</t>
  </si>
  <si>
    <t>210K大佐布瀬010</t>
  </si>
  <si>
    <t>Ⅱ-1702</t>
  </si>
  <si>
    <t>210D大佐布瀬001</t>
  </si>
  <si>
    <t>Ⅰ-46066</t>
  </si>
  <si>
    <t>210D大佐布瀬002</t>
  </si>
  <si>
    <t>Ⅰ-46069</t>
  </si>
  <si>
    <t>210D大佐布瀬003</t>
  </si>
  <si>
    <t>Ⅰ-46072</t>
  </si>
  <si>
    <t>210D大佐布瀬004</t>
  </si>
  <si>
    <t>Ⅱ-46067</t>
  </si>
  <si>
    <t>210D大佐布瀬005</t>
  </si>
  <si>
    <t>Ⅱ-46068</t>
  </si>
  <si>
    <t>神郷町</t>
  </si>
  <si>
    <t>神郷釜村</t>
  </si>
  <si>
    <t>210K神郷釜村001</t>
  </si>
  <si>
    <t>Ⅰ-1482</t>
  </si>
  <si>
    <t>210K神郷釜村002</t>
  </si>
  <si>
    <t>Ⅰ-1483</t>
  </si>
  <si>
    <t>210K神郷釜村003</t>
  </si>
  <si>
    <t>Ⅰ-1484</t>
  </si>
  <si>
    <t>210K神郷釜村004</t>
  </si>
  <si>
    <t>Ⅰ-1485</t>
  </si>
  <si>
    <t>210K神郷釜村005</t>
  </si>
  <si>
    <t>Ⅰ-2596</t>
  </si>
  <si>
    <t>210K神郷釜村006</t>
  </si>
  <si>
    <t>Ⅰ-2597</t>
  </si>
  <si>
    <t>210K神郷釜村007</t>
  </si>
  <si>
    <t>Ⅰ-2598</t>
  </si>
  <si>
    <t>210K神郷釜村008</t>
  </si>
  <si>
    <t>Ⅱ-1706</t>
  </si>
  <si>
    <t>210K神郷釜村009</t>
  </si>
  <si>
    <t>Ⅱ-1707</t>
  </si>
  <si>
    <t>210K神郷釜村010</t>
  </si>
  <si>
    <t>Ⅱ-1708</t>
  </si>
  <si>
    <t>210K神郷釜村011</t>
  </si>
  <si>
    <t>Ⅱ-1709</t>
  </si>
  <si>
    <t>210K神郷釜村012</t>
  </si>
  <si>
    <t>Ⅱ-1710</t>
  </si>
  <si>
    <t>210K神郷釜村013</t>
  </si>
  <si>
    <t>Ⅱ-1711</t>
  </si>
  <si>
    <t>210K神郷釜村014</t>
  </si>
  <si>
    <t>Ⅱ-1712</t>
  </si>
  <si>
    <t>210K神郷釜村015</t>
  </si>
  <si>
    <t>Ⅱ-1713</t>
  </si>
  <si>
    <t>210K神郷釜村016</t>
  </si>
  <si>
    <t>Ⅱ-1715</t>
  </si>
  <si>
    <t>210K神郷釜村017</t>
  </si>
  <si>
    <t>Ⅱ-1716</t>
  </si>
  <si>
    <t>210K神郷釜村018</t>
  </si>
  <si>
    <t>Ⅱ-1717</t>
  </si>
  <si>
    <t>210K神郷釜村019</t>
  </si>
  <si>
    <t>Ⅱ-1724</t>
  </si>
  <si>
    <t>210K神郷釜村020</t>
  </si>
  <si>
    <t>Ⅱ-1725</t>
  </si>
  <si>
    <t>210K神郷釜村021</t>
  </si>
  <si>
    <t>Ⅱ-1726</t>
  </si>
  <si>
    <t>210K神郷釜村022</t>
  </si>
  <si>
    <t>Ⅱ-1727</t>
  </si>
  <si>
    <t>210K神郷釜村023</t>
  </si>
  <si>
    <t>Ⅱ-1728</t>
  </si>
  <si>
    <t>210K神郷釜村024</t>
  </si>
  <si>
    <t>Ⅱ-1729</t>
  </si>
  <si>
    <t>210D神郷釜村001</t>
  </si>
  <si>
    <t>Ⅰ-47008</t>
  </si>
  <si>
    <t>210D神郷釜村002</t>
  </si>
  <si>
    <t>Ⅰ-47010</t>
  </si>
  <si>
    <t>210D神郷釜村003</t>
  </si>
  <si>
    <t>Ⅰ-47011</t>
  </si>
  <si>
    <t>210D神郷釜村004</t>
  </si>
  <si>
    <t>Ⅰ-47012</t>
  </si>
  <si>
    <t>210D神郷釜村005</t>
  </si>
  <si>
    <t>Ⅰ-47013</t>
  </si>
  <si>
    <t>210D神郷釜村006</t>
  </si>
  <si>
    <t>Ⅰ-47016</t>
  </si>
  <si>
    <t>210D神郷釜村007</t>
  </si>
  <si>
    <t>Ⅰ-47020</t>
  </si>
  <si>
    <t>210D神郷釜村008</t>
  </si>
  <si>
    <t>Ⅰ-47021</t>
  </si>
  <si>
    <t>210D神郷釜村009</t>
  </si>
  <si>
    <t>Ⅰ-47056</t>
  </si>
  <si>
    <t>210D神郷釜村010</t>
  </si>
  <si>
    <t>Ⅱ-47003</t>
  </si>
  <si>
    <t>210D神郷釜村011</t>
  </si>
  <si>
    <t>Ⅱ-47004</t>
  </si>
  <si>
    <t>210D神郷釜村012</t>
  </si>
  <si>
    <t>Ⅱ-47005</t>
  </si>
  <si>
    <t>210D神郷釜村013</t>
  </si>
  <si>
    <t>Ⅱ-47006</t>
  </si>
  <si>
    <t>210D神郷釜村014</t>
  </si>
  <si>
    <t>Ⅱ-47007</t>
  </si>
  <si>
    <t>210D神郷釜村015</t>
  </si>
  <si>
    <t>Ⅱ-47009</t>
  </si>
  <si>
    <t>210D神郷釜村016</t>
  </si>
  <si>
    <t>Ⅱ-47014</t>
  </si>
  <si>
    <t>210D神郷釜村017</t>
  </si>
  <si>
    <t>Ⅱ-47015</t>
  </si>
  <si>
    <t>210D神郷釜村018</t>
  </si>
  <si>
    <t>Ⅱ-47017</t>
  </si>
  <si>
    <t>210D神郷釜村019</t>
  </si>
  <si>
    <t>Ⅱ-47018</t>
  </si>
  <si>
    <t>210D神郷釜村020</t>
  </si>
  <si>
    <t>Ⅱ-47019</t>
  </si>
  <si>
    <t>210D神郷釜村021</t>
  </si>
  <si>
    <t>Ⅱ-47026</t>
  </si>
  <si>
    <t>210D神郷釜村022</t>
  </si>
  <si>
    <t>Ⅱ-47027</t>
  </si>
  <si>
    <t>210D神郷釜村023</t>
  </si>
  <si>
    <t>Ⅱ-47028</t>
  </si>
  <si>
    <t>210D神郷釜村024</t>
  </si>
  <si>
    <t>Ⅱ-47029</t>
  </si>
  <si>
    <t>210D神郷釜村025</t>
  </si>
  <si>
    <t>Ⅱ-47052</t>
  </si>
  <si>
    <t>210D神郷釜村026</t>
  </si>
  <si>
    <t>Ⅱ-47053</t>
  </si>
  <si>
    <t>210D神郷釜村027</t>
  </si>
  <si>
    <t>Ⅱ-47054</t>
  </si>
  <si>
    <t>210D神郷釜村028</t>
  </si>
  <si>
    <t>Ⅱ-47055</t>
  </si>
  <si>
    <t>210D神郷釜村029</t>
  </si>
  <si>
    <t>Ⅱ-47057</t>
  </si>
  <si>
    <t>210D神郷釜村030</t>
  </si>
  <si>
    <t>Ⅱ-47058</t>
  </si>
  <si>
    <t>神郷下神代</t>
  </si>
  <si>
    <t>210K神郷下神代001</t>
  </si>
  <si>
    <t>Ⅰ-1493</t>
  </si>
  <si>
    <t>210K神郷下神代002</t>
  </si>
  <si>
    <t>Ⅰ-1494</t>
  </si>
  <si>
    <t>210K神郷下神代003</t>
  </si>
  <si>
    <t>Ⅰ-1495</t>
  </si>
  <si>
    <t>210K神郷下神代004</t>
  </si>
  <si>
    <t>Ⅰ-1496</t>
  </si>
  <si>
    <t>210K神郷下神代005</t>
  </si>
  <si>
    <t>Ⅰ-2600</t>
  </si>
  <si>
    <t>210K神郷下神代006</t>
  </si>
  <si>
    <t>Ⅱ-1732</t>
  </si>
  <si>
    <t>210K神郷下神代007</t>
  </si>
  <si>
    <t>Ⅱ-1733</t>
  </si>
  <si>
    <t>210K神郷下神代008</t>
  </si>
  <si>
    <t>Ⅱ-1734</t>
  </si>
  <si>
    <t>210K神郷下神代009</t>
  </si>
  <si>
    <t>Ⅱ-1735</t>
  </si>
  <si>
    <t>210K神郷下神代010</t>
  </si>
  <si>
    <t>Ⅱ-1736</t>
  </si>
  <si>
    <t>210K神郷下神代011</t>
  </si>
  <si>
    <t>Ⅱ-1737</t>
  </si>
  <si>
    <t>210K神郷下神代012</t>
  </si>
  <si>
    <t>Ⅱ-1738</t>
  </si>
  <si>
    <t>210K神郷下神代013</t>
  </si>
  <si>
    <t>下神代</t>
  </si>
  <si>
    <t>210D神郷下神代001</t>
  </si>
  <si>
    <t>Ⅱ-47077</t>
  </si>
  <si>
    <t>210D神郷下神代002</t>
  </si>
  <si>
    <t>Ⅱ-47078</t>
  </si>
  <si>
    <t>210D神郷下神代003</t>
  </si>
  <si>
    <t>-6</t>
  </si>
  <si>
    <t>210D神郷下神代004</t>
  </si>
  <si>
    <t>Ⅰ-47071</t>
  </si>
  <si>
    <t>210D神郷下神代005</t>
  </si>
  <si>
    <t>Ⅰ-47073</t>
  </si>
  <si>
    <t>210D神郷下神代006</t>
  </si>
  <si>
    <t>Ⅰ-47074</t>
  </si>
  <si>
    <t>210D神郷下神代007</t>
  </si>
  <si>
    <t>Ⅰ-47075</t>
  </si>
  <si>
    <t>210D神郷下神代008</t>
  </si>
  <si>
    <t>Ⅰ-47079</t>
  </si>
  <si>
    <t>210D神郷下神代009</t>
  </si>
  <si>
    <t>Ⅰ-47080</t>
  </si>
  <si>
    <t>210D神郷下神代010</t>
  </si>
  <si>
    <t>Ⅰ-47081</t>
  </si>
  <si>
    <t>210D神郷下神代011</t>
  </si>
  <si>
    <t>Ⅱ-47072</t>
  </si>
  <si>
    <t>210D神郷下神代012</t>
  </si>
  <si>
    <t>Ⅱ-47076</t>
  </si>
  <si>
    <t>210D神郷下神代013</t>
  </si>
  <si>
    <t>Ⅱ-47082</t>
  </si>
  <si>
    <t>210D神郷下神代014</t>
  </si>
  <si>
    <t>Ⅱ-47084</t>
  </si>
  <si>
    <t>210D神郷下神代015</t>
  </si>
  <si>
    <t>Ⅱ-47085</t>
  </si>
  <si>
    <t>210D神郷下神代016</t>
  </si>
  <si>
    <t>Ⅱ-47086-01</t>
  </si>
  <si>
    <t>210D神郷下神代017</t>
  </si>
  <si>
    <t>Ⅱ-47086-2</t>
  </si>
  <si>
    <t>210D神郷下神代018</t>
  </si>
  <si>
    <t>同道谷川</t>
  </si>
  <si>
    <t>210J神郷下神代001</t>
  </si>
  <si>
    <t>138</t>
  </si>
  <si>
    <t>210J神郷下神代002</t>
  </si>
  <si>
    <t>139</t>
  </si>
  <si>
    <t>神郷高瀬</t>
  </si>
  <si>
    <t>210K神郷高瀬001</t>
  </si>
  <si>
    <t>Ⅰ-1486</t>
  </si>
  <si>
    <t>210K神郷高瀬002</t>
  </si>
  <si>
    <t>Ⅰ-1487</t>
  </si>
  <si>
    <t>210K神郷高瀬003</t>
  </si>
  <si>
    <t>Ⅱ-1705</t>
  </si>
  <si>
    <t>210K神郷高瀬004</t>
  </si>
  <si>
    <t>Ⅱ-1714</t>
  </si>
  <si>
    <t>210D神郷高瀬001</t>
  </si>
  <si>
    <t>Ⅱ-47022</t>
  </si>
  <si>
    <t>210D神郷高瀬002</t>
  </si>
  <si>
    <t>Ⅰ-47001</t>
  </si>
  <si>
    <t>210D神郷高瀬003</t>
  </si>
  <si>
    <t>Ⅱ-47023</t>
  </si>
  <si>
    <t>210D神郷高瀬004</t>
  </si>
  <si>
    <t>Ⅱ-47024-1</t>
  </si>
  <si>
    <t>210D神郷高瀬005</t>
  </si>
  <si>
    <t>Ⅱ-47024-2</t>
  </si>
  <si>
    <t>210D神郷高瀬006</t>
  </si>
  <si>
    <t>Ⅱ-47025</t>
  </si>
  <si>
    <t>210D神郷高瀬007</t>
  </si>
  <si>
    <t>Ⅱ-47002</t>
  </si>
  <si>
    <t>210D神郷高瀬008</t>
  </si>
  <si>
    <t>Ⅱ-47030</t>
  </si>
  <si>
    <t>神郷油野</t>
  </si>
  <si>
    <t>210K神郷油野001</t>
  </si>
  <si>
    <t>Ⅰ-1488-1</t>
  </si>
  <si>
    <t>210K神郷油野002</t>
  </si>
  <si>
    <t>Ⅰ-1488-2</t>
  </si>
  <si>
    <t>210K神郷油野003</t>
  </si>
  <si>
    <t>Ⅰ-1490-1</t>
  </si>
  <si>
    <t>210K神郷油野004</t>
  </si>
  <si>
    <t>Ⅰ-1490-2</t>
  </si>
  <si>
    <t>210K神郷油野005</t>
  </si>
  <si>
    <t>Ⅰ-1490-3</t>
  </si>
  <si>
    <t>210K神郷油野006</t>
  </si>
  <si>
    <t>Ⅰ-1490-4</t>
  </si>
  <si>
    <t>210K神郷油野007</t>
  </si>
  <si>
    <t>Ⅰ-1490-5</t>
  </si>
  <si>
    <t>210K神郷油野008</t>
  </si>
  <si>
    <t>Ⅰ-1490-6</t>
  </si>
  <si>
    <t>210K神郷油野009</t>
  </si>
  <si>
    <t>Ⅰ-1492</t>
  </si>
  <si>
    <t>210K神郷油野010</t>
  </si>
  <si>
    <t>Ⅰ-2599</t>
  </si>
  <si>
    <t>210K神郷油野011</t>
  </si>
  <si>
    <t>Ⅱ-1718</t>
  </si>
  <si>
    <t>210K神郷油野012</t>
  </si>
  <si>
    <t>Ⅱ-1719</t>
  </si>
  <si>
    <t>210K神郷油野013</t>
  </si>
  <si>
    <t>Ⅱ-1720</t>
  </si>
  <si>
    <t>210K神郷油野014</t>
  </si>
  <si>
    <t>Ⅱ-1721</t>
  </si>
  <si>
    <t>210K神郷油野015</t>
  </si>
  <si>
    <t>Ⅱ-1722</t>
  </si>
  <si>
    <t>210K神郷油野016</t>
  </si>
  <si>
    <t>Ⅱ-1723</t>
  </si>
  <si>
    <t>210K神郷油野017</t>
  </si>
  <si>
    <t>Ⅱ-1730</t>
  </si>
  <si>
    <t>210K神郷油野018</t>
  </si>
  <si>
    <t>Ⅱ-1731</t>
  </si>
  <si>
    <t>210D神郷油野001</t>
  </si>
  <si>
    <t>Ⅰ-47043</t>
  </si>
  <si>
    <t>210D神郷油野002</t>
  </si>
  <si>
    <t>Ⅰ-47031</t>
  </si>
  <si>
    <t>210D神郷油野003</t>
  </si>
  <si>
    <t>Ⅰ-47034</t>
  </si>
  <si>
    <t>210D神郷油野004</t>
  </si>
  <si>
    <t>Ⅰ-47038</t>
  </si>
  <si>
    <t>210D神郷油野005</t>
  </si>
  <si>
    <t>Ⅰ-47042</t>
  </si>
  <si>
    <t>210D神郷油野006</t>
  </si>
  <si>
    <t>Ⅰ-47044</t>
  </si>
  <si>
    <t>210D神郷油野007</t>
  </si>
  <si>
    <t>Ⅰ-47048</t>
  </si>
  <si>
    <t>210D神郷油野008</t>
  </si>
  <si>
    <t>Ⅰ-47064</t>
  </si>
  <si>
    <t>210D神郷油野009</t>
  </si>
  <si>
    <t>Ⅰ-47065</t>
  </si>
  <si>
    <t>210D神郷油野010</t>
  </si>
  <si>
    <t>Ⅰ-47066</t>
  </si>
  <si>
    <t>210D神郷油野011</t>
  </si>
  <si>
    <t>Ⅰ-47068</t>
  </si>
  <si>
    <t>210D神郷油野012</t>
  </si>
  <si>
    <t>Ⅱ-47040</t>
  </si>
  <si>
    <t>210D神郷油野013</t>
  </si>
  <si>
    <t>Ⅱ-47041</t>
  </si>
  <si>
    <t>210D神郷油野014</t>
  </si>
  <si>
    <t>Ⅱ-47050</t>
  </si>
  <si>
    <t>210D神郷油野015</t>
  </si>
  <si>
    <t>Ⅱ-47051</t>
  </si>
  <si>
    <t>210D神郷油野016</t>
  </si>
  <si>
    <t>Ⅱ-47059</t>
  </si>
  <si>
    <t>210D神郷油野017</t>
  </si>
  <si>
    <t>Ⅱ-47060</t>
  </si>
  <si>
    <t>210D神郷油野018</t>
  </si>
  <si>
    <t>Ⅱ-47061</t>
  </si>
  <si>
    <t>210D神郷油野019</t>
  </si>
  <si>
    <t>Ⅱ-47062</t>
  </si>
  <si>
    <t>210D神郷油野020</t>
  </si>
  <si>
    <t>Ⅱ-47063</t>
  </si>
  <si>
    <t>210D神郷油野021</t>
  </si>
  <si>
    <t>Ⅱ-47067</t>
  </si>
  <si>
    <t>210D神郷油野022</t>
  </si>
  <si>
    <t>Ⅱ-47069</t>
  </si>
  <si>
    <t>210D神郷油野023</t>
  </si>
  <si>
    <t>Ⅱ-47070</t>
  </si>
  <si>
    <t>210D神郷油野024</t>
  </si>
  <si>
    <t>Ⅱ-47032</t>
  </si>
  <si>
    <t>210D神郷油野025</t>
  </si>
  <si>
    <t>Ⅱ-47033</t>
  </si>
  <si>
    <t>210D神郷油野026</t>
  </si>
  <si>
    <t>Ⅱ-47035</t>
  </si>
  <si>
    <t>210D神郷油野027</t>
  </si>
  <si>
    <t>Ⅱ-47036</t>
  </si>
  <si>
    <t>210D神郷油野028</t>
  </si>
  <si>
    <t>Ⅱ-47037</t>
  </si>
  <si>
    <t>210D神郷油野029</t>
  </si>
  <si>
    <t>Ⅱ-47045</t>
  </si>
  <si>
    <t>210D神郷油野030</t>
  </si>
  <si>
    <t>Ⅱ-47046</t>
  </si>
  <si>
    <t>210J神郷油野001</t>
  </si>
  <si>
    <t>135</t>
  </si>
  <si>
    <t>210J神郷油野002</t>
  </si>
  <si>
    <t>136</t>
  </si>
  <si>
    <t>210J神郷油野003</t>
  </si>
  <si>
    <t>137</t>
  </si>
  <si>
    <t>哲西町</t>
  </si>
  <si>
    <t>哲西町大竹</t>
  </si>
  <si>
    <t>210J哲西町大竹001</t>
  </si>
  <si>
    <t>145</t>
  </si>
  <si>
    <t>哲西町大野部</t>
  </si>
  <si>
    <t>210D哲西町大野部001</t>
  </si>
  <si>
    <t>Ⅰ-49031</t>
  </si>
  <si>
    <t>210D哲西町大野部002</t>
  </si>
  <si>
    <t>Ⅱ-49027</t>
  </si>
  <si>
    <t>210D哲西町大野部003</t>
  </si>
  <si>
    <t>Ⅱ-49028</t>
  </si>
  <si>
    <t>210D哲西町大野部004</t>
  </si>
  <si>
    <t>Ⅱ-49029</t>
  </si>
  <si>
    <t>210D哲西町大野部005</t>
  </si>
  <si>
    <t>Ⅱ-49030</t>
  </si>
  <si>
    <t>210D哲西町大野部006</t>
  </si>
  <si>
    <t>久代④</t>
  </si>
  <si>
    <t>210J哲西町大野部001</t>
  </si>
  <si>
    <t>140</t>
  </si>
  <si>
    <t>210J哲西町大野部002</t>
  </si>
  <si>
    <t>143</t>
  </si>
  <si>
    <t>210J哲西町大野部003</t>
  </si>
  <si>
    <t>144</t>
  </si>
  <si>
    <t>210J哲西町大野部004</t>
  </si>
  <si>
    <t>146</t>
  </si>
  <si>
    <t>210J哲西町大野部005</t>
  </si>
  <si>
    <t>147</t>
  </si>
  <si>
    <t>哲西町上神代</t>
  </si>
  <si>
    <t>210K哲西町上神代001</t>
  </si>
  <si>
    <t>Ⅰ-1509-1</t>
  </si>
  <si>
    <t>210K哲西町上神代002</t>
  </si>
  <si>
    <t>Ⅰ-1509-2</t>
  </si>
  <si>
    <t>210K哲西町上神代003</t>
  </si>
  <si>
    <t>Ⅰ-1510</t>
  </si>
  <si>
    <t>210K哲西町上神代004</t>
  </si>
  <si>
    <t>Ⅰ-1511-1</t>
  </si>
  <si>
    <t>210K哲西町上神代005</t>
  </si>
  <si>
    <t>Ⅰ-1511-2</t>
  </si>
  <si>
    <t>210K哲西町上神代006</t>
  </si>
  <si>
    <t>Ⅰ-2604</t>
  </si>
  <si>
    <t>210K哲西町上神代007</t>
  </si>
  <si>
    <t>Ⅰ-2605</t>
  </si>
  <si>
    <t>210K哲西町上神代008</t>
  </si>
  <si>
    <t>Ⅱ-1785</t>
  </si>
  <si>
    <t>210K哲西町上神代009</t>
  </si>
  <si>
    <t>Ⅱ-1786</t>
  </si>
  <si>
    <t>210K哲西町上神代010</t>
  </si>
  <si>
    <t>Ⅱ-1787</t>
  </si>
  <si>
    <t>210K哲西町上神代011</t>
  </si>
  <si>
    <t>Ⅱ-1788</t>
  </si>
  <si>
    <t>210K哲西町上神代012</t>
  </si>
  <si>
    <t>Ⅱ-1789</t>
  </si>
  <si>
    <t>210K哲西町上神代013</t>
  </si>
  <si>
    <t>Ⅱ-1790</t>
  </si>
  <si>
    <t>210K哲西町上神代014</t>
  </si>
  <si>
    <t>Ⅱ-1791</t>
  </si>
  <si>
    <t>210K哲西町上神代015</t>
  </si>
  <si>
    <t>Ⅱ-1792</t>
  </si>
  <si>
    <t>210K哲西町上神代016</t>
  </si>
  <si>
    <t>Ⅱ-1793</t>
  </si>
  <si>
    <t>210K哲西町上神代017</t>
  </si>
  <si>
    <t>Ⅱ-1794</t>
  </si>
  <si>
    <t>210K哲西町上神代019</t>
  </si>
  <si>
    <t>Ⅱ-1796</t>
  </si>
  <si>
    <t>210K哲西町上神代020</t>
  </si>
  <si>
    <t>Ⅱ-1800</t>
  </si>
  <si>
    <t>210K哲西町上神代021</t>
  </si>
  <si>
    <t>上神代１</t>
  </si>
  <si>
    <t>210K哲西町上神代022</t>
  </si>
  <si>
    <t>上神代２</t>
  </si>
  <si>
    <t>210K哲西町上神代023</t>
  </si>
  <si>
    <t>上神代３</t>
  </si>
  <si>
    <t>210K哲西町上神代024</t>
  </si>
  <si>
    <t>Ⅰ-1508</t>
  </si>
  <si>
    <t>210D哲西町上神代001</t>
  </si>
  <si>
    <t>Ⅰ-49009</t>
  </si>
  <si>
    <t>210D哲西町上神代002</t>
  </si>
  <si>
    <t>Ⅱ-49002</t>
  </si>
  <si>
    <t>210D哲西町上神代003</t>
  </si>
  <si>
    <t>Ⅱ-49003</t>
  </si>
  <si>
    <t>210D哲西町上神代004</t>
  </si>
  <si>
    <t>Ⅱ-49004</t>
  </si>
  <si>
    <t>210D哲西町上神代005</t>
  </si>
  <si>
    <t>Ⅱ-49006</t>
  </si>
  <si>
    <t>210D哲西町上神代006</t>
  </si>
  <si>
    <t>Ⅱ-49007</t>
  </si>
  <si>
    <t>210D哲西町上神代007</t>
  </si>
  <si>
    <t>Ⅱ-49008</t>
  </si>
  <si>
    <t>210D哲西町上神代008</t>
  </si>
  <si>
    <t>Ⅰ-49005-1</t>
  </si>
  <si>
    <t>210D哲西町上神代009</t>
  </si>
  <si>
    <t>Ⅰ-49005-2</t>
  </si>
  <si>
    <t>210D哲西町上神代010</t>
  </si>
  <si>
    <t>Ⅱ-49010</t>
  </si>
  <si>
    <t>210D哲西町上神代011</t>
  </si>
  <si>
    <t>Ⅱ-49011</t>
  </si>
  <si>
    <t>210D哲西町上神代012</t>
  </si>
  <si>
    <t>D哲西町上神代</t>
  </si>
  <si>
    <t>哲西町畑木</t>
  </si>
  <si>
    <t>210D哲西町畑木001</t>
  </si>
  <si>
    <t>Ⅱ-49019</t>
  </si>
  <si>
    <t>210D哲西町畑木002</t>
  </si>
  <si>
    <t>Ⅱ-49020</t>
  </si>
  <si>
    <t>210D哲西町畑木003</t>
  </si>
  <si>
    <t>Ⅱ-49021</t>
  </si>
  <si>
    <t>210D哲西町畑木004</t>
  </si>
  <si>
    <t>Ⅱ-49024</t>
  </si>
  <si>
    <t>哲西町八鳥</t>
  </si>
  <si>
    <t>210D哲西町八鳥001</t>
  </si>
  <si>
    <t>Ⅱ-49026</t>
  </si>
  <si>
    <t>哲西町矢田</t>
  </si>
  <si>
    <t>210K哲西町矢田001</t>
  </si>
  <si>
    <t>Ⅰ-1512</t>
  </si>
  <si>
    <t>210K哲西町矢田002</t>
  </si>
  <si>
    <t>Ⅰ-1513</t>
  </si>
  <si>
    <t>210K哲西町矢田003</t>
  </si>
  <si>
    <t>Ⅱ-1798</t>
  </si>
  <si>
    <t>210K哲西町矢田004</t>
  </si>
  <si>
    <t>Ⅱ-1799</t>
  </si>
  <si>
    <t>210K哲西町矢田005</t>
  </si>
  <si>
    <t>Ⅱ-1802</t>
  </si>
  <si>
    <t>210K哲西町矢田006</t>
  </si>
  <si>
    <t>Ⅱ-1803</t>
  </si>
  <si>
    <t>210K哲西町矢田007</t>
  </si>
  <si>
    <t>Ⅱ-1804</t>
  </si>
  <si>
    <t>210D哲西町矢田001</t>
  </si>
  <si>
    <t>Ⅰ-49015</t>
  </si>
  <si>
    <t>210D哲西町矢田002</t>
  </si>
  <si>
    <t>Ⅰ-49013</t>
  </si>
  <si>
    <t>210D哲西町矢田003</t>
  </si>
  <si>
    <t>Ⅰ-49016</t>
  </si>
  <si>
    <t>210D哲西町矢田004</t>
  </si>
  <si>
    <t>Ⅰ-49017</t>
  </si>
  <si>
    <t>210D哲西町矢田005</t>
  </si>
  <si>
    <t>Ⅰ-49025</t>
  </si>
  <si>
    <t>210D哲西町矢田006</t>
  </si>
  <si>
    <t>Ⅱ-49012</t>
  </si>
  <si>
    <t>210D哲西町矢田007</t>
  </si>
  <si>
    <t>Ⅱ-49014</t>
  </si>
  <si>
    <t>210D哲西町矢田008</t>
  </si>
  <si>
    <t>Ⅱ-49018</t>
  </si>
  <si>
    <t>210D哲西町矢田009</t>
  </si>
  <si>
    <t>Ⅱ-49022</t>
  </si>
  <si>
    <t>210D哲西町矢田010</t>
  </si>
  <si>
    <t>Ⅱ-49023</t>
  </si>
  <si>
    <t>210J哲西町矢田001</t>
  </si>
  <si>
    <t>141</t>
  </si>
  <si>
    <t>210J哲西町矢田002</t>
  </si>
  <si>
    <t>142</t>
  </si>
  <si>
    <t>哲多町</t>
  </si>
  <si>
    <t>哲多町老栄</t>
  </si>
  <si>
    <t>210K哲多町老栄001</t>
  </si>
  <si>
    <t>Ⅱ-1755</t>
  </si>
  <si>
    <t>210K哲多町老栄002</t>
  </si>
  <si>
    <t>Ⅱ-1756</t>
  </si>
  <si>
    <t>210K哲多町老栄003</t>
  </si>
  <si>
    <t>Ⅱ-1758</t>
  </si>
  <si>
    <t>210K哲多町老栄004</t>
  </si>
  <si>
    <t>Ⅱ-1779</t>
  </si>
  <si>
    <t>210D哲多町老栄001</t>
  </si>
  <si>
    <t>Ⅱ-48033</t>
  </si>
  <si>
    <t>210D哲多町老栄002</t>
  </si>
  <si>
    <t>Ⅱ-48018-1</t>
  </si>
  <si>
    <t>210D哲多町老栄003</t>
  </si>
  <si>
    <t>Ⅱ-48018-2</t>
  </si>
  <si>
    <t>210D哲多町老栄004</t>
  </si>
  <si>
    <t>Ⅱ-48031</t>
  </si>
  <si>
    <t>哲多町大野</t>
  </si>
  <si>
    <t>210D哲多町大野001</t>
  </si>
  <si>
    <t>Ⅱ-48013</t>
  </si>
  <si>
    <t>哲多町荻尾</t>
  </si>
  <si>
    <t>210K哲多町荻尾001</t>
  </si>
  <si>
    <t>Ⅱ-1784</t>
  </si>
  <si>
    <t>210D哲多町荻尾001</t>
  </si>
  <si>
    <t>Ⅰ-48034</t>
  </si>
  <si>
    <t>210D哲多町荻尾002</t>
  </si>
  <si>
    <t>Ⅰ-48036</t>
  </si>
  <si>
    <t>210D哲多町荻尾003</t>
  </si>
  <si>
    <t>Ⅱ-48035</t>
  </si>
  <si>
    <t>210D哲多町荻尾004</t>
  </si>
  <si>
    <t>Ⅱ-48053</t>
  </si>
  <si>
    <t>哲多町蚊家</t>
  </si>
  <si>
    <t>210K哲多町蚊家001</t>
  </si>
  <si>
    <t>Ⅰ-1502</t>
  </si>
  <si>
    <t>210K哲多町蚊家002</t>
  </si>
  <si>
    <t>Ⅰ-1506</t>
  </si>
  <si>
    <t>210K哲多町蚊家003</t>
  </si>
  <si>
    <t>Ⅰ-2603</t>
  </si>
  <si>
    <t>210K哲多町蚊家004</t>
  </si>
  <si>
    <t>Ⅱ-1754</t>
  </si>
  <si>
    <t>210K哲多町蚊家005</t>
  </si>
  <si>
    <t>Ⅱ-1759</t>
  </si>
  <si>
    <t>210K哲多町蚊家006</t>
  </si>
  <si>
    <t>Ⅱ-1760</t>
  </si>
  <si>
    <t>210K哲多町蚊家007</t>
  </si>
  <si>
    <t>Ⅱ-1761</t>
  </si>
  <si>
    <t>210K哲多町蚊家008</t>
  </si>
  <si>
    <t>Ⅱ-1762</t>
  </si>
  <si>
    <t>210K哲多町蚊家009</t>
  </si>
  <si>
    <t>Ⅱ-1763</t>
  </si>
  <si>
    <t>210K哲多町蚊家010</t>
  </si>
  <si>
    <t>Ⅱ-1764</t>
  </si>
  <si>
    <t>210K哲多町蚊家011</t>
  </si>
  <si>
    <t>Ⅱ-1765</t>
  </si>
  <si>
    <t>210K哲多町蚊家012</t>
  </si>
  <si>
    <t>Ⅱ-1766</t>
  </si>
  <si>
    <t>210K哲多町蚊家013</t>
  </si>
  <si>
    <t>Ⅱ-1767</t>
  </si>
  <si>
    <t>210K哲多町蚊家014</t>
  </si>
  <si>
    <t>Ⅱ-1768</t>
  </si>
  <si>
    <t>210K哲多町蚊家015</t>
  </si>
  <si>
    <t>Ⅱ-1769</t>
  </si>
  <si>
    <t>210K哲多町蚊家016</t>
  </si>
  <si>
    <t>Ⅱ-1770</t>
  </si>
  <si>
    <t>210K哲多町蚊家017</t>
  </si>
  <si>
    <t>Ⅱ-1771</t>
  </si>
  <si>
    <t>210K哲多町蚊家018</t>
  </si>
  <si>
    <t>Ⅱ-1772</t>
  </si>
  <si>
    <t>210K哲多町蚊家019</t>
  </si>
  <si>
    <t>Ⅱ-1773</t>
  </si>
  <si>
    <t>210K哲多町蚊家020</t>
  </si>
  <si>
    <t>Ⅱ-1774</t>
  </si>
  <si>
    <t>210D哲多町蚊家001</t>
  </si>
  <si>
    <t>Ⅰ-48026</t>
  </si>
  <si>
    <t>210D哲多町蚊家002</t>
  </si>
  <si>
    <t>Ⅰ-48027</t>
  </si>
  <si>
    <t>210D哲多町蚊家003</t>
  </si>
  <si>
    <t>Ⅰ-48037</t>
  </si>
  <si>
    <t>210D哲多町蚊家004</t>
  </si>
  <si>
    <t>Ⅱ-48025</t>
  </si>
  <si>
    <t>210D哲多町蚊家005</t>
  </si>
  <si>
    <t>Ⅱ-48028</t>
  </si>
  <si>
    <t>210D哲多町蚊家006</t>
  </si>
  <si>
    <t>Ⅱ-48038</t>
  </si>
  <si>
    <t>210D哲多町蚊家007</t>
  </si>
  <si>
    <t>Ⅱ-48039</t>
  </si>
  <si>
    <t>哲多町田淵</t>
  </si>
  <si>
    <t>210K哲多町田淵001</t>
  </si>
  <si>
    <t>Ⅱ-1752</t>
  </si>
  <si>
    <t>哲多町成松</t>
  </si>
  <si>
    <t>210K哲多町成松001</t>
  </si>
  <si>
    <t>Ⅰ-2602</t>
  </si>
  <si>
    <t>210K哲多町成松002</t>
  </si>
  <si>
    <t>Ⅱ-1748</t>
  </si>
  <si>
    <t>210K哲多町成松003</t>
  </si>
  <si>
    <t>Ⅱ-1749</t>
  </si>
  <si>
    <t>210K哲多町成松004</t>
  </si>
  <si>
    <t>Ⅱ-1750</t>
  </si>
  <si>
    <t>210K哲多町成松005</t>
  </si>
  <si>
    <t>Ⅱ-1751</t>
  </si>
  <si>
    <t>210K哲多町成松006</t>
  </si>
  <si>
    <t>Ⅱ-1778</t>
  </si>
  <si>
    <t>210D哲多町成松001</t>
  </si>
  <si>
    <t>Ⅰ-48023</t>
  </si>
  <si>
    <t>210D哲多町成松002</t>
  </si>
  <si>
    <t>Ⅰ-48030</t>
  </si>
  <si>
    <t>210D哲多町成松003</t>
  </si>
  <si>
    <t>Ⅱ-48018-3</t>
  </si>
  <si>
    <t>210D哲多町成松004</t>
  </si>
  <si>
    <t>Ⅱ-48032</t>
  </si>
  <si>
    <t>哲多町花木</t>
  </si>
  <si>
    <t>210K哲多町花木001</t>
  </si>
  <si>
    <t>Ⅱ-1745</t>
  </si>
  <si>
    <t>210D哲多町花木001</t>
  </si>
  <si>
    <t>Ⅱ-48012</t>
  </si>
  <si>
    <t>210D哲多町花木002</t>
  </si>
  <si>
    <t>Ⅱ-48024-2</t>
  </si>
  <si>
    <t>210D哲多町花木003</t>
  </si>
  <si>
    <t>Ⅱ-48024-3</t>
  </si>
  <si>
    <t>210D哲多町花木004</t>
  </si>
  <si>
    <t>Ⅱ-48024-4</t>
  </si>
  <si>
    <t>哲多町本郷</t>
  </si>
  <si>
    <t>210K哲多町本郷001</t>
  </si>
  <si>
    <t>Ⅰ-1501</t>
  </si>
  <si>
    <t>210K哲多町本郷002</t>
  </si>
  <si>
    <t>Ⅱ-1746</t>
  </si>
  <si>
    <t>210K哲多町本郷003</t>
  </si>
  <si>
    <t>Ⅱ-1747</t>
  </si>
  <si>
    <t>210K哲多町本郷004</t>
  </si>
  <si>
    <t>Ⅰ-2601</t>
  </si>
  <si>
    <t>210D哲多町本郷001</t>
  </si>
  <si>
    <t>Ⅰ-48015</t>
  </si>
  <si>
    <t>210D哲多町本郷002</t>
  </si>
  <si>
    <t>Ⅰ-48019</t>
  </si>
  <si>
    <t>210D哲多町本郷003</t>
  </si>
  <si>
    <t>Ⅰ-48020</t>
  </si>
  <si>
    <t>210D哲多町本郷004</t>
  </si>
  <si>
    <t>Ⅰ-48021</t>
  </si>
  <si>
    <t>210D哲多町本郷005</t>
  </si>
  <si>
    <t>Ⅱ-48016</t>
  </si>
  <si>
    <t>210D哲多町本郷006</t>
  </si>
  <si>
    <t>Ⅱ-48022</t>
  </si>
  <si>
    <t>210D哲多町本郷007</t>
  </si>
  <si>
    <t>Ⅱ-48024-1</t>
  </si>
  <si>
    <t>哲多町宮河内</t>
  </si>
  <si>
    <t>210K哲多町宮河内001</t>
  </si>
  <si>
    <t>Ⅱ-1739</t>
  </si>
  <si>
    <t>210K哲多町宮河内002</t>
  </si>
  <si>
    <t>Ⅱ-1740</t>
  </si>
  <si>
    <t>210K哲多町宮河内003</t>
  </si>
  <si>
    <t>Ⅱ-1741</t>
  </si>
  <si>
    <t>210K哲多町宮河内004</t>
  </si>
  <si>
    <t>Ⅱ-1742</t>
  </si>
  <si>
    <t>210K哲多町宮河内005</t>
  </si>
  <si>
    <t>Ⅱ-1743</t>
  </si>
  <si>
    <t>210K哲多町宮河内006</t>
  </si>
  <si>
    <t>Ⅱ-1744</t>
  </si>
  <si>
    <t>210D哲多町宮河内001</t>
  </si>
  <si>
    <t>Ⅰ-48003</t>
  </si>
  <si>
    <t>210D哲多町宮河内002</t>
  </si>
  <si>
    <t>Ⅰ-48006</t>
  </si>
  <si>
    <t>210D哲多町宮河内003</t>
  </si>
  <si>
    <t>Ⅰ-48009</t>
  </si>
  <si>
    <t>210D哲多町宮河内004</t>
  </si>
  <si>
    <t>Ⅱ-48001</t>
  </si>
  <si>
    <t>210D哲多町宮河内005</t>
  </si>
  <si>
    <t>Ⅱ-48002</t>
  </si>
  <si>
    <t>210D哲多町宮河内006</t>
  </si>
  <si>
    <t>Ⅱ-48004</t>
  </si>
  <si>
    <t>210D哲多町宮河内007</t>
  </si>
  <si>
    <t>Ⅱ-48005</t>
  </si>
  <si>
    <t>210D哲多町宮河内008</t>
  </si>
  <si>
    <t>Ⅱ-48007</t>
  </si>
  <si>
    <t>210D哲多町宮河内009</t>
  </si>
  <si>
    <t>Ⅱ-48014</t>
  </si>
  <si>
    <t>210D哲多町宮河内010</t>
  </si>
  <si>
    <t>Ⅱ-48008</t>
  </si>
  <si>
    <t>210D哲多町宮河内011</t>
  </si>
  <si>
    <t>Ⅱ-48010</t>
  </si>
  <si>
    <t>210D哲多町宮河内012</t>
  </si>
  <si>
    <t>Ⅱ-48011</t>
  </si>
  <si>
    <t>哲多町矢戸</t>
  </si>
  <si>
    <t>210K哲多町矢戸001</t>
  </si>
  <si>
    <t>Ⅰ-1504</t>
  </si>
  <si>
    <t>210K哲多町矢戸002</t>
  </si>
  <si>
    <t>Ⅱ-1775</t>
  </si>
  <si>
    <t>210K哲多町矢戸003</t>
  </si>
  <si>
    <t>Ⅱ-1776</t>
  </si>
  <si>
    <t>210K哲多町矢戸004</t>
  </si>
  <si>
    <t>Ⅱ-1777</t>
  </si>
  <si>
    <t>210K哲多町矢戸005</t>
  </si>
  <si>
    <t>Ⅱ-1781</t>
  </si>
  <si>
    <t>210K哲多町矢戸006</t>
  </si>
  <si>
    <t>Ⅱ-1782</t>
  </si>
  <si>
    <t>210K哲多町矢戸007</t>
  </si>
  <si>
    <t>Ⅱ-1783</t>
  </si>
  <si>
    <t>210D哲多町矢戸001</t>
  </si>
  <si>
    <t>Ⅰ-48041</t>
  </si>
  <si>
    <t>210D哲多町矢戸002</t>
  </si>
  <si>
    <t>Ⅰ-48042</t>
  </si>
  <si>
    <t>210D哲多町矢戸003</t>
  </si>
  <si>
    <t>Ⅰ-48043</t>
  </si>
  <si>
    <t>210D哲多町矢戸004</t>
  </si>
  <si>
    <t>Ⅱ-48044</t>
  </si>
  <si>
    <t>210D哲多町矢戸005</t>
  </si>
  <si>
    <t>Ⅱ-48045</t>
  </si>
  <si>
    <t>210D哲多町矢戸006</t>
  </si>
  <si>
    <t>Ⅱ-48046</t>
  </si>
  <si>
    <t>210D哲多町矢戸007</t>
  </si>
  <si>
    <t>Ⅱ-48052</t>
  </si>
  <si>
    <t>210D哲多町矢戸008</t>
  </si>
  <si>
    <t>Ⅱ-48029</t>
  </si>
  <si>
    <t>210D哲多町矢戸009</t>
  </si>
  <si>
    <t>Ⅱ-48040</t>
  </si>
  <si>
    <t>210D哲多町矢戸010</t>
  </si>
  <si>
    <t>Ⅱ-48047</t>
  </si>
  <si>
    <t>210D哲多町矢戸011</t>
  </si>
  <si>
    <t>Ⅱ-48048</t>
  </si>
  <si>
    <t>210D哲多町矢戸012</t>
  </si>
  <si>
    <t>Ⅱ-48049</t>
  </si>
  <si>
    <t>210D哲多町矢戸013</t>
  </si>
  <si>
    <t>Ⅱ-48050</t>
  </si>
  <si>
    <t>210D哲多町矢戸014</t>
  </si>
  <si>
    <t>Ⅱ-48051</t>
  </si>
  <si>
    <t>足立</t>
  </si>
  <si>
    <t>210K足立001</t>
  </si>
  <si>
    <t>Ⅰ-1417</t>
  </si>
  <si>
    <t>210K足立002</t>
  </si>
  <si>
    <t>Ⅱ-1546</t>
  </si>
  <si>
    <t>210K足立003</t>
  </si>
  <si>
    <t>Ⅱ-1547</t>
  </si>
  <si>
    <t>210D足立001</t>
  </si>
  <si>
    <t>Ⅰ-45061</t>
  </si>
  <si>
    <t>210D足立002</t>
  </si>
  <si>
    <t>Ⅰ-45068</t>
  </si>
  <si>
    <t>210D足立003</t>
  </si>
  <si>
    <t>Ⅱ-45062</t>
  </si>
  <si>
    <t>210D足立004</t>
  </si>
  <si>
    <t>Ⅱ-45063</t>
  </si>
  <si>
    <t>210D足立005</t>
  </si>
  <si>
    <t>Ⅱ-45064</t>
  </si>
  <si>
    <t>210D足立006</t>
  </si>
  <si>
    <t>Ⅱ-45065</t>
  </si>
  <si>
    <t>井倉</t>
  </si>
  <si>
    <t>210K井倉001</t>
  </si>
  <si>
    <t>Ⅰ-1444</t>
  </si>
  <si>
    <t>210K井倉002</t>
  </si>
  <si>
    <t>Ⅰ-1445</t>
  </si>
  <si>
    <t>210K井倉003</t>
  </si>
  <si>
    <t>Ⅰ-1446</t>
  </si>
  <si>
    <t>210K井倉004</t>
  </si>
  <si>
    <t>Ⅰ-1447</t>
  </si>
  <si>
    <t>210K井倉005</t>
  </si>
  <si>
    <t>Ⅰ-2585-1</t>
  </si>
  <si>
    <t>210K井倉006</t>
  </si>
  <si>
    <t>Ⅰ-2585-2</t>
  </si>
  <si>
    <t>210K井倉007</t>
  </si>
  <si>
    <t>Ⅱ-1627</t>
  </si>
  <si>
    <t>210K井倉008</t>
  </si>
  <si>
    <t>Ⅱ-1628</t>
  </si>
  <si>
    <t>210K井倉009</t>
  </si>
  <si>
    <t>Ⅱ-1629</t>
  </si>
  <si>
    <t>210D井倉001</t>
  </si>
  <si>
    <t>Ⅰ-45248</t>
  </si>
  <si>
    <t>石蟹</t>
  </si>
  <si>
    <t>210K石蟹001</t>
  </si>
  <si>
    <t>Ⅰ-2583</t>
  </si>
  <si>
    <t>210K石蟹002</t>
  </si>
  <si>
    <t>Ⅱ-1595-1</t>
  </si>
  <si>
    <t>210K石蟹003</t>
  </si>
  <si>
    <t>Ⅱ-1595-2</t>
  </si>
  <si>
    <t>210K石蟹004</t>
  </si>
  <si>
    <t>Ⅱ-1596</t>
  </si>
  <si>
    <t>210D石蟹001</t>
  </si>
  <si>
    <t>Ⅰ-45210-1</t>
  </si>
  <si>
    <t>210D石蟹002</t>
  </si>
  <si>
    <t>Ⅰ-45210-2</t>
  </si>
  <si>
    <t>210D石蟹003</t>
  </si>
  <si>
    <t>Ⅰ-45213</t>
  </si>
  <si>
    <t>210D石蟹004</t>
  </si>
  <si>
    <t>Ⅰ-45214</t>
  </si>
  <si>
    <t>210D石蟹005</t>
  </si>
  <si>
    <t>Ⅰ-45215</t>
  </si>
  <si>
    <t>210D石蟹006</t>
  </si>
  <si>
    <t>Ⅰ-45216</t>
  </si>
  <si>
    <t>金谷</t>
  </si>
  <si>
    <t>210K金谷001</t>
  </si>
  <si>
    <t>Ⅰ-2581</t>
  </si>
  <si>
    <t>210K金谷002</t>
  </si>
  <si>
    <t>Ⅰ-2582</t>
  </si>
  <si>
    <t>210K金谷003</t>
  </si>
  <si>
    <t>Ⅱ-1594</t>
  </si>
  <si>
    <t>210D金谷001</t>
  </si>
  <si>
    <t>Ⅰ-45195</t>
  </si>
  <si>
    <t>210D金谷002</t>
  </si>
  <si>
    <t>Ⅰ-45198</t>
  </si>
  <si>
    <t>210D金谷003</t>
  </si>
  <si>
    <t>Ⅰ-45200</t>
  </si>
  <si>
    <t>210D金谷004</t>
  </si>
  <si>
    <t>Ⅰ-45201</t>
  </si>
  <si>
    <t>210D金谷005</t>
  </si>
  <si>
    <t>Ⅰ-45204</t>
  </si>
  <si>
    <t>210D金谷006</t>
  </si>
  <si>
    <t>Ⅰ-45205</t>
  </si>
  <si>
    <t>210D金谷007</t>
  </si>
  <si>
    <t>Ⅰ-45206</t>
  </si>
  <si>
    <t>210J金谷001</t>
  </si>
  <si>
    <t>122</t>
  </si>
  <si>
    <t>210J金谷002</t>
  </si>
  <si>
    <t>123</t>
  </si>
  <si>
    <t>上市</t>
  </si>
  <si>
    <t>210K上市001</t>
  </si>
  <si>
    <t>Ⅰ-1421</t>
  </si>
  <si>
    <t>210K上市002</t>
  </si>
  <si>
    <t>Ⅰ-1422</t>
  </si>
  <si>
    <t>210K上市003</t>
  </si>
  <si>
    <t>Ⅰ-1423</t>
  </si>
  <si>
    <t>210K上市004</t>
  </si>
  <si>
    <t>Ⅰ-2566</t>
  </si>
  <si>
    <t>210K上市005</t>
  </si>
  <si>
    <t>Ⅱ-1556</t>
  </si>
  <si>
    <t>210K上市006</t>
  </si>
  <si>
    <t>Ⅱ-1557</t>
  </si>
  <si>
    <t>210K上市007</t>
  </si>
  <si>
    <t>Ⅱ-1558</t>
  </si>
  <si>
    <t>210K上市008</t>
  </si>
  <si>
    <t>Ⅱ-1559</t>
  </si>
  <si>
    <t>210K上市009</t>
  </si>
  <si>
    <t>Ⅱ-1560</t>
  </si>
  <si>
    <t>210K上市010</t>
  </si>
  <si>
    <t>Ⅱ-1561</t>
  </si>
  <si>
    <t>210D上市001</t>
  </si>
  <si>
    <t>Ⅰ-45092</t>
  </si>
  <si>
    <t>210D上市002</t>
  </si>
  <si>
    <t>Ⅰ-45102</t>
  </si>
  <si>
    <t>210D上市003</t>
  </si>
  <si>
    <t>Ⅰ-45107</t>
  </si>
  <si>
    <t>210D上市004</t>
  </si>
  <si>
    <t>Ⅰ-45108</t>
  </si>
  <si>
    <t>210D上市005</t>
  </si>
  <si>
    <t>Ⅰ-45114</t>
  </si>
  <si>
    <t>210D上市006</t>
  </si>
  <si>
    <t>Ⅰ-45115</t>
  </si>
  <si>
    <t>210D上市007</t>
  </si>
  <si>
    <t>Ⅰ-45116</t>
  </si>
  <si>
    <t>210D上市008</t>
  </si>
  <si>
    <t>Ⅰ-45117</t>
  </si>
  <si>
    <t>210D上市009</t>
  </si>
  <si>
    <t>Ⅱ-45087</t>
  </si>
  <si>
    <t>210D上市010</t>
  </si>
  <si>
    <t>Ⅱ-45088</t>
  </si>
  <si>
    <t>210D上市011</t>
  </si>
  <si>
    <t>Ⅱ-45106</t>
  </si>
  <si>
    <t>210D上市012</t>
  </si>
  <si>
    <t>Ⅱ-45112</t>
  </si>
  <si>
    <t>210D上市013</t>
  </si>
  <si>
    <t>Ⅱ-45113</t>
  </si>
  <si>
    <t>上熊谷</t>
  </si>
  <si>
    <t>210K上熊谷001</t>
  </si>
  <si>
    <t>Ⅰ-1420</t>
  </si>
  <si>
    <t>210K上熊谷002</t>
  </si>
  <si>
    <t>Ⅰ-2573</t>
  </si>
  <si>
    <t>210K上熊谷003</t>
  </si>
  <si>
    <t>Ⅰ-2574</t>
  </si>
  <si>
    <t>210K上熊谷004</t>
  </si>
  <si>
    <t>Ⅱ-1563</t>
  </si>
  <si>
    <t>210K上熊谷005</t>
  </si>
  <si>
    <t>Ⅱ-1564</t>
  </si>
  <si>
    <t>210K上熊谷006</t>
  </si>
  <si>
    <t>Ⅱ-1576</t>
  </si>
  <si>
    <t>210K上熊谷007</t>
  </si>
  <si>
    <t>Ⅱ-1577</t>
  </si>
  <si>
    <t>210K上熊谷008</t>
  </si>
  <si>
    <t>Ⅱ-1578</t>
  </si>
  <si>
    <t>210K上熊谷009</t>
  </si>
  <si>
    <t>Ⅱ-1579</t>
  </si>
  <si>
    <t>210K上熊谷010</t>
  </si>
  <si>
    <t>Ⅱ-1580</t>
  </si>
  <si>
    <t>210K上熊谷011</t>
  </si>
  <si>
    <t>Ⅱ-1581</t>
  </si>
  <si>
    <t>210K上熊谷012</t>
  </si>
  <si>
    <t>Ⅱ-1582</t>
  </si>
  <si>
    <t>210K上熊谷013</t>
  </si>
  <si>
    <t>Ⅱ-1583</t>
  </si>
  <si>
    <t>210K上熊谷014</t>
  </si>
  <si>
    <t>Ⅱ-1584</t>
  </si>
  <si>
    <t>210K上熊谷015</t>
  </si>
  <si>
    <t>Ⅱ-1585</t>
  </si>
  <si>
    <t>210K上熊谷016</t>
  </si>
  <si>
    <t>Ⅱ-1586</t>
  </si>
  <si>
    <t>210K上熊谷017</t>
  </si>
  <si>
    <t>Ⅱ-1587</t>
  </si>
  <si>
    <t>210K上熊谷018</t>
  </si>
  <si>
    <t>Ⅱ-1588</t>
  </si>
  <si>
    <t>210K上熊谷019</t>
  </si>
  <si>
    <t>Ⅱ-1589</t>
  </si>
  <si>
    <t>210K上熊谷020</t>
  </si>
  <si>
    <t>Ⅱ-1600</t>
  </si>
  <si>
    <t>210K上熊谷021</t>
  </si>
  <si>
    <t>Ⅱ-1601</t>
  </si>
  <si>
    <t>210K上熊谷022</t>
  </si>
  <si>
    <t>Ⅱ-1602</t>
  </si>
  <si>
    <t>210K上熊谷023</t>
  </si>
  <si>
    <t>Ⅱ-1603</t>
  </si>
  <si>
    <t>210K上熊谷024</t>
  </si>
  <si>
    <t>Ⅱ-1604</t>
  </si>
  <si>
    <t>210K上熊谷025</t>
  </si>
  <si>
    <t>Ⅱ-1605</t>
  </si>
  <si>
    <t>210K上熊谷026</t>
  </si>
  <si>
    <t>Ⅱ-1606</t>
  </si>
  <si>
    <t>210K上熊谷027</t>
  </si>
  <si>
    <t>Ⅱ-1607</t>
  </si>
  <si>
    <t>210K上熊谷028</t>
  </si>
  <si>
    <t>Ⅱ-1565</t>
  </si>
  <si>
    <t>210D上熊谷001</t>
  </si>
  <si>
    <t>Ⅰ-45146</t>
  </si>
  <si>
    <t>210D上熊谷002</t>
  </si>
  <si>
    <t>Ⅰ-45147</t>
  </si>
  <si>
    <t>210D上熊谷003</t>
  </si>
  <si>
    <t>Ⅰ-45154</t>
  </si>
  <si>
    <t>210D上熊谷004</t>
  </si>
  <si>
    <t>Ⅰ-45159</t>
  </si>
  <si>
    <t>210D上熊谷005</t>
  </si>
  <si>
    <t>Ⅱ-45082-1</t>
  </si>
  <si>
    <t>210D上熊谷006</t>
  </si>
  <si>
    <t>Ⅱ-45082-2</t>
  </si>
  <si>
    <t>210D上熊谷007</t>
  </si>
  <si>
    <t>Ⅱ-45082-3</t>
  </si>
  <si>
    <t>210D上熊谷008</t>
  </si>
  <si>
    <t>Ⅱ-45093-1</t>
  </si>
  <si>
    <t>210D上熊谷009</t>
  </si>
  <si>
    <t>Ⅱ-45093-2</t>
  </si>
  <si>
    <t>210D上熊谷010</t>
  </si>
  <si>
    <t>Ⅱ-45093-3</t>
  </si>
  <si>
    <t>210D上熊谷011</t>
  </si>
  <si>
    <t>Ⅱ-45093-4</t>
  </si>
  <si>
    <t>210D上熊谷013</t>
  </si>
  <si>
    <t>Ⅱ-45141</t>
  </si>
  <si>
    <t>210D上熊谷014</t>
  </si>
  <si>
    <t>Ⅱ-45143</t>
  </si>
  <si>
    <t>210D上熊谷015</t>
  </si>
  <si>
    <t>Ⅱ-45144</t>
  </si>
  <si>
    <t>210D上熊谷016</t>
  </si>
  <si>
    <t>Ⅱ-45145</t>
  </si>
  <si>
    <t>210D上熊谷017</t>
  </si>
  <si>
    <t>Ⅱ-45148</t>
  </si>
  <si>
    <t>210D上熊谷018</t>
  </si>
  <si>
    <t>Ⅱ-45149</t>
  </si>
  <si>
    <t>210D上熊谷019</t>
  </si>
  <si>
    <t>Ⅱ-45150</t>
  </si>
  <si>
    <t>210D上熊谷020</t>
  </si>
  <si>
    <t>Ⅱ-45151</t>
  </si>
  <si>
    <t>210D上熊谷021</t>
  </si>
  <si>
    <t>Ⅱ-45152</t>
  </si>
  <si>
    <t>210D上熊谷022</t>
  </si>
  <si>
    <t>Ⅱ-45155</t>
  </si>
  <si>
    <t>210D上熊谷023</t>
  </si>
  <si>
    <t>Ⅱ-45156</t>
  </si>
  <si>
    <t>210D上熊谷024</t>
  </si>
  <si>
    <t>Ⅱ-45157</t>
  </si>
  <si>
    <t>210D上熊谷025</t>
  </si>
  <si>
    <t>Ⅱ-45158</t>
  </si>
  <si>
    <t>210D上熊谷026</t>
  </si>
  <si>
    <t>Ⅱ-45160</t>
  </si>
  <si>
    <t>210D上熊谷027</t>
  </si>
  <si>
    <t>Ⅱ-45218</t>
  </si>
  <si>
    <t>210D上熊谷028</t>
  </si>
  <si>
    <t>Ⅱ-45219</t>
  </si>
  <si>
    <t>210D上熊谷029</t>
  </si>
  <si>
    <t>Ⅱ-45220-1</t>
  </si>
  <si>
    <t>210D上熊谷030</t>
  </si>
  <si>
    <t>Ⅱ-45220-2</t>
  </si>
  <si>
    <t>210D上熊谷031</t>
  </si>
  <si>
    <t>Ⅱ-45220-3</t>
  </si>
  <si>
    <t>210D上熊谷032</t>
  </si>
  <si>
    <t>Ⅱ-45220-4</t>
  </si>
  <si>
    <t>210D上熊谷033</t>
  </si>
  <si>
    <t>Ⅰ-46060</t>
  </si>
  <si>
    <t>210J上熊谷001</t>
  </si>
  <si>
    <t>唐松</t>
  </si>
  <si>
    <t>210K唐松001</t>
  </si>
  <si>
    <t>Ⅰ-1437</t>
  </si>
  <si>
    <t>210K唐松002</t>
  </si>
  <si>
    <t>Ⅱ-1612</t>
  </si>
  <si>
    <t>210K唐松003</t>
  </si>
  <si>
    <t>Ⅱ-1613</t>
  </si>
  <si>
    <t>210K唐松004</t>
  </si>
  <si>
    <t>Ⅱ-1614</t>
  </si>
  <si>
    <t>210K唐松005</t>
  </si>
  <si>
    <t>Ⅱ-1615</t>
  </si>
  <si>
    <t>210K唐松006</t>
  </si>
  <si>
    <t>Ⅰ-1435</t>
  </si>
  <si>
    <t>210K唐松007</t>
  </si>
  <si>
    <t>Ⅰ-1439</t>
  </si>
  <si>
    <t>210K唐松008</t>
  </si>
  <si>
    <t>Ⅰ-1440</t>
  </si>
  <si>
    <t>210K唐松009</t>
  </si>
  <si>
    <t>Ⅰ-1441</t>
  </si>
  <si>
    <t>210K唐松010</t>
  </si>
  <si>
    <t>Ⅱ-1609</t>
  </si>
  <si>
    <t>210K唐松011</t>
  </si>
  <si>
    <t>Ⅱ-1610</t>
  </si>
  <si>
    <t>210K唐松012</t>
  </si>
  <si>
    <t>Ⅱ-1611</t>
  </si>
  <si>
    <t>210K唐松013</t>
  </si>
  <si>
    <t>Ⅱ-1616</t>
  </si>
  <si>
    <t>210K唐松014</t>
  </si>
  <si>
    <t>Ⅱ-1617</t>
  </si>
  <si>
    <t>210K唐松015</t>
  </si>
  <si>
    <t>Ⅱ-1618</t>
  </si>
  <si>
    <t>210K唐松016</t>
  </si>
  <si>
    <t>Ⅱ-1619</t>
  </si>
  <si>
    <t>210K唐松017</t>
  </si>
  <si>
    <t>Ⅱ-1620</t>
  </si>
  <si>
    <t>210D唐松001</t>
  </si>
  <si>
    <t>Ⅰ-45236</t>
  </si>
  <si>
    <t>210D唐松002</t>
  </si>
  <si>
    <t>Ⅰ-45242</t>
  </si>
  <si>
    <t>210D唐松003</t>
  </si>
  <si>
    <t>Ⅱ-45234</t>
  </si>
  <si>
    <t>210D唐松004</t>
  </si>
  <si>
    <t>Ⅱ-45235</t>
  </si>
  <si>
    <t>210D唐松005</t>
  </si>
  <si>
    <t>Ⅱ-45241</t>
  </si>
  <si>
    <t>210D唐松006</t>
  </si>
  <si>
    <t>Ⅰ-45226</t>
  </si>
  <si>
    <t>210D唐松007</t>
  </si>
  <si>
    <t>Ⅰ-45227</t>
  </si>
  <si>
    <t>210D唐松008</t>
  </si>
  <si>
    <t>Ⅰ-45231</t>
  </si>
  <si>
    <t>210D唐松009</t>
  </si>
  <si>
    <t>Ⅰ-45238</t>
  </si>
  <si>
    <t>210D唐松010</t>
  </si>
  <si>
    <t>Ⅰ-45239</t>
  </si>
  <si>
    <t>210D唐松011</t>
  </si>
  <si>
    <t>Ⅰ-45244</t>
  </si>
  <si>
    <t>210D唐松012</t>
  </si>
  <si>
    <t>Ⅱ-45224</t>
  </si>
  <si>
    <t>210D唐松013</t>
  </si>
  <si>
    <t>Ⅱ-45229</t>
  </si>
  <si>
    <t>210D唐松014</t>
  </si>
  <si>
    <t>Ⅱ-45230</t>
  </si>
  <si>
    <t>210D唐松015</t>
  </si>
  <si>
    <t>Ⅱ-45232</t>
  </si>
  <si>
    <t>210D唐松016</t>
  </si>
  <si>
    <t>Ⅱ-45237</t>
  </si>
  <si>
    <t>210D唐松017</t>
  </si>
  <si>
    <t>Ⅱ-45243</t>
  </si>
  <si>
    <t>210D唐松018</t>
  </si>
  <si>
    <t>Ⅱ-45245</t>
  </si>
  <si>
    <t>210J唐松001</t>
  </si>
  <si>
    <t>119</t>
  </si>
  <si>
    <t>210J唐松002</t>
  </si>
  <si>
    <t>132</t>
  </si>
  <si>
    <t>草間</t>
  </si>
  <si>
    <t>210K草間001</t>
  </si>
  <si>
    <t>Ⅰ-1448-1</t>
  </si>
  <si>
    <t>210K草間002</t>
  </si>
  <si>
    <t>Ⅰ-1448-2</t>
  </si>
  <si>
    <t>210K草間003</t>
  </si>
  <si>
    <t>Ⅰ-1450</t>
  </si>
  <si>
    <t>210K草間004</t>
  </si>
  <si>
    <t>Ⅰ-2586</t>
  </si>
  <si>
    <t>210K草間005</t>
  </si>
  <si>
    <t>Ⅱ-1625</t>
  </si>
  <si>
    <t>210K草間006</t>
  </si>
  <si>
    <t>Ⅱ-1626</t>
  </si>
  <si>
    <t>210K草間007</t>
  </si>
  <si>
    <t>Ⅱ-1630</t>
  </si>
  <si>
    <t>210K草間008</t>
  </si>
  <si>
    <t>Ⅱ-1631</t>
  </si>
  <si>
    <t>210K草間009</t>
  </si>
  <si>
    <t>Ⅱ-1632</t>
  </si>
  <si>
    <t>210K草間010</t>
  </si>
  <si>
    <t>Ⅱ-1657</t>
  </si>
  <si>
    <t>210K草間011</t>
  </si>
  <si>
    <t>Ⅱ-1658</t>
  </si>
  <si>
    <t>210K草間012</t>
  </si>
  <si>
    <t>Ⅱ-1659</t>
  </si>
  <si>
    <t>210K草間013</t>
  </si>
  <si>
    <t>Ⅱ-1660</t>
  </si>
  <si>
    <t>210K草間014</t>
  </si>
  <si>
    <t>Ⅱ-1661</t>
  </si>
  <si>
    <t>210D草間001</t>
  </si>
  <si>
    <t>Ⅱ-45247</t>
  </si>
  <si>
    <t>210D草間002</t>
  </si>
  <si>
    <t>Ⅱ-45249</t>
  </si>
  <si>
    <t>210D草間003</t>
  </si>
  <si>
    <t>Ⅱ-45252</t>
  </si>
  <si>
    <t>210J草間001</t>
  </si>
  <si>
    <t>117</t>
  </si>
  <si>
    <t>210J草間002</t>
  </si>
  <si>
    <t>125</t>
  </si>
  <si>
    <t>坂本</t>
  </si>
  <si>
    <t>210K坂本001</t>
  </si>
  <si>
    <t>Ⅰ-1414</t>
  </si>
  <si>
    <t>210K坂本002</t>
  </si>
  <si>
    <t>Ⅰ-2562</t>
  </si>
  <si>
    <t>210K坂本003</t>
  </si>
  <si>
    <t>Ⅰ-2563</t>
  </si>
  <si>
    <t>210K坂本004</t>
  </si>
  <si>
    <t>Ⅱ-1548</t>
  </si>
  <si>
    <t>210K坂本005</t>
  </si>
  <si>
    <t>Ⅱ-1549</t>
  </si>
  <si>
    <t>210K坂本006</t>
  </si>
  <si>
    <t>Ⅱ-1550</t>
  </si>
  <si>
    <t>210K坂本007</t>
  </si>
  <si>
    <t>Ⅱ-1551</t>
  </si>
  <si>
    <t>210K坂本008</t>
  </si>
  <si>
    <t>Ⅱ-1554</t>
  </si>
  <si>
    <t>210K坂本009</t>
  </si>
  <si>
    <t>Ⅱ-1555</t>
  </si>
  <si>
    <t>210D坂本001</t>
  </si>
  <si>
    <t>Ⅰ-45070</t>
  </si>
  <si>
    <t>210D坂本002</t>
  </si>
  <si>
    <t>Ⅰ-45071</t>
  </si>
  <si>
    <t>210D坂本003</t>
  </si>
  <si>
    <t>Ⅰ-45073</t>
  </si>
  <si>
    <t>210D坂本004</t>
  </si>
  <si>
    <t>Ⅰ-45076</t>
  </si>
  <si>
    <t>210D坂本005</t>
  </si>
  <si>
    <t>Ⅰ-45077</t>
  </si>
  <si>
    <t>210D坂本006</t>
  </si>
  <si>
    <t>Ⅰ-45083</t>
  </si>
  <si>
    <t>210D坂本007</t>
  </si>
  <si>
    <t>Ⅱ-45072</t>
  </si>
  <si>
    <t>210D坂本008</t>
  </si>
  <si>
    <t>Ⅱ-45074</t>
  </si>
  <si>
    <t>210D坂本009</t>
  </si>
  <si>
    <t>Ⅱ-45075</t>
  </si>
  <si>
    <t>210D坂本010</t>
  </si>
  <si>
    <t>Ⅱ-45084</t>
  </si>
  <si>
    <t>下熊谷</t>
  </si>
  <si>
    <t>210K下熊谷001</t>
  </si>
  <si>
    <t>Ⅰ-2568</t>
  </si>
  <si>
    <t>210K下熊谷002</t>
  </si>
  <si>
    <t>Ⅰ-2570</t>
  </si>
  <si>
    <t>210K下熊谷003</t>
  </si>
  <si>
    <t>Ⅰ-2575</t>
  </si>
  <si>
    <t>210K下熊谷004</t>
  </si>
  <si>
    <t>Ⅱ-1569</t>
  </si>
  <si>
    <t>210K下熊谷005</t>
  </si>
  <si>
    <t>Ⅱ-1570</t>
  </si>
  <si>
    <t>210K下熊谷006</t>
  </si>
  <si>
    <t>Ⅱ-1571</t>
  </si>
  <si>
    <t>210K下熊谷007</t>
  </si>
  <si>
    <t>Ⅲ-186</t>
  </si>
  <si>
    <t>210K下熊谷008</t>
  </si>
  <si>
    <t>Ⅰ-2569</t>
  </si>
  <si>
    <t>210K下熊谷010</t>
  </si>
  <si>
    <t>Ⅱ-1566</t>
  </si>
  <si>
    <t>210K下熊谷011</t>
  </si>
  <si>
    <t>Ⅱ-1567</t>
  </si>
  <si>
    <t>210K下熊谷012</t>
  </si>
  <si>
    <t>Ⅱ-1568</t>
  </si>
  <si>
    <t>210D下熊谷001</t>
  </si>
  <si>
    <t>Ⅰ-45110</t>
  </si>
  <si>
    <t>210D下熊谷002</t>
  </si>
  <si>
    <t>Ⅰ-45123</t>
  </si>
  <si>
    <t>210D下熊谷003</t>
  </si>
  <si>
    <t>Ⅰ-45173</t>
  </si>
  <si>
    <t>210D下熊谷004</t>
  </si>
  <si>
    <t>Ⅰ-45174</t>
  </si>
  <si>
    <t>210D下熊谷005</t>
  </si>
  <si>
    <t>Ⅱ-45109</t>
  </si>
  <si>
    <t>210D下熊谷006</t>
  </si>
  <si>
    <t>Ⅱ-45124</t>
  </si>
  <si>
    <t>210D下熊谷007</t>
  </si>
  <si>
    <t>Ⅱ-45125</t>
  </si>
  <si>
    <t>210D下熊谷008</t>
  </si>
  <si>
    <t>Ⅱ-45126</t>
  </si>
  <si>
    <t>210D下熊谷009</t>
  </si>
  <si>
    <t>Ⅰ-45105</t>
  </si>
  <si>
    <t>210D下熊谷010</t>
  </si>
  <si>
    <t>Ⅰ-45111</t>
  </si>
  <si>
    <t>210D下熊谷011</t>
  </si>
  <si>
    <t>Ⅱ-45097-1</t>
  </si>
  <si>
    <t>210D下熊谷012</t>
  </si>
  <si>
    <t>Ⅱ-45097-2</t>
  </si>
  <si>
    <t>210D下熊谷013</t>
  </si>
  <si>
    <t>Ⅱ-45097-3</t>
  </si>
  <si>
    <t>210D下熊谷014</t>
  </si>
  <si>
    <t>Ⅱ-45098</t>
  </si>
  <si>
    <t>210D下熊谷015</t>
  </si>
  <si>
    <t>Ⅱ-45099</t>
  </si>
  <si>
    <t>210D下熊谷016</t>
  </si>
  <si>
    <t>Ⅱ-45100</t>
  </si>
  <si>
    <t>210D下熊谷017</t>
  </si>
  <si>
    <t>Ⅱ-45101</t>
  </si>
  <si>
    <t>210D下熊谷018</t>
  </si>
  <si>
    <t>Ⅱ-45153</t>
  </si>
  <si>
    <t>210D下熊谷019</t>
  </si>
  <si>
    <t>Ⅰ-45170</t>
  </si>
  <si>
    <t>正田</t>
  </si>
  <si>
    <t>210K正田001</t>
  </si>
  <si>
    <t>Ⅰ-1436</t>
  </si>
  <si>
    <t>210K正田002</t>
  </si>
  <si>
    <t>Ⅱ-1593</t>
  </si>
  <si>
    <t>210K正田003</t>
  </si>
  <si>
    <t>Ⅱ-1597</t>
  </si>
  <si>
    <t>210K正田004</t>
  </si>
  <si>
    <t>正田-02</t>
  </si>
  <si>
    <t>210D正田001</t>
  </si>
  <si>
    <t>Ⅰ-45207</t>
  </si>
  <si>
    <t>210D正田002</t>
  </si>
  <si>
    <t>Ⅰ-45211</t>
  </si>
  <si>
    <t>210D正田003</t>
  </si>
  <si>
    <t>Ⅱ-45209</t>
  </si>
  <si>
    <t>210D正田004</t>
  </si>
  <si>
    <t>Ⅲ-45208</t>
  </si>
  <si>
    <t>210J正田001</t>
  </si>
  <si>
    <t>124</t>
  </si>
  <si>
    <t>菅生</t>
  </si>
  <si>
    <t>210K菅生001</t>
  </si>
  <si>
    <t>Ⅱ-1539</t>
  </si>
  <si>
    <t>210K菅生002</t>
  </si>
  <si>
    <t>Ⅰ-1410</t>
  </si>
  <si>
    <t>210K菅生003</t>
  </si>
  <si>
    <t>Ⅰ-1411</t>
  </si>
  <si>
    <t>210K菅生004</t>
  </si>
  <si>
    <t>Ⅰ-1412</t>
  </si>
  <si>
    <t>210K菅生005</t>
  </si>
  <si>
    <t>Ⅰ-1413</t>
  </si>
  <si>
    <t>210K菅生006</t>
  </si>
  <si>
    <t>Ⅰ-1415</t>
  </si>
  <si>
    <t>210K菅生007</t>
  </si>
  <si>
    <t>Ⅰ-1416</t>
  </si>
  <si>
    <t>210K菅生008</t>
  </si>
  <si>
    <t>Ⅰ-2571</t>
  </si>
  <si>
    <t>210K菅生009</t>
  </si>
  <si>
    <t>Ⅰ-2572</t>
  </si>
  <si>
    <t>210K菅生010</t>
  </si>
  <si>
    <t>Ⅱ-1540</t>
  </si>
  <si>
    <t>210K菅生011</t>
  </si>
  <si>
    <t>Ⅱ-1544</t>
  </si>
  <si>
    <t>210K菅生012</t>
  </si>
  <si>
    <t>Ⅱ-1545</t>
  </si>
  <si>
    <t>210K菅生013</t>
  </si>
  <si>
    <t>Ⅱ-1572</t>
  </si>
  <si>
    <t>210K菅生014</t>
  </si>
  <si>
    <t>Ⅱ-1573</t>
  </si>
  <si>
    <t>210K菅生015</t>
  </si>
  <si>
    <t>Ⅱ-1574</t>
  </si>
  <si>
    <t>210K菅生016</t>
  </si>
  <si>
    <t>Ⅱ-1575</t>
  </si>
  <si>
    <t>210D菅生001</t>
  </si>
  <si>
    <t>Ⅰ-45050-1</t>
  </si>
  <si>
    <t>210D菅生002</t>
  </si>
  <si>
    <t>Ⅰ-45050-2</t>
  </si>
  <si>
    <t>210D菅生003</t>
  </si>
  <si>
    <t>Ⅰ-45050-3</t>
  </si>
  <si>
    <t>210D菅生004</t>
  </si>
  <si>
    <t>Ⅰ-45050-4</t>
  </si>
  <si>
    <t>210D菅生005</t>
  </si>
  <si>
    <t>Ⅰ-45050-5</t>
  </si>
  <si>
    <t>210D菅生006</t>
  </si>
  <si>
    <t>Ⅰ-45056</t>
  </si>
  <si>
    <t>210D菅生007</t>
  </si>
  <si>
    <t>Ⅰ-45058</t>
  </si>
  <si>
    <t>210D菅生008</t>
  </si>
  <si>
    <t>Ⅰ-45059</t>
  </si>
  <si>
    <t>210D菅生009</t>
  </si>
  <si>
    <t>Ⅰ-45060</t>
  </si>
  <si>
    <t>210D菅生010</t>
  </si>
  <si>
    <t>Ⅰ-45066</t>
  </si>
  <si>
    <t>210D菅生011</t>
  </si>
  <si>
    <t>Ⅰ-45067</t>
  </si>
  <si>
    <t>210D菅生012</t>
  </si>
  <si>
    <t>Ⅰ-45130</t>
  </si>
  <si>
    <t>210D菅生013</t>
  </si>
  <si>
    <t>Ⅰ-45131</t>
  </si>
  <si>
    <t>210D菅生014</t>
  </si>
  <si>
    <t>Ⅰ-45132</t>
  </si>
  <si>
    <t>210D菅生015</t>
  </si>
  <si>
    <t>Ⅰ-45133</t>
  </si>
  <si>
    <t>210D菅生016</t>
  </si>
  <si>
    <t>Ⅱ-45035</t>
  </si>
  <si>
    <t>210D菅生017</t>
  </si>
  <si>
    <t>Ⅱ-45037</t>
  </si>
  <si>
    <t>210D菅生018</t>
  </si>
  <si>
    <t>Ⅱ-45046</t>
  </si>
  <si>
    <t>210D菅生019</t>
  </si>
  <si>
    <t>Ⅱ-45047</t>
  </si>
  <si>
    <t>210D菅生020</t>
  </si>
  <si>
    <t>Ⅱ-45048</t>
  </si>
  <si>
    <t>210D菅生021</t>
  </si>
  <si>
    <t>Ⅱ-45049</t>
  </si>
  <si>
    <t>210D菅生022</t>
  </si>
  <si>
    <t>Ⅱ-45051</t>
  </si>
  <si>
    <t>210D菅生023</t>
  </si>
  <si>
    <t>Ⅱ-45054</t>
  </si>
  <si>
    <t>210D菅生024</t>
  </si>
  <si>
    <t>Ⅱ-45055</t>
  </si>
  <si>
    <t>210D菅生025</t>
  </si>
  <si>
    <t>Ⅱ-45057</t>
  </si>
  <si>
    <t>210D菅生026</t>
  </si>
  <si>
    <t>Ⅱ-45078</t>
  </si>
  <si>
    <t>210D菅生027</t>
  </si>
  <si>
    <t>Ⅱ-45079</t>
  </si>
  <si>
    <t>210D菅生028</t>
  </si>
  <si>
    <t>Ⅱ-45080</t>
  </si>
  <si>
    <t>210D菅生029</t>
  </si>
  <si>
    <t>Ⅱ-45081</t>
  </si>
  <si>
    <t>210D菅生030</t>
  </si>
  <si>
    <t>Ⅱ-45127</t>
  </si>
  <si>
    <t>210D菅生031</t>
  </si>
  <si>
    <t>Ⅱ-45128</t>
  </si>
  <si>
    <t>210D菅生032</t>
  </si>
  <si>
    <t>Ⅱ-45129</t>
  </si>
  <si>
    <t>210D菅生033</t>
  </si>
  <si>
    <t>Ⅱ-45134</t>
  </si>
  <si>
    <t>210D菅生034</t>
  </si>
  <si>
    <t>Ⅱ-45135</t>
  </si>
  <si>
    <t>210D菅生035</t>
  </si>
  <si>
    <t>Ⅱ-45136</t>
  </si>
  <si>
    <t>210D菅生036</t>
  </si>
  <si>
    <t>Ⅱ-45137</t>
  </si>
  <si>
    <t>210D菅生037</t>
  </si>
  <si>
    <t>Ⅱ-45138</t>
  </si>
  <si>
    <t>210D菅生038</t>
  </si>
  <si>
    <t>Ⅱ-45140</t>
  </si>
  <si>
    <t>210D菅生039</t>
  </si>
  <si>
    <t>Ⅱ-45139</t>
  </si>
  <si>
    <t>210J菅生001</t>
  </si>
  <si>
    <t>別所</t>
  </si>
  <si>
    <t>210K高尾001</t>
  </si>
  <si>
    <t>Ⅰ-1424</t>
  </si>
  <si>
    <t>210K高尾002</t>
  </si>
  <si>
    <t>Ⅰ-1429</t>
  </si>
  <si>
    <t>210K高尾003</t>
  </si>
  <si>
    <t>Ⅰ-1430</t>
  </si>
  <si>
    <t>210K高尾004</t>
  </si>
  <si>
    <t>Ⅰ-2567</t>
  </si>
  <si>
    <t>210K高尾005</t>
  </si>
  <si>
    <t>Ⅰ-2576</t>
  </si>
  <si>
    <t>210K高尾006</t>
  </si>
  <si>
    <t>Ⅱ-1562</t>
  </si>
  <si>
    <t>210K高尾007</t>
  </si>
  <si>
    <t>Ⅲ-181</t>
  </si>
  <si>
    <t>210K高尾008</t>
  </si>
  <si>
    <t>Ⅲ-182</t>
  </si>
  <si>
    <t>210K高尾009</t>
  </si>
  <si>
    <t>Ⅲ-183</t>
  </si>
  <si>
    <t>210K高尾010</t>
  </si>
  <si>
    <t>Ⅲ-184</t>
  </si>
  <si>
    <t>210D高尾001</t>
  </si>
  <si>
    <t>Ⅰ-45119</t>
  </si>
  <si>
    <t>210D高尾002</t>
  </si>
  <si>
    <t>Ⅰ-45171</t>
  </si>
  <si>
    <t>210D高尾003</t>
  </si>
  <si>
    <t>Ⅰ-45172</t>
  </si>
  <si>
    <t>210D高尾004</t>
  </si>
  <si>
    <t>Ⅰ-45175</t>
  </si>
  <si>
    <t>210D高尾005</t>
  </si>
  <si>
    <t>Ⅰ-45176</t>
  </si>
  <si>
    <t>210D高尾006</t>
  </si>
  <si>
    <t>Ⅰ-45177</t>
  </si>
  <si>
    <t>210D高尾007</t>
  </si>
  <si>
    <t>Ⅱ-45103</t>
  </si>
  <si>
    <t>210D高尾008</t>
  </si>
  <si>
    <t>Ⅱ-45104</t>
  </si>
  <si>
    <t>210D高尾009</t>
  </si>
  <si>
    <t>Ⅱ-45118</t>
  </si>
  <si>
    <t>210D高尾010</t>
  </si>
  <si>
    <t>Ⅱ-45121</t>
  </si>
  <si>
    <t>210D高尾011</t>
  </si>
  <si>
    <t>Ⅱ-45122</t>
  </si>
  <si>
    <t>210D高尾012</t>
  </si>
  <si>
    <t>Ⅲ-45120</t>
  </si>
  <si>
    <t>足見</t>
  </si>
  <si>
    <t>210K足見001</t>
  </si>
  <si>
    <t>Ⅰ-1442</t>
  </si>
  <si>
    <t>210K足見002</t>
  </si>
  <si>
    <t>Ⅱ-1621</t>
  </si>
  <si>
    <t>210K足見003</t>
  </si>
  <si>
    <t>Ⅱ-1622</t>
  </si>
  <si>
    <t>210K足見004</t>
  </si>
  <si>
    <t>Ⅱ-1623</t>
  </si>
  <si>
    <t>210K足見005</t>
  </si>
  <si>
    <t>Ⅱ-1624</t>
  </si>
  <si>
    <t>210D足見001</t>
  </si>
  <si>
    <t>Ⅰ-45246</t>
  </si>
  <si>
    <t>千屋</t>
  </si>
  <si>
    <t>210K千屋001</t>
  </si>
  <si>
    <t>Ⅰ-1403</t>
  </si>
  <si>
    <t>210K千屋002</t>
  </si>
  <si>
    <t>Ⅰ-1406</t>
  </si>
  <si>
    <t>210K千屋003</t>
  </si>
  <si>
    <t>Ⅰ-1409</t>
  </si>
  <si>
    <t>210K千屋004</t>
  </si>
  <si>
    <t>Ⅱ-1528</t>
  </si>
  <si>
    <t>210K千屋005</t>
  </si>
  <si>
    <t>Ⅱ-1529</t>
  </si>
  <si>
    <t>210K千屋006</t>
  </si>
  <si>
    <t>Ⅱ-1530</t>
  </si>
  <si>
    <t>210K千屋007</t>
  </si>
  <si>
    <t>Ⅱ-1531</t>
  </si>
  <si>
    <t>210K千屋008</t>
  </si>
  <si>
    <t>Ⅱ-1532</t>
  </si>
  <si>
    <t>210K千屋009</t>
  </si>
  <si>
    <t>Ⅱ-1533</t>
  </si>
  <si>
    <t>210K千屋010</t>
  </si>
  <si>
    <t>Ⅱ-1534</t>
  </si>
  <si>
    <t>210K千屋011</t>
  </si>
  <si>
    <t>Ⅱ-1535</t>
  </si>
  <si>
    <t>210K千屋012</t>
  </si>
  <si>
    <t>Ⅱ-1536</t>
  </si>
  <si>
    <t>210K千屋013</t>
  </si>
  <si>
    <t>Ⅱ-1538</t>
  </si>
  <si>
    <t>210K千屋014</t>
  </si>
  <si>
    <t>Ⅱ-1541</t>
  </si>
  <si>
    <t>210K千屋015</t>
  </si>
  <si>
    <t>Ⅱ-1543</t>
  </si>
  <si>
    <t>210K千屋016</t>
  </si>
  <si>
    <t>Ⅰ-2561</t>
  </si>
  <si>
    <t>210D千屋001</t>
  </si>
  <si>
    <t>Ⅰ-45022</t>
  </si>
  <si>
    <t>210D千屋002</t>
  </si>
  <si>
    <t>Ⅰ-45023</t>
  </si>
  <si>
    <t>210D千屋003</t>
  </si>
  <si>
    <t>Ⅰ-45052</t>
  </si>
  <si>
    <t>210D千屋004</t>
  </si>
  <si>
    <t>Ⅱ-45027</t>
  </si>
  <si>
    <t>210D千屋005</t>
  </si>
  <si>
    <t>Ⅱ-45028</t>
  </si>
  <si>
    <t>210D千屋006</t>
  </si>
  <si>
    <t>Ⅱ-45038</t>
  </si>
  <si>
    <t>210D千屋007</t>
  </si>
  <si>
    <t>Ⅱ-45039</t>
  </si>
  <si>
    <t>210D千屋008</t>
  </si>
  <si>
    <t>Ⅱ-45040</t>
  </si>
  <si>
    <t>210J千屋001</t>
  </si>
  <si>
    <t>129</t>
  </si>
  <si>
    <t>千屋井原</t>
  </si>
  <si>
    <t>210D千屋井原001</t>
  </si>
  <si>
    <t>Ⅰ-45008</t>
  </si>
  <si>
    <t>210D千屋井原002</t>
  </si>
  <si>
    <t>Ⅰ-45010-1</t>
  </si>
  <si>
    <t>210D千屋井原003</t>
  </si>
  <si>
    <t>Ⅰ-45010-2</t>
  </si>
  <si>
    <t>210D千屋井原004</t>
  </si>
  <si>
    <t>Ⅰ-45010-3</t>
  </si>
  <si>
    <t>210D千屋井原005</t>
  </si>
  <si>
    <t>Ⅰ-45010-4</t>
  </si>
  <si>
    <t>210D千屋井原006</t>
  </si>
  <si>
    <t>Ⅰ-45015</t>
  </si>
  <si>
    <t>210D千屋井原007</t>
  </si>
  <si>
    <t>Ⅱ-45009</t>
  </si>
  <si>
    <t>210D千屋井原008</t>
  </si>
  <si>
    <t>Ⅱ-45011</t>
  </si>
  <si>
    <t>210D千屋井原009</t>
  </si>
  <si>
    <t>Ⅱ-45012</t>
  </si>
  <si>
    <t>210D千屋井原010</t>
  </si>
  <si>
    <t>Ⅱ-45013</t>
  </si>
  <si>
    <t>210D千屋井原011</t>
  </si>
  <si>
    <t>Ⅱ-45014</t>
  </si>
  <si>
    <t>210J千屋井原001</t>
  </si>
  <si>
    <t>118</t>
  </si>
  <si>
    <t>千屋実</t>
  </si>
  <si>
    <t>210K千屋実001</t>
  </si>
  <si>
    <t>Ⅰ-1402</t>
  </si>
  <si>
    <t>210K千屋実002</t>
  </si>
  <si>
    <t>Ⅰ-1404</t>
  </si>
  <si>
    <t>210K千屋実003</t>
  </si>
  <si>
    <t>Ⅰ-1405</t>
  </si>
  <si>
    <t>210K千屋実004</t>
  </si>
  <si>
    <t>Ⅰ-1407</t>
  </si>
  <si>
    <t>210K千屋実005</t>
  </si>
  <si>
    <t>Ⅰ-1408</t>
  </si>
  <si>
    <t>210K千屋実006</t>
  </si>
  <si>
    <t>Ⅱ-1522</t>
  </si>
  <si>
    <t>210K千屋実007</t>
  </si>
  <si>
    <t>Ⅱ-1523</t>
  </si>
  <si>
    <t>210K千屋実008</t>
  </si>
  <si>
    <t>Ⅱ-1524</t>
  </si>
  <si>
    <t>210K千屋実009</t>
  </si>
  <si>
    <t>Ⅱ-1525</t>
  </si>
  <si>
    <t>210K千屋実010</t>
  </si>
  <si>
    <t>Ⅱ-1526</t>
  </si>
  <si>
    <t>210K千屋実011</t>
  </si>
  <si>
    <t>Ⅱ-1527</t>
  </si>
  <si>
    <t>210K千屋実012</t>
  </si>
  <si>
    <t>Ⅱ-1537</t>
  </si>
  <si>
    <t>210K千屋実013</t>
  </si>
  <si>
    <t>Ⅱ-1542</t>
  </si>
  <si>
    <t>210K千屋実014</t>
  </si>
  <si>
    <t>樋谷(A)</t>
  </si>
  <si>
    <t>210D千屋実001</t>
  </si>
  <si>
    <t>Ⅰ-45016</t>
  </si>
  <si>
    <t>210D千屋実002</t>
  </si>
  <si>
    <t>Ⅰ-45029</t>
  </si>
  <si>
    <t>210D千屋実003</t>
  </si>
  <si>
    <t>Ⅰ-45030</t>
  </si>
  <si>
    <t>210D千屋実004</t>
  </si>
  <si>
    <t>Ⅰ-45031</t>
  </si>
  <si>
    <t>210D千屋実005</t>
  </si>
  <si>
    <t>Ⅰ-45041</t>
  </si>
  <si>
    <t>210D千屋実006</t>
  </si>
  <si>
    <t>Ⅰ-45045</t>
  </si>
  <si>
    <t>210D千屋実007</t>
  </si>
  <si>
    <t>Ⅱ-45017</t>
  </si>
  <si>
    <t>210D千屋実008</t>
  </si>
  <si>
    <t>Ⅱ-45018</t>
  </si>
  <si>
    <t>210D千屋実009</t>
  </si>
  <si>
    <t>Ⅱ-45019</t>
  </si>
  <si>
    <t>210D千屋実010</t>
  </si>
  <si>
    <t>Ⅱ-45020</t>
  </si>
  <si>
    <t>210D千屋実011</t>
  </si>
  <si>
    <t>Ⅱ-45021</t>
  </si>
  <si>
    <t>210D千屋実012</t>
  </si>
  <si>
    <t>Ⅱ-45024</t>
  </si>
  <si>
    <t>210D千屋実013</t>
  </si>
  <si>
    <t>Ⅱ-45025</t>
  </si>
  <si>
    <t>210D千屋実014</t>
  </si>
  <si>
    <t>Ⅱ-45032</t>
  </si>
  <si>
    <t>210D千屋実015</t>
  </si>
  <si>
    <t>Ⅱ-45033</t>
  </si>
  <si>
    <t>210D千屋実016</t>
  </si>
  <si>
    <t>Ⅱ-45034</t>
  </si>
  <si>
    <t>210D千屋実017</t>
  </si>
  <si>
    <t>Ⅱ-45042</t>
  </si>
  <si>
    <t>210D千屋実018</t>
  </si>
  <si>
    <t>Ⅱ-45043</t>
  </si>
  <si>
    <t>210D千屋実019</t>
  </si>
  <si>
    <t>Ⅱ-45044</t>
  </si>
  <si>
    <t>210D千屋実020</t>
  </si>
  <si>
    <t>Ⅱ-45053</t>
  </si>
  <si>
    <t>千屋花見</t>
  </si>
  <si>
    <t>210D千屋花見001</t>
  </si>
  <si>
    <t>Ⅰ-45001</t>
  </si>
  <si>
    <t>210D千屋花見002</t>
  </si>
  <si>
    <t>Ⅰ-45002</t>
  </si>
  <si>
    <t>210D千屋花見003</t>
  </si>
  <si>
    <t>Ⅰ-45003</t>
  </si>
  <si>
    <t>210D千屋花見004</t>
  </si>
  <si>
    <t>Ⅰ-45005</t>
  </si>
  <si>
    <t>210D千屋花見005</t>
  </si>
  <si>
    <t>Ⅰ-45006-1</t>
  </si>
  <si>
    <t>210D千屋花見006</t>
  </si>
  <si>
    <t>Ⅰ-45006-2</t>
  </si>
  <si>
    <t>210D千屋花見007</t>
  </si>
  <si>
    <t>Ⅰ-45007</t>
  </si>
  <si>
    <t>210D千屋花見008</t>
  </si>
  <si>
    <t>Ⅱ-45004</t>
  </si>
  <si>
    <t>210J千屋花見001</t>
  </si>
  <si>
    <t>68</t>
  </si>
  <si>
    <t>土橋</t>
  </si>
  <si>
    <t>210K土橋001</t>
  </si>
  <si>
    <t>Ⅰ-2587</t>
  </si>
  <si>
    <t>豊永赤馬</t>
  </si>
  <si>
    <t>210K豊永赤馬001</t>
  </si>
  <si>
    <t>Ⅰ-1425</t>
  </si>
  <si>
    <t>210K豊永赤馬002</t>
  </si>
  <si>
    <t>Ⅰ-1433</t>
  </si>
  <si>
    <t>210K豊永赤馬003</t>
  </si>
  <si>
    <t>Ⅰ-2588-1</t>
  </si>
  <si>
    <t>210K豊永赤馬004</t>
  </si>
  <si>
    <t>Ⅰ-2588-2</t>
  </si>
  <si>
    <t>210K豊永赤馬005</t>
  </si>
  <si>
    <t>Ⅰ-2589</t>
  </si>
  <si>
    <t>210K豊永赤馬006</t>
  </si>
  <si>
    <t>Ⅱ-1633</t>
  </si>
  <si>
    <t>210K豊永赤馬007</t>
  </si>
  <si>
    <t>Ⅱ-1634</t>
  </si>
  <si>
    <t>210K豊永赤馬008</t>
  </si>
  <si>
    <t>Ⅱ-1635</t>
  </si>
  <si>
    <t>210K豊永赤馬009</t>
  </si>
  <si>
    <t>Ⅱ-1636-1</t>
  </si>
  <si>
    <t>210K豊永赤馬010</t>
  </si>
  <si>
    <t>Ⅱ-1636-2</t>
  </si>
  <si>
    <t>210K豊永赤馬011</t>
  </si>
  <si>
    <t>Ⅱ-1637</t>
  </si>
  <si>
    <t>210D豊永赤馬001</t>
  </si>
  <si>
    <t>Ⅰ-45221</t>
  </si>
  <si>
    <t>210D豊永赤馬002</t>
  </si>
  <si>
    <t>Ⅰ-45222</t>
  </si>
  <si>
    <t>210D豊永赤馬003</t>
  </si>
  <si>
    <t>Ⅰ-45225</t>
  </si>
  <si>
    <t>210D豊永赤馬004</t>
  </si>
  <si>
    <t>Ⅰ-45228</t>
  </si>
  <si>
    <t>210D豊永赤馬005</t>
  </si>
  <si>
    <t>Ⅱ-45161-1</t>
  </si>
  <si>
    <t>210D豊永赤馬006</t>
  </si>
  <si>
    <t>Ⅱ-45161-2</t>
  </si>
  <si>
    <t>210D豊永赤馬007</t>
  </si>
  <si>
    <t>Ⅱ-45161-3</t>
  </si>
  <si>
    <t>210D豊永赤馬008</t>
  </si>
  <si>
    <t>Ⅱ-45162</t>
  </si>
  <si>
    <t>210D豊永赤馬009</t>
  </si>
  <si>
    <t>Ⅱ-45223</t>
  </si>
  <si>
    <t>豊永宇山</t>
  </si>
  <si>
    <t>210K豊永宇山001</t>
  </si>
  <si>
    <t>Ⅱ-1643</t>
  </si>
  <si>
    <t>210K豊永宇山002</t>
  </si>
  <si>
    <t>Ⅱ-1644</t>
  </si>
  <si>
    <t>210K豊永宇山003</t>
  </si>
  <si>
    <t>Ⅱ-1645</t>
  </si>
  <si>
    <t>豊永佐伏</t>
  </si>
  <si>
    <t>210K豊永佐伏001</t>
  </si>
  <si>
    <t>Ⅰ-2590</t>
  </si>
  <si>
    <t>210K豊永佐伏002</t>
  </si>
  <si>
    <t>Ⅰ-2591</t>
  </si>
  <si>
    <t>210K豊永佐伏003</t>
  </si>
  <si>
    <t>Ⅰ-2592</t>
  </si>
  <si>
    <t>210K豊永佐伏004</t>
  </si>
  <si>
    <t>Ⅰ-2593</t>
  </si>
  <si>
    <t>210K豊永佐伏005</t>
  </si>
  <si>
    <t>Ⅱ-1638</t>
  </si>
  <si>
    <t>210K豊永佐伏006</t>
  </si>
  <si>
    <t>Ⅱ-1639</t>
  </si>
  <si>
    <t>210K豊永佐伏007</t>
  </si>
  <si>
    <t>Ⅱ-1640</t>
  </si>
  <si>
    <t>210K豊永佐伏008</t>
  </si>
  <si>
    <t>Ⅱ-1641</t>
  </si>
  <si>
    <t>210K豊永佐伏009</t>
  </si>
  <si>
    <t>Ⅱ-1642</t>
  </si>
  <si>
    <t>210D豊永佐伏001</t>
  </si>
  <si>
    <t>Ⅰ-45233</t>
  </si>
  <si>
    <t>210D豊永佐伏002</t>
  </si>
  <si>
    <t>Ⅰ-45240</t>
  </si>
  <si>
    <t>210J豊永佐伏001</t>
  </si>
  <si>
    <t>116</t>
  </si>
  <si>
    <t>長屋</t>
  </si>
  <si>
    <t>210K長屋001</t>
  </si>
  <si>
    <t>Ⅱ-1598</t>
  </si>
  <si>
    <t>210K長屋002</t>
  </si>
  <si>
    <t>Ⅱ-1599</t>
  </si>
  <si>
    <t>210D長屋001</t>
  </si>
  <si>
    <t>Ⅱ-45217-1</t>
  </si>
  <si>
    <t>210D長屋002</t>
  </si>
  <si>
    <t>Ⅱ-45217-2</t>
  </si>
  <si>
    <t>210D長屋003</t>
  </si>
  <si>
    <t>Ⅱ-45217-3</t>
  </si>
  <si>
    <t>新見</t>
  </si>
  <si>
    <t>210K新見001</t>
  </si>
  <si>
    <t>Ⅰ-1431</t>
  </si>
  <si>
    <t>210K新見002</t>
  </si>
  <si>
    <t>Ⅰ-1432</t>
  </si>
  <si>
    <t>210K新見003</t>
  </si>
  <si>
    <t>Ⅰ-1434</t>
  </si>
  <si>
    <t>210K新見004</t>
  </si>
  <si>
    <t>Ⅱ-1608</t>
  </si>
  <si>
    <t>210K新見005</t>
  </si>
  <si>
    <t>Ⅲ-0187</t>
  </si>
  <si>
    <t>210K新見006</t>
  </si>
  <si>
    <t>Ⅲ-0190</t>
  </si>
  <si>
    <t>210K新見007</t>
  </si>
  <si>
    <t>Ⅲ-0191</t>
  </si>
  <si>
    <t>210K新見008</t>
  </si>
  <si>
    <t>Ⅲ-0192</t>
  </si>
  <si>
    <t>210K新見009</t>
  </si>
  <si>
    <t>木谷(C)</t>
  </si>
  <si>
    <t>210D新見001</t>
  </si>
  <si>
    <t>Ⅰ-45178</t>
  </si>
  <si>
    <t>210D新見002</t>
  </si>
  <si>
    <t>Ⅰ-45179</t>
  </si>
  <si>
    <t>210D新見003</t>
  </si>
  <si>
    <t>Ⅰ-45184-1</t>
  </si>
  <si>
    <t>210D新見004</t>
  </si>
  <si>
    <t>Ⅰ-45184-2</t>
  </si>
  <si>
    <t>210D新見005</t>
  </si>
  <si>
    <t>Ⅰ-45184-3</t>
  </si>
  <si>
    <t>210D新見006</t>
  </si>
  <si>
    <t>Ⅰ-45185</t>
  </si>
  <si>
    <t>210D新見007</t>
  </si>
  <si>
    <t>Ⅰ-45196-1</t>
  </si>
  <si>
    <t>210D新見008</t>
  </si>
  <si>
    <t>Ⅰ-45196-2</t>
  </si>
  <si>
    <t>210D新見009</t>
  </si>
  <si>
    <t>Ⅰ-45199</t>
  </si>
  <si>
    <t>210D新見010</t>
  </si>
  <si>
    <t>Ⅰ-45202</t>
  </si>
  <si>
    <t>210D新見011</t>
  </si>
  <si>
    <t>Ⅱ-45197</t>
  </si>
  <si>
    <t>210D新見012</t>
  </si>
  <si>
    <t>Ⅱ-45203</t>
  </si>
  <si>
    <t>西方</t>
  </si>
  <si>
    <t>210K西方001</t>
  </si>
  <si>
    <t>Ⅰ-1426</t>
  </si>
  <si>
    <t>210K西方002</t>
  </si>
  <si>
    <t>Ⅰ-1427</t>
  </si>
  <si>
    <t>210K西方003</t>
  </si>
  <si>
    <t>Ⅰ-1428-1</t>
  </si>
  <si>
    <t>210K西方004</t>
  </si>
  <si>
    <t>Ⅰ-1428-2</t>
  </si>
  <si>
    <t>210K西方005</t>
  </si>
  <si>
    <t>Ⅰ-2577</t>
  </si>
  <si>
    <t>210K西方006</t>
  </si>
  <si>
    <t>Ⅰ-2578</t>
  </si>
  <si>
    <t>210K西方007</t>
  </si>
  <si>
    <t>Ⅰ-2579</t>
  </si>
  <si>
    <t>210K西方008</t>
  </si>
  <si>
    <t>Ⅰ-2580</t>
  </si>
  <si>
    <t>210K西方009</t>
  </si>
  <si>
    <t>Ⅱ-1590</t>
  </si>
  <si>
    <t>210K西方010</t>
  </si>
  <si>
    <t>Ⅱ-1591</t>
  </si>
  <si>
    <t>210K西方011</t>
  </si>
  <si>
    <t>Ⅱ-1592</t>
  </si>
  <si>
    <t>210K西方012</t>
  </si>
  <si>
    <t>Ⅲ-185</t>
  </si>
  <si>
    <t>210D西方001</t>
  </si>
  <si>
    <t>Ⅰ-45163</t>
  </si>
  <si>
    <t>210D西方002</t>
  </si>
  <si>
    <t>Ⅰ-45164-1</t>
  </si>
  <si>
    <t>210D西方003</t>
  </si>
  <si>
    <t>Ⅰ-45165</t>
  </si>
  <si>
    <t>210D西方004</t>
  </si>
  <si>
    <t>Ⅰ-45166</t>
  </si>
  <si>
    <t>210D西方005</t>
  </si>
  <si>
    <t>Ⅰ-45167</t>
  </si>
  <si>
    <t>210D西方006</t>
  </si>
  <si>
    <t>Ⅰ-45169-1</t>
  </si>
  <si>
    <t>210D西方007</t>
  </si>
  <si>
    <t>Ⅰ-45169-2</t>
  </si>
  <si>
    <t>210D西方008</t>
  </si>
  <si>
    <t>Ⅰ-45169-3</t>
  </si>
  <si>
    <t>210D西方009</t>
  </si>
  <si>
    <t>Ⅰ-45180-1</t>
  </si>
  <si>
    <t>210D西方010</t>
  </si>
  <si>
    <t>Ⅰ-45180-2</t>
  </si>
  <si>
    <t>210D西方011</t>
  </si>
  <si>
    <t>Ⅰ-45180-3</t>
  </si>
  <si>
    <t>210D西方012</t>
  </si>
  <si>
    <t>Ⅰ-45181</t>
  </si>
  <si>
    <t>210D西方013</t>
  </si>
  <si>
    <t>Ⅰ-45182</t>
  </si>
  <si>
    <t>210D西方014</t>
  </si>
  <si>
    <t>Ⅰ-45183</t>
  </si>
  <si>
    <t>210D西方015</t>
  </si>
  <si>
    <t>Ⅰ-45189</t>
  </si>
  <si>
    <t>210D西方016</t>
  </si>
  <si>
    <t>Ⅰ-45190</t>
  </si>
  <si>
    <t>210D西方017</t>
  </si>
  <si>
    <t>Ⅰ-45191</t>
  </si>
  <si>
    <t>210D西方018</t>
  </si>
  <si>
    <t>Ⅰ-45193</t>
  </si>
  <si>
    <t>210D西方019</t>
  </si>
  <si>
    <t>Ⅰ-45194</t>
  </si>
  <si>
    <t>210D西方020</t>
  </si>
  <si>
    <t>Ⅱ-45186</t>
  </si>
  <si>
    <t>210D西方021</t>
  </si>
  <si>
    <t>Ⅱ-45187</t>
  </si>
  <si>
    <t>210D西方022</t>
  </si>
  <si>
    <t>Ⅱ-45192</t>
  </si>
  <si>
    <t>210D西方023</t>
  </si>
  <si>
    <t>Ⅲ-45168</t>
  </si>
  <si>
    <t>210D西方024</t>
  </si>
  <si>
    <t>Ⅲ-45188</t>
  </si>
  <si>
    <t>210D西方025</t>
  </si>
  <si>
    <t>Ⅰ-45164-2</t>
  </si>
  <si>
    <t>210D西方026</t>
  </si>
  <si>
    <t>Ⅰ-45164-3</t>
  </si>
  <si>
    <t>210J西方001</t>
  </si>
  <si>
    <t>131</t>
  </si>
  <si>
    <t>法曽</t>
  </si>
  <si>
    <t>210K法曽001</t>
  </si>
  <si>
    <t>Ⅰ-1453</t>
  </si>
  <si>
    <t>210K法曽002</t>
  </si>
  <si>
    <t>Ⅱ-1662</t>
  </si>
  <si>
    <t>210K法曽003</t>
  </si>
  <si>
    <t>Ⅱ-1670</t>
  </si>
  <si>
    <t>210K法曽004</t>
  </si>
  <si>
    <t>Ⅰ-1449</t>
  </si>
  <si>
    <t>210K法曽005</t>
  </si>
  <si>
    <t>Ⅱ-1646</t>
  </si>
  <si>
    <t>210K法曽006</t>
  </si>
  <si>
    <t>Ⅱ-1647</t>
  </si>
  <si>
    <t>210K法曽007</t>
  </si>
  <si>
    <t>Ⅱ-1648</t>
  </si>
  <si>
    <t>210K法曽008</t>
  </si>
  <si>
    <t>Ⅱ-1649</t>
  </si>
  <si>
    <t>210K法曽009</t>
  </si>
  <si>
    <t>Ⅱ-1650</t>
  </si>
  <si>
    <t>210K法曽010</t>
  </si>
  <si>
    <t>Ⅱ-1651</t>
  </si>
  <si>
    <t>210K法曽011</t>
  </si>
  <si>
    <t>Ⅱ-1652</t>
  </si>
  <si>
    <t>210K法曽012</t>
  </si>
  <si>
    <t>Ⅱ-1653</t>
  </si>
  <si>
    <t>210K法曽013</t>
  </si>
  <si>
    <t>Ⅱ-1654</t>
  </si>
  <si>
    <t>210K法曽014</t>
  </si>
  <si>
    <t>Ⅱ-1655</t>
  </si>
  <si>
    <t>210K法曽015</t>
  </si>
  <si>
    <t>Ⅱ-1656</t>
  </si>
  <si>
    <t>210K法曽016</t>
  </si>
  <si>
    <t>Ⅱ-1663</t>
  </si>
  <si>
    <t>210K法曽017</t>
  </si>
  <si>
    <t>Ⅱ-1664</t>
  </si>
  <si>
    <t>210K法曽018</t>
  </si>
  <si>
    <t>Ⅱ-1665</t>
  </si>
  <si>
    <t>210K法曽019</t>
  </si>
  <si>
    <t>Ⅱ-1666</t>
  </si>
  <si>
    <t>210K法曽020</t>
  </si>
  <si>
    <t>Ⅱ-1667</t>
  </si>
  <si>
    <t>210K法曽021</t>
  </si>
  <si>
    <t>Ⅱ-1668</t>
  </si>
  <si>
    <t>210K法曽022</t>
  </si>
  <si>
    <t>Ⅱ-1669</t>
  </si>
  <si>
    <t>210D法曽001</t>
  </si>
  <si>
    <t>Ⅰ-45259</t>
  </si>
  <si>
    <t>210D法曽002</t>
  </si>
  <si>
    <t>Ⅱ-45260</t>
  </si>
  <si>
    <t>210D法曽003</t>
  </si>
  <si>
    <t>Ⅱ-45268</t>
  </si>
  <si>
    <t>210D法曽004</t>
  </si>
  <si>
    <t>Ⅱ-45267-1</t>
  </si>
  <si>
    <t>210D法曽005</t>
  </si>
  <si>
    <t>Ⅱ-45267-2</t>
  </si>
  <si>
    <t>210D法曽006</t>
  </si>
  <si>
    <t>Ⅰ-45263</t>
  </si>
  <si>
    <t>210D法曽007</t>
  </si>
  <si>
    <t>Ⅱ-45250</t>
  </si>
  <si>
    <t>210D法曽008</t>
  </si>
  <si>
    <t>Ⅱ-45251</t>
  </si>
  <si>
    <t>210D法曽009</t>
  </si>
  <si>
    <t>Ⅱ-45253</t>
  </si>
  <si>
    <t>210D法曽010</t>
  </si>
  <si>
    <t>Ⅱ-45254</t>
  </si>
  <si>
    <t>210D法曽011</t>
  </si>
  <si>
    <t>Ⅱ-45255</t>
  </si>
  <si>
    <t>210D法曽012</t>
  </si>
  <si>
    <t>Ⅱ-45256</t>
  </si>
  <si>
    <t>210D法曽013</t>
  </si>
  <si>
    <t>Ⅱ-45257</t>
  </si>
  <si>
    <t>210D法曽014</t>
  </si>
  <si>
    <t>Ⅱ-45258</t>
  </si>
  <si>
    <t>210D法曽015</t>
  </si>
  <si>
    <t>Ⅱ-45261</t>
  </si>
  <si>
    <t>210D法曽016</t>
  </si>
  <si>
    <t>Ⅱ-45262</t>
  </si>
  <si>
    <t>210D法曽017</t>
  </si>
  <si>
    <t>Ⅱ-45264</t>
  </si>
  <si>
    <t>210D法曽018</t>
  </si>
  <si>
    <t>Ⅱ-45265</t>
  </si>
  <si>
    <t>210D法曽019</t>
  </si>
  <si>
    <t>Ⅱ-45266</t>
  </si>
  <si>
    <t>210J法曽001</t>
  </si>
  <si>
    <t>120</t>
  </si>
  <si>
    <t>210J法曽002</t>
  </si>
  <si>
    <t>121</t>
  </si>
  <si>
    <t>210J法曽003</t>
  </si>
  <si>
    <t>柏</t>
  </si>
  <si>
    <t>210J法曽004</t>
  </si>
  <si>
    <t>畑谷</t>
  </si>
  <si>
    <t>馬塚</t>
  </si>
  <si>
    <t>210K馬塚001</t>
  </si>
  <si>
    <t>Ⅰ-2564</t>
  </si>
  <si>
    <t>210K馬塚002</t>
  </si>
  <si>
    <t>Ⅰ-2565</t>
  </si>
  <si>
    <t>210K馬塚003</t>
  </si>
  <si>
    <t>Ⅱ-1552</t>
  </si>
  <si>
    <t>210K馬塚004</t>
  </si>
  <si>
    <t>Ⅱ-1553</t>
  </si>
  <si>
    <t>210D馬塚001</t>
  </si>
  <si>
    <t>Ⅰ-45089</t>
  </si>
  <si>
    <t>210D馬塚002</t>
  </si>
  <si>
    <t>Ⅰ-45091</t>
  </si>
  <si>
    <t>210D馬塚003</t>
  </si>
  <si>
    <t>Ⅰ-45096</t>
  </si>
  <si>
    <t>210D馬塚004</t>
  </si>
  <si>
    <t>Ⅱ-45085</t>
  </si>
  <si>
    <t>210D馬塚005</t>
  </si>
  <si>
    <t>Ⅱ-45086</t>
  </si>
  <si>
    <t>210D馬塚006</t>
  </si>
  <si>
    <t>Ⅱ-45090</t>
  </si>
  <si>
    <t>210D馬塚007</t>
  </si>
  <si>
    <t>Ⅱ-45095</t>
  </si>
  <si>
    <t>土砂災害警戒区域等の指定箇所一覧表（新見市）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ニイミ</t>
    </rPh>
    <rPh sb="20" eb="21">
      <t>シ</t>
    </rPh>
    <phoneticPr fontId="4"/>
  </si>
  <si>
    <t>麻宇那</t>
  </si>
  <si>
    <t>211K麻宇那002</t>
  </si>
  <si>
    <t>Ⅰ-600</t>
  </si>
  <si>
    <t>211K麻宇那003</t>
  </si>
  <si>
    <t>Ⅱ-0447</t>
  </si>
  <si>
    <t>211K麻宇那004</t>
  </si>
  <si>
    <t>Ⅲ-0074</t>
  </si>
  <si>
    <t>211D麻宇那001</t>
  </si>
  <si>
    <t>Ⅰ-12168</t>
  </si>
  <si>
    <t>211D麻宇那002</t>
  </si>
  <si>
    <t>Ⅰ-12047</t>
  </si>
  <si>
    <t>211D麻宇那003</t>
  </si>
  <si>
    <t>Ⅰ-12166</t>
  </si>
  <si>
    <t>211D麻宇那004</t>
  </si>
  <si>
    <t>Ⅰ-12167</t>
  </si>
  <si>
    <t>211D麻宇那005</t>
  </si>
  <si>
    <t>Ⅰ-12169</t>
  </si>
  <si>
    <t>211D麻宇那006</t>
  </si>
  <si>
    <t>Ⅰ-12170</t>
  </si>
  <si>
    <t>211D麻宇那007</t>
  </si>
  <si>
    <t>Ⅲ-12046</t>
  </si>
  <si>
    <t>伊里中</t>
  </si>
  <si>
    <t>211K伊里中001</t>
  </si>
  <si>
    <t>Ⅰ-2163</t>
  </si>
  <si>
    <t>211K伊里中002</t>
  </si>
  <si>
    <t>Ⅰ-0601</t>
  </si>
  <si>
    <t>211K伊里中003</t>
  </si>
  <si>
    <t>Ⅰ-0602</t>
  </si>
  <si>
    <t>211D伊里中001</t>
  </si>
  <si>
    <t>Ⅰ-12012</t>
  </si>
  <si>
    <t>211D伊里中002</t>
  </si>
  <si>
    <t>Ⅱ-12011</t>
  </si>
  <si>
    <t>211D伊里中003</t>
  </si>
  <si>
    <t>Ⅰ-12007-1</t>
  </si>
  <si>
    <t>211D伊里中004</t>
  </si>
  <si>
    <t>Ⅰ-12007-2</t>
  </si>
  <si>
    <t>211D伊里中005</t>
  </si>
  <si>
    <t>Ⅰ-12008</t>
  </si>
  <si>
    <t>211D伊里中006</t>
  </si>
  <si>
    <t>Ⅰ-12148-1</t>
  </si>
  <si>
    <t>211D伊里中007</t>
  </si>
  <si>
    <t>Ⅰ-12148-2</t>
  </si>
  <si>
    <t>211D伊里中008</t>
  </si>
  <si>
    <t>Ⅱ-12009</t>
  </si>
  <si>
    <t>211D伊里中009</t>
  </si>
  <si>
    <t>Ⅱ-12010</t>
  </si>
  <si>
    <t>211D伊里中010</t>
  </si>
  <si>
    <t>Ⅲ-12050</t>
  </si>
  <si>
    <t>伊部</t>
  </si>
  <si>
    <t>211K伊部001</t>
  </si>
  <si>
    <t>Ⅰ-32</t>
  </si>
  <si>
    <t>211K伊部002</t>
  </si>
  <si>
    <t>Ⅰ-587</t>
  </si>
  <si>
    <t>211K伊部003</t>
  </si>
  <si>
    <t>Ⅰ-2173</t>
  </si>
  <si>
    <t>211K伊部004</t>
  </si>
  <si>
    <t>Ⅱ-459</t>
  </si>
  <si>
    <t>211D伊部001</t>
  </si>
  <si>
    <t>Ⅰ-12186</t>
  </si>
  <si>
    <t>211D伊部002</t>
  </si>
  <si>
    <t>Ⅰ-12125</t>
  </si>
  <si>
    <t>211D伊部003</t>
  </si>
  <si>
    <t>Ⅰ-12126</t>
  </si>
  <si>
    <t>211D伊部004</t>
  </si>
  <si>
    <t>Ⅰ-12127</t>
  </si>
  <si>
    <t>211D伊部005</t>
  </si>
  <si>
    <t>Ⅰ-12129</t>
  </si>
  <si>
    <t>211D伊部006</t>
  </si>
  <si>
    <t>Ⅰ-12131</t>
  </si>
  <si>
    <t>211D伊部007</t>
  </si>
  <si>
    <t>Ⅰ-12132</t>
  </si>
  <si>
    <t>211D伊部008</t>
  </si>
  <si>
    <t>Ⅰ-12185</t>
  </si>
  <si>
    <t>211D伊部009</t>
  </si>
  <si>
    <t>Ⅰ-12194</t>
  </si>
  <si>
    <t>211D伊部010</t>
  </si>
  <si>
    <t>Ⅱ-12128</t>
  </si>
  <si>
    <t>211D伊部011</t>
  </si>
  <si>
    <t>Ⅱ-12187</t>
  </si>
  <si>
    <t>211D伊部012</t>
  </si>
  <si>
    <t>Ⅲ-12190</t>
  </si>
  <si>
    <t>211D伊部013</t>
  </si>
  <si>
    <t>Ⅲ-12191</t>
  </si>
  <si>
    <t>211D伊部014</t>
  </si>
  <si>
    <t>Ⅲ-12192</t>
  </si>
  <si>
    <t>211D伊部015</t>
  </si>
  <si>
    <t>Ⅲ-12193</t>
  </si>
  <si>
    <t>211D伊部016</t>
  </si>
  <si>
    <t>Ⅲ-12195</t>
  </si>
  <si>
    <t>浦伊部</t>
  </si>
  <si>
    <t>211K浦伊部001</t>
  </si>
  <si>
    <t>Ⅰ-582</t>
  </si>
  <si>
    <t>211K浦伊部002</t>
  </si>
  <si>
    <t>Ⅰ-583</t>
  </si>
  <si>
    <t>211K浦伊部003</t>
  </si>
  <si>
    <t>Ⅰ-584</t>
  </si>
  <si>
    <t>211D浦伊部001</t>
  </si>
  <si>
    <t>Ⅰ-12188</t>
  </si>
  <si>
    <t>211D浦伊部002</t>
  </si>
  <si>
    <t>Ⅰ-12189</t>
  </si>
  <si>
    <t>211D浦伊部003</t>
  </si>
  <si>
    <t>Ⅰ-12196</t>
  </si>
  <si>
    <t>211D浦伊部004</t>
  </si>
  <si>
    <t>Ⅰ-12197</t>
  </si>
  <si>
    <t>211D浦伊部005</t>
  </si>
  <si>
    <t>Ⅰ-12199</t>
  </si>
  <si>
    <t>211D浦伊部006</t>
  </si>
  <si>
    <t>Ⅰ-12200</t>
  </si>
  <si>
    <t>211D浦伊部007</t>
  </si>
  <si>
    <t>Ⅰ-12201</t>
  </si>
  <si>
    <t>211D浦伊部008</t>
  </si>
  <si>
    <t>Ⅱ-12202</t>
  </si>
  <si>
    <t>211D浦伊部009</t>
  </si>
  <si>
    <t>Ⅲ-12198</t>
  </si>
  <si>
    <t>大内</t>
  </si>
  <si>
    <t>211K大内001</t>
  </si>
  <si>
    <t>Ⅲ-0071</t>
  </si>
  <si>
    <t>211K大内002</t>
  </si>
  <si>
    <t>Ⅰ-581</t>
  </si>
  <si>
    <t>211D大内001</t>
  </si>
  <si>
    <t>Ⅰ-12124</t>
  </si>
  <si>
    <t>211D大内002</t>
  </si>
  <si>
    <t>Ⅰ-12122</t>
  </si>
  <si>
    <t>211D大内003</t>
  </si>
  <si>
    <t>Ⅰ-12123</t>
  </si>
  <si>
    <t>211D大内004</t>
  </si>
  <si>
    <t>Ⅱ-12120</t>
  </si>
  <si>
    <t>211D大内005</t>
  </si>
  <si>
    <t>Ⅱ-12121</t>
  </si>
  <si>
    <t>211D大内006</t>
  </si>
  <si>
    <t>Ⅰ-12114-1</t>
  </si>
  <si>
    <t>211D大内007</t>
  </si>
  <si>
    <t>Ⅰ-12114-2</t>
  </si>
  <si>
    <t>211D大内008</t>
  </si>
  <si>
    <t>Ⅰ-12114-3</t>
  </si>
  <si>
    <t>211D大内009</t>
  </si>
  <si>
    <t>Ⅰ-12115-1</t>
  </si>
  <si>
    <t>211D大内010</t>
  </si>
  <si>
    <t>Ⅰ-12115-2</t>
  </si>
  <si>
    <t>211D大内011</t>
  </si>
  <si>
    <t>Ⅰ-12115-3</t>
  </si>
  <si>
    <t>211D大内012</t>
  </si>
  <si>
    <t>Ⅰ-12119</t>
  </si>
  <si>
    <t>211D大内013</t>
  </si>
  <si>
    <t>Ⅱ-12182</t>
  </si>
  <si>
    <t>211D大内014</t>
  </si>
  <si>
    <t>Ⅲ-12183</t>
  </si>
  <si>
    <t>211D大内015</t>
  </si>
  <si>
    <t>Ⅲ-12184</t>
  </si>
  <si>
    <t>香登西</t>
  </si>
  <si>
    <t>211K香登西001</t>
  </si>
  <si>
    <t>Ⅰ-580</t>
  </si>
  <si>
    <t>211K香登西002</t>
  </si>
  <si>
    <t>Ⅲ-0068</t>
  </si>
  <si>
    <t>211K香登西003</t>
  </si>
  <si>
    <t>Ⅲ-0069</t>
  </si>
  <si>
    <t>211D香登西001</t>
  </si>
  <si>
    <t>Ⅰ-12113</t>
  </si>
  <si>
    <t>香登本</t>
  </si>
  <si>
    <t>211K香登本001</t>
  </si>
  <si>
    <t>Ⅲ-0072</t>
  </si>
  <si>
    <t>211D香登本001</t>
  </si>
  <si>
    <t>Ⅰ-12116</t>
  </si>
  <si>
    <t>211D香登本002</t>
  </si>
  <si>
    <t>Ⅰ-12117</t>
  </si>
  <si>
    <t>211D香登本003</t>
  </si>
  <si>
    <t>Ⅰ-12118</t>
  </si>
  <si>
    <t>木谷</t>
  </si>
  <si>
    <t>211K木谷001</t>
  </si>
  <si>
    <t>Ⅰ-0603</t>
  </si>
  <si>
    <t>211K木谷002</t>
  </si>
  <si>
    <t>Ⅱ-0445</t>
  </si>
  <si>
    <t>211K木谷003</t>
  </si>
  <si>
    <t>Ⅱ-0446</t>
  </si>
  <si>
    <t>211D木谷001</t>
  </si>
  <si>
    <t>Ⅰ-12013</t>
  </si>
  <si>
    <t>211D木谷002</t>
  </si>
  <si>
    <t>Ⅰ-12045-1</t>
  </si>
  <si>
    <t>211D木谷003</t>
  </si>
  <si>
    <t>Ⅰ-12045-2</t>
  </si>
  <si>
    <t>211D久々井001</t>
  </si>
  <si>
    <t>Ⅰ-12207</t>
  </si>
  <si>
    <t>211D久々井002</t>
  </si>
  <si>
    <t>Ⅰ-12203</t>
  </si>
  <si>
    <t>211D久々井003</t>
  </si>
  <si>
    <t>Ⅰ-12204-1</t>
  </si>
  <si>
    <t>211D久々井004</t>
  </si>
  <si>
    <t>Ⅰ-12204-2</t>
  </si>
  <si>
    <t>211D久々井005</t>
  </si>
  <si>
    <t>Ⅰ-12205</t>
  </si>
  <si>
    <t>211D久々井006</t>
  </si>
  <si>
    <t>Ⅰ-12206</t>
  </si>
  <si>
    <t>211D久々井007</t>
  </si>
  <si>
    <t>Ⅰ-12211</t>
  </si>
  <si>
    <t>211D久々井008</t>
  </si>
  <si>
    <t>Ⅱ-12209</t>
  </si>
  <si>
    <t>211D久々井009</t>
  </si>
  <si>
    <t>Ⅱ-12210</t>
  </si>
  <si>
    <t>211D久々井010</t>
  </si>
  <si>
    <t>Ⅱ-12214</t>
  </si>
  <si>
    <t>211D久々井011</t>
  </si>
  <si>
    <t>Ⅲ-12208-1</t>
  </si>
  <si>
    <t>211D久々井012</t>
  </si>
  <si>
    <t>Ⅲ-12208-2</t>
  </si>
  <si>
    <t>坂根</t>
  </si>
  <si>
    <t>211K坂根001</t>
  </si>
  <si>
    <t>Ⅰ-578</t>
  </si>
  <si>
    <t>211K坂根002</t>
  </si>
  <si>
    <t>Ⅰ-579</t>
  </si>
  <si>
    <t>211K坂根003</t>
  </si>
  <si>
    <t>Ⅱ-456</t>
  </si>
  <si>
    <t>211K坂根004</t>
  </si>
  <si>
    <t>Ⅲ-67</t>
  </si>
  <si>
    <t>211D坂根001</t>
  </si>
  <si>
    <t>Ⅰ-12112</t>
  </si>
  <si>
    <t>佐山</t>
  </si>
  <si>
    <t>211D佐山001</t>
  </si>
  <si>
    <t>Ⅰ-12216</t>
  </si>
  <si>
    <t>211D佐山002</t>
  </si>
  <si>
    <t>Ⅰ-12218</t>
  </si>
  <si>
    <t>211D佐山003</t>
  </si>
  <si>
    <t>Ⅱ-12217</t>
  </si>
  <si>
    <t>蕃山</t>
  </si>
  <si>
    <t>211K蕃山001</t>
  </si>
  <si>
    <t>Ⅰ-2166</t>
  </si>
  <si>
    <t>211K蕃山002</t>
  </si>
  <si>
    <t>Ⅰ-0604</t>
  </si>
  <si>
    <t>211K蕃山003</t>
  </si>
  <si>
    <t>Ⅱ-0455</t>
  </si>
  <si>
    <t>211K蕃山004</t>
  </si>
  <si>
    <t>Ⅲ-0065-2</t>
  </si>
  <si>
    <t>211D蕃山001</t>
  </si>
  <si>
    <t>Ⅰ-12048</t>
  </si>
  <si>
    <t>211D蕃山002</t>
  </si>
  <si>
    <t>Ⅰ-12107</t>
  </si>
  <si>
    <t>211D蕃山003</t>
  </si>
  <si>
    <t>Ⅰ-12109</t>
  </si>
  <si>
    <t>211D蕃山004</t>
  </si>
  <si>
    <t>Ⅰ-12110</t>
  </si>
  <si>
    <t>211D蕃山005</t>
  </si>
  <si>
    <t>Ⅰ-12230-1</t>
  </si>
  <si>
    <t>211D蕃山006</t>
  </si>
  <si>
    <t>Ⅰ-12230-2</t>
  </si>
  <si>
    <t>211D蕃山007</t>
  </si>
  <si>
    <t>Ⅰ-12230-3</t>
  </si>
  <si>
    <t>211D蕃山008</t>
  </si>
  <si>
    <t>Ⅰ-12230-4</t>
  </si>
  <si>
    <t>211D蕃山009</t>
  </si>
  <si>
    <t>Ⅰ-12230-5</t>
  </si>
  <si>
    <t>211D蕃山010</t>
  </si>
  <si>
    <t>Ⅰ-12230-6</t>
  </si>
  <si>
    <t>211D蕃山011</t>
  </si>
  <si>
    <t>Ⅱ-12106</t>
  </si>
  <si>
    <t>211D蕃山012</t>
  </si>
  <si>
    <t>Ⅱ-12108</t>
  </si>
  <si>
    <t>211D蕃山013</t>
  </si>
  <si>
    <t>Ⅲ-12105</t>
  </si>
  <si>
    <t>211D蕃山014</t>
  </si>
  <si>
    <t>Ⅲ-12229-1</t>
  </si>
  <si>
    <t>211D蕃山015</t>
  </si>
  <si>
    <t>Ⅲ-12229-2</t>
  </si>
  <si>
    <t>閑谷</t>
  </si>
  <si>
    <t>211K閑谷001</t>
  </si>
  <si>
    <t>Ⅰ-2077</t>
  </si>
  <si>
    <t>211K閑谷002</t>
  </si>
  <si>
    <t>Ⅱ-0435</t>
  </si>
  <si>
    <t>211K閑谷003</t>
  </si>
  <si>
    <t>Ⅱ-0436</t>
  </si>
  <si>
    <t>211K閑谷004</t>
  </si>
  <si>
    <t>Ⅱ-0437</t>
  </si>
  <si>
    <t>211K閑谷005</t>
  </si>
  <si>
    <t>Ⅱ-0438</t>
  </si>
  <si>
    <t>211K閑谷006</t>
  </si>
  <si>
    <t>Ⅲ-0052</t>
  </si>
  <si>
    <t>211K閑谷007</t>
  </si>
  <si>
    <t>Ⅲ-0053</t>
  </si>
  <si>
    <t>211K閑谷008</t>
  </si>
  <si>
    <t>Ⅲ-0054</t>
  </si>
  <si>
    <t>211K閑谷009</t>
  </si>
  <si>
    <t>Ⅱ-0439</t>
  </si>
  <si>
    <t>211K閑谷010</t>
  </si>
  <si>
    <t>Ⅱ-0440</t>
  </si>
  <si>
    <t>211K閑谷011</t>
  </si>
  <si>
    <t>Ⅱ-0442</t>
  </si>
  <si>
    <t>211K閑谷012</t>
  </si>
  <si>
    <t>Ⅱ-0443</t>
  </si>
  <si>
    <t>211K閑谷013</t>
  </si>
  <si>
    <t>Ⅱ-0444</t>
  </si>
  <si>
    <t>211D閑谷001</t>
  </si>
  <si>
    <t>Ⅰ-12032</t>
  </si>
  <si>
    <t>211D閑谷002</t>
  </si>
  <si>
    <t>Ⅱ-12025</t>
  </si>
  <si>
    <t>211D閑谷003</t>
  </si>
  <si>
    <t>Ⅰ-12014-1</t>
  </si>
  <si>
    <t>211D閑谷004</t>
  </si>
  <si>
    <t>Ⅰ-12014-2</t>
  </si>
  <si>
    <t>211D閑谷005</t>
  </si>
  <si>
    <t>Ⅰ-12017</t>
  </si>
  <si>
    <t>211D閑谷006</t>
  </si>
  <si>
    <t>Ⅰ-12018</t>
  </si>
  <si>
    <t>211D閑谷007</t>
  </si>
  <si>
    <t>Ⅰ-12020</t>
  </si>
  <si>
    <t>211D閑谷008</t>
  </si>
  <si>
    <t>Ⅰ-12023</t>
  </si>
  <si>
    <t>211D閑谷009</t>
  </si>
  <si>
    <t>Ⅰ-12024-1</t>
  </si>
  <si>
    <t>211D閑谷010</t>
  </si>
  <si>
    <t>Ⅰ-12024-2</t>
  </si>
  <si>
    <t>211D閑谷011</t>
  </si>
  <si>
    <t>Ⅰ-12027</t>
  </si>
  <si>
    <t>211D閑谷012</t>
  </si>
  <si>
    <t>Ⅰ-12028-1</t>
  </si>
  <si>
    <t>211D閑谷013</t>
  </si>
  <si>
    <t>Ⅰ-12028-2</t>
  </si>
  <si>
    <t>211D閑谷014</t>
  </si>
  <si>
    <t>Ⅰ-12028-3</t>
  </si>
  <si>
    <t>211D閑谷015</t>
  </si>
  <si>
    <t>Ⅰ-12034</t>
  </si>
  <si>
    <t>211D閑谷016</t>
  </si>
  <si>
    <t>Ⅱ-12015-1</t>
  </si>
  <si>
    <t>211D閑谷017</t>
  </si>
  <si>
    <t>Ⅱ-12015-2</t>
  </si>
  <si>
    <t>211D閑谷018</t>
  </si>
  <si>
    <t>Ⅱ-12016</t>
  </si>
  <si>
    <t>211D閑谷019</t>
  </si>
  <si>
    <t>Ⅱ-12021</t>
  </si>
  <si>
    <t>211D閑谷020</t>
  </si>
  <si>
    <t>Ⅱ-12022</t>
  </si>
  <si>
    <t>211D閑谷021</t>
  </si>
  <si>
    <t>Ⅱ-12029</t>
  </si>
  <si>
    <t>211D閑谷022</t>
  </si>
  <si>
    <t>Ⅱ-12030</t>
  </si>
  <si>
    <t>211D閑谷023</t>
  </si>
  <si>
    <t>Ⅱ-12031</t>
  </si>
  <si>
    <t>211D閑谷024</t>
  </si>
  <si>
    <t>Ⅲ-12019-1</t>
  </si>
  <si>
    <t>211D閑谷025</t>
  </si>
  <si>
    <t>Ⅲ-12019-2</t>
  </si>
  <si>
    <t>211D閑谷026</t>
  </si>
  <si>
    <t>Ⅲ-12026</t>
  </si>
  <si>
    <t>211D閑谷027</t>
  </si>
  <si>
    <t>Ⅱ-12033</t>
  </si>
  <si>
    <t>211D閑谷028</t>
  </si>
  <si>
    <t>Ⅱ-12035</t>
  </si>
  <si>
    <t>211D閑谷029</t>
  </si>
  <si>
    <t>Ⅱ-12049</t>
  </si>
  <si>
    <t>211D閑谷030</t>
  </si>
  <si>
    <t>Ⅲ-12043</t>
  </si>
  <si>
    <t>211D閑谷031</t>
  </si>
  <si>
    <t>Ⅲ-12044</t>
  </si>
  <si>
    <t>鶴海</t>
  </si>
  <si>
    <t>211K鶴海001</t>
  </si>
  <si>
    <t>Ⅰ-618</t>
  </si>
  <si>
    <t>211K鶴海002</t>
  </si>
  <si>
    <t>Ⅰ-619</t>
  </si>
  <si>
    <t>211K鶴海003</t>
  </si>
  <si>
    <t>Ⅱ-464</t>
  </si>
  <si>
    <t>211K鶴海004</t>
  </si>
  <si>
    <t>Ⅱ-465</t>
  </si>
  <si>
    <t>211K鶴海005</t>
  </si>
  <si>
    <t>Ⅲ-75</t>
  </si>
  <si>
    <t>211D鶴海001</t>
  </si>
  <si>
    <t>Ⅰ-12224</t>
  </si>
  <si>
    <t>211D鶴海002</t>
  </si>
  <si>
    <t>Ⅰ-12219</t>
  </si>
  <si>
    <t>211D鶴海003</t>
  </si>
  <si>
    <t>Ⅰ-12212</t>
  </si>
  <si>
    <t>211D鶴海004</t>
  </si>
  <si>
    <t>Ⅰ-12213-1</t>
  </si>
  <si>
    <t>211D鶴海005</t>
  </si>
  <si>
    <t>Ⅰ-12213-2</t>
  </si>
  <si>
    <t>211D鶴海006</t>
  </si>
  <si>
    <t>Ⅰ-12221</t>
  </si>
  <si>
    <t>211D鶴海007</t>
  </si>
  <si>
    <t>Ⅰ-12222</t>
  </si>
  <si>
    <t>211D鶴海008</t>
  </si>
  <si>
    <t>Ⅰ-12225-1</t>
  </si>
  <si>
    <t>211D鶴海009</t>
  </si>
  <si>
    <t>Ⅰ-12225-2</t>
  </si>
  <si>
    <t>211D鶴海010</t>
  </si>
  <si>
    <t>Ⅰ-12227</t>
  </si>
  <si>
    <t>211D鶴海011</t>
  </si>
  <si>
    <t>Ⅱ-12226</t>
  </si>
  <si>
    <t>211D鶴海012</t>
  </si>
  <si>
    <t>Ⅱ-12228</t>
  </si>
  <si>
    <t>211D鶴海013</t>
  </si>
  <si>
    <t>Ⅲ-12215</t>
  </si>
  <si>
    <t>211D鶴海014</t>
  </si>
  <si>
    <t>Ⅲ-12220</t>
  </si>
  <si>
    <t>211D鶴海015</t>
  </si>
  <si>
    <t>Ⅲ-12223</t>
  </si>
  <si>
    <t>友延</t>
  </si>
  <si>
    <t>211K友延001</t>
  </si>
  <si>
    <t>Ⅰ-0598</t>
  </si>
  <si>
    <t>211K友延002</t>
  </si>
  <si>
    <t>Ⅰ-2176</t>
  </si>
  <si>
    <t>211K友延003</t>
  </si>
  <si>
    <t>Ⅰ-0597</t>
  </si>
  <si>
    <t>211K友延004</t>
  </si>
  <si>
    <t>Ⅱ-0461</t>
  </si>
  <si>
    <t>211D友延001</t>
  </si>
  <si>
    <t>Ⅰ-12151</t>
  </si>
  <si>
    <t>211D友延002</t>
  </si>
  <si>
    <t>Ⅰ-12152</t>
  </si>
  <si>
    <t>211D友延003</t>
  </si>
  <si>
    <t>Ⅰ-12149</t>
  </si>
  <si>
    <t>211D友延004</t>
  </si>
  <si>
    <t>Ⅰ-12150</t>
  </si>
  <si>
    <t>211D友延005</t>
  </si>
  <si>
    <t>Ⅰ-12153</t>
  </si>
  <si>
    <t>211D友延006</t>
  </si>
  <si>
    <t>Ⅰ-12154</t>
  </si>
  <si>
    <t>西片上</t>
  </si>
  <si>
    <t>211K西片上001</t>
  </si>
  <si>
    <t>Ⅰ-585</t>
  </si>
  <si>
    <t>211K西片上002</t>
  </si>
  <si>
    <t>Ⅰ-586</t>
  </si>
  <si>
    <t>211K西片上003</t>
  </si>
  <si>
    <t>Ⅰ-588</t>
  </si>
  <si>
    <t>211D西片上001</t>
  </si>
  <si>
    <t>Ⅰ-12137</t>
  </si>
  <si>
    <t>211D西片上002</t>
  </si>
  <si>
    <t>Ⅰ-12001</t>
  </si>
  <si>
    <t>211D西片上003</t>
  </si>
  <si>
    <t>Ⅰ-12133</t>
  </si>
  <si>
    <t>211D西片上004</t>
  </si>
  <si>
    <t>Ⅰ-12134</t>
  </si>
  <si>
    <t>211D西片上005</t>
  </si>
  <si>
    <t>Ⅰ-12136</t>
  </si>
  <si>
    <t>211D西片上006</t>
  </si>
  <si>
    <t>Ⅰ-12138</t>
  </si>
  <si>
    <t>211D西片上007</t>
  </si>
  <si>
    <t>Ⅱ-12130</t>
  </si>
  <si>
    <t>211D西片上008</t>
  </si>
  <si>
    <t>Ⅱ-12135-1</t>
  </si>
  <si>
    <t>211D西片上009</t>
  </si>
  <si>
    <t>Ⅱ-12135-2</t>
  </si>
  <si>
    <t>野谷</t>
  </si>
  <si>
    <t>211K野谷001</t>
  </si>
  <si>
    <t>Ⅰ-0606</t>
  </si>
  <si>
    <t>211K野谷002</t>
  </si>
  <si>
    <t>Ⅰ-2167</t>
  </si>
  <si>
    <t>211K野谷003</t>
  </si>
  <si>
    <t>Ⅰ-607</t>
  </si>
  <si>
    <t>211K野谷004</t>
  </si>
  <si>
    <t>Ⅱ-0448</t>
  </si>
  <si>
    <t>211K野谷005</t>
  </si>
  <si>
    <t>Ⅲ-0058</t>
  </si>
  <si>
    <t>211D野谷001</t>
  </si>
  <si>
    <t>Ⅰ-12070</t>
  </si>
  <si>
    <t>211D野谷002</t>
  </si>
  <si>
    <t>Ⅰ-12056</t>
  </si>
  <si>
    <t>211D野谷003</t>
  </si>
  <si>
    <t>Ⅰ-12057</t>
  </si>
  <si>
    <t>211D野谷004</t>
  </si>
  <si>
    <t>Ⅱ-12052</t>
  </si>
  <si>
    <t>211D野谷005</t>
  </si>
  <si>
    <t>Ⅱ-12058</t>
  </si>
  <si>
    <t>211D野谷006</t>
  </si>
  <si>
    <t>Ⅲ-12051</t>
  </si>
  <si>
    <t>211D野谷007</t>
  </si>
  <si>
    <t>Ⅲ-12053</t>
  </si>
  <si>
    <t>211D野谷008</t>
  </si>
  <si>
    <t>Ⅲ-12054</t>
  </si>
  <si>
    <t>211D野谷009</t>
  </si>
  <si>
    <t>Ⅲ-12055</t>
  </si>
  <si>
    <t>211D野谷010</t>
  </si>
  <si>
    <t>Ⅲ-12071</t>
  </si>
  <si>
    <t>211D野谷011</t>
  </si>
  <si>
    <t>Ⅲ-12072</t>
  </si>
  <si>
    <t>211D野谷012</t>
  </si>
  <si>
    <t>Ⅲ-12073</t>
  </si>
  <si>
    <t>畠田</t>
  </si>
  <si>
    <t>211K畠田001</t>
  </si>
  <si>
    <t>Ⅰ-2172</t>
  </si>
  <si>
    <t>211K畠田002</t>
  </si>
  <si>
    <t>Ⅲ-70</t>
  </si>
  <si>
    <t>東片上</t>
  </si>
  <si>
    <t>211K東片上001</t>
  </si>
  <si>
    <t>Ⅰ-589</t>
  </si>
  <si>
    <t>211K東片上003</t>
  </si>
  <si>
    <t>Ⅰ-2174</t>
  </si>
  <si>
    <t>211K東片上004</t>
  </si>
  <si>
    <t>Ⅰ-2175</t>
  </si>
  <si>
    <t>211K東片上005</t>
  </si>
  <si>
    <t>Ⅱ-460</t>
  </si>
  <si>
    <t>211D東片上001</t>
  </si>
  <si>
    <t>Ⅰ-12002</t>
  </si>
  <si>
    <t>211D東片上002</t>
  </si>
  <si>
    <t>Ⅰ-12003</t>
  </si>
  <si>
    <t>211D東片上003</t>
  </si>
  <si>
    <t>Ⅰ-12004</t>
  </si>
  <si>
    <t>211D東片上004</t>
  </si>
  <si>
    <t>Ⅰ-12005-1</t>
  </si>
  <si>
    <t>211D東片上005</t>
  </si>
  <si>
    <t>Ⅰ-12005-2</t>
  </si>
  <si>
    <t>211D東片上006</t>
  </si>
  <si>
    <t>Ⅰ-12139-1</t>
  </si>
  <si>
    <t>211D東片上007</t>
  </si>
  <si>
    <t>Ⅰ-12139-2</t>
  </si>
  <si>
    <t>211D東片上008</t>
  </si>
  <si>
    <t>Ⅰ-12140</t>
  </si>
  <si>
    <t>211D東片上009</t>
  </si>
  <si>
    <t>Ⅰ-12141</t>
  </si>
  <si>
    <t>211D東片上010</t>
  </si>
  <si>
    <t>Ⅰ-12143</t>
  </si>
  <si>
    <t>211D東片上011</t>
  </si>
  <si>
    <t>Ⅰ-12144</t>
  </si>
  <si>
    <t>211D東片上012</t>
  </si>
  <si>
    <t>Ⅰ-12146</t>
  </si>
  <si>
    <t>211D東片上013</t>
  </si>
  <si>
    <t>Ⅰ-12155</t>
  </si>
  <si>
    <t>211D東片上014</t>
  </si>
  <si>
    <t>Ⅱ-12006</t>
  </si>
  <si>
    <t>211D東片上015</t>
  </si>
  <si>
    <t>Ⅲ-12142</t>
  </si>
  <si>
    <t>211D東片上016</t>
  </si>
  <si>
    <t>Ⅲ-12145</t>
  </si>
  <si>
    <t>211D東片上017</t>
  </si>
  <si>
    <t>Ⅲ-12147</t>
  </si>
  <si>
    <t>211K福田001</t>
  </si>
  <si>
    <t>Ⅰ-31</t>
  </si>
  <si>
    <t>211K福田002</t>
  </si>
  <si>
    <t>Ⅲ-73</t>
  </si>
  <si>
    <t>211D福田001</t>
  </si>
  <si>
    <t>Ⅰ-12181</t>
  </si>
  <si>
    <t>211D福田002</t>
  </si>
  <si>
    <t>Ⅱ-12180</t>
  </si>
  <si>
    <t>211D福田003</t>
  </si>
  <si>
    <t>Ⅲ-12179-1</t>
  </si>
  <si>
    <t>211D福田004</t>
  </si>
  <si>
    <t>Ⅲ-12179-2</t>
  </si>
  <si>
    <t>穂浪</t>
  </si>
  <si>
    <t>211K穂浪001</t>
  </si>
  <si>
    <t>Ⅰ-0605</t>
  </si>
  <si>
    <t>211K穂浪002</t>
  </si>
  <si>
    <t>Ⅰ-0593</t>
  </si>
  <si>
    <t>211K穂浪003</t>
  </si>
  <si>
    <t>Ⅰ-590</t>
  </si>
  <si>
    <t>211K穂浪004</t>
  </si>
  <si>
    <t>Ⅰ-591</t>
  </si>
  <si>
    <t>211K穂浪005</t>
  </si>
  <si>
    <t>Ⅰ-592</t>
  </si>
  <si>
    <t>211K穂浪006</t>
  </si>
  <si>
    <t>Ⅰ-594</t>
  </si>
  <si>
    <t>211K穂浪007</t>
  </si>
  <si>
    <t>Ⅰ-595</t>
  </si>
  <si>
    <t>211K穂浪008</t>
  </si>
  <si>
    <t>Ⅰ-596</t>
  </si>
  <si>
    <t>211K穂浪009</t>
  </si>
  <si>
    <t>Ⅱ-0462</t>
  </si>
  <si>
    <t>211K穂浪010</t>
  </si>
  <si>
    <t>Ⅱ-0463</t>
  </si>
  <si>
    <t>211D穂浪001</t>
  </si>
  <si>
    <t>Ⅰ-12159</t>
  </si>
  <si>
    <t>211D穂浪002</t>
  </si>
  <si>
    <t>Ⅰ-12162</t>
  </si>
  <si>
    <t>211D穂浪003</t>
  </si>
  <si>
    <t>Ⅰ-12156</t>
  </si>
  <si>
    <t>211D穂浪004</t>
  </si>
  <si>
    <t>Ⅰ-12157</t>
  </si>
  <si>
    <t>211D穂浪005</t>
  </si>
  <si>
    <t>Ⅰ-12158</t>
  </si>
  <si>
    <t>211D穂浪006</t>
  </si>
  <si>
    <t>Ⅰ-12160</t>
  </si>
  <si>
    <t>211D穂浪007</t>
  </si>
  <si>
    <t>Ⅰ-12163</t>
  </si>
  <si>
    <t>211D穂浪008</t>
  </si>
  <si>
    <t>Ⅰ-12164</t>
  </si>
  <si>
    <t>211D穂浪009</t>
  </si>
  <si>
    <t>Ⅰ-12165</t>
  </si>
  <si>
    <t>211D穂浪010</t>
  </si>
  <si>
    <t>Ⅰ-12171</t>
  </si>
  <si>
    <t>211D穂浪011</t>
  </si>
  <si>
    <t>Ⅰ-12172</t>
  </si>
  <si>
    <t>211D穂浪012</t>
  </si>
  <si>
    <t>Ⅰ-12173-1</t>
  </si>
  <si>
    <t>211D穂浪013</t>
  </si>
  <si>
    <t>Ⅰ-12173-2</t>
  </si>
  <si>
    <t>211D穂浪014</t>
  </si>
  <si>
    <t>Ⅰ-12175</t>
  </si>
  <si>
    <t>211D穂浪015</t>
  </si>
  <si>
    <t>Ⅰ-12176</t>
  </si>
  <si>
    <t>211D穂浪016</t>
  </si>
  <si>
    <t>Ⅰ-12177</t>
  </si>
  <si>
    <t>211D穂浪017</t>
  </si>
  <si>
    <t>Ⅰ-12178</t>
  </si>
  <si>
    <t>211D穂浪018</t>
  </si>
  <si>
    <t>Ⅱ-12161</t>
  </si>
  <si>
    <t>211D穂浪019</t>
  </si>
  <si>
    <t>Ⅱ-12231</t>
  </si>
  <si>
    <t>211D穂浪020</t>
  </si>
  <si>
    <t>Ⅲ-12174</t>
  </si>
  <si>
    <t>三石</t>
  </si>
  <si>
    <t>211K三石001</t>
  </si>
  <si>
    <t>Ⅰ-0608</t>
  </si>
  <si>
    <t>211K三石002</t>
  </si>
  <si>
    <t>Ⅰ-0609</t>
  </si>
  <si>
    <t>211K三石003</t>
  </si>
  <si>
    <t>Ⅰ-0611</t>
  </si>
  <si>
    <t>211K三石004</t>
  </si>
  <si>
    <t>Ⅰ-0614</t>
  </si>
  <si>
    <t>211K三石005</t>
  </si>
  <si>
    <t>Ⅰ-0615</t>
  </si>
  <si>
    <t>211K三石006</t>
  </si>
  <si>
    <t>Ⅰ-0617</t>
  </si>
  <si>
    <t>211K三石007</t>
  </si>
  <si>
    <t>Ⅰ-2168</t>
  </si>
  <si>
    <t>211K三石008</t>
  </si>
  <si>
    <t>Ⅰ-2169</t>
  </si>
  <si>
    <t>211K三石009</t>
  </si>
  <si>
    <t>Ⅰ-2170</t>
  </si>
  <si>
    <t>211K三石010</t>
  </si>
  <si>
    <t>Ⅰ-2171</t>
  </si>
  <si>
    <t>211K三石011</t>
  </si>
  <si>
    <t>Ⅰ-610</t>
  </si>
  <si>
    <t>211K三石012</t>
  </si>
  <si>
    <t>Ⅰ-612</t>
  </si>
  <si>
    <t>211K三石013</t>
  </si>
  <si>
    <t>Ⅰ-616</t>
  </si>
  <si>
    <t>211K三石014</t>
  </si>
  <si>
    <t>Ⅲ-0064</t>
  </si>
  <si>
    <t>211K三石015</t>
  </si>
  <si>
    <t>211K三石016</t>
  </si>
  <si>
    <t>Ⅱ-0449</t>
  </si>
  <si>
    <t>211K三石017</t>
  </si>
  <si>
    <t>Ⅱ-0450</t>
  </si>
  <si>
    <t>211K三石018</t>
  </si>
  <si>
    <t>Ⅱ-0451</t>
  </si>
  <si>
    <t>211K三石019</t>
  </si>
  <si>
    <t>Ⅱ-0452</t>
  </si>
  <si>
    <t>211K三石020</t>
  </si>
  <si>
    <t>Ⅱ-0453</t>
  </si>
  <si>
    <t>211K三石021</t>
  </si>
  <si>
    <t>Ⅱ-0454</t>
  </si>
  <si>
    <t>211K三石022</t>
  </si>
  <si>
    <t>Ⅱ-0457</t>
  </si>
  <si>
    <t>211K三石023</t>
  </si>
  <si>
    <t>Ⅱ-0458</t>
  </si>
  <si>
    <t>211K三石024</t>
  </si>
  <si>
    <t>Ⅲ-0059</t>
  </si>
  <si>
    <t>211K三石025</t>
  </si>
  <si>
    <t>Ⅲ-0060</t>
  </si>
  <si>
    <t>211K三石026</t>
  </si>
  <si>
    <t>Ⅲ-0061</t>
  </si>
  <si>
    <t>211K三石027</t>
  </si>
  <si>
    <t>Ⅲ-0062</t>
  </si>
  <si>
    <t>211K三石028</t>
  </si>
  <si>
    <t>Ⅲ-0063</t>
  </si>
  <si>
    <t>211D三石001</t>
  </si>
  <si>
    <t>Ⅰ-12059</t>
  </si>
  <si>
    <t>211D三石002</t>
  </si>
  <si>
    <t>Ⅰ-12060</t>
  </si>
  <si>
    <t>211D三石003</t>
  </si>
  <si>
    <t>Ⅰ-12061</t>
  </si>
  <si>
    <t>211D三石004</t>
  </si>
  <si>
    <t>Ⅰ-12063</t>
  </si>
  <si>
    <t>211D三石005</t>
  </si>
  <si>
    <t>Ⅰ-12068</t>
  </si>
  <si>
    <t>211D三石006</t>
  </si>
  <si>
    <t>Ⅰ-12069</t>
  </si>
  <si>
    <t>211D三石007</t>
  </si>
  <si>
    <t>Ⅰ-12075</t>
  </si>
  <si>
    <t>211D三石008</t>
  </si>
  <si>
    <t>Ⅰ-12077</t>
  </si>
  <si>
    <t>211D三石009</t>
  </si>
  <si>
    <t>Ⅰ-12089</t>
  </si>
  <si>
    <t>211D三石010</t>
  </si>
  <si>
    <t>Ⅰ-12090</t>
  </si>
  <si>
    <t>211D三石011</t>
  </si>
  <si>
    <t>Ⅱ-12076</t>
  </si>
  <si>
    <t>211D三石012</t>
  </si>
  <si>
    <t>Ⅰ-12092</t>
  </si>
  <si>
    <t>211D三石013</t>
  </si>
  <si>
    <t>Ⅰ-12093</t>
  </si>
  <si>
    <t>211D三石014</t>
  </si>
  <si>
    <t>Ⅰ-12102</t>
  </si>
  <si>
    <t>211D三石015</t>
  </si>
  <si>
    <t>Ⅰ-12104</t>
  </si>
  <si>
    <t>211D三石016</t>
  </si>
  <si>
    <t>Ⅱ-12064-1</t>
  </si>
  <si>
    <t>211D三石017</t>
  </si>
  <si>
    <t>Ⅱ-12064-2</t>
  </si>
  <si>
    <t>211D三石018</t>
  </si>
  <si>
    <t>Ⅱ-12064-3</t>
  </si>
  <si>
    <t>211D三石019</t>
  </si>
  <si>
    <t>Ⅱ-12064-4</t>
  </si>
  <si>
    <t>211D三石020</t>
  </si>
  <si>
    <t>Ⅱ-12065</t>
  </si>
  <si>
    <t>211D三石021</t>
  </si>
  <si>
    <t>Ⅱ-12066</t>
  </si>
  <si>
    <t>211D三石022</t>
  </si>
  <si>
    <t>Ⅱ-12067</t>
  </si>
  <si>
    <t>211D三石023</t>
  </si>
  <si>
    <t>Ⅱ-12091</t>
  </si>
  <si>
    <t>211D三石024</t>
  </si>
  <si>
    <t>Ⅱ-12094-1</t>
  </si>
  <si>
    <t>211D三石025</t>
  </si>
  <si>
    <t>Ⅱ-12094-2</t>
  </si>
  <si>
    <t>211D三石026</t>
  </si>
  <si>
    <t>Ⅱ-12094-3</t>
  </si>
  <si>
    <t>211D三石027</t>
  </si>
  <si>
    <t>Ⅱ-12096</t>
  </si>
  <si>
    <t>211D三石028</t>
  </si>
  <si>
    <t>Ⅱ-12097</t>
  </si>
  <si>
    <t>211D三石029</t>
  </si>
  <si>
    <t>Ⅱ-12099</t>
  </si>
  <si>
    <t>211D三石030</t>
  </si>
  <si>
    <t>Ⅱ-12101</t>
  </si>
  <si>
    <t>211D三石031</t>
  </si>
  <si>
    <t>Ⅲ-12062</t>
  </si>
  <si>
    <t>211D三石032</t>
  </si>
  <si>
    <t>Ⅲ-12074</t>
  </si>
  <si>
    <t>211D三石033</t>
  </si>
  <si>
    <t>Ⅲ-12078-1</t>
  </si>
  <si>
    <t>211D三石034</t>
  </si>
  <si>
    <t>Ⅲ-12078-2</t>
  </si>
  <si>
    <t>211D三石035</t>
  </si>
  <si>
    <t>Ⅲ-12078-3</t>
  </si>
  <si>
    <t>211D三石036</t>
  </si>
  <si>
    <t>Ⅲ-12088</t>
  </si>
  <si>
    <t>211D三石037</t>
  </si>
  <si>
    <t>Ⅲ-12095</t>
  </si>
  <si>
    <t>211D三石038</t>
  </si>
  <si>
    <t>Ⅲ-12098</t>
  </si>
  <si>
    <t>211D三石039</t>
  </si>
  <si>
    <t>Ⅲ-12100</t>
  </si>
  <si>
    <t>211D三石040</t>
  </si>
  <si>
    <t>Ⅲ-12103</t>
  </si>
  <si>
    <t>八木山</t>
  </si>
  <si>
    <t>211K八木山001</t>
  </si>
  <si>
    <t>Ⅰ-2164</t>
  </si>
  <si>
    <t>211K八木山002</t>
  </si>
  <si>
    <t>Ⅰ-2165</t>
  </si>
  <si>
    <t>211K八木山003</t>
  </si>
  <si>
    <t>Ⅱ-0441</t>
  </si>
  <si>
    <t>211K八木山004</t>
  </si>
  <si>
    <t>Ⅲ-0055</t>
  </si>
  <si>
    <t>211K八木山005</t>
  </si>
  <si>
    <t>Ⅲ-0056</t>
  </si>
  <si>
    <t>211K八木山006</t>
  </si>
  <si>
    <t>Ⅲ-0057</t>
  </si>
  <si>
    <t>211D八木山001</t>
  </si>
  <si>
    <t>Ⅰ-12040</t>
  </si>
  <si>
    <t>211D八木山002</t>
  </si>
  <si>
    <t>Ⅰ-12084</t>
  </si>
  <si>
    <t>211D八木山003</t>
  </si>
  <si>
    <t>Ⅰ-12039</t>
  </si>
  <si>
    <t>211D八木山004</t>
  </si>
  <si>
    <t>Ⅰ-12041</t>
  </si>
  <si>
    <t>211D八木山005</t>
  </si>
  <si>
    <t>Ⅱ-12036</t>
  </si>
  <si>
    <t>211D八木山006</t>
  </si>
  <si>
    <t>Ⅱ-12038</t>
  </si>
  <si>
    <t>211D八木山007</t>
  </si>
  <si>
    <t>Ⅱ-12080</t>
  </si>
  <si>
    <t>211D八木山008</t>
  </si>
  <si>
    <t>Ⅱ-12081</t>
  </si>
  <si>
    <t>211D八木山009</t>
  </si>
  <si>
    <t>Ⅱ-12086</t>
  </si>
  <si>
    <t>211D八木山010</t>
  </si>
  <si>
    <t>Ⅲ-12079</t>
  </si>
  <si>
    <t>211D八木山011</t>
  </si>
  <si>
    <t>Ⅲ-12082</t>
  </si>
  <si>
    <t>211D八木山012</t>
  </si>
  <si>
    <t>Ⅲ-12083</t>
  </si>
  <si>
    <t>211D八木山013</t>
  </si>
  <si>
    <t>Ⅲ-12085</t>
  </si>
  <si>
    <t>211D八木山014</t>
  </si>
  <si>
    <t>八木山(A)</t>
  </si>
  <si>
    <t>211D八木山015</t>
  </si>
  <si>
    <t>八木山（B）</t>
  </si>
  <si>
    <t>211D八木山016</t>
  </si>
  <si>
    <t>Ⅱ-12042</t>
  </si>
  <si>
    <t>211D八木山017</t>
  </si>
  <si>
    <t>Ⅲ-12087</t>
  </si>
  <si>
    <t>日生町</t>
  </si>
  <si>
    <t>日生町大多府</t>
  </si>
  <si>
    <t>211K日生町大多府001</t>
  </si>
  <si>
    <t>Ⅰ-737</t>
  </si>
  <si>
    <t>日生町寒河</t>
  </si>
  <si>
    <t>211K日生町寒河001</t>
  </si>
  <si>
    <t>Ⅰ-36</t>
  </si>
  <si>
    <t>211K日生町寒河002</t>
  </si>
  <si>
    <t>Ⅰ-720</t>
  </si>
  <si>
    <t>211K日生町寒河003</t>
  </si>
  <si>
    <t>Ⅰ-721</t>
  </si>
  <si>
    <t>211K日生町寒河004</t>
  </si>
  <si>
    <t>Ⅰ-2195</t>
  </si>
  <si>
    <t>211K日生町寒河005</t>
  </si>
  <si>
    <t>Ⅰ-2193</t>
  </si>
  <si>
    <t>211K日生町寒河006</t>
  </si>
  <si>
    <t>Ⅰ-718</t>
  </si>
  <si>
    <t>211K日生町寒河007</t>
  </si>
  <si>
    <t>Ⅰ-722-1</t>
  </si>
  <si>
    <t>211K日生町寒河008</t>
  </si>
  <si>
    <t>Ⅰ-722-2</t>
  </si>
  <si>
    <t>211K日生町寒河009</t>
  </si>
  <si>
    <t>Ⅰ-2194</t>
  </si>
  <si>
    <t>211K日生町寒河010</t>
  </si>
  <si>
    <t>Ⅱ-0557</t>
  </si>
  <si>
    <t>211K日生町寒河011</t>
  </si>
  <si>
    <t>Ⅱ-0558-2</t>
  </si>
  <si>
    <t>211K日生町寒河012</t>
  </si>
  <si>
    <t>Ⅱ-559-1</t>
  </si>
  <si>
    <t>211K日生町寒河013</t>
  </si>
  <si>
    <t>Ⅱ-559-2</t>
  </si>
  <si>
    <t>211K日生町寒河014</t>
  </si>
  <si>
    <t>Ⅱ-560</t>
  </si>
  <si>
    <t>211K日生町寒河015</t>
  </si>
  <si>
    <t>Ⅱ-561</t>
  </si>
  <si>
    <t>211K日生町寒河016</t>
  </si>
  <si>
    <t>Ⅱ-554</t>
  </si>
  <si>
    <t>211K日生町寒河017</t>
  </si>
  <si>
    <t>Ⅱ-555</t>
  </si>
  <si>
    <t>211D日生町寒河001</t>
  </si>
  <si>
    <t>Ⅰ-18003</t>
  </si>
  <si>
    <t>211D日生町寒河002</t>
  </si>
  <si>
    <t>Ⅰ-18004</t>
  </si>
  <si>
    <t>211D日生町寒河003</t>
  </si>
  <si>
    <t>Ⅰ-18019</t>
  </si>
  <si>
    <t>211D日生町寒河004</t>
  </si>
  <si>
    <t>Ⅰ-18030</t>
  </si>
  <si>
    <t>211D日生町寒河005</t>
  </si>
  <si>
    <t>Ⅰ-18031</t>
  </si>
  <si>
    <t>211D日生町寒河006</t>
  </si>
  <si>
    <t>Ⅰ-18005</t>
  </si>
  <si>
    <t>211D日生町寒河007</t>
  </si>
  <si>
    <t>Ⅰ-18006</t>
  </si>
  <si>
    <t>211D日生町寒河008</t>
  </si>
  <si>
    <t>Ⅰ-18007</t>
  </si>
  <si>
    <t>211D日生町寒河009</t>
  </si>
  <si>
    <t>梶谷1</t>
  </si>
  <si>
    <t>211D日生町寒河011</t>
  </si>
  <si>
    <t>Ⅰ-18014</t>
  </si>
  <si>
    <t>211D日生町寒河012</t>
  </si>
  <si>
    <t>Ⅰ-18015</t>
  </si>
  <si>
    <t>211D日生町寒河013</t>
  </si>
  <si>
    <t>Ⅰ-18016</t>
  </si>
  <si>
    <t>211D日生町寒河014</t>
  </si>
  <si>
    <t>Ⅰ-18017</t>
  </si>
  <si>
    <t>211D日生町寒河015</t>
  </si>
  <si>
    <t>Ⅰ-18018</t>
  </si>
  <si>
    <t>211D日生町寒河016</t>
  </si>
  <si>
    <t>Ⅰ-18020</t>
  </si>
  <si>
    <t>211D日生町寒河017</t>
  </si>
  <si>
    <t>Ⅰ-18022</t>
  </si>
  <si>
    <t>211D日生町寒河018</t>
  </si>
  <si>
    <t>Ⅰ-18023</t>
  </si>
  <si>
    <t>211D日生町寒河019</t>
  </si>
  <si>
    <t>Ⅰ-18026</t>
  </si>
  <si>
    <t>211D日生町寒河020</t>
  </si>
  <si>
    <t>Ⅰ-18027</t>
  </si>
  <si>
    <t>211D日生町寒河021</t>
  </si>
  <si>
    <t>Ⅰ-18032</t>
  </si>
  <si>
    <t>211D日生町寒河022</t>
  </si>
  <si>
    <t>Ⅰ-18035</t>
  </si>
  <si>
    <t>211D日生町寒河023</t>
  </si>
  <si>
    <t>Ⅰ-18036</t>
  </si>
  <si>
    <t>211D日生町寒河024</t>
  </si>
  <si>
    <t>Ⅱ-18021</t>
  </si>
  <si>
    <t>211D日生町寒河025</t>
  </si>
  <si>
    <t>Ⅱ-18002</t>
  </si>
  <si>
    <t>211D日生町寒河026</t>
  </si>
  <si>
    <t>Ⅱ-18028</t>
  </si>
  <si>
    <t>211D日生町寒河027</t>
  </si>
  <si>
    <t>Ⅱ-18033</t>
  </si>
  <si>
    <t>211D日生町寒河028</t>
  </si>
  <si>
    <t>Ⅱ-18034</t>
  </si>
  <si>
    <t>211D日生町寒河029</t>
  </si>
  <si>
    <t>Ⅰ-18024</t>
  </si>
  <si>
    <t>211D日生町寒河030</t>
  </si>
  <si>
    <t>Ⅰ-18025</t>
  </si>
  <si>
    <t>日生町寺山</t>
  </si>
  <si>
    <t>211D日生町寺山001</t>
  </si>
  <si>
    <t>Ⅰ-18001</t>
  </si>
  <si>
    <t>日生町日生</t>
  </si>
  <si>
    <t>211K日生町日生001</t>
  </si>
  <si>
    <t>Ⅰ-732</t>
  </si>
  <si>
    <t>211K日生町日生002</t>
  </si>
  <si>
    <t>Ⅰ-2200</t>
  </si>
  <si>
    <t>211K日生町日生003</t>
  </si>
  <si>
    <t>Ⅰ-723-1</t>
  </si>
  <si>
    <t>211K日生町日生004</t>
  </si>
  <si>
    <t>Ⅰ-723-2</t>
  </si>
  <si>
    <t>211K日生町日生005</t>
  </si>
  <si>
    <t>Ⅰ-724</t>
  </si>
  <si>
    <t>211K日生町日生006</t>
  </si>
  <si>
    <t>Ⅰ-725</t>
  </si>
  <si>
    <t>211K日生町日生007</t>
  </si>
  <si>
    <t>Ⅰ-727</t>
  </si>
  <si>
    <t>211K日生町日生008</t>
  </si>
  <si>
    <t>Ⅰ-728</t>
  </si>
  <si>
    <t>211K日生町日生009</t>
  </si>
  <si>
    <t>Ⅰ-729</t>
  </si>
  <si>
    <t>211K日生町日生010</t>
  </si>
  <si>
    <t>Ⅰ-730</t>
  </si>
  <si>
    <t>211K日生町日生011</t>
  </si>
  <si>
    <t>Ⅰ-731</t>
  </si>
  <si>
    <t>211K日生町日生012</t>
  </si>
  <si>
    <t>Ⅰ-739</t>
  </si>
  <si>
    <t>211K日生町日生013</t>
  </si>
  <si>
    <t>Ⅰ-2196</t>
  </si>
  <si>
    <t>211K日生町日生014</t>
  </si>
  <si>
    <t>Ⅰ-2197</t>
  </si>
  <si>
    <t>211K日生町日生015</t>
  </si>
  <si>
    <t>Ⅰ-2198</t>
  </si>
  <si>
    <t>211K日生町日生016</t>
  </si>
  <si>
    <t>Ⅰ-726</t>
  </si>
  <si>
    <t>211K日生町日生017</t>
  </si>
  <si>
    <t>Ⅰ-733</t>
  </si>
  <si>
    <t>211K日生町日生018</t>
  </si>
  <si>
    <t>Ⅱ-0562</t>
  </si>
  <si>
    <t>211K日生町日生019</t>
  </si>
  <si>
    <t>Ⅰ-0735</t>
  </si>
  <si>
    <t>211K日生町日生020</t>
  </si>
  <si>
    <t>Ⅰ-736</t>
  </si>
  <si>
    <t>211K日生町日生021</t>
  </si>
  <si>
    <t>Ⅰ-2201</t>
  </si>
  <si>
    <t>211K日生町日生022</t>
  </si>
  <si>
    <t>Ⅰ-2202</t>
  </si>
  <si>
    <t>211K日生町日生023</t>
  </si>
  <si>
    <t>Ⅰ-2203</t>
  </si>
  <si>
    <t>211K日生町日生024</t>
  </si>
  <si>
    <t>Ⅱ-0553</t>
  </si>
  <si>
    <t>211K日生町日生025</t>
  </si>
  <si>
    <t>桃ノ木(B)</t>
  </si>
  <si>
    <t>211D日生町日生001</t>
  </si>
  <si>
    <t>Ⅰ-18010</t>
  </si>
  <si>
    <t>211D日生町日生002</t>
  </si>
  <si>
    <t>Ⅰ-18041</t>
  </si>
  <si>
    <t>211D日生町日生003</t>
  </si>
  <si>
    <t>Ⅰ-18008-1</t>
  </si>
  <si>
    <t>211D日生町日生004</t>
  </si>
  <si>
    <t>Ⅰ-18008-2</t>
  </si>
  <si>
    <t>211D日生町日生005</t>
  </si>
  <si>
    <t>Ⅰ-18009</t>
  </si>
  <si>
    <t>211D日生町日生006</t>
  </si>
  <si>
    <t>Ⅰ-18011</t>
  </si>
  <si>
    <t>211D日生町日生007</t>
  </si>
  <si>
    <t>Ⅰ-18012</t>
  </si>
  <si>
    <t>211D日生町日生008</t>
  </si>
  <si>
    <t>Ⅰ-18037</t>
  </si>
  <si>
    <t>211D日生町日生009</t>
  </si>
  <si>
    <t>Ⅰ-18039</t>
  </si>
  <si>
    <t>211D日生町日生010</t>
  </si>
  <si>
    <t>Ⅰ-18040</t>
  </si>
  <si>
    <t>211D日生町日生011</t>
  </si>
  <si>
    <t>Ⅱ-18042</t>
  </si>
  <si>
    <t>211D日生町日生012</t>
  </si>
  <si>
    <t>Ⅰ-18013</t>
  </si>
  <si>
    <t>吉永町</t>
  </si>
  <si>
    <t>吉永町今崎</t>
  </si>
  <si>
    <t>211K吉永町今崎001</t>
  </si>
  <si>
    <t>Ⅰ-2206</t>
  </si>
  <si>
    <t>211K吉永町今崎002</t>
  </si>
  <si>
    <t>Ⅱ-573</t>
  </si>
  <si>
    <t>211K吉永町今崎003</t>
  </si>
  <si>
    <t>Ⅱ-582</t>
  </si>
  <si>
    <t>211D吉永町今崎001</t>
  </si>
  <si>
    <t>Ⅰ-19022-1</t>
  </si>
  <si>
    <t>211D吉永町今崎002</t>
  </si>
  <si>
    <t>Ⅰ-19022-2</t>
  </si>
  <si>
    <t>211D吉永町今崎003</t>
  </si>
  <si>
    <t>Ⅰ-19023</t>
  </si>
  <si>
    <t>211D吉永町今崎004</t>
  </si>
  <si>
    <t>Ⅰ-19035</t>
  </si>
  <si>
    <t>211D吉永町今崎005</t>
  </si>
  <si>
    <t>Ⅰ-19036</t>
  </si>
  <si>
    <t>211D吉永町今崎006</t>
  </si>
  <si>
    <t>Ⅱ-19045</t>
  </si>
  <si>
    <t>吉永町岩崎</t>
  </si>
  <si>
    <t>211K吉永町岩崎001</t>
  </si>
  <si>
    <t>Ⅱ-0581</t>
  </si>
  <si>
    <t>211D吉永町岩崎001</t>
  </si>
  <si>
    <t>Ⅱ-19039</t>
  </si>
  <si>
    <t>吉永町加賀美</t>
  </si>
  <si>
    <t>211K吉永町加賀美001</t>
  </si>
  <si>
    <t>Ⅰ-0740</t>
  </si>
  <si>
    <t>211K吉永町加賀美002</t>
  </si>
  <si>
    <t>Ⅱ-0574</t>
  </si>
  <si>
    <t>211K吉永町加賀美003</t>
  </si>
  <si>
    <t>Ⅱ-0575</t>
  </si>
  <si>
    <t>211K吉永町加賀美004</t>
  </si>
  <si>
    <t>Ⅱ-0576</t>
  </si>
  <si>
    <t>211K吉永町加賀美005</t>
  </si>
  <si>
    <t>Ⅱ-0577</t>
  </si>
  <si>
    <t>211K吉永町加賀美006</t>
  </si>
  <si>
    <t>Ⅱ-0567</t>
  </si>
  <si>
    <t>211K吉永町加賀美007</t>
  </si>
  <si>
    <t>Ⅱ-0563</t>
  </si>
  <si>
    <t>211D吉永町加賀美001</t>
  </si>
  <si>
    <t>Ⅱ-19006</t>
  </si>
  <si>
    <t>211D吉永町加賀美002</t>
  </si>
  <si>
    <t>Ⅱ-19007</t>
  </si>
  <si>
    <t>211D吉永町加賀美003</t>
  </si>
  <si>
    <t>Ⅱ-19024</t>
  </si>
  <si>
    <t>211D吉永町加賀美004</t>
  </si>
  <si>
    <t>Ⅱ-19026</t>
  </si>
  <si>
    <t>211D吉永町加賀美005</t>
  </si>
  <si>
    <t>Ⅱ-19027</t>
  </si>
  <si>
    <t>211D吉永町加賀美006</t>
  </si>
  <si>
    <t>Ⅱ-19028</t>
  </si>
  <si>
    <t>211D吉永町加賀美007</t>
  </si>
  <si>
    <t>Ⅱ-19032</t>
  </si>
  <si>
    <t>吉永町金谷</t>
  </si>
  <si>
    <t>211K吉永町金谷001</t>
  </si>
  <si>
    <t>Ⅱ-0586</t>
  </si>
  <si>
    <t>211D吉永町金谷001</t>
  </si>
  <si>
    <t>Ⅰ-19042</t>
  </si>
  <si>
    <t>211D吉永町金谷002</t>
  </si>
  <si>
    <t>Ⅰ-19046</t>
  </si>
  <si>
    <t>211D吉永町金谷003</t>
  </si>
  <si>
    <t>山田谷</t>
  </si>
  <si>
    <t>吉永町神根本</t>
  </si>
  <si>
    <t>211K吉永町神根本001</t>
  </si>
  <si>
    <t>Ⅰ-2205</t>
  </si>
  <si>
    <t>211D吉永町神根本001</t>
  </si>
  <si>
    <t>Ⅰ-19018</t>
  </si>
  <si>
    <t>211D吉永町神根本002</t>
  </si>
  <si>
    <t>Ⅰ-19019</t>
  </si>
  <si>
    <t>211D吉永町神根本003</t>
  </si>
  <si>
    <t>Ⅰ-19020-1</t>
  </si>
  <si>
    <t>211D吉永町神根本004</t>
  </si>
  <si>
    <t>Ⅰ-19020-2</t>
  </si>
  <si>
    <t>211D吉永町神根本005</t>
  </si>
  <si>
    <t>Ⅱ-19021</t>
  </si>
  <si>
    <t>吉永町笹目</t>
  </si>
  <si>
    <t>211K吉永町笹目001</t>
  </si>
  <si>
    <t>Ⅱ-0568</t>
  </si>
  <si>
    <t>211D吉永町笹目001</t>
  </si>
  <si>
    <t>Ⅰ-19012</t>
  </si>
  <si>
    <t>211D吉永町笹目002</t>
  </si>
  <si>
    <t>Ⅱ-19013</t>
  </si>
  <si>
    <t>吉永町多麻</t>
  </si>
  <si>
    <t>211D吉永町多麻001</t>
  </si>
  <si>
    <t>Ⅰ-19025-1</t>
  </si>
  <si>
    <t>211D吉永町多麻002</t>
  </si>
  <si>
    <t>Ⅰ-19025-2</t>
  </si>
  <si>
    <t>211D吉永町多麻003</t>
  </si>
  <si>
    <t>Ⅰ-19025-3</t>
  </si>
  <si>
    <t>211D吉永町多麻004</t>
  </si>
  <si>
    <t>Ⅰ-19025-4</t>
  </si>
  <si>
    <t>211D吉永町多麻005</t>
  </si>
  <si>
    <t>Ⅱ-19029</t>
  </si>
  <si>
    <t>211D吉永町多麻006</t>
  </si>
  <si>
    <t>Ⅱ-19030</t>
  </si>
  <si>
    <t>211D吉永町多麻007</t>
  </si>
  <si>
    <t>Ⅱ-19031</t>
  </si>
  <si>
    <t>吉永町高田</t>
  </si>
  <si>
    <t>211K吉永町高田001</t>
  </si>
  <si>
    <t>Ⅱ-578</t>
  </si>
  <si>
    <t>211K吉永町高田002</t>
  </si>
  <si>
    <t>Ⅱ-579</t>
  </si>
  <si>
    <t>211K吉永町高田003</t>
  </si>
  <si>
    <t>Ⅱ-580</t>
  </si>
  <si>
    <t>211D吉永町高田001</t>
  </si>
  <si>
    <t>Ⅱ-19033</t>
  </si>
  <si>
    <t>吉永町都留岐</t>
  </si>
  <si>
    <t>211K吉永町都留岐001</t>
  </si>
  <si>
    <t>Ⅰ-0741</t>
  </si>
  <si>
    <t>211K吉永町都留岐002</t>
  </si>
  <si>
    <t>Ⅱ-0564</t>
  </si>
  <si>
    <t>211K吉永町都留岐003</t>
  </si>
  <si>
    <t>Ⅱ-0565</t>
  </si>
  <si>
    <t>211K吉永町都留岐004</t>
  </si>
  <si>
    <t>Ⅱ-0566</t>
  </si>
  <si>
    <t>211K吉永町都留岐005</t>
  </si>
  <si>
    <t>Ⅱ-0569</t>
  </si>
  <si>
    <t>211K吉永町都留岐006</t>
  </si>
  <si>
    <t>Ⅲ-0086</t>
  </si>
  <si>
    <t>211D吉永町都留岐001</t>
  </si>
  <si>
    <t>Ⅰ-19010</t>
  </si>
  <si>
    <t>211D吉永町都留岐002</t>
  </si>
  <si>
    <t>Ⅱ-19001</t>
  </si>
  <si>
    <t>211D吉永町都留岐003</t>
  </si>
  <si>
    <t>Ⅱ-19002</t>
  </si>
  <si>
    <t>211D吉永町都留岐004</t>
  </si>
  <si>
    <t>Ⅱ-19003</t>
  </si>
  <si>
    <t>211D吉永町都留岐005</t>
  </si>
  <si>
    <t>Ⅱ-19004</t>
  </si>
  <si>
    <t>211D吉永町都留岐006</t>
  </si>
  <si>
    <t>Ⅱ-19008</t>
  </si>
  <si>
    <t>211D吉永町都留岐007</t>
  </si>
  <si>
    <t>Ⅱ-19005</t>
  </si>
  <si>
    <t>211D吉永町都留岐008</t>
  </si>
  <si>
    <t>Ⅱ-19009-1</t>
  </si>
  <si>
    <t>211D吉永町都留岐009</t>
  </si>
  <si>
    <t>Ⅱ-19009-2</t>
  </si>
  <si>
    <t>吉永町福満</t>
  </si>
  <si>
    <t>211K吉永町福満001</t>
  </si>
  <si>
    <t>Ⅰ-2207</t>
  </si>
  <si>
    <t>211K吉永町福満002</t>
  </si>
  <si>
    <t>Ⅰ-2208</t>
  </si>
  <si>
    <t>211K吉永町福満003</t>
  </si>
  <si>
    <t>Ⅱ-0584</t>
  </si>
  <si>
    <t>211D吉永町福満001</t>
  </si>
  <si>
    <t>Ⅰ-19038</t>
  </si>
  <si>
    <t>211D吉永町福満002</t>
  </si>
  <si>
    <t>Ⅰ-19040-1</t>
  </si>
  <si>
    <t>211D吉永町福満003</t>
  </si>
  <si>
    <t>Ⅰ-19040-2</t>
  </si>
  <si>
    <t>211D吉永町福満004</t>
  </si>
  <si>
    <t>Ⅱ-19041</t>
  </si>
  <si>
    <t>吉永町南方</t>
  </si>
  <si>
    <t>211K吉永町南方001</t>
  </si>
  <si>
    <t>Ⅱ-0585</t>
  </si>
  <si>
    <t>211D吉永町南方001</t>
  </si>
  <si>
    <t>Ⅰ-19043</t>
  </si>
  <si>
    <t>211D吉永町南方002</t>
  </si>
  <si>
    <t>Ⅱ-19044</t>
  </si>
  <si>
    <t>吉永町吉永中</t>
  </si>
  <si>
    <t>211D吉永町吉永中001</t>
  </si>
  <si>
    <t>Ⅰ-19037</t>
  </si>
  <si>
    <t>吉永町和意谷</t>
  </si>
  <si>
    <t>211K吉永町和意谷001</t>
  </si>
  <si>
    <t>Ⅰ-2204</t>
  </si>
  <si>
    <t>211K吉永町和意谷002</t>
  </si>
  <si>
    <t>Ⅱ-0570</t>
  </si>
  <si>
    <t>211K吉永町和意谷003</t>
  </si>
  <si>
    <t>Ⅱ-0571</t>
  </si>
  <si>
    <t>211K吉永町和意谷004</t>
  </si>
  <si>
    <t>Ⅱ-0572</t>
  </si>
  <si>
    <t>211D吉永町和意谷001</t>
  </si>
  <si>
    <t>Ⅱ-19014</t>
  </si>
  <si>
    <t>211D吉永町和意谷002</t>
  </si>
  <si>
    <t>Ⅱ-19016</t>
  </si>
  <si>
    <t>211D吉永町和意谷003</t>
  </si>
  <si>
    <t>Ⅱ-19017-1</t>
  </si>
  <si>
    <t>211D吉永町和意谷004</t>
  </si>
  <si>
    <t>Ⅱ-19017-2</t>
  </si>
  <si>
    <t>211D吉永町和意谷005</t>
  </si>
  <si>
    <t>Ⅱ-19017-3</t>
  </si>
  <si>
    <t>211D吉永町和意谷006</t>
  </si>
  <si>
    <t>Ⅱ-19017-4</t>
  </si>
  <si>
    <t>土砂災害警戒区域等の指定箇所一覧表（備前市）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ビゼン</t>
    </rPh>
    <rPh sb="20" eb="21">
      <t>シ</t>
    </rPh>
    <phoneticPr fontId="4"/>
  </si>
  <si>
    <t>牛窓町</t>
  </si>
  <si>
    <t>牛窓町牛窓</t>
  </si>
  <si>
    <t>212K牛窓町牛窓002</t>
  </si>
  <si>
    <t>Ⅰ-331</t>
  </si>
  <si>
    <t>212K牛窓町牛窓003</t>
  </si>
  <si>
    <t>Ⅰ-332</t>
  </si>
  <si>
    <t>212K牛窓町牛窓004</t>
  </si>
  <si>
    <t>Ⅰ-333</t>
  </si>
  <si>
    <t>212K牛窓町牛窓005</t>
  </si>
  <si>
    <t>Ⅰ-334</t>
  </si>
  <si>
    <t>212K牛窓町牛窓006</t>
  </si>
  <si>
    <t>Ⅰ-335</t>
  </si>
  <si>
    <t>212K牛窓町牛窓007</t>
  </si>
  <si>
    <t>Ⅰ-336</t>
  </si>
  <si>
    <t>212K牛窓町牛窓008</t>
  </si>
  <si>
    <t>Ⅰ-337</t>
  </si>
  <si>
    <t>212K牛窓町牛窓009</t>
  </si>
  <si>
    <t>Ⅰ-338</t>
  </si>
  <si>
    <t>212K牛窓町牛窓010</t>
  </si>
  <si>
    <t>Ⅰ-339</t>
  </si>
  <si>
    <t>212K牛窓町牛窓011</t>
  </si>
  <si>
    <t>Ⅰ-340</t>
  </si>
  <si>
    <t>212K牛窓町牛窓012</t>
  </si>
  <si>
    <t>Ⅰ-341</t>
  </si>
  <si>
    <t>212K牛窓町牛窓013</t>
  </si>
  <si>
    <t>Ⅰ-342</t>
  </si>
  <si>
    <t>212K牛窓町牛窓014</t>
  </si>
  <si>
    <t>Ⅰ-343</t>
  </si>
  <si>
    <t>212K牛窓町牛窓015</t>
  </si>
  <si>
    <t>Ⅰ-344</t>
  </si>
  <si>
    <t>212K牛窓町牛窓016</t>
  </si>
  <si>
    <t>5日</t>
  </si>
  <si>
    <t>Ⅰ-345</t>
  </si>
  <si>
    <t>212K牛窓町牛窓017</t>
  </si>
  <si>
    <t>Ⅰ-346</t>
  </si>
  <si>
    <t>212K牛窓町牛窓018</t>
  </si>
  <si>
    <t>Ⅰ-347</t>
  </si>
  <si>
    <t>212K牛窓町牛窓019</t>
  </si>
  <si>
    <t>Ⅰ-349</t>
  </si>
  <si>
    <t>212K牛窓町牛窓020</t>
  </si>
  <si>
    <t>Ⅰ-352</t>
  </si>
  <si>
    <t>212K牛窓町牛窓021</t>
  </si>
  <si>
    <t>Ⅰ-2074</t>
  </si>
  <si>
    <t>牛窓町鹿忍</t>
  </si>
  <si>
    <t>212K牛窓町鹿忍001</t>
  </si>
  <si>
    <t>Ⅰ-353</t>
  </si>
  <si>
    <t>212K牛窓町鹿忍002</t>
  </si>
  <si>
    <t>Ⅰ-325</t>
  </si>
  <si>
    <t>212K牛窓町鹿忍003</t>
  </si>
  <si>
    <t>Ⅰ-326</t>
  </si>
  <si>
    <t>212K牛窓町鹿忍004</t>
  </si>
  <si>
    <t>Ⅰ-327</t>
  </si>
  <si>
    <t>212K牛窓町鹿忍005</t>
  </si>
  <si>
    <t>Ⅰ-328</t>
  </si>
  <si>
    <t>212K牛窓町鹿忍006</t>
  </si>
  <si>
    <t>Ⅰ-329</t>
  </si>
  <si>
    <t>212K牛窓町鹿忍007</t>
  </si>
  <si>
    <t>Ⅰ-330</t>
  </si>
  <si>
    <t>212K牛窓町鹿忍008</t>
  </si>
  <si>
    <t>Ⅰ-348</t>
  </si>
  <si>
    <t>212K牛窓町鹿忍009</t>
  </si>
  <si>
    <t>Ⅰ-350</t>
  </si>
  <si>
    <t>212K牛窓町鹿忍010</t>
  </si>
  <si>
    <t>Ⅰ-351</t>
  </si>
  <si>
    <t>212D牛窓町鹿忍001</t>
  </si>
  <si>
    <t>Ⅰ-02002</t>
  </si>
  <si>
    <t>212D牛窓町鹿忍002</t>
  </si>
  <si>
    <t>Ⅰ-02003</t>
  </si>
  <si>
    <t>牛窓町千手</t>
  </si>
  <si>
    <t>212K牛窓町千手001</t>
  </si>
  <si>
    <t>Ⅰ-323</t>
  </si>
  <si>
    <t>212K牛窓町千手002</t>
  </si>
  <si>
    <t>Ⅰ-324</t>
  </si>
  <si>
    <t>牛窓町長浜</t>
  </si>
  <si>
    <t>212K牛窓町長浜001</t>
  </si>
  <si>
    <t>Ⅰ-321</t>
  </si>
  <si>
    <t>212K牛窓町長浜002</t>
  </si>
  <si>
    <t>Ⅰ-317</t>
  </si>
  <si>
    <t>212K牛窓町長浜003</t>
  </si>
  <si>
    <t>Ⅰ-318</t>
  </si>
  <si>
    <t>212K牛窓町長浜004</t>
  </si>
  <si>
    <t>Ⅰ-319</t>
  </si>
  <si>
    <t>212K牛窓町長浜005</t>
  </si>
  <si>
    <t>Ⅰ-320</t>
  </si>
  <si>
    <t>212K牛窓町長浜006</t>
  </si>
  <si>
    <t>Ⅰ-2076</t>
  </si>
  <si>
    <t>212K牛窓町長浜007</t>
  </si>
  <si>
    <t>Ⅱ-85</t>
  </si>
  <si>
    <t>212K牛窓町長浜008</t>
  </si>
  <si>
    <t>Ⅱ-86</t>
  </si>
  <si>
    <t>212K牛窓町長浜009</t>
  </si>
  <si>
    <t>国塩-3</t>
  </si>
  <si>
    <t>212D牛窓町長浜001</t>
  </si>
  <si>
    <t>Ⅰ-02001</t>
  </si>
  <si>
    <t>邑久町</t>
  </si>
  <si>
    <t>邑久町上笠加</t>
  </si>
  <si>
    <t>212D邑久町上笠加001</t>
  </si>
  <si>
    <t>Ⅰ-03001</t>
  </si>
  <si>
    <t>邑久町上山田</t>
  </si>
  <si>
    <t>212D邑久町上山田001</t>
  </si>
  <si>
    <t>Ⅰ-03018</t>
  </si>
  <si>
    <t>邑久町下笠加</t>
  </si>
  <si>
    <t>212K邑久町下笠加001</t>
  </si>
  <si>
    <t>Ⅱ-87</t>
  </si>
  <si>
    <t>邑久町下山田</t>
  </si>
  <si>
    <t>212K邑久町下山田001</t>
  </si>
  <si>
    <t>Ⅱ-99</t>
  </si>
  <si>
    <t>212D邑久町下山田001</t>
  </si>
  <si>
    <t>Ⅱ-03017</t>
  </si>
  <si>
    <t>邑久町庄田</t>
  </si>
  <si>
    <t>212D邑久町庄田001</t>
  </si>
  <si>
    <t>Ⅰ-03011</t>
  </si>
  <si>
    <t>邑久町尻海</t>
  </si>
  <si>
    <t>212K邑久町尻海001</t>
  </si>
  <si>
    <t>Ⅰ-372</t>
  </si>
  <si>
    <t>212K邑久町尻海002</t>
  </si>
  <si>
    <t>Ⅰ-373</t>
  </si>
  <si>
    <t>212K邑久町尻海003</t>
  </si>
  <si>
    <t>Ⅰ-369</t>
  </si>
  <si>
    <t>212K邑久町尻海004</t>
  </si>
  <si>
    <t>Ⅰ-370</t>
  </si>
  <si>
    <t>212K邑久町尻海005</t>
  </si>
  <si>
    <t>Ⅰ-371</t>
  </si>
  <si>
    <t>212K邑久町尻海006</t>
  </si>
  <si>
    <t>Ⅱ-100</t>
  </si>
  <si>
    <t>212K邑久町尻海007</t>
  </si>
  <si>
    <t>Ⅱ-103</t>
  </si>
  <si>
    <t>212D邑久町尻海001</t>
  </si>
  <si>
    <t>Ⅰ-03020-1</t>
  </si>
  <si>
    <t>212D邑久町尻海002</t>
  </si>
  <si>
    <t>Ⅰ-03020-2</t>
  </si>
  <si>
    <t>邑久町豊原</t>
  </si>
  <si>
    <t>212K邑久町豊原001</t>
  </si>
  <si>
    <t>Ⅰ-2104</t>
  </si>
  <si>
    <t>212K邑久町豊原002</t>
  </si>
  <si>
    <t>Ⅱ-96</t>
  </si>
  <si>
    <t>212K邑久町豊原003</t>
  </si>
  <si>
    <t>Ⅱ-97</t>
  </si>
  <si>
    <t>212K邑久町豊原004</t>
  </si>
  <si>
    <t>Ⅱ-98</t>
  </si>
  <si>
    <t>212D邑久町豊原001</t>
  </si>
  <si>
    <t>Ⅰ-03014</t>
  </si>
  <si>
    <t>212D邑久町豊原002</t>
  </si>
  <si>
    <t>Ⅰ-03015</t>
  </si>
  <si>
    <t>212D邑久町豊原003</t>
  </si>
  <si>
    <t>Ⅰ-03016</t>
  </si>
  <si>
    <t>212D邑久町豊原004</t>
  </si>
  <si>
    <t>Ⅱ-03013</t>
  </si>
  <si>
    <t>邑久町東谷</t>
  </si>
  <si>
    <t>212D邑久町東谷001</t>
  </si>
  <si>
    <t>Ⅰ-03012</t>
  </si>
  <si>
    <t>邑久町福谷</t>
  </si>
  <si>
    <t>212K邑久町福谷001</t>
  </si>
  <si>
    <t>Ⅰ-355</t>
  </si>
  <si>
    <t>212K邑久町福谷002</t>
  </si>
  <si>
    <t>Ⅰ-367</t>
  </si>
  <si>
    <t>212K邑久町福谷003</t>
  </si>
  <si>
    <t>Ⅰ-368</t>
  </si>
  <si>
    <t>212K邑久町福谷004</t>
  </si>
  <si>
    <t>Ⅰ-364</t>
  </si>
  <si>
    <t>212K邑久町福谷005</t>
  </si>
  <si>
    <t>Ⅱ-5</t>
  </si>
  <si>
    <t>212K邑久町福谷006</t>
  </si>
  <si>
    <t>Ⅱ-88</t>
  </si>
  <si>
    <t>212K邑久町福谷007</t>
  </si>
  <si>
    <t>Ⅱ-89</t>
  </si>
  <si>
    <t>212K邑久町福谷008</t>
  </si>
  <si>
    <t>Ⅱ-101</t>
  </si>
  <si>
    <t>212K邑久町福谷009</t>
  </si>
  <si>
    <t>Ⅱ-102</t>
  </si>
  <si>
    <t>212K邑久町福谷010</t>
  </si>
  <si>
    <t>生塚</t>
  </si>
  <si>
    <t>212D邑久町福谷001</t>
  </si>
  <si>
    <t>Ⅰ-03010</t>
  </si>
  <si>
    <t>邑久町本庄</t>
  </si>
  <si>
    <t>212K邑久町本庄001</t>
  </si>
  <si>
    <t>Ⅰ-365</t>
  </si>
  <si>
    <t>212K邑久町本庄002</t>
  </si>
  <si>
    <t>Ⅰ-366</t>
  </si>
  <si>
    <t>212K邑久町本庄003</t>
  </si>
  <si>
    <t>Ⅰ-2105</t>
  </si>
  <si>
    <t>212D邑久町本庄001</t>
  </si>
  <si>
    <t>Ⅰ-03019</t>
  </si>
  <si>
    <t>邑久町箕輪</t>
  </si>
  <si>
    <t>212K邑久町箕輪001</t>
  </si>
  <si>
    <t>Ⅰ-354</t>
  </si>
  <si>
    <t>邑久町虫明</t>
  </si>
  <si>
    <t>212K邑久町虫明001</t>
  </si>
  <si>
    <t>Ⅰ-356</t>
  </si>
  <si>
    <t>212K邑久町虫明002</t>
  </si>
  <si>
    <t>Ⅰ-2103</t>
  </si>
  <si>
    <t>212K邑久町虫明003</t>
  </si>
  <si>
    <t>Ⅰ-357</t>
  </si>
  <si>
    <t>212K邑久町虫明004</t>
  </si>
  <si>
    <t>Ⅰ-358</t>
  </si>
  <si>
    <t>212K邑久町虫明005</t>
  </si>
  <si>
    <t>Ⅰ-359</t>
  </si>
  <si>
    <t>212K邑久町虫明006</t>
  </si>
  <si>
    <t>Ⅰ-360</t>
  </si>
  <si>
    <t>212K邑久町虫明007</t>
  </si>
  <si>
    <t>Ⅰ-361</t>
  </si>
  <si>
    <t>212K邑久町虫明008</t>
  </si>
  <si>
    <t>Ⅰ-362</t>
  </si>
  <si>
    <t>212K邑久町虫明009</t>
  </si>
  <si>
    <t>Ⅰ-2075</t>
  </si>
  <si>
    <t>212K邑久町虫明010</t>
  </si>
  <si>
    <t>Ⅱ-6</t>
  </si>
  <si>
    <t>212K邑久町虫明011</t>
  </si>
  <si>
    <t>Ⅱ-90</t>
  </si>
  <si>
    <t>212K邑久町虫明012</t>
  </si>
  <si>
    <t>Ⅱ-91</t>
  </si>
  <si>
    <t>212K邑久町虫明013</t>
  </si>
  <si>
    <t>Ⅱ-92</t>
  </si>
  <si>
    <t>212K邑久町虫明014</t>
  </si>
  <si>
    <t>Ⅱ-93</t>
  </si>
  <si>
    <t>212K邑久町虫明015</t>
  </si>
  <si>
    <t>Ⅱ-94</t>
  </si>
  <si>
    <t>212K邑久町虫明016</t>
  </si>
  <si>
    <t>Ⅱ-95</t>
  </si>
  <si>
    <t>212D邑久町虫明001</t>
  </si>
  <si>
    <t>Ⅰ-03002</t>
  </si>
  <si>
    <t>212D邑久町虫明002</t>
  </si>
  <si>
    <t>Ⅰ-03006</t>
  </si>
  <si>
    <t>212D邑久町虫明003</t>
  </si>
  <si>
    <t>Ⅱ-03003</t>
  </si>
  <si>
    <t>212D邑久町虫明004</t>
  </si>
  <si>
    <t>Ⅱ-03004-1</t>
  </si>
  <si>
    <t>212D邑久町虫明005</t>
  </si>
  <si>
    <t>Ⅱ-03004-2</t>
  </si>
  <si>
    <t>212D邑久町虫明006</t>
  </si>
  <si>
    <t>Ⅱ-03005</t>
  </si>
  <si>
    <t>212D邑久町虫明007</t>
  </si>
  <si>
    <t>Ⅱ-03007</t>
  </si>
  <si>
    <t>212D邑久町虫明008</t>
  </si>
  <si>
    <t>Ⅱ-03008</t>
  </si>
  <si>
    <t>長船町</t>
  </si>
  <si>
    <t>長船町飯井</t>
  </si>
  <si>
    <t>212D長船町飯井001</t>
  </si>
  <si>
    <t>Ⅰ-04001</t>
  </si>
  <si>
    <t>212D長船町飯井002</t>
  </si>
  <si>
    <t>長船町磯上</t>
  </si>
  <si>
    <t>212K長船町磯上001</t>
  </si>
  <si>
    <t>Ⅰ-374</t>
  </si>
  <si>
    <t>212K長船町磯上002</t>
  </si>
  <si>
    <t>Ⅰ-375</t>
  </si>
  <si>
    <t>長船町西須恵</t>
  </si>
  <si>
    <t>212D長船町西須恵001</t>
  </si>
  <si>
    <t>Ⅰ-04007</t>
  </si>
  <si>
    <t>212D長船町西須恵002</t>
  </si>
  <si>
    <t>Ⅱ-04008</t>
  </si>
  <si>
    <t>長船町土師</t>
  </si>
  <si>
    <t>212K長船町土師001</t>
  </si>
  <si>
    <t>Ⅰ-376</t>
  </si>
  <si>
    <t>212K長船町土師002</t>
  </si>
  <si>
    <t>Ⅱ-104</t>
  </si>
  <si>
    <t>長船町東須恵</t>
  </si>
  <si>
    <t>212D長船町東須恵001</t>
  </si>
  <si>
    <t>Ⅰ-04002</t>
  </si>
  <si>
    <t>212D長船町東須恵002</t>
  </si>
  <si>
    <t>Ⅰ-04003</t>
  </si>
  <si>
    <t>212D長船町東須恵003</t>
  </si>
  <si>
    <t>Ⅰ-04004</t>
  </si>
  <si>
    <t>212D長船町東須恵004</t>
  </si>
  <si>
    <t>Ⅰ-04006</t>
  </si>
  <si>
    <t>212D長船町東須恵005</t>
  </si>
  <si>
    <t>Ⅰ-04005</t>
  </si>
  <si>
    <t>土砂災害警戒区域等の指定箇所一覧表（瀬戸内市）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セトウチ</t>
    </rPh>
    <rPh sb="21" eb="22">
      <t>シ</t>
    </rPh>
    <phoneticPr fontId="4"/>
  </si>
  <si>
    <t>土砂災害警戒区域等の指定箇所一覧表（赤磐市）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アカイワ</t>
    </rPh>
    <rPh sb="20" eb="21">
      <t>シ</t>
    </rPh>
    <phoneticPr fontId="4"/>
  </si>
  <si>
    <t>赤坂町</t>
  </si>
  <si>
    <t>今井</t>
  </si>
  <si>
    <t>大屋</t>
  </si>
  <si>
    <t>213K大屋001</t>
  </si>
  <si>
    <t>Ⅰ-0647</t>
  </si>
  <si>
    <t>213D大屋001</t>
  </si>
  <si>
    <t>Ⅰ-15031</t>
  </si>
  <si>
    <t>北佐古田</t>
  </si>
  <si>
    <t>213K北佐古田001</t>
  </si>
  <si>
    <t>Ⅰ-0649</t>
  </si>
  <si>
    <t>213K北佐古田002</t>
  </si>
  <si>
    <t>Ⅱ-0502</t>
  </si>
  <si>
    <t>213K北佐古田003</t>
  </si>
  <si>
    <t>Ⅱ-0503</t>
  </si>
  <si>
    <t>213D北佐古田001</t>
  </si>
  <si>
    <t>Ⅰ-15066-1</t>
  </si>
  <si>
    <t>213D北佐古田002</t>
  </si>
  <si>
    <t>Ⅰ-15066-2</t>
  </si>
  <si>
    <t>213D北佐古田003</t>
  </si>
  <si>
    <t>Ⅰ-15067</t>
  </si>
  <si>
    <t>213D北佐古田004</t>
  </si>
  <si>
    <t>Ⅰ-15068</t>
  </si>
  <si>
    <t>213D北佐古田005</t>
  </si>
  <si>
    <t>Ⅱ-15069</t>
  </si>
  <si>
    <t>213D北佐古田006</t>
  </si>
  <si>
    <t>Ⅱ-15070</t>
  </si>
  <si>
    <t>213D北佐古田007</t>
  </si>
  <si>
    <t>Ⅱ-15071</t>
  </si>
  <si>
    <t>213D北佐古田008</t>
  </si>
  <si>
    <t>Ⅱ-15085</t>
  </si>
  <si>
    <t>213K小原001</t>
  </si>
  <si>
    <t>Ⅰ-0648</t>
  </si>
  <si>
    <t>213D小原001</t>
  </si>
  <si>
    <t>Ⅰ-15028</t>
  </si>
  <si>
    <t>213D小原003</t>
  </si>
  <si>
    <t>Ⅰ-15052</t>
  </si>
  <si>
    <t>213D小原004</t>
  </si>
  <si>
    <t>Ⅰ-15053</t>
  </si>
  <si>
    <t>213D小原006</t>
  </si>
  <si>
    <t>Ⅰ-15059</t>
  </si>
  <si>
    <t>213D小原007</t>
  </si>
  <si>
    <t>Ⅰ-15060</t>
  </si>
  <si>
    <t>213D小原008</t>
  </si>
  <si>
    <t>Ⅱ-15027</t>
  </si>
  <si>
    <t>213D小原010</t>
  </si>
  <si>
    <t>Ⅱ-15001</t>
  </si>
  <si>
    <t>213D小原011</t>
  </si>
  <si>
    <t>Ⅱ-15002</t>
  </si>
  <si>
    <t>213D小原013</t>
  </si>
  <si>
    <t>Ⅱ-15026-1</t>
  </si>
  <si>
    <t>213D小原014</t>
  </si>
  <si>
    <t>Ⅱ-15026-2</t>
  </si>
  <si>
    <t>213D小原015</t>
  </si>
  <si>
    <t>Ⅱ-15029</t>
  </si>
  <si>
    <t>213D小原016</t>
  </si>
  <si>
    <t>Ⅱ-15032</t>
  </si>
  <si>
    <t>坂辺</t>
  </si>
  <si>
    <t>213K坂辺001</t>
  </si>
  <si>
    <t>Ⅱ-485</t>
  </si>
  <si>
    <t>213K坂辺002</t>
  </si>
  <si>
    <t>Ⅱ-486</t>
  </si>
  <si>
    <t>213K坂辺003</t>
  </si>
  <si>
    <t>Ⅱ-487</t>
  </si>
  <si>
    <t>213K坂辺004</t>
  </si>
  <si>
    <t>Ⅱ-488</t>
  </si>
  <si>
    <t>213K坂辺005</t>
  </si>
  <si>
    <t>Ⅱ-489</t>
  </si>
  <si>
    <t>213K坂辺006</t>
  </si>
  <si>
    <t>Ⅱ-490</t>
  </si>
  <si>
    <t>213D坂辺001</t>
  </si>
  <si>
    <t>Ⅰ-15009</t>
  </si>
  <si>
    <t>213D坂辺002</t>
  </si>
  <si>
    <t>Ⅰ-15011</t>
  </si>
  <si>
    <t>213D坂辺003</t>
  </si>
  <si>
    <t>Ⅱ-15004</t>
  </si>
  <si>
    <t>213D坂辺004</t>
  </si>
  <si>
    <t>Ⅱ-15005</t>
  </si>
  <si>
    <t>213D坂辺005</t>
  </si>
  <si>
    <t>Ⅱ-15006</t>
  </si>
  <si>
    <t>213D坂辺006</t>
  </si>
  <si>
    <t>Ⅱ-15007</t>
  </si>
  <si>
    <t>213D坂辺007</t>
  </si>
  <si>
    <t>Ⅱ-15008</t>
  </si>
  <si>
    <t>213D坂辺008</t>
  </si>
  <si>
    <t>Ⅱ-15010</t>
  </si>
  <si>
    <t>213D坂辺009</t>
  </si>
  <si>
    <t>Ⅱ-15030</t>
  </si>
  <si>
    <t>惣分</t>
  </si>
  <si>
    <t>213K惣分001</t>
  </si>
  <si>
    <t>Ⅰ-644</t>
  </si>
  <si>
    <t>213K惣分002</t>
  </si>
  <si>
    <t>Ⅰ-646</t>
  </si>
  <si>
    <t>213K惣分003</t>
  </si>
  <si>
    <t>Ⅱ-493</t>
  </si>
  <si>
    <t>213K惣分004</t>
  </si>
  <si>
    <t>Ⅱ-494</t>
  </si>
  <si>
    <t>213K惣分005</t>
  </si>
  <si>
    <t>Ⅱ-495</t>
  </si>
  <si>
    <t>213K惣分006</t>
  </si>
  <si>
    <t>Ⅱ-496</t>
  </si>
  <si>
    <t>213D惣分001</t>
  </si>
  <si>
    <t>Ⅰ-15017</t>
  </si>
  <si>
    <t>213D惣分002</t>
  </si>
  <si>
    <t>Ⅱ-15012</t>
  </si>
  <si>
    <t>213D惣分003</t>
  </si>
  <si>
    <t>Ⅱ-15013-1</t>
  </si>
  <si>
    <t>213D惣分004</t>
  </si>
  <si>
    <t>Ⅱ-15013-2</t>
  </si>
  <si>
    <t>213D惣分005</t>
  </si>
  <si>
    <t>Ⅱ-15014</t>
  </si>
  <si>
    <t>213D惣分006</t>
  </si>
  <si>
    <t>Ⅱ-15015</t>
  </si>
  <si>
    <t>213D惣分007</t>
  </si>
  <si>
    <t>Ⅱ-15016</t>
  </si>
  <si>
    <t>213D惣分008</t>
  </si>
  <si>
    <t>Ⅱ-15018</t>
  </si>
  <si>
    <t>213D惣分009</t>
  </si>
  <si>
    <t>Ⅱ-15019</t>
  </si>
  <si>
    <t>213D惣分010</t>
  </si>
  <si>
    <t>Ⅱ-15020</t>
  </si>
  <si>
    <t>213D惣分011</t>
  </si>
  <si>
    <t>Ⅱ-15021</t>
  </si>
  <si>
    <t>213D惣分012</t>
  </si>
  <si>
    <t>Ⅱ-15022</t>
  </si>
  <si>
    <t>213D惣分013</t>
  </si>
  <si>
    <t>Ⅱ-15023</t>
  </si>
  <si>
    <t>213D惣分014</t>
  </si>
  <si>
    <t>Ⅱ-15024</t>
  </si>
  <si>
    <t>213D惣分015</t>
  </si>
  <si>
    <t>Ⅱ-15025</t>
  </si>
  <si>
    <t>多賀</t>
  </si>
  <si>
    <t>213K多賀001</t>
  </si>
  <si>
    <t>Ⅰ-650</t>
  </si>
  <si>
    <t>213K多賀002</t>
  </si>
  <si>
    <t>Ⅱ-500</t>
  </si>
  <si>
    <t>213D多賀001</t>
  </si>
  <si>
    <t>Ⅱ-15062</t>
  </si>
  <si>
    <t>213D多賀002</t>
  </si>
  <si>
    <t>Ⅱ-15033</t>
  </si>
  <si>
    <t>213D多賀003</t>
  </si>
  <si>
    <t>Ⅱ-15034</t>
  </si>
  <si>
    <t>213D多賀004</t>
  </si>
  <si>
    <t>Ⅱ-15054-1</t>
  </si>
  <si>
    <t>213D多賀005</t>
  </si>
  <si>
    <t>Ⅱ-15054-2</t>
  </si>
  <si>
    <t>213D多賀006</t>
  </si>
  <si>
    <t>Ⅱ-15055</t>
  </si>
  <si>
    <t>213D多賀007</t>
  </si>
  <si>
    <t>Ⅱ-15056</t>
  </si>
  <si>
    <t>213D多賀008</t>
  </si>
  <si>
    <t>Ⅱ-15057</t>
  </si>
  <si>
    <t>213D多賀009</t>
  </si>
  <si>
    <t>Ⅱ-15061</t>
  </si>
  <si>
    <t>213D多賀010</t>
  </si>
  <si>
    <t>Ⅱ-15063</t>
  </si>
  <si>
    <t>213D多賀011</t>
  </si>
  <si>
    <t>Ⅱ-15064</t>
  </si>
  <si>
    <t>213D多賀012</t>
  </si>
  <si>
    <t>Ⅱ-15082</t>
  </si>
  <si>
    <t>西軽部</t>
  </si>
  <si>
    <t>213K西軽部001</t>
  </si>
  <si>
    <t>Ⅰ-0653</t>
  </si>
  <si>
    <t>213K西軽部002</t>
  </si>
  <si>
    <t>Ⅰ-0654</t>
  </si>
  <si>
    <t>213K西軽部003</t>
  </si>
  <si>
    <t>Ⅰ-0655</t>
  </si>
  <si>
    <t>213K西軽部004</t>
  </si>
  <si>
    <t>Ⅱ-0501</t>
  </si>
  <si>
    <t>213D西軽部001</t>
  </si>
  <si>
    <t>Ⅰ-15077</t>
  </si>
  <si>
    <t>213D西軽部002</t>
  </si>
  <si>
    <t>Ⅰ-15078-1</t>
  </si>
  <si>
    <t>213D西軽部003</t>
  </si>
  <si>
    <t>Ⅰ-15078-2</t>
  </si>
  <si>
    <t>213D西軽部004</t>
  </si>
  <si>
    <t>Ⅰ-15079</t>
  </si>
  <si>
    <t>213D西軽部005</t>
  </si>
  <si>
    <t>Ⅱ-15080</t>
  </si>
  <si>
    <t>213D西軽部006</t>
  </si>
  <si>
    <t>Ⅱ-15081</t>
  </si>
  <si>
    <t>213D西軽部007</t>
  </si>
  <si>
    <t>Ⅱ-15083</t>
  </si>
  <si>
    <t>東軽部</t>
  </si>
  <si>
    <t>213D東軽部001</t>
  </si>
  <si>
    <t>Ⅱ-15092</t>
  </si>
  <si>
    <t>213D東軽部002</t>
  </si>
  <si>
    <t>Ⅱ-15093</t>
  </si>
  <si>
    <t>町苅田</t>
  </si>
  <si>
    <t>213K町苅田001</t>
  </si>
  <si>
    <t>Ⅰ-0656</t>
  </si>
  <si>
    <t>213K町苅田002</t>
  </si>
  <si>
    <t>町苅田1</t>
  </si>
  <si>
    <t>213D町苅田001</t>
  </si>
  <si>
    <t>Ⅰ-15076</t>
  </si>
  <si>
    <t>213D町苅田002</t>
  </si>
  <si>
    <t>Ⅰ-15075</t>
  </si>
  <si>
    <t>213D町苅田003</t>
  </si>
  <si>
    <t>Ⅰ-15074</t>
  </si>
  <si>
    <t>213D町苅田004</t>
  </si>
  <si>
    <t>Ⅱ-15091</t>
  </si>
  <si>
    <t>南佐古田</t>
  </si>
  <si>
    <t>213D南佐古田001</t>
  </si>
  <si>
    <t>Ⅱ-15086</t>
  </si>
  <si>
    <t>213D南佐古田002</t>
  </si>
  <si>
    <t>Ⅱ-15087</t>
  </si>
  <si>
    <t>213D南佐古田003</t>
  </si>
  <si>
    <t>Ⅱ-15088</t>
  </si>
  <si>
    <t>213D南佐古田004</t>
  </si>
  <si>
    <t>Ⅱ-15089</t>
  </si>
  <si>
    <t>213D南佐古田005</t>
  </si>
  <si>
    <t>Ⅱ-15090</t>
  </si>
  <si>
    <t>213K山口001</t>
  </si>
  <si>
    <t>山口1</t>
  </si>
  <si>
    <t>213K山口002</t>
  </si>
  <si>
    <t>Ⅱ-497</t>
  </si>
  <si>
    <t>213K山口003</t>
  </si>
  <si>
    <t>Ⅱ-499</t>
  </si>
  <si>
    <t>213D山口001</t>
  </si>
  <si>
    <t>Ⅰ-15043</t>
  </si>
  <si>
    <t>213D山口002</t>
  </si>
  <si>
    <t>Ⅰ-15045</t>
  </si>
  <si>
    <t>213D山口003</t>
  </si>
  <si>
    <t>Ⅰ-15048</t>
  </si>
  <si>
    <t>213D山口004</t>
  </si>
  <si>
    <t>Ⅰ-15049</t>
  </si>
  <si>
    <t>213D山口005</t>
  </si>
  <si>
    <t>Ⅰ-15050</t>
  </si>
  <si>
    <t>213D山口006</t>
  </si>
  <si>
    <t>Ⅱ-15041</t>
  </si>
  <si>
    <t>213D山口007</t>
  </si>
  <si>
    <t>Ⅱ-15042</t>
  </si>
  <si>
    <t>213D山口008</t>
  </si>
  <si>
    <t>Ⅱ-15044</t>
  </si>
  <si>
    <t>213D山口009</t>
  </si>
  <si>
    <t>Ⅱ-15046-1</t>
  </si>
  <si>
    <t>213D山口010</t>
  </si>
  <si>
    <t>Ⅱ-15046-2</t>
  </si>
  <si>
    <t>213D山口011</t>
  </si>
  <si>
    <t>Ⅱ-15047-1</t>
  </si>
  <si>
    <t>213D山口012</t>
  </si>
  <si>
    <t>Ⅱ-15047-2</t>
  </si>
  <si>
    <t>由津里</t>
  </si>
  <si>
    <t>213K由津里001</t>
  </si>
  <si>
    <t>Ⅰ-652</t>
  </si>
  <si>
    <t>213K由津里002</t>
  </si>
  <si>
    <t>Ⅰ-657</t>
  </si>
  <si>
    <t>213K由津里003</t>
  </si>
  <si>
    <t>Ⅰ-658</t>
  </si>
  <si>
    <t>213K由津里004</t>
  </si>
  <si>
    <t>Ⅱ-498</t>
  </si>
  <si>
    <t>213D由津里001</t>
  </si>
  <si>
    <t>Ⅰ-15036</t>
  </si>
  <si>
    <t>213D由津里002</t>
  </si>
  <si>
    <t>Ⅰ-15039-1</t>
  </si>
  <si>
    <t>213D由津里003</t>
  </si>
  <si>
    <t>Ⅰ-15039-2</t>
  </si>
  <si>
    <t>213D由津里004</t>
  </si>
  <si>
    <t>Ⅰ-15072</t>
  </si>
  <si>
    <t>213D由津里005</t>
  </si>
  <si>
    <t>Ⅱ-15035</t>
  </si>
  <si>
    <t>213D由津里006</t>
  </si>
  <si>
    <t>Ⅱ-15037</t>
  </si>
  <si>
    <t>213D由津里007</t>
  </si>
  <si>
    <t>Ⅱ-15038</t>
  </si>
  <si>
    <t>213D由津里008</t>
  </si>
  <si>
    <t>Ⅱ-15073</t>
  </si>
  <si>
    <t>213D由津里009</t>
  </si>
  <si>
    <t>平木第3支川</t>
  </si>
  <si>
    <t>213J由津里001</t>
  </si>
  <si>
    <t>平の木北</t>
  </si>
  <si>
    <t>熊山町</t>
  </si>
  <si>
    <t>円光寺</t>
  </si>
  <si>
    <t>213K円光寺001</t>
  </si>
  <si>
    <t>Ⅰ-2183</t>
  </si>
  <si>
    <t>213K円光寺002</t>
  </si>
  <si>
    <t>Ⅰ-2184</t>
  </si>
  <si>
    <t>213K円光寺003</t>
  </si>
  <si>
    <t>213D円光寺001</t>
  </si>
  <si>
    <t>Ⅰ-16038</t>
  </si>
  <si>
    <t>213D円光寺002</t>
  </si>
  <si>
    <t>Ⅰ-16039</t>
  </si>
  <si>
    <t>213D円光寺003</t>
  </si>
  <si>
    <t>Ⅱ-16037</t>
  </si>
  <si>
    <t>岡</t>
  </si>
  <si>
    <t>213K岡001</t>
  </si>
  <si>
    <t>Ⅰ-2182</t>
  </si>
  <si>
    <t>213K岡002</t>
  </si>
  <si>
    <t>Ⅱ-505</t>
  </si>
  <si>
    <t>213D岡001</t>
  </si>
  <si>
    <t>Ⅰ-16007</t>
  </si>
  <si>
    <t>213D岡002</t>
  </si>
  <si>
    <t>Ⅱ-16006</t>
  </si>
  <si>
    <t>213D岡003</t>
  </si>
  <si>
    <t>Ⅰ-16011</t>
  </si>
  <si>
    <t>213D岡004</t>
  </si>
  <si>
    <t>Ⅱ-16010</t>
  </si>
  <si>
    <t>奥吉原</t>
  </si>
  <si>
    <t>213K奥吉原001</t>
  </si>
  <si>
    <t>Ⅰ-0664</t>
  </si>
  <si>
    <t>213K奥吉原002</t>
  </si>
  <si>
    <t>Ⅰ-0665</t>
  </si>
  <si>
    <t>213D奥吉原001</t>
  </si>
  <si>
    <t>Ⅰ-16070</t>
  </si>
  <si>
    <t>213D奥吉原002</t>
  </si>
  <si>
    <t>Ⅰ-16071</t>
  </si>
  <si>
    <t>213D奥吉原003</t>
  </si>
  <si>
    <t>Ⅰ-16072</t>
  </si>
  <si>
    <t>小瀬木</t>
  </si>
  <si>
    <t>213K小瀬木001</t>
  </si>
  <si>
    <t>213K小瀬木002</t>
  </si>
  <si>
    <t>213D小瀬木001</t>
  </si>
  <si>
    <t>Ⅰ-16055</t>
  </si>
  <si>
    <t>可真上</t>
  </si>
  <si>
    <t>213K可真上001</t>
  </si>
  <si>
    <t>Ⅰ-690</t>
  </si>
  <si>
    <t>213K可真上002</t>
  </si>
  <si>
    <t>Ⅰ-689</t>
  </si>
  <si>
    <t>213D可真上001</t>
  </si>
  <si>
    <t>Ⅰ-16045</t>
  </si>
  <si>
    <t>213D可真上002</t>
  </si>
  <si>
    <t>Ⅰ-16043</t>
  </si>
  <si>
    <t>213D可真上003</t>
  </si>
  <si>
    <t>Ⅰ-16044</t>
  </si>
  <si>
    <t>可真下</t>
  </si>
  <si>
    <t>213K可真下001</t>
  </si>
  <si>
    <t>Ⅰ-683</t>
  </si>
  <si>
    <t>213K可真下002</t>
  </si>
  <si>
    <t>Ⅰ-684</t>
  </si>
  <si>
    <t>213K可真下003</t>
  </si>
  <si>
    <t>Ⅰ-687</t>
  </si>
  <si>
    <t>213K可真下004</t>
  </si>
  <si>
    <t>Ⅱ-510</t>
  </si>
  <si>
    <t>213D可真下001</t>
  </si>
  <si>
    <t>Ⅰ-16046</t>
  </si>
  <si>
    <t>213D可真下002</t>
  </si>
  <si>
    <t>Ⅰ-16051</t>
  </si>
  <si>
    <t>213D可真下003</t>
  </si>
  <si>
    <t>Ⅰ-16025</t>
  </si>
  <si>
    <t>213D可真下004</t>
  </si>
  <si>
    <t>Ⅰ-16047</t>
  </si>
  <si>
    <t>213D可真下005</t>
  </si>
  <si>
    <t>Ⅰ-16049-1</t>
  </si>
  <si>
    <t>213D可真下006</t>
  </si>
  <si>
    <t>Ⅰ-16049-2</t>
  </si>
  <si>
    <t>213D可真下007</t>
  </si>
  <si>
    <t>Ⅰ-16050</t>
  </si>
  <si>
    <t>213D可真下008</t>
  </si>
  <si>
    <t>Ⅱ-16022</t>
  </si>
  <si>
    <t>213D可真下009</t>
  </si>
  <si>
    <t>Ⅱ-16023</t>
  </si>
  <si>
    <t>213D可真下010</t>
  </si>
  <si>
    <t>Ⅱ-16024</t>
  </si>
  <si>
    <t>213D可真下011</t>
  </si>
  <si>
    <t>Ⅱ-16026</t>
  </si>
  <si>
    <t>213D可真下012</t>
  </si>
  <si>
    <t>Ⅱ-16048</t>
  </si>
  <si>
    <t>佐古</t>
  </si>
  <si>
    <t>213K佐古001</t>
  </si>
  <si>
    <t>Ⅰ-692</t>
  </si>
  <si>
    <t>213D佐古001</t>
  </si>
  <si>
    <t>Ⅱ-16027</t>
  </si>
  <si>
    <t>沢原</t>
  </si>
  <si>
    <t>213K沢原001</t>
  </si>
  <si>
    <t>Ⅱ-509</t>
  </si>
  <si>
    <t>213K沢原002</t>
  </si>
  <si>
    <t>Ⅰ-674</t>
  </si>
  <si>
    <t>213K沢原003</t>
  </si>
  <si>
    <t>Ⅰ-675</t>
  </si>
  <si>
    <t>213K沢原004</t>
  </si>
  <si>
    <t>Ⅱ-508</t>
  </si>
  <si>
    <t>213D沢原001</t>
  </si>
  <si>
    <t>Ⅰ-16028</t>
  </si>
  <si>
    <t>213D沢原002</t>
  </si>
  <si>
    <t>Ⅰ-16029</t>
  </si>
  <si>
    <t>213D沢原003</t>
  </si>
  <si>
    <t>Ⅰ-16052</t>
  </si>
  <si>
    <t>213D沢原004</t>
  </si>
  <si>
    <t>Ⅰ-16053</t>
  </si>
  <si>
    <t>213D沢原005</t>
  </si>
  <si>
    <t>Ⅰ-16032</t>
  </si>
  <si>
    <t>213D沢原006</t>
  </si>
  <si>
    <t>Ⅰ-16033</t>
  </si>
  <si>
    <t>213D沢原007</t>
  </si>
  <si>
    <t>Ⅱ-16030</t>
  </si>
  <si>
    <t>213D沢原008</t>
  </si>
  <si>
    <t>Ⅱ-16031</t>
  </si>
  <si>
    <t>酌田</t>
  </si>
  <si>
    <t>213K酌田001</t>
  </si>
  <si>
    <t>Ⅰ-679</t>
  </si>
  <si>
    <t>213K酌田002</t>
  </si>
  <si>
    <t>Ⅱ-504</t>
  </si>
  <si>
    <t>213K酌田003</t>
  </si>
  <si>
    <t>Ⅰ-680</t>
  </si>
  <si>
    <t>213K酌田004</t>
  </si>
  <si>
    <t>Ⅰ-682</t>
  </si>
  <si>
    <t>213D酌田001</t>
  </si>
  <si>
    <t>Ⅰ-16005</t>
  </si>
  <si>
    <t>213D酌田002</t>
  </si>
  <si>
    <t>Ⅱ-16004</t>
  </si>
  <si>
    <t>213D酌田003</t>
  </si>
  <si>
    <t>Ⅰ-16001</t>
  </si>
  <si>
    <t>213D酌田004</t>
  </si>
  <si>
    <t>Ⅰ-16002</t>
  </si>
  <si>
    <t>213D酌田005</t>
  </si>
  <si>
    <t>Ⅱ-16003</t>
  </si>
  <si>
    <t>213D酌田006</t>
  </si>
  <si>
    <t>Ⅰ-16009</t>
  </si>
  <si>
    <t>石蓮寺</t>
  </si>
  <si>
    <t>213K石蓮寺001</t>
  </si>
  <si>
    <t>Ⅰ-697</t>
  </si>
  <si>
    <t>213K石蓮寺002</t>
  </si>
  <si>
    <t>Ⅱ-506</t>
  </si>
  <si>
    <t>勢力</t>
  </si>
  <si>
    <t>213K勢力001</t>
  </si>
  <si>
    <t>213K勢力002</t>
  </si>
  <si>
    <t>213K勢力003</t>
  </si>
  <si>
    <t>213D勢力001</t>
  </si>
  <si>
    <t>Ⅰ-16062</t>
  </si>
  <si>
    <t>213D勢力002</t>
  </si>
  <si>
    <t>Ⅰ-16063</t>
  </si>
  <si>
    <t>213D勢力003</t>
  </si>
  <si>
    <t>Ⅰ-16064</t>
  </si>
  <si>
    <t>213D勢力004</t>
  </si>
  <si>
    <t>Ⅰ-16065</t>
  </si>
  <si>
    <t>213D勢力005</t>
  </si>
  <si>
    <t>Ⅱ-16060</t>
  </si>
  <si>
    <t>213D勢力006</t>
  </si>
  <si>
    <t>Ⅱ-16061</t>
  </si>
  <si>
    <t>213D勢力007</t>
  </si>
  <si>
    <t>Ⅰ-13016</t>
  </si>
  <si>
    <t>千躰</t>
  </si>
  <si>
    <t>213K千躰001</t>
  </si>
  <si>
    <t>Ⅰ-0663</t>
  </si>
  <si>
    <t>213D千躰001</t>
  </si>
  <si>
    <t>Ⅰ-16066</t>
  </si>
  <si>
    <t>213D千躰002</t>
  </si>
  <si>
    <t>Ⅰ-16068</t>
  </si>
  <si>
    <t>213D千躰003</t>
  </si>
  <si>
    <t>Ⅰ-16069</t>
  </si>
  <si>
    <t>213D千躰004</t>
  </si>
  <si>
    <t>Ⅱ-16067</t>
  </si>
  <si>
    <t>徳富</t>
  </si>
  <si>
    <t>213K徳富001</t>
  </si>
  <si>
    <t>Ⅰ-0666</t>
  </si>
  <si>
    <t>213K徳富002</t>
  </si>
  <si>
    <t>Ⅰ-0667</t>
  </si>
  <si>
    <t>213K徳富003</t>
  </si>
  <si>
    <t>Ⅰ-0668</t>
  </si>
  <si>
    <t>213D徳富001</t>
  </si>
  <si>
    <t>Ⅰ-16056</t>
  </si>
  <si>
    <t>213D徳富002</t>
  </si>
  <si>
    <t>Ⅰ-16057</t>
  </si>
  <si>
    <t>213D徳富003</t>
  </si>
  <si>
    <t>Ⅰ-16058</t>
  </si>
  <si>
    <t>213D徳富004</t>
  </si>
  <si>
    <t>Ⅱ-16059</t>
  </si>
  <si>
    <t>殿谷</t>
  </si>
  <si>
    <t>213K殿谷001</t>
  </si>
  <si>
    <t>Ⅰ-677</t>
  </si>
  <si>
    <t>213K殿谷002</t>
  </si>
  <si>
    <t>Ⅰ-678</t>
  </si>
  <si>
    <t>213K殿谷003</t>
  </si>
  <si>
    <t>Ⅰ-676</t>
  </si>
  <si>
    <t>213D殿谷001</t>
  </si>
  <si>
    <t>Ⅱ-16008</t>
  </si>
  <si>
    <t>野間</t>
  </si>
  <si>
    <t>213K野間001</t>
  </si>
  <si>
    <t>Ⅰ-691</t>
  </si>
  <si>
    <t>213K野間002</t>
  </si>
  <si>
    <t>Ⅰ-693</t>
  </si>
  <si>
    <t>213D野間001</t>
  </si>
  <si>
    <t>Ⅱ-16013</t>
  </si>
  <si>
    <t>213D野間002</t>
  </si>
  <si>
    <t>Ⅱ-16014</t>
  </si>
  <si>
    <t>稗田</t>
  </si>
  <si>
    <t>213K稗田001</t>
  </si>
  <si>
    <t>Ⅰ-695</t>
  </si>
  <si>
    <t>213K稗田002</t>
  </si>
  <si>
    <t>Ⅱ-507</t>
  </si>
  <si>
    <t>213D稗田001</t>
  </si>
  <si>
    <t>Ⅰ-16015</t>
  </si>
  <si>
    <t>213D稗田002</t>
  </si>
  <si>
    <t>Ⅰ-16016</t>
  </si>
  <si>
    <t>213D稗田003</t>
  </si>
  <si>
    <t>Ⅰ-16017</t>
  </si>
  <si>
    <t>213D稗田004</t>
  </si>
  <si>
    <t>Ⅱ-16018</t>
  </si>
  <si>
    <t>213D稗田005</t>
  </si>
  <si>
    <t>Ⅱ-16019</t>
  </si>
  <si>
    <t>213D稗田006</t>
  </si>
  <si>
    <t>Ⅱ-16020</t>
  </si>
  <si>
    <t>213D稗田007</t>
  </si>
  <si>
    <t>Ⅱ-16021</t>
  </si>
  <si>
    <t>松木</t>
  </si>
  <si>
    <t>213D松木001</t>
  </si>
  <si>
    <t>Ⅰ-16034</t>
  </si>
  <si>
    <t>213D松木002</t>
  </si>
  <si>
    <t>Ⅰ-16035</t>
  </si>
  <si>
    <t>213D松木003</t>
  </si>
  <si>
    <t>Ⅰ-16036</t>
  </si>
  <si>
    <t>213D松木004</t>
  </si>
  <si>
    <t>Ⅱ-16054</t>
  </si>
  <si>
    <t>弥上</t>
  </si>
  <si>
    <t>213K弥上001</t>
  </si>
  <si>
    <t>Ⅱ-511</t>
  </si>
  <si>
    <t>213D弥上001</t>
  </si>
  <si>
    <t>Ⅰ-16042</t>
  </si>
  <si>
    <t>213K吉原001</t>
  </si>
  <si>
    <t>213K吉原002</t>
  </si>
  <si>
    <t>Ⅰ-2185</t>
  </si>
  <si>
    <t>213D吉原001</t>
  </si>
  <si>
    <t>Ⅰ-16040</t>
  </si>
  <si>
    <t>213D吉原002</t>
  </si>
  <si>
    <t>Ⅰ-16041</t>
  </si>
  <si>
    <t>山陽町</t>
  </si>
  <si>
    <t>上仁保</t>
  </si>
  <si>
    <t>213D上仁保001</t>
  </si>
  <si>
    <t>Ⅰ-14004</t>
  </si>
  <si>
    <t>213D上仁保002</t>
  </si>
  <si>
    <t>Ⅰ-14005</t>
  </si>
  <si>
    <t>213D上仁保003</t>
  </si>
  <si>
    <t>Ⅰ-14007</t>
  </si>
  <si>
    <t>213D上仁保004</t>
  </si>
  <si>
    <t>Ⅱ-14006</t>
  </si>
  <si>
    <t>鴨前</t>
  </si>
  <si>
    <t>213K鴨前001</t>
  </si>
  <si>
    <t>213K鴨前002</t>
  </si>
  <si>
    <t>213D鴨前001</t>
  </si>
  <si>
    <t>Ⅰ-14011</t>
  </si>
  <si>
    <t>213D鴨前002</t>
  </si>
  <si>
    <t>Ⅰ-14012</t>
  </si>
  <si>
    <t>213D鴨前003</t>
  </si>
  <si>
    <t>Ⅲ-14013</t>
  </si>
  <si>
    <t>213D鴨前004</t>
  </si>
  <si>
    <t>Ⅲ-14014</t>
  </si>
  <si>
    <t>神田</t>
  </si>
  <si>
    <t>213K神田001</t>
  </si>
  <si>
    <t>斎富</t>
  </si>
  <si>
    <t>213K斎富001</t>
  </si>
  <si>
    <t>213D斎富001</t>
  </si>
  <si>
    <t>Ⅱ-14023</t>
  </si>
  <si>
    <t>213J斎富001</t>
  </si>
  <si>
    <t>23</t>
  </si>
  <si>
    <t>桜が丘西</t>
  </si>
  <si>
    <t>213K桜が丘西001</t>
  </si>
  <si>
    <t>Ⅱ-482</t>
  </si>
  <si>
    <t>桜ヶ丘西一丁目</t>
  </si>
  <si>
    <t>213D桜ヶ丘西一丁目001</t>
  </si>
  <si>
    <t>Ⅰ-14016</t>
  </si>
  <si>
    <t>下仁保</t>
  </si>
  <si>
    <t>213K下仁保001</t>
  </si>
  <si>
    <t>213K下仁保002</t>
  </si>
  <si>
    <t>213D下仁保001</t>
  </si>
  <si>
    <t>Ⅰ-14008</t>
  </si>
  <si>
    <t>213D下仁保002</t>
  </si>
  <si>
    <t>Ⅱ-14009</t>
  </si>
  <si>
    <t>高屋</t>
  </si>
  <si>
    <t>213K高屋001</t>
  </si>
  <si>
    <t>立川</t>
  </si>
  <si>
    <t>213K立川001</t>
  </si>
  <si>
    <t>斗有</t>
  </si>
  <si>
    <t>213D斗有001</t>
  </si>
  <si>
    <t>Ⅰ-14001-1</t>
  </si>
  <si>
    <t>213D斗有002</t>
  </si>
  <si>
    <t>Ⅰ-14001-2</t>
  </si>
  <si>
    <t>213D斗有003</t>
  </si>
  <si>
    <t>Ⅰ-14002</t>
  </si>
  <si>
    <t>213D斗有004</t>
  </si>
  <si>
    <t>Ⅰ-14003</t>
  </si>
  <si>
    <t>213K長尾001</t>
  </si>
  <si>
    <t>213J長尾001</t>
  </si>
  <si>
    <t>24</t>
  </si>
  <si>
    <t>213K中島001</t>
  </si>
  <si>
    <t>中島(B)</t>
  </si>
  <si>
    <t>213K中島002</t>
  </si>
  <si>
    <t>中島（C）</t>
  </si>
  <si>
    <t>213D中島001</t>
  </si>
  <si>
    <t>Ⅰ-14018</t>
  </si>
  <si>
    <t>213D中島002</t>
  </si>
  <si>
    <t>Ⅱ-14017</t>
  </si>
  <si>
    <t>213D中島003</t>
  </si>
  <si>
    <t>Ⅱ-14019</t>
  </si>
  <si>
    <t>213D中島004</t>
  </si>
  <si>
    <t>Ⅱ-14021</t>
  </si>
  <si>
    <t>213D中島005</t>
  </si>
  <si>
    <t>Ⅱ-14022</t>
  </si>
  <si>
    <t>213D中島006</t>
  </si>
  <si>
    <t>Ⅲ-14020</t>
  </si>
  <si>
    <t>西中</t>
  </si>
  <si>
    <t>213D西中001</t>
  </si>
  <si>
    <t>Ⅱ-14010</t>
  </si>
  <si>
    <t>日古木</t>
  </si>
  <si>
    <t>213K日古木001</t>
  </si>
  <si>
    <t>213D日古木001</t>
  </si>
  <si>
    <t>Ⅱ-14015</t>
  </si>
  <si>
    <t>穂崎</t>
  </si>
  <si>
    <t>213K穂崎001</t>
  </si>
  <si>
    <t>Ⅰ-0642</t>
  </si>
  <si>
    <t>213K穂崎002</t>
  </si>
  <si>
    <t>Ⅰ-0643</t>
  </si>
  <si>
    <t>213D穂崎001</t>
  </si>
  <si>
    <t>Ⅰ-14036</t>
  </si>
  <si>
    <t>213D穂崎002</t>
  </si>
  <si>
    <t>Ⅰ-14037</t>
  </si>
  <si>
    <t>213D穂崎003</t>
  </si>
  <si>
    <t>Ⅰ-14038</t>
  </si>
  <si>
    <t>馬屋</t>
  </si>
  <si>
    <t>213K馬屋001</t>
  </si>
  <si>
    <t>Ⅱ-0484</t>
  </si>
  <si>
    <t>213D馬屋001</t>
  </si>
  <si>
    <t>Ⅰ-14024</t>
  </si>
  <si>
    <t>213D馬屋002</t>
  </si>
  <si>
    <t>Ⅰ-14025</t>
  </si>
  <si>
    <t>213D馬屋003</t>
  </si>
  <si>
    <t>Ⅰ-14026</t>
  </si>
  <si>
    <t>213D馬屋004</t>
  </si>
  <si>
    <t>Ⅰ-14027</t>
  </si>
  <si>
    <t>213D馬屋005</t>
  </si>
  <si>
    <t>Ⅰ-14028</t>
  </si>
  <si>
    <t>213D馬屋006</t>
  </si>
  <si>
    <t>Ⅰ-14031</t>
  </si>
  <si>
    <t>213D馬屋007</t>
  </si>
  <si>
    <t>Ⅰ-14030</t>
  </si>
  <si>
    <t>213J馬屋001</t>
  </si>
  <si>
    <t>南方</t>
  </si>
  <si>
    <t>213K南方001</t>
  </si>
  <si>
    <t>213D南方001</t>
  </si>
  <si>
    <t>Ⅰ-14034</t>
  </si>
  <si>
    <t>213D南方002</t>
  </si>
  <si>
    <t>Ⅰ-14035</t>
  </si>
  <si>
    <t>213J南方001</t>
  </si>
  <si>
    <t>213D和田001</t>
  </si>
  <si>
    <t>Ⅰ-14032</t>
  </si>
  <si>
    <t>213D和田002</t>
  </si>
  <si>
    <t>Ⅰ-14033</t>
  </si>
  <si>
    <t>吉井町</t>
  </si>
  <si>
    <t>石</t>
  </si>
  <si>
    <t>213K石001</t>
  </si>
  <si>
    <t>Ⅰ-2191</t>
  </si>
  <si>
    <t>213K石002</t>
  </si>
  <si>
    <t>Ⅱ-0548</t>
  </si>
  <si>
    <t>213K石003</t>
  </si>
  <si>
    <t>Ⅱ-0549</t>
  </si>
  <si>
    <t>213K石004</t>
  </si>
  <si>
    <t>Ⅱ-0550</t>
  </si>
  <si>
    <t>213K石005</t>
  </si>
  <si>
    <t>Ⅱ-0551</t>
  </si>
  <si>
    <t>213K石006</t>
  </si>
  <si>
    <t>Ⅲ-0085</t>
  </si>
  <si>
    <t>213D石001</t>
  </si>
  <si>
    <t>Ⅱ-17106-2</t>
  </si>
  <si>
    <t>213D石002</t>
  </si>
  <si>
    <t>Ⅱ-17107</t>
  </si>
  <si>
    <t>213D石003</t>
  </si>
  <si>
    <t>Ⅱ-17108</t>
  </si>
  <si>
    <t>213D石004</t>
  </si>
  <si>
    <t>Ⅱ-17109</t>
  </si>
  <si>
    <t>213D石005</t>
  </si>
  <si>
    <t>Ⅱ-17112</t>
  </si>
  <si>
    <t>213D石006</t>
  </si>
  <si>
    <t>Ⅱ-17113</t>
  </si>
  <si>
    <t>213D石007</t>
  </si>
  <si>
    <t>Ⅱ-17114</t>
  </si>
  <si>
    <t>石上</t>
  </si>
  <si>
    <t>213K石上001</t>
  </si>
  <si>
    <t>Ⅱ-522</t>
  </si>
  <si>
    <t>213D石上001</t>
  </si>
  <si>
    <t>Ⅱ-17025</t>
  </si>
  <si>
    <t>213D石上002</t>
  </si>
  <si>
    <t>Ⅱ-17026</t>
  </si>
  <si>
    <t>213D石上003</t>
  </si>
  <si>
    <t>Ⅱ-17028</t>
  </si>
  <si>
    <t>稲蒔</t>
  </si>
  <si>
    <t>213K稲蒔001</t>
  </si>
  <si>
    <t>Ⅰ-0709</t>
  </si>
  <si>
    <t>213K稲蒔002</t>
  </si>
  <si>
    <t>Ⅱ-0540</t>
  </si>
  <si>
    <t>213K稲蒔003</t>
  </si>
  <si>
    <t>Ⅰ-0708</t>
  </si>
  <si>
    <t>213D稲蒔001</t>
  </si>
  <si>
    <t>Ⅰ-17090</t>
  </si>
  <si>
    <t>213D稲蒔002</t>
  </si>
  <si>
    <t>Ⅰ-17089</t>
  </si>
  <si>
    <t>213D稲蒔003</t>
  </si>
  <si>
    <t>Ⅱ-17088</t>
  </si>
  <si>
    <t>213D稲蒔004</t>
  </si>
  <si>
    <t>Ⅱ-17093</t>
  </si>
  <si>
    <t>213D稲蒔005</t>
  </si>
  <si>
    <t>Ⅱ-17094</t>
  </si>
  <si>
    <t>213D稲蒔006</t>
  </si>
  <si>
    <t>Ⅱ-17095</t>
  </si>
  <si>
    <t>213D稲蒔007</t>
  </si>
  <si>
    <t>Ⅰ-17091</t>
  </si>
  <si>
    <t>213D稲蒔008</t>
  </si>
  <si>
    <t>Ⅰ-17092</t>
  </si>
  <si>
    <t>小鎌</t>
  </si>
  <si>
    <t>213K小鎌001</t>
  </si>
  <si>
    <t>Ⅰ-699</t>
  </si>
  <si>
    <t>213K小鎌002</t>
  </si>
  <si>
    <t>Ⅱ-523</t>
  </si>
  <si>
    <t>213D小鎌001</t>
  </si>
  <si>
    <t>Ⅰ-17029</t>
  </si>
  <si>
    <t>213D小鎌002</t>
  </si>
  <si>
    <t>Ⅱ-17021</t>
  </si>
  <si>
    <t>河原屋</t>
  </si>
  <si>
    <t>213K河原屋001</t>
  </si>
  <si>
    <t>Ⅰ-0716</t>
  </si>
  <si>
    <t>213K河原屋002</t>
  </si>
  <si>
    <t>Ⅱ-0514</t>
  </si>
  <si>
    <t>213K河原屋003</t>
  </si>
  <si>
    <t>Ⅱ-0515</t>
  </si>
  <si>
    <t>213K河原屋004</t>
  </si>
  <si>
    <t>Ⅱ-0516</t>
  </si>
  <si>
    <t>213D河原屋001</t>
  </si>
  <si>
    <t>Ⅰ-17003-1</t>
  </si>
  <si>
    <t>213D河原屋002</t>
  </si>
  <si>
    <t>Ⅰ-17003-2</t>
  </si>
  <si>
    <t>213J河原屋001</t>
  </si>
  <si>
    <t>宗田</t>
  </si>
  <si>
    <t>草生</t>
  </si>
  <si>
    <t>213K草生001</t>
  </si>
  <si>
    <t>Ⅰ-0717</t>
  </si>
  <si>
    <t>213D草生001</t>
  </si>
  <si>
    <t>Ⅰ-17005</t>
  </si>
  <si>
    <t>213D草生002</t>
  </si>
  <si>
    <t>Ⅰ-17007</t>
  </si>
  <si>
    <t>213D草生003</t>
  </si>
  <si>
    <t>Ⅱ-17006-2</t>
  </si>
  <si>
    <t>213D草生004</t>
  </si>
  <si>
    <t>Ⅱ-17008</t>
  </si>
  <si>
    <t>黒沢</t>
  </si>
  <si>
    <t>213K黒沢001</t>
  </si>
  <si>
    <t>Ⅱ-0530</t>
  </si>
  <si>
    <t>213K黒沢002</t>
  </si>
  <si>
    <t>Ⅱ-0533</t>
  </si>
  <si>
    <t>213D黒沢001</t>
  </si>
  <si>
    <t>Ⅰ-17048-1</t>
  </si>
  <si>
    <t>213D黒沢002</t>
  </si>
  <si>
    <t>Ⅰ-17048-2</t>
  </si>
  <si>
    <t>213D黒沢003</t>
  </si>
  <si>
    <t>Ⅰ-17049</t>
  </si>
  <si>
    <t>213D黒沢004</t>
  </si>
  <si>
    <t>Ⅱ-17044</t>
  </si>
  <si>
    <t>213D黒沢005</t>
  </si>
  <si>
    <t>Ⅱ-17045</t>
  </si>
  <si>
    <t>213D黒沢006</t>
  </si>
  <si>
    <t>Ⅱ-17046-2</t>
  </si>
  <si>
    <t>213D黒沢007</t>
  </si>
  <si>
    <t>Ⅱ-17047</t>
  </si>
  <si>
    <t>黒本</t>
  </si>
  <si>
    <t>213K黒本001</t>
  </si>
  <si>
    <t>Ⅰ-2187</t>
  </si>
  <si>
    <t>213K黒本002</t>
  </si>
  <si>
    <t>Ⅰ-2188</t>
  </si>
  <si>
    <t>213K黒本003</t>
  </si>
  <si>
    <t>Ⅰ-2189</t>
  </si>
  <si>
    <t>213D黒本001</t>
  </si>
  <si>
    <t>Ⅰ-17038</t>
  </si>
  <si>
    <t>213D黒本002</t>
  </si>
  <si>
    <t>Ⅰ-17010</t>
  </si>
  <si>
    <t>213D黒本003</t>
  </si>
  <si>
    <t>Ⅰ-17012</t>
  </si>
  <si>
    <t>213D黒本004</t>
  </si>
  <si>
    <t>Ⅰ-17039</t>
  </si>
  <si>
    <t>213D黒本005</t>
  </si>
  <si>
    <t>Ⅰ-17040</t>
  </si>
  <si>
    <t>213D黒本006</t>
  </si>
  <si>
    <t>Ⅱ-17011</t>
  </si>
  <si>
    <t>213D黒本007</t>
  </si>
  <si>
    <t>Ⅱ-17042</t>
  </si>
  <si>
    <t>光木</t>
  </si>
  <si>
    <t>213D光木001</t>
  </si>
  <si>
    <t>Ⅰ-17087</t>
  </si>
  <si>
    <t>213D光木002</t>
  </si>
  <si>
    <t>Ⅱ-17115</t>
  </si>
  <si>
    <t>213D光木003</t>
  </si>
  <si>
    <t>Ⅱ-17116</t>
  </si>
  <si>
    <t>213D光木004</t>
  </si>
  <si>
    <t>Ⅰ-17083</t>
  </si>
  <si>
    <t>213D光木005</t>
  </si>
  <si>
    <t>Ⅰ-17084</t>
  </si>
  <si>
    <t>213D光木006</t>
  </si>
  <si>
    <t>Ⅰ-17086</t>
  </si>
  <si>
    <t>213D光木007</t>
  </si>
  <si>
    <t>Ⅱ-17085</t>
  </si>
  <si>
    <t>是里</t>
  </si>
  <si>
    <t>213K是里001</t>
  </si>
  <si>
    <t>Ⅰ-0713</t>
  </si>
  <si>
    <t>213K是里002</t>
  </si>
  <si>
    <t>Ⅰ-0714</t>
  </si>
  <si>
    <t>213K是里003</t>
  </si>
  <si>
    <t>Ⅱ-0517</t>
  </si>
  <si>
    <t>塩木</t>
  </si>
  <si>
    <t>213K塩木001</t>
  </si>
  <si>
    <t>Ⅰ-706</t>
  </si>
  <si>
    <t>213K塩木002</t>
  </si>
  <si>
    <t>Ⅰ-705</t>
  </si>
  <si>
    <t>213K塩木003</t>
  </si>
  <si>
    <t>Ⅱ-543</t>
  </si>
  <si>
    <t>213K塩木004</t>
  </si>
  <si>
    <t>Ⅱ-544</t>
  </si>
  <si>
    <t>213D塩木001</t>
  </si>
  <si>
    <t>Ⅰ-17074</t>
  </si>
  <si>
    <t>213D塩木002</t>
  </si>
  <si>
    <t>Ⅰ-17081</t>
  </si>
  <si>
    <t>213D塩木003</t>
  </si>
  <si>
    <t>Ⅰ-17082</t>
  </si>
  <si>
    <t>213D塩木004</t>
  </si>
  <si>
    <t>Ⅰ-17072</t>
  </si>
  <si>
    <t>213D塩木005</t>
  </si>
  <si>
    <t>Ⅱ-17075</t>
  </si>
  <si>
    <t>213D塩木006</t>
  </si>
  <si>
    <t>Ⅱ-17076</t>
  </si>
  <si>
    <t>213D塩木007</t>
  </si>
  <si>
    <t>Ⅱ-17077</t>
  </si>
  <si>
    <t>213D塩木008</t>
  </si>
  <si>
    <t>Ⅱ-17078</t>
  </si>
  <si>
    <t>213D塩木009</t>
  </si>
  <si>
    <t>Ⅱ-17079</t>
  </si>
  <si>
    <t>213D塩木010</t>
  </si>
  <si>
    <t>Ⅱ-17080</t>
  </si>
  <si>
    <t>周匝</t>
  </si>
  <si>
    <t>213K周匝001</t>
  </si>
  <si>
    <t>Ⅰ-2186</t>
  </si>
  <si>
    <t>213K周匝002</t>
  </si>
  <si>
    <t>Ⅱ-0531</t>
  </si>
  <si>
    <t>213K周匝003</t>
  </si>
  <si>
    <t>Ⅱ-0532</t>
  </si>
  <si>
    <t>213K周匝004</t>
  </si>
  <si>
    <t>Ⅱ-0545</t>
  </si>
  <si>
    <t>213D周匝001</t>
  </si>
  <si>
    <t>Ⅰ-17016</t>
  </si>
  <si>
    <t>213D周匝002</t>
  </si>
  <si>
    <t>Ⅰ-17014</t>
  </si>
  <si>
    <t>213D周匝003</t>
  </si>
  <si>
    <t>Ⅰ-17015</t>
  </si>
  <si>
    <t>213D周匝004</t>
  </si>
  <si>
    <t>Ⅰ-17017</t>
  </si>
  <si>
    <t>滝山</t>
  </si>
  <si>
    <t>213K滝山001</t>
  </si>
  <si>
    <t>Ⅰ-0711</t>
  </si>
  <si>
    <t>213K滝山002</t>
  </si>
  <si>
    <t>Ⅰ-0712</t>
  </si>
  <si>
    <t>213K滝山003</t>
  </si>
  <si>
    <t>Ⅰ-2190</t>
  </si>
  <si>
    <t>213K滝山004</t>
  </si>
  <si>
    <t>Ⅱ-0525</t>
  </si>
  <si>
    <t>213K滝山005</t>
  </si>
  <si>
    <t>Ⅱ-0526</t>
  </si>
  <si>
    <t>213K滝山006</t>
  </si>
  <si>
    <t>Ⅱ-0527</t>
  </si>
  <si>
    <t>213K滝山007</t>
  </si>
  <si>
    <t>Ⅱ-0528</t>
  </si>
  <si>
    <t>213D滝山001</t>
  </si>
  <si>
    <t>Ⅰ-17032</t>
  </si>
  <si>
    <t>213D滝山002</t>
  </si>
  <si>
    <t>Ⅰ-17034</t>
  </si>
  <si>
    <t>213D滝山003</t>
  </si>
  <si>
    <t>Ⅰ-17036</t>
  </si>
  <si>
    <t>213D滝山004</t>
  </si>
  <si>
    <t>Ⅱ-17001</t>
  </si>
  <si>
    <t>213D滝山005</t>
  </si>
  <si>
    <t>Ⅱ-17002</t>
  </si>
  <si>
    <t>213D滝山006</t>
  </si>
  <si>
    <t>Ⅱ-17033</t>
  </si>
  <si>
    <t>213D滝山007</t>
  </si>
  <si>
    <t>Ⅱ-17035</t>
  </si>
  <si>
    <t>213D滝山008</t>
  </si>
  <si>
    <t>Ⅱ-17037</t>
  </si>
  <si>
    <t>213D滝山009</t>
  </si>
  <si>
    <t>Ⅱ-17043-3</t>
  </si>
  <si>
    <t>戸津野</t>
  </si>
  <si>
    <t>213D戸津野001</t>
  </si>
  <si>
    <t>Ⅱ-17043-1</t>
  </si>
  <si>
    <t>213D戸津野002</t>
  </si>
  <si>
    <t>Ⅱ-17043-2</t>
  </si>
  <si>
    <t>中勢実</t>
  </si>
  <si>
    <t>213K中勢実001</t>
  </si>
  <si>
    <t>Ⅰ-707</t>
  </si>
  <si>
    <t>213J中勢実001</t>
  </si>
  <si>
    <t>27</t>
  </si>
  <si>
    <t>中畑</t>
  </si>
  <si>
    <t>213D中畑001</t>
  </si>
  <si>
    <t>Ⅰ-17031</t>
  </si>
  <si>
    <t>仁堀中</t>
  </si>
  <si>
    <t>213K仁堀中001</t>
  </si>
  <si>
    <t>Ⅱ-546</t>
  </si>
  <si>
    <t>213K仁堀中002</t>
  </si>
  <si>
    <t>Ⅱ-547</t>
  </si>
  <si>
    <t>213D仁堀中001</t>
  </si>
  <si>
    <t>Ⅰ-17101</t>
  </si>
  <si>
    <t>213D仁堀中002</t>
  </si>
  <si>
    <t>Ⅰ-17102</t>
  </si>
  <si>
    <t>213D仁堀中003</t>
  </si>
  <si>
    <t>Ⅱ-17061</t>
  </si>
  <si>
    <t>213D仁堀中004</t>
  </si>
  <si>
    <t>Ⅱ-17062</t>
  </si>
  <si>
    <t>213D仁堀中005</t>
  </si>
  <si>
    <t>Ⅱ-17063</t>
  </si>
  <si>
    <t>213D仁堀中006</t>
  </si>
  <si>
    <t>Ⅱ-17064</t>
  </si>
  <si>
    <t>213D仁堀中007</t>
  </si>
  <si>
    <t>Ⅱ-17065</t>
  </si>
  <si>
    <t>213D仁堀中008</t>
  </si>
  <si>
    <t>Ⅱ-17096</t>
  </si>
  <si>
    <t>213D仁堀中009</t>
  </si>
  <si>
    <t>Ⅱ-17097</t>
  </si>
  <si>
    <t>213D仁堀中010</t>
  </si>
  <si>
    <t>Ⅱ-17098</t>
  </si>
  <si>
    <t>213D仁堀中011</t>
  </si>
  <si>
    <t>Ⅱ-17099</t>
  </si>
  <si>
    <t>213D仁堀中012</t>
  </si>
  <si>
    <t>Ⅱ-17100</t>
  </si>
  <si>
    <t>仁堀西</t>
  </si>
  <si>
    <t>213K仁堀西001</t>
  </si>
  <si>
    <t>Ⅱ-518</t>
  </si>
  <si>
    <t>213K仁堀西002</t>
  </si>
  <si>
    <t>Ⅱ-519</t>
  </si>
  <si>
    <t>213K仁堀西003</t>
  </si>
  <si>
    <t>Ⅱ-520</t>
  </si>
  <si>
    <t>213K仁堀西004</t>
  </si>
  <si>
    <t>Ⅱ-521</t>
  </si>
  <si>
    <t>213D仁堀西001</t>
  </si>
  <si>
    <t>Ⅱ-17020</t>
  </si>
  <si>
    <t>213D仁堀西002</t>
  </si>
  <si>
    <t>Ⅱ-17024</t>
  </si>
  <si>
    <t>213D仁堀西003</t>
  </si>
  <si>
    <t>Ⅱ-17059</t>
  </si>
  <si>
    <t>213D仁堀西004</t>
  </si>
  <si>
    <t>Ⅱ-17060</t>
  </si>
  <si>
    <t>仁堀東</t>
  </si>
  <si>
    <t>213K仁堀東001</t>
  </si>
  <si>
    <t>Ⅰ-704</t>
  </si>
  <si>
    <t>213K仁堀東002</t>
  </si>
  <si>
    <t>Ⅱ-541</t>
  </si>
  <si>
    <t>213K仁堀東003</t>
  </si>
  <si>
    <t>Ⅱ-542</t>
  </si>
  <si>
    <t>213K仁堀東004</t>
  </si>
  <si>
    <t>Ⅲ-84</t>
  </si>
  <si>
    <t>213D仁堀東001</t>
  </si>
  <si>
    <t>Ⅰ-17066</t>
  </si>
  <si>
    <t>213D仁堀東002</t>
  </si>
  <si>
    <t>Ⅰ-17067</t>
  </si>
  <si>
    <t>213D仁堀東003</t>
  </si>
  <si>
    <t>Ⅰ-17068</t>
  </si>
  <si>
    <t>213D仁堀東004</t>
  </si>
  <si>
    <t>Ⅰ-17069</t>
  </si>
  <si>
    <t>213D仁堀東005</t>
  </si>
  <si>
    <t>Ⅰ-17070</t>
  </si>
  <si>
    <t>213D仁堀東006</t>
  </si>
  <si>
    <t>Ⅱ-17071</t>
  </si>
  <si>
    <t>広戸</t>
  </si>
  <si>
    <t>213K広戸001</t>
  </si>
  <si>
    <t>Ⅰ-701</t>
  </si>
  <si>
    <t>213K広戸002</t>
  </si>
  <si>
    <t>213K福田001</t>
  </si>
  <si>
    <t>Ⅰ-0710</t>
  </si>
  <si>
    <t>213K福田002</t>
  </si>
  <si>
    <t>Ⅰ-2192</t>
  </si>
  <si>
    <t>213K福田003</t>
  </si>
  <si>
    <t>Ⅱ-0536</t>
  </si>
  <si>
    <t>213K福田004</t>
  </si>
  <si>
    <t>Ⅱ-0537</t>
  </si>
  <si>
    <t>213K福田005</t>
  </si>
  <si>
    <t>Ⅱ-0538</t>
  </si>
  <si>
    <t>213K福田006</t>
  </si>
  <si>
    <t>Ⅱ-0539</t>
  </si>
  <si>
    <t>213D福田001</t>
  </si>
  <si>
    <t>Ⅱ-17058</t>
  </si>
  <si>
    <t>213D福田002</t>
  </si>
  <si>
    <t>Ⅰ-17051</t>
  </si>
  <si>
    <t>213D福田003</t>
  </si>
  <si>
    <t>Ⅰ-17052</t>
  </si>
  <si>
    <t>213D福田004</t>
  </si>
  <si>
    <t>Ⅰ-17053</t>
  </si>
  <si>
    <t>213D福田005</t>
  </si>
  <si>
    <t>Ⅰ-17054</t>
  </si>
  <si>
    <t>213D福田006</t>
  </si>
  <si>
    <t>Ⅱ-17050</t>
  </si>
  <si>
    <t>213D福田007</t>
  </si>
  <si>
    <t>Ⅱ-17055</t>
  </si>
  <si>
    <t>213D福田008</t>
  </si>
  <si>
    <t>Ⅱ-17056</t>
  </si>
  <si>
    <t>213D福田009</t>
  </si>
  <si>
    <t>Ⅱ-17057</t>
  </si>
  <si>
    <t>八島田</t>
  </si>
  <si>
    <t>213D八島田001</t>
  </si>
  <si>
    <t>Ⅱ-17104</t>
  </si>
  <si>
    <t>213D八島田002</t>
  </si>
  <si>
    <t>Ⅱ-17105-1</t>
  </si>
  <si>
    <t>213D八島田003</t>
  </si>
  <si>
    <t>Ⅱ-17105-2</t>
  </si>
  <si>
    <t>213D八島田004</t>
  </si>
  <si>
    <t>Ⅱ-17106-1</t>
  </si>
  <si>
    <t>213D八島田005</t>
  </si>
  <si>
    <t>Ⅱ-17110</t>
  </si>
  <si>
    <t>213D八島田006</t>
  </si>
  <si>
    <t>Ⅰ-17111</t>
  </si>
  <si>
    <t>土砂災害警戒区域等の指定箇所一覧表（真庭市）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マニワ</t>
    </rPh>
    <rPh sb="20" eb="21">
      <t>シ</t>
    </rPh>
    <phoneticPr fontId="4"/>
  </si>
  <si>
    <t>落合町</t>
  </si>
  <si>
    <t>赤野</t>
  </si>
  <si>
    <t>214K赤野002</t>
  </si>
  <si>
    <t>Ⅰ-2652</t>
  </si>
  <si>
    <t>214K赤野003</t>
  </si>
  <si>
    <t>Ⅰ-2651</t>
  </si>
  <si>
    <t>214K赤野004</t>
  </si>
  <si>
    <t>2日</t>
  </si>
  <si>
    <t>Ⅰ-2054</t>
  </si>
  <si>
    <t>214K赤野005</t>
  </si>
  <si>
    <t>Ⅱ-1939</t>
  </si>
  <si>
    <t>214D赤野001</t>
  </si>
  <si>
    <t>Ⅰ-51122</t>
  </si>
  <si>
    <t>214D赤野002</t>
  </si>
  <si>
    <t>Ⅰ-51123-1</t>
  </si>
  <si>
    <t>214D赤野003</t>
  </si>
  <si>
    <t>Ⅰ-51123-2</t>
  </si>
  <si>
    <t>214D赤野004</t>
  </si>
  <si>
    <t>Ⅰ-51124</t>
  </si>
  <si>
    <t>214D赤野005</t>
  </si>
  <si>
    <t>Ⅰ-51169</t>
  </si>
  <si>
    <t>214D赤野006</t>
  </si>
  <si>
    <t>Ⅰ-51170</t>
  </si>
  <si>
    <t>214D赤野007</t>
  </si>
  <si>
    <t>Ⅱ-51146</t>
  </si>
  <si>
    <t>214D赤野008</t>
  </si>
  <si>
    <t>Ⅱ-51171</t>
  </si>
  <si>
    <t>214D赤野009</t>
  </si>
  <si>
    <t>Ⅲ-51121</t>
  </si>
  <si>
    <t>214D一色001</t>
  </si>
  <si>
    <t>Ⅰ-51186</t>
  </si>
  <si>
    <t>214D一色002</t>
  </si>
  <si>
    <t>Ⅰ-51189</t>
  </si>
  <si>
    <t>214D一色003</t>
  </si>
  <si>
    <t>Ⅰ-51183-1</t>
  </si>
  <si>
    <t>214D一色004</t>
  </si>
  <si>
    <t>Ⅰ-51183-2</t>
  </si>
  <si>
    <t>214D一色005</t>
  </si>
  <si>
    <t>Ⅰ-51184</t>
  </si>
  <si>
    <t>214D一色006</t>
  </si>
  <si>
    <t>Ⅰ-51185</t>
  </si>
  <si>
    <t>214D一色007</t>
  </si>
  <si>
    <t>Ⅰ-51188</t>
  </si>
  <si>
    <t>214D一色008</t>
  </si>
  <si>
    <t>Ⅰ-51190</t>
  </si>
  <si>
    <t>214D一色009</t>
  </si>
  <si>
    <t>Ⅰ-51191</t>
  </si>
  <si>
    <t>214D一色010</t>
  </si>
  <si>
    <t>Ⅱ-51187</t>
  </si>
  <si>
    <t>214D一色011</t>
  </si>
  <si>
    <t>Ⅱ-51192</t>
  </si>
  <si>
    <t>大庭</t>
  </si>
  <si>
    <t>214K大庭001</t>
  </si>
  <si>
    <t>Ⅰ-2640</t>
  </si>
  <si>
    <t>214K大庭002</t>
  </si>
  <si>
    <t>Ⅰ-2641</t>
  </si>
  <si>
    <t>214K大庭003</t>
  </si>
  <si>
    <t>Ⅱ-1929</t>
  </si>
  <si>
    <t>214D大庭001</t>
  </si>
  <si>
    <t>Ⅰ-51100</t>
  </si>
  <si>
    <t>214D大庭002</t>
  </si>
  <si>
    <t>Ⅰ-51101</t>
  </si>
  <si>
    <t>214D大庭003</t>
  </si>
  <si>
    <t>Ⅰ-51103</t>
  </si>
  <si>
    <t>214D大庭004</t>
  </si>
  <si>
    <t>Ⅰ-51104</t>
  </si>
  <si>
    <t>214D大庭005</t>
  </si>
  <si>
    <t>Ⅱ-51102</t>
  </si>
  <si>
    <t>落合垂水</t>
  </si>
  <si>
    <t>214K落合垂水001</t>
  </si>
  <si>
    <t>Ⅰ-1571</t>
  </si>
  <si>
    <t>214K落合垂水002</t>
  </si>
  <si>
    <t>Ⅰ-1572</t>
  </si>
  <si>
    <t>214K落合垂水003</t>
  </si>
  <si>
    <t>Ⅰ-1573</t>
  </si>
  <si>
    <t>214K落合垂水004</t>
  </si>
  <si>
    <t>Ⅰ-2057</t>
  </si>
  <si>
    <t>214K落合垂水005</t>
  </si>
  <si>
    <t>Ⅰ-2058</t>
  </si>
  <si>
    <t>214K落合垂水006</t>
  </si>
  <si>
    <t>Ⅱ-1940</t>
  </si>
  <si>
    <t>214K落合垂水007</t>
  </si>
  <si>
    <t>Ⅱ-1941</t>
  </si>
  <si>
    <t>214K落合垂水008</t>
  </si>
  <si>
    <t>Ⅱ-1928</t>
  </si>
  <si>
    <t>214K落合垂水009</t>
  </si>
  <si>
    <t>Ⅰ-2638</t>
  </si>
  <si>
    <t>214K落合垂水010</t>
  </si>
  <si>
    <t>Ⅰ-2648</t>
  </si>
  <si>
    <t>214D落合垂水001</t>
  </si>
  <si>
    <t>Ⅰ-51086</t>
  </si>
  <si>
    <t>214D落合垂水002</t>
  </si>
  <si>
    <t>Ⅰ-51087</t>
  </si>
  <si>
    <t>214D落合垂水003</t>
  </si>
  <si>
    <t>Ⅰ-51088</t>
  </si>
  <si>
    <t>214D落合垂水004</t>
  </si>
  <si>
    <t>Ⅰ-51155</t>
  </si>
  <si>
    <t>214D落合垂水005</t>
  </si>
  <si>
    <t>Ⅱ-51158</t>
  </si>
  <si>
    <t>214D落合垂水006</t>
  </si>
  <si>
    <t>Ⅰ-51157-1</t>
  </si>
  <si>
    <t>214D落合垂水007</t>
  </si>
  <si>
    <t>Ⅰ-51157-2</t>
  </si>
  <si>
    <t>214D落合垂水008</t>
  </si>
  <si>
    <t>Ⅱ-51083</t>
  </si>
  <si>
    <t>214D落合垂水009</t>
  </si>
  <si>
    <t>Ⅰ-51085</t>
  </si>
  <si>
    <t>214D落合垂水010</t>
  </si>
  <si>
    <t>Ⅰ-51153</t>
  </si>
  <si>
    <t>214D落合垂水011</t>
  </si>
  <si>
    <t>Ⅰ-51154</t>
  </si>
  <si>
    <t>214D落合垂水012</t>
  </si>
  <si>
    <t>Ⅰ-51156</t>
  </si>
  <si>
    <t>214D落合垂水013</t>
  </si>
  <si>
    <t>Ⅱ-51089</t>
  </si>
  <si>
    <t>214D垂水001</t>
  </si>
  <si>
    <t>Ⅰ-51084</t>
  </si>
  <si>
    <t>開田</t>
  </si>
  <si>
    <t>214K開田001</t>
  </si>
  <si>
    <t>Ⅰ-2645</t>
  </si>
  <si>
    <t>214K開田002</t>
  </si>
  <si>
    <t>Ⅱ-1931</t>
  </si>
  <si>
    <t>214K開田003</t>
  </si>
  <si>
    <t>Ⅰ-2644</t>
  </si>
  <si>
    <t>214K開田004</t>
  </si>
  <si>
    <t>Ⅱ-1930</t>
  </si>
  <si>
    <t>214D開田001</t>
  </si>
  <si>
    <t>Ⅰ-51115</t>
  </si>
  <si>
    <t>214D開田002</t>
  </si>
  <si>
    <t>Ⅰ-51116</t>
  </si>
  <si>
    <t>214D開田003</t>
  </si>
  <si>
    <t>Ⅰ-51117</t>
  </si>
  <si>
    <t>214D影001</t>
  </si>
  <si>
    <t>Ⅱ-51026-1</t>
  </si>
  <si>
    <t>214D影002</t>
  </si>
  <si>
    <t>Ⅱ-51026-2</t>
  </si>
  <si>
    <t>214D影003</t>
  </si>
  <si>
    <t>Ⅱ-51027-1</t>
  </si>
  <si>
    <t>214D影004</t>
  </si>
  <si>
    <t>Ⅱ-51027-2</t>
  </si>
  <si>
    <t>鹿田</t>
  </si>
  <si>
    <t>214K鹿田001</t>
  </si>
  <si>
    <t>Ⅰ-2654</t>
  </si>
  <si>
    <t>214K鹿田002</t>
  </si>
  <si>
    <t>Ⅱ-1968</t>
  </si>
  <si>
    <t>214D鹿田001</t>
  </si>
  <si>
    <t>Ⅰ-51218-1</t>
  </si>
  <si>
    <t>214D鹿田002</t>
  </si>
  <si>
    <t>Ⅰ-51218-2</t>
  </si>
  <si>
    <t>214D鹿田003</t>
  </si>
  <si>
    <t>Ⅰ-51221</t>
  </si>
  <si>
    <t>214D鹿田004</t>
  </si>
  <si>
    <t>Ⅰ-51219</t>
  </si>
  <si>
    <t>214D鹿田005</t>
  </si>
  <si>
    <t>辻谷川右谷①</t>
  </si>
  <si>
    <t>214D鹿田006</t>
  </si>
  <si>
    <t>Ⅱ-51195</t>
  </si>
  <si>
    <t>214D鹿田007</t>
  </si>
  <si>
    <t>Ⅱ-51196</t>
  </si>
  <si>
    <t>214D鹿田008</t>
  </si>
  <si>
    <t>Ⅱ-51197</t>
  </si>
  <si>
    <t>214D鹿田009</t>
  </si>
  <si>
    <t>Ⅱ-51220</t>
  </si>
  <si>
    <t>214D鹿田010</t>
  </si>
  <si>
    <t>Ⅱ-51222</t>
  </si>
  <si>
    <t>214D鹿田011</t>
  </si>
  <si>
    <t>Ⅲ-51217</t>
  </si>
  <si>
    <t>上市瀬</t>
  </si>
  <si>
    <t>214K上市瀬001</t>
  </si>
  <si>
    <t>檜下</t>
  </si>
  <si>
    <t>214D上市瀬001</t>
  </si>
  <si>
    <t>Ⅰ-51046</t>
  </si>
  <si>
    <t>214D上市瀬002</t>
  </si>
  <si>
    <t>Ⅰ-51118</t>
  </si>
  <si>
    <t>214D上市瀬003</t>
  </si>
  <si>
    <t>Ⅰ-51120</t>
  </si>
  <si>
    <t>214D上市瀬004</t>
  </si>
  <si>
    <t>Ⅱ-51045</t>
  </si>
  <si>
    <t>214D上市瀬005</t>
  </si>
  <si>
    <t>Ⅰ-51044</t>
  </si>
  <si>
    <t>上河内</t>
  </si>
  <si>
    <t>214K上河内001</t>
  </si>
  <si>
    <t>Ⅰ-2642</t>
  </si>
  <si>
    <t>214K上河内002</t>
  </si>
  <si>
    <t>Ⅰ-2643</t>
  </si>
  <si>
    <t>214K上河内003</t>
  </si>
  <si>
    <t>Ⅱ-1967</t>
  </si>
  <si>
    <t>214K上河内004</t>
  </si>
  <si>
    <t>Ⅱ-1953</t>
  </si>
  <si>
    <t>214K上河内005</t>
  </si>
  <si>
    <t>Ⅱ-1954</t>
  </si>
  <si>
    <t>214K上河内006</t>
  </si>
  <si>
    <t>Ⅱ-1955</t>
  </si>
  <si>
    <t>214K上河内007</t>
  </si>
  <si>
    <t>Ⅱ-1956</t>
  </si>
  <si>
    <t>214K上河内008</t>
  </si>
  <si>
    <t>Ⅱ-1957</t>
  </si>
  <si>
    <t>214K上河内009</t>
  </si>
  <si>
    <t>Ⅱ-1958</t>
  </si>
  <si>
    <t>214K上河内010</t>
  </si>
  <si>
    <t>Ⅱ-1959</t>
  </si>
  <si>
    <t>214K上河内011</t>
  </si>
  <si>
    <t>Ⅱ-1960</t>
  </si>
  <si>
    <t>214K上河内012</t>
  </si>
  <si>
    <t>Ⅱ-1961</t>
  </si>
  <si>
    <t>214K上河内013</t>
  </si>
  <si>
    <t>Ⅱ-1962</t>
  </si>
  <si>
    <t>214K上河内014</t>
  </si>
  <si>
    <t>Ⅱ-1963</t>
  </si>
  <si>
    <t>214K上河内015</t>
  </si>
  <si>
    <t>Ⅱ-1964</t>
  </si>
  <si>
    <t>214K上河内016</t>
  </si>
  <si>
    <t>Ⅱ-1965</t>
  </si>
  <si>
    <t>214K上河内017</t>
  </si>
  <si>
    <t>Ⅱ-1966</t>
  </si>
  <si>
    <t>214K上河内018</t>
  </si>
  <si>
    <t>西谷(E)</t>
  </si>
  <si>
    <t>214K上河内019</t>
  </si>
  <si>
    <t>西谷(F)</t>
  </si>
  <si>
    <t>214D上河内001</t>
  </si>
  <si>
    <t>Ⅰ-51090</t>
  </si>
  <si>
    <t>214D上河内002</t>
  </si>
  <si>
    <t>Ⅰ-51152</t>
  </si>
  <si>
    <t>214D上河内003</t>
  </si>
  <si>
    <t>Ⅱ-51091-1</t>
  </si>
  <si>
    <t>214D上河内004</t>
  </si>
  <si>
    <t>Ⅱ-51091-2</t>
  </si>
  <si>
    <t>214D上河内005</t>
  </si>
  <si>
    <t>Ⅱ-51092</t>
  </si>
  <si>
    <t>214D上河内006</t>
  </si>
  <si>
    <t>Ⅱ-51093</t>
  </si>
  <si>
    <t>214D上河内007</t>
  </si>
  <si>
    <t>Ⅱ-51094</t>
  </si>
  <si>
    <t>214D上河内008</t>
  </si>
  <si>
    <t>Ⅱ-51095</t>
  </si>
  <si>
    <t>214D上河内009</t>
  </si>
  <si>
    <t>Ⅱ-51096</t>
  </si>
  <si>
    <t>214D上河内010</t>
  </si>
  <si>
    <t>Ⅱ-51097</t>
  </si>
  <si>
    <t>214D上河内011</t>
  </si>
  <si>
    <t>Ⅱ-51098</t>
  </si>
  <si>
    <t>214D上河内012</t>
  </si>
  <si>
    <t>Ⅱ-51099</t>
  </si>
  <si>
    <t>214D上河内014</t>
  </si>
  <si>
    <t>Ⅱ-51112</t>
  </si>
  <si>
    <t>214D上河内015</t>
  </si>
  <si>
    <t>Ⅱ-51113</t>
  </si>
  <si>
    <t>214D上河内016</t>
  </si>
  <si>
    <t>Ⅰ-51111</t>
  </si>
  <si>
    <t>214D上河内017</t>
  </si>
  <si>
    <t>Ⅱ-51151</t>
  </si>
  <si>
    <t>214J上河内001</t>
  </si>
  <si>
    <t>木山</t>
  </si>
  <si>
    <t>214K木山001</t>
  </si>
  <si>
    <t>Ⅱ-1920</t>
  </si>
  <si>
    <t>214D木山001</t>
  </si>
  <si>
    <t>Ⅰ-51077-1</t>
  </si>
  <si>
    <t>214D木山002</t>
  </si>
  <si>
    <t>Ⅰ-51077-2</t>
  </si>
  <si>
    <t>214D木山003</t>
  </si>
  <si>
    <t>Ⅰ-51078</t>
  </si>
  <si>
    <t>214D木山004</t>
  </si>
  <si>
    <t>Ⅱ-51073</t>
  </si>
  <si>
    <t>214D木山005</t>
  </si>
  <si>
    <t>Ⅱ-51079</t>
  </si>
  <si>
    <t>214D木山006</t>
  </si>
  <si>
    <t>Ⅱ-51080</t>
  </si>
  <si>
    <t>214D木山007</t>
  </si>
  <si>
    <t>Ⅰ-51076-1</t>
  </si>
  <si>
    <t>214D木山008</t>
  </si>
  <si>
    <t>Ⅰ-51076-2</t>
  </si>
  <si>
    <t>栗原</t>
  </si>
  <si>
    <t>214K栗原001</t>
  </si>
  <si>
    <t>Ⅲ-212-1</t>
  </si>
  <si>
    <t>214K栗原002</t>
  </si>
  <si>
    <t>Ⅲ-212-2</t>
  </si>
  <si>
    <t>214D栗原001</t>
  </si>
  <si>
    <t>Ⅰ-51200</t>
  </si>
  <si>
    <t>214D栗原002</t>
  </si>
  <si>
    <t>19日</t>
  </si>
  <si>
    <t>Ⅰ-51201</t>
  </si>
  <si>
    <t>214D栗原003</t>
  </si>
  <si>
    <t>Ⅰ-51211</t>
  </si>
  <si>
    <t>214D栗原004</t>
  </si>
  <si>
    <t>Ⅰ-51193</t>
  </si>
  <si>
    <t>214D栗原005</t>
  </si>
  <si>
    <t>Ⅰ-51194</t>
  </si>
  <si>
    <t>214D栗原006</t>
  </si>
  <si>
    <t>Ⅰ-51204</t>
  </si>
  <si>
    <t>214D栗原007</t>
  </si>
  <si>
    <t>Ⅱ-51199</t>
  </si>
  <si>
    <t>214D栗原008</t>
  </si>
  <si>
    <t>Ⅱ-51202-1</t>
  </si>
  <si>
    <t>214D栗原009</t>
  </si>
  <si>
    <t>Ⅱ-51202-2</t>
  </si>
  <si>
    <t>214D栗原010</t>
  </si>
  <si>
    <t>Ⅱ-51202-3</t>
  </si>
  <si>
    <t>214D栗原011</t>
  </si>
  <si>
    <t>Ⅱ-51203-1</t>
  </si>
  <si>
    <t>214D栗原012</t>
  </si>
  <si>
    <t>Ⅱ-51203-2</t>
  </si>
  <si>
    <t>214D栗原013</t>
  </si>
  <si>
    <t>Ⅱ-51205-1</t>
  </si>
  <si>
    <t>214D栗原014</t>
  </si>
  <si>
    <t>Ⅱ-51205-2</t>
  </si>
  <si>
    <t>214D栗原015</t>
  </si>
  <si>
    <t>Ⅱ-51205-3</t>
  </si>
  <si>
    <t>214D栗原016</t>
  </si>
  <si>
    <t>Ⅱ-51207</t>
  </si>
  <si>
    <t>214D栗原017</t>
  </si>
  <si>
    <t>Ⅱ-51208</t>
  </si>
  <si>
    <t>214D栗原018</t>
  </si>
  <si>
    <t>Ⅱ-51209-1</t>
  </si>
  <si>
    <t>214D栗原019</t>
  </si>
  <si>
    <t>Ⅱ-51210</t>
  </si>
  <si>
    <t>214D栗原020</t>
  </si>
  <si>
    <t>Ⅱ-51212</t>
  </si>
  <si>
    <t>214D栗原021</t>
  </si>
  <si>
    <t>Ⅱ-51213</t>
  </si>
  <si>
    <t>214D栗原022</t>
  </si>
  <si>
    <t>Ⅱ-51214</t>
  </si>
  <si>
    <t>214D栗原023</t>
  </si>
  <si>
    <t>Ⅱ-51215</t>
  </si>
  <si>
    <t>214D栗原024</t>
  </si>
  <si>
    <t>Ⅱ-51216</t>
  </si>
  <si>
    <t>214D栗原025</t>
  </si>
  <si>
    <t>Ⅱ-51198</t>
  </si>
  <si>
    <t>古見</t>
  </si>
  <si>
    <t>214K古見001</t>
  </si>
  <si>
    <t>Ⅰ-2646</t>
  </si>
  <si>
    <t>214K古見002</t>
  </si>
  <si>
    <t>Ⅰ-2647</t>
  </si>
  <si>
    <t>214K古見003</t>
  </si>
  <si>
    <t>Ⅱ-1932</t>
  </si>
  <si>
    <t>214D古見001</t>
  </si>
  <si>
    <t>Ⅰ-51132</t>
  </si>
  <si>
    <t>214D古見002</t>
  </si>
  <si>
    <t>Ⅰ-51131</t>
  </si>
  <si>
    <t>214D古見003</t>
  </si>
  <si>
    <t>Ⅰ-51133</t>
  </si>
  <si>
    <t>214D古見004</t>
  </si>
  <si>
    <t>Ⅰ-51135</t>
  </si>
  <si>
    <t>214D古見005</t>
  </si>
  <si>
    <t>Ⅰ-51136</t>
  </si>
  <si>
    <t>214D古見006</t>
  </si>
  <si>
    <t>Ⅱ-51106</t>
  </si>
  <si>
    <t>214D古見007</t>
  </si>
  <si>
    <t>Ⅱ-51134</t>
  </si>
  <si>
    <t>佐引</t>
  </si>
  <si>
    <t>214K佐引001</t>
  </si>
  <si>
    <t>Ⅰ-1566</t>
  </si>
  <si>
    <t>214K佐引002</t>
  </si>
  <si>
    <t>Ⅱ-1905</t>
  </si>
  <si>
    <t>214K佐引003</t>
  </si>
  <si>
    <t>Ⅱ-1906</t>
  </si>
  <si>
    <t>214K佐引004</t>
  </si>
  <si>
    <t>Ⅱ-1907</t>
  </si>
  <si>
    <t>214K佐引005</t>
  </si>
  <si>
    <t>Ⅱ-1908</t>
  </si>
  <si>
    <t>214K佐引006</t>
  </si>
  <si>
    <t>Ⅱ-1909</t>
  </si>
  <si>
    <t>214K佐引007</t>
  </si>
  <si>
    <t>Ⅱ-1910</t>
  </si>
  <si>
    <t>214K佐引008</t>
  </si>
  <si>
    <t>Ⅱ-1911</t>
  </si>
  <si>
    <t>214K佐引009</t>
  </si>
  <si>
    <t>千束</t>
  </si>
  <si>
    <t>214D佐引001</t>
  </si>
  <si>
    <t>Ⅰ-51051</t>
  </si>
  <si>
    <t>214D佐引002</t>
  </si>
  <si>
    <t>Ⅰ-51056-1</t>
  </si>
  <si>
    <t>214D佐引003</t>
  </si>
  <si>
    <t>Ⅰ-51056-2</t>
  </si>
  <si>
    <t>214D佐引004</t>
  </si>
  <si>
    <t>Ⅱ-51050</t>
  </si>
  <si>
    <t>214D佐引005</t>
  </si>
  <si>
    <t>Ⅱ-51052</t>
  </si>
  <si>
    <t>214D佐引006</t>
  </si>
  <si>
    <t>Ⅱ-51057</t>
  </si>
  <si>
    <t>214D佐引007</t>
  </si>
  <si>
    <t>Ⅱ-51058</t>
  </si>
  <si>
    <t>214D佐引008</t>
  </si>
  <si>
    <t>Ⅱ-51049</t>
  </si>
  <si>
    <t>下市瀬</t>
  </si>
  <si>
    <t>214K下市瀬001</t>
  </si>
  <si>
    <t>佐原</t>
  </si>
  <si>
    <t>214D下市瀬001</t>
  </si>
  <si>
    <t>Ⅰ-51043</t>
  </si>
  <si>
    <t>214D下市瀬003</t>
  </si>
  <si>
    <t>Ⅱ-51081</t>
  </si>
  <si>
    <t>214D下市瀬004</t>
  </si>
  <si>
    <t>Ⅲ-51042-1</t>
  </si>
  <si>
    <t>214D下市瀬005</t>
  </si>
  <si>
    <t>Ⅲ-51042-2</t>
  </si>
  <si>
    <t>下方</t>
  </si>
  <si>
    <t>214K下方001</t>
  </si>
  <si>
    <t>Ⅰ-1570</t>
  </si>
  <si>
    <t>214K下方002</t>
  </si>
  <si>
    <t>Ⅰ-2637</t>
  </si>
  <si>
    <t>214K下方003</t>
  </si>
  <si>
    <t>Ⅰ-2639</t>
  </si>
  <si>
    <t>下河内</t>
  </si>
  <si>
    <t>214K下河内001</t>
  </si>
  <si>
    <t>Ⅰ-2653</t>
  </si>
  <si>
    <t>214K下河内002</t>
  </si>
  <si>
    <t>Ⅰ-1574</t>
  </si>
  <si>
    <t>214K下河内003</t>
  </si>
  <si>
    <t>Ⅱ-1942</t>
  </si>
  <si>
    <t>214K下河内004</t>
  </si>
  <si>
    <t>Ⅱ-1943</t>
  </si>
  <si>
    <t>214K下河内005</t>
  </si>
  <si>
    <t>Ⅱ-1944</t>
  </si>
  <si>
    <t>214K下河内006</t>
  </si>
  <si>
    <t>Ⅱ-1945</t>
  </si>
  <si>
    <t>214K下河内007</t>
  </si>
  <si>
    <t>Ⅱ-1946</t>
  </si>
  <si>
    <t>214K下河内008</t>
  </si>
  <si>
    <t>Ⅱ-1947</t>
  </si>
  <si>
    <t>214K下河内009</t>
  </si>
  <si>
    <t>Ⅱ-1948</t>
  </si>
  <si>
    <t>214K下河内010</t>
  </si>
  <si>
    <t>Ⅱ-1949</t>
  </si>
  <si>
    <t>214K下河内011</t>
  </si>
  <si>
    <t>日名(F)</t>
  </si>
  <si>
    <t>214D下河内001</t>
  </si>
  <si>
    <t>Ⅰ-51144</t>
  </si>
  <si>
    <t>214D下河内002</t>
  </si>
  <si>
    <t>Ⅰ-51176</t>
  </si>
  <si>
    <t>214D下河内003</t>
  </si>
  <si>
    <t>Ⅰ-51137</t>
  </si>
  <si>
    <t>214D下河内004</t>
  </si>
  <si>
    <t>Ⅰ-51138</t>
  </si>
  <si>
    <t>214D下河内005</t>
  </si>
  <si>
    <t>Ⅰ-51139</t>
  </si>
  <si>
    <t>214D下河内006</t>
  </si>
  <si>
    <t>Ⅰ-51142</t>
  </si>
  <si>
    <t>214D下河内007</t>
  </si>
  <si>
    <t>Ⅰ-51173</t>
  </si>
  <si>
    <t>214D下河内008</t>
  </si>
  <si>
    <t>Ⅰ-51179</t>
  </si>
  <si>
    <t>214D下河内009</t>
  </si>
  <si>
    <t>Ⅰ-51175-1</t>
  </si>
  <si>
    <t>214D下河内010</t>
  </si>
  <si>
    <t>Ⅰ-51175-2</t>
  </si>
  <si>
    <t>214D下河内011</t>
  </si>
  <si>
    <t>Ⅱ-51140</t>
  </si>
  <si>
    <t>214D下河内012</t>
  </si>
  <si>
    <t>Ⅱ-51141</t>
  </si>
  <si>
    <t>214D下河内013</t>
  </si>
  <si>
    <t>Ⅱ-51143</t>
  </si>
  <si>
    <t>214D下河内014</t>
  </si>
  <si>
    <t>Ⅱ-51145</t>
  </si>
  <si>
    <t>214D下河内016</t>
  </si>
  <si>
    <t>Ⅱ-51174</t>
  </si>
  <si>
    <t>214D下河内017</t>
  </si>
  <si>
    <t>Ⅲ-51172</t>
  </si>
  <si>
    <t>214J下河内001</t>
  </si>
  <si>
    <t>下見</t>
  </si>
  <si>
    <t>214K下見001</t>
  </si>
  <si>
    <t>Ⅰ-2655</t>
  </si>
  <si>
    <t>214K下見002</t>
  </si>
  <si>
    <t>Ⅱ-1970</t>
  </si>
  <si>
    <t>214K下見003</t>
  </si>
  <si>
    <t>Ⅱ-1972</t>
  </si>
  <si>
    <t>214K下見004</t>
  </si>
  <si>
    <t>Ⅱ-1973</t>
  </si>
  <si>
    <t>214K下見005</t>
  </si>
  <si>
    <t>Ⅱ-1974</t>
  </si>
  <si>
    <t>214K下見006</t>
  </si>
  <si>
    <t>Ⅱ-1975</t>
  </si>
  <si>
    <t>214K下見007</t>
  </si>
  <si>
    <t>214D下見001</t>
  </si>
  <si>
    <t>Ⅱ-51223</t>
  </si>
  <si>
    <t>214D下見002</t>
  </si>
  <si>
    <t>Ⅱ-51224-1</t>
  </si>
  <si>
    <t>214D下見003</t>
  </si>
  <si>
    <t>Ⅱ-51224-2</t>
  </si>
  <si>
    <t>214D下見004</t>
  </si>
  <si>
    <t>Ⅱ-51226</t>
  </si>
  <si>
    <t>214D下見005</t>
  </si>
  <si>
    <t>Ⅱ-51227</t>
  </si>
  <si>
    <t>杉山</t>
  </si>
  <si>
    <t>214K杉山001</t>
  </si>
  <si>
    <t>Ⅱ-1901</t>
  </si>
  <si>
    <t>214K杉山002</t>
  </si>
  <si>
    <t>Ⅱ-1902</t>
  </si>
  <si>
    <t>214K杉山003</t>
  </si>
  <si>
    <t>Ⅱ-1903</t>
  </si>
  <si>
    <t>214D杉山001</t>
  </si>
  <si>
    <t>Ⅰ-51018</t>
  </si>
  <si>
    <t>214D杉山002</t>
  </si>
  <si>
    <t>Ⅱ-51001</t>
  </si>
  <si>
    <t>214D杉山003</t>
  </si>
  <si>
    <t>Ⅱ-51002</t>
  </si>
  <si>
    <t>214D杉山004</t>
  </si>
  <si>
    <t>Ⅱ-51003</t>
  </si>
  <si>
    <t>214D杉山005</t>
  </si>
  <si>
    <t>Ⅱ-51004</t>
  </si>
  <si>
    <t>214D杉山006</t>
  </si>
  <si>
    <t>Ⅱ-51005</t>
  </si>
  <si>
    <t>214D杉山007</t>
  </si>
  <si>
    <t>Ⅱ-51019</t>
  </si>
  <si>
    <t>214D杉山008</t>
  </si>
  <si>
    <t>Ⅱ-51020</t>
  </si>
  <si>
    <t>関</t>
  </si>
  <si>
    <t>214K関001</t>
  </si>
  <si>
    <t>Ⅰ-1568</t>
  </si>
  <si>
    <t>214K関002</t>
  </si>
  <si>
    <t>Ⅰ-2636</t>
  </si>
  <si>
    <t>214K関003</t>
  </si>
  <si>
    <t>Ⅱ-1913</t>
  </si>
  <si>
    <t>214K関004</t>
  </si>
  <si>
    <t>Ⅱ-1914</t>
  </si>
  <si>
    <t>214K関005</t>
  </si>
  <si>
    <t>Ⅱ-1915</t>
  </si>
  <si>
    <t>214D関001</t>
  </si>
  <si>
    <t>Ⅰ-51060</t>
  </si>
  <si>
    <t>214D関002</t>
  </si>
  <si>
    <t>Ⅰ-51064</t>
  </si>
  <si>
    <t>214D関003</t>
  </si>
  <si>
    <t>Ⅰ-51067-1</t>
  </si>
  <si>
    <t>214D関004</t>
  </si>
  <si>
    <t>Ⅰ-51067-2</t>
  </si>
  <si>
    <t>214D関005</t>
  </si>
  <si>
    <t>Ⅰ-51062</t>
  </si>
  <si>
    <t>214D関006</t>
  </si>
  <si>
    <t>Ⅰ-51063-1</t>
  </si>
  <si>
    <t>214D関007</t>
  </si>
  <si>
    <t>Ⅰ-51063-2</t>
  </si>
  <si>
    <t>214D関008</t>
  </si>
  <si>
    <t>Ⅰ-51066</t>
  </si>
  <si>
    <t>214D関009</t>
  </si>
  <si>
    <t>Ⅰ-51180</t>
  </si>
  <si>
    <t>214D関010</t>
  </si>
  <si>
    <t>初摩谷川左谷</t>
  </si>
  <si>
    <t>214D関011</t>
  </si>
  <si>
    <t>Ⅱ-51059</t>
  </si>
  <si>
    <t>214D関012</t>
  </si>
  <si>
    <t>Ⅱ-51065</t>
  </si>
  <si>
    <t>214D関013</t>
  </si>
  <si>
    <t>Ⅱ-51181</t>
  </si>
  <si>
    <t>214D関014</t>
  </si>
  <si>
    <t>Ⅱ-51182</t>
  </si>
  <si>
    <t>214D高屋001</t>
  </si>
  <si>
    <t>Ⅰ-51028</t>
  </si>
  <si>
    <t>214D高屋002</t>
  </si>
  <si>
    <t>Ⅰ-51029-1</t>
  </si>
  <si>
    <t>214D高屋003</t>
  </si>
  <si>
    <t>Ⅰ-51029-2</t>
  </si>
  <si>
    <t>214D高屋004</t>
  </si>
  <si>
    <t>Ⅱ-51030</t>
  </si>
  <si>
    <t>214D高屋005</t>
  </si>
  <si>
    <t>Ⅱ-51114</t>
  </si>
  <si>
    <t>214D高屋006</t>
  </si>
  <si>
    <t>Ⅲ-51031</t>
  </si>
  <si>
    <t>田原</t>
  </si>
  <si>
    <t>214K田原001</t>
  </si>
  <si>
    <t>Ⅱ-1933</t>
  </si>
  <si>
    <t>214K田原002</t>
  </si>
  <si>
    <t>Ⅱ-1934</t>
  </si>
  <si>
    <t>214K田原003</t>
  </si>
  <si>
    <t>Ⅱ-1935</t>
  </si>
  <si>
    <t>214D田原001</t>
  </si>
  <si>
    <t>Ⅰ-51129</t>
  </si>
  <si>
    <t>214D田原002</t>
  </si>
  <si>
    <t>Ⅰ-51125</t>
  </si>
  <si>
    <t>214D田原003</t>
  </si>
  <si>
    <t>Ⅰ-51128</t>
  </si>
  <si>
    <t>214D田原004</t>
  </si>
  <si>
    <t>Ⅰ-51130</t>
  </si>
  <si>
    <t>214D田原005</t>
  </si>
  <si>
    <t>Ⅱ-51126</t>
  </si>
  <si>
    <t>214D田原006</t>
  </si>
  <si>
    <t>Ⅱ-51127</t>
  </si>
  <si>
    <t>田原山上</t>
  </si>
  <si>
    <t>214K田原山上001</t>
  </si>
  <si>
    <t>Ⅰ-2659</t>
  </si>
  <si>
    <t>214K田原山上002</t>
  </si>
  <si>
    <t>Ⅱ-1983</t>
  </si>
  <si>
    <t>214K田原山上003</t>
  </si>
  <si>
    <t>Ⅱ-1984</t>
  </si>
  <si>
    <t>214K田原山上004</t>
  </si>
  <si>
    <t>Ⅱ-1985</t>
  </si>
  <si>
    <t>214K田原山上005</t>
  </si>
  <si>
    <t>Ⅱ-1986</t>
  </si>
  <si>
    <t>214K田原山上006</t>
  </si>
  <si>
    <t>Ⅱ-1987</t>
  </si>
  <si>
    <t>214K田原山上007</t>
  </si>
  <si>
    <t>Ⅱ-1988</t>
  </si>
  <si>
    <t>214K田原山上008</t>
  </si>
  <si>
    <t>Ⅱ-1989</t>
  </si>
  <si>
    <t>214K田原山上009</t>
  </si>
  <si>
    <t>Ⅱ-1990</t>
  </si>
  <si>
    <t>214K田原山上010</t>
  </si>
  <si>
    <t>Ⅱ-1991</t>
  </si>
  <si>
    <t>214K田原山上011</t>
  </si>
  <si>
    <t>Ⅱ-1992</t>
  </si>
  <si>
    <t>214K田原山上012</t>
  </si>
  <si>
    <t>Ⅱ-1993</t>
  </si>
  <si>
    <t>214D田原山上001</t>
  </si>
  <si>
    <t>Ⅰ-51234</t>
  </si>
  <si>
    <t>214D田原山上002</t>
  </si>
  <si>
    <t>Ⅱ-51233</t>
  </si>
  <si>
    <t>214D田原山上003</t>
  </si>
  <si>
    <t>Ⅱ-51235</t>
  </si>
  <si>
    <t>214D田原山上004</t>
  </si>
  <si>
    <t>Ⅱ-51236</t>
  </si>
  <si>
    <t>214D田原山上005</t>
  </si>
  <si>
    <t>Ⅱ-51237</t>
  </si>
  <si>
    <t>214D田原山上006</t>
  </si>
  <si>
    <t>Ⅱ-51238</t>
  </si>
  <si>
    <t>214D田原山上007</t>
  </si>
  <si>
    <t>Ⅱ-51239</t>
  </si>
  <si>
    <t>214J田原山上001</t>
  </si>
  <si>
    <t>214J田原山上002</t>
  </si>
  <si>
    <t>214J田原山上003</t>
  </si>
  <si>
    <t>214J田原山上004</t>
  </si>
  <si>
    <t>旦土</t>
  </si>
  <si>
    <t>214K旦土001</t>
  </si>
  <si>
    <t>Ⅰ-1583</t>
  </si>
  <si>
    <t>214K旦土002</t>
  </si>
  <si>
    <t>Ⅰ-2657</t>
  </si>
  <si>
    <t>214K旦土003</t>
  </si>
  <si>
    <t>Ⅰ-2658</t>
  </si>
  <si>
    <t>214K旦土004</t>
  </si>
  <si>
    <t>Ⅱ-1976</t>
  </si>
  <si>
    <t>214K旦土005</t>
  </si>
  <si>
    <t>Ⅱ-1979</t>
  </si>
  <si>
    <t>214K旦土006</t>
  </si>
  <si>
    <t>Ⅱ-1980</t>
  </si>
  <si>
    <t>214D旦土001</t>
  </si>
  <si>
    <t>Ⅰ-51230</t>
  </si>
  <si>
    <t>214D旦土002</t>
  </si>
  <si>
    <t>Ⅰ-51228</t>
  </si>
  <si>
    <t>214D旦土003</t>
  </si>
  <si>
    <t>Ⅱ-51229</t>
  </si>
  <si>
    <t>中</t>
  </si>
  <si>
    <t>214D中001</t>
  </si>
  <si>
    <t>Ⅰ-51016</t>
  </si>
  <si>
    <t>214D中002</t>
  </si>
  <si>
    <t>Ⅰ-51017</t>
  </si>
  <si>
    <t>214D中003</t>
  </si>
  <si>
    <t>Ⅰ-51016-1</t>
  </si>
  <si>
    <t>中河内</t>
  </si>
  <si>
    <t>214K中河内001</t>
  </si>
  <si>
    <t>Ⅱ-1950</t>
  </si>
  <si>
    <t>214K中河内002</t>
  </si>
  <si>
    <t>Ⅱ-1951</t>
  </si>
  <si>
    <t>214K中河内003</t>
  </si>
  <si>
    <t>Ⅱ-1952</t>
  </si>
  <si>
    <t>214D中河内001</t>
  </si>
  <si>
    <t>Ⅰ-51108</t>
  </si>
  <si>
    <t>214D中河内002</t>
  </si>
  <si>
    <t>Ⅰ-51109</t>
  </si>
  <si>
    <t>214D中河内003</t>
  </si>
  <si>
    <t>Ⅰ-51107</t>
  </si>
  <si>
    <t>214D中河内004</t>
  </si>
  <si>
    <t>Ⅱ-51147</t>
  </si>
  <si>
    <t>214D中河内005</t>
  </si>
  <si>
    <t>Ⅱ-51148</t>
  </si>
  <si>
    <t>214D中河内006</t>
  </si>
  <si>
    <t>Ⅱ-51149</t>
  </si>
  <si>
    <t>214D中河内007</t>
  </si>
  <si>
    <t>Ⅱ-51150</t>
  </si>
  <si>
    <t>214D中河内008</t>
  </si>
  <si>
    <t>Ⅱ-51178</t>
  </si>
  <si>
    <t>214D中河内009</t>
  </si>
  <si>
    <t>Ⅲ-51177</t>
  </si>
  <si>
    <t>214D中河内010</t>
  </si>
  <si>
    <t>Ⅱ-51110</t>
  </si>
  <si>
    <t>214J中河内001</t>
  </si>
  <si>
    <t>214J中河内002</t>
  </si>
  <si>
    <t>西河内</t>
  </si>
  <si>
    <t>214K西河内001</t>
  </si>
  <si>
    <t>Ⅱ-1922</t>
  </si>
  <si>
    <t>214K西河内002</t>
  </si>
  <si>
    <t>Ⅱ-1923</t>
  </si>
  <si>
    <t>214K西河内003</t>
  </si>
  <si>
    <t>Ⅱ-1924-1</t>
  </si>
  <si>
    <t>214K西河内004</t>
  </si>
  <si>
    <t>Ⅱ-1924-2</t>
  </si>
  <si>
    <t>214K西河内005</t>
  </si>
  <si>
    <t>Ⅱ-1926</t>
  </si>
  <si>
    <t>214K西河内006</t>
  </si>
  <si>
    <t>Ⅱ-1927</t>
  </si>
  <si>
    <t>214K西河内008</t>
  </si>
  <si>
    <t>Ⅱ-1921</t>
  </si>
  <si>
    <t>214K西河内009</t>
  </si>
  <si>
    <t>Ⅱ-1925</t>
  </si>
  <si>
    <t>214K西河内010</t>
  </si>
  <si>
    <t>西河内上(E)</t>
  </si>
  <si>
    <t>214D西河内001</t>
  </si>
  <si>
    <t>Ⅰ-51035</t>
  </si>
  <si>
    <t>214D西河内002</t>
  </si>
  <si>
    <t>Ⅰ-51036</t>
  </si>
  <si>
    <t>214D西河内003</t>
  </si>
  <si>
    <t>Ⅰ-51037</t>
  </si>
  <si>
    <t>214D西河内004</t>
  </si>
  <si>
    <t>Ⅰ-51041</t>
  </si>
  <si>
    <t>214D西河内006</t>
  </si>
  <si>
    <t>Ⅰ-51039</t>
  </si>
  <si>
    <t>214D西河内007</t>
  </si>
  <si>
    <t>Ⅰ-51040</t>
  </si>
  <si>
    <t>214D西河内010</t>
  </si>
  <si>
    <t>Ⅱ-51032</t>
  </si>
  <si>
    <t>214D西河内011</t>
  </si>
  <si>
    <t>Ⅱ-51033</t>
  </si>
  <si>
    <t>214D西河内012</t>
  </si>
  <si>
    <t>Ⅱ-51034</t>
  </si>
  <si>
    <t>214D西河内013</t>
  </si>
  <si>
    <t>Ⅱ-51038</t>
  </si>
  <si>
    <t>214D西河内014</t>
  </si>
  <si>
    <t>Ⅱ-51074</t>
  </si>
  <si>
    <t>214D西河内015</t>
  </si>
  <si>
    <t>Ⅱ-51075</t>
  </si>
  <si>
    <t>214D西河内016</t>
  </si>
  <si>
    <t>Ⅱ-51082</t>
  </si>
  <si>
    <t>西原</t>
  </si>
  <si>
    <t>214K西原001</t>
  </si>
  <si>
    <t>Ⅱ-1938</t>
  </si>
  <si>
    <t>野原</t>
  </si>
  <si>
    <t>214K野原001</t>
  </si>
  <si>
    <t>Ⅰ-1580</t>
  </si>
  <si>
    <t>214K野原002</t>
  </si>
  <si>
    <t>Ⅱ-1969</t>
  </si>
  <si>
    <t>214D野原001</t>
  </si>
  <si>
    <t>Ⅰ-51159</t>
  </si>
  <si>
    <t>214D野原002</t>
  </si>
  <si>
    <t>Ⅰ-51160</t>
  </si>
  <si>
    <t>214J野原001</t>
  </si>
  <si>
    <t>日名</t>
  </si>
  <si>
    <t>214K日名001</t>
  </si>
  <si>
    <t>Ⅱ-1904-1</t>
  </si>
  <si>
    <t>214K日名002</t>
  </si>
  <si>
    <t>Ⅱ-1904-2</t>
  </si>
  <si>
    <t>214D日名001</t>
  </si>
  <si>
    <t>Ⅰ-51009</t>
  </si>
  <si>
    <t>214D日名002</t>
  </si>
  <si>
    <t>Ⅰ-51011-1</t>
  </si>
  <si>
    <t>214D日名003</t>
  </si>
  <si>
    <t>Ⅰ-51011-2</t>
  </si>
  <si>
    <t>214D日名004</t>
  </si>
  <si>
    <t>Ⅰ-51012</t>
  </si>
  <si>
    <t>214D日名005</t>
  </si>
  <si>
    <t>Ⅰ-51013</t>
  </si>
  <si>
    <t>214D日名006</t>
  </si>
  <si>
    <t>Ⅰ-51015</t>
  </si>
  <si>
    <t>214D日名007</t>
  </si>
  <si>
    <t>Ⅰ-51025</t>
  </si>
  <si>
    <t>214D日名008</t>
  </si>
  <si>
    <t>Ⅰ-51008-1</t>
  </si>
  <si>
    <t>214D日名009</t>
  </si>
  <si>
    <t>Ⅰ-51008-2</t>
  </si>
  <si>
    <t>214D日名010</t>
  </si>
  <si>
    <t>Ⅰ-51010-1</t>
  </si>
  <si>
    <t>214D日名011</t>
  </si>
  <si>
    <t>Ⅰ-51010-2</t>
  </si>
  <si>
    <t>214D日名012</t>
  </si>
  <si>
    <t>Ⅰ-51014</t>
  </si>
  <si>
    <t>214D日名013</t>
  </si>
  <si>
    <t>Ⅱ-51006</t>
  </si>
  <si>
    <t>214D日名014</t>
  </si>
  <si>
    <t>Ⅱ-51007</t>
  </si>
  <si>
    <t>214D日名015</t>
  </si>
  <si>
    <t>Ⅱ-51021</t>
  </si>
  <si>
    <t>214D日名016</t>
  </si>
  <si>
    <t>Ⅱ-51022-1</t>
  </si>
  <si>
    <t>214D日名017</t>
  </si>
  <si>
    <t>Ⅱ-51022-2</t>
  </si>
  <si>
    <t>214D日名018</t>
  </si>
  <si>
    <t>Ⅱ-51022-3</t>
  </si>
  <si>
    <t>214D日名019</t>
  </si>
  <si>
    <t>Ⅱ-51023</t>
  </si>
  <si>
    <t>214D日名020</t>
  </si>
  <si>
    <t>Ⅱ-51024</t>
  </si>
  <si>
    <t>日野上</t>
  </si>
  <si>
    <t>214K日野上001</t>
  </si>
  <si>
    <t>Ⅰ-2073</t>
  </si>
  <si>
    <t>214K日野上002</t>
  </si>
  <si>
    <t>Ⅱ-1912</t>
  </si>
  <si>
    <t>214K日野上003</t>
  </si>
  <si>
    <t>Ⅱ-1916</t>
  </si>
  <si>
    <t>214K日野上004</t>
  </si>
  <si>
    <t>Ⅱ-1917</t>
  </si>
  <si>
    <t>214K日野上005</t>
  </si>
  <si>
    <t>Ⅱ-1918</t>
  </si>
  <si>
    <t>214K日野上006</t>
  </si>
  <si>
    <t>Ⅱ-1919</t>
  </si>
  <si>
    <t>214K日野上007</t>
  </si>
  <si>
    <t>214D日野上001</t>
  </si>
  <si>
    <t>Ⅰ-51068</t>
  </si>
  <si>
    <t>214D日野上002</t>
  </si>
  <si>
    <t>Ⅰ-51071</t>
  </si>
  <si>
    <t>214D日野上003</t>
  </si>
  <si>
    <t>Ⅱ-51069</t>
  </si>
  <si>
    <t>214D日野上004</t>
  </si>
  <si>
    <t>Ⅱ-51070</t>
  </si>
  <si>
    <t>214D日野上005</t>
  </si>
  <si>
    <t>Ⅱ-51072</t>
  </si>
  <si>
    <t>214J日野上001</t>
  </si>
  <si>
    <t>平松</t>
  </si>
  <si>
    <t>214K平松001</t>
  </si>
  <si>
    <t>214D平松001</t>
  </si>
  <si>
    <t>Ⅰ-51105</t>
  </si>
  <si>
    <t>214K別所001</t>
  </si>
  <si>
    <t>Ⅰ-2635</t>
  </si>
  <si>
    <t>214D別所001</t>
  </si>
  <si>
    <t>Ⅰ-51053-1</t>
  </si>
  <si>
    <t>214D別所002</t>
  </si>
  <si>
    <t>Ⅰ-51053-2</t>
  </si>
  <si>
    <t>214D別所003</t>
  </si>
  <si>
    <t>Ⅰ-51053-3</t>
  </si>
  <si>
    <t>214D別所004</t>
  </si>
  <si>
    <t>Ⅰ-51053-4</t>
  </si>
  <si>
    <t>214D別所005</t>
  </si>
  <si>
    <t>Ⅰ-51053-5</t>
  </si>
  <si>
    <t>214D別所006</t>
  </si>
  <si>
    <t>Ⅰ-51053-6</t>
  </si>
  <si>
    <t>214D別所007</t>
  </si>
  <si>
    <t>Ⅰ-51048</t>
  </si>
  <si>
    <t>214D別所008</t>
  </si>
  <si>
    <t>Ⅰ-51055</t>
  </si>
  <si>
    <t>214D別所009</t>
  </si>
  <si>
    <t>Ⅱ-51047</t>
  </si>
  <si>
    <t>214D別所011</t>
  </si>
  <si>
    <t>Ⅱ-51054</t>
  </si>
  <si>
    <t>法界寺</t>
  </si>
  <si>
    <t>214K法界寺001</t>
  </si>
  <si>
    <t>Ⅰ-1577</t>
  </si>
  <si>
    <t>214K法界寺002</t>
  </si>
  <si>
    <t>Ⅰ-1578</t>
  </si>
  <si>
    <t>214K法界寺003</t>
  </si>
  <si>
    <t>Ⅰ-1579</t>
  </si>
  <si>
    <t>214D法界寺001</t>
  </si>
  <si>
    <t>Ⅰ-51164</t>
  </si>
  <si>
    <t>214D法界寺002</t>
  </si>
  <si>
    <t>Ⅰ-51165</t>
  </si>
  <si>
    <t>214D法界寺003</t>
  </si>
  <si>
    <t>Ⅰ-51167</t>
  </si>
  <si>
    <t>214D法界寺004</t>
  </si>
  <si>
    <t>Ⅱ-51163</t>
  </si>
  <si>
    <t>214D法界寺005</t>
  </si>
  <si>
    <t>Ⅱ-51166</t>
  </si>
  <si>
    <t>214D法界寺006</t>
  </si>
  <si>
    <t>Ⅱ-51168</t>
  </si>
  <si>
    <t>舞高</t>
  </si>
  <si>
    <t>214K舞高001</t>
  </si>
  <si>
    <t>Ⅰ-1581</t>
  </si>
  <si>
    <t>214K舞高002</t>
  </si>
  <si>
    <t>Ⅱ-1971</t>
  </si>
  <si>
    <t>214D舞高001</t>
  </si>
  <si>
    <t>Ⅰ-51225</t>
  </si>
  <si>
    <t>向津矢</t>
  </si>
  <si>
    <t>214K向津矢001</t>
  </si>
  <si>
    <t>Ⅰ-1575</t>
  </si>
  <si>
    <t>214K向津矢002</t>
  </si>
  <si>
    <t>Ⅰ-2649</t>
  </si>
  <si>
    <t>214D向津矢003</t>
  </si>
  <si>
    <t>Ⅰ-51161</t>
  </si>
  <si>
    <t>214D向津矢004</t>
  </si>
  <si>
    <t>Ⅰ-51162</t>
  </si>
  <si>
    <t>214K吉001</t>
  </si>
  <si>
    <t>Ⅱ-1977</t>
  </si>
  <si>
    <t>214K吉002</t>
  </si>
  <si>
    <t>Ⅱ-1978</t>
  </si>
  <si>
    <t>214K吉003</t>
  </si>
  <si>
    <t>Ⅱ-1981</t>
  </si>
  <si>
    <t>214K吉004</t>
  </si>
  <si>
    <t>Ⅱ-1982</t>
  </si>
  <si>
    <t>214D吉001</t>
  </si>
  <si>
    <t>Ⅰ-51231</t>
  </si>
  <si>
    <t>214D吉002</t>
  </si>
  <si>
    <t>Ⅱ-51232</t>
  </si>
  <si>
    <t>勝山町</t>
  </si>
  <si>
    <t>荒田</t>
  </si>
  <si>
    <t>214K荒田001</t>
  </si>
  <si>
    <t>Ⅰ-1541</t>
  </si>
  <si>
    <t>214K荒田002</t>
  </si>
  <si>
    <t>Ⅰ-2624</t>
  </si>
  <si>
    <t>214K荒田003</t>
  </si>
  <si>
    <t>Ⅰ-2625</t>
  </si>
  <si>
    <t>214K荒田004</t>
  </si>
  <si>
    <t>Ⅰ-2626</t>
  </si>
  <si>
    <t>214D荒田001</t>
  </si>
  <si>
    <t>Ⅰ-50155</t>
  </si>
  <si>
    <t>214D荒田002</t>
  </si>
  <si>
    <t>Ⅰ-50156</t>
  </si>
  <si>
    <t>214D荒田003</t>
  </si>
  <si>
    <t>Ⅰ-50157</t>
  </si>
  <si>
    <t>岩井畝</t>
  </si>
  <si>
    <t>214K岩井畝001</t>
  </si>
  <si>
    <t>Ⅱ-1874</t>
  </si>
  <si>
    <t>214K岩井畝002</t>
  </si>
  <si>
    <t>Ⅱ-1875</t>
  </si>
  <si>
    <t>214K岩井畝003</t>
  </si>
  <si>
    <t>Ⅱ-1876</t>
  </si>
  <si>
    <t>214K岩井畝004</t>
  </si>
  <si>
    <t>Ⅱ-1877</t>
  </si>
  <si>
    <t>214K岩井畝005</t>
  </si>
  <si>
    <t>Ⅱ-1878</t>
  </si>
  <si>
    <t>岩井谷</t>
  </si>
  <si>
    <t>214K岩井谷001</t>
  </si>
  <si>
    <t>Ⅰ-1554</t>
  </si>
  <si>
    <t>214K岩井谷002</t>
  </si>
  <si>
    <t>Ⅱ-1845</t>
  </si>
  <si>
    <t>214K岩井谷003</t>
  </si>
  <si>
    <t>Ⅱ-1848</t>
  </si>
  <si>
    <t>214K岩井谷004</t>
  </si>
  <si>
    <t>Ⅱ-1849</t>
  </si>
  <si>
    <t>214K岩井谷005</t>
  </si>
  <si>
    <t>Ⅱ-1850</t>
  </si>
  <si>
    <t>214K岩井谷006</t>
  </si>
  <si>
    <t>Ⅱ-1851</t>
  </si>
  <si>
    <t>214K岩井谷007</t>
  </si>
  <si>
    <t>Ⅱ-1852</t>
  </si>
  <si>
    <t>214D岩井谷001</t>
  </si>
  <si>
    <t>Ⅰ-50098</t>
  </si>
  <si>
    <t>214D岩井谷002</t>
  </si>
  <si>
    <t>Ⅰ-50104</t>
  </si>
  <si>
    <t>214D岩井谷003</t>
  </si>
  <si>
    <t>Ⅰ-50105</t>
  </si>
  <si>
    <t>後谷</t>
  </si>
  <si>
    <t>214K後谷001</t>
  </si>
  <si>
    <t>Ⅰ-1552</t>
  </si>
  <si>
    <t>214K後谷002</t>
  </si>
  <si>
    <t>Ⅰ-1553</t>
  </si>
  <si>
    <t>214K後谷003</t>
  </si>
  <si>
    <t>Ⅰ-2623</t>
  </si>
  <si>
    <t>214K後谷004</t>
  </si>
  <si>
    <t>Ⅰ-2630</t>
  </si>
  <si>
    <t>214K後谷005</t>
  </si>
  <si>
    <t>Ⅱ-1862</t>
  </si>
  <si>
    <t>214K後谷006</t>
  </si>
  <si>
    <t>Ⅱ-1863</t>
  </si>
  <si>
    <t>214K後谷007</t>
  </si>
  <si>
    <t>Ⅱ-1864</t>
  </si>
  <si>
    <t>214K後谷008</t>
  </si>
  <si>
    <t>Ⅱ-1865</t>
  </si>
  <si>
    <t>214K後谷009</t>
  </si>
  <si>
    <t>Ⅱ-1866</t>
  </si>
  <si>
    <t>214K後谷010</t>
  </si>
  <si>
    <t>後谷中-01</t>
  </si>
  <si>
    <t>214D後谷001</t>
  </si>
  <si>
    <t>Ⅰ-50149</t>
  </si>
  <si>
    <t>214D後谷002</t>
  </si>
  <si>
    <t>Ⅰ-50150</t>
  </si>
  <si>
    <t>214D後谷003</t>
  </si>
  <si>
    <t>Ⅰ-50151</t>
  </si>
  <si>
    <t>214D後谷004</t>
  </si>
  <si>
    <t>Ⅰ-50152</t>
  </si>
  <si>
    <t>214D後谷005</t>
  </si>
  <si>
    <t>Ⅰ-50153</t>
  </si>
  <si>
    <t>214D後谷006</t>
  </si>
  <si>
    <t>Ⅱ-50163</t>
  </si>
  <si>
    <t>後谷畝</t>
  </si>
  <si>
    <t>214K後谷畝001</t>
  </si>
  <si>
    <t>Ⅰ-1545</t>
  </si>
  <si>
    <t>214K後谷畝002</t>
  </si>
  <si>
    <t>Ⅰ-1542</t>
  </si>
  <si>
    <t>214D後谷畝001</t>
  </si>
  <si>
    <t>Ⅱ-50154</t>
  </si>
  <si>
    <t>江川</t>
  </si>
  <si>
    <t>214K江川001</t>
  </si>
  <si>
    <t>Ⅰ-1535</t>
  </si>
  <si>
    <t>214K江川002</t>
  </si>
  <si>
    <t>Ⅰ-2627</t>
  </si>
  <si>
    <t>214K江川003</t>
  </si>
  <si>
    <t>Ⅱ-1896</t>
  </si>
  <si>
    <t>214K江川004</t>
  </si>
  <si>
    <t>Ⅱ-1897</t>
  </si>
  <si>
    <t>214K江川005</t>
  </si>
  <si>
    <t>Ⅱ-1898</t>
  </si>
  <si>
    <t>214D江川001</t>
  </si>
  <si>
    <t>Ⅰ-50143</t>
  </si>
  <si>
    <t>Ⅱ-50139</t>
  </si>
  <si>
    <t>214D江川002</t>
  </si>
  <si>
    <t>Ⅱ-50140</t>
  </si>
  <si>
    <t>214D江川003</t>
  </si>
  <si>
    <t>Ⅱ-50141</t>
  </si>
  <si>
    <t>214D江川004</t>
  </si>
  <si>
    <t>Ⅱ-50142</t>
  </si>
  <si>
    <t>214D江川005</t>
  </si>
  <si>
    <t>Ⅱ-50144</t>
  </si>
  <si>
    <t>214D江川006</t>
  </si>
  <si>
    <t>Ⅱ-50145</t>
  </si>
  <si>
    <t>214D岡001</t>
  </si>
  <si>
    <t>Ⅰ-50050</t>
  </si>
  <si>
    <t>勝山</t>
  </si>
  <si>
    <t>214K勝山001</t>
  </si>
  <si>
    <t>Ⅰ-1531</t>
  </si>
  <si>
    <t>214K勝山002</t>
  </si>
  <si>
    <t>Ⅰ-2613</t>
  </si>
  <si>
    <t>214K勝山003</t>
  </si>
  <si>
    <t>Ⅰ-2614</t>
  </si>
  <si>
    <t>214K勝山004</t>
  </si>
  <si>
    <t>Ⅰ-2615</t>
  </si>
  <si>
    <t>214K勝山005</t>
  </si>
  <si>
    <t>Ⅰ-1525</t>
  </si>
  <si>
    <t>214K勝山006</t>
  </si>
  <si>
    <t>Ⅰ-1529-1</t>
  </si>
  <si>
    <t>214K勝山007</t>
  </si>
  <si>
    <t>Ⅰ-1529-2</t>
  </si>
  <si>
    <t>214K勝山008</t>
  </si>
  <si>
    <t>Ⅰ-1532</t>
  </si>
  <si>
    <t>214K勝山009</t>
  </si>
  <si>
    <t>Ⅱ-1900</t>
  </si>
  <si>
    <t>214D勝山001</t>
  </si>
  <si>
    <t>Ⅰ-50077</t>
  </si>
  <si>
    <t>214D勝山002</t>
  </si>
  <si>
    <t>Ⅰ-50078</t>
  </si>
  <si>
    <t>214D勝山003</t>
  </si>
  <si>
    <t>Ⅰ-50080</t>
  </si>
  <si>
    <t>214D勝山004</t>
  </si>
  <si>
    <t>Ⅰ-50081</t>
  </si>
  <si>
    <t>214D勝山005</t>
  </si>
  <si>
    <t>Ⅰ-50082</t>
  </si>
  <si>
    <t>214D勝山006</t>
  </si>
  <si>
    <t>Ⅰ-50135</t>
  </si>
  <si>
    <t>214D勝山007</t>
  </si>
  <si>
    <t>Ⅰ-50136</t>
  </si>
  <si>
    <t>214D勝山008</t>
  </si>
  <si>
    <t>Ⅱ-50079</t>
  </si>
  <si>
    <t>214D勝山009</t>
  </si>
  <si>
    <t>Ⅱ-50137</t>
  </si>
  <si>
    <t>上</t>
  </si>
  <si>
    <t>214K上001</t>
  </si>
  <si>
    <t>Ⅱ-1853</t>
  </si>
  <si>
    <t>214K上002</t>
  </si>
  <si>
    <t>Ⅱ-1854</t>
  </si>
  <si>
    <t>214K上003</t>
  </si>
  <si>
    <t>Ⅱ-1855</t>
  </si>
  <si>
    <t>214K上004</t>
  </si>
  <si>
    <t>Ⅱ-1856</t>
  </si>
  <si>
    <t>214K上005</t>
  </si>
  <si>
    <t>Ⅱ-1857</t>
  </si>
  <si>
    <t>214D上001</t>
  </si>
  <si>
    <t>Ⅰ-50108</t>
  </si>
  <si>
    <t>214D上002</t>
  </si>
  <si>
    <t>Ⅰ-50109</t>
  </si>
  <si>
    <t>214D上003</t>
  </si>
  <si>
    <t>Ⅰ-50110</t>
  </si>
  <si>
    <t>214D上004</t>
  </si>
  <si>
    <t>Ⅰ-50111</t>
  </si>
  <si>
    <t>214D上005</t>
  </si>
  <si>
    <t>Ⅰ-50112</t>
  </si>
  <si>
    <t>214D上006</t>
  </si>
  <si>
    <t>Ⅰ-50113</t>
  </si>
  <si>
    <t>214D上007</t>
  </si>
  <si>
    <t>Ⅰ-50116-1</t>
  </si>
  <si>
    <t>214D上008</t>
  </si>
  <si>
    <t>Ⅰ-50116-2</t>
  </si>
  <si>
    <t>214D上009</t>
  </si>
  <si>
    <t>Ⅰ-50117</t>
  </si>
  <si>
    <t>214D上010</t>
  </si>
  <si>
    <t>Ⅰ-50106</t>
  </si>
  <si>
    <t>214D上011</t>
  </si>
  <si>
    <t>Ⅰ-50107</t>
  </si>
  <si>
    <t>214D上012</t>
  </si>
  <si>
    <t>Ⅱ-50114</t>
  </si>
  <si>
    <t>214D上013</t>
  </si>
  <si>
    <t>Ⅱ-50115</t>
  </si>
  <si>
    <t>214D上014</t>
  </si>
  <si>
    <t>Ⅱ-50118</t>
  </si>
  <si>
    <t>神庭</t>
  </si>
  <si>
    <t>214K神庭001</t>
  </si>
  <si>
    <t>Ⅰ-1520</t>
  </si>
  <si>
    <t>214K神庭002</t>
  </si>
  <si>
    <t>Ⅰ-2609</t>
  </si>
  <si>
    <t>214K神庭003</t>
  </si>
  <si>
    <t>Ⅱ-1820</t>
  </si>
  <si>
    <t>214K神庭004</t>
  </si>
  <si>
    <t>Ⅲ-195</t>
  </si>
  <si>
    <t>214K神庭005</t>
  </si>
  <si>
    <t>Ⅲ-196</t>
  </si>
  <si>
    <t>214K神庭006</t>
  </si>
  <si>
    <t>Ⅲ-197</t>
  </si>
  <si>
    <t>214D神庭001</t>
  </si>
  <si>
    <t>Ⅰ-50028</t>
  </si>
  <si>
    <t>214D神庭002</t>
  </si>
  <si>
    <t>Ⅱ-50026-1</t>
  </si>
  <si>
    <t>214D神庭003</t>
  </si>
  <si>
    <t>Ⅱ-50027</t>
  </si>
  <si>
    <t>組</t>
  </si>
  <si>
    <t>214K組001</t>
  </si>
  <si>
    <t>Ⅰ-1521</t>
  </si>
  <si>
    <t>214K組002</t>
  </si>
  <si>
    <t>Ⅱ-1824</t>
  </si>
  <si>
    <t>214D組001</t>
  </si>
  <si>
    <t>Ⅰ-50073</t>
  </si>
  <si>
    <t>214D組002</t>
  </si>
  <si>
    <t>Ⅰ-50074</t>
  </si>
  <si>
    <t>214D組003</t>
  </si>
  <si>
    <t>Ⅱ-50072</t>
  </si>
  <si>
    <t>214K神代001</t>
  </si>
  <si>
    <t>Ⅰ-2608</t>
  </si>
  <si>
    <t>214K神代002</t>
  </si>
  <si>
    <t>Ⅰ-2621</t>
  </si>
  <si>
    <t>214K神代003</t>
  </si>
  <si>
    <t>Ⅱ-1821</t>
  </si>
  <si>
    <t>214D神代001</t>
  </si>
  <si>
    <t>Ⅰ-50058</t>
  </si>
  <si>
    <t>214D神代002</t>
  </si>
  <si>
    <t>Ⅰ-50056</t>
  </si>
  <si>
    <t>214D神代003</t>
  </si>
  <si>
    <t>Ⅰ-50122</t>
  </si>
  <si>
    <t>214D神代004</t>
  </si>
  <si>
    <t>Ⅱ-50057</t>
  </si>
  <si>
    <t>古呂々尾中</t>
  </si>
  <si>
    <t>214K古呂々尾中001</t>
  </si>
  <si>
    <t>Ⅰ-1523</t>
  </si>
  <si>
    <t>214K古呂々尾中002</t>
  </si>
  <si>
    <t>Ⅰ-1524</t>
  </si>
  <si>
    <t>214K古呂々尾中004</t>
  </si>
  <si>
    <t>Ⅱ-1810</t>
  </si>
  <si>
    <t>214K古呂々尾中005</t>
  </si>
  <si>
    <t>Ⅱ-1813</t>
  </si>
  <si>
    <t>214K古呂々尾中006</t>
  </si>
  <si>
    <t>Ⅱ-1814</t>
  </si>
  <si>
    <t>214K古呂々尾中007</t>
  </si>
  <si>
    <t>Ⅱ-1815</t>
  </si>
  <si>
    <t>214K古呂々尾中008</t>
  </si>
  <si>
    <t>Ⅱ-1833</t>
  </si>
  <si>
    <t>214K古呂々尾中009</t>
  </si>
  <si>
    <t>Ⅲ-200</t>
  </si>
  <si>
    <t>214D古呂々尾中001</t>
  </si>
  <si>
    <t>Ⅰ-50013</t>
  </si>
  <si>
    <t>214D古呂々尾中002</t>
  </si>
  <si>
    <t>Ⅰ-50086</t>
  </si>
  <si>
    <t>214D古呂々尾中003</t>
  </si>
  <si>
    <t>Ⅱ-50008</t>
  </si>
  <si>
    <t>214D古呂々尾中004</t>
  </si>
  <si>
    <t>Ⅱ-50014</t>
  </si>
  <si>
    <t>柴原</t>
  </si>
  <si>
    <t>214K柴原001</t>
  </si>
  <si>
    <t>Ⅰ-1519</t>
  </si>
  <si>
    <t>214K柴原002</t>
  </si>
  <si>
    <t>Ⅰ-2611</t>
  </si>
  <si>
    <t>214D柴原001</t>
  </si>
  <si>
    <t>Ⅰ-50051</t>
  </si>
  <si>
    <t>Ⅱ-50055</t>
  </si>
  <si>
    <t>214D柴原002</t>
  </si>
  <si>
    <t>Ⅰ-50052</t>
  </si>
  <si>
    <t>214D柴原003</t>
  </si>
  <si>
    <t>Ⅰ-50053</t>
  </si>
  <si>
    <t>下岩</t>
  </si>
  <si>
    <t>214K下岩001</t>
  </si>
  <si>
    <t>Ⅰ-1538</t>
  </si>
  <si>
    <t>214K下岩002</t>
  </si>
  <si>
    <t>Ⅱ-1834</t>
  </si>
  <si>
    <t>214K下岩003</t>
  </si>
  <si>
    <t>Ⅰ-2617</t>
  </si>
  <si>
    <t>214D下岩001</t>
  </si>
  <si>
    <t>Ⅰ-50087-1</t>
  </si>
  <si>
    <t>214D下岩002</t>
  </si>
  <si>
    <t>Ⅰ-50087-2</t>
  </si>
  <si>
    <t>214D下岩003</t>
  </si>
  <si>
    <t>Ⅱ-50088</t>
  </si>
  <si>
    <t>214D下岩004</t>
  </si>
  <si>
    <t>Ⅱ-50089</t>
  </si>
  <si>
    <t>菅谷</t>
  </si>
  <si>
    <t>214K菅谷001</t>
  </si>
  <si>
    <t>Ⅰ-2607</t>
  </si>
  <si>
    <t>214K菅谷002</t>
  </si>
  <si>
    <t>Ⅱ-1818</t>
  </si>
  <si>
    <t>214D菅谷001</t>
  </si>
  <si>
    <t>Ⅰ-50025</t>
  </si>
  <si>
    <t>214D菅谷002</t>
  </si>
  <si>
    <t>Ⅱ-50021</t>
  </si>
  <si>
    <t>214J菅谷001</t>
  </si>
  <si>
    <t>清谷</t>
  </si>
  <si>
    <t>214K清谷001</t>
  </si>
  <si>
    <t>Ⅰ-2606</t>
  </si>
  <si>
    <t>214K清谷002</t>
  </si>
  <si>
    <t>Ⅰ-2616</t>
  </si>
  <si>
    <t>214K清谷003</t>
  </si>
  <si>
    <t>Ⅱ-1805</t>
  </si>
  <si>
    <t>214K清谷004</t>
  </si>
  <si>
    <t>Ⅱ-1806</t>
  </si>
  <si>
    <t>214K清谷005</t>
  </si>
  <si>
    <t>Ⅱ-1807</t>
  </si>
  <si>
    <t>214K清谷006</t>
  </si>
  <si>
    <t>Ⅱ-1808</t>
  </si>
  <si>
    <t>214K清谷007</t>
  </si>
  <si>
    <t>Ⅱ-1809</t>
  </si>
  <si>
    <t>214K清谷008</t>
  </si>
  <si>
    <t>Ⅱ-1829</t>
  </si>
  <si>
    <t>214K清谷009</t>
  </si>
  <si>
    <t>Ⅱ-1830</t>
  </si>
  <si>
    <t>214K清谷010</t>
  </si>
  <si>
    <t>Ⅱ-1831</t>
  </si>
  <si>
    <t>214K清谷011</t>
  </si>
  <si>
    <t>Ⅱ-1832</t>
  </si>
  <si>
    <t>214D清谷001</t>
  </si>
  <si>
    <t>Ⅰ-50002</t>
  </si>
  <si>
    <t>214D清谷002</t>
  </si>
  <si>
    <t>Ⅰ-50003</t>
  </si>
  <si>
    <t>214D清谷003</t>
  </si>
  <si>
    <t>Ⅰ-50004</t>
  </si>
  <si>
    <t>214D清谷004</t>
  </si>
  <si>
    <t>Ⅰ-50085-1</t>
  </si>
  <si>
    <t>214D清谷005</t>
  </si>
  <si>
    <t>Ⅰ-50085-2</t>
  </si>
  <si>
    <t>214D清谷006</t>
  </si>
  <si>
    <t>Ⅱ-50009</t>
  </si>
  <si>
    <t>214D清谷007</t>
  </si>
  <si>
    <t>Ⅱ-50010</t>
  </si>
  <si>
    <t>214D清谷008</t>
  </si>
  <si>
    <t>Ⅱ-50011</t>
  </si>
  <si>
    <t>214D清谷009</t>
  </si>
  <si>
    <t>Ⅱ-50012</t>
  </si>
  <si>
    <t>214D清谷010</t>
  </si>
  <si>
    <t>Ⅱ-50083</t>
  </si>
  <si>
    <t>214D清谷011</t>
  </si>
  <si>
    <t>Ⅱ-50084</t>
  </si>
  <si>
    <t>高田山上</t>
  </si>
  <si>
    <t>214K高田山上001</t>
  </si>
  <si>
    <t>Ⅰ-1533</t>
  </si>
  <si>
    <t>214D竹原001</t>
  </si>
  <si>
    <t>Ⅱ-50026-2</t>
  </si>
  <si>
    <t>214D竹原002</t>
  </si>
  <si>
    <t>Ⅱ-50026-3</t>
  </si>
  <si>
    <t>214D竹原003</t>
  </si>
  <si>
    <t>Ⅱ-50026-4</t>
  </si>
  <si>
    <t>月田</t>
  </si>
  <si>
    <t>214K月田001</t>
  </si>
  <si>
    <t>Ⅰ-1557</t>
  </si>
  <si>
    <t>214K月田002</t>
  </si>
  <si>
    <t>Ⅰ-1560</t>
  </si>
  <si>
    <t>214K月田003</t>
  </si>
  <si>
    <t>Ⅰ-1564</t>
  </si>
  <si>
    <t>214K月田004</t>
  </si>
  <si>
    <t>Ⅰ-2628</t>
  </si>
  <si>
    <t>214K月田005</t>
  </si>
  <si>
    <t>Ⅰ-2629</t>
  </si>
  <si>
    <t>214K月田006</t>
  </si>
  <si>
    <t>Ⅰ-2633</t>
  </si>
  <si>
    <t>214K月田007</t>
  </si>
  <si>
    <t>Ⅰ-2634</t>
  </si>
  <si>
    <t>214K月田008</t>
  </si>
  <si>
    <t>Ⅰ-1543</t>
  </si>
  <si>
    <t>214K月田009</t>
  </si>
  <si>
    <t>Ⅰ-1544</t>
  </si>
  <si>
    <t>214K月田010</t>
  </si>
  <si>
    <t>Ⅱ-1885</t>
  </si>
  <si>
    <t>214K月田011</t>
  </si>
  <si>
    <t>Ⅱ-1886</t>
  </si>
  <si>
    <t>214K月田012</t>
  </si>
  <si>
    <t>Ⅱ-1888</t>
  </si>
  <si>
    <t>214K月田013</t>
  </si>
  <si>
    <t>Ⅱ-1889</t>
  </si>
  <si>
    <t>214K月田014</t>
  </si>
  <si>
    <t>Ⅱ-1890</t>
  </si>
  <si>
    <t>214K月田015</t>
  </si>
  <si>
    <t>Ⅱ-1891</t>
  </si>
  <si>
    <t>214K月田016</t>
  </si>
  <si>
    <t>Ⅱ-1892</t>
  </si>
  <si>
    <t>214K月田017</t>
  </si>
  <si>
    <t>Ⅱ-1893</t>
  </si>
  <si>
    <t>214K月田018</t>
  </si>
  <si>
    <t>Ⅱ-1894</t>
  </si>
  <si>
    <t>214K月田019</t>
  </si>
  <si>
    <t>Ⅱ-1895</t>
  </si>
  <si>
    <t>214D月田001</t>
  </si>
  <si>
    <t>Ⅰ-50159</t>
  </si>
  <si>
    <t>214D月田002</t>
  </si>
  <si>
    <t>Ⅰ-50171</t>
  </si>
  <si>
    <t>214D月田003</t>
  </si>
  <si>
    <t>Ⅰ-50172</t>
  </si>
  <si>
    <t>214D月田004</t>
  </si>
  <si>
    <t>Ⅰ-50175</t>
  </si>
  <si>
    <t>214D月田005</t>
  </si>
  <si>
    <t>Ⅰ-50176</t>
  </si>
  <si>
    <t>214D月田006</t>
  </si>
  <si>
    <t>Ⅰ-50177</t>
  </si>
  <si>
    <t>214D月田007</t>
  </si>
  <si>
    <t>Ⅰ-50178</t>
  </si>
  <si>
    <t>214D月田008</t>
  </si>
  <si>
    <t>Ⅰ-50179-1</t>
  </si>
  <si>
    <t>214D月田009</t>
  </si>
  <si>
    <t>Ⅰ-50179-2</t>
  </si>
  <si>
    <t>214D月田010</t>
  </si>
  <si>
    <t>Ⅰ-50180-1</t>
  </si>
  <si>
    <t>214D月田011</t>
  </si>
  <si>
    <t>Ⅰ-50180-2</t>
  </si>
  <si>
    <t>214D月田012</t>
  </si>
  <si>
    <t>Ⅰ-50181-1</t>
  </si>
  <si>
    <t>214D月田013</t>
  </si>
  <si>
    <t>Ⅰ-50181-2</t>
  </si>
  <si>
    <t>214D月田014</t>
  </si>
  <si>
    <t>Ⅰ-50182</t>
  </si>
  <si>
    <t>214D月田015</t>
  </si>
  <si>
    <t>Ⅰ-50185</t>
  </si>
  <si>
    <t>214D月田016</t>
  </si>
  <si>
    <t>Ⅰ-50146</t>
  </si>
  <si>
    <t>214D月田017</t>
  </si>
  <si>
    <t>Ⅱ-50147</t>
  </si>
  <si>
    <t>214D月田018</t>
  </si>
  <si>
    <t>Ⅱ-50148</t>
  </si>
  <si>
    <t>214D月田019</t>
  </si>
  <si>
    <t>Ⅱ-50158</t>
  </si>
  <si>
    <t>214D月田020</t>
  </si>
  <si>
    <t>Ⅱ-50160</t>
  </si>
  <si>
    <t>214D月田022</t>
  </si>
  <si>
    <t>Ⅱ-50183</t>
  </si>
  <si>
    <t>214D月田023</t>
  </si>
  <si>
    <t>Ⅱ-50184</t>
  </si>
  <si>
    <t>214D月田024</t>
  </si>
  <si>
    <t>Ⅱ-50173-1</t>
  </si>
  <si>
    <t>214D月田025</t>
  </si>
  <si>
    <t>Ⅱ-50173-2</t>
  </si>
  <si>
    <t>214J月田001</t>
  </si>
  <si>
    <t>214J月田002</t>
  </si>
  <si>
    <t>214J月田003</t>
  </si>
  <si>
    <t>桑原</t>
  </si>
  <si>
    <t>月田本</t>
  </si>
  <si>
    <t>214K月田本001</t>
  </si>
  <si>
    <t>Ⅰ-1551</t>
  </si>
  <si>
    <t>214K月田本002</t>
  </si>
  <si>
    <t>Ⅰ-1555</t>
  </si>
  <si>
    <t>214K月田本003</t>
  </si>
  <si>
    <t>Ⅰ-1556</t>
  </si>
  <si>
    <t>214K月田本004</t>
  </si>
  <si>
    <t>Ⅰ-2620</t>
  </si>
  <si>
    <t>214K月田本005</t>
  </si>
  <si>
    <t>Ⅰ-2631</t>
  </si>
  <si>
    <t>214K月田本006</t>
  </si>
  <si>
    <t>Ⅰ-2632</t>
  </si>
  <si>
    <t>214K月田本007</t>
  </si>
  <si>
    <t>Ⅱ-1843</t>
  </si>
  <si>
    <t>214K月田本008</t>
  </si>
  <si>
    <t>Ⅱ-1879</t>
  </si>
  <si>
    <t>214K月田本009</t>
  </si>
  <si>
    <t>Ⅱ-1881</t>
  </si>
  <si>
    <t>214K月田本010</t>
  </si>
  <si>
    <t>Ⅱ-1882</t>
  </si>
  <si>
    <t>214K月田本011</t>
  </si>
  <si>
    <t>Ⅱ-1883</t>
  </si>
  <si>
    <t>214K月田本012</t>
  </si>
  <si>
    <t>Ⅱ-1884</t>
  </si>
  <si>
    <t>214K月田本013</t>
  </si>
  <si>
    <t>Ⅱ-1858</t>
  </si>
  <si>
    <t>214K月田本014</t>
  </si>
  <si>
    <t>Ⅱ-1868</t>
  </si>
  <si>
    <t>214K月田本015</t>
  </si>
  <si>
    <t>Ⅱ-1869</t>
  </si>
  <si>
    <t>214K月田本016</t>
  </si>
  <si>
    <t>Ⅱ-1870</t>
  </si>
  <si>
    <t>214K月田本017</t>
  </si>
  <si>
    <t>Ⅱ-1871</t>
  </si>
  <si>
    <t>214K月田本018</t>
  </si>
  <si>
    <t>Ⅱ-1872</t>
  </si>
  <si>
    <t>214K月田本019</t>
  </si>
  <si>
    <t>Ⅱ-1873</t>
  </si>
  <si>
    <t>214K月田本020</t>
  </si>
  <si>
    <t>土居谷-01</t>
  </si>
  <si>
    <t>214D月田本001</t>
  </si>
  <si>
    <t>Ⅰ-50094</t>
  </si>
  <si>
    <t>214D月田本002</t>
  </si>
  <si>
    <t>Ⅰ-50095</t>
  </si>
  <si>
    <t>214D月田本003</t>
  </si>
  <si>
    <t>Ⅰ-50119-1</t>
  </si>
  <si>
    <t>214D月田本004</t>
  </si>
  <si>
    <t>Ⅰ-50119-2</t>
  </si>
  <si>
    <t>214D月田本005</t>
  </si>
  <si>
    <t>Ⅰ-50120</t>
  </si>
  <si>
    <t>214D月田本006</t>
  </si>
  <si>
    <t>Ⅰ-50162</t>
  </si>
  <si>
    <t>214D月田本007</t>
  </si>
  <si>
    <t>Ⅰ-50168</t>
  </si>
  <si>
    <t>214D月田本008</t>
  </si>
  <si>
    <t>Ⅰ-50169</t>
  </si>
  <si>
    <t>214D月田本009</t>
  </si>
  <si>
    <t>Ⅰ-50174</t>
  </si>
  <si>
    <t>214D月田本010</t>
  </si>
  <si>
    <t>Ⅰ-50161</t>
  </si>
  <si>
    <t>214D月田本011</t>
  </si>
  <si>
    <t>Ⅰ-50165</t>
  </si>
  <si>
    <t>214D月田本012</t>
  </si>
  <si>
    <t>Ⅱ-50164</t>
  </si>
  <si>
    <t>214D月田本013</t>
  </si>
  <si>
    <t>Ⅱ-50166</t>
  </si>
  <si>
    <t>214D月田本014</t>
  </si>
  <si>
    <t>Ⅱ-50167</t>
  </si>
  <si>
    <t>214D月田本015</t>
  </si>
  <si>
    <t>Ⅱ-50170</t>
  </si>
  <si>
    <t>214J月田本001</t>
  </si>
  <si>
    <t>214D福谷001</t>
  </si>
  <si>
    <t>Ⅰ-50126</t>
  </si>
  <si>
    <t>214D福谷002</t>
  </si>
  <si>
    <t>Ⅱ-50075</t>
  </si>
  <si>
    <t>214D福谷003</t>
  </si>
  <si>
    <t>Ⅱ-50123</t>
  </si>
  <si>
    <t>214D福谷004</t>
  </si>
  <si>
    <t>Ⅱ-50124</t>
  </si>
  <si>
    <t>214D福谷005</t>
  </si>
  <si>
    <t>Ⅱ-50125</t>
  </si>
  <si>
    <t>214D福谷006</t>
  </si>
  <si>
    <t>Ⅱ-50129</t>
  </si>
  <si>
    <t>214D福谷007</t>
  </si>
  <si>
    <t>Ⅱ-50130</t>
  </si>
  <si>
    <t>214D福谷008</t>
  </si>
  <si>
    <t>Ⅱ-50131</t>
  </si>
  <si>
    <t>214D福谷009</t>
  </si>
  <si>
    <t>Ⅲ-50076</t>
  </si>
  <si>
    <t>214D福谷010</t>
  </si>
  <si>
    <t>Ⅲ-50127</t>
  </si>
  <si>
    <t>214D福谷011</t>
  </si>
  <si>
    <t>Ⅲ-50128</t>
  </si>
  <si>
    <t>214D福谷012</t>
  </si>
  <si>
    <t>Ⅲ-50134</t>
  </si>
  <si>
    <t>星山</t>
  </si>
  <si>
    <t>214K星山001</t>
  </si>
  <si>
    <t>Ⅱ-1819</t>
  </si>
  <si>
    <t>214D星山001</t>
  </si>
  <si>
    <t>Ⅰ-50016</t>
  </si>
  <si>
    <t>214D星山002</t>
  </si>
  <si>
    <t>Ⅰ-50017</t>
  </si>
  <si>
    <t>214D星山003</t>
  </si>
  <si>
    <t>Ⅰ-50018</t>
  </si>
  <si>
    <t>214D星山004</t>
  </si>
  <si>
    <t>Ⅰ-50019</t>
  </si>
  <si>
    <t>214D星山005</t>
  </si>
  <si>
    <t>Ⅱ-50015</t>
  </si>
  <si>
    <t>214D星山006</t>
  </si>
  <si>
    <t>Ⅱ-50020</t>
  </si>
  <si>
    <t>214J星山001</t>
  </si>
  <si>
    <t>本郷</t>
  </si>
  <si>
    <t>214K本郷001</t>
  </si>
  <si>
    <t>Ⅰ-1526</t>
  </si>
  <si>
    <t>214K本郷002</t>
  </si>
  <si>
    <t>Ⅰ-1527</t>
  </si>
  <si>
    <t>214K本郷003</t>
  </si>
  <si>
    <t>Ⅰ-1528</t>
  </si>
  <si>
    <t>214K本郷004</t>
  </si>
  <si>
    <t>Ⅰ-1530</t>
  </si>
  <si>
    <t>214K本郷005</t>
  </si>
  <si>
    <t>Ⅰ-2612</t>
  </si>
  <si>
    <t>214K本郷006</t>
  </si>
  <si>
    <t>Ⅰ-2622</t>
  </si>
  <si>
    <t>214K本郷007</t>
  </si>
  <si>
    <t>Ⅱ-1822</t>
  </si>
  <si>
    <t>214K本郷008</t>
  </si>
  <si>
    <t>Ⅱ-1823</t>
  </si>
  <si>
    <t>214K本郷009</t>
  </si>
  <si>
    <t>Ⅲ-199</t>
  </si>
  <si>
    <t>214D本郷001</t>
  </si>
  <si>
    <t>Ⅰ-50060</t>
  </si>
  <si>
    <t>214D本郷002</t>
  </si>
  <si>
    <t>Ⅰ-50061</t>
  </si>
  <si>
    <t>214D本郷003</t>
  </si>
  <si>
    <t>Ⅰ-50066</t>
  </si>
  <si>
    <t>214D本郷004</t>
  </si>
  <si>
    <t>Ⅰ-50068</t>
  </si>
  <si>
    <t>214D本郷005</t>
  </si>
  <si>
    <t>Ⅰ-50069</t>
  </si>
  <si>
    <t>214D本郷006</t>
  </si>
  <si>
    <t>Ⅰ-50059</t>
  </si>
  <si>
    <t>214D本郷007</t>
  </si>
  <si>
    <t>Ⅱ-50063</t>
  </si>
  <si>
    <t>214D本郷008</t>
  </si>
  <si>
    <t>Ⅱ-50064</t>
  </si>
  <si>
    <t>214D本郷009</t>
  </si>
  <si>
    <t>Ⅱ-50065</t>
  </si>
  <si>
    <t>214D本郷010</t>
  </si>
  <si>
    <t>Ⅱ-50067</t>
  </si>
  <si>
    <t>214D本郷011</t>
  </si>
  <si>
    <t>Ⅱ-50070</t>
  </si>
  <si>
    <t>214D本郷012</t>
  </si>
  <si>
    <t>Ⅲ-50062</t>
  </si>
  <si>
    <t>214D本郷013</t>
  </si>
  <si>
    <t>Ⅲ-50071</t>
  </si>
  <si>
    <t>真賀</t>
  </si>
  <si>
    <t>214D真賀001</t>
  </si>
  <si>
    <t>Ⅰ-50029</t>
  </si>
  <si>
    <t>曲り</t>
  </si>
  <si>
    <t>214K曲り001</t>
  </si>
  <si>
    <t>Ⅰ-1517</t>
  </si>
  <si>
    <t>214K曲り002</t>
  </si>
  <si>
    <t>Ⅱ-1811</t>
  </si>
  <si>
    <t>214K曲り003</t>
  </si>
  <si>
    <t>Ⅱ-1812</t>
  </si>
  <si>
    <t>214K曲り004</t>
  </si>
  <si>
    <t>Ⅲ-0194</t>
  </si>
  <si>
    <t>214D曲り001</t>
  </si>
  <si>
    <t>Ⅰ-50001</t>
  </si>
  <si>
    <t>214D曲り002</t>
  </si>
  <si>
    <t>Ⅱ-50005</t>
  </si>
  <si>
    <t>214D曲り003</t>
  </si>
  <si>
    <t>Ⅱ-50006</t>
  </si>
  <si>
    <t>214D曲り004</t>
  </si>
  <si>
    <t>Ⅱ-50007-1</t>
  </si>
  <si>
    <t>214D曲り005</t>
  </si>
  <si>
    <t>Ⅱ-50007-2</t>
  </si>
  <si>
    <t>214J曲り001</t>
  </si>
  <si>
    <t>214J曲り002</t>
  </si>
  <si>
    <t>滝ノ上</t>
  </si>
  <si>
    <t>正吉</t>
  </si>
  <si>
    <t>214K正吉001</t>
  </si>
  <si>
    <t>Ⅰ-1518</t>
  </si>
  <si>
    <t>214D正吉001</t>
  </si>
  <si>
    <t>Ⅰ-50048</t>
  </si>
  <si>
    <t>214D正吉002</t>
  </si>
  <si>
    <t>Ⅰ-50049</t>
  </si>
  <si>
    <t>見尾</t>
  </si>
  <si>
    <t>214K見尾001</t>
  </si>
  <si>
    <t>Ⅱ-1816</t>
  </si>
  <si>
    <t>214K見尾002</t>
  </si>
  <si>
    <t>Ⅱ-1817</t>
  </si>
  <si>
    <t>214D見尾001</t>
  </si>
  <si>
    <t>Ⅰ-50022-1</t>
  </si>
  <si>
    <t>214D見尾002</t>
  </si>
  <si>
    <t>Ⅰ-50022-2</t>
  </si>
  <si>
    <t>214D見尾003</t>
  </si>
  <si>
    <t>Ⅰ-50030</t>
  </si>
  <si>
    <t>214D見尾004</t>
  </si>
  <si>
    <t>Ⅰ-50031</t>
  </si>
  <si>
    <t>214D見尾005</t>
  </si>
  <si>
    <t>Ⅱ-50023</t>
  </si>
  <si>
    <t>214D見尾006</t>
  </si>
  <si>
    <t>Ⅱ-50024</t>
  </si>
  <si>
    <t>山久世</t>
  </si>
  <si>
    <t>214K山久世001</t>
  </si>
  <si>
    <t>Ⅰ-1515-1</t>
  </si>
  <si>
    <t>214K山久世002</t>
  </si>
  <si>
    <t>Ⅰ-1515-2</t>
  </si>
  <si>
    <t>214K山久世003</t>
  </si>
  <si>
    <t>Ⅰ-1514</t>
  </si>
  <si>
    <t>214K山久世004</t>
  </si>
  <si>
    <t>Ⅰ-1516</t>
  </si>
  <si>
    <t>214K山久世005</t>
  </si>
  <si>
    <t>Ⅰ-2610</t>
  </si>
  <si>
    <t>214K山久世006</t>
  </si>
  <si>
    <t>Ⅱ-1826</t>
  </si>
  <si>
    <t>214K山久世007</t>
  </si>
  <si>
    <t>Ⅱ-1827</t>
  </si>
  <si>
    <t>214K山久世008</t>
  </si>
  <si>
    <t>Ⅱ-1828</t>
  </si>
  <si>
    <t>214D山久世001</t>
  </si>
  <si>
    <t>Ⅰ-50032</t>
  </si>
  <si>
    <t>214D山久世002</t>
  </si>
  <si>
    <t>Ⅰ-50033</t>
  </si>
  <si>
    <t>214D山久世003</t>
  </si>
  <si>
    <t>Ⅰ-50035</t>
  </si>
  <si>
    <t>214D山久世004</t>
  </si>
  <si>
    <t>Ⅰ-50040</t>
  </si>
  <si>
    <t>214D山久世005</t>
  </si>
  <si>
    <t>Ⅱ-50036</t>
  </si>
  <si>
    <t>214D山久世006</t>
  </si>
  <si>
    <t>Ⅱ-50037</t>
  </si>
  <si>
    <t>214D山久世007</t>
  </si>
  <si>
    <t>Ⅰ-50047</t>
  </si>
  <si>
    <t>214D山久世008</t>
  </si>
  <si>
    <t>Ⅱ-50039</t>
  </si>
  <si>
    <t>214D山久世009</t>
  </si>
  <si>
    <t>Ⅱ-50041</t>
  </si>
  <si>
    <t>214D山久世010</t>
  </si>
  <si>
    <t>Ⅱ-50042</t>
  </si>
  <si>
    <t>214D山久世011</t>
  </si>
  <si>
    <t>Ⅱ-50043</t>
  </si>
  <si>
    <t>214D山久世012</t>
  </si>
  <si>
    <t>Ⅱ-50044</t>
  </si>
  <si>
    <t>214D山久世013</t>
  </si>
  <si>
    <t>Ⅱ-50034</t>
  </si>
  <si>
    <t>214D山久世014</t>
  </si>
  <si>
    <t>Ⅱ-50038</t>
  </si>
  <si>
    <t>214D山久世015</t>
  </si>
  <si>
    <t>Ⅰ-50045</t>
  </si>
  <si>
    <t>214D山久世016</t>
  </si>
  <si>
    <t>Ⅰ-50046</t>
  </si>
  <si>
    <t>横部</t>
  </si>
  <si>
    <t>214K横部001</t>
  </si>
  <si>
    <t>Ⅱ-1825</t>
  </si>
  <si>
    <t>214K横部002</t>
  </si>
  <si>
    <t>Ⅲ-0198</t>
  </si>
  <si>
    <t>若代</t>
  </si>
  <si>
    <t>214K若代001</t>
  </si>
  <si>
    <t>Ⅰ-1539</t>
  </si>
  <si>
    <t>214K若代002</t>
  </si>
  <si>
    <t>Ⅰ-1546</t>
  </si>
  <si>
    <t>214K若代003</t>
  </si>
  <si>
    <t>Ⅰ-1547</t>
  </si>
  <si>
    <t>214K若代004</t>
  </si>
  <si>
    <t>Ⅰ-1548</t>
  </si>
  <si>
    <t>214K若代005</t>
  </si>
  <si>
    <t>Ⅰ-1550</t>
  </si>
  <si>
    <t>214K若代006</t>
  </si>
  <si>
    <t>Ⅰ-2618</t>
  </si>
  <si>
    <t>214K若代007</t>
  </si>
  <si>
    <t>Ⅰ-2619</t>
  </si>
  <si>
    <t>214K若代008</t>
  </si>
  <si>
    <t>Ⅱ-1836</t>
  </si>
  <si>
    <t>214K若代009</t>
  </si>
  <si>
    <t>Ⅱ-1837</t>
  </si>
  <si>
    <t>214K若代010</t>
  </si>
  <si>
    <t>Ⅱ-1838</t>
  </si>
  <si>
    <t>214K若代011</t>
  </si>
  <si>
    <t>Ⅱ-1839</t>
  </si>
  <si>
    <t>214K若代012</t>
  </si>
  <si>
    <t>Ⅱ-1840</t>
  </si>
  <si>
    <t>214K若代013</t>
  </si>
  <si>
    <t>Ⅱ-1841</t>
  </si>
  <si>
    <t>214K若代014</t>
  </si>
  <si>
    <t>Ⅱ-1842</t>
  </si>
  <si>
    <t>214K若代015</t>
  </si>
  <si>
    <t>Ⅱ-1844</t>
  </si>
  <si>
    <t>214K若代016</t>
  </si>
  <si>
    <t>Ⅱ-1846</t>
  </si>
  <si>
    <t>214K若代017</t>
  </si>
  <si>
    <t>Ⅱ-1847</t>
  </si>
  <si>
    <t>214K若代018</t>
  </si>
  <si>
    <t>Ⅲ-201</t>
  </si>
  <si>
    <t>214D若代001</t>
  </si>
  <si>
    <t>Ⅰ-50091</t>
  </si>
  <si>
    <t>214D若代002</t>
  </si>
  <si>
    <t>Ⅰ-50093</t>
  </si>
  <si>
    <t>214D若代003</t>
  </si>
  <si>
    <t>Ⅰ-50096-1</t>
  </si>
  <si>
    <t>214D若代004</t>
  </si>
  <si>
    <t>Ⅰ-50096-2</t>
  </si>
  <si>
    <t>214D若代005</t>
  </si>
  <si>
    <t>Ⅰ-50097</t>
  </si>
  <si>
    <t>214D若代006</t>
  </si>
  <si>
    <t>Ⅰ-50101</t>
  </si>
  <si>
    <t>214D若代007</t>
  </si>
  <si>
    <t>Ⅰ-50102-1</t>
  </si>
  <si>
    <t>214D若代008</t>
  </si>
  <si>
    <t>Ⅰ-50102-2</t>
  </si>
  <si>
    <t>214D若代009</t>
  </si>
  <si>
    <t>Ⅱ-50090</t>
  </si>
  <si>
    <t>214D若代010</t>
  </si>
  <si>
    <t>Ⅱ-50092</t>
  </si>
  <si>
    <t>214D若代011</t>
  </si>
  <si>
    <t>Ⅱ-50099</t>
  </si>
  <si>
    <t>214D若代012</t>
  </si>
  <si>
    <t>Ⅱ-50100</t>
  </si>
  <si>
    <t>214D若代013</t>
  </si>
  <si>
    <t>Ⅱ-50103</t>
  </si>
  <si>
    <t>214J若代001</t>
  </si>
  <si>
    <t>若代畝</t>
  </si>
  <si>
    <t>214K若代畝001</t>
  </si>
  <si>
    <t>Ⅰ-1534</t>
  </si>
  <si>
    <t>214K若代畝002</t>
  </si>
  <si>
    <t>Ⅰ-1537</t>
  </si>
  <si>
    <t>214K若代畝003</t>
  </si>
  <si>
    <t>Ⅱ-1859</t>
  </si>
  <si>
    <t>214K若代畝004</t>
  </si>
  <si>
    <t>Ⅱ-1860</t>
  </si>
  <si>
    <t>214K若代畝005</t>
  </si>
  <si>
    <t>Ⅱ-1861</t>
  </si>
  <si>
    <t>214D若代畝001</t>
  </si>
  <si>
    <t>Ⅰ-50121</t>
  </si>
  <si>
    <t>川上村</t>
  </si>
  <si>
    <t>蒜山上徳山</t>
  </si>
  <si>
    <t>214K蒜山上徳山001</t>
  </si>
  <si>
    <t>4日</t>
  </si>
  <si>
    <t>Ⅰ-1637</t>
  </si>
  <si>
    <t>214K蒜山上徳山002</t>
  </si>
  <si>
    <t>Ⅱ-2076</t>
  </si>
  <si>
    <t>214D蒜山上徳山001</t>
  </si>
  <si>
    <t>Ⅱ-56001</t>
  </si>
  <si>
    <t>蒜山上福田</t>
  </si>
  <si>
    <t>214K蒜山上福田001</t>
  </si>
  <si>
    <t>Ⅰ-1638</t>
  </si>
  <si>
    <t>214K蒜山上福田002</t>
  </si>
  <si>
    <t>Ⅰ-1639</t>
  </si>
  <si>
    <t>蒜山西茅部</t>
  </si>
  <si>
    <t>214K蒜山西茅部001</t>
  </si>
  <si>
    <t>Ⅱ-2077</t>
  </si>
  <si>
    <t>214K蒜山西茅部002</t>
  </si>
  <si>
    <t>大蛇-01</t>
  </si>
  <si>
    <t>214D蒜山西茅部001</t>
  </si>
  <si>
    <t>Ⅰ-56004</t>
  </si>
  <si>
    <t>214D蒜山西茅部002</t>
  </si>
  <si>
    <t>Ⅰ-56005</t>
  </si>
  <si>
    <t>214D蒜山西茅部003</t>
  </si>
  <si>
    <t>Ⅰ-56006-1</t>
  </si>
  <si>
    <t>214D蒜山西茅部004</t>
  </si>
  <si>
    <t>Ⅰ-56006-2</t>
  </si>
  <si>
    <t>214D蒜山西茅部005</t>
  </si>
  <si>
    <t>Ⅰ-56006-3</t>
  </si>
  <si>
    <t>214D蒜山西茅部006</t>
  </si>
  <si>
    <t>Ⅰ-56006-4</t>
  </si>
  <si>
    <t>214D蒜山西茅部007</t>
  </si>
  <si>
    <t>Ⅰ-56006-5</t>
  </si>
  <si>
    <t>214D蒜山西茅部008</t>
  </si>
  <si>
    <t>Ⅱ-56007</t>
  </si>
  <si>
    <t>蒜山東茅部</t>
  </si>
  <si>
    <t>214K蒜山東茅部001</t>
  </si>
  <si>
    <t>Ⅰ-1641</t>
  </si>
  <si>
    <t>214D蒜山東茅部001</t>
  </si>
  <si>
    <t>Ⅱ-56008-1</t>
  </si>
  <si>
    <t>214D蒜山東茅部002</t>
  </si>
  <si>
    <t>Ⅱ-56008-2</t>
  </si>
  <si>
    <t>214D蒜山東茅部003</t>
  </si>
  <si>
    <t>Ⅱ-56010</t>
  </si>
  <si>
    <t>214D蒜山東茅部004</t>
  </si>
  <si>
    <t>Ⅱ-56011</t>
  </si>
  <si>
    <t>214D蒜山東茅部005</t>
  </si>
  <si>
    <t>Ⅱ-56012</t>
  </si>
  <si>
    <t>蒜山本茅部</t>
  </si>
  <si>
    <t>214D蒜山本茅部001</t>
  </si>
  <si>
    <t>Ⅰ-56002-1</t>
  </si>
  <si>
    <t>214D蒜山本茅部002</t>
  </si>
  <si>
    <t>Ⅰ-56002-2</t>
  </si>
  <si>
    <t>214D蒜山本茅部003</t>
  </si>
  <si>
    <t>Ⅰ-56002-3</t>
  </si>
  <si>
    <t>214D蒜山本茅部004</t>
  </si>
  <si>
    <t>Ⅰ-56003-1</t>
  </si>
  <si>
    <t>214D蒜山本茅部005</t>
  </si>
  <si>
    <t>Ⅰ-56003-2</t>
  </si>
  <si>
    <t>久世町</t>
  </si>
  <si>
    <t>樫西</t>
  </si>
  <si>
    <t>214K樫西001</t>
  </si>
  <si>
    <t>Ⅰ-1605</t>
  </si>
  <si>
    <t>214K樫西002</t>
  </si>
  <si>
    <t>Ⅰ-1606</t>
  </si>
  <si>
    <t>214K樫西003</t>
  </si>
  <si>
    <t>Ⅰ-1607</t>
  </si>
  <si>
    <t>214K樫西004</t>
  </si>
  <si>
    <t>Ⅰ-1610</t>
  </si>
  <si>
    <t>214K樫西005</t>
  </si>
  <si>
    <t>Ⅰ-1611</t>
  </si>
  <si>
    <t>214K樫西006</t>
  </si>
  <si>
    <t>Ⅰ-1616</t>
  </si>
  <si>
    <t>214K樫西007</t>
  </si>
  <si>
    <t>Ⅰ-2662</t>
  </si>
  <si>
    <t>214K樫西008</t>
  </si>
  <si>
    <t>Ⅰ-2669</t>
  </si>
  <si>
    <t>214K樫西009</t>
  </si>
  <si>
    <t>Ⅰ-2671</t>
  </si>
  <si>
    <t>214K樫西010</t>
  </si>
  <si>
    <t>Ⅱ-2018</t>
  </si>
  <si>
    <t>214K樫西011</t>
  </si>
  <si>
    <t>Ⅱ-2019</t>
  </si>
  <si>
    <t>214K樫西012</t>
  </si>
  <si>
    <t>Ⅱ-2020</t>
  </si>
  <si>
    <t>214K樫西013</t>
  </si>
  <si>
    <t>Ⅱ-2021</t>
  </si>
  <si>
    <t>214K樫西014</t>
  </si>
  <si>
    <t>Ⅱ-2022</t>
  </si>
  <si>
    <t>214D樫西001</t>
  </si>
  <si>
    <t>Ⅰ-53017</t>
  </si>
  <si>
    <t>214D樫西002</t>
  </si>
  <si>
    <t>Ⅰ-53004-1</t>
  </si>
  <si>
    <t>214D樫西003</t>
  </si>
  <si>
    <t>Ⅰ-53004-2</t>
  </si>
  <si>
    <t>214D樫西004</t>
  </si>
  <si>
    <t>Ⅰ-53006</t>
  </si>
  <si>
    <t>214D樫西005</t>
  </si>
  <si>
    <t>Ⅰ-53008</t>
  </si>
  <si>
    <t>214D樫西006</t>
  </si>
  <si>
    <t>Ⅰ-53018</t>
  </si>
  <si>
    <t>214D樫西007</t>
  </si>
  <si>
    <t>Ⅰ-53019</t>
  </si>
  <si>
    <t>214D樫西008</t>
  </si>
  <si>
    <t>Ⅰ-53020</t>
  </si>
  <si>
    <t>214D樫西009</t>
  </si>
  <si>
    <t>Ⅰ-53023</t>
  </si>
  <si>
    <t>214D樫西010</t>
  </si>
  <si>
    <t>Ⅰ-53024</t>
  </si>
  <si>
    <t>214D樫西011</t>
  </si>
  <si>
    <t>Ⅰ-53035</t>
  </si>
  <si>
    <t>214D樫西012</t>
  </si>
  <si>
    <t>Ⅰ-53037</t>
  </si>
  <si>
    <t>214D樫西013</t>
  </si>
  <si>
    <t>Ⅰ-53038</t>
  </si>
  <si>
    <t>214D樫西014</t>
  </si>
  <si>
    <t>Ⅱ-53005</t>
  </si>
  <si>
    <t>214D樫西015</t>
  </si>
  <si>
    <t>Ⅱ-53007</t>
  </si>
  <si>
    <t>214D樫西016</t>
  </si>
  <si>
    <t>Ⅱ-53009</t>
  </si>
  <si>
    <t>214D樫西017</t>
  </si>
  <si>
    <t>Ⅱ-53011</t>
  </si>
  <si>
    <t>214D樫西018</t>
  </si>
  <si>
    <t>Ⅱ-53012</t>
  </si>
  <si>
    <t>214D樫西019</t>
  </si>
  <si>
    <t>Ⅱ-53013</t>
  </si>
  <si>
    <t>214D樫西020</t>
  </si>
  <si>
    <t>Ⅱ-53014</t>
  </si>
  <si>
    <t>214D樫西021</t>
  </si>
  <si>
    <t>Ⅱ-53021</t>
  </si>
  <si>
    <t>214D樫西022</t>
  </si>
  <si>
    <t>Ⅱ-53022</t>
  </si>
  <si>
    <t>214D樫西023</t>
  </si>
  <si>
    <t>Ⅱ-53034</t>
  </si>
  <si>
    <t>樫東</t>
  </si>
  <si>
    <t>214K樫東001</t>
  </si>
  <si>
    <t>Ⅱ-2023</t>
  </si>
  <si>
    <t>214K樫東002</t>
  </si>
  <si>
    <t>Ⅱ-2024</t>
  </si>
  <si>
    <t>214K樫東003</t>
  </si>
  <si>
    <t>Ⅱ-2025</t>
  </si>
  <si>
    <t>214D樫東001</t>
  </si>
  <si>
    <t>Ⅰ-53049</t>
  </si>
  <si>
    <t>214D樫東002</t>
  </si>
  <si>
    <t>Ⅱ-53041</t>
  </si>
  <si>
    <t>214D樫東003</t>
  </si>
  <si>
    <t>Ⅱ-53042</t>
  </si>
  <si>
    <t>214D樫東004</t>
  </si>
  <si>
    <t>Ⅱ-53043</t>
  </si>
  <si>
    <t>214D樫東005</t>
  </si>
  <si>
    <t>Ⅱ-53046</t>
  </si>
  <si>
    <t>214D樫東006</t>
  </si>
  <si>
    <t>Ⅱ-53050-1</t>
  </si>
  <si>
    <t>214D樫東007</t>
  </si>
  <si>
    <t>Ⅱ-53050-2</t>
  </si>
  <si>
    <t>214D樫東008</t>
  </si>
  <si>
    <t>Ⅱ-53051</t>
  </si>
  <si>
    <t>草加部</t>
  </si>
  <si>
    <t>214K草加部001</t>
  </si>
  <si>
    <t>Ⅰ-1618</t>
  </si>
  <si>
    <t>214D草加部001</t>
  </si>
  <si>
    <t>Ⅰ-53070-1</t>
  </si>
  <si>
    <t>214D草加部002</t>
  </si>
  <si>
    <t>Ⅰ-53070-2</t>
  </si>
  <si>
    <t>214D草加部003</t>
  </si>
  <si>
    <t>Ⅰ-53072</t>
  </si>
  <si>
    <t>214D草加部004</t>
  </si>
  <si>
    <t>Ⅰ-53065-1</t>
  </si>
  <si>
    <t>214D草加部005</t>
  </si>
  <si>
    <t>Ⅰ-53065-2</t>
  </si>
  <si>
    <t>214D草加部006</t>
  </si>
  <si>
    <t>Ⅰ-53067</t>
  </si>
  <si>
    <t>214D草加部007</t>
  </si>
  <si>
    <t>Ⅰ-53069</t>
  </si>
  <si>
    <t>214D草加部008</t>
  </si>
  <si>
    <t>Ⅰ-53071</t>
  </si>
  <si>
    <t>214D草加部009</t>
  </si>
  <si>
    <t>Ⅱ-53064</t>
  </si>
  <si>
    <t>214D草加部010</t>
  </si>
  <si>
    <t>Ⅱ-53066-1</t>
  </si>
  <si>
    <t>214D草加部011</t>
  </si>
  <si>
    <t>Ⅱ-53066-2</t>
  </si>
  <si>
    <t>214D草加部012</t>
  </si>
  <si>
    <t>Ⅲ-53059</t>
  </si>
  <si>
    <t>214D草加部013</t>
  </si>
  <si>
    <t>Ⅲ-53060</t>
  </si>
  <si>
    <t>214D草加部014</t>
  </si>
  <si>
    <t>Ⅲ-53061</t>
  </si>
  <si>
    <t>214D草加部015</t>
  </si>
  <si>
    <t>Ⅲ-53062</t>
  </si>
  <si>
    <t>214D草加部016</t>
  </si>
  <si>
    <t>Ⅲ-53063</t>
  </si>
  <si>
    <t>214D草加部017</t>
  </si>
  <si>
    <t>草加谷④</t>
  </si>
  <si>
    <t>久世</t>
  </si>
  <si>
    <t>214K久世001</t>
  </si>
  <si>
    <t>Ⅰ-2672</t>
  </si>
  <si>
    <t>214K久世002</t>
  </si>
  <si>
    <t>Ⅰ-2673</t>
  </si>
  <si>
    <t>214K久世003</t>
  </si>
  <si>
    <t>Ⅰ-2674</t>
  </si>
  <si>
    <t>214K久世004</t>
  </si>
  <si>
    <t>Ⅰ-2675</t>
  </si>
  <si>
    <t>214K久世005</t>
  </si>
  <si>
    <t>Ⅱ-2033</t>
  </si>
  <si>
    <t>214K久世006</t>
  </si>
  <si>
    <t>久世(A)</t>
  </si>
  <si>
    <t>214D久世001</t>
  </si>
  <si>
    <t>Ⅰ-53054</t>
  </si>
  <si>
    <t>214D久世002</t>
  </si>
  <si>
    <t>Ⅰ-53058</t>
  </si>
  <si>
    <t>214D久世003</t>
  </si>
  <si>
    <t>Ⅱ-53055</t>
  </si>
  <si>
    <t>214D久世004</t>
  </si>
  <si>
    <t>Ⅱ-53056</t>
  </si>
  <si>
    <t>214D久世005</t>
  </si>
  <si>
    <t>Ⅱ-53057</t>
  </si>
  <si>
    <t>214D久世006</t>
  </si>
  <si>
    <t>久世①</t>
  </si>
  <si>
    <t>214D久世007</t>
  </si>
  <si>
    <t>Ⅱ-53001-1</t>
  </si>
  <si>
    <t>214D久世008</t>
  </si>
  <si>
    <t>Ⅱ-53001-2</t>
  </si>
  <si>
    <t>214D久世009</t>
  </si>
  <si>
    <t>Ⅱ-53002</t>
  </si>
  <si>
    <t>214D久世010</t>
  </si>
  <si>
    <t>Ⅲ-53003</t>
  </si>
  <si>
    <t>惣</t>
  </si>
  <si>
    <t>214K惣001</t>
  </si>
  <si>
    <t>Ⅲ-0214</t>
  </si>
  <si>
    <t>214D惣001</t>
  </si>
  <si>
    <t>Ⅰ-53074</t>
  </si>
  <si>
    <t>214D惣002</t>
  </si>
  <si>
    <t>Ⅰ-53073-1</t>
  </si>
  <si>
    <t>214D惣003</t>
  </si>
  <si>
    <t>Ⅰ-53073-2</t>
  </si>
  <si>
    <t>214D惣004</t>
  </si>
  <si>
    <t>Ⅰ-53073-3</t>
  </si>
  <si>
    <t>214D惣005</t>
  </si>
  <si>
    <t>Ⅰ-53073-4</t>
  </si>
  <si>
    <t>214D惣006</t>
  </si>
  <si>
    <t>Ⅰ-53068</t>
  </si>
  <si>
    <t>台金屋</t>
  </si>
  <si>
    <t>214K台金屋001</t>
  </si>
  <si>
    <t>Ⅰ-1617</t>
  </si>
  <si>
    <t>214D台金屋001</t>
  </si>
  <si>
    <t>Ⅱ-53081</t>
  </si>
  <si>
    <t>214D台金屋002</t>
  </si>
  <si>
    <t>Ⅱ-53082</t>
  </si>
  <si>
    <t>多田</t>
  </si>
  <si>
    <t>214D多田001</t>
  </si>
  <si>
    <t>Ⅰ-53088</t>
  </si>
  <si>
    <t>214D多田002</t>
  </si>
  <si>
    <t>Ⅰ-53089-1</t>
  </si>
  <si>
    <t>214D多田003</t>
  </si>
  <si>
    <t>Ⅰ-53089-2</t>
  </si>
  <si>
    <t>214D多田004</t>
  </si>
  <si>
    <t>Ⅱ-53087</t>
  </si>
  <si>
    <t>富尾</t>
  </si>
  <si>
    <t>214D富尾001</t>
  </si>
  <si>
    <t>Ⅰ-53075</t>
  </si>
  <si>
    <t>214D富尾002</t>
  </si>
  <si>
    <t>Ⅰ-53076</t>
  </si>
  <si>
    <t>214D富尾003</t>
  </si>
  <si>
    <t>Ⅰ-53077-1</t>
  </si>
  <si>
    <t>214D富尾004</t>
  </si>
  <si>
    <t>Ⅰ-53077-2</t>
  </si>
  <si>
    <t>214D中原001</t>
  </si>
  <si>
    <t>Ⅲ-53094</t>
  </si>
  <si>
    <t>214D中原002</t>
  </si>
  <si>
    <t>Ⅲ-53095</t>
  </si>
  <si>
    <t>214D中原003</t>
  </si>
  <si>
    <t>Ⅲ-53097</t>
  </si>
  <si>
    <t>三阪</t>
  </si>
  <si>
    <t>214K三阪001</t>
  </si>
  <si>
    <t>Ⅰ-1615</t>
  </si>
  <si>
    <t>214K三阪002</t>
  </si>
  <si>
    <t>Ⅰ-2667</t>
  </si>
  <si>
    <t>214K三阪003</t>
  </si>
  <si>
    <t>Ⅰ-2668</t>
  </si>
  <si>
    <t>214K三阪004</t>
  </si>
  <si>
    <t>Ⅱ-2026</t>
  </si>
  <si>
    <t>214K三阪005</t>
  </si>
  <si>
    <t>Ⅱ-2027</t>
  </si>
  <si>
    <t>214K三阪006</t>
  </si>
  <si>
    <t>Ⅱ-2034</t>
  </si>
  <si>
    <t>214D三阪001</t>
  </si>
  <si>
    <t>Ⅰ-53039</t>
  </si>
  <si>
    <t>214D三阪002</t>
  </si>
  <si>
    <t>Ⅰ-53045</t>
  </si>
  <si>
    <t>214D三阪003</t>
  </si>
  <si>
    <t>Ⅱ-53052</t>
  </si>
  <si>
    <t>214D三阪004</t>
  </si>
  <si>
    <t>Ⅱ-53044</t>
  </si>
  <si>
    <t>214D三阪005</t>
  </si>
  <si>
    <t>Ⅱ-53048</t>
  </si>
  <si>
    <t>214D三阪006</t>
  </si>
  <si>
    <t>Ⅱ-53053</t>
  </si>
  <si>
    <t>214D三阪007</t>
  </si>
  <si>
    <t>Ⅱ-53078</t>
  </si>
  <si>
    <t>Ⅱ-53079</t>
  </si>
  <si>
    <t>214D三阪009</t>
  </si>
  <si>
    <t>Ⅲ-53040</t>
  </si>
  <si>
    <t>214D三阪010</t>
  </si>
  <si>
    <t>Ⅲ-53047</t>
  </si>
  <si>
    <t>三崎</t>
  </si>
  <si>
    <t>214K三崎001</t>
  </si>
  <si>
    <t>Ⅰ-2676</t>
  </si>
  <si>
    <t>214K三崎002</t>
  </si>
  <si>
    <t>Ⅲ-215</t>
  </si>
  <si>
    <t>214D三崎001</t>
  </si>
  <si>
    <t>Ⅰ-53098</t>
  </si>
  <si>
    <t>214D三崎002</t>
  </si>
  <si>
    <t>Ⅰ-53101</t>
  </si>
  <si>
    <t>214D三崎003</t>
  </si>
  <si>
    <t>Ⅰ-53103</t>
  </si>
  <si>
    <t>214D三崎004</t>
  </si>
  <si>
    <t>Ⅱ-53100</t>
  </si>
  <si>
    <t>214D三崎005</t>
  </si>
  <si>
    <t>Ⅲ-53096</t>
  </si>
  <si>
    <t>214D三崎006</t>
  </si>
  <si>
    <t>Ⅲ-53099</t>
  </si>
  <si>
    <t>目木</t>
  </si>
  <si>
    <t>214K目木001</t>
  </si>
  <si>
    <t>Ⅱ-2035</t>
  </si>
  <si>
    <t>214K目木002</t>
  </si>
  <si>
    <t>Ⅱ-2036</t>
  </si>
  <si>
    <t>214K目木003</t>
  </si>
  <si>
    <t>Ⅱ-2037</t>
  </si>
  <si>
    <t>214K目木004</t>
  </si>
  <si>
    <t>Ⅱ-2038</t>
  </si>
  <si>
    <t>214K目木005</t>
  </si>
  <si>
    <t>Ⅱ-2039</t>
  </si>
  <si>
    <t>214K目木006</t>
  </si>
  <si>
    <t>大内原(C)</t>
  </si>
  <si>
    <t>214D目木001</t>
  </si>
  <si>
    <t>Ⅰ-53083-1</t>
  </si>
  <si>
    <t>214D目木002</t>
  </si>
  <si>
    <t>Ⅰ-53083-2</t>
  </si>
  <si>
    <t>214D目木003</t>
  </si>
  <si>
    <t>Ⅰ-53084</t>
  </si>
  <si>
    <t>214D目木004</t>
  </si>
  <si>
    <t>Ⅰ-53086</t>
  </si>
  <si>
    <t>214D目木005</t>
  </si>
  <si>
    <t>Ⅰ-53090</t>
  </si>
  <si>
    <t>214D目木006</t>
  </si>
  <si>
    <t>Ⅰ-53091</t>
  </si>
  <si>
    <t>214D目木007</t>
  </si>
  <si>
    <t>Ⅱ-53080</t>
  </si>
  <si>
    <t>214D目木008</t>
  </si>
  <si>
    <t>Ⅱ-53085-1</t>
  </si>
  <si>
    <t>214D目木009</t>
  </si>
  <si>
    <t>Ⅲ-53093</t>
  </si>
  <si>
    <t>214D目木010</t>
  </si>
  <si>
    <t>Ⅱ-53085-2</t>
  </si>
  <si>
    <t>余野上</t>
  </si>
  <si>
    <t>214K余野上001</t>
  </si>
  <si>
    <t>Ⅰ-1608</t>
  </si>
  <si>
    <t>214K余野上002</t>
  </si>
  <si>
    <t>Ⅰ-2663</t>
  </si>
  <si>
    <t>214K余野上003</t>
  </si>
  <si>
    <t>Ⅱ-2032</t>
  </si>
  <si>
    <t>214D余野上001</t>
  </si>
  <si>
    <t>Ⅰ-53010</t>
  </si>
  <si>
    <t>余野下</t>
  </si>
  <si>
    <t>214K余野下001</t>
  </si>
  <si>
    <t>Ⅰ-1613</t>
  </si>
  <si>
    <t>214K余野下002</t>
  </si>
  <si>
    <t>Ⅰ-1614</t>
  </si>
  <si>
    <t>214K余野下003</t>
  </si>
  <si>
    <t>Ⅰ-1609</t>
  </si>
  <si>
    <t>214K余野下004</t>
  </si>
  <si>
    <t>Ⅰ-1612</t>
  </si>
  <si>
    <t>214K余野下005</t>
  </si>
  <si>
    <t>Ⅰ-2664</t>
  </si>
  <si>
    <t>214K余野下006</t>
  </si>
  <si>
    <t>Ⅰ-2665</t>
  </si>
  <si>
    <t>214K余野下007</t>
  </si>
  <si>
    <t>Ⅰ-2666</t>
  </si>
  <si>
    <t>214K余野下008</t>
  </si>
  <si>
    <t>Ⅱ-2031</t>
  </si>
  <si>
    <t>214K余野下009</t>
  </si>
  <si>
    <t>Ⅱ-2028</t>
  </si>
  <si>
    <t>214K余野下010</t>
  </si>
  <si>
    <t>Ⅱ-2029</t>
  </si>
  <si>
    <t>214K余野下011</t>
  </si>
  <si>
    <t>Ⅱ-2030</t>
  </si>
  <si>
    <t>214D余野下001</t>
  </si>
  <si>
    <t>Ⅰ-53030</t>
  </si>
  <si>
    <t>214D余野下002</t>
  </si>
  <si>
    <t>Ⅰ-53026</t>
  </si>
  <si>
    <t>214D余野下003</t>
  </si>
  <si>
    <t>Ⅰ-53027</t>
  </si>
  <si>
    <t>214D余野下004</t>
  </si>
  <si>
    <t>Ⅰ-53028</t>
  </si>
  <si>
    <t>214D余野下005</t>
  </si>
  <si>
    <t>Ⅰ-53029</t>
  </si>
  <si>
    <t>214D余野下006</t>
  </si>
  <si>
    <t>Ⅰ-53036-1</t>
  </si>
  <si>
    <t>214D余野下007</t>
  </si>
  <si>
    <t>Ⅰ-53036-2</t>
  </si>
  <si>
    <t>214D余野下008</t>
  </si>
  <si>
    <t>Ⅰ-53036-3</t>
  </si>
  <si>
    <t>214D余野下009</t>
  </si>
  <si>
    <t>Ⅰ-53036-4</t>
  </si>
  <si>
    <t>214D余野下010</t>
  </si>
  <si>
    <t>Ⅰ-53036-5</t>
  </si>
  <si>
    <t>214D余野下011</t>
  </si>
  <si>
    <t>Ⅰ-53036-6</t>
  </si>
  <si>
    <t>214D余野下012</t>
  </si>
  <si>
    <t>Ⅱ-53015</t>
  </si>
  <si>
    <t>214D余野下013</t>
  </si>
  <si>
    <t>Ⅱ-53016</t>
  </si>
  <si>
    <t>214D余野下014</t>
  </si>
  <si>
    <t>Ⅱ-53025</t>
  </si>
  <si>
    <t>214D余野下015</t>
  </si>
  <si>
    <t>Ⅱ-53031</t>
  </si>
  <si>
    <t>214D余野下016</t>
  </si>
  <si>
    <t>Ⅱ-53032</t>
  </si>
  <si>
    <t>214D余野下017</t>
  </si>
  <si>
    <t>Ⅱ-53033</t>
  </si>
  <si>
    <t>中和村</t>
  </si>
  <si>
    <t>蒜山下和</t>
  </si>
  <si>
    <t>214K蒜山下和001</t>
  </si>
  <si>
    <t>Ⅰ-2687</t>
  </si>
  <si>
    <t>214K蒜山下和002</t>
  </si>
  <si>
    <t>Ⅱ-2082</t>
  </si>
  <si>
    <t>214K蒜山下和003</t>
  </si>
  <si>
    <t>Ⅱ-2083</t>
  </si>
  <si>
    <t>214K蒜山下和004</t>
  </si>
  <si>
    <t>Ⅱ-2086</t>
  </si>
  <si>
    <t>214K蒜山下和005</t>
  </si>
  <si>
    <t>Ⅱ-2087</t>
  </si>
  <si>
    <t>214K蒜山下和006</t>
  </si>
  <si>
    <t>Ⅱ-2088</t>
  </si>
  <si>
    <t>214K蒜山下和007</t>
  </si>
  <si>
    <t>Ⅱ-2089</t>
  </si>
  <si>
    <t>214K蒜山下和008</t>
  </si>
  <si>
    <t>Ⅱ-2090</t>
  </si>
  <si>
    <t>214D蒜山下和001</t>
  </si>
  <si>
    <t>Ⅰ-58001</t>
  </si>
  <si>
    <t>214D蒜山下和002</t>
  </si>
  <si>
    <t>Ⅰ-58002-1</t>
  </si>
  <si>
    <t>214D蒜山下和003</t>
  </si>
  <si>
    <t>Ⅰ-58002-2</t>
  </si>
  <si>
    <t>蒜山初和</t>
  </si>
  <si>
    <t>214D蒜山初和001</t>
  </si>
  <si>
    <t>Ⅰ-58003</t>
  </si>
  <si>
    <t>蒜山真加子</t>
  </si>
  <si>
    <t>214K蒜山真加子001</t>
  </si>
  <si>
    <t>Ⅱ-2091</t>
  </si>
  <si>
    <t>214D蒜山真加子001</t>
  </si>
  <si>
    <t>Ⅰ-58004</t>
  </si>
  <si>
    <t>蒜山吉田</t>
  </si>
  <si>
    <t>214K蒜山吉田001</t>
  </si>
  <si>
    <t>Ⅰ-2686</t>
  </si>
  <si>
    <t>北房町</t>
  </si>
  <si>
    <t>阿口</t>
  </si>
  <si>
    <t>214K阿口001</t>
  </si>
  <si>
    <t>Ⅰ-1336</t>
  </si>
  <si>
    <t>214K阿口002</t>
  </si>
  <si>
    <t>Ⅱ-1279</t>
  </si>
  <si>
    <t>214K阿口003</t>
  </si>
  <si>
    <t>Ⅱ-1280</t>
  </si>
  <si>
    <t>214D阿口001</t>
  </si>
  <si>
    <t>Ⅱ-40001</t>
  </si>
  <si>
    <t>214J阿口001</t>
  </si>
  <si>
    <t>上呰部</t>
  </si>
  <si>
    <t>214K上呰部001</t>
  </si>
  <si>
    <t>Ⅰ-2510</t>
  </si>
  <si>
    <t>214K上呰部002</t>
  </si>
  <si>
    <t>Ⅱ-1281</t>
  </si>
  <si>
    <t>214D上呰部001</t>
  </si>
  <si>
    <t>Ⅰ-40002</t>
  </si>
  <si>
    <t>214D上呰部002</t>
  </si>
  <si>
    <t>Ⅰ-40014</t>
  </si>
  <si>
    <t>214D上呰部003</t>
  </si>
  <si>
    <t>Ⅰ-40016</t>
  </si>
  <si>
    <t>214D上呰部004</t>
  </si>
  <si>
    <t>Ⅱ-40003</t>
  </si>
  <si>
    <t>214D上呰部005</t>
  </si>
  <si>
    <t>Ⅱ-40004</t>
  </si>
  <si>
    <t>214D上呰部006</t>
  </si>
  <si>
    <t>Ⅱ-40005</t>
  </si>
  <si>
    <t>214D上呰部007</t>
  </si>
  <si>
    <t>Ⅱ-40006</t>
  </si>
  <si>
    <t>214D上呰部008</t>
  </si>
  <si>
    <t>Ⅱ-40007</t>
  </si>
  <si>
    <t>214D上呰部009</t>
  </si>
  <si>
    <t>Ⅱ-40008</t>
  </si>
  <si>
    <t>214D上呰部010</t>
  </si>
  <si>
    <t>Ⅱ-40009</t>
  </si>
  <si>
    <t>214D上呰部011</t>
  </si>
  <si>
    <t>Ⅱ-40015</t>
  </si>
  <si>
    <t>214D上呰部012</t>
  </si>
  <si>
    <t>Ⅱ-40017</t>
  </si>
  <si>
    <t>214J上呰部001</t>
  </si>
  <si>
    <t>上中津井</t>
  </si>
  <si>
    <t>214K上中津井001</t>
  </si>
  <si>
    <t>Ⅰ-1340</t>
  </si>
  <si>
    <t>214K上中津井002</t>
  </si>
  <si>
    <t>Ⅰ-1341</t>
  </si>
  <si>
    <t>214K上中津井003</t>
  </si>
  <si>
    <t>Ⅱ-1284</t>
  </si>
  <si>
    <t>214K上中津井004</t>
  </si>
  <si>
    <t>Ⅱ-1285</t>
  </si>
  <si>
    <t>214D上中津井001</t>
  </si>
  <si>
    <t>Ⅰ-40065</t>
  </si>
  <si>
    <t>214D上中津井002</t>
  </si>
  <si>
    <t>Ⅰ-40068</t>
  </si>
  <si>
    <t>214D上中津井003</t>
  </si>
  <si>
    <t>Ⅰ-40073</t>
  </si>
  <si>
    <t>214D上中津井004</t>
  </si>
  <si>
    <t>Ⅰ-40074</t>
  </si>
  <si>
    <t>214D上中津井005</t>
  </si>
  <si>
    <t>Ⅰ-40079</t>
  </si>
  <si>
    <t>214D上中津井006</t>
  </si>
  <si>
    <t>Ⅱ-40066</t>
  </si>
  <si>
    <t>214D上中津井007</t>
  </si>
  <si>
    <t>Ⅱ-40067</t>
  </si>
  <si>
    <t>214D上中津井008</t>
  </si>
  <si>
    <t>Ⅱ-40069</t>
  </si>
  <si>
    <t>214D上中津井009</t>
  </si>
  <si>
    <t>Ⅱ-40070</t>
  </si>
  <si>
    <t>214D上中津井010</t>
  </si>
  <si>
    <t>Ⅱ-40071</t>
  </si>
  <si>
    <t>214D上中津井011</t>
  </si>
  <si>
    <t>Ⅱ-40072</t>
  </si>
  <si>
    <t>214D上中津井012</t>
  </si>
  <si>
    <t>Ⅱ-40075</t>
  </si>
  <si>
    <t>214D上中津井013</t>
  </si>
  <si>
    <t>Ⅱ-40076</t>
  </si>
  <si>
    <t>214D上中津井014</t>
  </si>
  <si>
    <t>Ⅱ-40077</t>
  </si>
  <si>
    <t>214D上中津井015</t>
  </si>
  <si>
    <t>Ⅱ-40078</t>
  </si>
  <si>
    <t>214D上中津井016</t>
  </si>
  <si>
    <t>Ⅱ-40080-1</t>
  </si>
  <si>
    <t>214D上中津井017</t>
  </si>
  <si>
    <t>Ⅱ-40080-2</t>
  </si>
  <si>
    <t>214D上中津井018</t>
  </si>
  <si>
    <t>Ⅱ-40081</t>
  </si>
  <si>
    <t>上町</t>
  </si>
  <si>
    <t>214D上町001</t>
  </si>
  <si>
    <t>Ⅰ-40063</t>
  </si>
  <si>
    <t>上水田</t>
  </si>
  <si>
    <t>214K上水田001</t>
  </si>
  <si>
    <t>Ⅰ-2511</t>
  </si>
  <si>
    <t>214D上水田001</t>
  </si>
  <si>
    <t>Ⅰ-40040</t>
  </si>
  <si>
    <t>214D上水田002</t>
  </si>
  <si>
    <t>Ⅰ-40041</t>
  </si>
  <si>
    <t>214D上水田003</t>
  </si>
  <si>
    <t>Ⅰ-40042</t>
  </si>
  <si>
    <t>214D上水田004</t>
  </si>
  <si>
    <t>Ⅰ-40046-1</t>
  </si>
  <si>
    <t>214D上水田005</t>
  </si>
  <si>
    <t>Ⅰ-40047</t>
  </si>
  <si>
    <t>214D上水田006</t>
  </si>
  <si>
    <t>Ⅰ-40048</t>
  </si>
  <si>
    <t>214D上水田007</t>
  </si>
  <si>
    <t>Ⅰ-40049</t>
  </si>
  <si>
    <t>214D上水田008</t>
  </si>
  <si>
    <t>Ⅰ-40058</t>
  </si>
  <si>
    <t>214D上水田009</t>
  </si>
  <si>
    <t>Ⅰ-40061</t>
  </si>
  <si>
    <t>214D上水田010</t>
  </si>
  <si>
    <t>Ⅱ-40036</t>
  </si>
  <si>
    <t>214D上水田011</t>
  </si>
  <si>
    <t>Ⅱ-40037-1</t>
  </si>
  <si>
    <t>214D上水田012</t>
  </si>
  <si>
    <t>Ⅱ-40037-2</t>
  </si>
  <si>
    <t>214D上水田013</t>
  </si>
  <si>
    <t>Ⅱ-40038</t>
  </si>
  <si>
    <t>214D上水田014</t>
  </si>
  <si>
    <t>Ⅱ-40039</t>
  </si>
  <si>
    <t>214D上水田015</t>
  </si>
  <si>
    <t>Ⅱ-40056</t>
  </si>
  <si>
    <t>214D上水田016</t>
  </si>
  <si>
    <t>Ⅱ-40057</t>
  </si>
  <si>
    <t>214D上水田017</t>
  </si>
  <si>
    <t>Ⅱ-40060</t>
  </si>
  <si>
    <t>214D上水田018</t>
  </si>
  <si>
    <t>Ⅱ-40062</t>
  </si>
  <si>
    <t>214J上水田001</t>
  </si>
  <si>
    <t>五名</t>
  </si>
  <si>
    <t>214D五名001</t>
  </si>
  <si>
    <t>Ⅰ-40035</t>
  </si>
  <si>
    <t>214D五名002</t>
  </si>
  <si>
    <t>Ⅱ-40018</t>
  </si>
  <si>
    <t>214J五名001</t>
  </si>
  <si>
    <t>下呰部</t>
  </si>
  <si>
    <t>214K下呰部001</t>
  </si>
  <si>
    <t>Ⅰ-1337</t>
  </si>
  <si>
    <t>214K下呰部002</t>
  </si>
  <si>
    <t>Ⅰ-1338</t>
  </si>
  <si>
    <t>214K下呰部003</t>
  </si>
  <si>
    <t>Ⅱ-1282</t>
  </si>
  <si>
    <t>214D下呰部001</t>
  </si>
  <si>
    <t>Ⅰ-40011</t>
  </si>
  <si>
    <t>214D下呰部002</t>
  </si>
  <si>
    <t>Ⅰ-40031</t>
  </si>
  <si>
    <t>214D下呰部003</t>
  </si>
  <si>
    <t>Ⅰ-40033</t>
  </si>
  <si>
    <t>214D下呰部004</t>
  </si>
  <si>
    <t>Ⅰ-40034</t>
  </si>
  <si>
    <t>214D下呰部005</t>
  </si>
  <si>
    <t>Ⅱ-40010</t>
  </si>
  <si>
    <t>214D下呰部006</t>
  </si>
  <si>
    <t>Ⅱ-40032</t>
  </si>
  <si>
    <t>214D下呰部007</t>
  </si>
  <si>
    <t>Ⅱ-40043</t>
  </si>
  <si>
    <t>214D下呰部008</t>
  </si>
  <si>
    <t>Ⅱ-40044</t>
  </si>
  <si>
    <t>214D下呰部009</t>
  </si>
  <si>
    <t>Ⅰ-40045</t>
  </si>
  <si>
    <t>下中津井</t>
  </si>
  <si>
    <t>214K下中津井001</t>
  </si>
  <si>
    <t>Ⅰ-1339</t>
  </si>
  <si>
    <t>214K下中津井002</t>
  </si>
  <si>
    <t>Ⅰ-2512</t>
  </si>
  <si>
    <t>214D下中津井001</t>
  </si>
  <si>
    <t>Ⅰ-40012</t>
  </si>
  <si>
    <t>214D下中津井003</t>
  </si>
  <si>
    <t>Ⅱ-40013</t>
  </si>
  <si>
    <t>214J下中津井001</t>
  </si>
  <si>
    <t>宮地</t>
  </si>
  <si>
    <t>214K宮地001</t>
  </si>
  <si>
    <t>Ⅱ-1283</t>
  </si>
  <si>
    <t>214D宮地001</t>
  </si>
  <si>
    <t>Ⅰ-40025</t>
  </si>
  <si>
    <t>214D宮地002</t>
  </si>
  <si>
    <t>Ⅰ-40026</t>
  </si>
  <si>
    <t>214D宮地003</t>
  </si>
  <si>
    <t>Ⅰ-40027</t>
  </si>
  <si>
    <t>214D宮地004</t>
  </si>
  <si>
    <t>Ⅰ-40028</t>
  </si>
  <si>
    <t>214D宮地005</t>
  </si>
  <si>
    <t>Ⅰ-40030</t>
  </si>
  <si>
    <t>214D宮地006</t>
  </si>
  <si>
    <t>Ⅰ-40052</t>
  </si>
  <si>
    <t>214D宮地007</t>
  </si>
  <si>
    <t>Ⅰ-40053</t>
  </si>
  <si>
    <t>214D宮地008</t>
  </si>
  <si>
    <t>Ⅰ-40054</t>
  </si>
  <si>
    <t>214D宮地009</t>
  </si>
  <si>
    <t>Ⅱ-40029</t>
  </si>
  <si>
    <t>214D宮地010</t>
  </si>
  <si>
    <t>Ⅱ-40055</t>
  </si>
  <si>
    <t>214J宮地001</t>
  </si>
  <si>
    <t>214D山田001</t>
  </si>
  <si>
    <t>Ⅰ-40021</t>
  </si>
  <si>
    <t>214D山田002</t>
  </si>
  <si>
    <t>Ⅰ-40022</t>
  </si>
  <si>
    <t>214D山田003</t>
  </si>
  <si>
    <t>Ⅰ-40050</t>
  </si>
  <si>
    <t>214D山田004</t>
  </si>
  <si>
    <t>Ⅰ-40051</t>
  </si>
  <si>
    <t>214D山田005</t>
  </si>
  <si>
    <t>Ⅱ-40019</t>
  </si>
  <si>
    <t>214D山田006</t>
  </si>
  <si>
    <t>Ⅱ-40020</t>
  </si>
  <si>
    <t>214D山田007</t>
  </si>
  <si>
    <t>Ⅱ-40023</t>
  </si>
  <si>
    <t>214D山田008</t>
  </si>
  <si>
    <t>Ⅱ-40024</t>
  </si>
  <si>
    <t>美甘村</t>
  </si>
  <si>
    <t>鉄山</t>
  </si>
  <si>
    <t>214D鉄山001</t>
  </si>
  <si>
    <t>Ⅱ-54001</t>
  </si>
  <si>
    <t>214D鉄山002</t>
  </si>
  <si>
    <t>Ⅱ-54002</t>
  </si>
  <si>
    <t>214D鉄山003</t>
  </si>
  <si>
    <t>Ⅱ-54003</t>
  </si>
  <si>
    <t>214D鉄山004</t>
  </si>
  <si>
    <t>Ⅱ-54004</t>
  </si>
  <si>
    <t>214D鉄山005</t>
  </si>
  <si>
    <t>Ⅱ-54005</t>
  </si>
  <si>
    <t>214D鉄山006</t>
  </si>
  <si>
    <t>Ⅱ-54006</t>
  </si>
  <si>
    <t>214D鉄山007</t>
  </si>
  <si>
    <t>Ⅱ-54007</t>
  </si>
  <si>
    <t>214D鉄山008</t>
  </si>
  <si>
    <t>Ⅱ-54008</t>
  </si>
  <si>
    <t>214D鉄山009</t>
  </si>
  <si>
    <t>Ⅱ-54009</t>
  </si>
  <si>
    <t>214D鉄山010</t>
  </si>
  <si>
    <t>Ⅱ-54010-1</t>
  </si>
  <si>
    <t>214D鉄山011</t>
  </si>
  <si>
    <t>Ⅱ-54010-2</t>
  </si>
  <si>
    <t>214D鉄山012</t>
  </si>
  <si>
    <t>Ⅱ-54011</t>
  </si>
  <si>
    <t>214D鉄山013</t>
  </si>
  <si>
    <t>Ⅱ-54012</t>
  </si>
  <si>
    <t>黒田</t>
  </si>
  <si>
    <t>214K黒田001</t>
  </si>
  <si>
    <t>Ⅰ-1633</t>
  </si>
  <si>
    <t>214K黒田002</t>
  </si>
  <si>
    <t>Ⅱ-2040</t>
  </si>
  <si>
    <t>214K黒田003</t>
  </si>
  <si>
    <t>Ⅱ-2047</t>
  </si>
  <si>
    <t>214K黒田004</t>
  </si>
  <si>
    <t>Ⅱ-2048</t>
  </si>
  <si>
    <t>214K黒田005</t>
  </si>
  <si>
    <t>Ⅰ-1632</t>
  </si>
  <si>
    <t>214K黒田006</t>
  </si>
  <si>
    <t>Ⅱ-2046</t>
  </si>
  <si>
    <t>214D黒田001</t>
  </si>
  <si>
    <t>Ⅰ-54031</t>
  </si>
  <si>
    <t>214D黒田002</t>
  </si>
  <si>
    <t>Ⅱ-54013-1</t>
  </si>
  <si>
    <t>214D黒田003</t>
  </si>
  <si>
    <t>Ⅱ-54013-2</t>
  </si>
  <si>
    <t>214D黒田004</t>
  </si>
  <si>
    <t>Ⅱ-54013-3</t>
  </si>
  <si>
    <t>214D黒田005</t>
  </si>
  <si>
    <t>Ⅱ-54014</t>
  </si>
  <si>
    <t>214D黒田006</t>
  </si>
  <si>
    <t>Ⅱ-54015</t>
  </si>
  <si>
    <t>214D黒田007</t>
  </si>
  <si>
    <t>Ⅱ-54032</t>
  </si>
  <si>
    <t>214D黒田008</t>
  </si>
  <si>
    <t>Ⅱ-54033</t>
  </si>
  <si>
    <t>田口</t>
  </si>
  <si>
    <t>214K田口001</t>
  </si>
  <si>
    <t>Ⅰ-2679</t>
  </si>
  <si>
    <t>214K田口002</t>
  </si>
  <si>
    <t>Ⅱ-2049</t>
  </si>
  <si>
    <t>214K田口003</t>
  </si>
  <si>
    <t>Ⅱ-2050</t>
  </si>
  <si>
    <t>214K田口004</t>
  </si>
  <si>
    <t>Ⅱ-2052</t>
  </si>
  <si>
    <t>214K田口005</t>
  </si>
  <si>
    <t>Ⅱ-2053</t>
  </si>
  <si>
    <t>214K田口006</t>
  </si>
  <si>
    <t>Ⅰ-1630</t>
  </si>
  <si>
    <t>214D田口001</t>
  </si>
  <si>
    <t>Ⅰ-54044</t>
  </si>
  <si>
    <t>214D田口002</t>
  </si>
  <si>
    <t>Ⅰ-54045</t>
  </si>
  <si>
    <t>214D田口003</t>
  </si>
  <si>
    <t>Ⅱ-54046</t>
  </si>
  <si>
    <t>214J田口001</t>
  </si>
  <si>
    <t>214J田口002</t>
  </si>
  <si>
    <t>214J田口003</t>
  </si>
  <si>
    <t>214-061-001</t>
  </si>
  <si>
    <t>214J田口004</t>
  </si>
  <si>
    <t>214-061-002</t>
  </si>
  <si>
    <t>延風</t>
  </si>
  <si>
    <t>214K延風001</t>
  </si>
  <si>
    <t>Ⅰ-2680</t>
  </si>
  <si>
    <t>214K延風002</t>
  </si>
  <si>
    <t>Ⅰ-1631</t>
  </si>
  <si>
    <t>214D延風001</t>
  </si>
  <si>
    <t>Ⅱ-54048</t>
  </si>
  <si>
    <t>214D延風002</t>
  </si>
  <si>
    <t>Ⅱ-54049</t>
  </si>
  <si>
    <t>214J延風001</t>
  </si>
  <si>
    <t>214-086-001</t>
  </si>
  <si>
    <t>美甘</t>
  </si>
  <si>
    <t>214K美甘001</t>
  </si>
  <si>
    <t>Ⅰ-1624</t>
  </si>
  <si>
    <t>214K美甘002</t>
  </si>
  <si>
    <t>Ⅰ-1628</t>
  </si>
  <si>
    <t>214K美甘003</t>
  </si>
  <si>
    <t>Ⅰ-1629</t>
  </si>
  <si>
    <t>214K美甘004</t>
  </si>
  <si>
    <t>Ⅱ-2041</t>
  </si>
  <si>
    <t>214K美甘005</t>
  </si>
  <si>
    <t>Ⅱ-2042</t>
  </si>
  <si>
    <t>214K美甘006</t>
  </si>
  <si>
    <t>Ⅱ-2043</t>
  </si>
  <si>
    <t>214K美甘007</t>
  </si>
  <si>
    <t>Ⅱ-2045</t>
  </si>
  <si>
    <t>214K美甘008</t>
  </si>
  <si>
    <t>Ⅰ-1619</t>
  </si>
  <si>
    <t>214K美甘009</t>
  </si>
  <si>
    <t>Ⅰ-1620</t>
  </si>
  <si>
    <t>214K美甘010</t>
  </si>
  <si>
    <t>Ⅰ-1621</t>
  </si>
  <si>
    <t>214K美甘011</t>
  </si>
  <si>
    <t>Ⅰ-1623</t>
  </si>
  <si>
    <t>214K美甘012</t>
  </si>
  <si>
    <t>Ⅰ-1625</t>
  </si>
  <si>
    <t>214K美甘013</t>
  </si>
  <si>
    <t>Ⅰ-1626</t>
  </si>
  <si>
    <t>214K美甘014</t>
  </si>
  <si>
    <t>Ⅰ-1627</t>
  </si>
  <si>
    <t>214K美甘015</t>
  </si>
  <si>
    <t>Ⅰ-2677</t>
  </si>
  <si>
    <t>214K美甘016</t>
  </si>
  <si>
    <t>Ⅰ-2678</t>
  </si>
  <si>
    <t>214K美甘017</t>
  </si>
  <si>
    <t>Ⅱ-2044</t>
  </si>
  <si>
    <t>214D美甘001</t>
  </si>
  <si>
    <t>Ⅰ-54016</t>
  </si>
  <si>
    <t>214D美甘002</t>
  </si>
  <si>
    <t>Ⅰ-54017</t>
  </si>
  <si>
    <t>214D美甘003</t>
  </si>
  <si>
    <t>Ⅰ-54022</t>
  </si>
  <si>
    <t>214D美甘004</t>
  </si>
  <si>
    <t>Ⅰ-54023</t>
  </si>
  <si>
    <t>214D美甘005</t>
  </si>
  <si>
    <t>Ⅰ-54025</t>
  </si>
  <si>
    <t>214D美甘006</t>
  </si>
  <si>
    <t>Ⅰ-54034</t>
  </si>
  <si>
    <t>214D美甘007</t>
  </si>
  <si>
    <t>Ⅱ-54018</t>
  </si>
  <si>
    <t>214D美甘008</t>
  </si>
  <si>
    <t>Ⅱ-54019</t>
  </si>
  <si>
    <t>214D美甘009</t>
  </si>
  <si>
    <t>Ⅱ-54020</t>
  </si>
  <si>
    <t>214D美甘010</t>
  </si>
  <si>
    <t>Ⅱ-54021</t>
  </si>
  <si>
    <t>214D美甘011</t>
  </si>
  <si>
    <t>Ⅱ-54024</t>
  </si>
  <si>
    <t>214D美甘012</t>
  </si>
  <si>
    <t>Ⅱ-54026-1</t>
  </si>
  <si>
    <t>214D美甘013</t>
  </si>
  <si>
    <t>Ⅱ-54026-2</t>
  </si>
  <si>
    <t>214D美甘014</t>
  </si>
  <si>
    <t>Ⅱ-54027</t>
  </si>
  <si>
    <t>214D美甘015</t>
  </si>
  <si>
    <t>Ⅱ-54028</t>
  </si>
  <si>
    <t>214D美甘016</t>
  </si>
  <si>
    <t>Ⅱ-54029</t>
  </si>
  <si>
    <t>214D美甘017</t>
  </si>
  <si>
    <t>Ⅱ-54030</t>
  </si>
  <si>
    <t>214D美甘018</t>
  </si>
  <si>
    <t>Ⅱ-54035</t>
  </si>
  <si>
    <t>214D美甘019</t>
  </si>
  <si>
    <t>Ⅱ-54036</t>
  </si>
  <si>
    <t>214D美甘020</t>
  </si>
  <si>
    <t>Ⅱ-54037-1</t>
  </si>
  <si>
    <t>214D美甘021</t>
  </si>
  <si>
    <t>Ⅱ-54037-2</t>
  </si>
  <si>
    <t>214D美甘022</t>
  </si>
  <si>
    <t>Ⅱ-54038</t>
  </si>
  <si>
    <t>214D美甘023</t>
  </si>
  <si>
    <t>Ⅱ-54039</t>
  </si>
  <si>
    <t>214D美甘024</t>
  </si>
  <si>
    <t>Ⅱ-54040</t>
  </si>
  <si>
    <t>八束村</t>
  </si>
  <si>
    <t>蒜山上長田</t>
  </si>
  <si>
    <t>214D蒜山上長田001</t>
  </si>
  <si>
    <t>Ⅱ-57006</t>
  </si>
  <si>
    <t>214D蒜山上長田002</t>
  </si>
  <si>
    <t>Ⅱ-57007</t>
  </si>
  <si>
    <t>214D蒜山上長田003</t>
  </si>
  <si>
    <t>Ⅱ-57009</t>
  </si>
  <si>
    <t>214D蒜山上長田004</t>
  </si>
  <si>
    <t>Ⅱ-57012</t>
  </si>
  <si>
    <t>蒜山下長田</t>
  </si>
  <si>
    <t>214D蒜山下長田001</t>
  </si>
  <si>
    <t>Ⅰ-57019</t>
  </si>
  <si>
    <t>蒜山下福田</t>
  </si>
  <si>
    <t>214K蒜山下福田001</t>
  </si>
  <si>
    <t>Ⅰ-1646</t>
  </si>
  <si>
    <t>214D蒜山下福田001</t>
  </si>
  <si>
    <t>Ⅰ-57005-1</t>
  </si>
  <si>
    <t>214D蒜山下福田002</t>
  </si>
  <si>
    <t>Ⅰ-57005-2</t>
  </si>
  <si>
    <t>214D蒜山下福田003</t>
  </si>
  <si>
    <t>Ⅰ-57005-3</t>
  </si>
  <si>
    <t>蒜山下見</t>
  </si>
  <si>
    <t>214K蒜山下見001</t>
  </si>
  <si>
    <t>Ⅰ-1647</t>
  </si>
  <si>
    <t>214K蒜山下見002</t>
  </si>
  <si>
    <t>Ⅰ-1648</t>
  </si>
  <si>
    <t>214K蒜山下見003</t>
  </si>
  <si>
    <t>Ⅱ-2080</t>
  </si>
  <si>
    <t>214K蒜山下見004</t>
  </si>
  <si>
    <t>Ⅱ-2081</t>
  </si>
  <si>
    <t>214D蒜山下見001</t>
  </si>
  <si>
    <t>Ⅰ-57013</t>
  </si>
  <si>
    <t>214D蒜山下見002</t>
  </si>
  <si>
    <t>Ⅰ-57014</t>
  </si>
  <si>
    <t>214D蒜山下見003</t>
  </si>
  <si>
    <t>Ⅰ-57015</t>
  </si>
  <si>
    <t>214D蒜山下見004</t>
  </si>
  <si>
    <t>Ⅰ-57016</t>
  </si>
  <si>
    <t>214D蒜山下見005</t>
  </si>
  <si>
    <t>Ⅰ-57017</t>
  </si>
  <si>
    <t>214D蒜山下見006</t>
  </si>
  <si>
    <t>Ⅰ-57018-1</t>
  </si>
  <si>
    <t>214D蒜山下見007</t>
  </si>
  <si>
    <t>Ⅰ-57018-2</t>
  </si>
  <si>
    <t>214D蒜山下見008</t>
  </si>
  <si>
    <t>境畝谷川</t>
  </si>
  <si>
    <t>蒜山富掛田</t>
  </si>
  <si>
    <t>214K蒜山富掛田001</t>
  </si>
  <si>
    <t>Ⅰ-1645</t>
  </si>
  <si>
    <t>214K蒜山富掛田002</t>
  </si>
  <si>
    <t>Ⅱ-2079</t>
  </si>
  <si>
    <t>214D蒜山富掛田001</t>
  </si>
  <si>
    <t>Ⅱ-57003</t>
  </si>
  <si>
    <t>蒜山富山根</t>
  </si>
  <si>
    <t>214K蒜山富山根001</t>
  </si>
  <si>
    <t>Ⅰ-2684</t>
  </si>
  <si>
    <t>蒜山中福田</t>
  </si>
  <si>
    <t>214K蒜山中福田001</t>
  </si>
  <si>
    <t>Ⅰ-1642</t>
  </si>
  <si>
    <t>214K蒜山中福田002</t>
  </si>
  <si>
    <t>Ⅰ-1643</t>
  </si>
  <si>
    <t>214K蒜山中福田003</t>
  </si>
  <si>
    <t>Ⅱ-2078</t>
  </si>
  <si>
    <t>214D蒜山中福田001</t>
  </si>
  <si>
    <t>Ⅰ-57001</t>
  </si>
  <si>
    <t>214D蒜山中福田002</t>
  </si>
  <si>
    <t>Ⅰ-57002-1</t>
  </si>
  <si>
    <t>214D蒜山中福田003</t>
  </si>
  <si>
    <t>Ⅰ-57002-2</t>
  </si>
  <si>
    <t>湯原町</t>
  </si>
  <si>
    <t>粟谷</t>
  </si>
  <si>
    <t>214K粟谷001</t>
  </si>
  <si>
    <t>Ⅰ-1586</t>
  </si>
  <si>
    <t>214K粟谷002</t>
  </si>
  <si>
    <t>Ⅰ-1587</t>
  </si>
  <si>
    <t>214K粟谷003</t>
  </si>
  <si>
    <t>Ⅱ-1994</t>
  </si>
  <si>
    <t>214D粟谷001</t>
  </si>
  <si>
    <t>Ⅱ-52002</t>
  </si>
  <si>
    <t>214D粟谷002</t>
  </si>
  <si>
    <t>Ⅱ-52012-1</t>
  </si>
  <si>
    <t>214D粟谷003</t>
  </si>
  <si>
    <t>Ⅱ-52012-2</t>
  </si>
  <si>
    <t>214D粟谷004</t>
  </si>
  <si>
    <t>Ⅱ-52014-1</t>
  </si>
  <si>
    <t>214D粟谷005</t>
  </si>
  <si>
    <t>Ⅱ-52014-2</t>
  </si>
  <si>
    <t>214D粟谷006</t>
  </si>
  <si>
    <t>Ⅱ-52015</t>
  </si>
  <si>
    <t>214D粟谷007</t>
  </si>
  <si>
    <t>Ⅱ-52016</t>
  </si>
  <si>
    <t>214D粟谷008</t>
  </si>
  <si>
    <t>Ⅱ-52017</t>
  </si>
  <si>
    <t>214D粟谷009</t>
  </si>
  <si>
    <t>Ⅱ-52019</t>
  </si>
  <si>
    <t>214D粟谷010</t>
  </si>
  <si>
    <t>Ⅱ-52020</t>
  </si>
  <si>
    <t>214D粟谷011</t>
  </si>
  <si>
    <t>小茅川下谷③</t>
  </si>
  <si>
    <t>214D粟谷012</t>
  </si>
  <si>
    <t>小茅川下谷④</t>
  </si>
  <si>
    <t>禾津</t>
  </si>
  <si>
    <t>214D禾津001</t>
  </si>
  <si>
    <t>Ⅰ-52070-1</t>
  </si>
  <si>
    <t>214D禾津002</t>
  </si>
  <si>
    <t>Ⅰ-52070-2</t>
  </si>
  <si>
    <t>214D禾津003</t>
  </si>
  <si>
    <t>Ⅱ-52069</t>
  </si>
  <si>
    <t>214D禾津004</t>
  </si>
  <si>
    <t>Ⅱ-52089</t>
  </si>
  <si>
    <t>214D禾津005</t>
  </si>
  <si>
    <t>Ⅱ-52090</t>
  </si>
  <si>
    <t>釘貫小川</t>
  </si>
  <si>
    <t>214K釘貫小川001</t>
  </si>
  <si>
    <t>Ⅱ-2010</t>
  </si>
  <si>
    <t>214K釘貫小川002</t>
  </si>
  <si>
    <t>Ⅱ-2011</t>
  </si>
  <si>
    <t>214D釘貫小川001</t>
  </si>
  <si>
    <t>Ⅱ-52092</t>
  </si>
  <si>
    <t>214D釘貫小川002</t>
  </si>
  <si>
    <t>Ⅱ-52093</t>
  </si>
  <si>
    <t>214D釘貫小川003</t>
  </si>
  <si>
    <t>Ⅱ-52094</t>
  </si>
  <si>
    <t>黒杭</t>
  </si>
  <si>
    <t>214D黒杭001</t>
  </si>
  <si>
    <t>Ⅰ-52009</t>
  </si>
  <si>
    <t>214D黒杭002</t>
  </si>
  <si>
    <t>Ⅱ-52004</t>
  </si>
  <si>
    <t>214D黒杭003</t>
  </si>
  <si>
    <t>Ⅱ-52005</t>
  </si>
  <si>
    <t>214D黒杭004</t>
  </si>
  <si>
    <t>Ⅱ-52006</t>
  </si>
  <si>
    <t>214D黒杭005</t>
  </si>
  <si>
    <t>Ⅱ-52007</t>
  </si>
  <si>
    <t>214D黒杭006</t>
  </si>
  <si>
    <t>Ⅱ-52010</t>
  </si>
  <si>
    <t>下湯原</t>
  </si>
  <si>
    <t>214D下湯原001</t>
  </si>
  <si>
    <t>Ⅱ-52048</t>
  </si>
  <si>
    <t>214D下湯原002</t>
  </si>
  <si>
    <t>Ⅱ-52052</t>
  </si>
  <si>
    <t>214K種001</t>
  </si>
  <si>
    <t>Ⅱ-1999</t>
  </si>
  <si>
    <t>214D種001</t>
  </si>
  <si>
    <t>Ⅰ-52023-1</t>
  </si>
  <si>
    <t>214D種002</t>
  </si>
  <si>
    <t>Ⅰ-52023-2</t>
  </si>
  <si>
    <t>214D種003</t>
  </si>
  <si>
    <t>Ⅰ-52023-3</t>
  </si>
  <si>
    <t>214D種004</t>
  </si>
  <si>
    <t>Ⅱ-52024-1</t>
  </si>
  <si>
    <t>214D種005</t>
  </si>
  <si>
    <t>Ⅱ-52024-2</t>
  </si>
  <si>
    <t>214D種006</t>
  </si>
  <si>
    <t>Ⅱ-52027</t>
  </si>
  <si>
    <t>214D種007</t>
  </si>
  <si>
    <t>Ⅱ-52028</t>
  </si>
  <si>
    <t>214D種008</t>
  </si>
  <si>
    <t>Ⅱ-52029</t>
  </si>
  <si>
    <t>214D種009</t>
  </si>
  <si>
    <t>Ⅱ-52030-1</t>
  </si>
  <si>
    <t>214D種010</t>
  </si>
  <si>
    <t>Ⅱ-52030-2</t>
  </si>
  <si>
    <t>214D種011</t>
  </si>
  <si>
    <t>Ⅱ-52032</t>
  </si>
  <si>
    <t>田羽根</t>
  </si>
  <si>
    <t>214K田羽根001</t>
  </si>
  <si>
    <t>Ⅰ-1588</t>
  </si>
  <si>
    <t>214K田羽根002</t>
  </si>
  <si>
    <t>Ⅱ-2006</t>
  </si>
  <si>
    <t>214K田羽根003</t>
  </si>
  <si>
    <t>Ⅱ-2007</t>
  </si>
  <si>
    <t>214D田羽根001</t>
  </si>
  <si>
    <t>Ⅰ-52022</t>
  </si>
  <si>
    <t>214D田羽根002</t>
  </si>
  <si>
    <t>Ⅰ-52076</t>
  </si>
  <si>
    <t>214D田羽根003</t>
  </si>
  <si>
    <t>Ⅱ-52021</t>
  </si>
  <si>
    <t>214D田羽根004</t>
  </si>
  <si>
    <t>Ⅱ-52026</t>
  </si>
  <si>
    <t>214D田羽根005</t>
  </si>
  <si>
    <t>Ⅱ-52071</t>
  </si>
  <si>
    <t>214D田羽根006</t>
  </si>
  <si>
    <t>Ⅱ-52072-1</t>
  </si>
  <si>
    <t>214D田羽根007</t>
  </si>
  <si>
    <t>Ⅱ-52072-2</t>
  </si>
  <si>
    <t>214D田羽根008</t>
  </si>
  <si>
    <t>Ⅱ-52073</t>
  </si>
  <si>
    <t>214D田羽根009</t>
  </si>
  <si>
    <t>Ⅱ-52074</t>
  </si>
  <si>
    <t>214D田羽根010</t>
  </si>
  <si>
    <t>Ⅱ-52075</t>
  </si>
  <si>
    <t>都喜足</t>
  </si>
  <si>
    <t>214K都喜足001</t>
  </si>
  <si>
    <t>Ⅰ-1602</t>
  </si>
  <si>
    <t>214D都喜足001</t>
  </si>
  <si>
    <t>Ⅰ-52095</t>
  </si>
  <si>
    <t>214D都喜足002</t>
  </si>
  <si>
    <t>Ⅰ-52099</t>
  </si>
  <si>
    <t>214D都喜足003</t>
  </si>
  <si>
    <t>Ⅰ-52102</t>
  </si>
  <si>
    <t>豊栄</t>
  </si>
  <si>
    <t>214K豊栄001</t>
  </si>
  <si>
    <t>Ⅰ-1590</t>
  </si>
  <si>
    <t>214K豊栄002</t>
  </si>
  <si>
    <t>Ⅰ-1595-1</t>
  </si>
  <si>
    <t>214K豊栄003</t>
  </si>
  <si>
    <t>Ⅰ-1595-2</t>
  </si>
  <si>
    <t>214K豊栄004</t>
  </si>
  <si>
    <t>Ⅱ-2000</t>
  </si>
  <si>
    <t>214K豊栄005</t>
  </si>
  <si>
    <t>Ⅱ-2001</t>
  </si>
  <si>
    <t>214K豊栄006</t>
  </si>
  <si>
    <t>Ⅱ-2002</t>
  </si>
  <si>
    <t>214D豊栄001</t>
  </si>
  <si>
    <t>Ⅰ-52031-1</t>
  </si>
  <si>
    <t>214D豊栄002</t>
  </si>
  <si>
    <t>Ⅰ-52031-2</t>
  </si>
  <si>
    <t>214D豊栄003</t>
  </si>
  <si>
    <t>Ⅰ-52039</t>
  </si>
  <si>
    <t>214D豊栄004</t>
  </si>
  <si>
    <t>Ⅰ-52041-1</t>
  </si>
  <si>
    <t>214D豊栄005</t>
  </si>
  <si>
    <t>Ⅰ-52041-2</t>
  </si>
  <si>
    <t>214D豊栄006</t>
  </si>
  <si>
    <t>Ⅰ-52041-3</t>
  </si>
  <si>
    <t>214D豊栄007</t>
  </si>
  <si>
    <t>Ⅰ-52046</t>
  </si>
  <si>
    <t>214D豊栄008</t>
  </si>
  <si>
    <t>Ⅱ-52040-1</t>
  </si>
  <si>
    <t>214D豊栄009</t>
  </si>
  <si>
    <t>Ⅱ-52040-2</t>
  </si>
  <si>
    <t>214D豊栄010</t>
  </si>
  <si>
    <t>Ⅱ-52042</t>
  </si>
  <si>
    <t>214D豊栄011</t>
  </si>
  <si>
    <t>Ⅱ-52043</t>
  </si>
  <si>
    <t>214D豊栄012</t>
  </si>
  <si>
    <t>Ⅱ-52044</t>
  </si>
  <si>
    <t>214D豊栄013</t>
  </si>
  <si>
    <t>Ⅱ-52045</t>
  </si>
  <si>
    <t>214D豊栄014</t>
  </si>
  <si>
    <t>Ⅱ-52049</t>
  </si>
  <si>
    <t>214D豊栄015</t>
  </si>
  <si>
    <t>Ⅱ-52057</t>
  </si>
  <si>
    <t>仲間</t>
  </si>
  <si>
    <t>214K仲間001</t>
  </si>
  <si>
    <t>Ⅰ-1601</t>
  </si>
  <si>
    <t>214K仲間002</t>
  </si>
  <si>
    <t>Ⅰ-1603</t>
  </si>
  <si>
    <t>214K仲間003</t>
  </si>
  <si>
    <t>Ⅰ-1604</t>
  </si>
  <si>
    <t>214K仲間004</t>
  </si>
  <si>
    <t>Ⅱ-2013</t>
  </si>
  <si>
    <t>214K仲間005</t>
  </si>
  <si>
    <t>Ⅱ-2014</t>
  </si>
  <si>
    <t>214K仲間006</t>
  </si>
  <si>
    <t>Ⅱ-2015</t>
  </si>
  <si>
    <t>214K仲間007</t>
  </si>
  <si>
    <t>Ⅱ-2016</t>
  </si>
  <si>
    <t>214D仲間001</t>
  </si>
  <si>
    <t>Ⅰ-52101</t>
  </si>
  <si>
    <t>214D仲間002</t>
  </si>
  <si>
    <t>Ⅰ-52104</t>
  </si>
  <si>
    <t>214D仲間003</t>
  </si>
  <si>
    <t>Ⅱ-52096</t>
  </si>
  <si>
    <t>214D仲間004</t>
  </si>
  <si>
    <t>Ⅱ-52097</t>
  </si>
  <si>
    <t>214D仲間005</t>
  </si>
  <si>
    <t>Ⅱ-52098</t>
  </si>
  <si>
    <t>214D仲間006</t>
  </si>
  <si>
    <t>Ⅱ-52100</t>
  </si>
  <si>
    <t>214D仲間007</t>
  </si>
  <si>
    <t>Ⅱ-52103</t>
  </si>
  <si>
    <t>214J仲間001</t>
  </si>
  <si>
    <t>久見</t>
  </si>
  <si>
    <t>214K久見001</t>
  </si>
  <si>
    <t>Ⅱ-2005</t>
  </si>
  <si>
    <t>小童谷</t>
  </si>
  <si>
    <t>214D小童谷001</t>
  </si>
  <si>
    <t>Ⅰ-52025</t>
  </si>
  <si>
    <t>藤森</t>
  </si>
  <si>
    <t>214K藤森001</t>
  </si>
  <si>
    <t>Ⅱ-1995</t>
  </si>
  <si>
    <t>214K藤森002</t>
  </si>
  <si>
    <t>Ⅱ-1996</t>
  </si>
  <si>
    <t>214K藤森003</t>
  </si>
  <si>
    <t>Ⅱ-1997</t>
  </si>
  <si>
    <t>214K藤森004</t>
  </si>
  <si>
    <t>Ⅱ-1998</t>
  </si>
  <si>
    <t>214D藤森001</t>
  </si>
  <si>
    <t>Ⅰ-52011</t>
  </si>
  <si>
    <t>214D藤森002</t>
  </si>
  <si>
    <t>Ⅱ-52003</t>
  </si>
  <si>
    <t>214D藤森003</t>
  </si>
  <si>
    <t>Ⅱ-52008</t>
  </si>
  <si>
    <t>214D藤森004</t>
  </si>
  <si>
    <t>Ⅱ-52013</t>
  </si>
  <si>
    <t>本庄</t>
  </si>
  <si>
    <t>214K本庄001</t>
  </si>
  <si>
    <t>Ⅰ-1599</t>
  </si>
  <si>
    <t>214K本庄002</t>
  </si>
  <si>
    <t>Ⅱ-2003</t>
  </si>
  <si>
    <t>214K本庄003</t>
  </si>
  <si>
    <t>Ⅱ-2004</t>
  </si>
  <si>
    <t>214D本庄001</t>
  </si>
  <si>
    <t>Ⅰ-52050-1</t>
  </si>
  <si>
    <t>214D本庄002</t>
  </si>
  <si>
    <t>Ⅰ-52050-2</t>
  </si>
  <si>
    <t>214D本庄003</t>
  </si>
  <si>
    <t>Ⅰ-52051</t>
  </si>
  <si>
    <t>214D本庄004</t>
  </si>
  <si>
    <t>Ⅰ-52054</t>
  </si>
  <si>
    <t>214D本庄005</t>
  </si>
  <si>
    <t>Ⅰ-52055</t>
  </si>
  <si>
    <t>214D本庄006</t>
  </si>
  <si>
    <t>Ⅰ-52064</t>
  </si>
  <si>
    <t>214D本庄007</t>
  </si>
  <si>
    <t>Ⅰ-52065</t>
  </si>
  <si>
    <t>214D本庄008</t>
  </si>
  <si>
    <t>Ⅰ-52066-1</t>
  </si>
  <si>
    <t>214D本庄009</t>
  </si>
  <si>
    <t>Ⅰ-52066-2</t>
  </si>
  <si>
    <t>214D本庄010</t>
  </si>
  <si>
    <t>Ⅱ-52056</t>
  </si>
  <si>
    <t>214J本庄001</t>
  </si>
  <si>
    <t>見明戸</t>
  </si>
  <si>
    <t>214K見明戸001</t>
  </si>
  <si>
    <t>Ⅰ-2661</t>
  </si>
  <si>
    <t>214D見明戸001</t>
  </si>
  <si>
    <t>Ⅰ-52060</t>
  </si>
  <si>
    <t>214D見明戸002</t>
  </si>
  <si>
    <t>Ⅰ-52061</t>
  </si>
  <si>
    <t>214D見明戸003</t>
  </si>
  <si>
    <t>Ⅰ-52088-1</t>
  </si>
  <si>
    <t>214D見明戸004</t>
  </si>
  <si>
    <t>Ⅰ-52088-2</t>
  </si>
  <si>
    <t>214D見明戸005</t>
  </si>
  <si>
    <t>Ⅰ-52091</t>
  </si>
  <si>
    <t>214D見明戸006</t>
  </si>
  <si>
    <t>Ⅱ-52053</t>
  </si>
  <si>
    <t>214D見明戸007</t>
  </si>
  <si>
    <t>Ⅱ-52058</t>
  </si>
  <si>
    <t>214D見明戸008</t>
  </si>
  <si>
    <t>Ⅱ-52059</t>
  </si>
  <si>
    <t>214D見明戸009</t>
  </si>
  <si>
    <t>Ⅱ-52062</t>
  </si>
  <si>
    <t>214D見明戸010</t>
  </si>
  <si>
    <t>Ⅱ-52063</t>
  </si>
  <si>
    <t>214D見明戸011</t>
  </si>
  <si>
    <t>Ⅱ-52067</t>
  </si>
  <si>
    <t>214D見明戸012</t>
  </si>
  <si>
    <t>Ⅱ-52068</t>
  </si>
  <si>
    <t>214D見明戸013</t>
  </si>
  <si>
    <t>原尻支谷</t>
  </si>
  <si>
    <t>214J見明戸001</t>
  </si>
  <si>
    <t>社</t>
  </si>
  <si>
    <t>214K社001</t>
  </si>
  <si>
    <t>Ⅰ-1598</t>
  </si>
  <si>
    <t>214K社002</t>
  </si>
  <si>
    <t>Ⅱ-2008</t>
  </si>
  <si>
    <t>214K社003</t>
  </si>
  <si>
    <t>Ⅱ-2009</t>
  </si>
  <si>
    <t>214D社001</t>
  </si>
  <si>
    <t>Ⅰ-52077</t>
  </si>
  <si>
    <t>214D社002</t>
  </si>
  <si>
    <t>Ⅰ-52078</t>
  </si>
  <si>
    <t>214D社003</t>
  </si>
  <si>
    <t>Ⅰ-52079</t>
  </si>
  <si>
    <t>214D社004</t>
  </si>
  <si>
    <t>Ⅰ-52080</t>
  </si>
  <si>
    <t>214D社005</t>
  </si>
  <si>
    <t>Ⅰ-52081-1</t>
  </si>
  <si>
    <t>214D社006</t>
  </si>
  <si>
    <t>Ⅰ-52081-2</t>
  </si>
  <si>
    <t>214D社007</t>
  </si>
  <si>
    <t>Ⅰ-52084</t>
  </si>
  <si>
    <t>214D社008</t>
  </si>
  <si>
    <t>Ⅰ-52087-1</t>
  </si>
  <si>
    <t>214D社009</t>
  </si>
  <si>
    <t>Ⅰ-52087-2</t>
  </si>
  <si>
    <t>214D社010</t>
  </si>
  <si>
    <t>Ⅱ-52082</t>
  </si>
  <si>
    <t>214D社011</t>
  </si>
  <si>
    <t>Ⅱ-52083</t>
  </si>
  <si>
    <t>214D社012</t>
  </si>
  <si>
    <t>Ⅱ-52085</t>
  </si>
  <si>
    <t>214D社013</t>
  </si>
  <si>
    <t>Ⅱ-52086</t>
  </si>
  <si>
    <t>湯原温泉</t>
  </si>
  <si>
    <t>214K湯原温泉001</t>
  </si>
  <si>
    <t>Ⅰ-1592-1</t>
  </si>
  <si>
    <t>214K湯原温泉002</t>
  </si>
  <si>
    <t>Ⅰ-1592-2</t>
  </si>
  <si>
    <t>214K湯原温泉003</t>
  </si>
  <si>
    <t>Ⅰ-1594</t>
  </si>
  <si>
    <t>214K湯原温泉004</t>
  </si>
  <si>
    <t>Ⅰ-1596</t>
  </si>
  <si>
    <t>214K湯原温泉005</t>
  </si>
  <si>
    <t>Ⅰ-2660</t>
  </si>
  <si>
    <t>214D湯原温泉001</t>
  </si>
  <si>
    <t>Ⅰ-52033</t>
  </si>
  <si>
    <t>214D湯原温泉002</t>
  </si>
  <si>
    <t>Ⅰ-52034</t>
  </si>
  <si>
    <t>214D湯原温泉003</t>
  </si>
  <si>
    <t>Ⅰ-52035</t>
  </si>
  <si>
    <t>214D湯原温泉004</t>
  </si>
  <si>
    <t>Ⅰ-52036</t>
  </si>
  <si>
    <t>214D湯原温泉005</t>
  </si>
  <si>
    <t>Ⅰ-52037</t>
  </si>
  <si>
    <t>214D湯原温泉006</t>
  </si>
  <si>
    <t>Ⅰ-52038</t>
  </si>
  <si>
    <t>157</t>
  </si>
  <si>
    <t>158</t>
  </si>
  <si>
    <t>159</t>
  </si>
  <si>
    <t>160</t>
  </si>
  <si>
    <t>153</t>
  </si>
  <si>
    <t>156</t>
  </si>
  <si>
    <t>154</t>
  </si>
  <si>
    <t>155</t>
  </si>
  <si>
    <t>149</t>
  </si>
  <si>
    <t>150</t>
  </si>
  <si>
    <t>148</t>
  </si>
  <si>
    <t>151</t>
  </si>
  <si>
    <t>152</t>
  </si>
  <si>
    <t>65</t>
  </si>
  <si>
    <t>63</t>
  </si>
  <si>
    <t>62</t>
  </si>
  <si>
    <t>64</t>
  </si>
  <si>
    <t>61</t>
  </si>
  <si>
    <t>164</t>
  </si>
  <si>
    <t>165</t>
  </si>
  <si>
    <t>163</t>
  </si>
  <si>
    <t>161</t>
  </si>
  <si>
    <t>162</t>
  </si>
  <si>
    <t>土砂災害警戒区域等の指定箇所一覧表（美作市）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ミマサカ</t>
    </rPh>
    <rPh sb="20" eb="21">
      <t>シ</t>
    </rPh>
    <phoneticPr fontId="4"/>
  </si>
  <si>
    <t>英田町</t>
  </si>
  <si>
    <t>英田青野</t>
  </si>
  <si>
    <t>215K英田青野002</t>
  </si>
  <si>
    <t>Ⅱ-2625</t>
  </si>
  <si>
    <t>215D英田青野001</t>
  </si>
  <si>
    <t>Ⅰ-78006-1</t>
  </si>
  <si>
    <t>215D英田青野002</t>
  </si>
  <si>
    <t>Ⅰ-78006-2</t>
  </si>
  <si>
    <t>215D英田青野003</t>
  </si>
  <si>
    <t>Ⅰ-78006-3</t>
  </si>
  <si>
    <t>215D英田青野004</t>
  </si>
  <si>
    <t>Ⅰ-78007</t>
  </si>
  <si>
    <t>215K井口001</t>
  </si>
  <si>
    <t>Ⅰ-2041</t>
  </si>
  <si>
    <t>215K井口002</t>
  </si>
  <si>
    <t>Ⅰ-2042</t>
  </si>
  <si>
    <t>215K井口003</t>
  </si>
  <si>
    <t>Ⅰ-2084</t>
  </si>
  <si>
    <t>215K井口004</t>
  </si>
  <si>
    <t>Ⅱ-2628</t>
  </si>
  <si>
    <t>215K井口005</t>
  </si>
  <si>
    <t>井口(A)</t>
  </si>
  <si>
    <t>215D井口001</t>
  </si>
  <si>
    <t>Ⅰ-78046</t>
  </si>
  <si>
    <t>215D井口002</t>
  </si>
  <si>
    <t>Ⅰ-78047</t>
  </si>
  <si>
    <t>215D井口003</t>
  </si>
  <si>
    <t>Ⅱ-78035</t>
  </si>
  <si>
    <t>215D井口004</t>
  </si>
  <si>
    <t>Ⅱ-78036</t>
  </si>
  <si>
    <t>215D井口005</t>
  </si>
  <si>
    <t>Ⅱ-78037</t>
  </si>
  <si>
    <t>215D井口006</t>
  </si>
  <si>
    <t>Ⅱ-78039</t>
  </si>
  <si>
    <t>上山</t>
  </si>
  <si>
    <t>215K上山001</t>
  </si>
  <si>
    <t>Ⅱ-2643</t>
  </si>
  <si>
    <t>215K上山002</t>
  </si>
  <si>
    <t>Ⅱ-2642</t>
  </si>
  <si>
    <t>215K上山003</t>
  </si>
  <si>
    <t>Ⅱ-2644</t>
  </si>
  <si>
    <t>215D上山001</t>
  </si>
  <si>
    <t>Ⅱ-78061-1</t>
  </si>
  <si>
    <t>215D上山002</t>
  </si>
  <si>
    <t>Ⅱ-78061-2</t>
  </si>
  <si>
    <t>215D上山003</t>
  </si>
  <si>
    <t>Ⅱ-78061-3</t>
  </si>
  <si>
    <t>215D上山004</t>
  </si>
  <si>
    <t>Ⅱ-78061-4</t>
  </si>
  <si>
    <t>215D上山005</t>
  </si>
  <si>
    <t>Ⅱ-78061-5</t>
  </si>
  <si>
    <t>215D上山006</t>
  </si>
  <si>
    <t>Ⅱ-78072</t>
  </si>
  <si>
    <t>215D上山007</t>
  </si>
  <si>
    <t>Ⅱ-78073</t>
  </si>
  <si>
    <t>215D上山008</t>
  </si>
  <si>
    <t>Ⅱ-78074</t>
  </si>
  <si>
    <t>215J上山001</t>
  </si>
  <si>
    <t>198</t>
  </si>
  <si>
    <t>215J上山002</t>
  </si>
  <si>
    <t>上山地区</t>
  </si>
  <si>
    <t>奥</t>
  </si>
  <si>
    <t>215K奥001</t>
  </si>
  <si>
    <t>Ⅱ-2626</t>
  </si>
  <si>
    <t>215D奥001</t>
  </si>
  <si>
    <t>Ⅰ-78008</t>
  </si>
  <si>
    <t>215D奥002</t>
  </si>
  <si>
    <t>Ⅰ-78009</t>
  </si>
  <si>
    <t>215D奥003</t>
  </si>
  <si>
    <t>Ⅰ-78010</t>
  </si>
  <si>
    <t>215D奥004</t>
  </si>
  <si>
    <t>Ⅰ-78011</t>
  </si>
  <si>
    <t>尾谷</t>
  </si>
  <si>
    <t>215K尾谷001</t>
  </si>
  <si>
    <t>Ⅰ-2040</t>
  </si>
  <si>
    <t>215K尾谷002</t>
  </si>
  <si>
    <t>Ⅰ-2778</t>
  </si>
  <si>
    <t>215K尾谷003</t>
  </si>
  <si>
    <t>Ⅱ-2629</t>
  </si>
  <si>
    <t>215K尾谷004</t>
  </si>
  <si>
    <t>Ⅱ-2630</t>
  </si>
  <si>
    <t>215K尾谷005</t>
  </si>
  <si>
    <t>Ⅱ-2631</t>
  </si>
  <si>
    <t>215D尾谷001</t>
  </si>
  <si>
    <t>Ⅰ-78021</t>
  </si>
  <si>
    <t>215D尾谷002</t>
  </si>
  <si>
    <t>Ⅰ-78025</t>
  </si>
  <si>
    <t>215D尾谷003</t>
  </si>
  <si>
    <t>Ⅱ-78041</t>
  </si>
  <si>
    <t>215D尾谷004</t>
  </si>
  <si>
    <t>Ⅱ-78045</t>
  </si>
  <si>
    <t>215D尾谷005</t>
  </si>
  <si>
    <t>Ⅰ-78015</t>
  </si>
  <si>
    <t>215D尾谷006</t>
  </si>
  <si>
    <t>Ⅰ-78017</t>
  </si>
  <si>
    <t>215D尾谷007</t>
  </si>
  <si>
    <t>Ⅰ-78020</t>
  </si>
  <si>
    <t>215D尾谷008</t>
  </si>
  <si>
    <t>Ⅰ-78040</t>
  </si>
  <si>
    <t>215D尾谷009</t>
  </si>
  <si>
    <t>Ⅰ-78043</t>
  </si>
  <si>
    <t>215D尾谷010</t>
  </si>
  <si>
    <t>Ⅰ-78044</t>
  </si>
  <si>
    <t>215D尾谷011</t>
  </si>
  <si>
    <t>Ⅱ-78018</t>
  </si>
  <si>
    <t>215D尾谷012</t>
  </si>
  <si>
    <t>Ⅱ-78019</t>
  </si>
  <si>
    <t>215D尾谷013</t>
  </si>
  <si>
    <t>Ⅱ-78022</t>
  </si>
  <si>
    <t>215D尾谷014</t>
  </si>
  <si>
    <t>Ⅱ-78023</t>
  </si>
  <si>
    <t>215D尾谷015</t>
  </si>
  <si>
    <t>Ⅱ-78024</t>
  </si>
  <si>
    <t>215D尾谷016</t>
  </si>
  <si>
    <t>Ⅰ-78016</t>
  </si>
  <si>
    <t>北</t>
  </si>
  <si>
    <t>215K北001</t>
  </si>
  <si>
    <t>Ⅰ-2046</t>
  </si>
  <si>
    <t>215K北002</t>
  </si>
  <si>
    <t>Ⅰ-2779</t>
  </si>
  <si>
    <t>215K北003</t>
  </si>
  <si>
    <t>Ⅱ-2634</t>
  </si>
  <si>
    <t>215K北004</t>
  </si>
  <si>
    <t>Ⅱ-2636</t>
  </si>
  <si>
    <t>215K北005</t>
  </si>
  <si>
    <t>Ⅱ-2637</t>
  </si>
  <si>
    <t>215D北001</t>
  </si>
  <si>
    <t>Ⅰ-78053</t>
  </si>
  <si>
    <t>215D北002</t>
  </si>
  <si>
    <t>Ⅰ-78054</t>
  </si>
  <si>
    <t>215D北003</t>
  </si>
  <si>
    <t>Ⅰ-78057</t>
  </si>
  <si>
    <t>215D北004</t>
  </si>
  <si>
    <t>Ⅰ-78058</t>
  </si>
  <si>
    <t>215D北005</t>
  </si>
  <si>
    <t>Ⅰ-78059</t>
  </si>
  <si>
    <t>215D北006</t>
  </si>
  <si>
    <t>Ⅰ-78068</t>
  </si>
  <si>
    <t>215D北007</t>
  </si>
  <si>
    <t>Ⅱ-78055</t>
  </si>
  <si>
    <t>215D北008</t>
  </si>
  <si>
    <t>Ⅱ-78056</t>
  </si>
  <si>
    <t>下山</t>
  </si>
  <si>
    <t>215K下山001</t>
  </si>
  <si>
    <t>Ⅱ-2624</t>
  </si>
  <si>
    <t>215K下山002</t>
  </si>
  <si>
    <t>Ⅱ-2627</t>
  </si>
  <si>
    <t>215D下山001</t>
  </si>
  <si>
    <t>Ⅰ-78002</t>
  </si>
  <si>
    <t>215J下山001</t>
  </si>
  <si>
    <t>197</t>
  </si>
  <si>
    <t>城田</t>
  </si>
  <si>
    <t>215D城田001</t>
  </si>
  <si>
    <t>Ⅱ-78001</t>
  </si>
  <si>
    <t>滝宮</t>
  </si>
  <si>
    <t>215K滝宮001</t>
  </si>
  <si>
    <t>Ⅱ-2635</t>
  </si>
  <si>
    <t>215K滝宮002</t>
  </si>
  <si>
    <t>Ⅱ-2638</t>
  </si>
  <si>
    <t>215K滝宮003</t>
  </si>
  <si>
    <t>Ⅱ-2639</t>
  </si>
  <si>
    <t>215D滝宮001</t>
  </si>
  <si>
    <t>Ⅱ-78060</t>
  </si>
  <si>
    <t>215D滝宮002</t>
  </si>
  <si>
    <t>Ⅱ-78071</t>
  </si>
  <si>
    <t>鳥渕</t>
  </si>
  <si>
    <t>215K鳥渕001</t>
  </si>
  <si>
    <t>Ⅰ-2039</t>
  </si>
  <si>
    <t>215D鳥渕001</t>
  </si>
  <si>
    <t>Ⅰ-78012</t>
  </si>
  <si>
    <t>215D鳥渕002</t>
  </si>
  <si>
    <t>Ⅰ-78013</t>
  </si>
  <si>
    <t>215D鳥渕003</t>
  </si>
  <si>
    <t>Ⅱ-78005</t>
  </si>
  <si>
    <t>215D鳥渕004</t>
  </si>
  <si>
    <t>Ⅱ-78014</t>
  </si>
  <si>
    <t>中川</t>
  </si>
  <si>
    <t>215K中川001</t>
  </si>
  <si>
    <t>Ⅰ-2047</t>
  </si>
  <si>
    <t>215K中川002</t>
  </si>
  <si>
    <t>Ⅱ-2641</t>
  </si>
  <si>
    <t>215D中川001</t>
  </si>
  <si>
    <t>Ⅰ-78067</t>
  </si>
  <si>
    <t>215D中川002</t>
  </si>
  <si>
    <t>Ⅰ-78033</t>
  </si>
  <si>
    <t>215D中川003</t>
  </si>
  <si>
    <t>Ⅰ-78034</t>
  </si>
  <si>
    <t>215D中川004</t>
  </si>
  <si>
    <t>Ⅰ-78062</t>
  </si>
  <si>
    <t>215D中川005</t>
  </si>
  <si>
    <t>Ⅰ-78063</t>
  </si>
  <si>
    <t>215D中川006</t>
  </si>
  <si>
    <t>Ⅰ-78064</t>
  </si>
  <si>
    <t>215D中川007</t>
  </si>
  <si>
    <t>Ⅱ-78065</t>
  </si>
  <si>
    <t>215D中川008</t>
  </si>
  <si>
    <t>Ⅱ-78066</t>
  </si>
  <si>
    <t>215K中河内001</t>
  </si>
  <si>
    <t>Ⅰ-2037</t>
  </si>
  <si>
    <t>215D中河内001</t>
  </si>
  <si>
    <t>Ⅰ-78003-1</t>
  </si>
  <si>
    <t>215D中河内002</t>
  </si>
  <si>
    <t>Ⅰ-78003-2</t>
  </si>
  <si>
    <t>215D中河内003</t>
  </si>
  <si>
    <t>Ⅰ-78004</t>
  </si>
  <si>
    <t>福本</t>
  </si>
  <si>
    <t>215K福本001</t>
  </si>
  <si>
    <t>Ⅰ-2082</t>
  </si>
  <si>
    <t>215K福本002</t>
  </si>
  <si>
    <t>Ⅰ-2083</t>
  </si>
  <si>
    <t>215D福本001</t>
  </si>
  <si>
    <t>Ⅰ-78028</t>
  </si>
  <si>
    <t>215D福本002</t>
  </si>
  <si>
    <t>Ⅰ-78026</t>
  </si>
  <si>
    <t>215D福本003</t>
  </si>
  <si>
    <t>庚申谷川</t>
  </si>
  <si>
    <t>真神</t>
  </si>
  <si>
    <t>215K真神001</t>
  </si>
  <si>
    <t>Ⅱ-2632</t>
  </si>
  <si>
    <t>215K真神002</t>
  </si>
  <si>
    <t>Ⅱ-2633</t>
  </si>
  <si>
    <t>215K真神003</t>
  </si>
  <si>
    <t>神田(C)</t>
  </si>
  <si>
    <t>215D真神001</t>
  </si>
  <si>
    <t>Ⅰ-78052</t>
  </si>
  <si>
    <t>215D真神002</t>
  </si>
  <si>
    <t>Ⅰ-78049</t>
  </si>
  <si>
    <t>215D真神003</t>
  </si>
  <si>
    <t>Ⅰ-78050</t>
  </si>
  <si>
    <t>215D真神004</t>
  </si>
  <si>
    <t>Ⅰ-78051</t>
  </si>
  <si>
    <t>南</t>
  </si>
  <si>
    <t>215D南001</t>
  </si>
  <si>
    <t>Ⅰ-78070</t>
  </si>
  <si>
    <t>215D南002</t>
  </si>
  <si>
    <t>Ⅱ-78069</t>
  </si>
  <si>
    <t>三保原</t>
  </si>
  <si>
    <t>215K三保原001</t>
  </si>
  <si>
    <t>Ⅰ-2045-1</t>
  </si>
  <si>
    <t>215K三保原002</t>
  </si>
  <si>
    <t>Ⅰ-2045-2</t>
  </si>
  <si>
    <t>215K三保原003</t>
  </si>
  <si>
    <t>Ⅰ-2045-3</t>
  </si>
  <si>
    <t>215D三保原001</t>
  </si>
  <si>
    <t>Ⅰ-78029</t>
  </si>
  <si>
    <t>215D三保原002</t>
  </si>
  <si>
    <t>Ⅰ-78030</t>
  </si>
  <si>
    <t>215D三保原003</t>
  </si>
  <si>
    <t>Ⅰ-78031</t>
  </si>
  <si>
    <t>215D三保原004</t>
  </si>
  <si>
    <t>Ⅱ-78032</t>
  </si>
  <si>
    <t>215D三保原005</t>
  </si>
  <si>
    <t>Ⅱ-78038</t>
  </si>
  <si>
    <t>215D三保原006</t>
  </si>
  <si>
    <t>Ⅱ-78048</t>
  </si>
  <si>
    <t>215K横尾001</t>
  </si>
  <si>
    <t>Ⅰ-2048</t>
  </si>
  <si>
    <t>215K横尾002</t>
  </si>
  <si>
    <t>Ⅱ-2640</t>
  </si>
  <si>
    <t>215D横尾001</t>
  </si>
  <si>
    <t>Ⅰ-78075-1</t>
  </si>
  <si>
    <t>215D横尾002</t>
  </si>
  <si>
    <t>Ⅰ-78075-2</t>
  </si>
  <si>
    <t>215D横尾003</t>
  </si>
  <si>
    <t>Ⅱ-78076</t>
  </si>
  <si>
    <t>大原町</t>
  </si>
  <si>
    <t>赤田</t>
  </si>
  <si>
    <t>215K赤田001</t>
  </si>
  <si>
    <t>Ⅰ-1929</t>
  </si>
  <si>
    <t>215K赤田002</t>
  </si>
  <si>
    <t>Ⅱ-2539</t>
  </si>
  <si>
    <t>粟野</t>
  </si>
  <si>
    <t>215K粟野001</t>
  </si>
  <si>
    <t>Ⅰ-1928-1</t>
  </si>
  <si>
    <t>215K粟野002</t>
  </si>
  <si>
    <t>Ⅰ-1928-2</t>
  </si>
  <si>
    <t>215D粟野001</t>
  </si>
  <si>
    <t>Ⅰ-73069</t>
  </si>
  <si>
    <t>215D粟野002</t>
  </si>
  <si>
    <t>Ⅱ-73066</t>
  </si>
  <si>
    <t>今岡</t>
  </si>
  <si>
    <t>215D今岡001</t>
  </si>
  <si>
    <t>Ⅰ-73043</t>
  </si>
  <si>
    <t>215D今岡002</t>
  </si>
  <si>
    <t>Ⅰ-73047</t>
  </si>
  <si>
    <t>江ノ原</t>
  </si>
  <si>
    <t>215K江ノ原001</t>
  </si>
  <si>
    <t>Ⅰ-1954</t>
  </si>
  <si>
    <t>215K江ノ原002</t>
  </si>
  <si>
    <t>Ⅰ-2755</t>
  </si>
  <si>
    <t>215K江ノ原003</t>
  </si>
  <si>
    <t>Ⅱ-2529-1</t>
  </si>
  <si>
    <t>215K江ノ原004</t>
  </si>
  <si>
    <t>Ⅱ-2529-2</t>
  </si>
  <si>
    <t>215D江ノ原001</t>
  </si>
  <si>
    <t>Ⅰ-73002</t>
  </si>
  <si>
    <t>215D江ノ原002</t>
  </si>
  <si>
    <t>Ⅰ-73003</t>
  </si>
  <si>
    <t>215D江ノ原003</t>
  </si>
  <si>
    <t>Ⅱ-73001</t>
  </si>
  <si>
    <t>215D江ノ原004</t>
  </si>
  <si>
    <t>Ⅱ-73009</t>
  </si>
  <si>
    <t>桂坪</t>
  </si>
  <si>
    <t>215K桂坪001</t>
  </si>
  <si>
    <t>Ⅰ-2756</t>
  </si>
  <si>
    <t>川上</t>
  </si>
  <si>
    <t>215K川上001</t>
  </si>
  <si>
    <t>Ⅱ-2531</t>
  </si>
  <si>
    <t>215K川上002</t>
  </si>
  <si>
    <t>Ⅰ-1935</t>
  </si>
  <si>
    <t>215K川上003</t>
  </si>
  <si>
    <t>Ⅰ-1936</t>
  </si>
  <si>
    <t>215K川上004</t>
  </si>
  <si>
    <t>Ⅰ-1938</t>
  </si>
  <si>
    <t>215K川上005</t>
  </si>
  <si>
    <t>Ⅰ-1939</t>
  </si>
  <si>
    <t>215K川上006</t>
  </si>
  <si>
    <t>Ⅰ-1952</t>
  </si>
  <si>
    <t>215K川上007</t>
  </si>
  <si>
    <t>Ⅱ-2530</t>
  </si>
  <si>
    <t>215D川上001</t>
  </si>
  <si>
    <t>Ⅰ-73005</t>
  </si>
  <si>
    <t>215D川上002</t>
  </si>
  <si>
    <t>Ⅰ-73034</t>
  </si>
  <si>
    <t>215D川上003</t>
  </si>
  <si>
    <t>Ⅰ-73010</t>
  </si>
  <si>
    <t>215D川上004</t>
  </si>
  <si>
    <t>Ⅱ-73004</t>
  </si>
  <si>
    <t>215D川上005</t>
  </si>
  <si>
    <t>Ⅱ-73006</t>
  </si>
  <si>
    <t>215D川上006</t>
  </si>
  <si>
    <t>Ⅱ-73007</t>
  </si>
  <si>
    <t>215D川上007</t>
  </si>
  <si>
    <t>Ⅱ-73023</t>
  </si>
  <si>
    <t>215D川上008</t>
  </si>
  <si>
    <t>Ⅱ-73024</t>
  </si>
  <si>
    <t>215D川上009</t>
  </si>
  <si>
    <t>Ⅱ-73035-1</t>
  </si>
  <si>
    <t>215D川上010</t>
  </si>
  <si>
    <t>Ⅱ-73035-2</t>
  </si>
  <si>
    <t>215D川上011</t>
  </si>
  <si>
    <t>Ⅱ-73039</t>
  </si>
  <si>
    <t>215D川上012</t>
  </si>
  <si>
    <t>Ⅱ-73046</t>
  </si>
  <si>
    <t>川戸</t>
  </si>
  <si>
    <t>215K川戸001</t>
  </si>
  <si>
    <t>Ⅰ-1925</t>
  </si>
  <si>
    <t>215K川戸002</t>
  </si>
  <si>
    <t>Ⅰ-1926</t>
  </si>
  <si>
    <t>215K川戸003</t>
  </si>
  <si>
    <t>Ⅰ-1927</t>
  </si>
  <si>
    <t>215D川戸001</t>
  </si>
  <si>
    <t>Ⅰ-73071</t>
  </si>
  <si>
    <t>215D川戸002</t>
  </si>
  <si>
    <t>Ⅰ-73072</t>
  </si>
  <si>
    <t>笹岡</t>
  </si>
  <si>
    <t>215K笹岡001</t>
  </si>
  <si>
    <t>Ⅰ-1940</t>
  </si>
  <si>
    <t>215D笹岡001</t>
  </si>
  <si>
    <t>Ⅱ-73040-1</t>
  </si>
  <si>
    <t>215D笹岡002</t>
  </si>
  <si>
    <t>Ⅱ-73040-2</t>
  </si>
  <si>
    <t>215D笹岡003</t>
  </si>
  <si>
    <t>Ⅱ-73041</t>
  </si>
  <si>
    <t>215D沢田001</t>
  </si>
  <si>
    <t>Ⅰ-73073-1</t>
  </si>
  <si>
    <t>215D沢田002</t>
  </si>
  <si>
    <t>Ⅰ-73073-2</t>
  </si>
  <si>
    <t>下庄町</t>
  </si>
  <si>
    <t>215K下庄町001</t>
  </si>
  <si>
    <t>Ⅱ-2535</t>
  </si>
  <si>
    <t>215K下庄町002</t>
  </si>
  <si>
    <t>Ⅰ-1933</t>
  </si>
  <si>
    <t>215K下庄町003</t>
  </si>
  <si>
    <t>Ⅰ-1934</t>
  </si>
  <si>
    <t>215K下庄町004</t>
  </si>
  <si>
    <t>Ⅰ-1941</t>
  </si>
  <si>
    <t>215K下庄町005</t>
  </si>
  <si>
    <t>Ⅱ-2536</t>
  </si>
  <si>
    <t>215K下庄町006</t>
  </si>
  <si>
    <t>Ⅱ-2537</t>
  </si>
  <si>
    <t>215D下庄町001</t>
  </si>
  <si>
    <t>Ⅰ-73049</t>
  </si>
  <si>
    <t>215D下庄町002</t>
  </si>
  <si>
    <t>Ⅰ-73050</t>
  </si>
  <si>
    <t>215D下庄町003</t>
  </si>
  <si>
    <t>Ⅱ-73057</t>
  </si>
  <si>
    <t>215D下庄町004</t>
  </si>
  <si>
    <t>Ⅱ-73058</t>
  </si>
  <si>
    <t>215D下庄町005</t>
  </si>
  <si>
    <t>Ⅱ-73060</t>
  </si>
  <si>
    <t>215D下庄町006</t>
  </si>
  <si>
    <t>Ⅱ-73061</t>
  </si>
  <si>
    <t>215D下庄町007</t>
  </si>
  <si>
    <t>Ⅱ-73062</t>
  </si>
  <si>
    <t>215D下庄町008</t>
  </si>
  <si>
    <t>Ⅱ-73063</t>
  </si>
  <si>
    <t>下町</t>
  </si>
  <si>
    <t>215K下町001</t>
  </si>
  <si>
    <t>Ⅰ-1946</t>
  </si>
  <si>
    <t>215D下町001</t>
  </si>
  <si>
    <t>Ⅰ-73042-1</t>
  </si>
  <si>
    <t>215D下町002</t>
  </si>
  <si>
    <t>Ⅰ-73042-2</t>
  </si>
  <si>
    <t>215D下町003</t>
  </si>
  <si>
    <t>Ⅰ-73042-3</t>
  </si>
  <si>
    <t>215D下町004</t>
  </si>
  <si>
    <t>Ⅰ-73030</t>
  </si>
  <si>
    <t>215D下町005</t>
  </si>
  <si>
    <t>Ⅱ-73025-1</t>
  </si>
  <si>
    <t>215D下町006</t>
  </si>
  <si>
    <t>Ⅱ-73025-2</t>
  </si>
  <si>
    <t>215K田井001</t>
  </si>
  <si>
    <t>Ⅱ-2534</t>
  </si>
  <si>
    <t>215D田井001</t>
  </si>
  <si>
    <t>Ⅰ-73056</t>
  </si>
  <si>
    <t>215D田井002</t>
  </si>
  <si>
    <t>Ⅱ-73064</t>
  </si>
  <si>
    <t>215K滝001</t>
  </si>
  <si>
    <t>Ⅰ-1931</t>
  </si>
  <si>
    <t>215D滝001</t>
  </si>
  <si>
    <t>Ⅰ-73055</t>
  </si>
  <si>
    <t>215D滝002</t>
  </si>
  <si>
    <t>Ⅱ-73051</t>
  </si>
  <si>
    <t>立石</t>
  </si>
  <si>
    <t>215K立石001</t>
  </si>
  <si>
    <t>Ⅱ-2538</t>
  </si>
  <si>
    <t>215K立石002</t>
  </si>
  <si>
    <t>Ⅰ-1932</t>
  </si>
  <si>
    <t>215D立石001</t>
  </si>
  <si>
    <t>Ⅰ-73067-1</t>
  </si>
  <si>
    <t>215D立石002</t>
  </si>
  <si>
    <t>Ⅰ-73067-2</t>
  </si>
  <si>
    <t>215D立石003</t>
  </si>
  <si>
    <t>Ⅰ-73068</t>
  </si>
  <si>
    <t>215D立石004</t>
  </si>
  <si>
    <t>Ⅱ-73059</t>
  </si>
  <si>
    <t>215D立石005</t>
  </si>
  <si>
    <t>Ⅱ-73065</t>
  </si>
  <si>
    <t>中町</t>
  </si>
  <si>
    <t>215K中町001</t>
  </si>
  <si>
    <t>Ⅰ-1947</t>
  </si>
  <si>
    <t>215K中町002</t>
  </si>
  <si>
    <t>Ⅰ-1948-1</t>
  </si>
  <si>
    <t>215K中町003</t>
  </si>
  <si>
    <t>Ⅰ-1948-2</t>
  </si>
  <si>
    <t>215K中町004</t>
  </si>
  <si>
    <t>Ⅱ-2532</t>
  </si>
  <si>
    <t>215D中町001</t>
  </si>
  <si>
    <t>Ⅱ-73026</t>
  </si>
  <si>
    <t>215D中町002</t>
  </si>
  <si>
    <t>Ⅱ-73027</t>
  </si>
  <si>
    <t>215D中町003</t>
  </si>
  <si>
    <t>Ⅱ-73031</t>
  </si>
  <si>
    <t>西町</t>
  </si>
  <si>
    <t>215K西町001</t>
  </si>
  <si>
    <t>Ⅰ-1949</t>
  </si>
  <si>
    <t>215K西町002</t>
  </si>
  <si>
    <t>Ⅰ-1945-1</t>
  </si>
  <si>
    <t>215K西町003</t>
  </si>
  <si>
    <t>Ⅰ-1945-2</t>
  </si>
  <si>
    <t>215D西町001</t>
  </si>
  <si>
    <t>Ⅰ-73020</t>
  </si>
  <si>
    <t>215D西町002</t>
  </si>
  <si>
    <t>Ⅱ-73018</t>
  </si>
  <si>
    <t>215D西町003</t>
  </si>
  <si>
    <t>Ⅱ-73019</t>
  </si>
  <si>
    <t>215D西町004</t>
  </si>
  <si>
    <t>Ⅱ-73022</t>
  </si>
  <si>
    <t>215D西町005</t>
  </si>
  <si>
    <t>Ⅱ-73028</t>
  </si>
  <si>
    <t>215D西町006</t>
  </si>
  <si>
    <t>Ⅱ-73029</t>
  </si>
  <si>
    <t>215D西町007</t>
  </si>
  <si>
    <t>Ⅱ-73032</t>
  </si>
  <si>
    <t>215D西町008</t>
  </si>
  <si>
    <t>Ⅱ-73033-1</t>
  </si>
  <si>
    <t>215D西町009</t>
  </si>
  <si>
    <t>Ⅱ-73033-2</t>
  </si>
  <si>
    <t>215D西町010</t>
  </si>
  <si>
    <t>Ⅱ-73036</t>
  </si>
  <si>
    <t>215D西町011</t>
  </si>
  <si>
    <t>Ⅱ-73037</t>
  </si>
  <si>
    <t>215D西町012</t>
  </si>
  <si>
    <t>Ⅱ-73038</t>
  </si>
  <si>
    <t>215D西町013</t>
  </si>
  <si>
    <t>Ⅱ-73044</t>
  </si>
  <si>
    <t>215D西町014</t>
  </si>
  <si>
    <t>Ⅱ-73045</t>
  </si>
  <si>
    <t>古町</t>
  </si>
  <si>
    <t>215K古町001</t>
  </si>
  <si>
    <t>Ⅰ-1950</t>
  </si>
  <si>
    <t>215K古町002</t>
  </si>
  <si>
    <t>Ⅰ-1951</t>
  </si>
  <si>
    <t>215D古町001</t>
  </si>
  <si>
    <t>Ⅰ-73015</t>
  </si>
  <si>
    <t>215D古町002</t>
  </si>
  <si>
    <t>Ⅰ-73012</t>
  </si>
  <si>
    <t>215D古町003</t>
  </si>
  <si>
    <t>Ⅰ-73013-1</t>
  </si>
  <si>
    <t>215D古町004</t>
  </si>
  <si>
    <t>Ⅰ-73013-2</t>
  </si>
  <si>
    <t>215D古町005</t>
  </si>
  <si>
    <t>Ⅰ-73021</t>
  </si>
  <si>
    <t>215D古町006</t>
  </si>
  <si>
    <t>Ⅱ-73008</t>
  </si>
  <si>
    <t>215D古町007</t>
  </si>
  <si>
    <t>Ⅱ-73011</t>
  </si>
  <si>
    <t>215D古町008</t>
  </si>
  <si>
    <t>Ⅱ-73016-1</t>
  </si>
  <si>
    <t>215D古町009</t>
  </si>
  <si>
    <t>Ⅱ-73016-2</t>
  </si>
  <si>
    <t>215D古町010</t>
  </si>
  <si>
    <t>Ⅱ-73016-3</t>
  </si>
  <si>
    <t>215D古町011</t>
  </si>
  <si>
    <t>Ⅱ-73016-4</t>
  </si>
  <si>
    <t>215D古町012</t>
  </si>
  <si>
    <t>Ⅱ-73016-5</t>
  </si>
  <si>
    <t>215D古町013</t>
  </si>
  <si>
    <t>Ⅱ-73017</t>
  </si>
  <si>
    <t>壬生</t>
  </si>
  <si>
    <t>215D壬生001</t>
  </si>
  <si>
    <t>Ⅰ-73070-1</t>
  </si>
  <si>
    <t>215D壬生002</t>
  </si>
  <si>
    <t>Ⅰ-73070-2</t>
  </si>
  <si>
    <t>宮本</t>
  </si>
  <si>
    <t>215K宮本001</t>
  </si>
  <si>
    <t>Ⅱ-2533</t>
  </si>
  <si>
    <t>215K宮本002</t>
  </si>
  <si>
    <t>Ⅰ-1942</t>
  </si>
  <si>
    <t>215K宮本003</t>
  </si>
  <si>
    <t>Ⅰ-1943</t>
  </si>
  <si>
    <t>215D宮本001</t>
  </si>
  <si>
    <t>Ⅰ-73048</t>
  </si>
  <si>
    <t>215D宮本002</t>
  </si>
  <si>
    <t>Ⅰ-73052</t>
  </si>
  <si>
    <t>215D宮本003</t>
  </si>
  <si>
    <t>Ⅰ-73053</t>
  </si>
  <si>
    <t>215D宮本004</t>
  </si>
  <si>
    <t>Ⅱ-73054-1</t>
  </si>
  <si>
    <t>215D宮本005</t>
  </si>
  <si>
    <t>Ⅱ-73054-2</t>
  </si>
  <si>
    <t>勝田町</t>
  </si>
  <si>
    <t>右手</t>
  </si>
  <si>
    <t>215K右手001</t>
  </si>
  <si>
    <t>Ⅰ-1901</t>
  </si>
  <si>
    <t>215K右手002</t>
  </si>
  <si>
    <t>Ⅰ-1902</t>
  </si>
  <si>
    <t>215K右手003</t>
  </si>
  <si>
    <t>Ⅰ-1904</t>
  </si>
  <si>
    <t>215K右手004</t>
  </si>
  <si>
    <t>Ⅰ-2061</t>
  </si>
  <si>
    <t>215K右手005</t>
  </si>
  <si>
    <t>Ⅰ-2742</t>
  </si>
  <si>
    <t>215K右手006</t>
  </si>
  <si>
    <t>Ⅰ-2743</t>
  </si>
  <si>
    <t>215K右手007</t>
  </si>
  <si>
    <t>Ⅱ-2472</t>
  </si>
  <si>
    <t>215K右手008</t>
  </si>
  <si>
    <t>Ⅱ-2473</t>
  </si>
  <si>
    <t>215K右手009</t>
  </si>
  <si>
    <t>Ⅱ-2474</t>
  </si>
  <si>
    <t>215K右手010</t>
  </si>
  <si>
    <t>Ⅱ-2475</t>
  </si>
  <si>
    <t>215K右手011</t>
  </si>
  <si>
    <t>Ⅱ-2476</t>
  </si>
  <si>
    <t>215K右手012</t>
  </si>
  <si>
    <t>Ⅱ-2477</t>
  </si>
  <si>
    <t>215K右手013</t>
  </si>
  <si>
    <t>Ⅱ-2478</t>
  </si>
  <si>
    <t>215K右手014</t>
  </si>
  <si>
    <t>Ⅱ-2479</t>
  </si>
  <si>
    <t>215K右手015</t>
  </si>
  <si>
    <t>Ⅱ-2480</t>
  </si>
  <si>
    <t>215K右手016</t>
  </si>
  <si>
    <t>Ⅱ-2481</t>
  </si>
  <si>
    <t>215K右手017</t>
  </si>
  <si>
    <t>Ⅱ-2482</t>
  </si>
  <si>
    <t>215K右手018</t>
  </si>
  <si>
    <t>Ⅱ-2483</t>
  </si>
  <si>
    <t>215K右手019</t>
  </si>
  <si>
    <t>右手(I)</t>
  </si>
  <si>
    <t>215D右手001</t>
  </si>
  <si>
    <t>Ⅰ-69027</t>
  </si>
  <si>
    <t>215D右手002</t>
  </si>
  <si>
    <t>Ⅰ-69032a</t>
  </si>
  <si>
    <t>215D右手003</t>
  </si>
  <si>
    <t>Ⅰ-69032b</t>
  </si>
  <si>
    <t>215D右手004</t>
  </si>
  <si>
    <t>Ⅰ‐69010</t>
  </si>
  <si>
    <t>215D右手005</t>
  </si>
  <si>
    <t>Ⅰ-69014</t>
  </si>
  <si>
    <t>215D右手006</t>
  </si>
  <si>
    <t>Ⅰ-69017</t>
  </si>
  <si>
    <t>215D右手007</t>
  </si>
  <si>
    <t>Ⅰ-69024</t>
  </si>
  <si>
    <t>215D右手008</t>
  </si>
  <si>
    <t>Ⅰ‐69025</t>
  </si>
  <si>
    <t>215D右手009</t>
  </si>
  <si>
    <t>Ⅰ-69001-1</t>
  </si>
  <si>
    <t>215D右手010</t>
  </si>
  <si>
    <t>Ⅰ-69001-2</t>
  </si>
  <si>
    <t>215D右手011</t>
  </si>
  <si>
    <t>Ⅰ-69002</t>
  </si>
  <si>
    <t>215D右手012</t>
  </si>
  <si>
    <t>Ⅰ-69006</t>
  </si>
  <si>
    <t>215D右手013</t>
  </si>
  <si>
    <t>Ⅰ-69007</t>
  </si>
  <si>
    <t>215D右手014</t>
  </si>
  <si>
    <t>Ⅰ-69008</t>
  </si>
  <si>
    <t>215D右手015</t>
  </si>
  <si>
    <t>Ⅰ‐69009</t>
  </si>
  <si>
    <t>215D右手016</t>
  </si>
  <si>
    <t>Ⅰ-69019</t>
  </si>
  <si>
    <t>215D右手017</t>
  </si>
  <si>
    <t>Ⅰ-69020-1</t>
  </si>
  <si>
    <t>215D右手018</t>
  </si>
  <si>
    <t>Ⅰ-69020-2</t>
  </si>
  <si>
    <t>215D右手019</t>
  </si>
  <si>
    <t>Ⅰ‐69033</t>
  </si>
  <si>
    <t>215D右手020</t>
  </si>
  <si>
    <t>Ⅰ‐69034</t>
  </si>
  <si>
    <t>215D右手021</t>
  </si>
  <si>
    <t>Ⅱ-69003</t>
  </si>
  <si>
    <t>215D右手022</t>
  </si>
  <si>
    <t>Ⅱ-69004</t>
  </si>
  <si>
    <t>215D右手023</t>
  </si>
  <si>
    <t>Ⅱ-69005</t>
  </si>
  <si>
    <t>215D右手024</t>
  </si>
  <si>
    <t>Ⅱ-69011</t>
  </si>
  <si>
    <t>215D右手025</t>
  </si>
  <si>
    <t>Ⅱ-69012</t>
  </si>
  <si>
    <t>215D右手026</t>
  </si>
  <si>
    <t>Ⅱ-69013</t>
  </si>
  <si>
    <t>215D右手027</t>
  </si>
  <si>
    <t>Ⅱ-69015</t>
  </si>
  <si>
    <t>215D右手028</t>
  </si>
  <si>
    <t>Ⅱ-69016</t>
  </si>
  <si>
    <t>215D右手029</t>
  </si>
  <si>
    <t>Ⅱ-69018</t>
  </si>
  <si>
    <t>215D右手030</t>
  </si>
  <si>
    <t>Ⅱ-69021</t>
  </si>
  <si>
    <t>215D右手031</t>
  </si>
  <si>
    <t>Ⅱ-69022</t>
  </si>
  <si>
    <t>215D右手032</t>
  </si>
  <si>
    <t>Ⅱ-69023</t>
  </si>
  <si>
    <t>215D右手033</t>
  </si>
  <si>
    <t>Ⅱ-69026</t>
  </si>
  <si>
    <t>215D右手034</t>
  </si>
  <si>
    <t>Ⅱ-69028</t>
  </si>
  <si>
    <t>215D右手035</t>
  </si>
  <si>
    <t>Ⅱ-69029</t>
  </si>
  <si>
    <t>215D右手036</t>
  </si>
  <si>
    <t>Ⅱ-69030</t>
  </si>
  <si>
    <t>215D右手037</t>
  </si>
  <si>
    <t>Ⅱ-69031</t>
  </si>
  <si>
    <t>215D右手038</t>
  </si>
  <si>
    <t>Ⅱ-69035</t>
  </si>
  <si>
    <t>大町</t>
  </si>
  <si>
    <t>215K大町001</t>
  </si>
  <si>
    <t>Ⅰ-1882</t>
  </si>
  <si>
    <t>215K大町002</t>
  </si>
  <si>
    <t>Ⅰ-2746</t>
  </si>
  <si>
    <t>215K大町003</t>
  </si>
  <si>
    <t>Ⅱ-2499</t>
  </si>
  <si>
    <t>215K大町004</t>
  </si>
  <si>
    <t>大町(D)</t>
  </si>
  <si>
    <t>215K大町005</t>
  </si>
  <si>
    <t>大町(E)</t>
  </si>
  <si>
    <t>215D大町001</t>
  </si>
  <si>
    <t>Ⅰ-69111</t>
  </si>
  <si>
    <t>215D大町002</t>
  </si>
  <si>
    <t>Ⅰ-69112</t>
  </si>
  <si>
    <t>215D大町003</t>
  </si>
  <si>
    <t>Ⅱ-69054</t>
  </si>
  <si>
    <t>215J大町001</t>
  </si>
  <si>
    <t>184</t>
  </si>
  <si>
    <t>梶並</t>
  </si>
  <si>
    <t>215K梶並001</t>
  </si>
  <si>
    <t>Ⅱ-2489</t>
  </si>
  <si>
    <t>215D梶並001</t>
  </si>
  <si>
    <t>Ⅰ-69048</t>
  </si>
  <si>
    <t>215D梶並002</t>
  </si>
  <si>
    <t>Ⅰ-69049</t>
  </si>
  <si>
    <t>久賀</t>
  </si>
  <si>
    <t>215K久賀001</t>
  </si>
  <si>
    <t>Ⅰ-1885</t>
  </si>
  <si>
    <t>215K久賀002</t>
  </si>
  <si>
    <t>Ⅰ-1886</t>
  </si>
  <si>
    <t>215D久賀001</t>
  </si>
  <si>
    <t>Ⅰ-69058</t>
  </si>
  <si>
    <t>215D久賀002</t>
  </si>
  <si>
    <t>Ⅰ-69059</t>
  </si>
  <si>
    <t>215D久賀003</t>
  </si>
  <si>
    <t>Ⅰ-69061</t>
  </si>
  <si>
    <t>215D久賀004</t>
  </si>
  <si>
    <t>Ⅱ-69055</t>
  </si>
  <si>
    <t>215D久賀005</t>
  </si>
  <si>
    <t>Ⅱ-69056</t>
  </si>
  <si>
    <t>215D久賀006</t>
  </si>
  <si>
    <t>Ⅱ-69057</t>
  </si>
  <si>
    <t>215D久賀007</t>
  </si>
  <si>
    <t>Ⅱ-69060</t>
  </si>
  <si>
    <t>楮</t>
  </si>
  <si>
    <t>215K楮001</t>
  </si>
  <si>
    <t>Ⅰ-1893-1</t>
  </si>
  <si>
    <t>215K楮002</t>
  </si>
  <si>
    <t>Ⅰ-1893-2</t>
  </si>
  <si>
    <t>215K楮003</t>
  </si>
  <si>
    <t>Ⅱ-2485</t>
  </si>
  <si>
    <t>215K楮004</t>
  </si>
  <si>
    <t>Ⅱ-2486</t>
  </si>
  <si>
    <t>215K楮005</t>
  </si>
  <si>
    <t>Ⅱ-2487</t>
  </si>
  <si>
    <t>215K楮006</t>
  </si>
  <si>
    <t>Ⅱ-2488</t>
  </si>
  <si>
    <t>215D楮001</t>
  </si>
  <si>
    <t>Ⅰ-69041a</t>
  </si>
  <si>
    <t>215D楮002</t>
  </si>
  <si>
    <t>Ⅰ-69041b</t>
  </si>
  <si>
    <t>215D楮003</t>
  </si>
  <si>
    <t>Ⅰ-69042a</t>
  </si>
  <si>
    <t>215D楮004</t>
  </si>
  <si>
    <t>Ⅰ-69042b</t>
  </si>
  <si>
    <t>215D楮005</t>
  </si>
  <si>
    <t>Ⅱ-69040</t>
  </si>
  <si>
    <t>215D楮006</t>
  </si>
  <si>
    <t>Ⅱ-69043</t>
  </si>
  <si>
    <t>215D楮007</t>
  </si>
  <si>
    <t>Ⅱ-69045</t>
  </si>
  <si>
    <t>215D楮008</t>
  </si>
  <si>
    <t>Ⅱ-69047</t>
  </si>
  <si>
    <t>河内</t>
  </si>
  <si>
    <t>215K河内001</t>
  </si>
  <si>
    <t>Ⅱ-2497</t>
  </si>
  <si>
    <t>杉原</t>
  </si>
  <si>
    <t>215K杉原001</t>
  </si>
  <si>
    <t>Ⅰ-1879</t>
  </si>
  <si>
    <t>215K杉原002</t>
  </si>
  <si>
    <t>Ⅱ-2498</t>
  </si>
  <si>
    <t>長谷内</t>
  </si>
  <si>
    <t>215K長谷内001</t>
  </si>
  <si>
    <t>Ⅰ-1883</t>
  </si>
  <si>
    <t>215K長谷内002</t>
  </si>
  <si>
    <t>Ⅰ-2747</t>
  </si>
  <si>
    <t>215K長谷内003</t>
  </si>
  <si>
    <t>Ⅱ-2500</t>
  </si>
  <si>
    <t>215K長谷内004</t>
  </si>
  <si>
    <t>Ⅱ-2501</t>
  </si>
  <si>
    <t>215D長谷内001</t>
  </si>
  <si>
    <t>Ⅱ-69107</t>
  </si>
  <si>
    <t>215D長谷内002</t>
  </si>
  <si>
    <t>Ⅱ-69108</t>
  </si>
  <si>
    <t>215D長谷内003</t>
  </si>
  <si>
    <t>Ⅱ-69109</t>
  </si>
  <si>
    <t>215D長谷内004</t>
  </si>
  <si>
    <t>Ⅱ-69114</t>
  </si>
  <si>
    <t>215D長谷内005</t>
  </si>
  <si>
    <t>Ⅱ-69115</t>
  </si>
  <si>
    <t>東谷上</t>
  </si>
  <si>
    <t>215K東谷上001</t>
  </si>
  <si>
    <t>Ⅰ-1891</t>
  </si>
  <si>
    <t>215K東谷上002</t>
  </si>
  <si>
    <t>Ⅰ-1892</t>
  </si>
  <si>
    <t>215K東谷上003</t>
  </si>
  <si>
    <t>Ⅰ-1896</t>
  </si>
  <si>
    <t>215K東谷上004</t>
  </si>
  <si>
    <t>Ⅰ-1897-1</t>
  </si>
  <si>
    <t>215K東谷上005</t>
  </si>
  <si>
    <t>Ⅰ-1897-2</t>
  </si>
  <si>
    <t>215K東谷上006</t>
  </si>
  <si>
    <t>Ⅰ-1897-3</t>
  </si>
  <si>
    <t>215K東谷上008</t>
  </si>
  <si>
    <t>Ⅱ-2491</t>
  </si>
  <si>
    <t>215K東谷上009</t>
  </si>
  <si>
    <t>Ⅱ-2492</t>
  </si>
  <si>
    <t>215K東谷上010</t>
  </si>
  <si>
    <t>Ⅱ-2493</t>
  </si>
  <si>
    <t>215K東谷上011</t>
  </si>
  <si>
    <t>Ⅱ-2494</t>
  </si>
  <si>
    <t>215K東谷上012</t>
  </si>
  <si>
    <t>Ⅰ-1894</t>
  </si>
  <si>
    <t>215D東谷上001</t>
  </si>
  <si>
    <t>Ⅰ-69064</t>
  </si>
  <si>
    <t>215D東谷上002</t>
  </si>
  <si>
    <t>Ⅰ-69065</t>
  </si>
  <si>
    <t>215D東谷上003</t>
  </si>
  <si>
    <t>Ⅰ-69066</t>
  </si>
  <si>
    <t>215D東谷上004</t>
  </si>
  <si>
    <t>Ⅰ-69067</t>
  </si>
  <si>
    <t>215D東谷上005</t>
  </si>
  <si>
    <t>Ⅰ-69073</t>
  </si>
  <si>
    <t>215D東谷上006</t>
  </si>
  <si>
    <t>Ⅰ-69074-1</t>
  </si>
  <si>
    <t>215D東谷上007</t>
  </si>
  <si>
    <t>Ⅰ-69074-2</t>
  </si>
  <si>
    <t>215D東谷上008</t>
  </si>
  <si>
    <t>Ⅰ-69099</t>
  </si>
  <si>
    <t>215D東谷上009</t>
  </si>
  <si>
    <t>Ⅱ-69062</t>
  </si>
  <si>
    <t>215D東谷上010</t>
  </si>
  <si>
    <t>Ⅱ-69063</t>
  </si>
  <si>
    <t>215D東谷上011</t>
  </si>
  <si>
    <t>Ⅱ-69068</t>
  </si>
  <si>
    <t>215D東谷上012</t>
  </si>
  <si>
    <t>Ⅱ-69069</t>
  </si>
  <si>
    <t>215D東谷上013</t>
  </si>
  <si>
    <t>Ⅱ-69070</t>
  </si>
  <si>
    <t>215D東谷上014</t>
  </si>
  <si>
    <t>Ⅱ-69071</t>
  </si>
  <si>
    <t>215D東谷上015</t>
  </si>
  <si>
    <t>Ⅱ-69072</t>
  </si>
  <si>
    <t>215D東谷上016</t>
  </si>
  <si>
    <t>Ⅱ-69088</t>
  </si>
  <si>
    <t>215D東谷上017</t>
  </si>
  <si>
    <t>Ⅱ-69089</t>
  </si>
  <si>
    <t>215D東谷上018</t>
  </si>
  <si>
    <t>Ⅱ-69090</t>
  </si>
  <si>
    <t>215D東谷上019</t>
  </si>
  <si>
    <t>Ⅱ-69091</t>
  </si>
  <si>
    <t>215D東谷上020</t>
  </si>
  <si>
    <t>Ⅱ-69092</t>
  </si>
  <si>
    <t>215D東谷上021</t>
  </si>
  <si>
    <t>Ⅱ-69093</t>
  </si>
  <si>
    <t>215D東谷上022</t>
  </si>
  <si>
    <t>Ⅱ-69098</t>
  </si>
  <si>
    <t>215D東谷上023</t>
  </si>
  <si>
    <t>Ⅱ-69100</t>
  </si>
  <si>
    <t>東谷下</t>
  </si>
  <si>
    <t>215K東谷下001</t>
  </si>
  <si>
    <t>Ⅰ-1887</t>
  </si>
  <si>
    <t>215K東谷下002</t>
  </si>
  <si>
    <t>Ⅰ-1889-1</t>
  </si>
  <si>
    <t>215K東谷下003</t>
  </si>
  <si>
    <t>Ⅰ-1889-2</t>
  </si>
  <si>
    <t>215K東谷下004</t>
  </si>
  <si>
    <t>Ⅱ-2495</t>
  </si>
  <si>
    <t>215K東谷下005</t>
  </si>
  <si>
    <t>Ⅱ-2496</t>
  </si>
  <si>
    <t>215K東谷下006</t>
  </si>
  <si>
    <t>Ⅰ-2745</t>
  </si>
  <si>
    <t>215K東谷下007</t>
  </si>
  <si>
    <t>Ⅰ-1888a</t>
  </si>
  <si>
    <t>215K東谷下008</t>
  </si>
  <si>
    <t>Ⅰ-1888b</t>
  </si>
  <si>
    <t>215K東谷下009</t>
  </si>
  <si>
    <t>Ⅰ-1888c</t>
  </si>
  <si>
    <t>215D東谷下002</t>
  </si>
  <si>
    <t>Ⅰ-69087</t>
  </si>
  <si>
    <t>215D東谷下003</t>
  </si>
  <si>
    <t>Ⅰ-69104</t>
  </si>
  <si>
    <t>215D東谷下004</t>
  </si>
  <si>
    <t>Ⅱ-69086</t>
  </si>
  <si>
    <t>215D東谷下005</t>
  </si>
  <si>
    <t>Ⅱ-69094</t>
  </si>
  <si>
    <t>215D東谷下006</t>
  </si>
  <si>
    <t>Ⅱ-69095</t>
  </si>
  <si>
    <t>215D東谷下007</t>
  </si>
  <si>
    <t>Ⅱ-69096</t>
  </si>
  <si>
    <t>215D東谷下008</t>
  </si>
  <si>
    <t>Ⅱ-69097</t>
  </si>
  <si>
    <t>215D東谷下009</t>
  </si>
  <si>
    <t>Ⅱ-69101</t>
  </si>
  <si>
    <t>215D東谷下010</t>
  </si>
  <si>
    <t>Ⅱ-69102</t>
  </si>
  <si>
    <t>215D東谷下011</t>
  </si>
  <si>
    <t>Ⅱ-69103</t>
  </si>
  <si>
    <t>215D東谷下012</t>
  </si>
  <si>
    <t>Ⅱ-69105</t>
  </si>
  <si>
    <t>215J東谷下001</t>
  </si>
  <si>
    <t>183</t>
  </si>
  <si>
    <t>馬形</t>
  </si>
  <si>
    <t>215K馬形001</t>
  </si>
  <si>
    <t>Ⅱ-2502</t>
  </si>
  <si>
    <t>215K馬形002</t>
  </si>
  <si>
    <t>Ⅱ-2503</t>
  </si>
  <si>
    <t>215K馬形003</t>
  </si>
  <si>
    <t>Ⅲ-223</t>
  </si>
  <si>
    <t>215D馬形001</t>
  </si>
  <si>
    <t>Ⅱ-69113</t>
  </si>
  <si>
    <t>215D馬形002</t>
  </si>
  <si>
    <t>Ⅱ-69116</t>
  </si>
  <si>
    <t>真加部</t>
  </si>
  <si>
    <t>215K真加部001</t>
  </si>
  <si>
    <t>Ⅰ-1881</t>
  </si>
  <si>
    <t>215D真加部001</t>
  </si>
  <si>
    <t>Ⅰ-69110</t>
  </si>
  <si>
    <t>真殿</t>
  </si>
  <si>
    <t>215K真殿001</t>
  </si>
  <si>
    <t>Ⅰ-1899</t>
  </si>
  <si>
    <t>215K真殿002</t>
  </si>
  <si>
    <t>Ⅰ-1898</t>
  </si>
  <si>
    <t>215K真殿003</t>
  </si>
  <si>
    <t>Ⅰ-2744</t>
  </si>
  <si>
    <t>215K真殿004</t>
  </si>
  <si>
    <t>Ⅱ-2484</t>
  </si>
  <si>
    <t>215K真殿005</t>
  </si>
  <si>
    <t>Ⅱ-2490</t>
  </si>
  <si>
    <t>215D真殿001</t>
  </si>
  <si>
    <t>Ⅰ-69036</t>
  </si>
  <si>
    <t>215D真殿002</t>
  </si>
  <si>
    <t>Ⅰ-69083</t>
  </si>
  <si>
    <t>215D真殿003</t>
  </si>
  <si>
    <t>Ⅰ-69084</t>
  </si>
  <si>
    <t>215D真殿004</t>
  </si>
  <si>
    <t>Ⅰ-69037</t>
  </si>
  <si>
    <t>215D真殿005</t>
  </si>
  <si>
    <t>Ⅰ-69075</t>
  </si>
  <si>
    <t>215D真殿006</t>
  </si>
  <si>
    <t>Ⅱ-69038</t>
  </si>
  <si>
    <t>215D真殿007</t>
  </si>
  <si>
    <t>Ⅱ-69039</t>
  </si>
  <si>
    <t>215D真殿008</t>
  </si>
  <si>
    <t>Ⅱ-69044</t>
  </si>
  <si>
    <t>215D真殿009</t>
  </si>
  <si>
    <t>Ⅱ-69076</t>
  </si>
  <si>
    <t>215D真殿010</t>
  </si>
  <si>
    <t>Ⅱ-69077</t>
  </si>
  <si>
    <t>215D真殿011</t>
  </si>
  <si>
    <t>Ⅱ-69078</t>
  </si>
  <si>
    <t>215D真殿012</t>
  </si>
  <si>
    <t>Ⅱ-69079</t>
  </si>
  <si>
    <t>215D真殿013</t>
  </si>
  <si>
    <t>Ⅱ-69080</t>
  </si>
  <si>
    <t>215D真殿014</t>
  </si>
  <si>
    <t>Ⅱ-69081</t>
  </si>
  <si>
    <t>215D真殿015</t>
  </si>
  <si>
    <t>Ⅱ-69082</t>
  </si>
  <si>
    <t>215D真殿016</t>
  </si>
  <si>
    <t>Ⅱ-69085</t>
  </si>
  <si>
    <t>215J真殿001</t>
  </si>
  <si>
    <t>182</t>
  </si>
  <si>
    <t>矢田</t>
  </si>
  <si>
    <t>215K矢田001</t>
  </si>
  <si>
    <t>Ⅰ-1877</t>
  </si>
  <si>
    <t>215K矢田002</t>
  </si>
  <si>
    <t>Ⅰ-1878-1</t>
  </si>
  <si>
    <t>215K矢田003</t>
  </si>
  <si>
    <t>Ⅰ-1878-2</t>
  </si>
  <si>
    <t>余野</t>
  </si>
  <si>
    <t>215D余野001</t>
  </si>
  <si>
    <t>Ⅱ-69050</t>
  </si>
  <si>
    <t>215D余野002</t>
  </si>
  <si>
    <t>Ⅱ-69051</t>
  </si>
  <si>
    <t>215D余野003</t>
  </si>
  <si>
    <t>Ⅱ-69052</t>
  </si>
  <si>
    <t>215D余野004</t>
  </si>
  <si>
    <t>Ⅱ-69053</t>
  </si>
  <si>
    <t>215D余野005</t>
  </si>
  <si>
    <t>Ⅱ-69106</t>
  </si>
  <si>
    <t>作東町</t>
  </si>
  <si>
    <t>芦河内</t>
  </si>
  <si>
    <t>215K芦河内001</t>
  </si>
  <si>
    <t>Ⅱ-2590</t>
  </si>
  <si>
    <t>215D芦河内001</t>
  </si>
  <si>
    <t>Ⅱ-77023</t>
  </si>
  <si>
    <t>粟井中</t>
  </si>
  <si>
    <t>215K粟井中001</t>
  </si>
  <si>
    <t>Ⅰ-2024</t>
  </si>
  <si>
    <t>215K粟井中002</t>
  </si>
  <si>
    <t>Ⅱ-2584</t>
  </si>
  <si>
    <t>215K粟井中003</t>
  </si>
  <si>
    <t>Ⅱ-2585</t>
  </si>
  <si>
    <t>215D粟井中001</t>
  </si>
  <si>
    <t>Ⅱ-77010</t>
  </si>
  <si>
    <t>215D粟井中002</t>
  </si>
  <si>
    <t>Ⅱ-77011-1</t>
  </si>
  <si>
    <t>215D粟井中003</t>
  </si>
  <si>
    <t>Ⅱ-77011-2</t>
  </si>
  <si>
    <t>215D粟井中004</t>
  </si>
  <si>
    <t>Ⅱ-77012</t>
  </si>
  <si>
    <t>岩辺</t>
  </si>
  <si>
    <t>215K岩辺001</t>
  </si>
  <si>
    <t>Ⅱ-2604</t>
  </si>
  <si>
    <t>215K岩辺002</t>
  </si>
  <si>
    <t>Ⅱ-2606</t>
  </si>
  <si>
    <t>江見</t>
  </si>
  <si>
    <t>215K江見001</t>
  </si>
  <si>
    <t>Ⅰ-1992</t>
  </si>
  <si>
    <t>215K江見002</t>
  </si>
  <si>
    <t>Ⅰ-1994</t>
  </si>
  <si>
    <t>215K江見003</t>
  </si>
  <si>
    <t>Ⅰ-1991</t>
  </si>
  <si>
    <t>215D江見001</t>
  </si>
  <si>
    <t>Ⅰ-77031</t>
  </si>
  <si>
    <t>215D江見002</t>
  </si>
  <si>
    <t>Ⅰ-77038</t>
  </si>
  <si>
    <t>江見吉田</t>
  </si>
  <si>
    <t>215D江見吉田001</t>
  </si>
  <si>
    <t>Ⅰ-77027-1</t>
  </si>
  <si>
    <t>215D江見吉田002</t>
  </si>
  <si>
    <t>Ⅰ-77027-2</t>
  </si>
  <si>
    <t>215D江見吉田003</t>
  </si>
  <si>
    <t>Ⅰ-77027-3</t>
  </si>
  <si>
    <t>215D江見吉田004</t>
  </si>
  <si>
    <t>Ⅰ-77027-4</t>
  </si>
  <si>
    <t>大内谷</t>
  </si>
  <si>
    <t>215K大内谷001</t>
  </si>
  <si>
    <t>Ⅰ-2006</t>
  </si>
  <si>
    <t>215K大内谷002</t>
  </si>
  <si>
    <t>Ⅰ-2007</t>
  </si>
  <si>
    <t>215K大内谷003</t>
  </si>
  <si>
    <t>Ⅱ-2607</t>
  </si>
  <si>
    <t>215D大内谷001</t>
  </si>
  <si>
    <t>Ⅱ-77078</t>
  </si>
  <si>
    <t>215D大内谷002</t>
  </si>
  <si>
    <t>Ⅱ-77079</t>
  </si>
  <si>
    <t>215D大内谷003</t>
  </si>
  <si>
    <t>Ⅱ-77080</t>
  </si>
  <si>
    <t>215D大内谷004</t>
  </si>
  <si>
    <t>Ⅱ-77081</t>
  </si>
  <si>
    <t>小野</t>
  </si>
  <si>
    <t>215K小野001</t>
  </si>
  <si>
    <t>Ⅰ-2025</t>
  </si>
  <si>
    <t>215K小野002</t>
  </si>
  <si>
    <t>Ⅰ-2026</t>
  </si>
  <si>
    <t>215K小野003</t>
  </si>
  <si>
    <t>Ⅱ-2586</t>
  </si>
  <si>
    <t>215K小野004</t>
  </si>
  <si>
    <t>Ⅱ-2587</t>
  </si>
  <si>
    <t>215K小野005</t>
  </si>
  <si>
    <t>Ⅱ-2599</t>
  </si>
  <si>
    <t>215D小野001</t>
  </si>
  <si>
    <t>Ⅰ-77045</t>
  </si>
  <si>
    <t>215D小野002</t>
  </si>
  <si>
    <t>Ⅱ-77009</t>
  </si>
  <si>
    <t>215D小野003</t>
  </si>
  <si>
    <t>Ⅱ-77044</t>
  </si>
  <si>
    <t>215J小野001</t>
  </si>
  <si>
    <t>196</t>
  </si>
  <si>
    <t>小ノ谷</t>
  </si>
  <si>
    <t>215K小ノ谷001</t>
  </si>
  <si>
    <t>Ⅱ-2605</t>
  </si>
  <si>
    <t>215D小ノ谷001</t>
  </si>
  <si>
    <t>Ⅰ-77076</t>
  </si>
  <si>
    <t>215D小ノ谷002</t>
  </si>
  <si>
    <t>Ⅰ-77077</t>
  </si>
  <si>
    <t>215D小ノ谷003</t>
  </si>
  <si>
    <t>Ⅱ-77072</t>
  </si>
  <si>
    <t>215D小ノ谷004</t>
  </si>
  <si>
    <t>Ⅱ-77073</t>
  </si>
  <si>
    <t>215D小ノ谷005</t>
  </si>
  <si>
    <t>Ⅱ-77074</t>
  </si>
  <si>
    <t>215D小ノ谷006</t>
  </si>
  <si>
    <t>Ⅱ-77075</t>
  </si>
  <si>
    <t>小房</t>
  </si>
  <si>
    <t>215K小房001</t>
  </si>
  <si>
    <t>Ⅰ-2029</t>
  </si>
  <si>
    <t>215D小房001</t>
  </si>
  <si>
    <t>Ⅰ-77002</t>
  </si>
  <si>
    <t>215D小房002</t>
  </si>
  <si>
    <t>Ⅱ-77001</t>
  </si>
  <si>
    <t>215D小房003</t>
  </si>
  <si>
    <t>Ⅱ-77003</t>
  </si>
  <si>
    <t>215D小房004</t>
  </si>
  <si>
    <t>Ⅱ-77008</t>
  </si>
  <si>
    <t>柿ヶ原</t>
  </si>
  <si>
    <t>215K柿ヶ原001</t>
  </si>
  <si>
    <t>Ⅰ-2019</t>
  </si>
  <si>
    <t>215K柿ヶ原002</t>
  </si>
  <si>
    <t>Ⅱ-2615</t>
  </si>
  <si>
    <t>215D柿ヶ原001</t>
  </si>
  <si>
    <t>Ⅰ-77107</t>
  </si>
  <si>
    <t>215D柿ヶ原002</t>
  </si>
  <si>
    <t>Ⅱ-77101</t>
  </si>
  <si>
    <t>215D柿ヶ原003</t>
  </si>
  <si>
    <t>Ⅱ-77108</t>
  </si>
  <si>
    <t>215D柿ヶ原004</t>
  </si>
  <si>
    <t>Ⅱ-77109</t>
  </si>
  <si>
    <t>215D柿ヶ原005</t>
  </si>
  <si>
    <t>Ⅱ-77110</t>
  </si>
  <si>
    <t>215D柿ヶ原006</t>
  </si>
  <si>
    <t>Ⅱ-77111</t>
  </si>
  <si>
    <t>梶原</t>
  </si>
  <si>
    <t>215K梶原001</t>
  </si>
  <si>
    <t>Ⅱ-2583</t>
  </si>
  <si>
    <t>215D梶原001</t>
  </si>
  <si>
    <t>Ⅱ-77004</t>
  </si>
  <si>
    <t>215D梶原002</t>
  </si>
  <si>
    <t>Ⅱ-77005</t>
  </si>
  <si>
    <t>215D梶原003</t>
  </si>
  <si>
    <t>Ⅱ-77006</t>
  </si>
  <si>
    <t>215D梶原004</t>
  </si>
  <si>
    <t>Ⅱ-77007</t>
  </si>
  <si>
    <t>215D梶原005</t>
  </si>
  <si>
    <t>Ⅱ-77042</t>
  </si>
  <si>
    <t>215D梶原006</t>
  </si>
  <si>
    <t>Ⅱ-77043</t>
  </si>
  <si>
    <t>上福原</t>
  </si>
  <si>
    <t>215K上福原001</t>
  </si>
  <si>
    <t>Ⅰ-1999</t>
  </si>
  <si>
    <t>215K上福原002</t>
  </si>
  <si>
    <t>Ⅰ-2776</t>
  </si>
  <si>
    <t>215K上福原003</t>
  </si>
  <si>
    <t>Ⅱ-2596</t>
  </si>
  <si>
    <t>215D上福原001</t>
  </si>
  <si>
    <t>Ⅰ-77088</t>
  </si>
  <si>
    <t>川北</t>
  </si>
  <si>
    <t>215K川北001</t>
  </si>
  <si>
    <t>Ⅰ-1993</t>
  </si>
  <si>
    <t>215K川北002</t>
  </si>
  <si>
    <t>Ⅰ-2777</t>
  </si>
  <si>
    <t>215K川北003</t>
  </si>
  <si>
    <t>Ⅱ-2594</t>
  </si>
  <si>
    <t>215K川北004</t>
  </si>
  <si>
    <t>Ⅱ-2595</t>
  </si>
  <si>
    <t>215D川北001</t>
  </si>
  <si>
    <t>Ⅰ-77036</t>
  </si>
  <si>
    <t>215D川北002</t>
  </si>
  <si>
    <t>Ⅱ-77033</t>
  </si>
  <si>
    <t>215D川北003</t>
  </si>
  <si>
    <t>Ⅱ-77037</t>
  </si>
  <si>
    <t>215K五名001</t>
  </si>
  <si>
    <t>Ⅰ-2032</t>
  </si>
  <si>
    <t>215K五名002</t>
  </si>
  <si>
    <t>Ⅰ-2034</t>
  </si>
  <si>
    <t>215K五名003</t>
  </si>
  <si>
    <t>Ⅰ-2033</t>
  </si>
  <si>
    <t>215D五名001</t>
  </si>
  <si>
    <t>Ⅰ-77048</t>
  </si>
  <si>
    <t>215D五名002</t>
  </si>
  <si>
    <t>Ⅰ-77054-1</t>
  </si>
  <si>
    <t>215D五名003</t>
  </si>
  <si>
    <t>Ⅰ-77054-2</t>
  </si>
  <si>
    <t>215D五名004</t>
  </si>
  <si>
    <t>Ⅰ-77055</t>
  </si>
  <si>
    <t>215D五名005</t>
  </si>
  <si>
    <t>Ⅰ-77056</t>
  </si>
  <si>
    <t>215D五名006</t>
  </si>
  <si>
    <t>Ⅰ-77057</t>
  </si>
  <si>
    <t>215D五名007</t>
  </si>
  <si>
    <t>Ⅰ-77058</t>
  </si>
  <si>
    <t>215D五名008</t>
  </si>
  <si>
    <t>東五名川</t>
  </si>
  <si>
    <t>鷺巣</t>
  </si>
  <si>
    <t>215K鷺巣001</t>
  </si>
  <si>
    <t>Ⅰ-2023</t>
  </si>
  <si>
    <t>215D鷺巣001</t>
  </si>
  <si>
    <t>Ⅰ-77046-1</t>
  </si>
  <si>
    <t>215D鷺巣002</t>
  </si>
  <si>
    <t>Ⅰ-77046-2</t>
  </si>
  <si>
    <t>215D鷺巣003</t>
  </si>
  <si>
    <t>Ⅱ-77047</t>
  </si>
  <si>
    <t>白水</t>
  </si>
  <si>
    <t>215K白水001</t>
  </si>
  <si>
    <t>Ⅰ-2014</t>
  </si>
  <si>
    <t>215K白水002</t>
  </si>
  <si>
    <t>Ⅰ-2016</t>
  </si>
  <si>
    <t>215K白水003</t>
  </si>
  <si>
    <t>Ⅱ-2622</t>
  </si>
  <si>
    <t>215K白水004</t>
  </si>
  <si>
    <t>Ⅱ-2623</t>
  </si>
  <si>
    <t>215D白水001</t>
  </si>
  <si>
    <t>Ⅰ-77118</t>
  </si>
  <si>
    <t>215D白水002</t>
  </si>
  <si>
    <t>Ⅱ-77117</t>
  </si>
  <si>
    <t>215D白水004</t>
  </si>
  <si>
    <t>Ⅱ-77121</t>
  </si>
  <si>
    <t>215D白水005</t>
  </si>
  <si>
    <t>Ⅱ-77122</t>
  </si>
  <si>
    <t>215D白水006</t>
  </si>
  <si>
    <t>Ⅱ-77123</t>
  </si>
  <si>
    <t>215D白水007</t>
  </si>
  <si>
    <t>Ⅱ-77124</t>
  </si>
  <si>
    <t>215D白水008</t>
  </si>
  <si>
    <t>横林A</t>
  </si>
  <si>
    <t>215D白水009</t>
  </si>
  <si>
    <t>横林B</t>
  </si>
  <si>
    <t>鈴家</t>
  </si>
  <si>
    <t>215K鈴家001</t>
  </si>
  <si>
    <t>Ⅱ-2614</t>
  </si>
  <si>
    <t>215D鈴家001</t>
  </si>
  <si>
    <t>Ⅱ-77104</t>
  </si>
  <si>
    <t>215D鈴家002</t>
  </si>
  <si>
    <t>Ⅱ-77105</t>
  </si>
  <si>
    <t>角南</t>
  </si>
  <si>
    <t>215K角南001</t>
  </si>
  <si>
    <t>Ⅰ-2017</t>
  </si>
  <si>
    <t>215D角南001</t>
  </si>
  <si>
    <t>Ⅰ-77096</t>
  </si>
  <si>
    <t>215D角南002</t>
  </si>
  <si>
    <t>Ⅰ-77098</t>
  </si>
  <si>
    <t>215D角南003</t>
  </si>
  <si>
    <t>Ⅰ-77102</t>
  </si>
  <si>
    <t>215D角南004</t>
  </si>
  <si>
    <t>Ⅰ-77103</t>
  </si>
  <si>
    <t>215D角南005</t>
  </si>
  <si>
    <t>Ⅰ-77120</t>
  </si>
  <si>
    <t>215D角南006</t>
  </si>
  <si>
    <t>Ⅱ-77097</t>
  </si>
  <si>
    <t>瀬戸</t>
  </si>
  <si>
    <t>215K瀬戸001</t>
  </si>
  <si>
    <t>Ⅱ-2588</t>
  </si>
  <si>
    <t>215K瀬戸002</t>
  </si>
  <si>
    <t>Ⅱ-2589</t>
  </si>
  <si>
    <t>215K瀬戸003</t>
  </si>
  <si>
    <t>瀬戸(A)</t>
  </si>
  <si>
    <t>215D瀬戸001</t>
  </si>
  <si>
    <t>Ⅰ-77013</t>
  </si>
  <si>
    <t>215D瀬戸002</t>
  </si>
  <si>
    <t>Ⅰ-77014</t>
  </si>
  <si>
    <t>215D瀬戸003</t>
  </si>
  <si>
    <t>Ⅰ-77021</t>
  </si>
  <si>
    <t>215D瀬戸004</t>
  </si>
  <si>
    <t>Ⅱ-77016</t>
  </si>
  <si>
    <t>215D瀬戸005</t>
  </si>
  <si>
    <t>Ⅱ-77017</t>
  </si>
  <si>
    <t>215D瀬戸006</t>
  </si>
  <si>
    <t>Ⅱ-77018</t>
  </si>
  <si>
    <t>215D瀬戸007</t>
  </si>
  <si>
    <t>Ⅱ-77019</t>
  </si>
  <si>
    <t>215D瀬戸008</t>
  </si>
  <si>
    <t>Ⅱ-77020</t>
  </si>
  <si>
    <t>大聖寺</t>
  </si>
  <si>
    <t>215K大聖寺001</t>
  </si>
  <si>
    <t>Ⅱ-2608</t>
  </si>
  <si>
    <t>竹田</t>
  </si>
  <si>
    <t>215K竹田001</t>
  </si>
  <si>
    <t>Ⅰ-2009</t>
  </si>
  <si>
    <t>215K竹田002</t>
  </si>
  <si>
    <t>Ⅱ-2611</t>
  </si>
  <si>
    <t>215K竹田003</t>
  </si>
  <si>
    <t>Ⅱ-2612</t>
  </si>
  <si>
    <t>215K竹田004</t>
  </si>
  <si>
    <t>竹田-02</t>
  </si>
  <si>
    <t>215D竹田001</t>
  </si>
  <si>
    <t>Ⅰ-77089-1</t>
  </si>
  <si>
    <t>215D竹田002</t>
  </si>
  <si>
    <t>Ⅰ-77089-2</t>
  </si>
  <si>
    <t>215D竹田004</t>
  </si>
  <si>
    <t>Ⅱ-77090</t>
  </si>
  <si>
    <t>215D竹田005</t>
  </si>
  <si>
    <t>Ⅱ-77091</t>
  </si>
  <si>
    <t>215D竹田006</t>
  </si>
  <si>
    <t>Ⅱ-77092</t>
  </si>
  <si>
    <t>215D竹田007</t>
  </si>
  <si>
    <t>Ⅱ-77093</t>
  </si>
  <si>
    <t>215D竹田008</t>
  </si>
  <si>
    <t>Ⅱ-77094</t>
  </si>
  <si>
    <t>215D竹田009</t>
  </si>
  <si>
    <t>Ⅱ-77112</t>
  </si>
  <si>
    <t>田渕</t>
  </si>
  <si>
    <t>215K田渕001</t>
  </si>
  <si>
    <t>Ⅱ-2613</t>
  </si>
  <si>
    <t>215K田渕002</t>
  </si>
  <si>
    <t>Ⅱ-殿敷日向-02</t>
  </si>
  <si>
    <t>215D田渕001</t>
  </si>
  <si>
    <t>Ⅱ-77099</t>
  </si>
  <si>
    <t>215D田渕002</t>
  </si>
  <si>
    <t>Ⅱ-77100</t>
  </si>
  <si>
    <t>215D田渕003</t>
  </si>
  <si>
    <t>Ⅱ-77106</t>
  </si>
  <si>
    <t>215K田原001</t>
  </si>
  <si>
    <t>Ⅰ-1998</t>
  </si>
  <si>
    <t>215K田原002</t>
  </si>
  <si>
    <t>Ⅱ-2610</t>
  </si>
  <si>
    <t>215D田原001</t>
  </si>
  <si>
    <t>Ⅰ-77032</t>
  </si>
  <si>
    <t>215D田原002</t>
  </si>
  <si>
    <t>Ⅰ-77082</t>
  </si>
  <si>
    <t>215D田原003</t>
  </si>
  <si>
    <t>Ⅰ-77083</t>
  </si>
  <si>
    <t>土居</t>
  </si>
  <si>
    <t>215K土居001</t>
  </si>
  <si>
    <t>Ⅰ-2015</t>
  </si>
  <si>
    <t>215K土居002</t>
  </si>
  <si>
    <t>Ⅱ-2619</t>
  </si>
  <si>
    <t>215K土居003</t>
  </si>
  <si>
    <t>Ⅱ-2620</t>
  </si>
  <si>
    <t>215D土居001</t>
  </si>
  <si>
    <t>Ⅱ-77113-1</t>
  </si>
  <si>
    <t>215D土居002</t>
  </si>
  <si>
    <t>Ⅱ-77114</t>
  </si>
  <si>
    <t>豊野</t>
  </si>
  <si>
    <t>215D豊野001</t>
  </si>
  <si>
    <t>Ⅰ-77022</t>
  </si>
  <si>
    <t>鯰</t>
  </si>
  <si>
    <t>215K鯰001</t>
  </si>
  <si>
    <t>Ⅰ-2001</t>
  </si>
  <si>
    <t>215K鯰002</t>
  </si>
  <si>
    <t>Ⅱ-2591</t>
  </si>
  <si>
    <t>215D鯰001</t>
  </si>
  <si>
    <t>Ⅰ-77024</t>
  </si>
  <si>
    <t>215D鯰002</t>
  </si>
  <si>
    <t>Ⅱ-77025</t>
  </si>
  <si>
    <t>215K原001</t>
  </si>
  <si>
    <t>Ⅰ-1995</t>
  </si>
  <si>
    <t>215D原001</t>
  </si>
  <si>
    <t>Ⅰ-77040</t>
  </si>
  <si>
    <t>215D原002</t>
  </si>
  <si>
    <t>Ⅰ-77041</t>
  </si>
  <si>
    <t>215D原003</t>
  </si>
  <si>
    <t>Ⅰ-77086-1</t>
  </si>
  <si>
    <t>215D原004</t>
  </si>
  <si>
    <t>Ⅰ-77086-2</t>
  </si>
  <si>
    <t>215D原005</t>
  </si>
  <si>
    <t>Ⅰ-77087</t>
  </si>
  <si>
    <t>215D原006</t>
  </si>
  <si>
    <t>Ⅱ-77039</t>
  </si>
  <si>
    <t>日指</t>
  </si>
  <si>
    <t>215K日指001</t>
  </si>
  <si>
    <t>Ⅰ-2003</t>
  </si>
  <si>
    <t>215K日指002</t>
  </si>
  <si>
    <t>Ⅱ-2609</t>
  </si>
  <si>
    <t>215J日指001</t>
  </si>
  <si>
    <t>195</t>
  </si>
  <si>
    <t>藤生</t>
  </si>
  <si>
    <t>215K藤生001</t>
  </si>
  <si>
    <t>Ⅰ-1996</t>
  </si>
  <si>
    <t>215D藤生001</t>
  </si>
  <si>
    <t>Ⅰ-77030</t>
  </si>
  <si>
    <t>215D藤生002</t>
  </si>
  <si>
    <t>Ⅱ-77029</t>
  </si>
  <si>
    <t>松脇</t>
  </si>
  <si>
    <t>215K松脇001</t>
  </si>
  <si>
    <t>Ⅱ-2592</t>
  </si>
  <si>
    <t>215K松脇002</t>
  </si>
  <si>
    <t>Ⅱ-2593</t>
  </si>
  <si>
    <t>215D松脇001</t>
  </si>
  <si>
    <t>Ⅰ-77026</t>
  </si>
  <si>
    <t>215D松脇002</t>
  </si>
  <si>
    <t>Ⅰ-77028</t>
  </si>
  <si>
    <t>豆田</t>
  </si>
  <si>
    <t>215D豆田001</t>
  </si>
  <si>
    <t>Ⅰ-77066</t>
  </si>
  <si>
    <t>万善</t>
  </si>
  <si>
    <t>215K万善001</t>
  </si>
  <si>
    <t>Ⅰ-2021</t>
  </si>
  <si>
    <t>215K万善002</t>
  </si>
  <si>
    <t>Ⅱ-2616</t>
  </si>
  <si>
    <t>215K万善003</t>
  </si>
  <si>
    <t>Ⅱ-2617</t>
  </si>
  <si>
    <t>215K万善004</t>
  </si>
  <si>
    <t>Ⅱ-2618</t>
  </si>
  <si>
    <t>宮原</t>
  </si>
  <si>
    <t>215K宮原001</t>
  </si>
  <si>
    <t>Ⅰ-2036</t>
  </si>
  <si>
    <t>215K宮原002</t>
  </si>
  <si>
    <t>Ⅰ-2035</t>
  </si>
  <si>
    <t>215K宮原003</t>
  </si>
  <si>
    <t>Ⅱ-2601</t>
  </si>
  <si>
    <t>215K宮原004</t>
  </si>
  <si>
    <t>Ⅱ-2602</t>
  </si>
  <si>
    <t>215K宮原005</t>
  </si>
  <si>
    <t>Ⅱ-2600</t>
  </si>
  <si>
    <t>215K宮原006</t>
  </si>
  <si>
    <t>Ⅱ-2603</t>
  </si>
  <si>
    <t>215D宮原001</t>
  </si>
  <si>
    <t>Ⅱ-77071</t>
  </si>
  <si>
    <t>215D宮原002</t>
  </si>
  <si>
    <t>Ⅰ-77049</t>
  </si>
  <si>
    <t>215D宮原003</t>
  </si>
  <si>
    <t>Ⅰ-77052-1</t>
  </si>
  <si>
    <t>215D宮原004</t>
  </si>
  <si>
    <t>Ⅰ-77052-2</t>
  </si>
  <si>
    <t>215D宮原005</t>
  </si>
  <si>
    <t>Ⅰ-77061-1</t>
  </si>
  <si>
    <t>215D宮原006</t>
  </si>
  <si>
    <t>Ⅰ-77061-2</t>
  </si>
  <si>
    <t>215D宮原007</t>
  </si>
  <si>
    <t>Ⅱ-77050</t>
  </si>
  <si>
    <t>215D宮原008</t>
  </si>
  <si>
    <t>Ⅱ-77051</t>
  </si>
  <si>
    <t>215D宮原009</t>
  </si>
  <si>
    <t>Ⅱ-77053</t>
  </si>
  <si>
    <t>215D宮原010</t>
  </si>
  <si>
    <t>Ⅱ-77067</t>
  </si>
  <si>
    <t>山城</t>
  </si>
  <si>
    <t>215K山城001</t>
  </si>
  <si>
    <t>Ⅰ-1997</t>
  </si>
  <si>
    <t>215K山城002</t>
  </si>
  <si>
    <t>Ⅱ-2597</t>
  </si>
  <si>
    <t>215K山城003</t>
  </si>
  <si>
    <t>Ⅱ-2598</t>
  </si>
  <si>
    <t>215K山城004</t>
  </si>
  <si>
    <t>Ⅱ-山城(C)</t>
  </si>
  <si>
    <t>215K山城005</t>
  </si>
  <si>
    <t>Ⅱ-山城(D)</t>
  </si>
  <si>
    <t>215D山城001</t>
  </si>
  <si>
    <t>Ⅰ-77035</t>
  </si>
  <si>
    <t>215D山城003</t>
  </si>
  <si>
    <t>Ⅱ-77034</t>
  </si>
  <si>
    <t>215D山城004</t>
  </si>
  <si>
    <t>Ⅱ-77085</t>
  </si>
  <si>
    <t>215D山城005</t>
  </si>
  <si>
    <t>Ⅰ-77084-1</t>
  </si>
  <si>
    <t>215D山城006</t>
  </si>
  <si>
    <t>Ⅰ-77084-2</t>
  </si>
  <si>
    <t>山手</t>
  </si>
  <si>
    <t>215K山手001</t>
  </si>
  <si>
    <t>Ⅰ-2031</t>
  </si>
  <si>
    <t>215D山手001</t>
  </si>
  <si>
    <t>Ⅰ-77063</t>
  </si>
  <si>
    <t>215D山手002</t>
  </si>
  <si>
    <t>Ⅰ-77065</t>
  </si>
  <si>
    <t>215D山手003</t>
  </si>
  <si>
    <t>Ⅰ-77062</t>
  </si>
  <si>
    <t>215D山手004</t>
  </si>
  <si>
    <t>Ⅰ-77064</t>
  </si>
  <si>
    <t>215D山手005</t>
  </si>
  <si>
    <t>Ⅰ-77069-1</t>
  </si>
  <si>
    <t>215D山手006</t>
  </si>
  <si>
    <t>Ⅰ-77069-2</t>
  </si>
  <si>
    <t>215D山手007</t>
  </si>
  <si>
    <t>Ⅰ-77069-3</t>
  </si>
  <si>
    <t>215D山手008</t>
  </si>
  <si>
    <t>Ⅱ-77059</t>
  </si>
  <si>
    <t>215D山手009</t>
  </si>
  <si>
    <t>Ⅱ-77068</t>
  </si>
  <si>
    <t>215D山手010</t>
  </si>
  <si>
    <t>Ⅱ-77070</t>
  </si>
  <si>
    <t>蓮花寺</t>
  </si>
  <si>
    <t>215K蓮花寺001</t>
  </si>
  <si>
    <t>Ⅱ-2621</t>
  </si>
  <si>
    <t>215D蓮花寺001</t>
  </si>
  <si>
    <t>Ⅱ-77115</t>
  </si>
  <si>
    <t>215D蓮花寺002</t>
  </si>
  <si>
    <t>後谷川</t>
  </si>
  <si>
    <t>東粟倉村</t>
  </si>
  <si>
    <t>後山</t>
  </si>
  <si>
    <t>215K後山001</t>
  </si>
  <si>
    <t>Ⅱ-2540</t>
  </si>
  <si>
    <t>215D後山001</t>
  </si>
  <si>
    <t>Ⅰ-74031</t>
  </si>
  <si>
    <t>215D後山002</t>
  </si>
  <si>
    <t>Ⅰ-74032-1</t>
  </si>
  <si>
    <t>215D後山003</t>
  </si>
  <si>
    <t>Ⅰ-74032-2</t>
  </si>
  <si>
    <t>215D後山004</t>
  </si>
  <si>
    <t>Ⅱ-74030</t>
  </si>
  <si>
    <t>太田</t>
  </si>
  <si>
    <t>215K太田002</t>
  </si>
  <si>
    <t>Ⅰ-1958</t>
  </si>
  <si>
    <t>215D太田001</t>
  </si>
  <si>
    <t>Ⅰ-74007</t>
  </si>
  <si>
    <t>川東</t>
  </si>
  <si>
    <t>215K川東001</t>
  </si>
  <si>
    <t>Ⅱ-2541-1</t>
  </si>
  <si>
    <t>215K川東002</t>
  </si>
  <si>
    <t>Ⅱ-2541-2</t>
  </si>
  <si>
    <t>215K川東003</t>
  </si>
  <si>
    <t>Ⅰ-2065</t>
  </si>
  <si>
    <t>215D川東001</t>
  </si>
  <si>
    <t>Ⅰ-74025</t>
  </si>
  <si>
    <t>215D川東002</t>
  </si>
  <si>
    <t>Ⅰ-74026</t>
  </si>
  <si>
    <t>215D川東003</t>
  </si>
  <si>
    <t>Ⅰ-74027</t>
  </si>
  <si>
    <t>215D川東004</t>
  </si>
  <si>
    <t>Ⅰ-74028</t>
  </si>
  <si>
    <t>215D川東005</t>
  </si>
  <si>
    <t>Ⅱ-74029</t>
  </si>
  <si>
    <t>中谷</t>
  </si>
  <si>
    <t>215K中谷001</t>
  </si>
  <si>
    <t>Ⅰ-1964</t>
  </si>
  <si>
    <t>215K中谷004</t>
  </si>
  <si>
    <t>Ⅱ-2544</t>
  </si>
  <si>
    <t>215D中谷001</t>
  </si>
  <si>
    <t>Ⅰ-74001</t>
  </si>
  <si>
    <t>215D中谷002</t>
  </si>
  <si>
    <t>Ⅰ-74003</t>
  </si>
  <si>
    <t>215D中谷003</t>
  </si>
  <si>
    <t>Ⅰ-74002</t>
  </si>
  <si>
    <t>215K野原001</t>
  </si>
  <si>
    <t>Ⅰ-1959-1</t>
  </si>
  <si>
    <t>215K野原002</t>
  </si>
  <si>
    <t>Ⅰ-1959-2</t>
  </si>
  <si>
    <t>215K野原003</t>
  </si>
  <si>
    <t>Ⅱ-2542</t>
  </si>
  <si>
    <t>215D野原001</t>
  </si>
  <si>
    <t>Ⅰ-74008</t>
  </si>
  <si>
    <t>215D野原002</t>
  </si>
  <si>
    <t>Ⅰ-74009</t>
  </si>
  <si>
    <t>215D野原003</t>
  </si>
  <si>
    <t>Ⅰ-74010</t>
  </si>
  <si>
    <t>215D野原004</t>
  </si>
  <si>
    <t>Ⅰ-74011</t>
  </si>
  <si>
    <t>215D野原005</t>
  </si>
  <si>
    <t>Ⅱ-74012</t>
  </si>
  <si>
    <t>東青野</t>
  </si>
  <si>
    <t>215K東青野001</t>
  </si>
  <si>
    <t>Ⅰ-2064</t>
  </si>
  <si>
    <t>215K東青野002</t>
  </si>
  <si>
    <t>Ⅰ-1960</t>
  </si>
  <si>
    <t>215K東青野003</t>
  </si>
  <si>
    <t>Ⅰ-1961</t>
  </si>
  <si>
    <t>215K東青野004</t>
  </si>
  <si>
    <t>Ⅰ-1962</t>
  </si>
  <si>
    <t>215K東青野005</t>
  </si>
  <si>
    <t>Ⅰ-1963</t>
  </si>
  <si>
    <t>215D東青野001</t>
  </si>
  <si>
    <t>Ⅰ-74004-1</t>
  </si>
  <si>
    <t>215D東青野002</t>
  </si>
  <si>
    <t>Ⅰ-74004-2</t>
  </si>
  <si>
    <t>215D東青野003</t>
  </si>
  <si>
    <t>Ⅰ-74004-3</t>
  </si>
  <si>
    <t>215D東青野004</t>
  </si>
  <si>
    <t>Ⅰ-74005</t>
  </si>
  <si>
    <t>215D東青野005</t>
  </si>
  <si>
    <t>Ⅰ-74006</t>
  </si>
  <si>
    <t>215D東青野006</t>
  </si>
  <si>
    <t>Ⅰ-74018</t>
  </si>
  <si>
    <t>215D東青野007</t>
  </si>
  <si>
    <t>Ⅰ-74005-2</t>
  </si>
  <si>
    <t>215J東青野001</t>
  </si>
  <si>
    <t>192</t>
  </si>
  <si>
    <t>東吉田</t>
  </si>
  <si>
    <t>215K東吉田001</t>
  </si>
  <si>
    <t>Ⅰ-1956</t>
  </si>
  <si>
    <t>215D東吉田001</t>
  </si>
  <si>
    <t>Ⅰ-74016</t>
  </si>
  <si>
    <t>215D東吉田002</t>
  </si>
  <si>
    <t>Ⅰ-74017</t>
  </si>
  <si>
    <t>215D東吉田003</t>
  </si>
  <si>
    <t>Ⅱ-74013</t>
  </si>
  <si>
    <t>215D東吉田004</t>
  </si>
  <si>
    <t>Ⅰ-74021</t>
  </si>
  <si>
    <t>215D東吉田005</t>
  </si>
  <si>
    <t>Ⅰ-74022</t>
  </si>
  <si>
    <t>215D東吉田006</t>
  </si>
  <si>
    <t>Ⅰ-74023</t>
  </si>
  <si>
    <t>215D東吉田007</t>
  </si>
  <si>
    <t>Ⅱ-74014</t>
  </si>
  <si>
    <t>215D東吉田008</t>
  </si>
  <si>
    <t>Ⅱ-74015</t>
  </si>
  <si>
    <t>215D東吉田009</t>
  </si>
  <si>
    <t>Ⅱ-74019</t>
  </si>
  <si>
    <t>215D東吉田010</t>
  </si>
  <si>
    <t>Ⅱ-74020</t>
  </si>
  <si>
    <t>215D東吉田011</t>
  </si>
  <si>
    <t>Ⅱ-74024</t>
  </si>
  <si>
    <t>美作町</t>
  </si>
  <si>
    <t>安蘇</t>
  </si>
  <si>
    <t>215D安蘇001</t>
  </si>
  <si>
    <t>Ⅰ-76092</t>
  </si>
  <si>
    <t>位田</t>
  </si>
  <si>
    <t>215K位田001</t>
  </si>
  <si>
    <t>Ⅰ-1987</t>
  </si>
  <si>
    <t>215K位田002</t>
  </si>
  <si>
    <t>Ⅰ-2771</t>
  </si>
  <si>
    <t>215K位田003</t>
  </si>
  <si>
    <t>Ⅱ-2575</t>
  </si>
  <si>
    <t>猪臥</t>
  </si>
  <si>
    <t>215K猪臥001</t>
  </si>
  <si>
    <t>Ⅰ-1977</t>
  </si>
  <si>
    <t>215K猪臥002</t>
  </si>
  <si>
    <t>Ⅱ-2577</t>
  </si>
  <si>
    <t>215D猪臥001</t>
  </si>
  <si>
    <t>Ⅰ-76082</t>
  </si>
  <si>
    <t>215D猪臥002</t>
  </si>
  <si>
    <t>Ⅱ-76051</t>
  </si>
  <si>
    <t>215D猪臥003</t>
  </si>
  <si>
    <t>Ⅱ-76052</t>
  </si>
  <si>
    <t>215D猪臥004</t>
  </si>
  <si>
    <t>Ⅱ-76054</t>
  </si>
  <si>
    <t>岩見田</t>
  </si>
  <si>
    <t>215D岩見田001</t>
  </si>
  <si>
    <t>Ⅰ-76046</t>
  </si>
  <si>
    <t>大原</t>
  </si>
  <si>
    <t>215K大原001</t>
  </si>
  <si>
    <t>Ⅱ-2578</t>
  </si>
  <si>
    <t>215D大原001</t>
  </si>
  <si>
    <t>Ⅰ-76059</t>
  </si>
  <si>
    <t>215D大原002</t>
  </si>
  <si>
    <t>Ⅰ-76057</t>
  </si>
  <si>
    <t>215D大原003</t>
  </si>
  <si>
    <t>Ⅰ-76084</t>
  </si>
  <si>
    <t>215D大原004</t>
  </si>
  <si>
    <t>Ⅰ-76083</t>
  </si>
  <si>
    <t>215D大原005</t>
  </si>
  <si>
    <t>Ⅱ-76055</t>
  </si>
  <si>
    <t>215D大原006</t>
  </si>
  <si>
    <t>Ⅱ-76056</t>
  </si>
  <si>
    <t>215D大原007</t>
  </si>
  <si>
    <t>Ⅱ-76058</t>
  </si>
  <si>
    <t>215D大原008</t>
  </si>
  <si>
    <t>Ⅱ-76060</t>
  </si>
  <si>
    <t>215D大原009</t>
  </si>
  <si>
    <t>Ⅱ-76061</t>
  </si>
  <si>
    <t>215D大原010</t>
  </si>
  <si>
    <t>Ⅱ-76085</t>
  </si>
  <si>
    <t>海田</t>
  </si>
  <si>
    <t>215K海田001</t>
  </si>
  <si>
    <t>Ⅰ-1979</t>
  </si>
  <si>
    <t>215K海田002</t>
  </si>
  <si>
    <t>Ⅰ-1980</t>
  </si>
  <si>
    <t>215K海田003</t>
  </si>
  <si>
    <t>Ⅰ-1981-1</t>
  </si>
  <si>
    <t>215K海田004</t>
  </si>
  <si>
    <t>Ⅰ-1981-2</t>
  </si>
  <si>
    <t>215K海田005</t>
  </si>
  <si>
    <t>Ⅰ-1986</t>
  </si>
  <si>
    <t>215K海田006</t>
  </si>
  <si>
    <t>Ⅰ-2775</t>
  </si>
  <si>
    <t>215K海田007</t>
  </si>
  <si>
    <t>Ⅱ-2580</t>
  </si>
  <si>
    <t>215K海田008</t>
  </si>
  <si>
    <t>Ⅱ-2581</t>
  </si>
  <si>
    <t>215K海田009</t>
  </si>
  <si>
    <t>Ⅱ-2582</t>
  </si>
  <si>
    <t>215K海田010</t>
  </si>
  <si>
    <t>宮谷(C)</t>
  </si>
  <si>
    <t>215K海田011</t>
  </si>
  <si>
    <t>宮谷(D)</t>
  </si>
  <si>
    <t>215D海田001</t>
  </si>
  <si>
    <t>Ⅰ-76076</t>
  </si>
  <si>
    <t>215D海田002</t>
  </si>
  <si>
    <t>Ⅰ-76078</t>
  </si>
  <si>
    <t>215D海田003</t>
  </si>
  <si>
    <t>Ⅰ-76079</t>
  </si>
  <si>
    <t>215D海田004</t>
  </si>
  <si>
    <t>Ⅰ-76080</t>
  </si>
  <si>
    <t>215D海田005</t>
  </si>
  <si>
    <t>Ⅱ-76073</t>
  </si>
  <si>
    <t>215D海田006</t>
  </si>
  <si>
    <t>Ⅱ-76074</t>
  </si>
  <si>
    <t>215D海田007</t>
  </si>
  <si>
    <t>Ⅱ-76075</t>
  </si>
  <si>
    <t>215D海田008</t>
  </si>
  <si>
    <t>Ⅱ-76077</t>
  </si>
  <si>
    <t>215D海田009</t>
  </si>
  <si>
    <t>Ⅱ-76081</t>
  </si>
  <si>
    <t>215D海田010</t>
  </si>
  <si>
    <t>Ⅱ-76100</t>
  </si>
  <si>
    <t>215D海田011</t>
  </si>
  <si>
    <t>Ⅱ-76101</t>
  </si>
  <si>
    <t>215D海田012</t>
  </si>
  <si>
    <t>Ⅱ-76102</t>
  </si>
  <si>
    <t>215D海田013</t>
  </si>
  <si>
    <t>Ⅱ-76103</t>
  </si>
  <si>
    <t>215D海田014</t>
  </si>
  <si>
    <t>Ⅱ-76104</t>
  </si>
  <si>
    <t>215D海田015</t>
  </si>
  <si>
    <t>Ⅱ-76105</t>
  </si>
  <si>
    <t>215D海田016</t>
  </si>
  <si>
    <t>Ⅱ-76106</t>
  </si>
  <si>
    <t>215D海田017</t>
  </si>
  <si>
    <t>Ⅱ-76107</t>
  </si>
  <si>
    <t>北原</t>
  </si>
  <si>
    <t>215K北原001</t>
  </si>
  <si>
    <t>Ⅱ-2568</t>
  </si>
  <si>
    <t>215K北原002</t>
  </si>
  <si>
    <t>北原(B)</t>
  </si>
  <si>
    <t>215D北原001</t>
  </si>
  <si>
    <t>Ⅰ-76053</t>
  </si>
  <si>
    <t>215D北原002</t>
  </si>
  <si>
    <t>Ⅱ-76032</t>
  </si>
  <si>
    <t>北山</t>
  </si>
  <si>
    <t>215K北山001</t>
  </si>
  <si>
    <t>Ⅰ-1972</t>
  </si>
  <si>
    <t>朽木</t>
  </si>
  <si>
    <t>215K朽木001</t>
  </si>
  <si>
    <t>Ⅱ-2567</t>
  </si>
  <si>
    <t>215D朽木001</t>
  </si>
  <si>
    <t>Ⅰ-76022</t>
  </si>
  <si>
    <t>巨勢</t>
  </si>
  <si>
    <t>215K巨勢001</t>
  </si>
  <si>
    <t>Ⅰ-1990</t>
  </si>
  <si>
    <t>215K巨勢002</t>
  </si>
  <si>
    <t>Ⅰ-2774</t>
  </si>
  <si>
    <t>215K巨勢003</t>
  </si>
  <si>
    <t>Ⅱ-2579</t>
  </si>
  <si>
    <t>215D巨勢001</t>
  </si>
  <si>
    <t>Ⅰ-76066</t>
  </si>
  <si>
    <t>215D巨勢002</t>
  </si>
  <si>
    <t>Ⅰ-76067</t>
  </si>
  <si>
    <t>215D巨勢003</t>
  </si>
  <si>
    <t>Ⅰ-76068</t>
  </si>
  <si>
    <t>215D巨勢004</t>
  </si>
  <si>
    <t>Ⅰ-76070</t>
  </si>
  <si>
    <t>215D巨勢005</t>
  </si>
  <si>
    <t>Ⅰ-76093</t>
  </si>
  <si>
    <t>215D巨勢006</t>
  </si>
  <si>
    <t>Ⅰ-76094</t>
  </si>
  <si>
    <t>215D巨勢007</t>
  </si>
  <si>
    <t>Ⅰ-76095</t>
  </si>
  <si>
    <t>215D巨勢008</t>
  </si>
  <si>
    <t>Ⅰ-76096</t>
  </si>
  <si>
    <t>215D巨勢009</t>
  </si>
  <si>
    <t>Ⅰ-76098</t>
  </si>
  <si>
    <t>215D巨勢010</t>
  </si>
  <si>
    <t>Ⅱ-76069</t>
  </si>
  <si>
    <t>215D巨勢011</t>
  </si>
  <si>
    <t>Ⅱ-76097</t>
  </si>
  <si>
    <t>215D巨勢012</t>
  </si>
  <si>
    <t>Ⅱ-76099</t>
  </si>
  <si>
    <t>栄町</t>
  </si>
  <si>
    <t>215K栄町001</t>
  </si>
  <si>
    <t>Ⅰ-1978</t>
  </si>
  <si>
    <t>215D栄町001</t>
  </si>
  <si>
    <t>Ⅰ-76019</t>
  </si>
  <si>
    <t>215D栄町002</t>
  </si>
  <si>
    <t>Ⅰ-76020</t>
  </si>
  <si>
    <t>下大谷</t>
  </si>
  <si>
    <t>215K下大谷001</t>
  </si>
  <si>
    <t>Ⅱ-2573</t>
  </si>
  <si>
    <t>田殿</t>
  </si>
  <si>
    <t>215K田殿001</t>
  </si>
  <si>
    <t>Ⅰ-2761</t>
  </si>
  <si>
    <t>215K田殿002</t>
  </si>
  <si>
    <t>Ⅰ-2762</t>
  </si>
  <si>
    <t>215K田殿003</t>
  </si>
  <si>
    <t>Ⅰ-2763</t>
  </si>
  <si>
    <t>215K田殿004</t>
  </si>
  <si>
    <t>Ⅱ-2557</t>
  </si>
  <si>
    <t>215K田殿005</t>
  </si>
  <si>
    <t>Ⅱ-2558</t>
  </si>
  <si>
    <t>215K田殿006</t>
  </si>
  <si>
    <t>Ⅱ-2559</t>
  </si>
  <si>
    <t>215K田殿007</t>
  </si>
  <si>
    <t>田殿-01</t>
  </si>
  <si>
    <t>215K田殿008</t>
  </si>
  <si>
    <t>田殿-02</t>
  </si>
  <si>
    <t>215K田殿009</t>
  </si>
  <si>
    <t>田殿-03</t>
  </si>
  <si>
    <t>215K田殿010</t>
  </si>
  <si>
    <t>田殿-04</t>
  </si>
  <si>
    <t>215K田殿011</t>
  </si>
  <si>
    <t>田殿-05</t>
  </si>
  <si>
    <t>215D田殿001</t>
  </si>
  <si>
    <t>Ⅰ-76011</t>
  </si>
  <si>
    <t>215D田殿002</t>
  </si>
  <si>
    <t>Ⅰ-76004</t>
  </si>
  <si>
    <t>215D田殿003</t>
  </si>
  <si>
    <t>Ⅰ-76006</t>
  </si>
  <si>
    <t>215D田殿004</t>
  </si>
  <si>
    <t>Ⅰ-76008</t>
  </si>
  <si>
    <t>215D田殿005</t>
  </si>
  <si>
    <t>Ⅱ-76003</t>
  </si>
  <si>
    <t>215D田殿006</t>
  </si>
  <si>
    <t>Ⅱ-76005</t>
  </si>
  <si>
    <t>215D田殿007</t>
  </si>
  <si>
    <t>Ⅱ-76007</t>
  </si>
  <si>
    <t>215D田殿008</t>
  </si>
  <si>
    <t>Ⅱ-76009</t>
  </si>
  <si>
    <t>215D田殿009</t>
  </si>
  <si>
    <t>Ⅱ-76010</t>
  </si>
  <si>
    <t>215D田殿010</t>
  </si>
  <si>
    <t>Ⅱ-76012</t>
  </si>
  <si>
    <t>215D田殿011</t>
  </si>
  <si>
    <t>215D田殿012</t>
  </si>
  <si>
    <t>215J田殿001</t>
  </si>
  <si>
    <t>193</t>
  </si>
  <si>
    <t>215J田殿002</t>
  </si>
  <si>
    <t>長内</t>
  </si>
  <si>
    <t>215K長内001</t>
  </si>
  <si>
    <t>Ⅰ-1988</t>
  </si>
  <si>
    <t>215K長内002</t>
  </si>
  <si>
    <t>Ⅰ-1989</t>
  </si>
  <si>
    <t>215K長内003</t>
  </si>
  <si>
    <t>Ⅱ-2569</t>
  </si>
  <si>
    <t>215K長内004</t>
  </si>
  <si>
    <t>Ⅱ-2570</t>
  </si>
  <si>
    <t>215K長内005</t>
  </si>
  <si>
    <t>Ⅱ-2571</t>
  </si>
  <si>
    <t>215K長内006</t>
  </si>
  <si>
    <t>Ⅱ-2572</t>
  </si>
  <si>
    <t>215D長内001</t>
  </si>
  <si>
    <t>Ⅰ-76039</t>
  </si>
  <si>
    <t>215D長内002</t>
  </si>
  <si>
    <t>Ⅰ-76040</t>
  </si>
  <si>
    <t>215D長内003</t>
  </si>
  <si>
    <t>Ⅰ-76041</t>
  </si>
  <si>
    <t>215D長内004</t>
  </si>
  <si>
    <t>Ⅱ-76042</t>
  </si>
  <si>
    <t>215D長内005</t>
  </si>
  <si>
    <t>Ⅱ-76043</t>
  </si>
  <si>
    <t>215D長内006</t>
  </si>
  <si>
    <t>Ⅱ-76044</t>
  </si>
  <si>
    <t>215D長内007</t>
  </si>
  <si>
    <t>長内-01</t>
  </si>
  <si>
    <t>215D長内008</t>
  </si>
  <si>
    <t>長内-02</t>
  </si>
  <si>
    <t>中山</t>
  </si>
  <si>
    <t>215K中山001</t>
  </si>
  <si>
    <t>中山-01</t>
  </si>
  <si>
    <t>215K中山002</t>
  </si>
  <si>
    <t>中山-02</t>
  </si>
  <si>
    <t>215K中山003</t>
  </si>
  <si>
    <t>中山-03</t>
  </si>
  <si>
    <t>215D中山001</t>
  </si>
  <si>
    <t>Ⅰ-76047</t>
  </si>
  <si>
    <t>215D中山002</t>
  </si>
  <si>
    <t>Ⅱ-76048</t>
  </si>
  <si>
    <t>215J中山001</t>
  </si>
  <si>
    <t>194</t>
  </si>
  <si>
    <t>楢原上</t>
  </si>
  <si>
    <t>215K楢原上001</t>
  </si>
  <si>
    <t>Ⅱ-2562</t>
  </si>
  <si>
    <t>215K楢原上002</t>
  </si>
  <si>
    <t>Ⅱ-2564</t>
  </si>
  <si>
    <t>215K楢原上003</t>
  </si>
  <si>
    <t>楢原上-01</t>
  </si>
  <si>
    <t>215D楢原上001</t>
  </si>
  <si>
    <t>Ⅰ-76031</t>
  </si>
  <si>
    <t>215D楢原上002</t>
  </si>
  <si>
    <t>Ⅰ-76029</t>
  </si>
  <si>
    <t>215D楢原上003</t>
  </si>
  <si>
    <t>Ⅰ-76030</t>
  </si>
  <si>
    <t>215D楢原上004</t>
  </si>
  <si>
    <t>Ⅱ-76015</t>
  </si>
  <si>
    <t>215D楢原上005</t>
  </si>
  <si>
    <t>Ⅱ-76028</t>
  </si>
  <si>
    <t>215D楢原上006</t>
  </si>
  <si>
    <t>Ⅲ-76013</t>
  </si>
  <si>
    <t>215D楢原上007</t>
  </si>
  <si>
    <t>Ⅲ-76014</t>
  </si>
  <si>
    <t>215D楢原上008</t>
  </si>
  <si>
    <t>楢原下</t>
  </si>
  <si>
    <t>215K楢原下001</t>
  </si>
  <si>
    <t>Ⅱ-2565</t>
  </si>
  <si>
    <t>215D楢原下001</t>
  </si>
  <si>
    <t>Ⅰ-76021</t>
  </si>
  <si>
    <t>215D楢原下002</t>
  </si>
  <si>
    <t>Ⅰ-76024</t>
  </si>
  <si>
    <t>215D楢原下003</t>
  </si>
  <si>
    <t>Ⅰ-76025</t>
  </si>
  <si>
    <t>215D楢原下004</t>
  </si>
  <si>
    <t>Ⅰ-76026</t>
  </si>
  <si>
    <t>215D楢原下005</t>
  </si>
  <si>
    <t>Ⅱ-76023-1</t>
  </si>
  <si>
    <t>215D楢原下006</t>
  </si>
  <si>
    <t>Ⅱ-76023-2</t>
  </si>
  <si>
    <t>215D楢原下007</t>
  </si>
  <si>
    <t>Ⅱ-76027</t>
  </si>
  <si>
    <t>215K入田001</t>
  </si>
  <si>
    <t>Ⅰ-2764</t>
  </si>
  <si>
    <t>215K入田002</t>
  </si>
  <si>
    <t>入田-02</t>
  </si>
  <si>
    <t>215K入田003</t>
  </si>
  <si>
    <t>Ⅲ-232</t>
  </si>
  <si>
    <t>215D入田001</t>
  </si>
  <si>
    <t>Ⅰ-76018</t>
  </si>
  <si>
    <t>215D入田002</t>
  </si>
  <si>
    <t>Ⅲ-76016</t>
  </si>
  <si>
    <t>215D入田003</t>
  </si>
  <si>
    <t>梶並川右支渓</t>
  </si>
  <si>
    <t>則平</t>
  </si>
  <si>
    <t>215K則平001</t>
  </si>
  <si>
    <t>Ⅰ-2769</t>
  </si>
  <si>
    <t>215K則平002</t>
  </si>
  <si>
    <t>Ⅱ-2574</t>
  </si>
  <si>
    <t>215D則平001</t>
  </si>
  <si>
    <t>Ⅱ-76045-1</t>
  </si>
  <si>
    <t>215D則平002</t>
  </si>
  <si>
    <t>Ⅱ-76045-2</t>
  </si>
  <si>
    <t>215D則平003</t>
  </si>
  <si>
    <t>則平-01</t>
  </si>
  <si>
    <t>林野</t>
  </si>
  <si>
    <t>215K林野001</t>
  </si>
  <si>
    <t>Ⅰ-2765</t>
  </si>
  <si>
    <t>215K林野002</t>
  </si>
  <si>
    <t>Ⅰ-2772</t>
  </si>
  <si>
    <t>215K平福001</t>
  </si>
  <si>
    <t>Ⅰ-2766</t>
  </si>
  <si>
    <t>215K平福002</t>
  </si>
  <si>
    <t>平福(B)</t>
  </si>
  <si>
    <t>215K平福003</t>
  </si>
  <si>
    <t>平福(C)</t>
  </si>
  <si>
    <t>215D平福001</t>
  </si>
  <si>
    <t>Ⅰ-76033</t>
  </si>
  <si>
    <t>215D平福002</t>
  </si>
  <si>
    <t>Ⅰ-76034</t>
  </si>
  <si>
    <t>215D平福003</t>
  </si>
  <si>
    <t>Ⅱ-76035</t>
  </si>
  <si>
    <t>215D平福004</t>
  </si>
  <si>
    <t>Ⅱ-76036</t>
  </si>
  <si>
    <t>215D平福005</t>
  </si>
  <si>
    <t>Ⅲ-76037</t>
  </si>
  <si>
    <t>215D平福006</t>
  </si>
  <si>
    <t>Ⅲ-76038</t>
  </si>
  <si>
    <t>海内</t>
  </si>
  <si>
    <t>215D海内001</t>
  </si>
  <si>
    <t>Ⅰ-76050</t>
  </si>
  <si>
    <t>三倉田</t>
  </si>
  <si>
    <t>215K三倉田001</t>
  </si>
  <si>
    <t>Ⅰ-1982</t>
  </si>
  <si>
    <t>215K三倉田002</t>
  </si>
  <si>
    <t>Ⅰ-1983</t>
  </si>
  <si>
    <t>215K三倉田003</t>
  </si>
  <si>
    <t>Ⅰ-1984</t>
  </si>
  <si>
    <t>215K三倉田004</t>
  </si>
  <si>
    <t>Ⅰ-1985</t>
  </si>
  <si>
    <t>215K三倉田005</t>
  </si>
  <si>
    <t>Ⅱ-2576</t>
  </si>
  <si>
    <t>215K三倉田006</t>
  </si>
  <si>
    <t>Ⅲ-233</t>
  </si>
  <si>
    <t>215D三倉田001</t>
  </si>
  <si>
    <t>Ⅰ-76049</t>
  </si>
  <si>
    <t>215D三倉田002</t>
  </si>
  <si>
    <t>Ⅰ-76071</t>
  </si>
  <si>
    <t>215D三倉田003</t>
  </si>
  <si>
    <t>Ⅰ-76072</t>
  </si>
  <si>
    <t>明見</t>
  </si>
  <si>
    <t>215K明見001</t>
  </si>
  <si>
    <t>Ⅰ-1973</t>
  </si>
  <si>
    <t>215D明見001</t>
  </si>
  <si>
    <t>Ⅱ-76017</t>
  </si>
  <si>
    <t>215K山口001</t>
  </si>
  <si>
    <t>Ⅰ-1974</t>
  </si>
  <si>
    <t>215K山口002</t>
  </si>
  <si>
    <t>Ⅰ-1975</t>
  </si>
  <si>
    <t>215K山口003</t>
  </si>
  <si>
    <t>Ⅰ-2767</t>
  </si>
  <si>
    <t>215D山口001</t>
  </si>
  <si>
    <t>Ⅱ-76062</t>
  </si>
  <si>
    <t>215D山口002</t>
  </si>
  <si>
    <t>Ⅱ-76063</t>
  </si>
  <si>
    <t>山外野</t>
  </si>
  <si>
    <t>215K山外野001</t>
  </si>
  <si>
    <t>Ⅰ-1976</t>
  </si>
  <si>
    <t>215D山外野001</t>
  </si>
  <si>
    <t>Ⅰ-76086</t>
  </si>
  <si>
    <t>215D山外野002</t>
  </si>
  <si>
    <t>Ⅰ-76087</t>
  </si>
  <si>
    <t>215D山外野003</t>
  </si>
  <si>
    <t>Ⅰ-76089</t>
  </si>
  <si>
    <t>215D山外野004</t>
  </si>
  <si>
    <t>Ⅰ-76090</t>
  </si>
  <si>
    <t>215D山外野005</t>
  </si>
  <si>
    <t>Ⅱ-76064</t>
  </si>
  <si>
    <t>215D山外野006</t>
  </si>
  <si>
    <t>Ⅱ-76065</t>
  </si>
  <si>
    <t>215D山外野007</t>
  </si>
  <si>
    <t>Ⅱ-76088-2</t>
  </si>
  <si>
    <t>215D山外野008</t>
  </si>
  <si>
    <t>Ⅱ-76091</t>
  </si>
  <si>
    <t>湯郷</t>
  </si>
  <si>
    <t>215K湯郷001</t>
  </si>
  <si>
    <t>Ⅰ-2773</t>
  </si>
  <si>
    <t>215K吉001</t>
  </si>
  <si>
    <t>Ⅱ-2561</t>
  </si>
  <si>
    <t>215D吉001</t>
  </si>
  <si>
    <t>Ⅰ-76001</t>
  </si>
  <si>
    <t>215K和田001</t>
  </si>
  <si>
    <t>Ⅱ-2560</t>
  </si>
  <si>
    <t>215D和田001</t>
  </si>
  <si>
    <t>Ⅰ-76002</t>
  </si>
  <si>
    <t>土砂災害警戒区域等の指定箇所一覧表（浅口市）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アサクチ</t>
    </rPh>
    <rPh sb="20" eb="21">
      <t>シ</t>
    </rPh>
    <phoneticPr fontId="4"/>
  </si>
  <si>
    <t>鴨方町</t>
  </si>
  <si>
    <t>鴨方町鴨方</t>
  </si>
  <si>
    <t>216K鴨方町鴨方001</t>
  </si>
  <si>
    <t>Ⅰ-1188</t>
  </si>
  <si>
    <t>216K鴨方町鴨方002</t>
  </si>
  <si>
    <t>×(該当無)　</t>
  </si>
  <si>
    <t>Ⅱ-921</t>
  </si>
  <si>
    <t>216D鴨方町鴨方001</t>
  </si>
  <si>
    <t>Ⅰ-32034</t>
  </si>
  <si>
    <t>216D鴨方町鴨方002</t>
  </si>
  <si>
    <t>Ⅰ-32035</t>
  </si>
  <si>
    <t>鴨方町小坂西</t>
  </si>
  <si>
    <t>216D鴨方町小坂西001</t>
  </si>
  <si>
    <t>Ⅰ-32037</t>
  </si>
  <si>
    <t>216D鴨方町小坂西002</t>
  </si>
  <si>
    <t>Ⅰ-32038</t>
  </si>
  <si>
    <t>216D鴨方町小坂西003</t>
  </si>
  <si>
    <t>Ⅰ-32039</t>
  </si>
  <si>
    <t>216D鴨方町小坂西004</t>
  </si>
  <si>
    <t>Ⅱ-32036</t>
  </si>
  <si>
    <t>216D鴨方町小坂西005</t>
  </si>
  <si>
    <t>Ⅱ-32040</t>
  </si>
  <si>
    <t>216D鴨方町小坂西006</t>
  </si>
  <si>
    <t>Ⅱ-32041</t>
  </si>
  <si>
    <t>216D鴨方町小坂西007</t>
  </si>
  <si>
    <t>Ⅱ-32042</t>
  </si>
  <si>
    <t>216D鴨方町小坂西008</t>
  </si>
  <si>
    <t>Ⅱ-32043</t>
  </si>
  <si>
    <t>鴨方町小坂東</t>
  </si>
  <si>
    <t>216K鴨方町小坂東001</t>
  </si>
  <si>
    <t>Ⅰ-1178</t>
  </si>
  <si>
    <t>216K鴨方町小坂東002</t>
  </si>
  <si>
    <t>Ⅰ-1181</t>
  </si>
  <si>
    <t>216K鴨方町小坂東003</t>
  </si>
  <si>
    <t>Ⅰ-1183</t>
  </si>
  <si>
    <t>216K鴨方町小坂東004</t>
  </si>
  <si>
    <t>Ⅰ-1184</t>
  </si>
  <si>
    <t>216K鴨方町小坂東005</t>
  </si>
  <si>
    <t>Ⅰ-1187</t>
  </si>
  <si>
    <t>216K鴨方町小坂東006</t>
  </si>
  <si>
    <t>Ⅱ-914</t>
  </si>
  <si>
    <t>216K鴨方町小坂東007</t>
  </si>
  <si>
    <t>Ⅱ-915</t>
  </si>
  <si>
    <t>216K鴨方町小坂東008</t>
  </si>
  <si>
    <t>Ⅱ-918</t>
  </si>
  <si>
    <t>216D鴨方町小坂東001</t>
  </si>
  <si>
    <t>Ⅰ-32001</t>
  </si>
  <si>
    <t>216D鴨方町小坂東002</t>
  </si>
  <si>
    <t>Ⅰ-32004</t>
  </si>
  <si>
    <t>216D鴨方町小坂東003</t>
  </si>
  <si>
    <t>Ⅰ-32005a</t>
  </si>
  <si>
    <t>216D鴨方町小坂東004</t>
  </si>
  <si>
    <t>Ⅰ-32005b</t>
  </si>
  <si>
    <t>216D鴨方町小坂東005</t>
  </si>
  <si>
    <t>Ⅰ-32006</t>
  </si>
  <si>
    <t>216D鴨方町小坂東006</t>
  </si>
  <si>
    <t>Ⅱ-32002</t>
  </si>
  <si>
    <t>216D鴨方町小坂東007</t>
  </si>
  <si>
    <t>Ⅱ-32003</t>
  </si>
  <si>
    <t>216D鴨方町小坂東008</t>
  </si>
  <si>
    <t>Ⅱ-32008</t>
  </si>
  <si>
    <t>216D鴨方町小坂東009</t>
  </si>
  <si>
    <t>Ⅱ-32009</t>
  </si>
  <si>
    <t>216D鴨方町小坂東010</t>
  </si>
  <si>
    <t>Ⅲ-32007</t>
  </si>
  <si>
    <t>216D鴨方町小坂東011</t>
  </si>
  <si>
    <t>Ⅲ-32010</t>
  </si>
  <si>
    <t>鴨方町地頭上</t>
  </si>
  <si>
    <t>216K鴨方町地頭上001</t>
  </si>
  <si>
    <t>Ⅰ-1180</t>
  </si>
  <si>
    <t>216K鴨方町地頭上002</t>
  </si>
  <si>
    <t>Ⅰ-1182</t>
  </si>
  <si>
    <t>216D鴨方町地頭上001</t>
  </si>
  <si>
    <t>Ⅰ-32020</t>
  </si>
  <si>
    <t>216D鴨方町地頭上002</t>
  </si>
  <si>
    <t>Ⅱ-32019</t>
  </si>
  <si>
    <t>216D鴨方町地頭上003</t>
  </si>
  <si>
    <t>Ⅱ-32024</t>
  </si>
  <si>
    <t>鴨方町深田</t>
  </si>
  <si>
    <t>216K鴨方町深田001</t>
  </si>
  <si>
    <t>Ⅱ-920</t>
  </si>
  <si>
    <t>鴨方町本庄</t>
  </si>
  <si>
    <t>216K鴨方町本庄001</t>
  </si>
  <si>
    <t>Ⅰ-1179</t>
  </si>
  <si>
    <t>216K鴨方町本庄002</t>
  </si>
  <si>
    <t>Ⅱ-916</t>
  </si>
  <si>
    <t>216K鴨方町本庄003</t>
  </si>
  <si>
    <t>Ⅱ-917</t>
  </si>
  <si>
    <t>216D鴨方町本庄001</t>
  </si>
  <si>
    <t>Ⅰ-32016</t>
  </si>
  <si>
    <t>216D鴨方町本庄002</t>
  </si>
  <si>
    <t>Ⅰ-32015-1</t>
  </si>
  <si>
    <t>216D鴨方町本庄003</t>
  </si>
  <si>
    <t>Ⅰ-32015-2</t>
  </si>
  <si>
    <t>216D鴨方町本庄004</t>
  </si>
  <si>
    <t>Ⅱ-32012</t>
  </si>
  <si>
    <t>216D鴨方町本庄005</t>
  </si>
  <si>
    <t>Ⅱ-32013</t>
  </si>
  <si>
    <t>216D鴨方町本庄006</t>
  </si>
  <si>
    <t>Ⅱ-32014</t>
  </si>
  <si>
    <t>216D鴨方町本庄007</t>
  </si>
  <si>
    <t>Ⅱ-32017</t>
  </si>
  <si>
    <t>216D鴨方町本庄008</t>
  </si>
  <si>
    <t>Ⅱ-32018</t>
  </si>
  <si>
    <t>216D鴨方町本庄009</t>
  </si>
  <si>
    <t>Ⅲ-32011</t>
  </si>
  <si>
    <t>216D鴨方町本庄010</t>
  </si>
  <si>
    <t>Ⅲ-32021</t>
  </si>
  <si>
    <t>鴨方町益坂</t>
  </si>
  <si>
    <t>216K鴨方町益坂001</t>
  </si>
  <si>
    <t>Ⅰ-1185</t>
  </si>
  <si>
    <t>216K鴨方町益坂002</t>
  </si>
  <si>
    <t>Ⅰ-1186</t>
  </si>
  <si>
    <t>216K鴨方町益坂003</t>
  </si>
  <si>
    <t>Ⅱ-919</t>
  </si>
  <si>
    <t>216K鴨方町益坂004</t>
  </si>
  <si>
    <t>Ⅰ-1172</t>
  </si>
  <si>
    <t>216D鴨方町益坂001</t>
  </si>
  <si>
    <t>Ⅰ-32026</t>
  </si>
  <si>
    <t>216D鴨方町益坂002</t>
  </si>
  <si>
    <t>Ⅰ-32028</t>
  </si>
  <si>
    <t>216D鴨方町益坂003</t>
  </si>
  <si>
    <t>Ⅰ-32029</t>
  </si>
  <si>
    <t>216D鴨方町益坂004</t>
  </si>
  <si>
    <t>Ⅱ-32022</t>
  </si>
  <si>
    <t>216D鴨方町益坂005</t>
  </si>
  <si>
    <t>Ⅱ-32023</t>
  </si>
  <si>
    <t>216D鴨方町益坂006</t>
  </si>
  <si>
    <t>Ⅱ-32027</t>
  </si>
  <si>
    <t>216D鴨方町益坂007</t>
  </si>
  <si>
    <t>Ⅱ-32030</t>
  </si>
  <si>
    <t>216D鴨方町益坂008</t>
  </si>
  <si>
    <t>Ⅱ-32031</t>
  </si>
  <si>
    <t>216D鴨方町益坂009</t>
  </si>
  <si>
    <t>Ⅱ-32032</t>
  </si>
  <si>
    <t>216D鴨方町益坂010</t>
  </si>
  <si>
    <t>Ⅱ-32033</t>
  </si>
  <si>
    <t>216D鴨方町益坂011</t>
  </si>
  <si>
    <t>Ⅲ-32025</t>
  </si>
  <si>
    <t>鴨方町みどりヶ丘</t>
  </si>
  <si>
    <t>216K鴨方町みどりヶ丘001</t>
  </si>
  <si>
    <t>Ⅰ-1190</t>
  </si>
  <si>
    <t>216K鴨方町みどりヶ丘002</t>
  </si>
  <si>
    <t>Ⅰ-1191</t>
  </si>
  <si>
    <t>鴨方町六条院中</t>
  </si>
  <si>
    <t>216K鴨方町六条院中001</t>
  </si>
  <si>
    <t>Ⅰ-1192</t>
  </si>
  <si>
    <t>216K鴨方町六条院中002</t>
  </si>
  <si>
    <t>Ⅰ-1194</t>
  </si>
  <si>
    <t>216K鴨方町六条院中003</t>
  </si>
  <si>
    <t>Ⅰ-1195</t>
  </si>
  <si>
    <t>216K鴨方町六条院中004</t>
  </si>
  <si>
    <t>Ⅰ-1196</t>
  </si>
  <si>
    <t>216K鴨方町六条院中005</t>
  </si>
  <si>
    <t>Ⅱ-922</t>
  </si>
  <si>
    <t>216D鴨方町六条院中001</t>
  </si>
  <si>
    <t>Ⅰ-32044</t>
  </si>
  <si>
    <t>216D鴨方町六条院中002</t>
  </si>
  <si>
    <t>Ⅰ-32045</t>
  </si>
  <si>
    <t>216D鴨方町六条院中003</t>
  </si>
  <si>
    <t>Ⅰ-32046</t>
  </si>
  <si>
    <t>216D鴨方町六条院中004</t>
  </si>
  <si>
    <t>Ⅰ-32050-1</t>
  </si>
  <si>
    <t>216D鴨方町六条院中005</t>
  </si>
  <si>
    <t>Ⅰ-32050-2</t>
  </si>
  <si>
    <t>216D鴨方町六条院中006</t>
  </si>
  <si>
    <t>Ⅰ-32055</t>
  </si>
  <si>
    <t>216D鴨方町六条院中007</t>
  </si>
  <si>
    <t>Ⅱ-32048</t>
  </si>
  <si>
    <t>216D鴨方町六条院中008</t>
  </si>
  <si>
    <t>Ⅱ-32049</t>
  </si>
  <si>
    <t>216D鴨方町六条院中009</t>
  </si>
  <si>
    <t>Ⅱ-32051</t>
  </si>
  <si>
    <t>216D鴨方町六条院中010</t>
  </si>
  <si>
    <t>Ⅱ-32052</t>
  </si>
  <si>
    <t>216D鴨方町六条院中011</t>
  </si>
  <si>
    <t>Ⅱ-32054</t>
  </si>
  <si>
    <t>216D鴨方町六条院中012</t>
  </si>
  <si>
    <t>Ⅲ-32047</t>
  </si>
  <si>
    <t>216D鴨方町六条院中013</t>
  </si>
  <si>
    <t>Ⅲ-32056</t>
  </si>
  <si>
    <t>鴨方町六条院西</t>
  </si>
  <si>
    <t>216D鴨方町六条院西001</t>
  </si>
  <si>
    <t>Ⅰ-32053</t>
  </si>
  <si>
    <t>216D鴨方町六条院西002</t>
  </si>
  <si>
    <t>Ⅰ-32057</t>
  </si>
  <si>
    <t>216D鴨方町六条院西003</t>
  </si>
  <si>
    <t>Ⅰ-32058</t>
  </si>
  <si>
    <t>鴨方町六条院東</t>
  </si>
  <si>
    <t>216K鴨方町六条院東001</t>
  </si>
  <si>
    <t>Ⅰ-46</t>
  </si>
  <si>
    <t>216K鴨方町六条院東002</t>
  </si>
  <si>
    <t>Ⅱ-923</t>
  </si>
  <si>
    <t>216K鴨方町六条院東003</t>
  </si>
  <si>
    <t>Ⅱ-924</t>
  </si>
  <si>
    <t>216D鴨方町六条院東001</t>
  </si>
  <si>
    <t>堅川</t>
  </si>
  <si>
    <t>金光町</t>
  </si>
  <si>
    <t>金光町占見</t>
  </si>
  <si>
    <t>216D金光町占見001</t>
  </si>
  <si>
    <t>Ⅰ-31002</t>
  </si>
  <si>
    <t>216D金光町占見002</t>
  </si>
  <si>
    <t>Ⅰ-31003</t>
  </si>
  <si>
    <t>金光町占見新田</t>
  </si>
  <si>
    <t>216K金光町占見新田001</t>
  </si>
  <si>
    <t>Ⅰ-1171</t>
  </si>
  <si>
    <t>216D金光町占見新田001</t>
  </si>
  <si>
    <t>Ⅱ-31001</t>
  </si>
  <si>
    <t>金光町大谷</t>
  </si>
  <si>
    <t>216K金光町大谷001</t>
  </si>
  <si>
    <t>Ⅰ-2360</t>
  </si>
  <si>
    <t>216K金光町大谷002</t>
  </si>
  <si>
    <t>Ⅱ-911</t>
  </si>
  <si>
    <t>216K金光町大谷003</t>
  </si>
  <si>
    <t>Ⅱ-912</t>
  </si>
  <si>
    <t>216K金光町大谷004</t>
  </si>
  <si>
    <t>Ⅱ-913</t>
  </si>
  <si>
    <t>216K金光町大谷005</t>
  </si>
  <si>
    <t>Ⅲ-164</t>
  </si>
  <si>
    <t>216K金光町大谷006</t>
  </si>
  <si>
    <t>Ⅲ-165</t>
  </si>
  <si>
    <t>216D金光町大谷001</t>
  </si>
  <si>
    <t>Ⅰ-31010</t>
  </si>
  <si>
    <t>216D金光町大谷002</t>
  </si>
  <si>
    <t>Ⅱ-31012</t>
  </si>
  <si>
    <t>216D金光町大谷003</t>
  </si>
  <si>
    <t>Ⅰ-31008</t>
  </si>
  <si>
    <t>216D金光町大谷004</t>
  </si>
  <si>
    <t>Ⅱ-31013</t>
  </si>
  <si>
    <t>216D金光町大谷005</t>
  </si>
  <si>
    <t>Ⅱ-31014</t>
  </si>
  <si>
    <t>金光町上竹</t>
  </si>
  <si>
    <t>216K金光町上竹001</t>
  </si>
  <si>
    <t>Ⅰ-1165</t>
  </si>
  <si>
    <t>216K金光町上竹002</t>
  </si>
  <si>
    <t>Ⅰ-1168</t>
  </si>
  <si>
    <t>216K金光町上竹003</t>
  </si>
  <si>
    <t>Ⅰ-1169</t>
  </si>
  <si>
    <t>216K金光町上竹004</t>
  </si>
  <si>
    <t>Ⅰ-1166</t>
  </si>
  <si>
    <t>216K金光町上竹005</t>
  </si>
  <si>
    <t>Ⅰ-1167</t>
  </si>
  <si>
    <t>216D金光町上竹001</t>
  </si>
  <si>
    <t>Ⅰ-31009</t>
  </si>
  <si>
    <t>金光町佐方</t>
  </si>
  <si>
    <t>216K金光町佐方001</t>
  </si>
  <si>
    <t>Ⅰ-1176</t>
  </si>
  <si>
    <t>216K金光町佐方002</t>
  </si>
  <si>
    <t>Ⅰ-2359</t>
  </si>
  <si>
    <t>216D金光町佐方001</t>
  </si>
  <si>
    <t>Ⅰ-31006</t>
  </si>
  <si>
    <t>216D金光町佐方002</t>
  </si>
  <si>
    <t>Ⅲ-31007</t>
  </si>
  <si>
    <t>金光町下竹</t>
  </si>
  <si>
    <t>216K金光町下竹001</t>
  </si>
  <si>
    <t>Ⅱ-910</t>
  </si>
  <si>
    <t>216K金光町下竹002</t>
  </si>
  <si>
    <t>Ⅰ-1170</t>
  </si>
  <si>
    <t>金光町地頭下</t>
  </si>
  <si>
    <t>216D金光町地頭下001</t>
  </si>
  <si>
    <t>Ⅰ-31004a</t>
  </si>
  <si>
    <t>216D金光町地頭下002</t>
  </si>
  <si>
    <t>Ⅰ-31004b</t>
  </si>
  <si>
    <t>216D金光町地頭下003</t>
  </si>
  <si>
    <t>Ⅰ-31004c</t>
  </si>
  <si>
    <t>216D金光町地頭下004</t>
  </si>
  <si>
    <t>Ⅰ-31005a</t>
  </si>
  <si>
    <t>216D金光町地頭下005</t>
  </si>
  <si>
    <t>Ⅰ-31005b</t>
  </si>
  <si>
    <t>金光町八重</t>
  </si>
  <si>
    <t>216K金光町八重001</t>
  </si>
  <si>
    <t>Ⅰ-1174</t>
  </si>
  <si>
    <t>216K金光町八重002</t>
  </si>
  <si>
    <t>Ⅰ-1173</t>
  </si>
  <si>
    <t>寄島町</t>
  </si>
  <si>
    <t>216K寄島町001</t>
  </si>
  <si>
    <t>Ⅰ-1207</t>
  </si>
  <si>
    <t>216K寄島町002</t>
  </si>
  <si>
    <t>Ⅰ-1197</t>
  </si>
  <si>
    <t>216K寄島町003</t>
  </si>
  <si>
    <t>Ⅰ-1198</t>
  </si>
  <si>
    <t>216K寄島町004</t>
  </si>
  <si>
    <t>Ⅰ-1200</t>
  </si>
  <si>
    <t>216K寄島町005</t>
  </si>
  <si>
    <t>Ⅰ-1203</t>
  </si>
  <si>
    <t>216K寄島町006</t>
  </si>
  <si>
    <t>Ⅰ-2364</t>
  </si>
  <si>
    <t>216K寄島町007</t>
  </si>
  <si>
    <t>Ⅱ-925</t>
  </si>
  <si>
    <t>216K寄島町008</t>
  </si>
  <si>
    <t>Ⅰ-1205</t>
  </si>
  <si>
    <t>216K寄島町009</t>
  </si>
  <si>
    <t>Ⅰ-1206</t>
  </si>
  <si>
    <t>216K寄島町010</t>
  </si>
  <si>
    <t>Ⅰ-2365</t>
  </si>
  <si>
    <t>216K寄島町011</t>
  </si>
  <si>
    <t>Ⅰ-2366</t>
  </si>
  <si>
    <t>216K寄島町012</t>
  </si>
  <si>
    <t>Ⅱ-930</t>
  </si>
  <si>
    <t>216K寄島町013</t>
  </si>
  <si>
    <t>Ⅰ-2362</t>
  </si>
  <si>
    <t>216K寄島町014</t>
  </si>
  <si>
    <t>Ⅰ-2363</t>
  </si>
  <si>
    <t>216K寄島町015</t>
  </si>
  <si>
    <t>Ⅱ-929</t>
  </si>
  <si>
    <t>216K寄島町016</t>
  </si>
  <si>
    <t>Ⅰ-1199</t>
  </si>
  <si>
    <t>216K寄島町017</t>
  </si>
  <si>
    <t>Ⅰ-1201</t>
  </si>
  <si>
    <t>216K寄島町018</t>
  </si>
  <si>
    <t>Ⅰ-1202</t>
  </si>
  <si>
    <t>216K寄島町019</t>
  </si>
  <si>
    <t>Ⅰ-2361</t>
  </si>
  <si>
    <t>216K寄島町020</t>
  </si>
  <si>
    <t>Ⅱ－8</t>
  </si>
  <si>
    <t>216K寄島町021</t>
  </si>
  <si>
    <t>Ⅱ-927</t>
  </si>
  <si>
    <t>216K寄島町022</t>
  </si>
  <si>
    <t>Ⅱ-928</t>
  </si>
  <si>
    <t>216D寄島町001</t>
  </si>
  <si>
    <t>Ⅰ-33019a</t>
  </si>
  <si>
    <t>216D寄島町002</t>
  </si>
  <si>
    <t>Ⅰ-33019b</t>
  </si>
  <si>
    <t>216D寄島町003</t>
  </si>
  <si>
    <t>Ⅱ-33020</t>
  </si>
  <si>
    <t>216D寄島町004</t>
  </si>
  <si>
    <t>Ⅰ-33003a</t>
  </si>
  <si>
    <t>216D寄島町005</t>
  </si>
  <si>
    <t>Ⅰ-33003b</t>
  </si>
  <si>
    <t>216D寄島町006</t>
  </si>
  <si>
    <t>Ⅰ-33004</t>
  </si>
  <si>
    <t>216D寄島町007</t>
  </si>
  <si>
    <t>Ⅰ-33005</t>
  </si>
  <si>
    <t>216D寄島町008</t>
  </si>
  <si>
    <t>Ⅰ-33007</t>
  </si>
  <si>
    <t>216D寄島町009</t>
  </si>
  <si>
    <t>Ⅰ-33008</t>
  </si>
  <si>
    <t>216D寄島町010</t>
  </si>
  <si>
    <t>Ⅰ-33009</t>
  </si>
  <si>
    <t>216D寄島町011</t>
  </si>
  <si>
    <t>Ⅰ-33011a</t>
  </si>
  <si>
    <t>216D寄島町012</t>
  </si>
  <si>
    <t>Ⅰ-33011b</t>
  </si>
  <si>
    <t>216D寄島町013</t>
  </si>
  <si>
    <t>Ⅰ-33012a</t>
  </si>
  <si>
    <t>216D寄島町014</t>
  </si>
  <si>
    <t>Ⅰ-33012b</t>
  </si>
  <si>
    <t>216D寄島町015</t>
  </si>
  <si>
    <t>Ⅰ-33001</t>
  </si>
  <si>
    <t>216D寄島町016</t>
  </si>
  <si>
    <t>Ⅰ-33006</t>
  </si>
  <si>
    <t>216D寄島町017</t>
  </si>
  <si>
    <t>Ⅰ-33010</t>
  </si>
  <si>
    <t>216D寄島町018</t>
  </si>
  <si>
    <t>Ⅱ-33014</t>
  </si>
  <si>
    <t>216D寄島町019</t>
  </si>
  <si>
    <t>Ⅰ-33016</t>
  </si>
  <si>
    <t>216D寄島町020</t>
  </si>
  <si>
    <t>Ⅰ-33017</t>
  </si>
  <si>
    <t>216D寄島町021</t>
  </si>
  <si>
    <t>Ⅰ-33018</t>
  </si>
  <si>
    <t>216D寄島町022</t>
  </si>
  <si>
    <t>Ⅰ-33015</t>
  </si>
  <si>
    <t>216D寄島町023</t>
  </si>
  <si>
    <t>Ⅰ-33013</t>
  </si>
  <si>
    <t>216D寄島町024</t>
  </si>
  <si>
    <t>Ⅰ-33002-1</t>
  </si>
  <si>
    <t>216D寄島町025</t>
  </si>
  <si>
    <t>Ⅰ-33002-2</t>
  </si>
  <si>
    <t>土砂災害警戒区域等の指定箇所一覧表（和気町）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ワケ</t>
    </rPh>
    <rPh sb="20" eb="21">
      <t>チョウ</t>
    </rPh>
    <phoneticPr fontId="4"/>
  </si>
  <si>
    <t>佐伯町</t>
  </si>
  <si>
    <t>宇生</t>
  </si>
  <si>
    <t>346K宇生001</t>
  </si>
  <si>
    <t>Ⅰ-744</t>
  </si>
  <si>
    <t>346D宇生001</t>
  </si>
  <si>
    <t>Ⅱ-20027</t>
  </si>
  <si>
    <t>346D宇生002</t>
  </si>
  <si>
    <t>Ⅰ-20029</t>
  </si>
  <si>
    <t>奥塩田</t>
  </si>
  <si>
    <t>346K奥塩田001</t>
  </si>
  <si>
    <t>Ⅱ-593</t>
  </si>
  <si>
    <t>346K奥塩田002</t>
  </si>
  <si>
    <t>Ⅱ-589</t>
  </si>
  <si>
    <t>346K奥塩田003</t>
  </si>
  <si>
    <t>Ⅱ-590</t>
  </si>
  <si>
    <t>346K奥塩田004</t>
  </si>
  <si>
    <t>Ⅱ-591</t>
  </si>
  <si>
    <t>346D奥塩田001</t>
  </si>
  <si>
    <t>Ⅰ-20010</t>
  </si>
  <si>
    <t>346D奥塩田002</t>
  </si>
  <si>
    <t>Ⅰ-20001</t>
  </si>
  <si>
    <t>346D奥塩田003</t>
  </si>
  <si>
    <t>Ⅰ-20004</t>
  </si>
  <si>
    <t>346D奥塩田004</t>
  </si>
  <si>
    <t>Ⅰ-20008</t>
  </si>
  <si>
    <t>346D奥塩田005</t>
  </si>
  <si>
    <t>Ⅱ-20002</t>
  </si>
  <si>
    <t>346D奥塩田006</t>
  </si>
  <si>
    <t>Ⅱ-20009</t>
  </si>
  <si>
    <t>加三方</t>
  </si>
  <si>
    <t>346D加三方001</t>
  </si>
  <si>
    <t>Ⅰ-20030</t>
  </si>
  <si>
    <t>北山方</t>
  </si>
  <si>
    <t>346K北山方001</t>
  </si>
  <si>
    <t>Ⅱ-594</t>
  </si>
  <si>
    <t>346K北山方002</t>
  </si>
  <si>
    <t>Ⅱ-595</t>
  </si>
  <si>
    <t>346K北山方003</t>
  </si>
  <si>
    <t>Ⅱ-596</t>
  </si>
  <si>
    <t>346D北山方001</t>
  </si>
  <si>
    <t>Ⅱ-20013-3</t>
  </si>
  <si>
    <t>346D北山方002</t>
  </si>
  <si>
    <t>Ⅱ-20013-4</t>
  </si>
  <si>
    <t>小坂</t>
  </si>
  <si>
    <t>346K小坂001</t>
  </si>
  <si>
    <t>Ⅰ-742</t>
  </si>
  <si>
    <t>346D小坂001</t>
  </si>
  <si>
    <t>Ⅱ-20025</t>
  </si>
  <si>
    <t>346D小坂002</t>
  </si>
  <si>
    <t>Ⅱ-20026-1</t>
  </si>
  <si>
    <t>346D小坂003</t>
  </si>
  <si>
    <t>Ⅱ-20026-2</t>
  </si>
  <si>
    <t>346D小坂004</t>
  </si>
  <si>
    <t>Ⅱ-20042</t>
  </si>
  <si>
    <t>346D小坂005</t>
  </si>
  <si>
    <t>Ⅱ-20043</t>
  </si>
  <si>
    <t>346D小坂006</t>
  </si>
  <si>
    <t>Ⅱ-20044-1</t>
  </si>
  <si>
    <t>346D小坂007</t>
  </si>
  <si>
    <t>Ⅱ-20044-2</t>
  </si>
  <si>
    <t>佐伯</t>
  </si>
  <si>
    <t>346K佐伯001</t>
  </si>
  <si>
    <t>Ⅰ-747</t>
  </si>
  <si>
    <t>346D佐伯001</t>
  </si>
  <si>
    <t>Ⅱ-20031</t>
  </si>
  <si>
    <t>塩田</t>
  </si>
  <si>
    <t>346K塩田001</t>
  </si>
  <si>
    <t>Ⅰ-758</t>
  </si>
  <si>
    <t>346K塩田002</t>
  </si>
  <si>
    <t>Ⅱ-587</t>
  </si>
  <si>
    <t>346K塩田003</t>
  </si>
  <si>
    <t>Ⅱ-588</t>
  </si>
  <si>
    <t>346D塩田001</t>
  </si>
  <si>
    <t>Ⅰ-20007</t>
  </si>
  <si>
    <t>346D塩田002</t>
  </si>
  <si>
    <t>Ⅰ-20005</t>
  </si>
  <si>
    <t>田賀</t>
  </si>
  <si>
    <t>346K田賀001</t>
  </si>
  <si>
    <t>Ⅰ-743</t>
  </si>
  <si>
    <t>346D田賀001</t>
  </si>
  <si>
    <t>Ⅰ-20028</t>
  </si>
  <si>
    <t>田土</t>
  </si>
  <si>
    <t>346K田土001</t>
  </si>
  <si>
    <t>Ⅰ-751</t>
  </si>
  <si>
    <t>346K田土002</t>
  </si>
  <si>
    <t>Ⅰ-752</t>
  </si>
  <si>
    <t>346K田土003</t>
  </si>
  <si>
    <t>Ⅰ-753</t>
  </si>
  <si>
    <t>346K田土004</t>
  </si>
  <si>
    <t>Ⅱ-607</t>
  </si>
  <si>
    <t>346K田土005</t>
  </si>
  <si>
    <t>Ⅱ-608</t>
  </si>
  <si>
    <t>346K田土006</t>
  </si>
  <si>
    <t>Ⅱ-609</t>
  </si>
  <si>
    <t>346D田土001</t>
  </si>
  <si>
    <t>Ⅰ-20040</t>
  </si>
  <si>
    <t>346D田土002</t>
  </si>
  <si>
    <t>Ⅱ-20041</t>
  </si>
  <si>
    <t>父井原</t>
  </si>
  <si>
    <t>346K父井原001</t>
  </si>
  <si>
    <t>Ⅰ-746</t>
  </si>
  <si>
    <t>346K父井原002</t>
  </si>
  <si>
    <t>Ⅱ-610</t>
  </si>
  <si>
    <t>346D父井原001</t>
  </si>
  <si>
    <t>Ⅰ-20036</t>
  </si>
  <si>
    <t>346D父井原002</t>
  </si>
  <si>
    <t>Ⅰ-20038</t>
  </si>
  <si>
    <t>346D父井原003</t>
  </si>
  <si>
    <t>Ⅰ-20039</t>
  </si>
  <si>
    <t>346D父井原004</t>
  </si>
  <si>
    <t>Ⅱ-20037</t>
  </si>
  <si>
    <t>346D父井原005</t>
  </si>
  <si>
    <t>Ⅱ-20045</t>
  </si>
  <si>
    <t>津瀬</t>
  </si>
  <si>
    <t>346K津瀬001</t>
  </si>
  <si>
    <t>Ⅰ-750</t>
  </si>
  <si>
    <t>346D津瀬001</t>
  </si>
  <si>
    <t>Ⅰ-20022</t>
  </si>
  <si>
    <t>346D津瀬002</t>
  </si>
  <si>
    <t>Ⅰ-20023</t>
  </si>
  <si>
    <t>346D津瀬003</t>
  </si>
  <si>
    <t>Ⅰ-20024</t>
  </si>
  <si>
    <t>苦木</t>
  </si>
  <si>
    <t>346K苦木001</t>
  </si>
  <si>
    <t>Ⅱ-592</t>
  </si>
  <si>
    <t>346K苦木002</t>
  </si>
  <si>
    <t>Ⅱ-598</t>
  </si>
  <si>
    <t>346K苦木003</t>
  </si>
  <si>
    <t>Ⅱ-599</t>
  </si>
  <si>
    <t>346K苦木004</t>
  </si>
  <si>
    <t>Ⅱ-600</t>
  </si>
  <si>
    <t>346K苦木005</t>
  </si>
  <si>
    <t>Ⅱ-601</t>
  </si>
  <si>
    <t>346D苦木001</t>
  </si>
  <si>
    <t>Ⅰ-20006</t>
  </si>
  <si>
    <t>346D苦木002</t>
  </si>
  <si>
    <t>Ⅱ-20011</t>
  </si>
  <si>
    <t>346D苦木003</t>
  </si>
  <si>
    <t>Ⅱ-20012</t>
  </si>
  <si>
    <t>346D苦木004</t>
  </si>
  <si>
    <t>Ⅱ-20013-1</t>
  </si>
  <si>
    <t>346D苦木005</t>
  </si>
  <si>
    <t>Ⅱ-20013-2</t>
  </si>
  <si>
    <t>丸山</t>
  </si>
  <si>
    <t>346K丸山001</t>
  </si>
  <si>
    <t>Ⅰ-754</t>
  </si>
  <si>
    <t>346K丸山002</t>
  </si>
  <si>
    <t>南山方-08</t>
  </si>
  <si>
    <t>南山方</t>
  </si>
  <si>
    <t>346K南山方001</t>
  </si>
  <si>
    <t>南山方-01</t>
  </si>
  <si>
    <t>346K南山方002</t>
  </si>
  <si>
    <t>南山方-02</t>
  </si>
  <si>
    <t>346K矢田001</t>
  </si>
  <si>
    <t>Ⅰ-2209</t>
  </si>
  <si>
    <t>346K矢田002</t>
  </si>
  <si>
    <t>Ⅱ-603</t>
  </si>
  <si>
    <t>346K矢田003</t>
  </si>
  <si>
    <t>Ⅱ-604</t>
  </si>
  <si>
    <t>346K矢田004</t>
  </si>
  <si>
    <t>Ⅱ-605</t>
  </si>
  <si>
    <t>346D矢田001</t>
  </si>
  <si>
    <t>Ⅰ-20032</t>
  </si>
  <si>
    <t>346D矢田002</t>
  </si>
  <si>
    <t>Ⅰ-20014</t>
  </si>
  <si>
    <t>346D矢田003</t>
  </si>
  <si>
    <t>Ⅰ-20033</t>
  </si>
  <si>
    <t>346D矢田004</t>
  </si>
  <si>
    <t>Ⅰ-20035</t>
  </si>
  <si>
    <t>346D矢田005</t>
  </si>
  <si>
    <t>Ⅱ-20034</t>
  </si>
  <si>
    <t>346D矢田006</t>
  </si>
  <si>
    <t>佐古谷</t>
  </si>
  <si>
    <t>矢田部</t>
  </si>
  <si>
    <t>346K矢田部001</t>
  </si>
  <si>
    <t>Ⅰ-745</t>
  </si>
  <si>
    <t>346D矢田部001</t>
  </si>
  <si>
    <t>Ⅰ-20015</t>
  </si>
  <si>
    <t>346D矢田部002</t>
  </si>
  <si>
    <t>Ⅱ-20016-1</t>
  </si>
  <si>
    <t>346D矢田部003</t>
  </si>
  <si>
    <t>Ⅱ-20016-2</t>
  </si>
  <si>
    <t>346D矢田部004</t>
  </si>
  <si>
    <t>Ⅱ-20017</t>
  </si>
  <si>
    <t>346D矢田部005</t>
  </si>
  <si>
    <t>Ⅱ-20018</t>
  </si>
  <si>
    <t>米沢</t>
  </si>
  <si>
    <t>346D米沢001</t>
  </si>
  <si>
    <t>Ⅰ-20021</t>
  </si>
  <si>
    <t>346D米沢002</t>
  </si>
  <si>
    <t>Ⅰ-20019</t>
  </si>
  <si>
    <t>346D米沢003</t>
  </si>
  <si>
    <t>Ⅱ-20020</t>
  </si>
  <si>
    <t>泉</t>
  </si>
  <si>
    <t>346D泉001</t>
  </si>
  <si>
    <t>野吉谷川</t>
  </si>
  <si>
    <t>大田原</t>
  </si>
  <si>
    <t>346K大田原001</t>
  </si>
  <si>
    <t>Ⅰ-771</t>
  </si>
  <si>
    <t>346K大田原002</t>
  </si>
  <si>
    <t>Ⅱ-630</t>
  </si>
  <si>
    <t>346D大田原001</t>
  </si>
  <si>
    <t>Ⅰ-21064</t>
  </si>
  <si>
    <t>346D大田原002</t>
  </si>
  <si>
    <t>Ⅰ-21065</t>
  </si>
  <si>
    <t>346D大田原003</t>
  </si>
  <si>
    <t>Ⅰ-21066</t>
  </si>
  <si>
    <t>346D大田原004</t>
  </si>
  <si>
    <t>Ⅰ-21067</t>
  </si>
  <si>
    <t>346D大田原005</t>
  </si>
  <si>
    <t>Ⅰ-21068</t>
  </si>
  <si>
    <t>346D大田原006</t>
  </si>
  <si>
    <t>Ⅱ-21069</t>
  </si>
  <si>
    <t>大中山</t>
  </si>
  <si>
    <t>346K大中山001</t>
  </si>
  <si>
    <t>Ⅱ-0634</t>
  </si>
  <si>
    <t>346K大中山002</t>
  </si>
  <si>
    <t>Ⅱ-0635</t>
  </si>
  <si>
    <t>346K大中山003</t>
  </si>
  <si>
    <t>Ⅲ-0098</t>
  </si>
  <si>
    <t>346K大中山004</t>
  </si>
  <si>
    <t>Ⅲ-0097</t>
  </si>
  <si>
    <t>346D大中山001</t>
  </si>
  <si>
    <t>Ⅱ-21078</t>
  </si>
  <si>
    <t>346D大中山002</t>
  </si>
  <si>
    <t>Ⅲ-21079</t>
  </si>
  <si>
    <t>346D大中山003</t>
  </si>
  <si>
    <t>Ⅲ-21087</t>
  </si>
  <si>
    <t>346D大中山004</t>
  </si>
  <si>
    <t>Ⅲ-21090</t>
  </si>
  <si>
    <t>346D大中山005</t>
  </si>
  <si>
    <t>大中山川-02</t>
  </si>
  <si>
    <t>衣笠</t>
  </si>
  <si>
    <t>346K衣笠001</t>
  </si>
  <si>
    <t>Ⅰ-0772</t>
  </si>
  <si>
    <t>木倉</t>
  </si>
  <si>
    <t>346K木倉001</t>
  </si>
  <si>
    <t>Ⅰ-767</t>
  </si>
  <si>
    <t>346K木倉002</t>
  </si>
  <si>
    <t>Ⅱ-623</t>
  </si>
  <si>
    <t>346K木倉003</t>
  </si>
  <si>
    <t>Ⅱ-624</t>
  </si>
  <si>
    <t>346K木倉004</t>
  </si>
  <si>
    <t>Ⅱ-625</t>
  </si>
  <si>
    <t>346D木倉001</t>
  </si>
  <si>
    <t>Ⅰ-21008</t>
  </si>
  <si>
    <t>346D木倉002</t>
  </si>
  <si>
    <t>Ⅰ-21011</t>
  </si>
  <si>
    <t>346D木倉003</t>
  </si>
  <si>
    <t>Ⅱ-21007</t>
  </si>
  <si>
    <t>346D木倉004</t>
  </si>
  <si>
    <t>Ⅱ-21009-2</t>
  </si>
  <si>
    <t>346D木倉005</t>
  </si>
  <si>
    <t>Ⅱ-21009-3</t>
  </si>
  <si>
    <t>346D木倉006</t>
  </si>
  <si>
    <t>Ⅱ-21009-4</t>
  </si>
  <si>
    <t>346D木倉007</t>
  </si>
  <si>
    <t>Ⅲ-21010-2</t>
  </si>
  <si>
    <t>346D木倉008</t>
  </si>
  <si>
    <t>Ⅲ-21010-3</t>
  </si>
  <si>
    <t>清水</t>
  </si>
  <si>
    <t>346D清水001</t>
  </si>
  <si>
    <t>Ⅰ-21080</t>
  </si>
  <si>
    <t>346D清水002</t>
  </si>
  <si>
    <t>Ⅰ-21081</t>
  </si>
  <si>
    <t>346D清水003</t>
  </si>
  <si>
    <t>Ⅰ-21084</t>
  </si>
  <si>
    <t>346D清水004</t>
  </si>
  <si>
    <t>Ⅰ-21085</t>
  </si>
  <si>
    <t>346D清水005</t>
  </si>
  <si>
    <t>Ⅰ-21086</t>
  </si>
  <si>
    <t>346D清水006</t>
  </si>
  <si>
    <t>Ⅱ-21082</t>
  </si>
  <si>
    <t>346D清水007</t>
  </si>
  <si>
    <t>Ⅱ-21083</t>
  </si>
  <si>
    <t>田原上</t>
  </si>
  <si>
    <t>346D田原上001</t>
  </si>
  <si>
    <t>Ⅰ-21031</t>
  </si>
  <si>
    <t>346D田原上002</t>
  </si>
  <si>
    <t>Ⅲ-21054</t>
  </si>
  <si>
    <t>田原下</t>
  </si>
  <si>
    <t>346K田原下001</t>
  </si>
  <si>
    <t>Ⅰ-0780</t>
  </si>
  <si>
    <t>346K田原下002</t>
  </si>
  <si>
    <t>Ⅲ-0092</t>
  </si>
  <si>
    <t>346D田原下001</t>
  </si>
  <si>
    <t>Ⅰ-21062</t>
  </si>
  <si>
    <t>346D田原下002</t>
  </si>
  <si>
    <t>Ⅱ-21053</t>
  </si>
  <si>
    <t>346D田原下003</t>
  </si>
  <si>
    <t>Ⅲ-21029</t>
  </si>
  <si>
    <t>346D田原下004</t>
  </si>
  <si>
    <t>Ⅲ-21030-1</t>
  </si>
  <si>
    <t>346D田原下005</t>
  </si>
  <si>
    <t>Ⅲ-21030-2</t>
  </si>
  <si>
    <t>346K原001</t>
  </si>
  <si>
    <t>Ⅰ-0781</t>
  </si>
  <si>
    <t>346K原002</t>
  </si>
  <si>
    <t>Ⅰ-0782</t>
  </si>
  <si>
    <t>346K原003</t>
  </si>
  <si>
    <t>Ⅰ-2211</t>
  </si>
  <si>
    <t>346K原004</t>
  </si>
  <si>
    <t>Ⅱ-0629</t>
  </si>
  <si>
    <t>346D原001</t>
  </si>
  <si>
    <t>Ⅰ-21063</t>
  </si>
  <si>
    <t>日笠上</t>
  </si>
  <si>
    <t>346K日笠上001</t>
  </si>
  <si>
    <t>Ⅰ-762</t>
  </si>
  <si>
    <t>346K日笠上002</t>
  </si>
  <si>
    <t>Ⅱ-263-2</t>
  </si>
  <si>
    <t>346K日笠上003</t>
  </si>
  <si>
    <t>Ⅱ-263-4</t>
  </si>
  <si>
    <t>346K日笠上004</t>
  </si>
  <si>
    <t>Ⅱ-621</t>
  </si>
  <si>
    <t>346K日笠上005</t>
  </si>
  <si>
    <t>Ⅱ-622</t>
  </si>
  <si>
    <t>346K日笠上006</t>
  </si>
  <si>
    <t>Ⅱ-626</t>
  </si>
  <si>
    <t>346K日笠上007</t>
  </si>
  <si>
    <t>Ⅲ-89</t>
  </si>
  <si>
    <t>346K日笠上008</t>
  </si>
  <si>
    <t>Ⅲ-90</t>
  </si>
  <si>
    <t>346K日笠上009</t>
  </si>
  <si>
    <t>Ⅲ-91</t>
  </si>
  <si>
    <t>346K日笠上010</t>
  </si>
  <si>
    <t>Ⅰ-768</t>
  </si>
  <si>
    <t>346D日笠上001</t>
  </si>
  <si>
    <t>Ⅰ-21026</t>
  </si>
  <si>
    <t>346D日笠上002</t>
  </si>
  <si>
    <t>Ⅱ-21012</t>
  </si>
  <si>
    <t>346D日笠上003</t>
  </si>
  <si>
    <t>Ⅱ-21013</t>
  </si>
  <si>
    <t>346D日笠上004</t>
  </si>
  <si>
    <t>Ⅱ-21024</t>
  </si>
  <si>
    <t>346D日笠上005</t>
  </si>
  <si>
    <t>Ⅱ-21025</t>
  </si>
  <si>
    <t>日笠下</t>
  </si>
  <si>
    <t>346K日笠下002</t>
  </si>
  <si>
    <t>Ⅰ-769</t>
  </si>
  <si>
    <t>346K日笠下003</t>
  </si>
  <si>
    <t>Ⅰ-361-1</t>
  </si>
  <si>
    <t>346K日笠下004</t>
  </si>
  <si>
    <t>Ⅱ-361-1</t>
  </si>
  <si>
    <t>346K日笠下005</t>
  </si>
  <si>
    <t>Ⅱ-361-5</t>
  </si>
  <si>
    <t>346K日笠下006</t>
  </si>
  <si>
    <t>Ⅲ-99</t>
  </si>
  <si>
    <t>346D日笠下001</t>
  </si>
  <si>
    <t>Ⅰ-21044</t>
  </si>
  <si>
    <t>346D日笠下002</t>
  </si>
  <si>
    <t>Ⅱ-21045</t>
  </si>
  <si>
    <t>346D日笠下003</t>
  </si>
  <si>
    <t>Ⅱ-21046</t>
  </si>
  <si>
    <t>346D日笠下004</t>
  </si>
  <si>
    <t>Ⅱ-21009-1</t>
  </si>
  <si>
    <t>346D日笠下005</t>
  </si>
  <si>
    <t>Ⅲ-21010-1</t>
  </si>
  <si>
    <t>346D日笠下006</t>
  </si>
  <si>
    <t>Ⅲ-21042</t>
  </si>
  <si>
    <t>346D日笠下007</t>
  </si>
  <si>
    <t>Ⅲ-21043</t>
  </si>
  <si>
    <t>日室</t>
  </si>
  <si>
    <t>346K日室001</t>
  </si>
  <si>
    <t>Ⅰ-0773</t>
  </si>
  <si>
    <t>346K日室002</t>
  </si>
  <si>
    <t>Ⅰ-0774</t>
  </si>
  <si>
    <t>346K日室003</t>
  </si>
  <si>
    <t>Ⅰ-0775</t>
  </si>
  <si>
    <t>346D日室001</t>
  </si>
  <si>
    <t>Ⅰ-21073</t>
  </si>
  <si>
    <t>346D日室002</t>
  </si>
  <si>
    <t>Ⅰ-21074</t>
  </si>
  <si>
    <t>346D日室003</t>
  </si>
  <si>
    <t>Ⅱ-21072</t>
  </si>
  <si>
    <t>福富</t>
  </si>
  <si>
    <t>346K福富001</t>
  </si>
  <si>
    <t>Ⅱ-0633</t>
  </si>
  <si>
    <t>346K福富002</t>
  </si>
  <si>
    <t>Ⅲ-0096</t>
  </si>
  <si>
    <t>346D福富001</t>
  </si>
  <si>
    <t>Ⅰ-21076</t>
  </si>
  <si>
    <t>346D福富002</t>
  </si>
  <si>
    <t>Ⅱ-21077</t>
  </si>
  <si>
    <t>藤野</t>
  </si>
  <si>
    <t>346K藤野001</t>
  </si>
  <si>
    <t>Ⅰ-770</t>
  </si>
  <si>
    <t>346K藤野002</t>
  </si>
  <si>
    <t>Ⅲ-101</t>
  </si>
  <si>
    <t>346K藤野003</t>
  </si>
  <si>
    <t>Ⅲ-102</t>
  </si>
  <si>
    <t>346K藤野004</t>
  </si>
  <si>
    <t>Ⅲ-103</t>
  </si>
  <si>
    <t>346D藤野001</t>
  </si>
  <si>
    <t>Ⅰ-21055</t>
  </si>
  <si>
    <t>346D藤野002</t>
  </si>
  <si>
    <t>Ⅲ-21075</t>
  </si>
  <si>
    <t>保曽</t>
  </si>
  <si>
    <t>346K保曽001</t>
  </si>
  <si>
    <t>Ⅰ-0760</t>
  </si>
  <si>
    <t>346K保曽002</t>
  </si>
  <si>
    <t>Ⅰ-0761</t>
  </si>
  <si>
    <t>346K保曽003</t>
  </si>
  <si>
    <t>Ⅰ-2210</t>
  </si>
  <si>
    <t>346K保曽004</t>
  </si>
  <si>
    <t>Ⅱ-0611</t>
  </si>
  <si>
    <t>346K保曽005</t>
  </si>
  <si>
    <t>Ⅱ-0612</t>
  </si>
  <si>
    <t>346K保曽006</t>
  </si>
  <si>
    <t>Ⅱ-0613</t>
  </si>
  <si>
    <t>346K保曽007</t>
  </si>
  <si>
    <t>Ⅱ-0614</t>
  </si>
  <si>
    <t>346K保曽008</t>
  </si>
  <si>
    <t>Ⅱ-0615</t>
  </si>
  <si>
    <t>346K保曽009</t>
  </si>
  <si>
    <t>Ⅱ-0616</t>
  </si>
  <si>
    <t>346K保曽010</t>
  </si>
  <si>
    <t>Ⅱ-0617</t>
  </si>
  <si>
    <t>346K保曽011</t>
  </si>
  <si>
    <t>Ⅱ-0618</t>
  </si>
  <si>
    <t>346K保曽012</t>
  </si>
  <si>
    <t>Ⅱ-0619</t>
  </si>
  <si>
    <t>346K保曽013</t>
  </si>
  <si>
    <t>Ⅱ-0620</t>
  </si>
  <si>
    <t>346K保曽014</t>
  </si>
  <si>
    <t>Ⅲ-0088</t>
  </si>
  <si>
    <t>346D保曽001</t>
  </si>
  <si>
    <t>Ⅰ-21002</t>
  </si>
  <si>
    <t>346D保曽002</t>
  </si>
  <si>
    <t>Ⅰ-21005-01</t>
  </si>
  <si>
    <t>346D保曽003</t>
  </si>
  <si>
    <t>Ⅰ-21005-02</t>
  </si>
  <si>
    <t>346D保曽004</t>
  </si>
  <si>
    <t>Ⅰ-21014</t>
  </si>
  <si>
    <t>346D保曽005</t>
  </si>
  <si>
    <t>Ⅰ-21019</t>
  </si>
  <si>
    <t>346D保曽006</t>
  </si>
  <si>
    <t>Ⅱ-21001</t>
  </si>
  <si>
    <t>346D保曽007</t>
  </si>
  <si>
    <t>Ⅱ-21003</t>
  </si>
  <si>
    <t>346D保曽008</t>
  </si>
  <si>
    <t>Ⅱ-21004</t>
  </si>
  <si>
    <t>346D保曽009</t>
  </si>
  <si>
    <t>Ⅱ-21006</t>
  </si>
  <si>
    <t>346D保曽010</t>
  </si>
  <si>
    <t>Ⅱ-21015</t>
  </si>
  <si>
    <t>346D保曽011</t>
  </si>
  <si>
    <t>Ⅱ-21018</t>
  </si>
  <si>
    <t>346D保曽012</t>
  </si>
  <si>
    <t>Ⅱ-21020</t>
  </si>
  <si>
    <t>346D保曽013</t>
  </si>
  <si>
    <t>Ⅱ-21022</t>
  </si>
  <si>
    <t>346D保曽014</t>
  </si>
  <si>
    <t>Ⅲ-21017</t>
  </si>
  <si>
    <t>本</t>
  </si>
  <si>
    <t>346K本001</t>
  </si>
  <si>
    <t>Ⅰ-0784</t>
  </si>
  <si>
    <t>346K本002</t>
  </si>
  <si>
    <t>Ⅱ-0628</t>
  </si>
  <si>
    <t>346D本001</t>
  </si>
  <si>
    <t>Ⅰ-21027</t>
  </si>
  <si>
    <t>346D本002</t>
  </si>
  <si>
    <t>Ⅰ-21028</t>
  </si>
  <si>
    <t>346D本003</t>
  </si>
  <si>
    <t>Ⅰ-21061</t>
  </si>
  <si>
    <t>346D本004</t>
  </si>
  <si>
    <t>Ⅱ-21060</t>
  </si>
  <si>
    <t>益原</t>
  </si>
  <si>
    <t>346K益原001</t>
  </si>
  <si>
    <t>Ⅲ-0093</t>
  </si>
  <si>
    <t>346D益原001</t>
  </si>
  <si>
    <t>Ⅰ-21035</t>
  </si>
  <si>
    <t>346D益原002</t>
  </si>
  <si>
    <t>Ⅰ-21070-1</t>
  </si>
  <si>
    <t>346D益原003</t>
  </si>
  <si>
    <t>Ⅰ-21071</t>
  </si>
  <si>
    <t>346D益原004</t>
  </si>
  <si>
    <t>Ⅱ-21032</t>
  </si>
  <si>
    <t>346D益原005</t>
  </si>
  <si>
    <t>Ⅱ-21033</t>
  </si>
  <si>
    <t>346D益原006</t>
  </si>
  <si>
    <t>Ⅱ-21037</t>
  </si>
  <si>
    <t>346D益原007</t>
  </si>
  <si>
    <t>Ⅱ-21038</t>
  </si>
  <si>
    <t>346D益原008</t>
  </si>
  <si>
    <t>Ⅱ-21039</t>
  </si>
  <si>
    <t>346D益原009</t>
  </si>
  <si>
    <t>Ⅱ-21041</t>
  </si>
  <si>
    <t>346D益原010</t>
  </si>
  <si>
    <t>Ⅲ-21034</t>
  </si>
  <si>
    <t>346D益原011</t>
  </si>
  <si>
    <t>Ⅲ-21036</t>
  </si>
  <si>
    <t>346D益原012</t>
  </si>
  <si>
    <t>Ⅲ-21040</t>
  </si>
  <si>
    <t>346D益原013</t>
  </si>
  <si>
    <t>Ⅰ-21070-2</t>
  </si>
  <si>
    <t>346K吉田001</t>
  </si>
  <si>
    <t>Ⅱ-631</t>
  </si>
  <si>
    <t>346K吉田002</t>
  </si>
  <si>
    <t>Ⅱ-632</t>
  </si>
  <si>
    <t>346K吉田003</t>
  </si>
  <si>
    <t>Ⅲ-104</t>
  </si>
  <si>
    <t>346D吉田001</t>
  </si>
  <si>
    <t>Ⅰ-21056</t>
  </si>
  <si>
    <t>346D吉田002</t>
  </si>
  <si>
    <t>Ⅰ-21057</t>
  </si>
  <si>
    <t>346D吉田003</t>
  </si>
  <si>
    <t>Ⅱ-21047</t>
  </si>
  <si>
    <t>346D吉田004</t>
  </si>
  <si>
    <t>Ⅱ-21048</t>
  </si>
  <si>
    <t>346D吉田005</t>
  </si>
  <si>
    <t>Ⅱ-21058</t>
  </si>
  <si>
    <t>346D吉田006</t>
  </si>
  <si>
    <t>Ⅲ-21049</t>
  </si>
  <si>
    <t>346D吉田007</t>
  </si>
  <si>
    <t>Ⅲ-21051</t>
  </si>
  <si>
    <t>346D吉田008</t>
  </si>
  <si>
    <t>Ⅲ-21052</t>
  </si>
  <si>
    <t>和気</t>
  </si>
  <si>
    <t>346K和気001</t>
  </si>
  <si>
    <t>Ⅰ-0776</t>
  </si>
  <si>
    <t>346K和気002</t>
  </si>
  <si>
    <t>Ⅰ-0777</t>
  </si>
  <si>
    <t>346K和気003</t>
  </si>
  <si>
    <t>Ⅰ-0778</t>
  </si>
  <si>
    <t>346K和気004</t>
  </si>
  <si>
    <t>Ⅰ-0779</t>
  </si>
  <si>
    <t>346K和気005</t>
  </si>
  <si>
    <t>Ⅲ-0094</t>
  </si>
  <si>
    <t>土砂災害警戒区域等の指定箇所一覧表（早島町）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ハヤシマ</t>
    </rPh>
    <rPh sb="20" eb="21">
      <t>チョウ</t>
    </rPh>
    <phoneticPr fontId="4"/>
  </si>
  <si>
    <t>早島</t>
  </si>
  <si>
    <t>423K早島001</t>
  </si>
  <si>
    <t>Ⅰ-1054</t>
  </si>
  <si>
    <t>423K早島002</t>
  </si>
  <si>
    <t>Ⅰ-1055</t>
  </si>
  <si>
    <t>423K早島003</t>
  </si>
  <si>
    <t>Ⅰ-1056</t>
  </si>
  <si>
    <t>423K早島004</t>
  </si>
  <si>
    <t>Ⅰ-1057</t>
  </si>
  <si>
    <t>423K早島005</t>
  </si>
  <si>
    <t>Ⅰ-1058</t>
  </si>
  <si>
    <t>423K早島006</t>
  </si>
  <si>
    <t>Ⅰ-1060</t>
  </si>
  <si>
    <t>423K早島007</t>
  </si>
  <si>
    <t>Ⅰ-1062</t>
  </si>
  <si>
    <t>423K早島008</t>
  </si>
  <si>
    <t>Ⅱ-788</t>
  </si>
  <si>
    <t>423K早島009</t>
  </si>
  <si>
    <t>新規１</t>
  </si>
  <si>
    <t>423K早島010</t>
  </si>
  <si>
    <t>新規２</t>
  </si>
  <si>
    <t>矢尾</t>
  </si>
  <si>
    <t>423K矢尾001</t>
  </si>
  <si>
    <t>Ⅰ-1053</t>
  </si>
  <si>
    <t>土砂災害警戒区域等の指定箇所一覧表（里庄町）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サトショウ</t>
    </rPh>
    <rPh sb="20" eb="21">
      <t>チョウ</t>
    </rPh>
    <phoneticPr fontId="4"/>
  </si>
  <si>
    <t>大原中</t>
  </si>
  <si>
    <t>445D大原中001</t>
  </si>
  <si>
    <t>Ⅰ-34005</t>
  </si>
  <si>
    <t>大原西</t>
  </si>
  <si>
    <t>445D大原西003</t>
  </si>
  <si>
    <t>Ⅰ-34008</t>
  </si>
  <si>
    <t>大原東</t>
  </si>
  <si>
    <t>445D大原東001</t>
  </si>
  <si>
    <t>Ⅰ-34004</t>
  </si>
  <si>
    <t>里見</t>
  </si>
  <si>
    <t>445K里見001</t>
  </si>
  <si>
    <t>Ⅰ-1208</t>
  </si>
  <si>
    <t>445K里見002</t>
  </si>
  <si>
    <t>Ⅰ-1209</t>
  </si>
  <si>
    <t>445K里見003</t>
  </si>
  <si>
    <t>Ⅱ-①</t>
  </si>
  <si>
    <t>445K里見004</t>
  </si>
  <si>
    <t>Ⅰ-2067</t>
  </si>
  <si>
    <t>445K里見005</t>
  </si>
  <si>
    <t>Ⅱ-931</t>
  </si>
  <si>
    <t>445D里見001</t>
  </si>
  <si>
    <t>Ⅱ-34002</t>
  </si>
  <si>
    <t>445D里見002</t>
  </si>
  <si>
    <t>Ⅱ-34003</t>
  </si>
  <si>
    <t>445D里見003</t>
  </si>
  <si>
    <t>Ⅰ-34006</t>
  </si>
  <si>
    <t>445D里見004</t>
  </si>
  <si>
    <t>Ⅰ-34007</t>
  </si>
  <si>
    <t>445D里見005</t>
  </si>
  <si>
    <t>Ⅰ-34001</t>
  </si>
  <si>
    <t>新庄</t>
  </si>
  <si>
    <t>445K新庄001</t>
  </si>
  <si>
    <t>Ⅰ-2367</t>
  </si>
  <si>
    <t>445K新庄002</t>
  </si>
  <si>
    <t>Ⅰ-2368</t>
  </si>
  <si>
    <t>445K新庄003</t>
  </si>
  <si>
    <t>Ⅰ-1210</t>
  </si>
  <si>
    <t>445K新庄004</t>
  </si>
  <si>
    <t>Ⅰ-1211</t>
  </si>
  <si>
    <t>445K新庄005</t>
  </si>
  <si>
    <t>Ⅱ-③</t>
  </si>
  <si>
    <t>445D新庄001</t>
  </si>
  <si>
    <t>Ⅰ-34009a</t>
  </si>
  <si>
    <t>445D新庄002</t>
  </si>
  <si>
    <t>Ⅰ-34009b</t>
  </si>
  <si>
    <t>土砂災害警戒区域等の指定箇所一覧表（矢掛町）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ヤカゲ</t>
    </rPh>
    <rPh sb="20" eb="21">
      <t>チョウ</t>
    </rPh>
    <phoneticPr fontId="4"/>
  </si>
  <si>
    <t>浅海</t>
  </si>
  <si>
    <t>461K浅海001</t>
  </si>
  <si>
    <t>Ⅰ-1224</t>
  </si>
  <si>
    <t>461K浅海002</t>
  </si>
  <si>
    <t>Ⅰ-1225</t>
  </si>
  <si>
    <t>461K浅海003</t>
  </si>
  <si>
    <t>Ⅰ-1226</t>
  </si>
  <si>
    <t>461D浅海001</t>
  </si>
  <si>
    <t>Ⅰ-35104</t>
  </si>
  <si>
    <t>461D浅海002</t>
  </si>
  <si>
    <t>Ⅰ-35103</t>
  </si>
  <si>
    <t>461D浅海003</t>
  </si>
  <si>
    <t>Ⅰ-35102</t>
  </si>
  <si>
    <t>461D浅海004</t>
  </si>
  <si>
    <t>Ⅱ-35101</t>
  </si>
  <si>
    <t>宇角</t>
  </si>
  <si>
    <t>461D宇角001</t>
  </si>
  <si>
    <t>Ⅰ-35059</t>
  </si>
  <si>
    <t>461D宇角002</t>
  </si>
  <si>
    <t>Ⅰ-35057</t>
  </si>
  <si>
    <t>461D宇角003</t>
  </si>
  <si>
    <t>Ⅰ-35061</t>
  </si>
  <si>
    <t>461D宇角004</t>
  </si>
  <si>
    <t>Ⅰ-35056</t>
  </si>
  <si>
    <t>461D宇角005</t>
  </si>
  <si>
    <t>Ⅲ-35058</t>
  </si>
  <si>
    <t>内田</t>
  </si>
  <si>
    <t>461K内田001</t>
  </si>
  <si>
    <t>Ⅰ-1213</t>
  </si>
  <si>
    <t>461K内田002</t>
  </si>
  <si>
    <t>Ⅱ-936</t>
  </si>
  <si>
    <t>461K内田003</t>
  </si>
  <si>
    <t>Ⅰ-2373（Ⅱ-0949と統合）</t>
  </si>
  <si>
    <t>461K内田004</t>
  </si>
  <si>
    <t>Ⅰ-2374</t>
  </si>
  <si>
    <t>461K内田005</t>
  </si>
  <si>
    <t>Ⅱ-937</t>
  </si>
  <si>
    <t>461K内田006</t>
  </si>
  <si>
    <t>Ⅱ-935</t>
  </si>
  <si>
    <t>461K内田008</t>
  </si>
  <si>
    <t>Ⅲ-170</t>
  </si>
  <si>
    <t>461D内田001</t>
  </si>
  <si>
    <t>Ⅰ-35051</t>
  </si>
  <si>
    <t>461D内田002</t>
  </si>
  <si>
    <t>Ⅰ-35022</t>
  </si>
  <si>
    <t>461D内田003</t>
  </si>
  <si>
    <t>Ⅰ-35023</t>
  </si>
  <si>
    <t>461D内田004</t>
  </si>
  <si>
    <t>Ⅰ-35032</t>
  </si>
  <si>
    <t>461D内田005</t>
  </si>
  <si>
    <t>Ⅰ-35053</t>
  </si>
  <si>
    <t>461D内田006</t>
  </si>
  <si>
    <t>Ⅱ-35020</t>
  </si>
  <si>
    <t>461D内田007</t>
  </si>
  <si>
    <t>Ⅱ-35021</t>
  </si>
  <si>
    <t>461D内田008</t>
  </si>
  <si>
    <t>Ⅱ-35024</t>
  </si>
  <si>
    <t>461D内田009</t>
  </si>
  <si>
    <t>Ⅱ-35033</t>
  </si>
  <si>
    <t>461D内田010</t>
  </si>
  <si>
    <t>Ⅱ-35052</t>
  </si>
  <si>
    <t>宇内</t>
  </si>
  <si>
    <t>461K宇内001</t>
  </si>
  <si>
    <t>Ⅰ-2377</t>
  </si>
  <si>
    <t>461K宇内002</t>
  </si>
  <si>
    <t>Ⅰ-2378</t>
  </si>
  <si>
    <t>461K宇内003</t>
  </si>
  <si>
    <t>Ⅱ-952</t>
  </si>
  <si>
    <t>461K宇内004</t>
  </si>
  <si>
    <t>Ⅱ-953</t>
  </si>
  <si>
    <t>461K宇内005</t>
  </si>
  <si>
    <t>Ⅱ-954</t>
  </si>
  <si>
    <t>461K宇内006</t>
  </si>
  <si>
    <t>Ⅱ-955</t>
  </si>
  <si>
    <t>461D宇内001</t>
  </si>
  <si>
    <t>Ⅰ-35038</t>
  </si>
  <si>
    <t>461D宇内002</t>
  </si>
  <si>
    <t>Ⅰ-35039</t>
  </si>
  <si>
    <t>461D宇内003</t>
  </si>
  <si>
    <t>Ⅰ-35095</t>
  </si>
  <si>
    <t>461D宇内004</t>
  </si>
  <si>
    <t>Ⅱ-35091</t>
  </si>
  <si>
    <t>461D宇内005</t>
  </si>
  <si>
    <t>Ⅱ-35092</t>
  </si>
  <si>
    <t>461D宇内006</t>
  </si>
  <si>
    <t>Ⅱ-35093</t>
  </si>
  <si>
    <t>461D宇内007</t>
  </si>
  <si>
    <t>Ⅱ-35094</t>
  </si>
  <si>
    <t>461D宇内008</t>
  </si>
  <si>
    <t>Ⅱ-35096</t>
  </si>
  <si>
    <t>461D宇内009</t>
  </si>
  <si>
    <t>Ⅲ-35037</t>
  </si>
  <si>
    <t>江良</t>
  </si>
  <si>
    <t>461K江良001</t>
  </si>
  <si>
    <t>Ⅰ-2383</t>
  </si>
  <si>
    <t>461D江良001</t>
  </si>
  <si>
    <t>Ⅰ-35108</t>
  </si>
  <si>
    <t>461D江良002</t>
  </si>
  <si>
    <t>Ⅰ-35106</t>
  </si>
  <si>
    <t>461D江良003</t>
  </si>
  <si>
    <t>Ⅰ-35107</t>
  </si>
  <si>
    <t>461D江良004</t>
  </si>
  <si>
    <t>Ⅰ-35109</t>
  </si>
  <si>
    <t>461D江良005</t>
  </si>
  <si>
    <t>Ⅰ-35110</t>
  </si>
  <si>
    <t>461D江良006</t>
  </si>
  <si>
    <t>Ⅰ-35111</t>
  </si>
  <si>
    <t>461D江良007</t>
  </si>
  <si>
    <t>Ⅲ-35113</t>
  </si>
  <si>
    <t>小田</t>
  </si>
  <si>
    <t>461K小田001</t>
  </si>
  <si>
    <t>Ⅰ-1227</t>
  </si>
  <si>
    <t>461K小田002</t>
  </si>
  <si>
    <t>Ⅰ-2380</t>
  </si>
  <si>
    <t>461K小田003</t>
  </si>
  <si>
    <t>Ⅰ-2381</t>
  </si>
  <si>
    <t>461K小田004</t>
  </si>
  <si>
    <t>Ⅰ-2382</t>
  </si>
  <si>
    <t>461K小田005</t>
  </si>
  <si>
    <t>Ⅰ-1223</t>
  </si>
  <si>
    <t>461K小田006</t>
  </si>
  <si>
    <t>Ⅱ-961</t>
  </si>
  <si>
    <t>461K小田007</t>
  </si>
  <si>
    <t>Ⅱ-962</t>
  </si>
  <si>
    <t>461K小田008</t>
  </si>
  <si>
    <t>Ⅱ-963</t>
  </si>
  <si>
    <t>461K小田009</t>
  </si>
  <si>
    <t>Ⅱ-957</t>
  </si>
  <si>
    <t>461K小田010</t>
  </si>
  <si>
    <t>Ⅱ-958</t>
  </si>
  <si>
    <t>461K小田011</t>
  </si>
  <si>
    <t>Ⅱ-959</t>
  </si>
  <si>
    <t>461K小田012</t>
  </si>
  <si>
    <t>Ⅱ-960</t>
  </si>
  <si>
    <t>461K小田013</t>
  </si>
  <si>
    <t>Ⅲ-173</t>
  </si>
  <si>
    <t>461D小田001</t>
  </si>
  <si>
    <t>Ⅰ-35084</t>
  </si>
  <si>
    <t>461D小田002</t>
  </si>
  <si>
    <t>Ⅰ-35086</t>
  </si>
  <si>
    <t>461D小田003</t>
  </si>
  <si>
    <t>Ⅰ-35087</t>
  </si>
  <si>
    <t>461D小田004</t>
  </si>
  <si>
    <t>Ⅰ-35088</t>
  </si>
  <si>
    <t>461D小田005</t>
  </si>
  <si>
    <t>Ⅱ-35085</t>
  </si>
  <si>
    <t>461D小田006</t>
  </si>
  <si>
    <t>Ⅱ-35089</t>
  </si>
  <si>
    <t>461D小田007</t>
  </si>
  <si>
    <t>Ⅱ-35090</t>
  </si>
  <si>
    <t>461D小田008</t>
  </si>
  <si>
    <t>Ⅱ-35098</t>
  </si>
  <si>
    <t>小林</t>
  </si>
  <si>
    <t>461K小林001</t>
  </si>
  <si>
    <t>Ⅰ-1214</t>
  </si>
  <si>
    <t>461K小林002</t>
  </si>
  <si>
    <t>Ⅰ-1216</t>
  </si>
  <si>
    <t>461K小林003</t>
  </si>
  <si>
    <t>Ⅰ-1215</t>
  </si>
  <si>
    <t>461K小林004</t>
  </si>
  <si>
    <t>Ⅰ-1218</t>
  </si>
  <si>
    <t>461K小林005</t>
  </si>
  <si>
    <t>Ⅰ-1219a</t>
  </si>
  <si>
    <t>461K小林006</t>
  </si>
  <si>
    <t>Ⅰ-1219b</t>
  </si>
  <si>
    <t>461K小林007</t>
  </si>
  <si>
    <t>Ⅱ-950</t>
  </si>
  <si>
    <t>461D小林001</t>
  </si>
  <si>
    <t>Ⅰ-35063</t>
  </si>
  <si>
    <t>461D小林002</t>
  </si>
  <si>
    <t>Ⅰ-35046</t>
  </si>
  <si>
    <t>461D小林003</t>
  </si>
  <si>
    <t>Ⅰ-35049</t>
  </si>
  <si>
    <t>461D小林004</t>
  </si>
  <si>
    <t>Ⅰ-35065</t>
  </si>
  <si>
    <t>461D小林005</t>
  </si>
  <si>
    <t>Ⅰ-35047</t>
  </si>
  <si>
    <t>461D小林006</t>
  </si>
  <si>
    <t>Ⅱ-35048</t>
  </si>
  <si>
    <t>461D小林007</t>
  </si>
  <si>
    <t>Ⅱ-35064</t>
  </si>
  <si>
    <t>上高末</t>
  </si>
  <si>
    <t>461K上高末001</t>
  </si>
  <si>
    <t>Ⅰ-2370</t>
  </si>
  <si>
    <t>461K上高末002</t>
  </si>
  <si>
    <t>Ⅰ-1212</t>
  </si>
  <si>
    <t>461K上高末003</t>
  </si>
  <si>
    <t>Ⅰ-2369</t>
  </si>
  <si>
    <t>461K上高末004</t>
  </si>
  <si>
    <t>Ⅰ-2371</t>
  </si>
  <si>
    <t>461K上高末005</t>
  </si>
  <si>
    <t>Ⅱ-0934</t>
  </si>
  <si>
    <t>461K上高末006</t>
  </si>
  <si>
    <t>Ⅱ-0942</t>
  </si>
  <si>
    <t>461K上高末007</t>
  </si>
  <si>
    <t>Ⅱ-0943</t>
  </si>
  <si>
    <t>461K上高末008</t>
  </si>
  <si>
    <t>Ⅱ-0932</t>
  </si>
  <si>
    <t>461K上高末009</t>
  </si>
  <si>
    <t>Ⅱ-0933</t>
  </si>
  <si>
    <t>461K上高末010</t>
  </si>
  <si>
    <t>Ⅱ-0941</t>
  </si>
  <si>
    <t>461K上高末011</t>
  </si>
  <si>
    <t>Ⅲ-0166</t>
  </si>
  <si>
    <t>461K上高末012</t>
  </si>
  <si>
    <t>Ⅲ-0167</t>
  </si>
  <si>
    <t>461K上高末013</t>
  </si>
  <si>
    <t>Ⅲ-0168</t>
  </si>
  <si>
    <t>461K上高末014</t>
  </si>
  <si>
    <t>Ⅲ-0169</t>
  </si>
  <si>
    <t>461D上高末001</t>
  </si>
  <si>
    <t>Ⅰ-35003-1</t>
  </si>
  <si>
    <t>461D上高末002</t>
  </si>
  <si>
    <t>Ⅰ-35003-2</t>
  </si>
  <si>
    <t>461D上高末003</t>
  </si>
  <si>
    <t>Ⅰ-35008</t>
  </si>
  <si>
    <t>461D上高末004</t>
  </si>
  <si>
    <t>Ⅰ-35002</t>
  </si>
  <si>
    <t>461D上高末005</t>
  </si>
  <si>
    <t>Ⅰ-35009</t>
  </si>
  <si>
    <t>461D上高末006</t>
  </si>
  <si>
    <t>Ⅰ-35007</t>
  </si>
  <si>
    <t>461D上高末007</t>
  </si>
  <si>
    <t>Ⅰ-35010</t>
  </si>
  <si>
    <t>461D上高末008</t>
  </si>
  <si>
    <t>Ⅱ-35001</t>
  </si>
  <si>
    <t>461D上高末009</t>
  </si>
  <si>
    <t>Ⅱ-35004</t>
  </si>
  <si>
    <t>461D上高末010</t>
  </si>
  <si>
    <t>Ⅱ-35005</t>
  </si>
  <si>
    <t>461D上高末011</t>
  </si>
  <si>
    <t>Ⅱ-35011</t>
  </si>
  <si>
    <t>461D上高末012</t>
  </si>
  <si>
    <t>Ⅱ-35012</t>
  </si>
  <si>
    <t>461D上高末013</t>
  </si>
  <si>
    <t>Ⅱ-35013</t>
  </si>
  <si>
    <t>461D上高末014</t>
  </si>
  <si>
    <t>Ⅱ-35017</t>
  </si>
  <si>
    <t>461D上高末015</t>
  </si>
  <si>
    <t>Ⅱ-35018</t>
  </si>
  <si>
    <t>461D上高末016</t>
  </si>
  <si>
    <t>Ⅱ-35028</t>
  </si>
  <si>
    <t>461D上高末017</t>
  </si>
  <si>
    <t>Ⅱ-35029</t>
  </si>
  <si>
    <t>461D上高末018</t>
  </si>
  <si>
    <t>Ⅱ-35031</t>
  </si>
  <si>
    <t>461D上高末019</t>
  </si>
  <si>
    <t>Ⅲ-35030</t>
  </si>
  <si>
    <t>里山田</t>
  </si>
  <si>
    <t>461K里山田001</t>
  </si>
  <si>
    <t>Ⅱ-964</t>
  </si>
  <si>
    <t>461D里山田001</t>
  </si>
  <si>
    <t>Ⅰ-35125</t>
  </si>
  <si>
    <t>461D里山田002</t>
  </si>
  <si>
    <t>Ⅰ-35124</t>
  </si>
  <si>
    <t>461D里山田003</t>
  </si>
  <si>
    <t>Ⅰ-35115-1</t>
  </si>
  <si>
    <t>461D里山田004</t>
  </si>
  <si>
    <t>Ⅰ-35115-2</t>
  </si>
  <si>
    <t>461D里山田005</t>
  </si>
  <si>
    <t>Ⅰ-35120</t>
  </si>
  <si>
    <t>461D里山田006</t>
  </si>
  <si>
    <t>Ⅰ-35123</t>
  </si>
  <si>
    <t>461D里山田007</t>
  </si>
  <si>
    <t>Ⅰ-35119</t>
  </si>
  <si>
    <t>461D里山田008</t>
  </si>
  <si>
    <t>Ⅰ-35121</t>
  </si>
  <si>
    <t>461D里山田009</t>
  </si>
  <si>
    <t>Ⅰ-35122</t>
  </si>
  <si>
    <t>461D里山田010</t>
  </si>
  <si>
    <t>Ⅱ-35114</t>
  </si>
  <si>
    <t>461D里山田011</t>
  </si>
  <si>
    <t>Ⅱ-35116</t>
  </si>
  <si>
    <t>461D里山田012</t>
  </si>
  <si>
    <t>Ⅲ-35117</t>
  </si>
  <si>
    <t>461D里山田013</t>
  </si>
  <si>
    <t>Ⅲ-35118</t>
  </si>
  <si>
    <t>下高末</t>
  </si>
  <si>
    <t>461K下高末001</t>
  </si>
  <si>
    <t>Ⅰ-2372</t>
  </si>
  <si>
    <t>461K下高末002</t>
  </si>
  <si>
    <t>Ⅱ-938</t>
  </si>
  <si>
    <t>461K下高末003</t>
  </si>
  <si>
    <t>Ⅱ-948</t>
  </si>
  <si>
    <t>461K下高末004</t>
  </si>
  <si>
    <t>Ⅱ-944</t>
  </si>
  <si>
    <t>461K下高末005</t>
  </si>
  <si>
    <t>Ⅱ-945</t>
  </si>
  <si>
    <t>461K下高末006</t>
  </si>
  <si>
    <t>Ⅱ-947</t>
  </si>
  <si>
    <t>461K下高末007</t>
  </si>
  <si>
    <t>Ⅱ-939</t>
  </si>
  <si>
    <t>461K下高末008</t>
  </si>
  <si>
    <t>Ⅱ-940</t>
  </si>
  <si>
    <t>461K下高末009</t>
  </si>
  <si>
    <t>Ⅱ-946</t>
  </si>
  <si>
    <t>461K下高末010</t>
  </si>
  <si>
    <t>Ⅲ-171</t>
  </si>
  <si>
    <t>461K下高末011</t>
  </si>
  <si>
    <t>Ⅲ-172</t>
  </si>
  <si>
    <t>461D下高末001</t>
  </si>
  <si>
    <t>Ⅰ-35025</t>
  </si>
  <si>
    <t>461D下高末002</t>
  </si>
  <si>
    <t>Ⅱ-35026</t>
  </si>
  <si>
    <t>461D下高末003</t>
  </si>
  <si>
    <t>Ⅱ-35027</t>
  </si>
  <si>
    <t>461D下高末004</t>
  </si>
  <si>
    <t>Ⅱ-35034</t>
  </si>
  <si>
    <t>461D下高末005</t>
  </si>
  <si>
    <t>Ⅱ-35035</t>
  </si>
  <si>
    <t>461D下高末006</t>
  </si>
  <si>
    <t>Ⅱ-35036</t>
  </si>
  <si>
    <t>461K中001</t>
  </si>
  <si>
    <t>Ⅰ-1228</t>
  </si>
  <si>
    <t>461D中001</t>
  </si>
  <si>
    <t>Ⅰ-35134</t>
  </si>
  <si>
    <t>461D中002</t>
  </si>
  <si>
    <t>Ⅰ-35132</t>
  </si>
  <si>
    <t>461D中003</t>
  </si>
  <si>
    <t>Ⅰ-35131</t>
  </si>
  <si>
    <t>461D中004</t>
  </si>
  <si>
    <t>Ⅰ-35133</t>
  </si>
  <si>
    <t>西川面</t>
  </si>
  <si>
    <t>461K西川面001</t>
  </si>
  <si>
    <t>Ⅰ-2379</t>
  </si>
  <si>
    <t>461K西川面002</t>
  </si>
  <si>
    <t>Ⅰ-1220</t>
  </si>
  <si>
    <t>461K西川面003</t>
  </si>
  <si>
    <t>Ⅱ-956</t>
  </si>
  <si>
    <t>461K西川面004</t>
  </si>
  <si>
    <t>Ⅱ-951-1</t>
  </si>
  <si>
    <t>461D西川面001</t>
  </si>
  <si>
    <t>Ⅱ-35045</t>
  </si>
  <si>
    <t>461D西川面002</t>
  </si>
  <si>
    <t>Ⅱ-35040</t>
  </si>
  <si>
    <t>461D西川面003</t>
  </si>
  <si>
    <t>Ⅱ-35041</t>
  </si>
  <si>
    <t>461D西川面004</t>
  </si>
  <si>
    <t>Ⅱ-35042</t>
  </si>
  <si>
    <t>461D西川面005</t>
  </si>
  <si>
    <t>Ⅱ-35043</t>
  </si>
  <si>
    <t>461D西川面006</t>
  </si>
  <si>
    <t>Ⅲ-35097</t>
  </si>
  <si>
    <t>東川面</t>
  </si>
  <si>
    <t>461D東川面001</t>
  </si>
  <si>
    <t>Ⅰ-35112</t>
  </si>
  <si>
    <t>東三成</t>
  </si>
  <si>
    <t>461K東三成001</t>
  </si>
  <si>
    <t>Ⅰ-2385</t>
  </si>
  <si>
    <t>461K東三成002</t>
  </si>
  <si>
    <t>Ⅰ-2376</t>
  </si>
  <si>
    <t>461K東三成003</t>
  </si>
  <si>
    <t>Ⅰ-2386</t>
  </si>
  <si>
    <t>461K東三成004</t>
  </si>
  <si>
    <t>折坂</t>
  </si>
  <si>
    <t>461D東三成001</t>
  </si>
  <si>
    <t>Ⅰ-35082-1</t>
  </si>
  <si>
    <t>461D東三成002</t>
  </si>
  <si>
    <t>Ⅰ-35082-2</t>
  </si>
  <si>
    <t>461D東三成003</t>
  </si>
  <si>
    <t>Ⅰ-35147</t>
  </si>
  <si>
    <t>461D東三成004</t>
  </si>
  <si>
    <t>Ⅰ-35148</t>
  </si>
  <si>
    <t>461D東三成005</t>
  </si>
  <si>
    <t>Ⅰ-35081</t>
  </si>
  <si>
    <t>461D東三成006</t>
  </si>
  <si>
    <t>Ⅰ-35080</t>
  </si>
  <si>
    <t>461D東三成007</t>
  </si>
  <si>
    <t>Ⅰ-35145</t>
  </si>
  <si>
    <t>461D東三成008</t>
  </si>
  <si>
    <t>Ⅰ-35146</t>
  </si>
  <si>
    <t>461D東三成009</t>
  </si>
  <si>
    <t>Ⅱ-35074</t>
  </si>
  <si>
    <t>461D東三成010</t>
  </si>
  <si>
    <t>Ⅱ-35075</t>
  </si>
  <si>
    <t>461D東三成011</t>
  </si>
  <si>
    <t>Ⅱ-35076-1</t>
  </si>
  <si>
    <t>461D東三成012</t>
  </si>
  <si>
    <t>Ⅱ-35076-2</t>
  </si>
  <si>
    <t>461D東三成013</t>
  </si>
  <si>
    <t>Ⅱ-35077</t>
  </si>
  <si>
    <t>461D東三成014</t>
  </si>
  <si>
    <t>Ⅱ-35078</t>
  </si>
  <si>
    <t>461D東三成015</t>
  </si>
  <si>
    <t>Ⅱ-35079</t>
  </si>
  <si>
    <t>南山田</t>
  </si>
  <si>
    <t>461K南山田001</t>
  </si>
  <si>
    <t>Ⅱ-965</t>
  </si>
  <si>
    <t>461K南山田002</t>
  </si>
  <si>
    <t>Ⅲ-177</t>
  </si>
  <si>
    <t>461D南山田001</t>
  </si>
  <si>
    <t>Ⅰ-35141</t>
  </si>
  <si>
    <t>461D南山田002</t>
  </si>
  <si>
    <t>Ⅰ-35164</t>
  </si>
  <si>
    <t>461D南山田003</t>
  </si>
  <si>
    <t>Ⅰ-35166</t>
  </si>
  <si>
    <t>461D南山田004</t>
  </si>
  <si>
    <t>Ⅰ-35128</t>
  </si>
  <si>
    <t>461D南山田005</t>
  </si>
  <si>
    <t>Ⅰ-35142</t>
  </si>
  <si>
    <t>461D南山田006</t>
  </si>
  <si>
    <t>Ⅰ-35127</t>
  </si>
  <si>
    <t>461D南山田007</t>
  </si>
  <si>
    <t>Ⅰ-35140</t>
  </si>
  <si>
    <t>461D南山田008</t>
  </si>
  <si>
    <t>Ⅰ-35163</t>
  </si>
  <si>
    <t>461D南山田009</t>
  </si>
  <si>
    <t>Ⅰ-35126</t>
  </si>
  <si>
    <t>461D南山田010</t>
  </si>
  <si>
    <t>Ⅰ-35165</t>
  </si>
  <si>
    <t>461D南山田011</t>
  </si>
  <si>
    <t>Ⅲ-35161</t>
  </si>
  <si>
    <t>461D南山田012</t>
  </si>
  <si>
    <t>Ⅲ-35162</t>
  </si>
  <si>
    <t>本堀</t>
  </si>
  <si>
    <t>461K本堀001</t>
  </si>
  <si>
    <t>Ⅰ-1222</t>
  </si>
  <si>
    <t>461D本堀001</t>
  </si>
  <si>
    <t>Ⅰ-35099</t>
  </si>
  <si>
    <t>461D本堀002</t>
  </si>
  <si>
    <t>Ⅰ-35100</t>
  </si>
  <si>
    <t>矢掛</t>
  </si>
  <si>
    <t>461K矢掛001</t>
  </si>
  <si>
    <t>Ⅰ-1217</t>
  </si>
  <si>
    <t>461K矢掛002</t>
  </si>
  <si>
    <t>Ⅰ-2375</t>
  </si>
  <si>
    <t>461D矢掛001</t>
  </si>
  <si>
    <t>Ⅰ-35067</t>
  </si>
  <si>
    <t>461D矢掛002</t>
  </si>
  <si>
    <t>Ⅰ-35071</t>
  </si>
  <si>
    <t>461D矢掛003</t>
  </si>
  <si>
    <t>Ⅰ-35066</t>
  </si>
  <si>
    <t>461D矢掛004</t>
  </si>
  <si>
    <t>Ⅰ-35070</t>
  </si>
  <si>
    <t>461D矢掛005</t>
  </si>
  <si>
    <t>Ⅰ-35072</t>
  </si>
  <si>
    <t>461D矢掛006</t>
  </si>
  <si>
    <t>Ⅰ-35073</t>
  </si>
  <si>
    <t>461D矢掛007</t>
  </si>
  <si>
    <t>Ⅱ-35068</t>
  </si>
  <si>
    <t>461D矢掛008</t>
  </si>
  <si>
    <t>Ⅱ-35069</t>
  </si>
  <si>
    <t>横谷</t>
  </si>
  <si>
    <t>461K横谷001</t>
  </si>
  <si>
    <t>Ⅰ-2384</t>
  </si>
  <si>
    <t>461K横谷002</t>
  </si>
  <si>
    <t>Ⅱ-968</t>
  </si>
  <si>
    <t>461K横谷003</t>
  </si>
  <si>
    <t>Ⅱ-970</t>
  </si>
  <si>
    <t>461K横谷004</t>
  </si>
  <si>
    <t>Ⅱ-966</t>
  </si>
  <si>
    <t>461K横谷005</t>
  </si>
  <si>
    <t>Ⅱ-967</t>
  </si>
  <si>
    <t>461K横谷006</t>
  </si>
  <si>
    <t>Ⅲ-176</t>
  </si>
  <si>
    <t>461D横谷001</t>
  </si>
  <si>
    <t>Ⅰ-35159</t>
  </si>
  <si>
    <t>461D横谷002</t>
  </si>
  <si>
    <t>Ⅰ-35143</t>
  </si>
  <si>
    <t>461D横谷003</t>
  </si>
  <si>
    <t>Ⅰ-35150</t>
  </si>
  <si>
    <t>461D横谷004</t>
  </si>
  <si>
    <t>Ⅰ-35154</t>
  </si>
  <si>
    <t>461D横谷005</t>
  </si>
  <si>
    <t>Ⅰ-35158</t>
  </si>
  <si>
    <t>461D横谷006</t>
  </si>
  <si>
    <t>Ⅰ-35135</t>
  </si>
  <si>
    <t>461D横谷007</t>
  </si>
  <si>
    <t>Ⅰ-35137</t>
  </si>
  <si>
    <t>461D横谷008</t>
  </si>
  <si>
    <t>Ⅰ-35139</t>
  </si>
  <si>
    <t>461D横谷009</t>
  </si>
  <si>
    <t>Ⅰ-35149</t>
  </si>
  <si>
    <t>461D横谷010</t>
  </si>
  <si>
    <t>Ⅰ-35153</t>
  </si>
  <si>
    <t>461D横谷011</t>
  </si>
  <si>
    <t>Ⅱ-35129</t>
  </si>
  <si>
    <t>461D横谷012</t>
  </si>
  <si>
    <t>Ⅱ-35130</t>
  </si>
  <si>
    <t>461D横谷013</t>
  </si>
  <si>
    <t>Ⅱ-35136</t>
  </si>
  <si>
    <t>461D横谷014</t>
  </si>
  <si>
    <t>Ⅱ-35138</t>
  </si>
  <si>
    <t>461D横谷015</t>
  </si>
  <si>
    <t>Ⅱ-35155</t>
  </si>
  <si>
    <t>461D横谷016</t>
  </si>
  <si>
    <t>Ⅱ-35156</t>
  </si>
  <si>
    <t>461D横谷017</t>
  </si>
  <si>
    <t>Ⅱ-35157</t>
  </si>
  <si>
    <t>461D横谷018</t>
  </si>
  <si>
    <t>Ⅲ-35160</t>
  </si>
  <si>
    <t>土砂災害警戒区域等の指定箇所一覧表（新庄村）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シンジョウ</t>
    </rPh>
    <rPh sb="20" eb="21">
      <t>ムラ</t>
    </rPh>
    <phoneticPr fontId="4"/>
  </si>
  <si>
    <t>586D今井001</t>
  </si>
  <si>
    <t>Ⅰ-55030</t>
  </si>
  <si>
    <t>浦手</t>
  </si>
  <si>
    <t>586K浦手001</t>
  </si>
  <si>
    <t>Ⅰ-1669</t>
  </si>
  <si>
    <t>586K浦手002</t>
  </si>
  <si>
    <t>Ⅱ-2065</t>
  </si>
  <si>
    <t>586K浦手003</t>
  </si>
  <si>
    <t>Ⅱ-2066</t>
  </si>
  <si>
    <t>586K浦手004</t>
  </si>
  <si>
    <t>Ⅱ-2067</t>
  </si>
  <si>
    <t>586K浦手005</t>
  </si>
  <si>
    <t>Ⅱ-2068</t>
  </si>
  <si>
    <t>586D浦手001</t>
  </si>
  <si>
    <t>Ⅰ-55021</t>
  </si>
  <si>
    <t>586D浦手002</t>
  </si>
  <si>
    <t>Ⅰ-55022</t>
  </si>
  <si>
    <t>大所</t>
  </si>
  <si>
    <t>586D大所001</t>
  </si>
  <si>
    <t>Ⅰ-55036</t>
  </si>
  <si>
    <t>586D大所002</t>
  </si>
  <si>
    <t>Ⅰ-55037</t>
  </si>
  <si>
    <t>586K大原001</t>
  </si>
  <si>
    <t>Ⅱ-2059</t>
  </si>
  <si>
    <t>586K大原002</t>
  </si>
  <si>
    <t>Ⅱ-2060</t>
  </si>
  <si>
    <t>586K大原003</t>
  </si>
  <si>
    <t>Ⅱ-2061</t>
  </si>
  <si>
    <t>586K大原004</t>
  </si>
  <si>
    <t>Ⅱ-2062</t>
  </si>
  <si>
    <t>586K大原005</t>
  </si>
  <si>
    <t>Ⅱ-2063</t>
  </si>
  <si>
    <t>586D大原001</t>
  </si>
  <si>
    <t>Ⅰ-55017</t>
  </si>
  <si>
    <t>茅見</t>
  </si>
  <si>
    <t>586K茅見001</t>
  </si>
  <si>
    <t>Ⅱ-2074</t>
  </si>
  <si>
    <t>586K茅見002</t>
  </si>
  <si>
    <t>Ⅱ-2075</t>
  </si>
  <si>
    <t>586K茅見003</t>
  </si>
  <si>
    <t>Ⅰ-2683</t>
  </si>
  <si>
    <t>586K茅見004</t>
  </si>
  <si>
    <t>Ⅱ-2073</t>
  </si>
  <si>
    <t>586D茅見001</t>
  </si>
  <si>
    <t>Ⅱ-55032</t>
  </si>
  <si>
    <t>586D茅見002</t>
  </si>
  <si>
    <t>Ⅱ-55033</t>
  </si>
  <si>
    <t>586D茅見003</t>
  </si>
  <si>
    <t>Ⅱ-55035</t>
  </si>
  <si>
    <t>586D茅見004</t>
  </si>
  <si>
    <t>Ⅱ-55038-1</t>
  </si>
  <si>
    <t>586D茅見005</t>
  </si>
  <si>
    <t>Ⅱ-55038-2</t>
  </si>
  <si>
    <t>高下</t>
  </si>
  <si>
    <t>586K高下001</t>
  </si>
  <si>
    <t>Ⅰ-2055</t>
  </si>
  <si>
    <t>586K高下002</t>
  </si>
  <si>
    <t>Ⅱ-2057</t>
  </si>
  <si>
    <t>586K高下003</t>
  </si>
  <si>
    <t>Ⅱ-2058</t>
  </si>
  <si>
    <t>586D高下001</t>
  </si>
  <si>
    <t>Ⅱ-55019</t>
  </si>
  <si>
    <t>滝ノ尻</t>
  </si>
  <si>
    <t>586K滝ノ尻001</t>
  </si>
  <si>
    <t>Ⅰ-2681</t>
  </si>
  <si>
    <t>586D滝ノ尻001</t>
  </si>
  <si>
    <t>Ⅰ-55012</t>
  </si>
  <si>
    <t>586D滝ノ尻002</t>
  </si>
  <si>
    <t>Ⅰ-55013</t>
  </si>
  <si>
    <t>田中</t>
  </si>
  <si>
    <t>586K田中001</t>
  </si>
  <si>
    <t>Ⅱ-2064</t>
  </si>
  <si>
    <t>586D田中001</t>
  </si>
  <si>
    <t>Ⅰ-55023</t>
  </si>
  <si>
    <t>田浪</t>
  </si>
  <si>
    <t>586D田浪001</t>
  </si>
  <si>
    <t>Ⅱ-55001</t>
  </si>
  <si>
    <t>586D田浪002</t>
  </si>
  <si>
    <t>Ⅱ-55002-1</t>
  </si>
  <si>
    <t>586D田浪003</t>
  </si>
  <si>
    <t>Ⅱ-55002-2</t>
  </si>
  <si>
    <t>586D田浪004</t>
  </si>
  <si>
    <t>Ⅱ-55011</t>
  </si>
  <si>
    <t>長床</t>
  </si>
  <si>
    <t>586K長床001</t>
  </si>
  <si>
    <t>Ⅰ-1672</t>
  </si>
  <si>
    <t>586D長床001</t>
  </si>
  <si>
    <t>Ⅱ-55031</t>
  </si>
  <si>
    <t>戸島</t>
  </si>
  <si>
    <t>586K戸島001</t>
  </si>
  <si>
    <t>Ⅰ-1670</t>
  </si>
  <si>
    <t>586K戸島002</t>
  </si>
  <si>
    <t>Ⅱ-2069</t>
  </si>
  <si>
    <t>586K戸島003</t>
  </si>
  <si>
    <t>Ⅱ-2070</t>
  </si>
  <si>
    <t>586D戸島001</t>
  </si>
  <si>
    <t>Ⅱ-55024</t>
  </si>
  <si>
    <t>586D戸島002</t>
  </si>
  <si>
    <t>Ⅱ-55025</t>
  </si>
  <si>
    <t>586D戸島003</t>
  </si>
  <si>
    <t>Ⅱ-55026</t>
  </si>
  <si>
    <t>586D中町001</t>
  </si>
  <si>
    <t>Ⅰ-55027</t>
  </si>
  <si>
    <t>586D中谷001</t>
  </si>
  <si>
    <t>Ⅰ-55018</t>
  </si>
  <si>
    <t>586D西町001</t>
  </si>
  <si>
    <t>Ⅰ-55028</t>
  </si>
  <si>
    <t>野土路</t>
  </si>
  <si>
    <t>586K野土路001</t>
  </si>
  <si>
    <t>Ⅱ-2054</t>
  </si>
  <si>
    <t>586K野土路002</t>
  </si>
  <si>
    <t>Ⅱ-2055</t>
  </si>
  <si>
    <t>586D野土路001</t>
  </si>
  <si>
    <t>Ⅰ-55009</t>
  </si>
  <si>
    <t>586D野土路002</t>
  </si>
  <si>
    <t>Ⅱ-55003</t>
  </si>
  <si>
    <t>586D野土路003</t>
  </si>
  <si>
    <t>Ⅱ-55004</t>
  </si>
  <si>
    <t>586D野土路004</t>
  </si>
  <si>
    <t>Ⅱ-55005</t>
  </si>
  <si>
    <t>586D野土路005</t>
  </si>
  <si>
    <t>Ⅱ-55006</t>
  </si>
  <si>
    <t>586D野土路006</t>
  </si>
  <si>
    <t>Ⅱ-55007</t>
  </si>
  <si>
    <t>586D野土路007</t>
  </si>
  <si>
    <t>Ⅱ-55008</t>
  </si>
  <si>
    <t>586D野土路008</t>
  </si>
  <si>
    <t>Ⅱ-55010</t>
  </si>
  <si>
    <t>586D野土路009</t>
  </si>
  <si>
    <t>金ヶ谷</t>
  </si>
  <si>
    <t>586D野土路010</t>
  </si>
  <si>
    <t>長谷倉川</t>
  </si>
  <si>
    <t>東町</t>
  </si>
  <si>
    <t>586D東町001</t>
  </si>
  <si>
    <t>Ⅰ-55029</t>
  </si>
  <si>
    <t>二ツ橋</t>
  </si>
  <si>
    <t>586D二ツ橋001</t>
  </si>
  <si>
    <t>Ⅱ-55014-1</t>
  </si>
  <si>
    <t>586D二ツ橋002</t>
  </si>
  <si>
    <t>Ⅱ-55014-2</t>
  </si>
  <si>
    <t>586D二ツ橋003</t>
  </si>
  <si>
    <t>Ⅱ-55015-1</t>
  </si>
  <si>
    <t>586D二ツ橋004</t>
  </si>
  <si>
    <t>Ⅱ-55015-2</t>
  </si>
  <si>
    <t>586D二ツ橋005</t>
  </si>
  <si>
    <t>Ⅱ-55016</t>
  </si>
  <si>
    <t>町</t>
  </si>
  <si>
    <t>586K町001</t>
  </si>
  <si>
    <t>Ⅰ-1671</t>
  </si>
  <si>
    <t>586K町002</t>
  </si>
  <si>
    <t>Ⅰ-2682</t>
  </si>
  <si>
    <t>203K阿波001</t>
  </si>
  <si>
    <t>Ⅰ-1762</t>
  </si>
  <si>
    <t>210K大佐大井野001</t>
  </si>
  <si>
    <t>Ⅰ-1454</t>
  </si>
  <si>
    <t>211K麻宇那001</t>
  </si>
  <si>
    <t>Ⅰ-599</t>
  </si>
  <si>
    <t>212K牛窓町牛窓001</t>
  </si>
  <si>
    <t>Ⅰ-322</t>
  </si>
  <si>
    <t>213D今井001</t>
  </si>
  <si>
    <t>Ⅱ-15084</t>
  </si>
  <si>
    <t>214K赤野001</t>
  </si>
  <si>
    <t>Ⅰ-2650</t>
  </si>
  <si>
    <t>215K英田青野001</t>
  </si>
  <si>
    <t>Ⅰ-2044</t>
  </si>
  <si>
    <t>土砂災害警戒区域等の指定箇所一覧表（鏡野町）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カガミノ</t>
    </rPh>
    <rPh sb="20" eb="21">
      <t>チョウ</t>
    </rPh>
    <phoneticPr fontId="4"/>
  </si>
  <si>
    <t>奥津町</t>
  </si>
  <si>
    <t>井坂</t>
  </si>
  <si>
    <t>606K井坂001</t>
  </si>
  <si>
    <t>Ⅰ-2708</t>
  </si>
  <si>
    <t>606K井坂002</t>
  </si>
  <si>
    <t>Ⅱ-2219</t>
  </si>
  <si>
    <t>606K井坂003</t>
  </si>
  <si>
    <t>h-1</t>
  </si>
  <si>
    <t>606K井坂004</t>
  </si>
  <si>
    <t>h-2</t>
  </si>
  <si>
    <t>606D井坂001</t>
  </si>
  <si>
    <t>Ⅰ-62102</t>
  </si>
  <si>
    <t>606D井坂002</t>
  </si>
  <si>
    <t>Ⅰ-62094</t>
  </si>
  <si>
    <t>606D井坂003</t>
  </si>
  <si>
    <t>Ⅰ-62105</t>
  </si>
  <si>
    <t>奥津</t>
  </si>
  <si>
    <t>606K奥津001</t>
  </si>
  <si>
    <t>Ⅱ-2229-1</t>
  </si>
  <si>
    <t>606K奥津002</t>
  </si>
  <si>
    <t>Ⅱ-2229-2</t>
  </si>
  <si>
    <t>606K奥津003</t>
  </si>
  <si>
    <t>Ⅱ-2230</t>
  </si>
  <si>
    <t>606D奥津001</t>
  </si>
  <si>
    <t>Ⅰ-62056</t>
  </si>
  <si>
    <t>606D奥津002</t>
  </si>
  <si>
    <t>Ⅱ-62089</t>
  </si>
  <si>
    <t>606D奥津003</t>
  </si>
  <si>
    <t>Ⅱ-62055</t>
  </si>
  <si>
    <t>奥津川西</t>
  </si>
  <si>
    <t>606K奥津川西001</t>
  </si>
  <si>
    <t>Ⅰ-2704</t>
  </si>
  <si>
    <t>606K奥津川西002</t>
  </si>
  <si>
    <t>Ⅱ-2222-1</t>
  </si>
  <si>
    <t>606K奥津川西003</t>
  </si>
  <si>
    <t>Ⅱ-2222-2</t>
  </si>
  <si>
    <t>606K奥津川西004</t>
  </si>
  <si>
    <t>Ⅱ-2223</t>
  </si>
  <si>
    <t>606K奥津川西005</t>
  </si>
  <si>
    <t>Ⅱ-2224</t>
  </si>
  <si>
    <t>606K奥津川西006</t>
  </si>
  <si>
    <t>Ⅱ-2231</t>
  </si>
  <si>
    <t>606K奥津川西007</t>
  </si>
  <si>
    <t>Ⅱ-2232</t>
  </si>
  <si>
    <t>606K奥津川西008</t>
  </si>
  <si>
    <t>Ⅱ-2233</t>
  </si>
  <si>
    <t>606K奥津川西009</t>
  </si>
  <si>
    <t>奥津川西1</t>
  </si>
  <si>
    <t>606D奥津川西001</t>
  </si>
  <si>
    <t>Ⅰ-62040</t>
  </si>
  <si>
    <t>606D奥津川西002</t>
  </si>
  <si>
    <t>Ⅰ-62045</t>
  </si>
  <si>
    <t>606D奥津川西003</t>
  </si>
  <si>
    <t>Ⅱ-62047</t>
  </si>
  <si>
    <t>606D奥津川西004</t>
  </si>
  <si>
    <t>Ⅰ-62039-1</t>
  </si>
  <si>
    <t>606D奥津川西005</t>
  </si>
  <si>
    <t>Ⅰ-62039-2</t>
  </si>
  <si>
    <t>606D奥津川西006</t>
  </si>
  <si>
    <t>Ⅰ-62041</t>
  </si>
  <si>
    <t>606D奥津川西007</t>
  </si>
  <si>
    <t>Ⅰ-62042</t>
  </si>
  <si>
    <t>606D奥津川西008</t>
  </si>
  <si>
    <t>Ⅰ-62043</t>
  </si>
  <si>
    <t>606D奥津川西009</t>
  </si>
  <si>
    <t>Ⅰ-62077</t>
  </si>
  <si>
    <t>606D奥津川西010</t>
  </si>
  <si>
    <t>Ⅱ-62044</t>
  </si>
  <si>
    <t>606D奥津川西011</t>
  </si>
  <si>
    <t>Ⅱ-62046</t>
  </si>
  <si>
    <t>女原</t>
  </si>
  <si>
    <t>606K女原001</t>
  </si>
  <si>
    <t>Ⅰ-2709</t>
  </si>
  <si>
    <t>606D女原001</t>
  </si>
  <si>
    <t>Ⅰ-62101</t>
  </si>
  <si>
    <t>606K河内001</t>
  </si>
  <si>
    <t>606D河内001</t>
  </si>
  <si>
    <t>Ⅱ-62118</t>
  </si>
  <si>
    <t>至孝農</t>
  </si>
  <si>
    <t>606K至孝農001</t>
  </si>
  <si>
    <t>Ⅱ-2216-1</t>
  </si>
  <si>
    <t>606K至孝農002</t>
  </si>
  <si>
    <t>Ⅱ-2216-2</t>
  </si>
  <si>
    <t>606D至孝農001</t>
  </si>
  <si>
    <t>Ⅰ-62095</t>
  </si>
  <si>
    <t>606D至孝農002</t>
  </si>
  <si>
    <t>Ⅰ-62096</t>
  </si>
  <si>
    <t>下斎原</t>
  </si>
  <si>
    <t>606K下斎原001</t>
  </si>
  <si>
    <t>Ⅰ-2701</t>
  </si>
  <si>
    <t>606K下斎原002</t>
  </si>
  <si>
    <t>Ⅰ-2703</t>
  </si>
  <si>
    <t>606K下斎原003</t>
  </si>
  <si>
    <t>Ⅱ-2199-1</t>
  </si>
  <si>
    <t>606K下斎原004</t>
  </si>
  <si>
    <t>Ⅱ-2199-2</t>
  </si>
  <si>
    <t>606K下斎原005</t>
  </si>
  <si>
    <t>Ⅱ-2221</t>
  </si>
  <si>
    <t>606K下斎原006</t>
  </si>
  <si>
    <t>佐根井①</t>
  </si>
  <si>
    <t>606D下斎原001</t>
  </si>
  <si>
    <t>Ⅰ-62048</t>
  </si>
  <si>
    <t>606D下斎原002</t>
  </si>
  <si>
    <t>Ⅱ-62006</t>
  </si>
  <si>
    <t>606D下斎原003</t>
  </si>
  <si>
    <t>Ⅱ-62007</t>
  </si>
  <si>
    <t>606D下斎原004</t>
  </si>
  <si>
    <t>Ⅱ-62009</t>
  </si>
  <si>
    <t>606D下斎原005</t>
  </si>
  <si>
    <t>Ⅱ-62037</t>
  </si>
  <si>
    <t>606D下斎原007</t>
  </si>
  <si>
    <t>Ⅰ-62008</t>
  </si>
  <si>
    <t>606D下斎原008</t>
  </si>
  <si>
    <t>Ⅱ-62005</t>
  </si>
  <si>
    <t>606D下斎原009</t>
  </si>
  <si>
    <t>Ⅱ-62049</t>
  </si>
  <si>
    <t>杉</t>
  </si>
  <si>
    <t>606K杉001</t>
  </si>
  <si>
    <t>Ⅰ-2710</t>
  </si>
  <si>
    <t>606K杉002</t>
  </si>
  <si>
    <t>606K杉003</t>
  </si>
  <si>
    <t>606K杉004</t>
  </si>
  <si>
    <t>606D杉001</t>
  </si>
  <si>
    <t>Ⅰ-62117</t>
  </si>
  <si>
    <t>長藤</t>
  </si>
  <si>
    <t>606K長藤001</t>
  </si>
  <si>
    <t>Ⅱ-2227-1</t>
  </si>
  <si>
    <t>606K長藤002</t>
  </si>
  <si>
    <t>Ⅱ-2227-2</t>
  </si>
  <si>
    <t>606K長藤003</t>
  </si>
  <si>
    <t>Ⅱ-2227-3</t>
  </si>
  <si>
    <t>606K長藤004</t>
  </si>
  <si>
    <t>Ⅱ-2228</t>
  </si>
  <si>
    <t>606D長藤001</t>
  </si>
  <si>
    <t>Ⅱ-62052</t>
  </si>
  <si>
    <t>606D長藤003</t>
  </si>
  <si>
    <t>Ⅰ-62053</t>
  </si>
  <si>
    <t>606D長藤004</t>
  </si>
  <si>
    <t>Ⅱ-62054</t>
  </si>
  <si>
    <t>606D長藤005</t>
  </si>
  <si>
    <t>Ⅰ-62051</t>
  </si>
  <si>
    <t>西屋</t>
  </si>
  <si>
    <t>606K西屋001</t>
  </si>
  <si>
    <t>Ⅰ-1757</t>
  </si>
  <si>
    <t>606K西屋002</t>
  </si>
  <si>
    <t>Ⅱ-2220</t>
  </si>
  <si>
    <t>606D西屋001</t>
  </si>
  <si>
    <t>Ⅰ-62097</t>
  </si>
  <si>
    <t>606D西屋002</t>
  </si>
  <si>
    <t>Ⅰ-62098-1</t>
  </si>
  <si>
    <t>606D西屋003</t>
  </si>
  <si>
    <t>Ⅰ-62098-2</t>
  </si>
  <si>
    <t>606D西屋004</t>
  </si>
  <si>
    <t>Ⅰ-62098-3</t>
  </si>
  <si>
    <t>606D西屋005</t>
  </si>
  <si>
    <t>Ⅰ-62098-4</t>
  </si>
  <si>
    <t>606D西屋006</t>
  </si>
  <si>
    <t>Ⅰ-62099</t>
  </si>
  <si>
    <t>606D西屋007</t>
  </si>
  <si>
    <t>Ⅱ-62100</t>
  </si>
  <si>
    <t>箱</t>
  </si>
  <si>
    <t>606D箱001</t>
  </si>
  <si>
    <t>Ⅰ-62113</t>
  </si>
  <si>
    <t>606D箱002</t>
  </si>
  <si>
    <t>Ⅱ-62116</t>
  </si>
  <si>
    <t>606D箱003</t>
  </si>
  <si>
    <t>606D箱004</t>
  </si>
  <si>
    <t>Ⅰ-62114</t>
  </si>
  <si>
    <t>羽出</t>
  </si>
  <si>
    <t>606K羽出001</t>
  </si>
  <si>
    <t>Ⅰ-2705</t>
  </si>
  <si>
    <t>606K羽出002</t>
  </si>
  <si>
    <t>Ⅰ-2706</t>
  </si>
  <si>
    <t>606K羽出003</t>
  </si>
  <si>
    <t>Ⅰ-2707</t>
  </si>
  <si>
    <t>606K羽出004</t>
  </si>
  <si>
    <t>Ⅱ-2207</t>
  </si>
  <si>
    <t>606K羽出005</t>
  </si>
  <si>
    <t>Ⅱ-2208</t>
  </si>
  <si>
    <t>606K羽出006</t>
  </si>
  <si>
    <t>Ⅱ-2209</t>
  </si>
  <si>
    <t>606K羽出007</t>
  </si>
  <si>
    <t>Ⅱ-2210</t>
  </si>
  <si>
    <t>606K羽出008</t>
  </si>
  <si>
    <t>Ⅱ-2211</t>
  </si>
  <si>
    <t>606K羽出009</t>
  </si>
  <si>
    <t>Ⅱ-2212-1</t>
  </si>
  <si>
    <t>606K羽出010</t>
  </si>
  <si>
    <t>Ⅱ-2212-2</t>
  </si>
  <si>
    <t>606K羽出011</t>
  </si>
  <si>
    <t>Ⅱ-2213</t>
  </si>
  <si>
    <t>606K羽出012</t>
  </si>
  <si>
    <t>Ⅱ-2214</t>
  </si>
  <si>
    <t>606K羽出013</t>
  </si>
  <si>
    <t>Ⅱ-2215</t>
  </si>
  <si>
    <t>606K羽出014</t>
  </si>
  <si>
    <t>羽出1</t>
  </si>
  <si>
    <t>606K羽出015</t>
  </si>
  <si>
    <t>羽出2</t>
  </si>
  <si>
    <t>606K羽出016</t>
  </si>
  <si>
    <t>Ⅱ-2234</t>
  </si>
  <si>
    <t>606D羽出001</t>
  </si>
  <si>
    <t>Ⅰ-62001</t>
  </si>
  <si>
    <t>606D羽出002</t>
  </si>
  <si>
    <t>Ⅰ-62002</t>
  </si>
  <si>
    <t>606D羽出003</t>
  </si>
  <si>
    <t>Ⅰ-62003</t>
  </si>
  <si>
    <t>606D羽出004</t>
  </si>
  <si>
    <t>Ⅰ-62004</t>
  </si>
  <si>
    <t>606D羽出005</t>
  </si>
  <si>
    <t>Ⅰ-62086</t>
  </si>
  <si>
    <t>606D羽出006</t>
  </si>
  <si>
    <t>Ⅰ-62087</t>
  </si>
  <si>
    <t>606D羽出007</t>
  </si>
  <si>
    <t>Ⅰ-62091</t>
  </si>
  <si>
    <t>606D羽出008</t>
  </si>
  <si>
    <t>Ⅱ-62062</t>
  </si>
  <si>
    <t>606D羽出009</t>
  </si>
  <si>
    <t>Ⅱ-62063</t>
  </si>
  <si>
    <t>606D羽出010</t>
  </si>
  <si>
    <t>Ⅱ-62064</t>
  </si>
  <si>
    <t>606D羽出011</t>
  </si>
  <si>
    <t>Ⅱ-62065</t>
  </si>
  <si>
    <t>606D羽出012</t>
  </si>
  <si>
    <t>Ⅱ-62070</t>
  </si>
  <si>
    <t>606D羽出013</t>
  </si>
  <si>
    <t>Ⅱ-62071</t>
  </si>
  <si>
    <t>606D羽出014</t>
  </si>
  <si>
    <t>Ⅱ-62074</t>
  </si>
  <si>
    <t>606D羽出015</t>
  </si>
  <si>
    <t>Ⅱ-62075</t>
  </si>
  <si>
    <t>606D羽出016</t>
  </si>
  <si>
    <t>Ⅱ-62076</t>
  </si>
  <si>
    <t>606D羽出017</t>
  </si>
  <si>
    <t>Ⅱ-62088</t>
  </si>
  <si>
    <t>606D羽出018</t>
  </si>
  <si>
    <t>Ⅱ-62090</t>
  </si>
  <si>
    <t>606D羽出019</t>
  </si>
  <si>
    <t>Ⅱ-62092</t>
  </si>
  <si>
    <t>606D羽出020</t>
  </si>
  <si>
    <t>Ⅰ-62072</t>
  </si>
  <si>
    <t>606D羽出021</t>
  </si>
  <si>
    <t>Ⅰ-62083-1</t>
  </si>
  <si>
    <t>606D羽出022</t>
  </si>
  <si>
    <t>Ⅰ-62083-2</t>
  </si>
  <si>
    <t>606D羽出023</t>
  </si>
  <si>
    <t>Ⅰ-62083-3</t>
  </si>
  <si>
    <t>606D羽出024</t>
  </si>
  <si>
    <t>Ⅱ-62057</t>
  </si>
  <si>
    <t>606D羽出025</t>
  </si>
  <si>
    <t>Ⅱ-62084</t>
  </si>
  <si>
    <t>606D羽出026</t>
  </si>
  <si>
    <t>Ⅱ-62085</t>
  </si>
  <si>
    <t>羽出西谷</t>
  </si>
  <si>
    <t>606K羽出西谷001</t>
  </si>
  <si>
    <t>Ⅰ-2702</t>
  </si>
  <si>
    <t>606K羽出西谷002</t>
  </si>
  <si>
    <t>Ⅱ-2200</t>
  </si>
  <si>
    <t>606K羽出西谷003</t>
  </si>
  <si>
    <t>Ⅱ-2201</t>
  </si>
  <si>
    <t>606K羽出西谷004</t>
  </si>
  <si>
    <t>Ⅱ-2202</t>
  </si>
  <si>
    <t>606K羽出西谷005</t>
  </si>
  <si>
    <t>Ⅱ-2203</t>
  </si>
  <si>
    <t>606K羽出西谷006</t>
  </si>
  <si>
    <t>Ⅱ-2205</t>
  </si>
  <si>
    <t>606K羽出西谷007</t>
  </si>
  <si>
    <t>Ⅱ-2206</t>
  </si>
  <si>
    <t>606K羽出西谷008</t>
  </si>
  <si>
    <t>羽出西谷①</t>
  </si>
  <si>
    <t>606K羽出西谷009</t>
  </si>
  <si>
    <t>羽出西谷②-1</t>
  </si>
  <si>
    <t>606K羽出西谷010</t>
  </si>
  <si>
    <t>羽出西谷②-2</t>
  </si>
  <si>
    <t>606K羽出西谷011</t>
  </si>
  <si>
    <t>羽出西谷③</t>
  </si>
  <si>
    <t>606D羽出西谷001</t>
  </si>
  <si>
    <t>Ⅰ-62011</t>
  </si>
  <si>
    <t>606D羽出西谷002</t>
  </si>
  <si>
    <t>Ⅰ-62022</t>
  </si>
  <si>
    <t>606D羽出西谷003</t>
  </si>
  <si>
    <t>Ⅰ-62034</t>
  </si>
  <si>
    <t>606D羽出西谷004</t>
  </si>
  <si>
    <t>Ⅰ-62067</t>
  </si>
  <si>
    <t>606D羽出西谷005</t>
  </si>
  <si>
    <t>Ⅰ-62081</t>
  </si>
  <si>
    <t>606D羽出西谷006</t>
  </si>
  <si>
    <t>Ⅱ-62012</t>
  </si>
  <si>
    <t>606D羽出西谷007</t>
  </si>
  <si>
    <t>Ⅱ-62014</t>
  </si>
  <si>
    <t>606D羽出西谷008</t>
  </si>
  <si>
    <t>Ⅱ-62016</t>
  </si>
  <si>
    <t>606D羽出西谷009</t>
  </si>
  <si>
    <t>Ⅱ-62018</t>
  </si>
  <si>
    <t>606D羽出西谷010</t>
  </si>
  <si>
    <t>Ⅱ-62021</t>
  </si>
  <si>
    <t>606D羽出西谷011</t>
  </si>
  <si>
    <t>Ⅱ-62023</t>
  </si>
  <si>
    <t>606D羽出西谷012</t>
  </si>
  <si>
    <t>Ⅱ-62024</t>
  </si>
  <si>
    <t>606D羽出西谷013</t>
  </si>
  <si>
    <t>Ⅱ-62028</t>
  </si>
  <si>
    <t>606D羽出西谷014</t>
  </si>
  <si>
    <t>Ⅱ-62035</t>
  </si>
  <si>
    <t>606D羽出西谷015</t>
  </si>
  <si>
    <t>Ⅱ-62066</t>
  </si>
  <si>
    <t>606D羽出西谷016</t>
  </si>
  <si>
    <t>Ⅱ-62068</t>
  </si>
  <si>
    <t>606D羽出西谷017</t>
  </si>
  <si>
    <t>Ⅱ-62069</t>
  </si>
  <si>
    <t>606D羽出西谷018</t>
  </si>
  <si>
    <t>Ⅱ-62079</t>
  </si>
  <si>
    <t>606D羽出西谷019</t>
  </si>
  <si>
    <t>Ⅰ-62013</t>
  </si>
  <si>
    <t>606D羽出西谷020</t>
  </si>
  <si>
    <t>Ⅰ-62036</t>
  </si>
  <si>
    <t>606D羽出西谷021</t>
  </si>
  <si>
    <t>Ⅰ-62078</t>
  </si>
  <si>
    <t>606D羽出西谷022</t>
  </si>
  <si>
    <t>Ⅰ-62080</t>
  </si>
  <si>
    <t>606D羽出西谷023</t>
  </si>
  <si>
    <t>Ⅱ-62010</t>
  </si>
  <si>
    <t>606D羽出西谷024</t>
  </si>
  <si>
    <t>Ⅱ-62017</t>
  </si>
  <si>
    <t>606D羽出西谷025</t>
  </si>
  <si>
    <t>Ⅱ-62020</t>
  </si>
  <si>
    <t>606D羽出西谷026</t>
  </si>
  <si>
    <t>Ⅱ-62025</t>
  </si>
  <si>
    <t>606D羽出西谷027</t>
  </si>
  <si>
    <t>Ⅱ-62082</t>
  </si>
  <si>
    <t>養野</t>
  </si>
  <si>
    <t>606K養野001</t>
  </si>
  <si>
    <t>Ⅱ-2217</t>
  </si>
  <si>
    <t>606K養野002</t>
  </si>
  <si>
    <t>Ⅱ-2218</t>
  </si>
  <si>
    <t>606K養野003</t>
  </si>
  <si>
    <t>606K養野004</t>
  </si>
  <si>
    <t>606K養野005</t>
  </si>
  <si>
    <t>606D養野001</t>
  </si>
  <si>
    <t>Ⅰ-62103</t>
  </si>
  <si>
    <t>606D養野002</t>
  </si>
  <si>
    <t>Ⅰ-62104</t>
  </si>
  <si>
    <t>606D養野003</t>
  </si>
  <si>
    <t>Ⅰ-62106-1</t>
  </si>
  <si>
    <t>606D養野004</t>
  </si>
  <si>
    <t>Ⅰ-62106-2</t>
  </si>
  <si>
    <t>606D養野005</t>
  </si>
  <si>
    <t>Ⅰ-62108-1</t>
  </si>
  <si>
    <t>606D養野006</t>
  </si>
  <si>
    <t>Ⅰ-62108-2</t>
  </si>
  <si>
    <t>606D養野007</t>
  </si>
  <si>
    <t>Ⅰ-62109-1</t>
  </si>
  <si>
    <t>606D養野008</t>
  </si>
  <si>
    <t>Ⅰ-62109-2</t>
  </si>
  <si>
    <t>606D養野009</t>
  </si>
  <si>
    <t>Ⅱ-62107</t>
  </si>
  <si>
    <t>入</t>
  </si>
  <si>
    <t>606K入001</t>
  </si>
  <si>
    <t>中入-01</t>
  </si>
  <si>
    <t>606D入001</t>
  </si>
  <si>
    <t>Ⅱ-65099</t>
  </si>
  <si>
    <t>606D入002</t>
  </si>
  <si>
    <t>Ⅱ-65103</t>
  </si>
  <si>
    <t>岩屋</t>
  </si>
  <si>
    <t>606K岩屋001</t>
  </si>
  <si>
    <t>Ⅰ-1764</t>
  </si>
  <si>
    <t>606K岩屋002</t>
  </si>
  <si>
    <t>Ⅱ-2256</t>
  </si>
  <si>
    <t>606K岩屋003</t>
  </si>
  <si>
    <t>Ⅱ-2257</t>
  </si>
  <si>
    <t>606K岩屋004</t>
  </si>
  <si>
    <t>Ⅱ-2258</t>
  </si>
  <si>
    <t>606K岩屋005</t>
  </si>
  <si>
    <t>Ⅱ-2259</t>
  </si>
  <si>
    <t>606D岩屋001</t>
  </si>
  <si>
    <t>Ⅰ-65010</t>
  </si>
  <si>
    <t>606D岩屋002</t>
  </si>
  <si>
    <t>Ⅱ-65011</t>
  </si>
  <si>
    <t>606D岩屋003</t>
  </si>
  <si>
    <t>Ⅱ-65012</t>
  </si>
  <si>
    <t>小座</t>
  </si>
  <si>
    <t>606J小座001</t>
  </si>
  <si>
    <t>176</t>
  </si>
  <si>
    <t>606J小座002</t>
  </si>
  <si>
    <t>606K大町001</t>
  </si>
  <si>
    <t>Ⅰ-1765</t>
  </si>
  <si>
    <t>606K大町002</t>
  </si>
  <si>
    <t>Ⅱ-2260</t>
  </si>
  <si>
    <t>606K大町003</t>
  </si>
  <si>
    <t>Ⅱ-2261</t>
  </si>
  <si>
    <t>606K大町004</t>
  </si>
  <si>
    <t>Ⅱ-2263</t>
  </si>
  <si>
    <t>606K大町005</t>
  </si>
  <si>
    <t>Ⅱ-2264</t>
  </si>
  <si>
    <t>606K大町006</t>
  </si>
  <si>
    <t>Ⅱ-2265</t>
  </si>
  <si>
    <t>606K大町007</t>
  </si>
  <si>
    <t>Ⅱ-2273</t>
  </si>
  <si>
    <t>606K大町008</t>
  </si>
  <si>
    <t>Ⅱ-2274</t>
  </si>
  <si>
    <t>606K大町009</t>
  </si>
  <si>
    <t>Ⅱ-2275</t>
  </si>
  <si>
    <t>606K大町010</t>
  </si>
  <si>
    <t>Ⅱ-2276</t>
  </si>
  <si>
    <t>606D大町001</t>
  </si>
  <si>
    <t>Ⅰ-65014</t>
  </si>
  <si>
    <t>606D大町002</t>
  </si>
  <si>
    <t>Ⅰ-65015</t>
  </si>
  <si>
    <t>606D大町003</t>
  </si>
  <si>
    <t>Ⅰ-65016</t>
  </si>
  <si>
    <t>606D大町004</t>
  </si>
  <si>
    <t>Ⅰ-65070</t>
  </si>
  <si>
    <t>606D大町005</t>
  </si>
  <si>
    <t>Ⅰ-65075</t>
  </si>
  <si>
    <t>606D大町006</t>
  </si>
  <si>
    <t>Ⅱ-65017</t>
  </si>
  <si>
    <t>606D大町007</t>
  </si>
  <si>
    <t>Ⅱ-65018</t>
  </si>
  <si>
    <t>606D大町008</t>
  </si>
  <si>
    <t>Ⅱ-65071</t>
  </si>
  <si>
    <t>606D大町009</t>
  </si>
  <si>
    <t>Ⅱ-65072</t>
  </si>
  <si>
    <t>606D大町010</t>
  </si>
  <si>
    <t>Ⅱ-65073</t>
  </si>
  <si>
    <t>606D大町011</t>
  </si>
  <si>
    <t>Ⅱ-65074</t>
  </si>
  <si>
    <t>香々美</t>
  </si>
  <si>
    <t>606K香々美001</t>
  </si>
  <si>
    <t>Ⅰ-1773</t>
  </si>
  <si>
    <t>606D香々美001</t>
  </si>
  <si>
    <t>Ⅰ-65085</t>
  </si>
  <si>
    <t>606D香々美002</t>
  </si>
  <si>
    <t>Ⅰ-65086</t>
  </si>
  <si>
    <t>上森原</t>
  </si>
  <si>
    <t>606D上森原001</t>
  </si>
  <si>
    <t>Ⅱ-65042</t>
  </si>
  <si>
    <t>606D上森原002</t>
  </si>
  <si>
    <t>Ⅱ-65043</t>
  </si>
  <si>
    <t>越畑</t>
  </si>
  <si>
    <t>606K越畑001</t>
  </si>
  <si>
    <t>Ⅰ-2714</t>
  </si>
  <si>
    <t>606K越畑002</t>
  </si>
  <si>
    <t>Ⅱ-2253</t>
  </si>
  <si>
    <t>606K越畑003</t>
  </si>
  <si>
    <t>Ⅱ-2254</t>
  </si>
  <si>
    <t>606K越畑004</t>
  </si>
  <si>
    <t>Ⅱ-2255</t>
  </si>
  <si>
    <t>606D越畑001</t>
  </si>
  <si>
    <t>Ⅰ-65006</t>
  </si>
  <si>
    <t>606D越畑002</t>
  </si>
  <si>
    <t>Ⅰ-65002</t>
  </si>
  <si>
    <t>606D越畑003</t>
  </si>
  <si>
    <t>Ⅰ-65003</t>
  </si>
  <si>
    <t>606D越畑004</t>
  </si>
  <si>
    <t>Ⅰ-65005</t>
  </si>
  <si>
    <t>606D越畑005</t>
  </si>
  <si>
    <t>Ⅰ-65008</t>
  </si>
  <si>
    <t>606D越畑006</t>
  </si>
  <si>
    <t>Ⅱ-65001</t>
  </si>
  <si>
    <t>606D越畑007</t>
  </si>
  <si>
    <t>Ⅱ-65004</t>
  </si>
  <si>
    <t>606D越畑008</t>
  </si>
  <si>
    <t>Ⅱ-65007</t>
  </si>
  <si>
    <t>606D越畑009</t>
  </si>
  <si>
    <t>Ⅱ-65009</t>
  </si>
  <si>
    <t>真経</t>
  </si>
  <si>
    <t>606D真経001</t>
  </si>
  <si>
    <t>Ⅰ‐65069</t>
  </si>
  <si>
    <t>606D真経002</t>
  </si>
  <si>
    <t>Ⅰ‐65076</t>
  </si>
  <si>
    <t>606D真経003</t>
  </si>
  <si>
    <t>Ⅰ‐65077</t>
  </si>
  <si>
    <t>606D真経004</t>
  </si>
  <si>
    <t>Ⅰ‐65080</t>
  </si>
  <si>
    <t>606D真経005</t>
  </si>
  <si>
    <t>Ⅱ‐65067</t>
  </si>
  <si>
    <t>606D真経006</t>
  </si>
  <si>
    <t>Ⅱ‐65068</t>
  </si>
  <si>
    <t>606D真経007</t>
  </si>
  <si>
    <t>Ⅱ‐65078</t>
  </si>
  <si>
    <t>606D真経008</t>
  </si>
  <si>
    <t>Ⅱ-65079</t>
  </si>
  <si>
    <t>606D下原001</t>
  </si>
  <si>
    <t>Ⅰ-65106</t>
  </si>
  <si>
    <t>塚谷</t>
  </si>
  <si>
    <t>606D塚谷001</t>
  </si>
  <si>
    <t>Ⅱ-65036</t>
  </si>
  <si>
    <t>606D塚谷002</t>
  </si>
  <si>
    <t>Ⅱ-65037</t>
  </si>
  <si>
    <t>606D塚谷003</t>
  </si>
  <si>
    <t>Ⅱ-65038</t>
  </si>
  <si>
    <t>606D塚谷004</t>
  </si>
  <si>
    <t>塚谷-02</t>
  </si>
  <si>
    <t>貞永寺</t>
  </si>
  <si>
    <t>606K貞永寺001</t>
  </si>
  <si>
    <t>Ⅰ-2715</t>
  </si>
  <si>
    <t>606K貞永寺002</t>
  </si>
  <si>
    <t>Ⅱ-2297</t>
  </si>
  <si>
    <t>606K貞永寺003</t>
  </si>
  <si>
    <t>Ⅱ-2298</t>
  </si>
  <si>
    <t>606K貞永寺004</t>
  </si>
  <si>
    <t>Ⅱ-2299</t>
  </si>
  <si>
    <t>606D貞永寺001</t>
  </si>
  <si>
    <t>Ⅰ-65046</t>
  </si>
  <si>
    <t>606D貞永寺002</t>
  </si>
  <si>
    <t>Ⅰ-65047</t>
  </si>
  <si>
    <t>606D貞永寺003</t>
  </si>
  <si>
    <t>Ⅰ-65050</t>
  </si>
  <si>
    <t>606D貞永寺004</t>
  </si>
  <si>
    <t>Ⅰ-65087</t>
  </si>
  <si>
    <t>606D貞永寺005</t>
  </si>
  <si>
    <t>Ⅱ-65045</t>
  </si>
  <si>
    <t>606D貞永寺006</t>
  </si>
  <si>
    <t>Ⅱ-65049</t>
  </si>
  <si>
    <t>606J貞永寺001</t>
  </si>
  <si>
    <t>173</t>
  </si>
  <si>
    <t>寺和田</t>
  </si>
  <si>
    <t>606K寺和田001</t>
  </si>
  <si>
    <t>Ⅱ-2283</t>
  </si>
  <si>
    <t>606K寺和田002</t>
  </si>
  <si>
    <t>Ⅱ-2284</t>
  </si>
  <si>
    <t>606K寺和田003</t>
  </si>
  <si>
    <t>Ⅱ-2285</t>
  </si>
  <si>
    <t>606K寺和田004</t>
  </si>
  <si>
    <t>Ⅱ-2286</t>
  </si>
  <si>
    <t>606K寺和田005</t>
  </si>
  <si>
    <t>Ⅱ-2287</t>
  </si>
  <si>
    <t>606K寺和田006</t>
  </si>
  <si>
    <t>Ⅱ-2288</t>
  </si>
  <si>
    <t>606K寺和田007</t>
  </si>
  <si>
    <t>Ⅱ-2289</t>
  </si>
  <si>
    <t>606K寺和田008</t>
  </si>
  <si>
    <t>Ⅱ-2290</t>
  </si>
  <si>
    <t>606K寺和田009</t>
  </si>
  <si>
    <t>Ⅱ-2291</t>
  </si>
  <si>
    <t>606D寺和田001</t>
  </si>
  <si>
    <t>Ⅰ-65052</t>
  </si>
  <si>
    <t>606D寺和田002</t>
  </si>
  <si>
    <t>Ⅰ-65057</t>
  </si>
  <si>
    <t>606D寺和田003</t>
  </si>
  <si>
    <t>Ⅰ-65059</t>
  </si>
  <si>
    <t>606D寺和田004</t>
  </si>
  <si>
    <t>Ⅰ-65082</t>
  </si>
  <si>
    <t>606D寺和田005</t>
  </si>
  <si>
    <t>Ⅰ-65084</t>
  </si>
  <si>
    <t>606D寺和田006</t>
  </si>
  <si>
    <t>Ⅱ-65053</t>
  </si>
  <si>
    <t>606D寺和田007</t>
  </si>
  <si>
    <t>Ⅱ-65054</t>
  </si>
  <si>
    <t>606D寺和田008</t>
  </si>
  <si>
    <t>Ⅱ-65055</t>
  </si>
  <si>
    <t>606D寺和田009</t>
  </si>
  <si>
    <t>Ⅱ-65056</t>
  </si>
  <si>
    <t>606D寺和田010</t>
  </si>
  <si>
    <t>Ⅱ-65058</t>
  </si>
  <si>
    <t>606D寺和田011</t>
  </si>
  <si>
    <t>Ⅱ-65081</t>
  </si>
  <si>
    <t>606D寺和田012</t>
  </si>
  <si>
    <t>Ⅱ-65083</t>
  </si>
  <si>
    <t>606K土居001</t>
  </si>
  <si>
    <t>Ⅰ-1781</t>
  </si>
  <si>
    <t>606K土居002</t>
  </si>
  <si>
    <t>Ⅰ-2718</t>
  </si>
  <si>
    <t>606K土居003</t>
  </si>
  <si>
    <t>Ⅱ-2296</t>
  </si>
  <si>
    <t>606J土居001</t>
  </si>
  <si>
    <t>174</t>
  </si>
  <si>
    <t>606J土居002</t>
  </si>
  <si>
    <t>175</t>
  </si>
  <si>
    <t>606K中谷001</t>
  </si>
  <si>
    <t>Ⅰ-1774</t>
  </si>
  <si>
    <t>606K中谷002</t>
  </si>
  <si>
    <t>Ⅰ-1775</t>
  </si>
  <si>
    <t>606K中谷003</t>
  </si>
  <si>
    <t>Ⅰ-1777</t>
  </si>
  <si>
    <t>606K中谷004</t>
  </si>
  <si>
    <t>Ⅰ-1779</t>
  </si>
  <si>
    <t>606K中谷005</t>
  </si>
  <si>
    <t>Ⅰ-2716</t>
  </si>
  <si>
    <t>606K中谷006</t>
  </si>
  <si>
    <t>Ⅱ-2268</t>
  </si>
  <si>
    <t>606K中谷007</t>
  </si>
  <si>
    <t>Ⅱ-2269</t>
  </si>
  <si>
    <t>606K中谷008</t>
  </si>
  <si>
    <t>Ⅱ-2270</t>
  </si>
  <si>
    <t>606K中谷009</t>
  </si>
  <si>
    <t>Ⅱ-2271</t>
  </si>
  <si>
    <t>606K中谷010</t>
  </si>
  <si>
    <t>影-03</t>
  </si>
  <si>
    <t>606K中谷011</t>
  </si>
  <si>
    <t>湯指-01</t>
  </si>
  <si>
    <t>606D中谷001</t>
  </si>
  <si>
    <t>Ⅰ-65024-1</t>
  </si>
  <si>
    <t>606D中谷002</t>
  </si>
  <si>
    <t>Ⅰ-65024-2</t>
  </si>
  <si>
    <t>606D中谷003</t>
  </si>
  <si>
    <t>Ⅰ-65024-3</t>
  </si>
  <si>
    <t>606D中谷004</t>
  </si>
  <si>
    <t>Ⅰ-65024-4</t>
  </si>
  <si>
    <t>606D中谷005</t>
  </si>
  <si>
    <t>Ⅰ-65026</t>
  </si>
  <si>
    <t>606D中谷006</t>
  </si>
  <si>
    <t>Ⅰ-65027-1</t>
  </si>
  <si>
    <t>606D中谷007</t>
  </si>
  <si>
    <t>Ⅰ-65027-2</t>
  </si>
  <si>
    <t>606D中谷008</t>
  </si>
  <si>
    <t>Ⅰ-65028-1</t>
  </si>
  <si>
    <t>606D中谷009</t>
  </si>
  <si>
    <t>Ⅰ-65028-2</t>
  </si>
  <si>
    <t>606D中谷010</t>
  </si>
  <si>
    <t>Ⅰ-65028-3</t>
  </si>
  <si>
    <t>606D中谷011</t>
  </si>
  <si>
    <t>Ⅰ-65031</t>
  </si>
  <si>
    <t>606D中谷012</t>
  </si>
  <si>
    <t>Ⅰ-65033</t>
  </si>
  <si>
    <t>606D中谷013</t>
  </si>
  <si>
    <t>Ⅰ-65035</t>
  </si>
  <si>
    <t>606D中谷014</t>
  </si>
  <si>
    <t>Ⅰ-65090</t>
  </si>
  <si>
    <t>606D中谷015</t>
  </si>
  <si>
    <t>Ⅰ-65091</t>
  </si>
  <si>
    <t>606D中谷016</t>
  </si>
  <si>
    <t>Ⅰ-65095</t>
  </si>
  <si>
    <t>606D中谷017</t>
  </si>
  <si>
    <t>Ⅱ-65019</t>
  </si>
  <si>
    <t>606D中谷018</t>
  </si>
  <si>
    <t>Ⅱ-65020-1</t>
  </si>
  <si>
    <t>606D中谷019</t>
  </si>
  <si>
    <t>Ⅱ-65021</t>
  </si>
  <si>
    <t>606D中谷020</t>
  </si>
  <si>
    <t>Ⅱ-65022</t>
  </si>
  <si>
    <t>606D中谷021</t>
  </si>
  <si>
    <t>Ⅱ-65023-1</t>
  </si>
  <si>
    <t>606D中谷022</t>
  </si>
  <si>
    <t>Ⅱ-65023-2</t>
  </si>
  <si>
    <t>606D中谷023</t>
  </si>
  <si>
    <t>Ⅱ-65025</t>
  </si>
  <si>
    <t>606D中谷024</t>
  </si>
  <si>
    <t>Ⅱ-65029</t>
  </si>
  <si>
    <t>606D中谷025</t>
  </si>
  <si>
    <t>Ⅱ-65030</t>
  </si>
  <si>
    <t>606D中谷026</t>
  </si>
  <si>
    <t>Ⅱ-65032</t>
  </si>
  <si>
    <t>606D中谷027</t>
  </si>
  <si>
    <t>Ⅱ-65034</t>
  </si>
  <si>
    <t>606D中谷028</t>
  </si>
  <si>
    <t>Ⅱ-65089</t>
  </si>
  <si>
    <t>606D中谷029</t>
  </si>
  <si>
    <t>Ⅱ-65092</t>
  </si>
  <si>
    <t>606D中谷030</t>
  </si>
  <si>
    <t>Ⅱ-65093</t>
  </si>
  <si>
    <t>606D中谷031</t>
  </si>
  <si>
    <t>Ⅱ-65094</t>
  </si>
  <si>
    <t>606D中谷032</t>
  </si>
  <si>
    <t>Ⅱ-65096</t>
  </si>
  <si>
    <t>馬場</t>
  </si>
  <si>
    <t>606K馬場001</t>
  </si>
  <si>
    <t>606D馬場001</t>
  </si>
  <si>
    <t>Ⅱ-65039</t>
  </si>
  <si>
    <t>606D馬場002</t>
  </si>
  <si>
    <t>Ⅱ-65040</t>
  </si>
  <si>
    <t>606D馬場003</t>
  </si>
  <si>
    <t>Ⅱ-65041</t>
  </si>
  <si>
    <t>百谷</t>
  </si>
  <si>
    <t>606K百谷001</t>
  </si>
  <si>
    <t>Ⅰ‐1766</t>
  </si>
  <si>
    <t>606K百谷002</t>
  </si>
  <si>
    <t>Ⅰ‐1767</t>
  </si>
  <si>
    <t>606K百谷003</t>
  </si>
  <si>
    <t>Ⅱ‐2266</t>
  </si>
  <si>
    <t>606K百谷004</t>
  </si>
  <si>
    <t>Ⅱ‐2267</t>
  </si>
  <si>
    <t>606K百谷005</t>
  </si>
  <si>
    <t>Ⅱ‐2277</t>
  </si>
  <si>
    <t>606K百谷006</t>
  </si>
  <si>
    <t>Ⅱ‐2278</t>
  </si>
  <si>
    <t>606K百谷007</t>
  </si>
  <si>
    <t>Ⅱ‐2279</t>
  </si>
  <si>
    <t>606K百谷008</t>
  </si>
  <si>
    <t>Ⅱ‐2280</t>
  </si>
  <si>
    <t>606K百谷009</t>
  </si>
  <si>
    <t>Ⅱ‐2281</t>
  </si>
  <si>
    <t>606K百谷010</t>
  </si>
  <si>
    <t>Ⅱ‐2282</t>
  </si>
  <si>
    <t>606D百谷001</t>
  </si>
  <si>
    <t>Ⅰ-65013</t>
  </si>
  <si>
    <t>606D百谷002</t>
  </si>
  <si>
    <t>Ⅰ‐65062</t>
  </si>
  <si>
    <t>606D百谷003</t>
  </si>
  <si>
    <t>Ⅰ‐65063</t>
  </si>
  <si>
    <t>606D百谷004</t>
  </si>
  <si>
    <t>Ⅰ‐65064</t>
  </si>
  <si>
    <t>606D百谷005</t>
  </si>
  <si>
    <t>Ⅱ‐65060</t>
  </si>
  <si>
    <t>606D百谷006</t>
  </si>
  <si>
    <t>Ⅱ‐65061</t>
  </si>
  <si>
    <t>606D百谷007</t>
  </si>
  <si>
    <t>Ⅱ‐65065</t>
  </si>
  <si>
    <t>606D百谷008</t>
  </si>
  <si>
    <t>Ⅱ‐65066</t>
  </si>
  <si>
    <t>606K山城001</t>
  </si>
  <si>
    <t>Ⅰ-1780</t>
  </si>
  <si>
    <t>606K山城002</t>
  </si>
  <si>
    <t>Ⅰ-2717</t>
  </si>
  <si>
    <t>606K山城003</t>
  </si>
  <si>
    <t>Ⅱ-2272</t>
  </si>
  <si>
    <t>606K山城004</t>
  </si>
  <si>
    <t>山城上-01</t>
  </si>
  <si>
    <t>606D山城001</t>
  </si>
  <si>
    <t>Ⅰ-65097</t>
  </si>
  <si>
    <t>606D山城002</t>
  </si>
  <si>
    <t>Ⅱ-65100</t>
  </si>
  <si>
    <t>606D山城003</t>
  </si>
  <si>
    <t>Ⅱ-65101</t>
  </si>
  <si>
    <t>606D山城004</t>
  </si>
  <si>
    <t>Ⅱ-65102</t>
  </si>
  <si>
    <t>606D山城005</t>
  </si>
  <si>
    <t>Ⅱ-65104</t>
  </si>
  <si>
    <t>606D山城006</t>
  </si>
  <si>
    <t>Ⅱ-65105</t>
  </si>
  <si>
    <t>606K和田001</t>
  </si>
  <si>
    <t>Ⅱ-2292</t>
  </si>
  <si>
    <t>606K和田002</t>
  </si>
  <si>
    <t>Ⅱ-2293</t>
  </si>
  <si>
    <t>606K和田003</t>
  </si>
  <si>
    <t>Ⅱ-2294</t>
  </si>
  <si>
    <t>606K和田004</t>
  </si>
  <si>
    <t>Ⅱ-2295</t>
  </si>
  <si>
    <t>606D和田001</t>
  </si>
  <si>
    <t>Ⅰ-65051</t>
  </si>
  <si>
    <t>606D和田002</t>
  </si>
  <si>
    <t>Ⅱ-65088</t>
  </si>
  <si>
    <t>上斎原村</t>
  </si>
  <si>
    <t>上齋原</t>
  </si>
  <si>
    <t>606K上齋原001</t>
  </si>
  <si>
    <t>Ⅰ-1759</t>
  </si>
  <si>
    <t>606K上齋原002</t>
  </si>
  <si>
    <t>Ⅰ-1760</t>
  </si>
  <si>
    <t>606K上齋原003</t>
  </si>
  <si>
    <t>Ⅰ-1761</t>
  </si>
  <si>
    <t>606K上齋原004</t>
  </si>
  <si>
    <t>Ⅰ-2711</t>
  </si>
  <si>
    <t>606K上齋原005</t>
  </si>
  <si>
    <t>Ⅰ-2712</t>
  </si>
  <si>
    <t>606K上齋原006</t>
  </si>
  <si>
    <t>Ⅱ-2235</t>
  </si>
  <si>
    <t>606K上齋原007</t>
  </si>
  <si>
    <t>Ⅱ-2236</t>
  </si>
  <si>
    <t>606K上齋原008</t>
  </si>
  <si>
    <t>Ⅱ-2238</t>
  </si>
  <si>
    <t>606K上齋原009</t>
  </si>
  <si>
    <t>Ⅱ-2239</t>
  </si>
  <si>
    <t>606K上齋原010</t>
  </si>
  <si>
    <t>Ⅱ-2240</t>
  </si>
  <si>
    <t>606K上齋原011</t>
  </si>
  <si>
    <t>Ⅱ-2241</t>
  </si>
  <si>
    <t>606K上齋原012</t>
  </si>
  <si>
    <t>Ⅱ-2242</t>
  </si>
  <si>
    <t>606K上齋原013</t>
  </si>
  <si>
    <t>Ⅱ-2243</t>
  </si>
  <si>
    <t>606K上齋原014</t>
  </si>
  <si>
    <t>Ⅱ-2244</t>
  </si>
  <si>
    <t>606K上齋原015</t>
  </si>
  <si>
    <t>Ⅱ-2245</t>
  </si>
  <si>
    <t>606K上齋原016</t>
  </si>
  <si>
    <t>Ⅱ-2246</t>
  </si>
  <si>
    <t>606K上齋原017</t>
  </si>
  <si>
    <t>Ⅱ-2247</t>
  </si>
  <si>
    <t>606D上齋原001</t>
  </si>
  <si>
    <t>Ⅰ-63011</t>
  </si>
  <si>
    <t>606D上齋原002</t>
  </si>
  <si>
    <t>Ⅰ-63013</t>
  </si>
  <si>
    <t>606D上齋原003</t>
  </si>
  <si>
    <t>Ⅰ-63014</t>
  </si>
  <si>
    <t>606D上齋原004</t>
  </si>
  <si>
    <t>Ⅰ-63020</t>
  </si>
  <si>
    <t>606D上齋原005</t>
  </si>
  <si>
    <t>Ⅰ-63024</t>
  </si>
  <si>
    <t>606D上齋原006</t>
  </si>
  <si>
    <t>Ⅰ-63025</t>
  </si>
  <si>
    <t>606D上齋原007</t>
  </si>
  <si>
    <t>Ⅰ-63026</t>
  </si>
  <si>
    <t>606D上齋原008</t>
  </si>
  <si>
    <t>Ⅰ-63028</t>
  </si>
  <si>
    <t>606D上齋原009</t>
  </si>
  <si>
    <t>Ⅰ-63029</t>
  </si>
  <si>
    <t>606D上齋原010</t>
  </si>
  <si>
    <t>Ⅰ-63033</t>
  </si>
  <si>
    <t>606D上齋原011</t>
  </si>
  <si>
    <t>Ⅰ-63034</t>
  </si>
  <si>
    <t>606D上齋原012</t>
  </si>
  <si>
    <t>Ⅰ-63035</t>
  </si>
  <si>
    <t>606D上齋原013</t>
  </si>
  <si>
    <t>Ⅱ-63005</t>
  </si>
  <si>
    <t>606D上齋原014</t>
  </si>
  <si>
    <t>Ⅱ-63008</t>
  </si>
  <si>
    <t>606D上齋原015</t>
  </si>
  <si>
    <t>Ⅱ-63009</t>
  </si>
  <si>
    <t>606D上齋原016</t>
  </si>
  <si>
    <t>Ⅱ-63010</t>
  </si>
  <si>
    <t>606D上齋原017</t>
  </si>
  <si>
    <t>Ⅱ-63012</t>
  </si>
  <si>
    <t>606D上齋原018</t>
  </si>
  <si>
    <t>Ⅱ-63015</t>
  </si>
  <si>
    <t>606D上齋原019</t>
  </si>
  <si>
    <t>Ⅱ-63016</t>
  </si>
  <si>
    <t>606D上齋原020</t>
  </si>
  <si>
    <t>Ⅱ-63017</t>
  </si>
  <si>
    <t>606D上齋原021</t>
  </si>
  <si>
    <t>Ⅱ-63018</t>
  </si>
  <si>
    <t>606D上齋原022</t>
  </si>
  <si>
    <t>Ⅱ-63019</t>
  </si>
  <si>
    <t>606D上齋原023</t>
  </si>
  <si>
    <t>Ⅱ-63021</t>
  </si>
  <si>
    <t>606D上齋原024</t>
  </si>
  <si>
    <t>Ⅱ-63023</t>
  </si>
  <si>
    <t>606D上齋原025</t>
  </si>
  <si>
    <t>Ⅱ-63027</t>
  </si>
  <si>
    <t>606D上齋原026</t>
  </si>
  <si>
    <t>Ⅱ-63030</t>
  </si>
  <si>
    <t>606D上齋原027</t>
  </si>
  <si>
    <t>Ⅱ-63031</t>
  </si>
  <si>
    <t>606D上齋原028</t>
  </si>
  <si>
    <t>Ⅱ-63032</t>
  </si>
  <si>
    <t>606D上齋原029</t>
  </si>
  <si>
    <t>Ⅱ-63036</t>
  </si>
  <si>
    <t>606D上齋原030</t>
  </si>
  <si>
    <t>Ⅱ-63037</t>
  </si>
  <si>
    <t>606D上齋原031</t>
  </si>
  <si>
    <t>Ⅰ-63001</t>
  </si>
  <si>
    <t>606D上齋原032</t>
  </si>
  <si>
    <t>Ⅰ-63002-1</t>
  </si>
  <si>
    <t>606D上齋原033</t>
  </si>
  <si>
    <t>Ⅰ-63002-2</t>
  </si>
  <si>
    <t>606D上齋原034</t>
  </si>
  <si>
    <t>Ⅰ-63003</t>
  </si>
  <si>
    <t>606D上齋原035</t>
  </si>
  <si>
    <t>Ⅰ-63004</t>
  </si>
  <si>
    <t>606D上齋原036</t>
  </si>
  <si>
    <t>上齋原E</t>
  </si>
  <si>
    <t>606D上齋原037</t>
  </si>
  <si>
    <t>上齋原F</t>
  </si>
  <si>
    <t>606D上齋原038</t>
  </si>
  <si>
    <t>上齋原G</t>
  </si>
  <si>
    <t>606D上齋原039</t>
  </si>
  <si>
    <t>上齋原H</t>
  </si>
  <si>
    <t>富村</t>
  </si>
  <si>
    <t>大</t>
  </si>
  <si>
    <t>606K大001</t>
  </si>
  <si>
    <t>Ⅱ-2102</t>
  </si>
  <si>
    <t>606K大002</t>
  </si>
  <si>
    <t>Ⅱ-2103</t>
  </si>
  <si>
    <t>606K大003</t>
  </si>
  <si>
    <t>Ⅱ-2104</t>
  </si>
  <si>
    <t>606K大004</t>
  </si>
  <si>
    <t>Ⅱ-2105</t>
  </si>
  <si>
    <t>606D大001</t>
  </si>
  <si>
    <t>Ⅰ-59053-1</t>
  </si>
  <si>
    <t>606D大002</t>
  </si>
  <si>
    <t>Ⅰ-59053-2</t>
  </si>
  <si>
    <t>606D大003</t>
  </si>
  <si>
    <t>Ⅱ-59036</t>
  </si>
  <si>
    <t>606D大004</t>
  </si>
  <si>
    <t>Ⅱ-59037</t>
  </si>
  <si>
    <t>606D大005</t>
  </si>
  <si>
    <t>Ⅰ-59040</t>
  </si>
  <si>
    <t>606D大006</t>
  </si>
  <si>
    <t>Ⅰ-59054</t>
  </si>
  <si>
    <t>606D大007</t>
  </si>
  <si>
    <t>Ⅰ-59055</t>
  </si>
  <si>
    <t>606D大008</t>
  </si>
  <si>
    <t>Ⅰ-59056</t>
  </si>
  <si>
    <t>楠</t>
  </si>
  <si>
    <t>606K楠001</t>
  </si>
  <si>
    <t>Ⅰ-1666</t>
  </si>
  <si>
    <t>606K楠002</t>
  </si>
  <si>
    <t>Ⅱ-2106</t>
  </si>
  <si>
    <t>606K楠003</t>
  </si>
  <si>
    <t>Ⅱ-2107-1</t>
  </si>
  <si>
    <t>606K楠004</t>
  </si>
  <si>
    <t>Ⅱ-2107-2</t>
  </si>
  <si>
    <t>606D楠001</t>
  </si>
  <si>
    <t>Ⅱ-59058</t>
  </si>
  <si>
    <t>606D楠002</t>
  </si>
  <si>
    <t>Ⅱ-59059</t>
  </si>
  <si>
    <t>606D楠003</t>
  </si>
  <si>
    <t>Ⅱ-59061-1</t>
  </si>
  <si>
    <t>606D楠004</t>
  </si>
  <si>
    <t>Ⅱ-59061-2</t>
  </si>
  <si>
    <t>606D楠005</t>
  </si>
  <si>
    <t>Ⅰ-59060</t>
  </si>
  <si>
    <t>富仲間</t>
  </si>
  <si>
    <t>606K富仲間001</t>
  </si>
  <si>
    <t>Ⅱ-2114</t>
  </si>
  <si>
    <t>606K富仲間002</t>
  </si>
  <si>
    <t>Ⅱ-2115</t>
  </si>
  <si>
    <t>606K富仲間003</t>
  </si>
  <si>
    <t>Ⅱ-2116</t>
  </si>
  <si>
    <t>606K富仲間004</t>
  </si>
  <si>
    <t>Ⅱ-2117</t>
  </si>
  <si>
    <t>606D富仲間001</t>
  </si>
  <si>
    <t>Ⅱ-59062</t>
  </si>
  <si>
    <t>606D富仲間002</t>
  </si>
  <si>
    <t>Ⅱ-59063</t>
  </si>
  <si>
    <t>606D富仲間003</t>
  </si>
  <si>
    <t>Ⅱ-59064-1</t>
  </si>
  <si>
    <t>606D富仲間004</t>
  </si>
  <si>
    <t>Ⅱ-59064-2</t>
  </si>
  <si>
    <t>606D富仲間005</t>
  </si>
  <si>
    <t>Ⅱ-59066</t>
  </si>
  <si>
    <t>606D富仲間006</t>
  </si>
  <si>
    <t>Ⅱ-59067</t>
  </si>
  <si>
    <t>606D富仲間007</t>
  </si>
  <si>
    <t>Ⅱ-59068</t>
  </si>
  <si>
    <t>606D富仲間008</t>
  </si>
  <si>
    <t>Ⅱ-59072</t>
  </si>
  <si>
    <t>606D富仲間009</t>
  </si>
  <si>
    <t>Ⅰ-59041</t>
  </si>
  <si>
    <t>606D富仲間010</t>
  </si>
  <si>
    <t>Ⅰ-59069</t>
  </si>
  <si>
    <t>606D富仲間011</t>
  </si>
  <si>
    <t>Ⅰ-59070</t>
  </si>
  <si>
    <t>606D富仲間012</t>
  </si>
  <si>
    <t>Ⅰ-59071</t>
  </si>
  <si>
    <t>富西谷</t>
  </si>
  <si>
    <t>606K富西谷001</t>
  </si>
  <si>
    <t>Ⅰ-1654</t>
  </si>
  <si>
    <t>606K富西谷002</t>
  </si>
  <si>
    <t>Ⅰ-1655</t>
  </si>
  <si>
    <t>606K富西谷003</t>
  </si>
  <si>
    <t>Ⅰ-1665</t>
  </si>
  <si>
    <t>606K富西谷004</t>
  </si>
  <si>
    <t>Ⅰ-2688</t>
  </si>
  <si>
    <t>606K富西谷005</t>
  </si>
  <si>
    <t>Ⅱ-2092</t>
  </si>
  <si>
    <t>606K富西谷006</t>
  </si>
  <si>
    <t>Ⅱ-2093</t>
  </si>
  <si>
    <t>606K富西谷007</t>
  </si>
  <si>
    <t>Ⅱ-2094</t>
  </si>
  <si>
    <t>606K富西谷008</t>
  </si>
  <si>
    <t>Ⅱ-2100</t>
  </si>
  <si>
    <t>606K富西谷009</t>
  </si>
  <si>
    <t>Ⅱ-2101</t>
  </si>
  <si>
    <t>606K富西谷010</t>
  </si>
  <si>
    <t>Ⅱ-2108</t>
  </si>
  <si>
    <t>606K富西谷011</t>
  </si>
  <si>
    <t>Ⅱ-2109</t>
  </si>
  <si>
    <t>606K富西谷012</t>
  </si>
  <si>
    <t>Ⅲ-218</t>
  </si>
  <si>
    <t>606D富西谷001</t>
  </si>
  <si>
    <t>Ⅰ-59005</t>
  </si>
  <si>
    <t>606D富西谷002</t>
  </si>
  <si>
    <t>Ⅱ-59001-1</t>
  </si>
  <si>
    <t>606D富西谷003</t>
  </si>
  <si>
    <t>Ⅱ-59001-2</t>
  </si>
  <si>
    <t>606D富西谷004</t>
  </si>
  <si>
    <t>Ⅱ-59002-1</t>
  </si>
  <si>
    <t>606D富西谷005</t>
  </si>
  <si>
    <t>Ⅱ-59002-2</t>
  </si>
  <si>
    <t>606D富西谷006</t>
  </si>
  <si>
    <t>Ⅱ-59004</t>
  </si>
  <si>
    <t>606D富西谷007</t>
  </si>
  <si>
    <t>Ⅱ-59008</t>
  </si>
  <si>
    <t>606D富西谷008</t>
  </si>
  <si>
    <t>Ⅱ-59012</t>
  </si>
  <si>
    <t>606D富西谷009</t>
  </si>
  <si>
    <t>Ⅱ-59014</t>
  </si>
  <si>
    <t>606D富西谷010</t>
  </si>
  <si>
    <t>Ⅱ-59015</t>
  </si>
  <si>
    <t>606D富西谷011</t>
  </si>
  <si>
    <t>Ⅱ-59026</t>
  </si>
  <si>
    <t>606D富西谷012</t>
  </si>
  <si>
    <t>Ⅱ-59027</t>
  </si>
  <si>
    <t>606D富西谷013</t>
  </si>
  <si>
    <t>Ⅱ-59030</t>
  </si>
  <si>
    <t>606D富西谷014</t>
  </si>
  <si>
    <t>Ⅱ-59038</t>
  </si>
  <si>
    <t>606D富西谷015</t>
  </si>
  <si>
    <t>Ⅱ-59039</t>
  </si>
  <si>
    <t>606D富西谷016</t>
  </si>
  <si>
    <t>Ⅱ-59044</t>
  </si>
  <si>
    <t>606D富西谷017</t>
  </si>
  <si>
    <t>Ⅱ-59057</t>
  </si>
  <si>
    <t>606D富西谷018</t>
  </si>
  <si>
    <t>Ⅰ-59006</t>
  </si>
  <si>
    <t>606D富西谷019</t>
  </si>
  <si>
    <t>Ⅰ-59007</t>
  </si>
  <si>
    <t>606D富西谷020</t>
  </si>
  <si>
    <t>Ⅰ-59016</t>
  </si>
  <si>
    <t>606D富西谷021</t>
  </si>
  <si>
    <t>Ⅰ-59017</t>
  </si>
  <si>
    <t>606D富西谷022</t>
  </si>
  <si>
    <t>Ⅰ-59018</t>
  </si>
  <si>
    <t>606D富西谷023</t>
  </si>
  <si>
    <t>Ⅰ-59024</t>
  </si>
  <si>
    <t>606D富西谷024</t>
  </si>
  <si>
    <t>Ⅰ-59025</t>
  </si>
  <si>
    <t>606D富西谷025</t>
  </si>
  <si>
    <t>Ⅰ-59028</t>
  </si>
  <si>
    <t>606D富西谷026</t>
  </si>
  <si>
    <t>Ⅰ-59029</t>
  </si>
  <si>
    <t>606D富西谷027</t>
  </si>
  <si>
    <t>Ⅰ-59031</t>
  </si>
  <si>
    <t>606D富西谷028</t>
  </si>
  <si>
    <t>井手谷川-01</t>
  </si>
  <si>
    <t>606D富西谷029</t>
  </si>
  <si>
    <t>井手谷川-02</t>
  </si>
  <si>
    <t>606J富西谷001</t>
  </si>
  <si>
    <t>166</t>
  </si>
  <si>
    <t>富東谷</t>
  </si>
  <si>
    <t>606K富東谷001</t>
  </si>
  <si>
    <t>Ⅰ-1656</t>
  </si>
  <si>
    <t>606K富東谷002</t>
  </si>
  <si>
    <t>Ⅰ-1657</t>
  </si>
  <si>
    <t>606K富東谷003</t>
  </si>
  <si>
    <t>Ⅰ-1658</t>
  </si>
  <si>
    <t>606K富東谷004</t>
  </si>
  <si>
    <t>Ⅰ-1662</t>
  </si>
  <si>
    <t>606K富東谷005</t>
  </si>
  <si>
    <t>Ⅰ-2689</t>
  </si>
  <si>
    <t>606K富東谷006</t>
  </si>
  <si>
    <t>Ⅱ-2095</t>
  </si>
  <si>
    <t>606K富東谷007</t>
  </si>
  <si>
    <t>Ⅱ-2096</t>
  </si>
  <si>
    <t>606K富東谷008</t>
  </si>
  <si>
    <t>Ⅱ-2097</t>
  </si>
  <si>
    <t>606K富東谷009</t>
  </si>
  <si>
    <t>Ⅱ-2098</t>
  </si>
  <si>
    <t>606K富東谷010</t>
  </si>
  <si>
    <t>Ⅱ-2099</t>
  </si>
  <si>
    <t>606K富東谷011</t>
  </si>
  <si>
    <t>Ⅱ-2110</t>
  </si>
  <si>
    <t>606K富東谷012</t>
  </si>
  <si>
    <t>Ⅱ-2111</t>
  </si>
  <si>
    <t>606K富東谷013</t>
  </si>
  <si>
    <t>Ⅱ-2112</t>
  </si>
  <si>
    <t>606K富東谷014</t>
  </si>
  <si>
    <t>Ⅱ-2113</t>
  </si>
  <si>
    <t>606D富東谷001</t>
  </si>
  <si>
    <t>Ⅱ-59020</t>
  </si>
  <si>
    <t>606D富東谷002</t>
  </si>
  <si>
    <t>Ⅱ-59021</t>
  </si>
  <si>
    <t>606D富東谷003</t>
  </si>
  <si>
    <t>Ⅱ-59023</t>
  </si>
  <si>
    <t>606D富東谷004</t>
  </si>
  <si>
    <t>Ⅱ-59035</t>
  </si>
  <si>
    <t>606D富東谷005</t>
  </si>
  <si>
    <t>Ⅱ-59042</t>
  </si>
  <si>
    <t>606D富東谷006</t>
  </si>
  <si>
    <t>Ⅱ-59045</t>
  </si>
  <si>
    <t>606D富東谷007</t>
  </si>
  <si>
    <t>Ⅱ-59047</t>
  </si>
  <si>
    <t>606D富東谷008</t>
  </si>
  <si>
    <t>Ⅱ-59049</t>
  </si>
  <si>
    <t>606D富東谷009</t>
  </si>
  <si>
    <t>Ⅱ-59050</t>
  </si>
  <si>
    <t>606D富東谷010</t>
  </si>
  <si>
    <t>Ⅱ-59051</t>
  </si>
  <si>
    <t>606D富東谷011</t>
  </si>
  <si>
    <t>Ⅱ-59052</t>
  </si>
  <si>
    <t>606D富東谷012</t>
  </si>
  <si>
    <t>Ⅰ-59022</t>
  </si>
  <si>
    <t>606D富東谷013</t>
  </si>
  <si>
    <t>Ⅰ-59032-1</t>
  </si>
  <si>
    <t>606D富東谷014</t>
  </si>
  <si>
    <t>Ⅰ-59032-2</t>
  </si>
  <si>
    <t>606D富東谷015</t>
  </si>
  <si>
    <t>Ⅰ-59033</t>
  </si>
  <si>
    <t>606D富東谷016</t>
  </si>
  <si>
    <t>Ⅰ-59048</t>
  </si>
  <si>
    <t>606D富東谷017</t>
  </si>
  <si>
    <t>Ⅱ-59043</t>
  </si>
  <si>
    <t>土砂災害警戒区域等の指定箇所一覧表（勝央町）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ショウオウ</t>
    </rPh>
    <rPh sb="20" eb="21">
      <t>チョウ</t>
    </rPh>
    <phoneticPr fontId="4"/>
  </si>
  <si>
    <t>植月中</t>
  </si>
  <si>
    <t>622K植月中001</t>
  </si>
  <si>
    <t>Ⅱ-2505</t>
  </si>
  <si>
    <t>622K植月中002</t>
  </si>
  <si>
    <t>Ⅲ-0225</t>
  </si>
  <si>
    <t>622K植月中003</t>
  </si>
  <si>
    <t>Ⅲ-0226</t>
  </si>
  <si>
    <t>622D植月中001</t>
  </si>
  <si>
    <t>Ⅰ-70001</t>
  </si>
  <si>
    <t>622D植月中002</t>
  </si>
  <si>
    <t>Ⅰ-70006</t>
  </si>
  <si>
    <t>622D植月中003</t>
  </si>
  <si>
    <t>Ⅲ-70002</t>
  </si>
  <si>
    <t>622D植月中004</t>
  </si>
  <si>
    <t>Ⅲ-70007</t>
  </si>
  <si>
    <t>植月東</t>
  </si>
  <si>
    <t>622K植月東001</t>
  </si>
  <si>
    <t>Ⅱ-2504</t>
  </si>
  <si>
    <t>622J植月東001</t>
  </si>
  <si>
    <t>188</t>
  </si>
  <si>
    <t>622D岡001</t>
  </si>
  <si>
    <t>Ⅰ-70013</t>
  </si>
  <si>
    <t>622D岡002</t>
  </si>
  <si>
    <t>Ⅱ-70012-1</t>
  </si>
  <si>
    <t>622D岡003</t>
  </si>
  <si>
    <t>Ⅱ-70012-2</t>
  </si>
  <si>
    <t>小矢田</t>
  </si>
  <si>
    <t>622K小矢田001</t>
  </si>
  <si>
    <t>Ⅱ-2506</t>
  </si>
  <si>
    <t>上香山</t>
  </si>
  <si>
    <t>622K上香山001</t>
  </si>
  <si>
    <t>Ⅱ-2513</t>
  </si>
  <si>
    <t>622K上香山002</t>
  </si>
  <si>
    <t>Ⅱ-2514</t>
  </si>
  <si>
    <t>622J上香山001</t>
  </si>
  <si>
    <t>187</t>
  </si>
  <si>
    <t>黒坂</t>
  </si>
  <si>
    <t>622J黒坂001</t>
  </si>
  <si>
    <t>186</t>
  </si>
  <si>
    <t>曽井</t>
  </si>
  <si>
    <t>622K曽井001</t>
  </si>
  <si>
    <t>Ⅰ-1909</t>
  </si>
  <si>
    <t>622K曽井002</t>
  </si>
  <si>
    <t>Ⅱ-2510</t>
  </si>
  <si>
    <t>622K曽井003</t>
  </si>
  <si>
    <t>Ⅱ-2511</t>
  </si>
  <si>
    <t>622K曽井004</t>
  </si>
  <si>
    <t>Ⅱ-2512</t>
  </si>
  <si>
    <t>622D曽井001</t>
  </si>
  <si>
    <t>Ⅱ-70008</t>
  </si>
  <si>
    <t>622D曽井002</t>
  </si>
  <si>
    <t>Ⅱ-70009</t>
  </si>
  <si>
    <t>平</t>
  </si>
  <si>
    <t>622K平001</t>
  </si>
  <si>
    <t>Ⅰ-1910</t>
  </si>
  <si>
    <t>622K平002</t>
  </si>
  <si>
    <t>Ⅲ-0227</t>
  </si>
  <si>
    <t>622D平001</t>
  </si>
  <si>
    <t>Ⅰ-70003</t>
  </si>
  <si>
    <t>為本</t>
  </si>
  <si>
    <t>622K為本001</t>
  </si>
  <si>
    <t>Ⅲ-0224</t>
  </si>
  <si>
    <t>622D為本001</t>
  </si>
  <si>
    <t>Ⅱ-70004</t>
  </si>
  <si>
    <t>豊久田</t>
  </si>
  <si>
    <t>622K豊久田001</t>
  </si>
  <si>
    <t>Ⅰ-1905</t>
  </si>
  <si>
    <t>622K豊久田002</t>
  </si>
  <si>
    <t>Ⅱ-2507</t>
  </si>
  <si>
    <t>622K豊久田003</t>
  </si>
  <si>
    <t>Ⅱ-2508</t>
  </si>
  <si>
    <t>622J豊久田001</t>
  </si>
  <si>
    <t>185</t>
  </si>
  <si>
    <t>畑屋</t>
  </si>
  <si>
    <t>622K畑屋001</t>
  </si>
  <si>
    <t>Ⅰ-1912</t>
  </si>
  <si>
    <t>福吉</t>
  </si>
  <si>
    <t>622K福吉001</t>
  </si>
  <si>
    <t>Ⅰ-1913</t>
  </si>
  <si>
    <t>土砂災害警戒区域等の指定箇所一覧表（奈義町）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0">
      <t>ナギ</t>
    </rPh>
    <rPh sb="20" eb="21">
      <t>チョウ</t>
    </rPh>
    <phoneticPr fontId="4"/>
  </si>
  <si>
    <t>623K小坂001</t>
  </si>
  <si>
    <t>Ⅰ-1918</t>
  </si>
  <si>
    <t>623K小坂002</t>
  </si>
  <si>
    <t>Ⅰ-1920</t>
  </si>
  <si>
    <t>623K小坂003</t>
  </si>
  <si>
    <t>Ⅰ-2748</t>
  </si>
  <si>
    <t>623K小坂004</t>
  </si>
  <si>
    <t>26日</t>
  </si>
  <si>
    <t>Ⅱ-2518</t>
  </si>
  <si>
    <t>623K小坂005</t>
  </si>
  <si>
    <t>Ⅱ-2519</t>
  </si>
  <si>
    <t>623D小坂001</t>
  </si>
  <si>
    <t>Ⅰ-71012</t>
  </si>
  <si>
    <t>623D小坂002</t>
  </si>
  <si>
    <t>Ⅱ-71011</t>
  </si>
  <si>
    <t>623D小坂003</t>
  </si>
  <si>
    <t>Ⅱ-71021</t>
  </si>
  <si>
    <t>623D小坂004</t>
  </si>
  <si>
    <t>Ⅱ-71022</t>
  </si>
  <si>
    <t>623D小坂005</t>
  </si>
  <si>
    <t>Ⅱ-71023</t>
  </si>
  <si>
    <t>623D小坂006</t>
  </si>
  <si>
    <t>Ⅱ-71024</t>
  </si>
  <si>
    <t>623D小坂007</t>
  </si>
  <si>
    <t>Ⅱ-71025</t>
  </si>
  <si>
    <t>623D小坂008</t>
  </si>
  <si>
    <t>Ⅱ-71026</t>
  </si>
  <si>
    <t>623D小坂009</t>
  </si>
  <si>
    <t>Ⅱ-71027</t>
  </si>
  <si>
    <t>623D小坂010</t>
  </si>
  <si>
    <t>Ⅱ-71028</t>
  </si>
  <si>
    <t>623D小坂011</t>
  </si>
  <si>
    <t>Ⅱ-71029</t>
  </si>
  <si>
    <t>623D小坂012</t>
  </si>
  <si>
    <t>Ⅰ-71013</t>
  </si>
  <si>
    <t>623J小坂001</t>
  </si>
  <si>
    <t>190</t>
  </si>
  <si>
    <t>上町川</t>
  </si>
  <si>
    <t>623K上町川001</t>
  </si>
  <si>
    <t>Ⅰ-1914</t>
  </si>
  <si>
    <t>関本</t>
  </si>
  <si>
    <t>623D関本001</t>
  </si>
  <si>
    <t>Ⅰ-71016</t>
  </si>
  <si>
    <t>623D関本002</t>
  </si>
  <si>
    <t>Ⅱ-71014-1</t>
  </si>
  <si>
    <t>623D関本003</t>
  </si>
  <si>
    <t>Ⅱ-71014-2</t>
  </si>
  <si>
    <t>623D関本004</t>
  </si>
  <si>
    <t>Ⅱ-71015</t>
  </si>
  <si>
    <t>623J関本001</t>
  </si>
  <si>
    <t>奈義北</t>
  </si>
  <si>
    <t>滝本</t>
  </si>
  <si>
    <t>623J滝本001</t>
  </si>
  <si>
    <t>滝本広岡</t>
  </si>
  <si>
    <t>623K西原001</t>
  </si>
  <si>
    <t>Ⅰ-2750</t>
  </si>
  <si>
    <t>623D西原001</t>
  </si>
  <si>
    <t>Ⅱ-71034</t>
  </si>
  <si>
    <t>623D西原002</t>
  </si>
  <si>
    <t>Ⅱ-71035</t>
  </si>
  <si>
    <t>623K広岡001</t>
  </si>
  <si>
    <t>Ⅰ-1922</t>
  </si>
  <si>
    <t>馬桑</t>
  </si>
  <si>
    <t>623K馬桑001</t>
  </si>
  <si>
    <t>Ⅰ-1921</t>
  </si>
  <si>
    <t>623K馬桑002</t>
  </si>
  <si>
    <t>Ⅱ-2515</t>
  </si>
  <si>
    <t>623K馬桑003</t>
  </si>
  <si>
    <t>Ⅱ-2516</t>
  </si>
  <si>
    <t>623K馬桑004</t>
  </si>
  <si>
    <t>Ⅱ-2517</t>
  </si>
  <si>
    <t>623D馬桑001</t>
  </si>
  <si>
    <t>Ⅰ-71001</t>
  </si>
  <si>
    <t>623D馬桑002</t>
  </si>
  <si>
    <t>Ⅰ-71003</t>
  </si>
  <si>
    <t>623D馬桑003</t>
  </si>
  <si>
    <t>Ⅰ-71004</t>
  </si>
  <si>
    <t>623D馬桑004</t>
  </si>
  <si>
    <t>Ⅰ-71005</t>
  </si>
  <si>
    <t>623D馬桑006</t>
  </si>
  <si>
    <t>Ⅰ-71017</t>
  </si>
  <si>
    <t>623D馬桑007</t>
  </si>
  <si>
    <t>Ⅰ-71019</t>
  </si>
  <si>
    <t>623D馬桑008</t>
  </si>
  <si>
    <t>Ⅱ-71002</t>
  </si>
  <si>
    <t>623D馬桑009</t>
  </si>
  <si>
    <t>Ⅱ-71006</t>
  </si>
  <si>
    <t>623D馬桑010</t>
  </si>
  <si>
    <t>Ⅱ-71007</t>
  </si>
  <si>
    <t>623D馬桑011</t>
  </si>
  <si>
    <t>Ⅱ-71008</t>
  </si>
  <si>
    <t>623D馬桑012</t>
  </si>
  <si>
    <t>Ⅱ-71009</t>
  </si>
  <si>
    <t>623D馬桑013</t>
  </si>
  <si>
    <t>Ⅱ-71010</t>
  </si>
  <si>
    <t>623D馬桑014</t>
  </si>
  <si>
    <t>Ⅱ-71018</t>
  </si>
  <si>
    <t>623D馬桑015</t>
  </si>
  <si>
    <t>Ⅱ-71020</t>
  </si>
  <si>
    <t>皆木</t>
  </si>
  <si>
    <t>623K皆木001</t>
  </si>
  <si>
    <t>Ⅰ-1915</t>
  </si>
  <si>
    <t>623K皆木002</t>
  </si>
  <si>
    <t>Ⅰ-1917</t>
  </si>
  <si>
    <t>623K皆木003</t>
  </si>
  <si>
    <t>Ⅰ-2749</t>
  </si>
  <si>
    <t>623K皆木004</t>
  </si>
  <si>
    <t>Ⅱ-2523</t>
  </si>
  <si>
    <t>623K皆木005</t>
  </si>
  <si>
    <t>Ⅱ-2524</t>
  </si>
  <si>
    <t>623K皆木006</t>
  </si>
  <si>
    <t>Ⅱ-2525</t>
  </si>
  <si>
    <t>623K皆木007</t>
  </si>
  <si>
    <t>Ⅱ-2526</t>
  </si>
  <si>
    <t>623D皆木001</t>
  </si>
  <si>
    <t>Ⅰ-71040</t>
  </si>
  <si>
    <t>623D皆木002</t>
  </si>
  <si>
    <t>Ⅱ-71030</t>
  </si>
  <si>
    <t>623D皆木003</t>
  </si>
  <si>
    <t>Ⅱ-71031</t>
  </si>
  <si>
    <t>623D皆木004</t>
  </si>
  <si>
    <t>Ⅱ-71032</t>
  </si>
  <si>
    <t>623D皆木005</t>
  </si>
  <si>
    <t>Ⅱ-71033</t>
  </si>
  <si>
    <t>623D皆木006</t>
  </si>
  <si>
    <t>Ⅱ-71036</t>
  </si>
  <si>
    <t>623D皆木007</t>
  </si>
  <si>
    <t>Ⅱ-71037</t>
  </si>
  <si>
    <t>623D皆木008</t>
  </si>
  <si>
    <t>Ⅱ-71038</t>
  </si>
  <si>
    <t>623D皆木009</t>
  </si>
  <si>
    <t>Ⅱ-71039</t>
  </si>
  <si>
    <t>623D皆木010</t>
  </si>
  <si>
    <t>Ⅱ-71041</t>
  </si>
  <si>
    <t>623D皆木011</t>
  </si>
  <si>
    <t>Ⅱ-71042</t>
  </si>
  <si>
    <t>宮内</t>
  </si>
  <si>
    <t>623J宮内001</t>
  </si>
  <si>
    <t>189</t>
  </si>
  <si>
    <t>土砂災害警戒区域等の指定箇所一覧表（西粟倉村）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ニシアワクラ</t>
    </rPh>
    <rPh sb="21" eb="22">
      <t>ソン</t>
    </rPh>
    <phoneticPr fontId="4"/>
  </si>
  <si>
    <t>筏津</t>
  </si>
  <si>
    <t>643K筏津001</t>
  </si>
  <si>
    <t>Ⅰ-1971</t>
  </si>
  <si>
    <t>大茅</t>
  </si>
  <si>
    <t>643K大茅001</t>
  </si>
  <si>
    <t>Ⅱ-2545</t>
  </si>
  <si>
    <t>643K大茅002</t>
  </si>
  <si>
    <t>Ⅱ-2546</t>
  </si>
  <si>
    <t>643K大茅003</t>
  </si>
  <si>
    <t>Ⅱ-2547</t>
  </si>
  <si>
    <t>643D大茅001</t>
  </si>
  <si>
    <t>Ⅰ-75002</t>
  </si>
  <si>
    <t>643D大茅002</t>
  </si>
  <si>
    <t>Ⅰ-75003</t>
  </si>
  <si>
    <t>643D大茅003</t>
  </si>
  <si>
    <t>Ⅰ-75004</t>
  </si>
  <si>
    <t>643D大茅004</t>
  </si>
  <si>
    <t>Ⅰ-75005</t>
  </si>
  <si>
    <t>643D大茅005</t>
  </si>
  <si>
    <t>Ⅰ-75006</t>
  </si>
  <si>
    <t>643D大茅006</t>
  </si>
  <si>
    <t>Ⅰ-75007</t>
  </si>
  <si>
    <t>643D大茅007</t>
  </si>
  <si>
    <t>Ⅰ-75008</t>
  </si>
  <si>
    <t>643D大茅008</t>
  </si>
  <si>
    <t>Ⅰ-75009</t>
  </si>
  <si>
    <t>643D大茅009</t>
  </si>
  <si>
    <t>Ⅰ-75010</t>
  </si>
  <si>
    <t>643D大茅010</t>
  </si>
  <si>
    <t>Ⅰ-75011</t>
  </si>
  <si>
    <t>643D大茅011</t>
  </si>
  <si>
    <t>Ⅰ-75013</t>
  </si>
  <si>
    <t>影石</t>
  </si>
  <si>
    <t>643K影石001</t>
  </si>
  <si>
    <t>Ⅰ-1966</t>
  </si>
  <si>
    <t>643K影石002</t>
  </si>
  <si>
    <t>Ⅰ-1968</t>
  </si>
  <si>
    <t>643K影石003</t>
  </si>
  <si>
    <t>Ⅰ-1969</t>
  </si>
  <si>
    <t>643K影石004</t>
  </si>
  <si>
    <t>Ⅰ-2757</t>
  </si>
  <si>
    <t>643K影石005</t>
  </si>
  <si>
    <t>Ⅰ-2758</t>
  </si>
  <si>
    <t>643K影石006</t>
  </si>
  <si>
    <t>Ⅰ-2759</t>
  </si>
  <si>
    <t>643K影石007</t>
  </si>
  <si>
    <t>Ⅰ-2760</t>
  </si>
  <si>
    <t>643K影石008</t>
  </si>
  <si>
    <t>Ⅱ-2548</t>
  </si>
  <si>
    <t>643K影石009</t>
  </si>
  <si>
    <t>Ⅱ-2549</t>
  </si>
  <si>
    <t>643K影石010</t>
  </si>
  <si>
    <t>Ⅱ-2550</t>
  </si>
  <si>
    <t>643K影石011</t>
  </si>
  <si>
    <t>Ⅱ-2551</t>
  </si>
  <si>
    <t>643D影石001</t>
  </si>
  <si>
    <t>Ⅰ-75018</t>
  </si>
  <si>
    <t>643D影石002</t>
  </si>
  <si>
    <t>Ⅰ-75019</t>
  </si>
  <si>
    <t>643D影石003</t>
  </si>
  <si>
    <t>Ⅰ-75021</t>
  </si>
  <si>
    <t>643D影石004</t>
  </si>
  <si>
    <t>Ⅰ-75022</t>
  </si>
  <si>
    <t>643D影石005</t>
  </si>
  <si>
    <t>Ⅰ-75025</t>
  </si>
  <si>
    <t>643D影石006</t>
  </si>
  <si>
    <t>Ⅰ-75029</t>
  </si>
  <si>
    <t>643D影石007</t>
  </si>
  <si>
    <t>Ⅰ-75032</t>
  </si>
  <si>
    <t>643D影石008</t>
  </si>
  <si>
    <t>Ⅰ-75035</t>
  </si>
  <si>
    <t>643D影石009</t>
  </si>
  <si>
    <t>Ⅰ-75036</t>
  </si>
  <si>
    <t>643D影石010</t>
  </si>
  <si>
    <t>Ⅰ-75039</t>
  </si>
  <si>
    <t>643D影石011</t>
  </si>
  <si>
    <t>Ⅰ-75040</t>
  </si>
  <si>
    <t>643D影石012</t>
  </si>
  <si>
    <t>Ⅰ-75047</t>
  </si>
  <si>
    <t>643D影石013</t>
  </si>
  <si>
    <t>Ⅰ-75048</t>
  </si>
  <si>
    <t>643D影石014</t>
  </si>
  <si>
    <t>Ⅰ-75049</t>
  </si>
  <si>
    <t>643D影石015</t>
  </si>
  <si>
    <t>Ⅰ-75053</t>
  </si>
  <si>
    <t>643D影石016</t>
  </si>
  <si>
    <t>Ⅰ-75055</t>
  </si>
  <si>
    <t>643D影石018</t>
  </si>
  <si>
    <t>Ⅱ-75020</t>
  </si>
  <si>
    <t>643D影石019</t>
  </si>
  <si>
    <t>Ⅱ-75023</t>
  </si>
  <si>
    <t>643D影石020</t>
  </si>
  <si>
    <t>Ⅱ-75024</t>
  </si>
  <si>
    <t>643D影石021</t>
  </si>
  <si>
    <t>Ⅱ-75026</t>
  </si>
  <si>
    <t>643D影石022</t>
  </si>
  <si>
    <t>Ⅱ-75027</t>
  </si>
  <si>
    <t>643D影石023</t>
  </si>
  <si>
    <t>Ⅱ-75028</t>
  </si>
  <si>
    <t>643D影石024</t>
  </si>
  <si>
    <t>Ⅱ-75030</t>
  </si>
  <si>
    <t>643D影石025</t>
  </si>
  <si>
    <t>Ⅱ-75031</t>
  </si>
  <si>
    <t>643D影石026</t>
  </si>
  <si>
    <t>Ⅱ-75033</t>
  </si>
  <si>
    <t>643D影石027</t>
  </si>
  <si>
    <t>Ⅱ-75034</t>
  </si>
  <si>
    <t>643D影石028</t>
  </si>
  <si>
    <t>Ⅱ-75037</t>
  </si>
  <si>
    <t>643D影石029</t>
  </si>
  <si>
    <t>Ⅱ-75038</t>
  </si>
  <si>
    <t>643D影石030</t>
  </si>
  <si>
    <t>Ⅱ-75041</t>
  </si>
  <si>
    <t>643D影石031</t>
  </si>
  <si>
    <t>Ⅱ-75042</t>
  </si>
  <si>
    <t>643D影石032</t>
  </si>
  <si>
    <t>Ⅱ-75043</t>
  </si>
  <si>
    <t>643D影石033</t>
  </si>
  <si>
    <t>Ⅱ-75044</t>
  </si>
  <si>
    <t>643D影石034</t>
  </si>
  <si>
    <t>Ⅱ-75045</t>
  </si>
  <si>
    <t>643D影石035</t>
  </si>
  <si>
    <t>Ⅱ-75046</t>
  </si>
  <si>
    <t>643D影石036</t>
  </si>
  <si>
    <t>Ⅱ-75052</t>
  </si>
  <si>
    <t>643K坂根001</t>
  </si>
  <si>
    <t>Ⅰ-1965</t>
  </si>
  <si>
    <t>643D坂根001</t>
  </si>
  <si>
    <t>Ⅰ-75014</t>
  </si>
  <si>
    <t>643D坂根002</t>
  </si>
  <si>
    <t>Ⅰ-75016</t>
  </si>
  <si>
    <t>643D坂根003</t>
  </si>
  <si>
    <t>Ⅱ-75012</t>
  </si>
  <si>
    <t>643D坂根004</t>
  </si>
  <si>
    <t>Ⅱ-75015</t>
  </si>
  <si>
    <t>643D坂根005</t>
  </si>
  <si>
    <t>Ⅱ-75017</t>
  </si>
  <si>
    <t>知社</t>
  </si>
  <si>
    <t>643K知社001</t>
  </si>
  <si>
    <t>Ⅱ-2555</t>
  </si>
  <si>
    <t>643D知社001</t>
  </si>
  <si>
    <t>Ⅰ-75074</t>
  </si>
  <si>
    <t>643D知社002</t>
  </si>
  <si>
    <t>Ⅱ-75065</t>
  </si>
  <si>
    <t>643D知社003</t>
  </si>
  <si>
    <t>Ⅱ-75068</t>
  </si>
  <si>
    <t>643D知社004</t>
  </si>
  <si>
    <t>Ⅱ-75069</t>
  </si>
  <si>
    <t>643D知社005</t>
  </si>
  <si>
    <t>Ⅱ-75070</t>
  </si>
  <si>
    <t>643K長尾001</t>
  </si>
  <si>
    <t>Ⅱ-2552</t>
  </si>
  <si>
    <t>643K長尾002</t>
  </si>
  <si>
    <t>Ⅱ-2553</t>
  </si>
  <si>
    <t>643K長尾003</t>
  </si>
  <si>
    <t>Ⅱ-2554</t>
  </si>
  <si>
    <t>643K長尾004</t>
  </si>
  <si>
    <t>Ⅱ-2556</t>
  </si>
  <si>
    <t>643D長尾001</t>
  </si>
  <si>
    <t>Ⅰ-75054</t>
  </si>
  <si>
    <t>643D長尾002</t>
  </si>
  <si>
    <t>Ⅰ-75057</t>
  </si>
  <si>
    <t>643D長尾003</t>
  </si>
  <si>
    <t>Ⅰ-75059</t>
  </si>
  <si>
    <t>643D長尾004</t>
  </si>
  <si>
    <t>Ⅰ-75063</t>
  </si>
  <si>
    <t>643D長尾005</t>
  </si>
  <si>
    <t>Ⅰ-75066</t>
  </si>
  <si>
    <t>643D長尾006</t>
  </si>
  <si>
    <t>Ⅰ-75076</t>
  </si>
  <si>
    <t>643D長尾007</t>
  </si>
  <si>
    <t>Ⅱ-75071</t>
  </si>
  <si>
    <t>643D長尾008</t>
  </si>
  <si>
    <t>Ⅱ-75050</t>
  </si>
  <si>
    <t>643D長尾009</t>
  </si>
  <si>
    <t>Ⅱ-75051</t>
  </si>
  <si>
    <t>643D長尾010</t>
  </si>
  <si>
    <t>Ⅱ-75056</t>
  </si>
  <si>
    <t>643D長尾011</t>
  </si>
  <si>
    <t>Ⅱ-75060</t>
  </si>
  <si>
    <t>643D長尾012</t>
  </si>
  <si>
    <t>Ⅱ-75062</t>
  </si>
  <si>
    <t>643D長尾013</t>
  </si>
  <si>
    <t>Ⅱ-75064</t>
  </si>
  <si>
    <t>643D長尾014</t>
  </si>
  <si>
    <t>Ⅱ-75067</t>
  </si>
  <si>
    <t>643D長尾015</t>
  </si>
  <si>
    <t>Ⅱ-75072</t>
  </si>
  <si>
    <t>643D長尾016</t>
  </si>
  <si>
    <t>Ⅱ-75073</t>
  </si>
  <si>
    <t>643D長尾017</t>
  </si>
  <si>
    <t>Ⅱ-75075</t>
  </si>
  <si>
    <t>643D長尾018</t>
  </si>
  <si>
    <t>Ⅱ-75077</t>
  </si>
  <si>
    <t>643D長尾019</t>
  </si>
  <si>
    <t>Ⅰ-75061</t>
  </si>
  <si>
    <t>土砂災害警戒区域等の指定箇所一覧表（久米南町）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クメナン</t>
    </rPh>
    <rPh sb="21" eb="22">
      <t>チョウ</t>
    </rPh>
    <phoneticPr fontId="4"/>
  </si>
  <si>
    <t>上神目</t>
  </si>
  <si>
    <t>663K上神目001</t>
  </si>
  <si>
    <t>Ⅰ-538</t>
  </si>
  <si>
    <t>663K上神目002</t>
  </si>
  <si>
    <t>Ⅱ-423</t>
  </si>
  <si>
    <t>663K上神目003</t>
  </si>
  <si>
    <t>Ⅱ-424</t>
  </si>
  <si>
    <t>663K上神目004</t>
  </si>
  <si>
    <t>Ⅱ-425</t>
  </si>
  <si>
    <t>663K上神目005</t>
  </si>
  <si>
    <t>Ⅱ-428</t>
  </si>
  <si>
    <t>663K上神目006</t>
  </si>
  <si>
    <t>上寄定岡</t>
  </si>
  <si>
    <t>663D上神目001</t>
  </si>
  <si>
    <t>Ⅰ-11032</t>
  </si>
  <si>
    <t>663D上神目002</t>
  </si>
  <si>
    <t>Ⅰ-11038</t>
  </si>
  <si>
    <t>663D上神目003</t>
  </si>
  <si>
    <t>Ⅱ-11029</t>
  </si>
  <si>
    <t>663D上神目004</t>
  </si>
  <si>
    <t>Ⅱ-11030</t>
  </si>
  <si>
    <t>663D上神目005</t>
  </si>
  <si>
    <t>Ⅱ-11031</t>
  </si>
  <si>
    <t>663D上神目006</t>
  </si>
  <si>
    <t>Ⅱ-11033</t>
  </si>
  <si>
    <t>663D上神目007</t>
  </si>
  <si>
    <t>Ⅱ-11034</t>
  </si>
  <si>
    <t>663D上神目008</t>
  </si>
  <si>
    <t>Ⅱ-11039</t>
  </si>
  <si>
    <t>663D上神目009</t>
  </si>
  <si>
    <t>Ⅱ-11040</t>
  </si>
  <si>
    <t>663D上神目010</t>
  </si>
  <si>
    <t>Ⅱ-11041</t>
  </si>
  <si>
    <t>上二ケ</t>
  </si>
  <si>
    <t>663K上二ケ001</t>
  </si>
  <si>
    <t>Ⅰ-536</t>
  </si>
  <si>
    <t>663D上二ケ001</t>
  </si>
  <si>
    <t>Ⅱ-11005</t>
  </si>
  <si>
    <t>663D上二ケ002</t>
  </si>
  <si>
    <t>Ⅱ-11006</t>
  </si>
  <si>
    <t>663D上二ケ003</t>
  </si>
  <si>
    <t>Ⅱ-11048</t>
  </si>
  <si>
    <t>上籾</t>
  </si>
  <si>
    <t>663K上籾001</t>
  </si>
  <si>
    <t>Ⅱ-418</t>
  </si>
  <si>
    <t>663K上籾002</t>
  </si>
  <si>
    <t>Ⅱ-419</t>
  </si>
  <si>
    <t>663K上籾003</t>
  </si>
  <si>
    <t>Ⅱ-420</t>
  </si>
  <si>
    <t>663J上籾001</t>
  </si>
  <si>
    <t>20</t>
  </si>
  <si>
    <t>663J上籾002</t>
  </si>
  <si>
    <t>21</t>
  </si>
  <si>
    <t>上弓削</t>
  </si>
  <si>
    <t>663D上弓削001</t>
  </si>
  <si>
    <t>Ⅱ-11016</t>
  </si>
  <si>
    <t>北庄</t>
  </si>
  <si>
    <t>663K北庄001</t>
  </si>
  <si>
    <t>Ⅱ-411</t>
  </si>
  <si>
    <t>663K北庄002</t>
  </si>
  <si>
    <t>Ⅱ-412</t>
  </si>
  <si>
    <t>663K北庄003</t>
  </si>
  <si>
    <t>Ⅱ-413</t>
  </si>
  <si>
    <t>663K北庄004</t>
  </si>
  <si>
    <t>Ⅱ-414</t>
  </si>
  <si>
    <t>663K北庄005</t>
  </si>
  <si>
    <t>Ⅱ-415</t>
  </si>
  <si>
    <t>663K北庄006</t>
  </si>
  <si>
    <t>Ⅱ-416</t>
  </si>
  <si>
    <t>663D北庄001</t>
  </si>
  <si>
    <t>Ⅱ-11001</t>
  </si>
  <si>
    <t>神目中</t>
  </si>
  <si>
    <t>663K神目中001</t>
  </si>
  <si>
    <t>Ⅱ-429</t>
  </si>
  <si>
    <t>663D神目中001</t>
  </si>
  <si>
    <t>Ⅱ-11035</t>
  </si>
  <si>
    <t>663D神目中002</t>
  </si>
  <si>
    <t>Ⅱ-11036</t>
  </si>
  <si>
    <t>663D神目中003</t>
  </si>
  <si>
    <t>Ⅱ-11037</t>
  </si>
  <si>
    <t>663D神目中004</t>
  </si>
  <si>
    <t>Ⅰ-11058</t>
  </si>
  <si>
    <t>663D神目中005</t>
  </si>
  <si>
    <t>Ⅰ-11061</t>
  </si>
  <si>
    <t>663D神目中006</t>
  </si>
  <si>
    <t>Ⅱ-11059</t>
  </si>
  <si>
    <t>663D神目中007</t>
  </si>
  <si>
    <t>Ⅱ-11060</t>
  </si>
  <si>
    <t>663D神目中008</t>
  </si>
  <si>
    <t>Ⅰ-11057</t>
  </si>
  <si>
    <t>塩之内</t>
  </si>
  <si>
    <t>663K塩之内001</t>
  </si>
  <si>
    <t>Ⅱ-421</t>
  </si>
  <si>
    <t>663D塩之内001</t>
  </si>
  <si>
    <t>Ⅰ-11020</t>
  </si>
  <si>
    <t>663D塩之内002</t>
  </si>
  <si>
    <t>Ⅰ-11021</t>
  </si>
  <si>
    <t>663D塩之内003</t>
  </si>
  <si>
    <t>Ⅱ-11012</t>
  </si>
  <si>
    <t>663D塩之内004</t>
  </si>
  <si>
    <t>Ⅱ-11013</t>
  </si>
  <si>
    <t>663D塩之内005</t>
  </si>
  <si>
    <t>Ⅱ-11014</t>
  </si>
  <si>
    <t>663D塩之内006</t>
  </si>
  <si>
    <t>Ⅱ-11015</t>
  </si>
  <si>
    <t>663D塩之内007</t>
  </si>
  <si>
    <t>Ⅱ-11017</t>
  </si>
  <si>
    <t>663D塩之内008</t>
  </si>
  <si>
    <t>Ⅱ-11023</t>
  </si>
  <si>
    <t>663D塩之内009</t>
  </si>
  <si>
    <t>Ⅱ-11024</t>
  </si>
  <si>
    <t>下二ケ</t>
  </si>
  <si>
    <t>663K下二ケ001</t>
  </si>
  <si>
    <t>Ⅱ-426</t>
  </si>
  <si>
    <t>663K下二ケ002</t>
  </si>
  <si>
    <t>Ⅱ-427</t>
  </si>
  <si>
    <t>663D下二ケ001</t>
  </si>
  <si>
    <t>Ⅰ-11043</t>
  </si>
  <si>
    <t>663D下二ケ002</t>
  </si>
  <si>
    <t>Ⅰ-11044</t>
  </si>
  <si>
    <t>663D下二ケ003</t>
  </si>
  <si>
    <t>Ⅰ-11050</t>
  </si>
  <si>
    <t>663D下二ケ004</t>
  </si>
  <si>
    <t>Ⅱ-11042</t>
  </si>
  <si>
    <t>663D下二ケ005</t>
  </si>
  <si>
    <t>Ⅱ-11045</t>
  </si>
  <si>
    <t>663D下二ケ006</t>
  </si>
  <si>
    <t>Ⅱ-11046</t>
  </si>
  <si>
    <t>663D下二ケ007</t>
  </si>
  <si>
    <t>Ⅱ-11047</t>
  </si>
  <si>
    <t>下弓削</t>
  </si>
  <si>
    <t>663K下弓削001</t>
  </si>
  <si>
    <t>Ⅰ-534</t>
  </si>
  <si>
    <t>663K下弓削002</t>
  </si>
  <si>
    <t>Ⅰ-535</t>
  </si>
  <si>
    <t>663K下弓削003</t>
  </si>
  <si>
    <t>Ⅱ-422</t>
  </si>
  <si>
    <t>663D下弓削001</t>
  </si>
  <si>
    <t>Ⅰ-11004</t>
  </si>
  <si>
    <t>663D下弓削002</t>
  </si>
  <si>
    <t>Ⅰ-11008</t>
  </si>
  <si>
    <t>663D下弓削003</t>
  </si>
  <si>
    <t>Ⅰ-11009</t>
  </si>
  <si>
    <t>663D下弓削004</t>
  </si>
  <si>
    <t>Ⅱ-11007</t>
  </si>
  <si>
    <t>663D下弓削005</t>
  </si>
  <si>
    <t>Ⅱ-11025</t>
  </si>
  <si>
    <t>663D下弓削006</t>
  </si>
  <si>
    <t>Ⅱ-11026</t>
  </si>
  <si>
    <t>663D下弓削007</t>
  </si>
  <si>
    <t>Ⅱ-11027</t>
  </si>
  <si>
    <t>663J下弓削001</t>
  </si>
  <si>
    <t>19</t>
  </si>
  <si>
    <t>羽出木</t>
  </si>
  <si>
    <t>663D羽出木001</t>
  </si>
  <si>
    <t>Ⅱ-11018</t>
  </si>
  <si>
    <t>663D羽出木002</t>
  </si>
  <si>
    <t>Ⅱ-11019</t>
  </si>
  <si>
    <t>663D羽出木003</t>
  </si>
  <si>
    <t>Ⅱ-11028</t>
  </si>
  <si>
    <t>全間</t>
  </si>
  <si>
    <t>663K全間001</t>
  </si>
  <si>
    <t>Ⅰ-537</t>
  </si>
  <si>
    <t>663K全間002</t>
  </si>
  <si>
    <t>Ⅱ-430</t>
  </si>
  <si>
    <t>663K全間003</t>
  </si>
  <si>
    <t>Ⅱ-431-1</t>
  </si>
  <si>
    <t>663K全間004</t>
  </si>
  <si>
    <t>Ⅱ-431-2</t>
  </si>
  <si>
    <t>663K全間005</t>
  </si>
  <si>
    <t>Ⅱ-432-1</t>
  </si>
  <si>
    <t>663K全間006</t>
  </si>
  <si>
    <t>Ⅱ-432-2</t>
  </si>
  <si>
    <t>663K全間007</t>
  </si>
  <si>
    <t>Ⅱ-432-3</t>
  </si>
  <si>
    <t>663K全間008</t>
  </si>
  <si>
    <t>Ⅱ-433</t>
  </si>
  <si>
    <t>663D全間001</t>
  </si>
  <si>
    <t>Ⅰ-11051</t>
  </si>
  <si>
    <t>663D全間002</t>
  </si>
  <si>
    <t>Ⅰ-11055</t>
  </si>
  <si>
    <t>663D全間003</t>
  </si>
  <si>
    <t>Ⅱ-11049</t>
  </si>
  <si>
    <t>663D全間004</t>
  </si>
  <si>
    <t>Ⅱ-11052</t>
  </si>
  <si>
    <t>663D全間005</t>
  </si>
  <si>
    <t>Ⅱ-11053</t>
  </si>
  <si>
    <t>663D全間006</t>
  </si>
  <si>
    <t>Ⅱ-11054-1</t>
  </si>
  <si>
    <t>663D全間007</t>
  </si>
  <si>
    <t>Ⅱ-11054-2</t>
  </si>
  <si>
    <t>663D全間008</t>
  </si>
  <si>
    <t>Ⅱ-11056</t>
  </si>
  <si>
    <t>663D全間009</t>
  </si>
  <si>
    <t>Ⅱ-11065</t>
  </si>
  <si>
    <t>663D全間010</t>
  </si>
  <si>
    <t>Ⅱ-11066</t>
  </si>
  <si>
    <t>663D全間011</t>
  </si>
  <si>
    <t>Ⅱ-11067</t>
  </si>
  <si>
    <t>南庄</t>
  </si>
  <si>
    <t>663K南庄001</t>
  </si>
  <si>
    <t>Ⅱ-417</t>
  </si>
  <si>
    <t>663D南庄001</t>
  </si>
  <si>
    <t>Ⅱ-11010</t>
  </si>
  <si>
    <t>663D南庄002</t>
  </si>
  <si>
    <t>Ⅱ-11011</t>
  </si>
  <si>
    <t>663J南庄001</t>
  </si>
  <si>
    <t>22</t>
  </si>
  <si>
    <t>南畑</t>
  </si>
  <si>
    <t>663K南畑001</t>
  </si>
  <si>
    <t>Ⅱ-434</t>
  </si>
  <si>
    <t>安ヶ乢</t>
  </si>
  <si>
    <t>663D安ヶ乢001</t>
  </si>
  <si>
    <t>Ⅱ-11062-1</t>
  </si>
  <si>
    <t>663D安ヶ乢002</t>
  </si>
  <si>
    <t>Ⅱ-11062-2</t>
  </si>
  <si>
    <t>土砂災害警戒区域等の指定箇所一覧表（美咲町）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rPh sb="18" eb="21">
      <t>ミサキチョウ</t>
    </rPh>
    <phoneticPr fontId="4"/>
  </si>
  <si>
    <t>旭町</t>
  </si>
  <si>
    <t>江与味</t>
  </si>
  <si>
    <t>666K江与味001</t>
  </si>
  <si>
    <t>Ⅰ-531</t>
  </si>
  <si>
    <t>666K江与味002</t>
  </si>
  <si>
    <t>Ⅰ-2159</t>
  </si>
  <si>
    <t>666K江与味003</t>
  </si>
  <si>
    <t>Ⅰ-2162</t>
  </si>
  <si>
    <t>666K江与味004</t>
  </si>
  <si>
    <t>Ⅰ-2157</t>
  </si>
  <si>
    <t>666K江与味005</t>
  </si>
  <si>
    <t>Ⅰ-2160</t>
  </si>
  <si>
    <t>666K江与味006</t>
  </si>
  <si>
    <t>Ⅰ-2161</t>
  </si>
  <si>
    <t>666K江与味007</t>
  </si>
  <si>
    <t>Ⅱ-394</t>
  </si>
  <si>
    <t>666K江与味008</t>
  </si>
  <si>
    <t>Ⅱ-395</t>
  </si>
  <si>
    <t>666K江与味009</t>
  </si>
  <si>
    <t>Ⅱ-396</t>
  </si>
  <si>
    <t>666K江与味010</t>
  </si>
  <si>
    <t>Ⅱ-397</t>
  </si>
  <si>
    <t>666K江与味011</t>
  </si>
  <si>
    <t>Ⅱ-398</t>
  </si>
  <si>
    <t>666K江与味012</t>
  </si>
  <si>
    <t>Ⅱ-399</t>
  </si>
  <si>
    <t>666K江与味013</t>
  </si>
  <si>
    <t>Ⅱ-400</t>
  </si>
  <si>
    <t>666K江与味014</t>
  </si>
  <si>
    <t>Ⅱ-401</t>
  </si>
  <si>
    <t>666K江与味015</t>
  </si>
  <si>
    <t>Ⅱ-402</t>
  </si>
  <si>
    <t>666K江与味016</t>
  </si>
  <si>
    <t>Ⅱ-403</t>
  </si>
  <si>
    <t>666K江与味017</t>
  </si>
  <si>
    <t>Ⅱ-404</t>
  </si>
  <si>
    <t>666K江与味018</t>
  </si>
  <si>
    <t>原黒木山</t>
  </si>
  <si>
    <t>666K江与味019</t>
  </si>
  <si>
    <t>大山南</t>
  </si>
  <si>
    <t>666K江与味020</t>
  </si>
  <si>
    <t>中上飯竹(E)</t>
  </si>
  <si>
    <t>666K江与味021</t>
  </si>
  <si>
    <t>馬乗場</t>
  </si>
  <si>
    <t>666D江与味001</t>
  </si>
  <si>
    <t>Ⅰ-10066</t>
  </si>
  <si>
    <t>666D江与味002</t>
  </si>
  <si>
    <t>Ⅰ-10067</t>
  </si>
  <si>
    <t>666D江与味003</t>
  </si>
  <si>
    <t>Ⅱ-10060-1</t>
  </si>
  <si>
    <t>666D江与味004</t>
  </si>
  <si>
    <t>Ⅱ-10060-2</t>
  </si>
  <si>
    <t>666D江与味005</t>
  </si>
  <si>
    <t>Ⅱ-10060-3</t>
  </si>
  <si>
    <t>666D江与味006</t>
  </si>
  <si>
    <t>Ⅱ-10061</t>
  </si>
  <si>
    <t>666D江与味007</t>
  </si>
  <si>
    <t>Ⅱ-10062</t>
  </si>
  <si>
    <t>666D江与味008</t>
  </si>
  <si>
    <t>Ⅱ-10063</t>
  </si>
  <si>
    <t>666D江与味009</t>
  </si>
  <si>
    <t>Ⅱ-10064</t>
  </si>
  <si>
    <t>666D江与味010</t>
  </si>
  <si>
    <t>Ⅱ-10065</t>
  </si>
  <si>
    <t>666D江与味011</t>
  </si>
  <si>
    <t>Ⅱ-10068</t>
  </si>
  <si>
    <t>666D江与味012</t>
  </si>
  <si>
    <t>Ⅱ-10069</t>
  </si>
  <si>
    <t>666D江与味013</t>
  </si>
  <si>
    <t>Ⅱ-10070</t>
  </si>
  <si>
    <t>666D江与味014</t>
  </si>
  <si>
    <t>Ⅱ-10071</t>
  </si>
  <si>
    <t>666K北001</t>
  </si>
  <si>
    <t>Ⅰ-2152</t>
  </si>
  <si>
    <t>666K北002</t>
  </si>
  <si>
    <t>Ⅱ-330</t>
  </si>
  <si>
    <t>666K北003</t>
  </si>
  <si>
    <t>Ⅱ-331</t>
  </si>
  <si>
    <t>666K北004</t>
  </si>
  <si>
    <t>Ⅱ-337</t>
  </si>
  <si>
    <t>666K北005</t>
  </si>
  <si>
    <t>Ⅱ-353</t>
  </si>
  <si>
    <t>666D北001</t>
  </si>
  <si>
    <t>Ⅱ-10001</t>
  </si>
  <si>
    <t>666D北002</t>
  </si>
  <si>
    <t>Ⅱ-10002</t>
  </si>
  <si>
    <t>666D北003</t>
  </si>
  <si>
    <t>Ⅱ-10003</t>
  </si>
  <si>
    <t>666D北004</t>
  </si>
  <si>
    <t>Ⅱ-10004</t>
  </si>
  <si>
    <t>666D北005</t>
  </si>
  <si>
    <t>Ⅱ-10005</t>
  </si>
  <si>
    <t>666D北006</t>
  </si>
  <si>
    <t>Ⅱ-10006</t>
  </si>
  <si>
    <t>666K小山001</t>
  </si>
  <si>
    <t>Ⅱ-405</t>
  </si>
  <si>
    <t>666K小山002</t>
  </si>
  <si>
    <t>Ⅱ-406</t>
  </si>
  <si>
    <t>666K小山003</t>
  </si>
  <si>
    <t>Ⅱ-407</t>
  </si>
  <si>
    <t>666K小山004</t>
  </si>
  <si>
    <t>Ⅱ-408</t>
  </si>
  <si>
    <t>666K小山005</t>
  </si>
  <si>
    <t>Ⅱ-409</t>
  </si>
  <si>
    <t>666K小山006</t>
  </si>
  <si>
    <t>Ⅱ-410</t>
  </si>
  <si>
    <t>666D小山001</t>
  </si>
  <si>
    <t>Ⅱ-10076</t>
  </si>
  <si>
    <t>666D小山002</t>
  </si>
  <si>
    <t>Ⅱ-10077</t>
  </si>
  <si>
    <t>666D小山003</t>
  </si>
  <si>
    <t>Ⅱ-10078-1</t>
  </si>
  <si>
    <t>666D小山004</t>
  </si>
  <si>
    <t>Ⅱ-10078-2</t>
  </si>
  <si>
    <t>666D小山005</t>
  </si>
  <si>
    <t>Ⅱ-10079</t>
  </si>
  <si>
    <t>里</t>
  </si>
  <si>
    <t>666K里001</t>
  </si>
  <si>
    <t>Ⅱ-345</t>
  </si>
  <si>
    <t>666K里002</t>
  </si>
  <si>
    <t>Ⅱ-346</t>
  </si>
  <si>
    <t>666K里003</t>
  </si>
  <si>
    <t>Ⅱ-374</t>
  </si>
  <si>
    <t>666K里004</t>
  </si>
  <si>
    <t>Ⅱ-383</t>
  </si>
  <si>
    <t>666D里001</t>
  </si>
  <si>
    <t>Ⅱ-10034</t>
  </si>
  <si>
    <t>666D里002</t>
  </si>
  <si>
    <t>Ⅱ-10016</t>
  </si>
  <si>
    <t>666D里003</t>
  </si>
  <si>
    <t>Ⅱ-10040</t>
  </si>
  <si>
    <t>666D里004</t>
  </si>
  <si>
    <t>Ⅱ-10042</t>
  </si>
  <si>
    <t>666J里001</t>
  </si>
  <si>
    <t>18</t>
  </si>
  <si>
    <t>栃原</t>
  </si>
  <si>
    <t>666K栃原001</t>
  </si>
  <si>
    <t>Ⅰ-530</t>
  </si>
  <si>
    <t>666K栃原002</t>
  </si>
  <si>
    <t>Ⅰ-2156</t>
  </si>
  <si>
    <t>666K栃原003</t>
  </si>
  <si>
    <t>Ⅱ-389</t>
  </si>
  <si>
    <t>666K栃原004</t>
  </si>
  <si>
    <t>Ⅱ-390</t>
  </si>
  <si>
    <t>666K栃原005</t>
  </si>
  <si>
    <t>Ⅱ-391</t>
  </si>
  <si>
    <t>666K栃原006</t>
  </si>
  <si>
    <t>Ⅱ-392</t>
  </si>
  <si>
    <t>666K栃原007</t>
  </si>
  <si>
    <t>Ⅱ-393</t>
  </si>
  <si>
    <t>666D栃原001</t>
  </si>
  <si>
    <t>Ⅰ-10053</t>
  </si>
  <si>
    <t>666D栃原002</t>
  </si>
  <si>
    <t>Ⅰ-10055</t>
  </si>
  <si>
    <t>666D栃原003</t>
  </si>
  <si>
    <t>Ⅰ-10073</t>
  </si>
  <si>
    <t>666D栃原004</t>
  </si>
  <si>
    <t>Ⅱ-10054</t>
  </si>
  <si>
    <t>666D栃原005</t>
  </si>
  <si>
    <t>Ⅱ-10056</t>
  </si>
  <si>
    <t>666D栃原006</t>
  </si>
  <si>
    <t>Ⅱ-10074</t>
  </si>
  <si>
    <t>666D栃原007</t>
  </si>
  <si>
    <t>Ⅱ-10075</t>
  </si>
  <si>
    <t>666D栃原008</t>
  </si>
  <si>
    <t>Ⅱ-66033</t>
  </si>
  <si>
    <t>666K中001</t>
  </si>
  <si>
    <t>Ⅰ-509</t>
  </si>
  <si>
    <t>666K中002</t>
  </si>
  <si>
    <t>Ⅰ-510</t>
  </si>
  <si>
    <t>666K中003</t>
  </si>
  <si>
    <t>Ⅰ-511</t>
  </si>
  <si>
    <t>666K中004</t>
  </si>
  <si>
    <t>Ⅱ-332</t>
  </si>
  <si>
    <t>666K中005</t>
  </si>
  <si>
    <t>Ⅱ-333</t>
  </si>
  <si>
    <t>666K中006</t>
  </si>
  <si>
    <t>Ⅱ-334</t>
  </si>
  <si>
    <t>666K中007</t>
  </si>
  <si>
    <t>Ⅱ-335</t>
  </si>
  <si>
    <t>666K中008</t>
  </si>
  <si>
    <t>Ⅱ-336</t>
  </si>
  <si>
    <t>666D中001</t>
  </si>
  <si>
    <t>Ⅱ-10014</t>
  </si>
  <si>
    <t>666D中002</t>
  </si>
  <si>
    <t>Ⅰ-10015</t>
  </si>
  <si>
    <t>666J中001</t>
  </si>
  <si>
    <t>16</t>
  </si>
  <si>
    <t>666J中002</t>
  </si>
  <si>
    <t>松田</t>
  </si>
  <si>
    <t>西</t>
  </si>
  <si>
    <t>666K西001</t>
  </si>
  <si>
    <t>Ⅱ-386</t>
  </si>
  <si>
    <t>666K西002</t>
  </si>
  <si>
    <t>Ⅱ-387</t>
  </si>
  <si>
    <t>666D西001</t>
  </si>
  <si>
    <t>Ⅰ-10058</t>
  </si>
  <si>
    <t>西川</t>
  </si>
  <si>
    <t>666K西川001</t>
  </si>
  <si>
    <t>Ⅰ-523</t>
  </si>
  <si>
    <t>666K西川002</t>
  </si>
  <si>
    <t>Ⅰ-525</t>
  </si>
  <si>
    <t>666K西川003</t>
  </si>
  <si>
    <t>Ⅰ-526</t>
  </si>
  <si>
    <t>666K西川004</t>
  </si>
  <si>
    <t>Ⅰ-2154</t>
  </si>
  <si>
    <t>666K西川005</t>
  </si>
  <si>
    <t>Ⅰ-2155</t>
  </si>
  <si>
    <t>666K西川006</t>
  </si>
  <si>
    <t>Ⅱ-378</t>
  </si>
  <si>
    <t>666D西川001</t>
  </si>
  <si>
    <t>Ⅰ-10047</t>
  </si>
  <si>
    <t>666D西川002</t>
  </si>
  <si>
    <t>Ⅰ-10049</t>
  </si>
  <si>
    <t>666D西川003</t>
  </si>
  <si>
    <t>Ⅰ-10052</t>
  </si>
  <si>
    <t>666D西川004</t>
  </si>
  <si>
    <t>Ⅰ-10057</t>
  </si>
  <si>
    <t>666D西川005</t>
  </si>
  <si>
    <t>Ⅰ-10051</t>
  </si>
  <si>
    <t>666D西川006</t>
  </si>
  <si>
    <t>Ⅱ-10043</t>
  </si>
  <si>
    <t>666D西川007</t>
  </si>
  <si>
    <t>Ⅱ-10044</t>
  </si>
  <si>
    <t>666D西川008</t>
  </si>
  <si>
    <t>Ⅱ-10045</t>
  </si>
  <si>
    <t>666D西川009</t>
  </si>
  <si>
    <t>Ⅱ-10048</t>
  </si>
  <si>
    <t>666D西川010</t>
  </si>
  <si>
    <t>Ⅱ-10050</t>
  </si>
  <si>
    <t>西川上</t>
  </si>
  <si>
    <t>666K西川上001</t>
  </si>
  <si>
    <t>Ⅰ-516</t>
  </si>
  <si>
    <t>666K西川上002</t>
  </si>
  <si>
    <t>Ⅰ-2153</t>
  </si>
  <si>
    <t>666K西川上003</t>
  </si>
  <si>
    <t>Ⅰ-513</t>
  </si>
  <si>
    <t>666K西川上004</t>
  </si>
  <si>
    <t>Ⅰ-519</t>
  </si>
  <si>
    <t>666K西川上005</t>
  </si>
  <si>
    <t>Ⅱ-338</t>
  </si>
  <si>
    <t>666K西川上006</t>
  </si>
  <si>
    <t>Ⅱ-339</t>
  </si>
  <si>
    <t>666K西川上007</t>
  </si>
  <si>
    <t>Ⅱ-340</t>
  </si>
  <si>
    <t>666K西川上008</t>
  </si>
  <si>
    <t>Ⅱ-341</t>
  </si>
  <si>
    <t>666K西川上009</t>
  </si>
  <si>
    <t>Ⅱ-342</t>
  </si>
  <si>
    <t>666K西川上010</t>
  </si>
  <si>
    <t>Ⅱ-343</t>
  </si>
  <si>
    <t>666K西川上011</t>
  </si>
  <si>
    <t>Ⅱ-344</t>
  </si>
  <si>
    <t>666K西川上012</t>
  </si>
  <si>
    <t>Ⅱ-351</t>
  </si>
  <si>
    <t>666K西川上013</t>
  </si>
  <si>
    <t>Ⅱ-352</t>
  </si>
  <si>
    <t>666K西川上014</t>
  </si>
  <si>
    <t>Ⅱ-354</t>
  </si>
  <si>
    <t>666K西川上015</t>
  </si>
  <si>
    <t>Ⅱ-355</t>
  </si>
  <si>
    <t>666K西川上016</t>
  </si>
  <si>
    <t>Ⅱ-356</t>
  </si>
  <si>
    <t>666K西川上017</t>
  </si>
  <si>
    <t>Ⅱ-357</t>
  </si>
  <si>
    <t>666K西川上018</t>
  </si>
  <si>
    <t>Ⅱ-358</t>
  </si>
  <si>
    <t>666K西川上019</t>
  </si>
  <si>
    <t>Ⅱ-359</t>
  </si>
  <si>
    <t>666K西川上020</t>
  </si>
  <si>
    <t>Ⅱ-360</t>
  </si>
  <si>
    <t>666K西川上021</t>
  </si>
  <si>
    <t>Ⅰ-521</t>
  </si>
  <si>
    <t>666K西川上022</t>
  </si>
  <si>
    <t>Ⅱ-361</t>
  </si>
  <si>
    <t>666K西川上023</t>
  </si>
  <si>
    <t>Ⅱ-362</t>
  </si>
  <si>
    <t>666K西川上024</t>
  </si>
  <si>
    <t>Ⅱ-363</t>
  </si>
  <si>
    <t>666K西川上025</t>
  </si>
  <si>
    <t>Ⅱ-364</t>
  </si>
  <si>
    <t>666K西川上026</t>
  </si>
  <si>
    <t>Ⅱ-365</t>
  </si>
  <si>
    <t>666K西川上027</t>
  </si>
  <si>
    <t>Ⅱ-366</t>
  </si>
  <si>
    <t>666K西川上028</t>
  </si>
  <si>
    <t>Ⅱ-367</t>
  </si>
  <si>
    <t>666K西川上029</t>
  </si>
  <si>
    <t>Ⅱ-368</t>
  </si>
  <si>
    <t>666K西川上030</t>
  </si>
  <si>
    <t>Ⅱ-369</t>
  </si>
  <si>
    <t>666K西川上031</t>
  </si>
  <si>
    <t>Ⅱ-370</t>
  </si>
  <si>
    <t>666K西川上032</t>
  </si>
  <si>
    <t>Ⅱ-371</t>
  </si>
  <si>
    <t>666K西川上033</t>
  </si>
  <si>
    <t>Ⅱ-372</t>
  </si>
  <si>
    <t>666K西川上034</t>
  </si>
  <si>
    <t>Ⅱ-373</t>
  </si>
  <si>
    <t>666K西川上035</t>
  </si>
  <si>
    <t>Ⅱ-379</t>
  </si>
  <si>
    <t>666K西川上036</t>
  </si>
  <si>
    <t>Ⅱ-380</t>
  </si>
  <si>
    <t>666K西川上037</t>
  </si>
  <si>
    <t>Ⅱ-381</t>
  </si>
  <si>
    <t>666D西川上001</t>
  </si>
  <si>
    <t>Ⅰ-10023</t>
  </si>
  <si>
    <t>666D西川上002</t>
  </si>
  <si>
    <t>Ⅰ-10024</t>
  </si>
  <si>
    <t>666D西川上003</t>
  </si>
  <si>
    <t>Ⅱ-10007</t>
  </si>
  <si>
    <t>666D西川上004</t>
  </si>
  <si>
    <t>Ⅱ-10008</t>
  </si>
  <si>
    <t>666D西川上005</t>
  </si>
  <si>
    <t>Ⅱ-10009</t>
  </si>
  <si>
    <t>666D西川上006</t>
  </si>
  <si>
    <t>Ⅱ-10010</t>
  </si>
  <si>
    <t>666D西川上007</t>
  </si>
  <si>
    <t>Ⅱ-10011</t>
  </si>
  <si>
    <t>666D西川上008</t>
  </si>
  <si>
    <t>Ⅱ-10012</t>
  </si>
  <si>
    <t>666D西川上009</t>
  </si>
  <si>
    <t>Ⅱ-10013</t>
  </si>
  <si>
    <t>666D西川上010</t>
  </si>
  <si>
    <t>Ⅱ-10018</t>
  </si>
  <si>
    <t>666D西川上011</t>
  </si>
  <si>
    <t>Ⅱ-10019</t>
  </si>
  <si>
    <t>666D西川上012</t>
  </si>
  <si>
    <t>Ⅱ-10020</t>
  </si>
  <si>
    <t>666D西川上013</t>
  </si>
  <si>
    <t>Ⅱ-10021</t>
  </si>
  <si>
    <t>666D西川上014</t>
  </si>
  <si>
    <t>Ⅱ-10022</t>
  </si>
  <si>
    <t>666D西川上015</t>
  </si>
  <si>
    <t>Ⅱ-10025</t>
  </si>
  <si>
    <t>666D西川上016</t>
  </si>
  <si>
    <t>Ⅱ-10026</t>
  </si>
  <si>
    <t>666D西川上017</t>
  </si>
  <si>
    <t>Ⅱ-10027</t>
  </si>
  <si>
    <t>666D西川上018</t>
  </si>
  <si>
    <t>Ⅱ-10028</t>
  </si>
  <si>
    <t>666D西川上019</t>
  </si>
  <si>
    <t>Ⅱ-10029</t>
  </si>
  <si>
    <t>666D西川上020</t>
  </si>
  <si>
    <t>Ⅱ-10030</t>
  </si>
  <si>
    <t>666D西川上021</t>
  </si>
  <si>
    <t>Ⅱ-10031</t>
  </si>
  <si>
    <t>666D西川上022</t>
  </si>
  <si>
    <t>Ⅱ-10032</t>
  </si>
  <si>
    <t>666D西川上023</t>
  </si>
  <si>
    <t>Ⅱ-10033</t>
  </si>
  <si>
    <t>666D西川上024</t>
  </si>
  <si>
    <t>Ⅱ-10036</t>
  </si>
  <si>
    <t>666D西川上025</t>
  </si>
  <si>
    <t>Ⅱ-10037</t>
  </si>
  <si>
    <t>666D西川上026</t>
  </si>
  <si>
    <t>Ⅱ-10038</t>
  </si>
  <si>
    <t>666D西川上027</t>
  </si>
  <si>
    <t>Ⅱ-10039</t>
  </si>
  <si>
    <t>666D西川上028</t>
  </si>
  <si>
    <t>Ⅱ-10046</t>
  </si>
  <si>
    <t>666J西川上001</t>
  </si>
  <si>
    <t>14</t>
  </si>
  <si>
    <t>666J西川上002</t>
  </si>
  <si>
    <t>15</t>
  </si>
  <si>
    <t>666J西川上003</t>
  </si>
  <si>
    <t>17</t>
  </si>
  <si>
    <t>西垪和</t>
  </si>
  <si>
    <t>666K西垪和001</t>
  </si>
  <si>
    <t>Ⅱ-388</t>
  </si>
  <si>
    <t>666D西垪和001</t>
  </si>
  <si>
    <t>Ⅰ-10059</t>
  </si>
  <si>
    <t>666D西垪和002</t>
  </si>
  <si>
    <t>Ⅰ-10072</t>
  </si>
  <si>
    <t>東垪和</t>
  </si>
  <si>
    <t>666K東垪和001</t>
  </si>
  <si>
    <t>Ⅱ-384</t>
  </si>
  <si>
    <t>666K東垪和002</t>
  </si>
  <si>
    <t>Ⅱ-385</t>
  </si>
  <si>
    <t>666K南001</t>
  </si>
  <si>
    <t>Ⅰ-515</t>
  </si>
  <si>
    <t>666K南002</t>
  </si>
  <si>
    <t>Ⅰ-518</t>
  </si>
  <si>
    <t>666K南003</t>
  </si>
  <si>
    <t>Ⅱ-347</t>
  </si>
  <si>
    <t>666K南004</t>
  </si>
  <si>
    <t>Ⅱ-348</t>
  </si>
  <si>
    <t>666K南005</t>
  </si>
  <si>
    <t>Ⅱ-349</t>
  </si>
  <si>
    <t>666K南006</t>
  </si>
  <si>
    <t>Ⅱ-350</t>
  </si>
  <si>
    <t>666K南007</t>
  </si>
  <si>
    <t>Ⅱ-375</t>
  </si>
  <si>
    <t>666K南008</t>
  </si>
  <si>
    <t>Ⅱ-376</t>
  </si>
  <si>
    <t>666K南009</t>
  </si>
  <si>
    <t>Ⅱ-377</t>
  </si>
  <si>
    <t>666D南001</t>
  </si>
  <si>
    <t>Ⅰ-10041</t>
  </si>
  <si>
    <t>666D南002</t>
  </si>
  <si>
    <t>Ⅱ-10017</t>
  </si>
  <si>
    <t>中央町</t>
  </si>
  <si>
    <t>打穴上</t>
  </si>
  <si>
    <t>666K打穴上001</t>
  </si>
  <si>
    <t>Ⅰ-1799</t>
  </si>
  <si>
    <t>666K打穴上002</t>
  </si>
  <si>
    <t>Ⅰ-1803</t>
  </si>
  <si>
    <t>666K打穴上003</t>
  </si>
  <si>
    <t>Ⅰ-2722</t>
  </si>
  <si>
    <t>666K打穴上004</t>
  </si>
  <si>
    <t>Ⅱ-2349</t>
  </si>
  <si>
    <t>666K打穴上005</t>
  </si>
  <si>
    <t>Ⅱ-2350</t>
  </si>
  <si>
    <t>666K打穴上006</t>
  </si>
  <si>
    <t>Ⅱ-2360</t>
  </si>
  <si>
    <t>666K打穴上007</t>
  </si>
  <si>
    <t>Ⅱ-2361</t>
  </si>
  <si>
    <t>666K打穴上008</t>
  </si>
  <si>
    <t>Ⅱ-2362</t>
  </si>
  <si>
    <t>666K打穴上009</t>
  </si>
  <si>
    <t>Ⅱ-2363</t>
  </si>
  <si>
    <t>666K打穴上010</t>
  </si>
  <si>
    <t>Ⅱ-2364</t>
  </si>
  <si>
    <t>666K打穴上011</t>
  </si>
  <si>
    <t>Ⅱ-2365_a</t>
  </si>
  <si>
    <t>666K打穴上012</t>
  </si>
  <si>
    <t>Ⅱ-2365_b</t>
  </si>
  <si>
    <t>666K打穴上013</t>
  </si>
  <si>
    <t>Ⅰ‐1800</t>
  </si>
  <si>
    <t>666D打穴上001</t>
  </si>
  <si>
    <t>Ⅰ-66018</t>
  </si>
  <si>
    <t>666D打穴上002</t>
  </si>
  <si>
    <t>Ⅰ-66023</t>
  </si>
  <si>
    <t>666D打穴上003</t>
  </si>
  <si>
    <t>Ⅰ-66024</t>
  </si>
  <si>
    <t>666D打穴上004</t>
  </si>
  <si>
    <t>Ⅱ-66019</t>
  </si>
  <si>
    <t>666D打穴上005</t>
  </si>
  <si>
    <t>Ⅱ-66020</t>
  </si>
  <si>
    <t>666D打穴上006</t>
  </si>
  <si>
    <t>Ⅱ-66021</t>
  </si>
  <si>
    <t>666D打穴上007</t>
  </si>
  <si>
    <t>Ⅱ-66022</t>
  </si>
  <si>
    <t>666D打穴上008</t>
  </si>
  <si>
    <t>Ⅱ-66025</t>
  </si>
  <si>
    <t>666D打穴上009</t>
  </si>
  <si>
    <t>Ⅱ-66026</t>
  </si>
  <si>
    <t>666D打穴上010</t>
  </si>
  <si>
    <t>打穴川支流(1)</t>
  </si>
  <si>
    <t>打穴北</t>
  </si>
  <si>
    <t>666K打穴北001</t>
  </si>
  <si>
    <t>Ⅰ‐1796</t>
  </si>
  <si>
    <t>666K打穴北002</t>
  </si>
  <si>
    <t>Ⅰ‐1797</t>
  </si>
  <si>
    <t>666K打穴北003</t>
  </si>
  <si>
    <t>Ⅰ‐1798</t>
  </si>
  <si>
    <t>666K打穴北004</t>
  </si>
  <si>
    <t>Ⅱ‐2345</t>
  </si>
  <si>
    <t>666K打穴北005</t>
  </si>
  <si>
    <t>Ⅱ‐2346</t>
  </si>
  <si>
    <t>666K打穴北006</t>
  </si>
  <si>
    <t>Ⅱ‐2351</t>
  </si>
  <si>
    <t>666K打穴北008</t>
  </si>
  <si>
    <t>Ⅱ‐2354</t>
  </si>
  <si>
    <t>666D打穴北001</t>
  </si>
  <si>
    <t>Ⅱ-66009</t>
  </si>
  <si>
    <t>666D打穴北002</t>
  </si>
  <si>
    <t>Ⅱ‐66010</t>
  </si>
  <si>
    <t>打穴里</t>
  </si>
  <si>
    <t>666K打穴里001</t>
  </si>
  <si>
    <t>Ⅰ‐1789</t>
  </si>
  <si>
    <t>666K打穴里003</t>
  </si>
  <si>
    <t>Ⅰ‐2720</t>
  </si>
  <si>
    <t>666K打穴里004</t>
  </si>
  <si>
    <t>Ⅰ‐2721</t>
  </si>
  <si>
    <t>666K打穴里005</t>
  </si>
  <si>
    <t>Ⅰ‐1795-2</t>
  </si>
  <si>
    <t>666K打穴里006</t>
  </si>
  <si>
    <t>Ⅱ‐2353</t>
  </si>
  <si>
    <t>666K打穴里007</t>
  </si>
  <si>
    <t>Ⅱ‐2355</t>
  </si>
  <si>
    <t>666K打穴里008</t>
  </si>
  <si>
    <t>Ⅱ‐2356</t>
  </si>
  <si>
    <t>666K打穴里009</t>
  </si>
  <si>
    <t>Ⅱ‐2357</t>
  </si>
  <si>
    <t>666K打穴里010</t>
  </si>
  <si>
    <t>Ⅱ‐2359</t>
  </si>
  <si>
    <t>666K打穴里011</t>
  </si>
  <si>
    <t>Ⅰ‐1795-1</t>
  </si>
  <si>
    <t>666K打穴里012</t>
  </si>
  <si>
    <t>Ⅱ‐2352</t>
  </si>
  <si>
    <t>666D打穴里001</t>
  </si>
  <si>
    <t>Ⅰ-66011-1</t>
  </si>
  <si>
    <t>666D打穴里002</t>
  </si>
  <si>
    <t>Ⅰ-66011-2</t>
  </si>
  <si>
    <t>666D打穴里003</t>
  </si>
  <si>
    <t>Ⅰ-66012</t>
  </si>
  <si>
    <t>666D打穴里004</t>
  </si>
  <si>
    <t>Ⅰ-66014</t>
  </si>
  <si>
    <t>666D打穴里005</t>
  </si>
  <si>
    <t>Ⅱ‐66013</t>
  </si>
  <si>
    <t>666D打穴里006</t>
  </si>
  <si>
    <t>Ⅱ‐66015</t>
  </si>
  <si>
    <t>666D打穴里007</t>
  </si>
  <si>
    <t>Ⅱ-66016</t>
  </si>
  <si>
    <t>666D打穴里008</t>
  </si>
  <si>
    <t>湯谷川(1)</t>
  </si>
  <si>
    <t>666J打穴里001</t>
  </si>
  <si>
    <t>177</t>
  </si>
  <si>
    <t>打穴下</t>
  </si>
  <si>
    <t>666D打穴下001</t>
  </si>
  <si>
    <t>Ⅱ-66001</t>
  </si>
  <si>
    <t>打穴中</t>
  </si>
  <si>
    <t>666K打穴中001</t>
  </si>
  <si>
    <t>Ⅰ‐1784</t>
  </si>
  <si>
    <t>666K打穴中002</t>
  </si>
  <si>
    <t>Ⅱ‐2301</t>
  </si>
  <si>
    <t>666D打穴中001</t>
  </si>
  <si>
    <t>Ⅱ-66002-1</t>
  </si>
  <si>
    <t>666D打穴中002</t>
  </si>
  <si>
    <t>Ⅱ-66002-2</t>
  </si>
  <si>
    <t>大垪和西</t>
  </si>
  <si>
    <t>666K大垪和西001</t>
  </si>
  <si>
    <t>Ⅰ-1812</t>
  </si>
  <si>
    <t>666K大垪和西002</t>
  </si>
  <si>
    <t>Ⅰ-1815</t>
  </si>
  <si>
    <t>666K大垪和西003</t>
  </si>
  <si>
    <t>Ⅰ-1817</t>
  </si>
  <si>
    <t>666K大垪和西004</t>
  </si>
  <si>
    <t>Ⅱ-2316</t>
  </si>
  <si>
    <t>666K大垪和西005</t>
  </si>
  <si>
    <t>Ⅱ-2317</t>
  </si>
  <si>
    <t>666K大垪和西006</t>
  </si>
  <si>
    <t>Ⅱ-2318</t>
  </si>
  <si>
    <t>666K大垪和西007</t>
  </si>
  <si>
    <t>Ⅱ-2319</t>
  </si>
  <si>
    <t>666K大垪和西008</t>
  </si>
  <si>
    <t>Ⅱ-2323</t>
  </si>
  <si>
    <t>大垪和東</t>
  </si>
  <si>
    <t>666K大垪和東001</t>
  </si>
  <si>
    <t>Ⅰ-1809</t>
  </si>
  <si>
    <t>666K大垪和東002</t>
  </si>
  <si>
    <t>Ⅰ-1813</t>
  </si>
  <si>
    <t>666K大垪和東003</t>
  </si>
  <si>
    <t>Ⅱ-2313</t>
  </si>
  <si>
    <t>666K大垪和東004</t>
  </si>
  <si>
    <t>Ⅱ-2315</t>
  </si>
  <si>
    <t>666K大垪和東005</t>
  </si>
  <si>
    <t>Ⅱ-2320</t>
  </si>
  <si>
    <t>666K大垪和東006</t>
  </si>
  <si>
    <t>Ⅱ-2321</t>
  </si>
  <si>
    <t>666K大垪和東007</t>
  </si>
  <si>
    <t>Ⅱ-2322</t>
  </si>
  <si>
    <t>666K大垪和東008</t>
  </si>
  <si>
    <t>Ⅱ-2341</t>
  </si>
  <si>
    <t>666K大垪和東009</t>
  </si>
  <si>
    <t>Ⅱ-2342</t>
  </si>
  <si>
    <t>666K大垪和東010</t>
  </si>
  <si>
    <t>Ⅱ-2343</t>
  </si>
  <si>
    <t>金堀</t>
  </si>
  <si>
    <t>666D金堀001</t>
  </si>
  <si>
    <t>Ⅱ-66032</t>
  </si>
  <si>
    <t>666J金堀001</t>
  </si>
  <si>
    <t>越尾</t>
  </si>
  <si>
    <t>666K越尾001</t>
  </si>
  <si>
    <t>Ⅰ-1785-1</t>
  </si>
  <si>
    <t>666K越尾002</t>
  </si>
  <si>
    <t>Ⅰ-1785-2</t>
  </si>
  <si>
    <t>666K越尾003</t>
  </si>
  <si>
    <t>Ⅱ-2302</t>
  </si>
  <si>
    <t>666K越尾004</t>
  </si>
  <si>
    <t>Ⅱ-2371</t>
  </si>
  <si>
    <t>666K越尾005</t>
  </si>
  <si>
    <t>Ⅱ-2372</t>
  </si>
  <si>
    <t>666K越尾006</t>
  </si>
  <si>
    <t>Ⅱ-2374</t>
  </si>
  <si>
    <t>666K越尾007</t>
  </si>
  <si>
    <t>Ⅱ-2375</t>
  </si>
  <si>
    <t>666D越尾001</t>
  </si>
  <si>
    <t>Ⅱ-66003</t>
  </si>
  <si>
    <t>666D越尾002</t>
  </si>
  <si>
    <t>Ⅱ-66004-1</t>
  </si>
  <si>
    <t>666D越尾003</t>
  </si>
  <si>
    <t>Ⅱ-66004-2</t>
  </si>
  <si>
    <t>666D越尾004</t>
  </si>
  <si>
    <t>Ⅱ-66005</t>
  </si>
  <si>
    <t>666D越尾005</t>
  </si>
  <si>
    <t>Ⅱ-66006</t>
  </si>
  <si>
    <t>666D越尾006</t>
  </si>
  <si>
    <t>皿川支流</t>
  </si>
  <si>
    <t>西幸</t>
  </si>
  <si>
    <t>666K西幸001</t>
  </si>
  <si>
    <t>Ⅰ-1806</t>
  </si>
  <si>
    <t>666K西幸002</t>
  </si>
  <si>
    <t>Ⅱ-2367</t>
  </si>
  <si>
    <t>境</t>
  </si>
  <si>
    <t>666K境001</t>
  </si>
  <si>
    <t>Ⅰ-1824-1</t>
  </si>
  <si>
    <t>666K境002</t>
  </si>
  <si>
    <t>Ⅰ-1824-2</t>
  </si>
  <si>
    <t>666K境003</t>
  </si>
  <si>
    <t>Ⅱ-2333</t>
  </si>
  <si>
    <t>666K境004</t>
  </si>
  <si>
    <t>Ⅱ-2338</t>
  </si>
  <si>
    <t>666K境005</t>
  </si>
  <si>
    <t>Ⅱ-2339</t>
  </si>
  <si>
    <t>666K境006</t>
  </si>
  <si>
    <t>Ⅱ-2340</t>
  </si>
  <si>
    <t>666K境007</t>
  </si>
  <si>
    <t>Ⅱ-2344_a</t>
  </si>
  <si>
    <t>666K境008</t>
  </si>
  <si>
    <t>Ⅱ-2344_b</t>
  </si>
  <si>
    <t>666D境001</t>
  </si>
  <si>
    <t>Ⅱ-66027</t>
  </si>
  <si>
    <t>666D境002</t>
  </si>
  <si>
    <t>Ⅱ-66028</t>
  </si>
  <si>
    <t>666D境003</t>
  </si>
  <si>
    <t>Ⅱ-66029</t>
  </si>
  <si>
    <t>塩気</t>
  </si>
  <si>
    <t>666D塩気001</t>
  </si>
  <si>
    <t>Ⅱ-68021</t>
  </si>
  <si>
    <t>666D塩気002</t>
  </si>
  <si>
    <t>Ⅱ-68022</t>
  </si>
  <si>
    <t>新城</t>
  </si>
  <si>
    <t>666K新城001</t>
  </si>
  <si>
    <t>Ⅱ-2376</t>
  </si>
  <si>
    <t>666D新城001</t>
  </si>
  <si>
    <t>Ⅰ-66030</t>
  </si>
  <si>
    <t>666D新城002</t>
  </si>
  <si>
    <t>Ⅱ-66008</t>
  </si>
  <si>
    <t>666D新城003</t>
  </si>
  <si>
    <t>Ⅱ-66031</t>
  </si>
  <si>
    <t>惣田</t>
  </si>
  <si>
    <t>666K惣田001</t>
  </si>
  <si>
    <t>Ⅱ-2460</t>
  </si>
  <si>
    <t>666K惣田002</t>
  </si>
  <si>
    <t>Ⅱ-2461</t>
  </si>
  <si>
    <t>角石祖母</t>
  </si>
  <si>
    <t>666K角石祖母001</t>
  </si>
  <si>
    <t>Ⅱ-2327</t>
  </si>
  <si>
    <t>666K角石祖母002</t>
  </si>
  <si>
    <t>Ⅱ-2328</t>
  </si>
  <si>
    <t>666K角石祖母003</t>
  </si>
  <si>
    <t>Ⅱ-2329</t>
  </si>
  <si>
    <t>666K角石祖母004</t>
  </si>
  <si>
    <t>Ⅱ-2330</t>
  </si>
  <si>
    <t>666K角石祖母005</t>
  </si>
  <si>
    <t>Ⅱ-2331</t>
  </si>
  <si>
    <t>666K角石祖母006</t>
  </si>
  <si>
    <t>Ⅱ-2332</t>
  </si>
  <si>
    <t>666K角石祖母007</t>
  </si>
  <si>
    <t>Ⅱ-2334</t>
  </si>
  <si>
    <t>666K角石祖母008</t>
  </si>
  <si>
    <t>Ⅱ-2335</t>
  </si>
  <si>
    <t>666K角石祖母009</t>
  </si>
  <si>
    <t>Ⅱ-2336</t>
  </si>
  <si>
    <t>666K角石祖母010</t>
  </si>
  <si>
    <t>Ⅱ-2337</t>
  </si>
  <si>
    <t>666D角石祖母001</t>
  </si>
  <si>
    <t>Ⅱ-66034</t>
  </si>
  <si>
    <t>666D角石祖母002</t>
  </si>
  <si>
    <t>Ⅱ-66035</t>
  </si>
  <si>
    <t>原田</t>
  </si>
  <si>
    <t>666K原田001</t>
  </si>
  <si>
    <t>Ⅰ-1790</t>
  </si>
  <si>
    <t>666K原田002</t>
  </si>
  <si>
    <t>Ⅰ-1791</t>
  </si>
  <si>
    <t>666K原田003</t>
  </si>
  <si>
    <t>Ⅰ-1787</t>
  </si>
  <si>
    <t>666K原田004</t>
  </si>
  <si>
    <t>Ⅱ-2368</t>
  </si>
  <si>
    <t>666K原田005</t>
  </si>
  <si>
    <t>Ⅱ-2369_a</t>
  </si>
  <si>
    <t>666K原田006</t>
  </si>
  <si>
    <t>Ⅱ‐2369_b</t>
  </si>
  <si>
    <t>666K原田007</t>
  </si>
  <si>
    <t>Ⅱ-2370</t>
  </si>
  <si>
    <t>666D原田001</t>
  </si>
  <si>
    <t>Ⅱ-66007</t>
  </si>
  <si>
    <t>頼元</t>
  </si>
  <si>
    <t>666K頼元001</t>
  </si>
  <si>
    <t>Ⅱ-2366</t>
  </si>
  <si>
    <t>両山寺</t>
  </si>
  <si>
    <t>666K両山寺001</t>
  </si>
  <si>
    <t>Ⅱ‐2347</t>
  </si>
  <si>
    <t>666K両山寺002</t>
  </si>
  <si>
    <t>Ⅱ‐2348</t>
  </si>
  <si>
    <t>和田北</t>
  </si>
  <si>
    <t>666K和田北001</t>
  </si>
  <si>
    <t>Ⅰ-1829-1</t>
  </si>
  <si>
    <t>666K和田北002</t>
  </si>
  <si>
    <t>Ⅰ-1829-2</t>
  </si>
  <si>
    <t>666K和田北003</t>
  </si>
  <si>
    <t>Ⅱ-2303</t>
  </si>
  <si>
    <t>666K和田北004</t>
  </si>
  <si>
    <t>Ⅱ-2304</t>
  </si>
  <si>
    <t>666K和田北005</t>
  </si>
  <si>
    <t>Ⅱ-2305</t>
  </si>
  <si>
    <t>666K和田北006</t>
  </si>
  <si>
    <t>Ⅱ-2306</t>
  </si>
  <si>
    <t>666K和田北007</t>
  </si>
  <si>
    <t>Ⅱ-2307</t>
  </si>
  <si>
    <t>666K和田北008</t>
  </si>
  <si>
    <t>Ⅱ-2308</t>
  </si>
  <si>
    <t>666K和田北009</t>
  </si>
  <si>
    <t>Ⅱ-2309</t>
  </si>
  <si>
    <t>666K和田北010</t>
  </si>
  <si>
    <t>Ⅱ-2310</t>
  </si>
  <si>
    <t>666K和田北011</t>
  </si>
  <si>
    <t>Ⅱ-2312</t>
  </si>
  <si>
    <t>666K和田北012</t>
  </si>
  <si>
    <t>Ⅱ-2324</t>
  </si>
  <si>
    <t>666K和田北013</t>
  </si>
  <si>
    <t>Ⅱ-2325</t>
  </si>
  <si>
    <t>666K和田北014</t>
  </si>
  <si>
    <t>Ⅱ-2326</t>
  </si>
  <si>
    <t>柵原町</t>
  </si>
  <si>
    <t>上間</t>
  </si>
  <si>
    <t>666K上間001</t>
  </si>
  <si>
    <t>Ⅱ-2450</t>
  </si>
  <si>
    <t>666D上間001</t>
  </si>
  <si>
    <t>Ⅰ-68015</t>
  </si>
  <si>
    <t>王子</t>
  </si>
  <si>
    <t>666D王子001</t>
  </si>
  <si>
    <t>Ⅰ-68092</t>
  </si>
  <si>
    <t>書副</t>
  </si>
  <si>
    <t>666D書副001</t>
  </si>
  <si>
    <t>Ⅰ-68027</t>
  </si>
  <si>
    <t>666D書副002</t>
  </si>
  <si>
    <t>Ⅱ-68028</t>
  </si>
  <si>
    <t>吉ヶ原</t>
  </si>
  <si>
    <t>666K吉ヶ原001</t>
  </si>
  <si>
    <t>Ⅰ-1872</t>
  </si>
  <si>
    <t>666K吉ヶ原002</t>
  </si>
  <si>
    <t>Ⅱ-2468</t>
  </si>
  <si>
    <t>666K吉ヶ原003</t>
  </si>
  <si>
    <t>Ⅱ-2469</t>
  </si>
  <si>
    <t>666D吉ヶ原001</t>
  </si>
  <si>
    <t>Ⅰ-68081</t>
  </si>
  <si>
    <t>666D吉ヶ原002</t>
  </si>
  <si>
    <t>Ⅰ-68079</t>
  </si>
  <si>
    <t>666D吉ヶ原003</t>
  </si>
  <si>
    <t>Ⅰ-68080</t>
  </si>
  <si>
    <t>666D吉ヶ原004</t>
  </si>
  <si>
    <t>Ⅰ-68084</t>
  </si>
  <si>
    <t>666D吉ヶ原005</t>
  </si>
  <si>
    <t>Ⅱ-68085</t>
  </si>
  <si>
    <t>栗子</t>
  </si>
  <si>
    <t>666D栗子001</t>
  </si>
  <si>
    <t>Ⅰ-68053</t>
  </si>
  <si>
    <t>666D栗子002</t>
  </si>
  <si>
    <t>Ⅰ-68054</t>
  </si>
  <si>
    <t>666K高下001</t>
  </si>
  <si>
    <t>Ⅱ-2471</t>
  </si>
  <si>
    <t>小瀬</t>
  </si>
  <si>
    <t>666K小瀬001</t>
  </si>
  <si>
    <t>Ⅰ-2737</t>
  </si>
  <si>
    <t>666K小瀬002</t>
  </si>
  <si>
    <t>Ⅰ-2738</t>
  </si>
  <si>
    <t>666K小瀬003</t>
  </si>
  <si>
    <t>Ⅰ-2739</t>
  </si>
  <si>
    <t>666K小瀬004</t>
  </si>
  <si>
    <t>Ⅰ-1864</t>
  </si>
  <si>
    <t>666D小瀬001</t>
  </si>
  <si>
    <t>Ⅰ-68069</t>
  </si>
  <si>
    <t>666D小瀬002</t>
  </si>
  <si>
    <t>Ⅰ-68068</t>
  </si>
  <si>
    <t>666D小瀬003</t>
  </si>
  <si>
    <t>Ⅰ-68070</t>
  </si>
  <si>
    <t>定宗</t>
  </si>
  <si>
    <t>666K定宗001</t>
  </si>
  <si>
    <t>Ⅱ-2442</t>
  </si>
  <si>
    <t>666K定宗002</t>
  </si>
  <si>
    <t>Ⅱ-2443</t>
  </si>
  <si>
    <t>666K定宗003</t>
  </si>
  <si>
    <t>Ⅱ-2444</t>
  </si>
  <si>
    <t>666K定宗004</t>
  </si>
  <si>
    <t>Ⅱ-2445</t>
  </si>
  <si>
    <t>666D定宗001</t>
  </si>
  <si>
    <t>Ⅰ-68041</t>
  </si>
  <si>
    <t>666D定宗002</t>
  </si>
  <si>
    <t>Ⅰ-68042-1</t>
  </si>
  <si>
    <t>666D定宗003</t>
  </si>
  <si>
    <t>Ⅰ-68042-2</t>
  </si>
  <si>
    <t>666D定宗004</t>
  </si>
  <si>
    <t>Ⅱ-68040</t>
  </si>
  <si>
    <t>下谷</t>
  </si>
  <si>
    <t>666K下谷001</t>
  </si>
  <si>
    <t>Ⅱ-2448</t>
  </si>
  <si>
    <t>666K下谷002</t>
  </si>
  <si>
    <t>Ⅱ-2449</t>
  </si>
  <si>
    <t>大戸上</t>
  </si>
  <si>
    <t>666K大戸上001</t>
  </si>
  <si>
    <t>Ⅰ-2736</t>
  </si>
  <si>
    <t>666K大戸上002</t>
  </si>
  <si>
    <t>Ⅱ-2437</t>
  </si>
  <si>
    <t>666K大戸上003</t>
  </si>
  <si>
    <t>Ⅱ-2438</t>
  </si>
  <si>
    <t>666K大戸上004</t>
  </si>
  <si>
    <t>Ⅱ-2439</t>
  </si>
  <si>
    <t>666K大戸上005</t>
  </si>
  <si>
    <t>Ⅱ-2440</t>
  </si>
  <si>
    <t>666K大戸上006</t>
  </si>
  <si>
    <t>Ⅱ-2441</t>
  </si>
  <si>
    <t>666D大戸上001</t>
  </si>
  <si>
    <t>Ⅰ-68043</t>
  </si>
  <si>
    <t>666D大戸上002</t>
  </si>
  <si>
    <t>Ⅱ-68046</t>
  </si>
  <si>
    <t>666D大戸上003</t>
  </si>
  <si>
    <t>Ⅱ-68047</t>
  </si>
  <si>
    <t>666D大戸上004</t>
  </si>
  <si>
    <t>Ⅱ-68048</t>
  </si>
  <si>
    <t>666D大戸上005</t>
  </si>
  <si>
    <t>Ⅱ-68038</t>
  </si>
  <si>
    <t>666D大戸上006</t>
  </si>
  <si>
    <t>Ⅱ-68039</t>
  </si>
  <si>
    <t>666D大戸上007</t>
  </si>
  <si>
    <t>Ⅱ-68044</t>
  </si>
  <si>
    <t>666D大戸上008</t>
  </si>
  <si>
    <t>Ⅱ-68045</t>
  </si>
  <si>
    <t>666D大戸上009</t>
  </si>
  <si>
    <t>Ⅱ-68049</t>
  </si>
  <si>
    <t>大戸下</t>
  </si>
  <si>
    <t>666K大戸下001</t>
  </si>
  <si>
    <t>Ⅰ-1852</t>
  </si>
  <si>
    <t>666K大戸下002</t>
  </si>
  <si>
    <t>Ⅰ-1855</t>
  </si>
  <si>
    <t>666K大戸下003</t>
  </si>
  <si>
    <t>Ⅰ-2734</t>
  </si>
  <si>
    <t>666K大戸下004</t>
  </si>
  <si>
    <t>Ⅰ-2735</t>
  </si>
  <si>
    <t>666K大戸下005</t>
  </si>
  <si>
    <t>Ⅱ-2429</t>
  </si>
  <si>
    <t>666K大戸下006</t>
  </si>
  <si>
    <t>Ⅱ-2430</t>
  </si>
  <si>
    <t>666K大戸下007</t>
  </si>
  <si>
    <t>Ⅱ-2431</t>
  </si>
  <si>
    <t>666K大戸下008</t>
  </si>
  <si>
    <t>Ⅱ-2432</t>
  </si>
  <si>
    <t>666K大戸下009</t>
  </si>
  <si>
    <t>Ⅱ-2433</t>
  </si>
  <si>
    <t>666K大戸下010</t>
  </si>
  <si>
    <t>Ⅱ-2434</t>
  </si>
  <si>
    <t>666K大戸下011</t>
  </si>
  <si>
    <t>Ⅱ-2435</t>
  </si>
  <si>
    <t>666K大戸下012</t>
  </si>
  <si>
    <t>Ⅱ-2436</t>
  </si>
  <si>
    <t>666D大戸下001</t>
  </si>
  <si>
    <t>Ⅰ-68033</t>
  </si>
  <si>
    <t>666D大戸下002</t>
  </si>
  <si>
    <t>Ⅰ-68034</t>
  </si>
  <si>
    <t>666D大戸下003</t>
  </si>
  <si>
    <t>Ⅰ-68035</t>
  </si>
  <si>
    <t>666D大戸下004</t>
  </si>
  <si>
    <t>Ⅰ-68037</t>
  </si>
  <si>
    <t>666D大戸下005</t>
  </si>
  <si>
    <t>Ⅱ-68050</t>
  </si>
  <si>
    <t>666D大戸下006</t>
  </si>
  <si>
    <t>Ⅱ-68051</t>
  </si>
  <si>
    <t>666D大戸下007</t>
  </si>
  <si>
    <t>Ⅱ-68052</t>
  </si>
  <si>
    <t>高城</t>
  </si>
  <si>
    <t>666K高城001</t>
  </si>
  <si>
    <t>Ⅰ-1873</t>
  </si>
  <si>
    <t>666K高城002</t>
  </si>
  <si>
    <t>Ⅱ-2464</t>
  </si>
  <si>
    <t>666K高城003</t>
  </si>
  <si>
    <t>Ⅱ-2465</t>
  </si>
  <si>
    <t>666K高城004</t>
  </si>
  <si>
    <t>Ⅱ-2466</t>
  </si>
  <si>
    <t>塚角</t>
  </si>
  <si>
    <t>666K塚角001</t>
  </si>
  <si>
    <t>Ⅰ-2730</t>
  </si>
  <si>
    <t>666K塚角002</t>
  </si>
  <si>
    <t>Ⅱ-2428</t>
  </si>
  <si>
    <t>666D塚角001</t>
  </si>
  <si>
    <t>Ⅰ-68005</t>
  </si>
  <si>
    <t>666D塚角002</t>
  </si>
  <si>
    <t>Ⅰ-68007</t>
  </si>
  <si>
    <t>666D塚角003</t>
  </si>
  <si>
    <t>Ⅰ-68029</t>
  </si>
  <si>
    <t>666D塚角004</t>
  </si>
  <si>
    <t>Ⅰ-68032</t>
  </si>
  <si>
    <t>666D塚角005</t>
  </si>
  <si>
    <t>Ⅱ-68006</t>
  </si>
  <si>
    <t>666D塚角006</t>
  </si>
  <si>
    <t>Ⅱ-68030</t>
  </si>
  <si>
    <t>666D塚角007</t>
  </si>
  <si>
    <t>Ⅱ-68031</t>
  </si>
  <si>
    <t>百々</t>
  </si>
  <si>
    <t>666K百々001</t>
  </si>
  <si>
    <t>Ⅰ-1847</t>
  </si>
  <si>
    <t>666K百々002</t>
  </si>
  <si>
    <t>Ⅰ-1849</t>
  </si>
  <si>
    <t>666K百々003</t>
  </si>
  <si>
    <t>Ⅰ-1850</t>
  </si>
  <si>
    <t>666K百々004</t>
  </si>
  <si>
    <t>Ⅰ-1851</t>
  </si>
  <si>
    <t>666K百々005</t>
  </si>
  <si>
    <t>Ⅱ-2411</t>
  </si>
  <si>
    <t>666K百々006</t>
  </si>
  <si>
    <t>Ⅱ-2412</t>
  </si>
  <si>
    <t>666K百々007</t>
  </si>
  <si>
    <t>Ⅱ-2414</t>
  </si>
  <si>
    <t>666K百々008</t>
  </si>
  <si>
    <t>Ⅱ-2415</t>
  </si>
  <si>
    <t>666K百々009</t>
  </si>
  <si>
    <t>Ⅱ-2416</t>
  </si>
  <si>
    <t>666K百々010</t>
  </si>
  <si>
    <t>Ⅱ-2418</t>
  </si>
  <si>
    <t>666K百々011</t>
  </si>
  <si>
    <t>Ⅱ-2419</t>
  </si>
  <si>
    <t>666K百々012</t>
  </si>
  <si>
    <t>Ⅱ-2425</t>
  </si>
  <si>
    <t>666K百々013</t>
  </si>
  <si>
    <t>Ⅱ-2426</t>
  </si>
  <si>
    <t>666D百々001</t>
  </si>
  <si>
    <t>Ⅰ-68014</t>
  </si>
  <si>
    <t>666D百々002</t>
  </si>
  <si>
    <t>Ⅰ-68002</t>
  </si>
  <si>
    <t>666D百々003</t>
  </si>
  <si>
    <t>Ⅱ-68003</t>
  </si>
  <si>
    <t>羽仁</t>
  </si>
  <si>
    <t>666K羽仁001</t>
  </si>
  <si>
    <t>Ⅰ-2731</t>
  </si>
  <si>
    <t>666K羽仁002</t>
  </si>
  <si>
    <t>Ⅱ-2420</t>
  </si>
  <si>
    <t>666K羽仁003</t>
  </si>
  <si>
    <t>Ⅱ-2421</t>
  </si>
  <si>
    <t>666K羽仁004</t>
  </si>
  <si>
    <t>Ⅱ-2422</t>
  </si>
  <si>
    <t>666K羽仁005</t>
  </si>
  <si>
    <t>Ⅱ-2423</t>
  </si>
  <si>
    <t>666K羽仁006</t>
  </si>
  <si>
    <t>Ⅱ-2424</t>
  </si>
  <si>
    <t>666D羽仁001</t>
  </si>
  <si>
    <t>Ⅰ-68009</t>
  </si>
  <si>
    <t>666D羽仁002</t>
  </si>
  <si>
    <t>Ⅱ-68008</t>
  </si>
  <si>
    <t>666D羽仁003</t>
  </si>
  <si>
    <t>Ⅱ-68010</t>
  </si>
  <si>
    <t>666D羽仁004</t>
  </si>
  <si>
    <t>Ⅱ-68013</t>
  </si>
  <si>
    <t>久木</t>
  </si>
  <si>
    <t>666K久木001</t>
  </si>
  <si>
    <t>Ⅰ-2740</t>
  </si>
  <si>
    <t>666K久木002</t>
  </si>
  <si>
    <t>Ⅰ-1867</t>
  </si>
  <si>
    <t>666K久木003</t>
  </si>
  <si>
    <t>Ⅰ-1868</t>
  </si>
  <si>
    <t>666K久木004</t>
  </si>
  <si>
    <t>Ⅰ-1869</t>
  </si>
  <si>
    <t>666K久木005</t>
  </si>
  <si>
    <t>Ⅰ-2741</t>
  </si>
  <si>
    <t>666D久木001</t>
  </si>
  <si>
    <t>Ⅰ-68071</t>
  </si>
  <si>
    <t>666D久木002</t>
  </si>
  <si>
    <t>Ⅰ-68072</t>
  </si>
  <si>
    <t>666D久木003</t>
  </si>
  <si>
    <t>Ⅰ-68073</t>
  </si>
  <si>
    <t>666D久木004</t>
  </si>
  <si>
    <t>Ⅰ-68074</t>
  </si>
  <si>
    <t>藤田上</t>
  </si>
  <si>
    <t>666K藤田上001</t>
  </si>
  <si>
    <t>Ⅰ-1858</t>
  </si>
  <si>
    <t>666K藤田上002</t>
  </si>
  <si>
    <t>Ⅱ-2456</t>
  </si>
  <si>
    <t>666K藤田上003</t>
  </si>
  <si>
    <t>Ⅱ-2457</t>
  </si>
  <si>
    <t>666K藤田上004</t>
  </si>
  <si>
    <t>Ⅱ-2458</t>
  </si>
  <si>
    <t>666K藤田上005</t>
  </si>
  <si>
    <t>Ⅱ-2459</t>
  </si>
  <si>
    <t>666D藤田上001</t>
  </si>
  <si>
    <t>Ⅰ-68063</t>
  </si>
  <si>
    <t>666D藤田上002</t>
  </si>
  <si>
    <t>Ⅰ-68078</t>
  </si>
  <si>
    <t>藤田下</t>
  </si>
  <si>
    <t>666K藤田下001</t>
  </si>
  <si>
    <t>Ⅱ-2455</t>
  </si>
  <si>
    <t>666D藤田下001</t>
  </si>
  <si>
    <t>Ⅱ-68062-1</t>
  </si>
  <si>
    <t>666D藤田下002</t>
  </si>
  <si>
    <t>Ⅱ-68062-2</t>
  </si>
  <si>
    <t>666D藤田下003</t>
  </si>
  <si>
    <t>Ⅱ-68023</t>
  </si>
  <si>
    <t>666D藤田下004</t>
  </si>
  <si>
    <t>Ⅱ-68060</t>
  </si>
  <si>
    <t>666D藤田下005</t>
  </si>
  <si>
    <t>Ⅱ-68061</t>
  </si>
  <si>
    <t>藤原</t>
  </si>
  <si>
    <t>666K藤原001</t>
  </si>
  <si>
    <t>Ⅱ-2467</t>
  </si>
  <si>
    <t>666D藤原001</t>
  </si>
  <si>
    <t>Ⅰ-68075</t>
  </si>
  <si>
    <t>666D藤原002</t>
  </si>
  <si>
    <t>Ⅱ-68076</t>
  </si>
  <si>
    <t>666J藤原001</t>
  </si>
  <si>
    <t>181</t>
  </si>
  <si>
    <t>松尾</t>
  </si>
  <si>
    <t>666K松尾001</t>
  </si>
  <si>
    <t>Ⅱ-2451</t>
  </si>
  <si>
    <t>666K松尾002</t>
  </si>
  <si>
    <t>Ⅱ-2452</t>
  </si>
  <si>
    <t>666K松尾003</t>
  </si>
  <si>
    <t>Ⅱ-2453</t>
  </si>
  <si>
    <t>666K松尾004</t>
  </si>
  <si>
    <t>Ⅱ-2454</t>
  </si>
  <si>
    <t>666D松尾001</t>
  </si>
  <si>
    <t>Ⅰ-68019</t>
  </si>
  <si>
    <t>666D松尾002</t>
  </si>
  <si>
    <t>Ⅱ-68017</t>
  </si>
  <si>
    <t>666D松尾003</t>
  </si>
  <si>
    <t>Ⅱ-68018</t>
  </si>
  <si>
    <t>666D松尾004</t>
  </si>
  <si>
    <t>Ⅱ-68020</t>
  </si>
  <si>
    <t>宮山</t>
  </si>
  <si>
    <t>666K宮山001</t>
  </si>
  <si>
    <t>Ⅰ-1846</t>
  </si>
  <si>
    <t>666K宮山002</t>
  </si>
  <si>
    <t>Ⅰ-1841</t>
  </si>
  <si>
    <t>666K宮山003</t>
  </si>
  <si>
    <t>Ⅰ-1842</t>
  </si>
  <si>
    <t>666K宮山004</t>
  </si>
  <si>
    <t>Ⅰ-1843</t>
  </si>
  <si>
    <t>666K宮山005</t>
  </si>
  <si>
    <t>Ⅱ-2407</t>
  </si>
  <si>
    <t>666K宮山006</t>
  </si>
  <si>
    <t>Ⅱ-2408</t>
  </si>
  <si>
    <t>安井</t>
  </si>
  <si>
    <t>666K安井001</t>
  </si>
  <si>
    <t>Ⅰ-1844</t>
  </si>
  <si>
    <t>666K安井002</t>
  </si>
  <si>
    <t>Ⅰ-2729</t>
  </si>
  <si>
    <t>666K安井003</t>
  </si>
  <si>
    <t>Ⅰ-1845</t>
  </si>
  <si>
    <t>666K安井004</t>
  </si>
  <si>
    <t>Ⅰ-2071</t>
  </si>
  <si>
    <t>666K安井005</t>
  </si>
  <si>
    <t>Ⅱ-2409</t>
  </si>
  <si>
    <t>666K安井006</t>
  </si>
  <si>
    <t>Ⅱ-2410</t>
  </si>
  <si>
    <t>666D安井001</t>
  </si>
  <si>
    <t>Ⅱ-68001</t>
  </si>
  <si>
    <t>休石</t>
  </si>
  <si>
    <t>666K休石001</t>
  </si>
  <si>
    <t>Ⅰ-1863</t>
  </si>
  <si>
    <t>666K休石002</t>
  </si>
  <si>
    <t>Ⅰ-1865</t>
  </si>
  <si>
    <t>666K休石003</t>
  </si>
  <si>
    <t>Ⅱ-2462</t>
  </si>
  <si>
    <t>666D休石001</t>
  </si>
  <si>
    <t>Ⅱ-68077</t>
  </si>
  <si>
    <t>666D休石002</t>
  </si>
  <si>
    <t>Ⅰ-68064</t>
  </si>
  <si>
    <t>柵原</t>
  </si>
  <si>
    <t>666K柵原001</t>
  </si>
  <si>
    <t>Ⅰ-1866</t>
  </si>
  <si>
    <t>666K柵原002</t>
  </si>
  <si>
    <t>Ⅱ-2463</t>
  </si>
  <si>
    <t>666D柵原001</t>
  </si>
  <si>
    <t>Ⅰ-68065</t>
  </si>
  <si>
    <t>666D柵原002</t>
  </si>
  <si>
    <t>Ⅰ-68067</t>
  </si>
  <si>
    <t>666D柵原003</t>
  </si>
  <si>
    <t>Ⅱ-68066</t>
  </si>
  <si>
    <t>飯岡</t>
  </si>
  <si>
    <t>666K飯岡001</t>
  </si>
  <si>
    <t>Ⅰ-1876</t>
  </si>
  <si>
    <t>666K飯岡002</t>
  </si>
  <si>
    <t>Ⅰ-1875</t>
  </si>
  <si>
    <t>666K飯岡003</t>
  </si>
  <si>
    <t>Ⅱ-2470</t>
  </si>
  <si>
    <t>666D飯岡001</t>
  </si>
  <si>
    <t>Ⅰ-68089</t>
  </si>
  <si>
    <t>666D飯岡002</t>
  </si>
  <si>
    <t>Ⅰ-68087</t>
  </si>
  <si>
    <t>666D飯岡003</t>
  </si>
  <si>
    <t>Ⅰ-68088</t>
  </si>
  <si>
    <t>666D飯岡004</t>
  </si>
  <si>
    <t>Ⅰ-68090</t>
  </si>
  <si>
    <t>666D飯岡005</t>
  </si>
  <si>
    <t>Ⅰ-68091</t>
  </si>
  <si>
    <t>666D飯岡006</t>
  </si>
  <si>
    <t>Ⅰ-68093</t>
  </si>
  <si>
    <t>666D飯岡007</t>
  </si>
  <si>
    <t>Ⅰ-68086</t>
  </si>
  <si>
    <t>行信</t>
  </si>
  <si>
    <t>666K行信001</t>
  </si>
  <si>
    <t>Ⅰ-2733</t>
  </si>
  <si>
    <t>666K行信002</t>
  </si>
  <si>
    <t>Ⅰ-2732</t>
  </si>
  <si>
    <t>666D行信001</t>
  </si>
  <si>
    <t>Ⅰ-68026-1</t>
  </si>
  <si>
    <t>666D行信002</t>
  </si>
  <si>
    <t>Ⅰ-68026-2</t>
  </si>
  <si>
    <t>666D行信003</t>
  </si>
  <si>
    <t>Ⅱ-68024</t>
  </si>
  <si>
    <t>666D行信004</t>
  </si>
  <si>
    <t>Ⅱ-68025</t>
  </si>
  <si>
    <t>666D行信005</t>
  </si>
  <si>
    <t>Ⅱ-68058</t>
  </si>
  <si>
    <t>666D行信006</t>
  </si>
  <si>
    <t>Ⅱ-68059</t>
  </si>
  <si>
    <t>666D行信007</t>
  </si>
  <si>
    <t>Ⅱ-68057</t>
  </si>
  <si>
    <t>吉留</t>
  </si>
  <si>
    <t>666K吉留001</t>
  </si>
  <si>
    <t>Ⅰ-1860</t>
  </si>
  <si>
    <t>連石</t>
  </si>
  <si>
    <t>666K連石001</t>
  </si>
  <si>
    <t>Ⅰ-1854</t>
  </si>
  <si>
    <t>666K連石002</t>
  </si>
  <si>
    <t>Ⅱ-2446</t>
  </si>
  <si>
    <t>666K連石003</t>
  </si>
  <si>
    <t>Ⅱ-2447</t>
  </si>
  <si>
    <t>666D連石001</t>
  </si>
  <si>
    <t>Ⅰ-68056</t>
  </si>
  <si>
    <t>666D連石002</t>
  </si>
  <si>
    <t>Ⅰ-68055</t>
  </si>
  <si>
    <t>土砂災害警戒区域等の指定箇所一覧表（吉備中央町）</t>
    <rPh sb="0" eb="2">
      <t>ドシャ</t>
    </rPh>
    <rPh sb="2" eb="4">
      <t>サイガイ</t>
    </rPh>
    <rPh sb="4" eb="6">
      <t>ケイカイ</t>
    </rPh>
    <rPh sb="6" eb="8">
      <t>クイキ</t>
    </rPh>
    <rPh sb="8" eb="9">
      <t>トウ</t>
    </rPh>
    <rPh sb="10" eb="12">
      <t>シテイ</t>
    </rPh>
    <rPh sb="12" eb="14">
      <t>カショ</t>
    </rPh>
    <rPh sb="14" eb="17">
      <t>イチランヒョウ</t>
    </rPh>
    <phoneticPr fontId="4"/>
  </si>
  <si>
    <t>加茂川町</t>
  </si>
  <si>
    <t>粟井谷</t>
  </si>
  <si>
    <t>681D粟井谷001</t>
  </si>
  <si>
    <t>Ⅱ-09007</t>
  </si>
  <si>
    <t>井原</t>
  </si>
  <si>
    <t>681K井原001</t>
  </si>
  <si>
    <t>Ⅱ-284</t>
  </si>
  <si>
    <t>681K井原002</t>
  </si>
  <si>
    <t>Ⅱ-285</t>
  </si>
  <si>
    <t>681K井原003</t>
  </si>
  <si>
    <t>Ⅱ-286</t>
  </si>
  <si>
    <t>681K井原004</t>
  </si>
  <si>
    <t>Ⅱ-287</t>
  </si>
  <si>
    <t>681K井原005</t>
  </si>
  <si>
    <t>Ⅱ-288</t>
  </si>
  <si>
    <t>681K井原006</t>
  </si>
  <si>
    <t>Ⅱ-290</t>
  </si>
  <si>
    <t>681K井原007</t>
  </si>
  <si>
    <t>Ⅱ-291</t>
  </si>
  <si>
    <t>681D井原001</t>
  </si>
  <si>
    <t>Ⅰ-09028</t>
  </si>
  <si>
    <t>681D井原002</t>
  </si>
  <si>
    <t>Ⅱ-09027-1</t>
  </si>
  <si>
    <t>681D井原003</t>
  </si>
  <si>
    <t>Ⅱ-09027-2</t>
  </si>
  <si>
    <t>681D井原004</t>
  </si>
  <si>
    <t>Ⅱ-09029</t>
  </si>
  <si>
    <t>681D井原005</t>
  </si>
  <si>
    <t>Ⅱ-09036</t>
  </si>
  <si>
    <t>681D上田東001</t>
  </si>
  <si>
    <t>Ⅱ-09035</t>
  </si>
  <si>
    <t>大木</t>
  </si>
  <si>
    <t>681K大木001</t>
  </si>
  <si>
    <t>Ⅱ-276</t>
  </si>
  <si>
    <t>681K大木002</t>
  </si>
  <si>
    <t>Ⅱ-277</t>
  </si>
  <si>
    <t>681D大木001</t>
  </si>
  <si>
    <t>Ⅰ-09031</t>
  </si>
  <si>
    <t>681D大木002</t>
  </si>
  <si>
    <t>Ⅱ-09030</t>
  </si>
  <si>
    <t>681D大木003</t>
  </si>
  <si>
    <t>Ⅱ-09032</t>
  </si>
  <si>
    <t>681D大木004</t>
  </si>
  <si>
    <t>Ⅱ-09033</t>
  </si>
  <si>
    <t>681D大木005</t>
  </si>
  <si>
    <t>Ⅱ-09034</t>
  </si>
  <si>
    <t>681K尾原001</t>
  </si>
  <si>
    <t>Ⅰ-2145</t>
  </si>
  <si>
    <t>681K尾原002</t>
  </si>
  <si>
    <t>Ⅱ-267</t>
  </si>
  <si>
    <t>681K尾原003</t>
  </si>
  <si>
    <t>Ⅱ-261</t>
  </si>
  <si>
    <t>681K尾原004</t>
  </si>
  <si>
    <t>Ⅱ-264</t>
  </si>
  <si>
    <t>681K尾原005</t>
  </si>
  <si>
    <t>Ⅱ-265</t>
  </si>
  <si>
    <t>681K尾原006</t>
  </si>
  <si>
    <t>Ⅱ-266</t>
  </si>
  <si>
    <t>681D尾原001</t>
  </si>
  <si>
    <t>Ⅰ-09020</t>
  </si>
  <si>
    <t>681D尾原002</t>
  </si>
  <si>
    <t>Ⅱ-09016</t>
  </si>
  <si>
    <t>681D尾原003</t>
  </si>
  <si>
    <t>Ⅱ-09017</t>
  </si>
  <si>
    <t>681D尾原004</t>
  </si>
  <si>
    <t>Ⅱ-09018</t>
  </si>
  <si>
    <t>681D尾原005</t>
  </si>
  <si>
    <t>Ⅱ-09019</t>
  </si>
  <si>
    <t>681D尾原006</t>
  </si>
  <si>
    <t>Ⅱ-09024</t>
  </si>
  <si>
    <t>681D尾原007</t>
  </si>
  <si>
    <t>Ⅱ-09025</t>
  </si>
  <si>
    <t>上加茂</t>
  </si>
  <si>
    <t>681K上加茂001</t>
  </si>
  <si>
    <t>Ⅰ-2149</t>
  </si>
  <si>
    <t>681K上加茂002</t>
  </si>
  <si>
    <t>Ⅱ-317</t>
  </si>
  <si>
    <t>681K上加茂003</t>
  </si>
  <si>
    <t>Ⅱ-318</t>
  </si>
  <si>
    <t>681K上加茂004</t>
  </si>
  <si>
    <t>Ⅱ-319</t>
  </si>
  <si>
    <t>681K上加茂005</t>
  </si>
  <si>
    <t>Ⅱ-320</t>
  </si>
  <si>
    <t>681D上加茂001</t>
  </si>
  <si>
    <t>Ⅰ-09055</t>
  </si>
  <si>
    <t>681D上加茂002</t>
  </si>
  <si>
    <t>Ⅰ-09064-1</t>
  </si>
  <si>
    <t>681D上加茂003</t>
  </si>
  <si>
    <t>Ⅰ-09064-2</t>
  </si>
  <si>
    <t>681D上加茂004</t>
  </si>
  <si>
    <t>Ⅱ-09054</t>
  </si>
  <si>
    <t>681D上加茂005</t>
  </si>
  <si>
    <t>Ⅱ-09062-1</t>
  </si>
  <si>
    <t>681D上加茂006</t>
  </si>
  <si>
    <t>Ⅱ-09062-2</t>
  </si>
  <si>
    <t>加茂市場</t>
  </si>
  <si>
    <t>681K加茂市場001</t>
  </si>
  <si>
    <t>Ⅰ-2146</t>
  </si>
  <si>
    <t>681K加茂市場002</t>
  </si>
  <si>
    <t>Ⅱ-293</t>
  </si>
  <si>
    <t>681K加茂市場003</t>
  </si>
  <si>
    <t>Ⅱ-294</t>
  </si>
  <si>
    <t>681K加茂市場004</t>
  </si>
  <si>
    <t>Ⅱ-295</t>
  </si>
  <si>
    <t>681K加茂市場005</t>
  </si>
  <si>
    <t>Ⅱ-302</t>
  </si>
  <si>
    <t>681K加茂市場006</t>
  </si>
  <si>
    <t>Ⅲ-44</t>
  </si>
  <si>
    <t>681K加茂市場007</t>
  </si>
  <si>
    <t>Ⅱ-296</t>
  </si>
  <si>
    <t>681D加茂市場001</t>
  </si>
  <si>
    <t>Ⅰ-09038</t>
  </si>
  <si>
    <t>681D加茂市場002</t>
  </si>
  <si>
    <t>Ⅰ-09044</t>
  </si>
  <si>
    <t>681D加茂市場003</t>
  </si>
  <si>
    <t>Ⅱ-09037-1</t>
  </si>
  <si>
    <t>681D加茂市場004</t>
  </si>
  <si>
    <t>Ⅱ-09037-2</t>
  </si>
  <si>
    <t>681D加茂市場005</t>
  </si>
  <si>
    <t>Ⅱ-09041</t>
  </si>
  <si>
    <t>681D加茂市場006</t>
  </si>
  <si>
    <t>Ⅲ-09039</t>
  </si>
  <si>
    <t>681D加茂市場007</t>
  </si>
  <si>
    <t>Ⅲ-09040</t>
  </si>
  <si>
    <t>681D加茂市場008</t>
  </si>
  <si>
    <t>Ⅰ-09049-1</t>
  </si>
  <si>
    <t>681D加茂市場009</t>
  </si>
  <si>
    <t>Ⅰ-09049-2</t>
  </si>
  <si>
    <t>小森</t>
  </si>
  <si>
    <t>681K小森001</t>
  </si>
  <si>
    <t>Ⅰ-2143</t>
  </si>
  <si>
    <t>681K小森002</t>
  </si>
  <si>
    <t>Ⅰ-497</t>
  </si>
  <si>
    <t>681K小森003</t>
  </si>
  <si>
    <t>Ⅰ-498</t>
  </si>
  <si>
    <t>681K小森004</t>
  </si>
  <si>
    <t>Ⅰ-499</t>
  </si>
  <si>
    <t>681K小森005</t>
  </si>
  <si>
    <t>Ⅱ-253</t>
  </si>
  <si>
    <t>681K小森006</t>
  </si>
  <si>
    <t>Ⅱ-254</t>
  </si>
  <si>
    <t>681K小森007</t>
  </si>
  <si>
    <t>Ⅱ-255</t>
  </si>
  <si>
    <t>681K小森008</t>
  </si>
  <si>
    <t>Ⅱ-256</t>
  </si>
  <si>
    <t>681K小森009</t>
  </si>
  <si>
    <t>Ⅱ-257</t>
  </si>
  <si>
    <t>681K小森010</t>
  </si>
  <si>
    <t>Ⅱ-258</t>
  </si>
  <si>
    <t>681K小森011</t>
  </si>
  <si>
    <t>Ⅱ-259</t>
  </si>
  <si>
    <t>681K小森012</t>
  </si>
  <si>
    <t>Ⅱ-260</t>
  </si>
  <si>
    <t>681K小森013</t>
  </si>
  <si>
    <t>Ⅱ-278</t>
  </si>
  <si>
    <t>681K小森014</t>
  </si>
  <si>
    <t>行森(C)</t>
  </si>
  <si>
    <t>681K小森015</t>
  </si>
  <si>
    <t>湯所(B)</t>
  </si>
  <si>
    <t>681K小森016</t>
  </si>
  <si>
    <t>百坂</t>
  </si>
  <si>
    <t>681D小森001</t>
  </si>
  <si>
    <t>Ⅰ-09009-1</t>
  </si>
  <si>
    <t>681D小森002</t>
  </si>
  <si>
    <t>Ⅰ-09009-2</t>
  </si>
  <si>
    <t>681D小森003</t>
  </si>
  <si>
    <t>Ⅱ-09008</t>
  </si>
  <si>
    <t>681D小森004</t>
  </si>
  <si>
    <t>Ⅱ-09010</t>
  </si>
  <si>
    <t>681D小森005</t>
  </si>
  <si>
    <t>Ⅱ-09011</t>
  </si>
  <si>
    <t>681D小森006</t>
  </si>
  <si>
    <t>Ⅱ-09012</t>
  </si>
  <si>
    <t>681D小森007</t>
  </si>
  <si>
    <t>Ⅱ-09013</t>
  </si>
  <si>
    <t>笹目</t>
  </si>
  <si>
    <t>681K笹目001</t>
  </si>
  <si>
    <t>Ⅱ-262</t>
  </si>
  <si>
    <t>681K笹目002</t>
  </si>
  <si>
    <t>Ⅱ-263</t>
  </si>
  <si>
    <t>681D笹目001</t>
  </si>
  <si>
    <t>Ⅱ-09014</t>
  </si>
  <si>
    <t>681D笹目002</t>
  </si>
  <si>
    <t>Ⅱ-09015</t>
  </si>
  <si>
    <t>681J笹目001</t>
  </si>
  <si>
    <t>11</t>
  </si>
  <si>
    <t>下加茂</t>
  </si>
  <si>
    <t>681K下加茂001</t>
  </si>
  <si>
    <t>Ⅰ-503</t>
  </si>
  <si>
    <t>681K下加茂002</t>
  </si>
  <si>
    <t>Ⅰ-504</t>
  </si>
  <si>
    <t>681K下加茂003</t>
  </si>
  <si>
    <t>Ⅰ-505</t>
  </si>
  <si>
    <t>681K下加茂004</t>
  </si>
  <si>
    <t>Ⅰ-2147</t>
  </si>
  <si>
    <t>681K下加茂005</t>
  </si>
  <si>
    <t>Ⅰ-2148</t>
  </si>
  <si>
    <t>681K下加茂006</t>
  </si>
  <si>
    <t>Ⅱ-306</t>
  </si>
  <si>
    <t>681K下加茂007</t>
  </si>
  <si>
    <t>Ⅱ-307</t>
  </si>
  <si>
    <t>681K下加茂008</t>
  </si>
  <si>
    <t>Ⅱ-308</t>
  </si>
  <si>
    <t>681K下加茂009</t>
  </si>
  <si>
    <t>Ⅱ-309</t>
  </si>
  <si>
    <t>681K下加茂010</t>
  </si>
  <si>
    <t>Ⅱ-310</t>
  </si>
  <si>
    <t>681K下加茂011</t>
  </si>
  <si>
    <t>Ⅱ-311</t>
  </si>
  <si>
    <t>681K下加茂012</t>
  </si>
  <si>
    <t>Ⅱ-312</t>
  </si>
  <si>
    <t>681K下加茂013</t>
  </si>
  <si>
    <t>Ⅱ-313</t>
  </si>
  <si>
    <t>681K下加茂014</t>
  </si>
  <si>
    <t>Ⅱ-314</t>
  </si>
  <si>
    <t>681K下加茂015</t>
  </si>
  <si>
    <t>Ⅱ-315</t>
  </si>
  <si>
    <t>681K下加茂016</t>
  </si>
  <si>
    <t>Ⅱ-316</t>
  </si>
  <si>
    <t>681D下加茂001</t>
  </si>
  <si>
    <t>Ⅰ-09047</t>
  </si>
  <si>
    <t>681D下加茂002</t>
  </si>
  <si>
    <t>Ⅰ-09048</t>
  </si>
  <si>
    <t>681D下加茂003</t>
  </si>
  <si>
    <t>Ⅰ-09056</t>
  </si>
  <si>
    <t>681D下加茂004</t>
  </si>
  <si>
    <t>Ⅰ-09057</t>
  </si>
  <si>
    <t>681D下加茂005</t>
  </si>
  <si>
    <t>Ⅰ-09058</t>
  </si>
  <si>
    <t>681D下加茂006</t>
  </si>
  <si>
    <t>Ⅱ-09053</t>
  </si>
  <si>
    <t>681D下加茂007</t>
  </si>
  <si>
    <t>Ⅱ-09059</t>
  </si>
  <si>
    <t>681D下加茂008</t>
  </si>
  <si>
    <t>Ⅱ-09060</t>
  </si>
  <si>
    <t>681D下加茂009</t>
  </si>
  <si>
    <t>Ⅱ-09061</t>
  </si>
  <si>
    <t>下土井</t>
  </si>
  <si>
    <t>681K下土井001</t>
  </si>
  <si>
    <t>Ⅰ-501</t>
  </si>
  <si>
    <t>681K杉谷001</t>
  </si>
  <si>
    <t>Ⅱ-245</t>
  </si>
  <si>
    <t>681K杉谷002</t>
  </si>
  <si>
    <t>Ⅱ-246</t>
  </si>
  <si>
    <t>高谷</t>
  </si>
  <si>
    <t>681K高谷001</t>
  </si>
  <si>
    <t>Ⅰ-502</t>
  </si>
  <si>
    <t>681K高谷002</t>
  </si>
  <si>
    <t>Ⅱ-303</t>
  </si>
  <si>
    <t>681K高谷003</t>
  </si>
  <si>
    <t>Ⅱ-304</t>
  </si>
  <si>
    <t>681K高谷004</t>
  </si>
  <si>
    <t>Ⅱ-305</t>
  </si>
  <si>
    <t>681D高谷001</t>
  </si>
  <si>
    <t>Ⅰ-09051</t>
  </si>
  <si>
    <t>681D高谷002</t>
  </si>
  <si>
    <t>Ⅱ-09050</t>
  </si>
  <si>
    <t>681D高谷003</t>
  </si>
  <si>
    <t>Ⅱ-09052</t>
  </si>
  <si>
    <t>681J高谷001</t>
  </si>
  <si>
    <t>12</t>
  </si>
  <si>
    <t>竹部</t>
  </si>
  <si>
    <t>681K竹部001</t>
  </si>
  <si>
    <t>Ⅰ-508</t>
  </si>
  <si>
    <t>681K竹部002</t>
  </si>
  <si>
    <t>Ⅰ-2150</t>
  </si>
  <si>
    <t>681K竹部003</t>
  </si>
  <si>
    <t>Ⅰ-2151</t>
  </si>
  <si>
    <t>681K竹部004</t>
  </si>
  <si>
    <t>Ⅱ-321</t>
  </si>
  <si>
    <t>681K竹部005</t>
  </si>
  <si>
    <t>Ⅱ-322</t>
  </si>
  <si>
    <t>681K竹部006</t>
  </si>
  <si>
    <t>Ⅱ-324</t>
  </si>
  <si>
    <t>681K竹部007</t>
  </si>
  <si>
    <t>Ⅱ-325</t>
  </si>
  <si>
    <t>681K竹部008</t>
  </si>
  <si>
    <t>Ⅱ-326</t>
  </si>
  <si>
    <t>681K竹部009</t>
  </si>
  <si>
    <t>Ⅱ-327</t>
  </si>
  <si>
    <t>681K竹部010</t>
  </si>
  <si>
    <t>Ⅱ-328</t>
  </si>
  <si>
    <t>681K竹部011</t>
  </si>
  <si>
    <t>Ⅲ-47</t>
  </si>
  <si>
    <t>681K竹部012</t>
  </si>
  <si>
    <t>Ⅲ-48</t>
  </si>
  <si>
    <t>681K竹部013</t>
  </si>
  <si>
    <t>Ⅲ-49-1</t>
  </si>
  <si>
    <t>681K竹部014</t>
  </si>
  <si>
    <t>Ⅲ-49-2</t>
  </si>
  <si>
    <t>681D竹部001</t>
  </si>
  <si>
    <t>Ⅰ-09063</t>
  </si>
  <si>
    <t>681D竹部002</t>
  </si>
  <si>
    <t>Ⅱ-09067</t>
  </si>
  <si>
    <t>681D竹部003</t>
  </si>
  <si>
    <t>Ⅱ-09069</t>
  </si>
  <si>
    <t>681D竹部004</t>
  </si>
  <si>
    <t>Ⅲ-09065</t>
  </si>
  <si>
    <t>681D竹部005</t>
  </si>
  <si>
    <t>Ⅲ-09066-1</t>
  </si>
  <si>
    <t>681D竹部006</t>
  </si>
  <si>
    <t>Ⅲ-09066-2</t>
  </si>
  <si>
    <t>681J竹部001</t>
  </si>
  <si>
    <t>富永</t>
  </si>
  <si>
    <t>681K富永001</t>
  </si>
  <si>
    <t>Ⅱ-289</t>
  </si>
  <si>
    <t>681K富永002</t>
  </si>
  <si>
    <t>Ⅱ-292</t>
  </si>
  <si>
    <t>豊岡上</t>
  </si>
  <si>
    <t>681K豊岡上001</t>
  </si>
  <si>
    <t>Ⅱ-268</t>
  </si>
  <si>
    <t>681K豊岡上002</t>
  </si>
  <si>
    <t>Ⅱ-269</t>
  </si>
  <si>
    <t>681K豊岡上003</t>
  </si>
  <si>
    <t>Ⅱ-270</t>
  </si>
  <si>
    <t>681K豊岡上004</t>
  </si>
  <si>
    <t>Ⅱ-271</t>
  </si>
  <si>
    <t>681K豊岡上005</t>
  </si>
  <si>
    <t>Ⅱ-272</t>
  </si>
  <si>
    <t>681K豊岡上006</t>
  </si>
  <si>
    <t>Ⅱ-273</t>
  </si>
  <si>
    <t>豊岡下</t>
  </si>
  <si>
    <t>681K豊岡下001</t>
  </si>
  <si>
    <t>Ⅰ-500</t>
  </si>
  <si>
    <t>681K豊岡下002</t>
  </si>
  <si>
    <t>Ⅱ-274</t>
  </si>
  <si>
    <t>681K豊岡下003</t>
  </si>
  <si>
    <t>Ⅱ-275</t>
  </si>
  <si>
    <t>681D豊岡下001</t>
  </si>
  <si>
    <t>Ⅰ-09021</t>
  </si>
  <si>
    <t>681D豊岡下002</t>
  </si>
  <si>
    <t>Ⅰ-09022</t>
  </si>
  <si>
    <t>681D豊岡下003</t>
  </si>
  <si>
    <t>Ⅱ-09023</t>
  </si>
  <si>
    <t>681D豊岡下004</t>
  </si>
  <si>
    <t>Ⅱ-09026</t>
  </si>
  <si>
    <t>広面</t>
  </si>
  <si>
    <t>681K広面001</t>
  </si>
  <si>
    <t>Ⅱ-323</t>
  </si>
  <si>
    <t>681K広面002</t>
  </si>
  <si>
    <t>Ⅱ-329</t>
  </si>
  <si>
    <t>681K広面003</t>
  </si>
  <si>
    <t>Ⅲ-51</t>
  </si>
  <si>
    <t>681D広面001</t>
  </si>
  <si>
    <t>Ⅱ-09068</t>
  </si>
  <si>
    <t>681D広面002</t>
  </si>
  <si>
    <t>Ⅱ-09070</t>
  </si>
  <si>
    <t>681D広面003</t>
  </si>
  <si>
    <t>Ⅱ-09071</t>
  </si>
  <si>
    <t>681J広面001</t>
  </si>
  <si>
    <t>13</t>
  </si>
  <si>
    <t>福沢</t>
  </si>
  <si>
    <t>681K福沢001</t>
  </si>
  <si>
    <t>Ⅰ-2144</t>
  </si>
  <si>
    <t>681K福沢002</t>
  </si>
  <si>
    <t>Ⅱ-247</t>
  </si>
  <si>
    <t>681K福沢003</t>
  </si>
  <si>
    <t>Ⅱ-248</t>
  </si>
  <si>
    <t>681K福沢004</t>
  </si>
  <si>
    <t>Ⅱ-249</t>
  </si>
  <si>
    <t>681K福沢005</t>
  </si>
  <si>
    <t>Ⅱ-250</t>
  </si>
  <si>
    <t>681K福沢006</t>
  </si>
  <si>
    <t>Ⅱ-251</t>
  </si>
  <si>
    <t>681K福沢007</t>
  </si>
  <si>
    <t>Ⅱ-252</t>
  </si>
  <si>
    <t>681D福沢001</t>
  </si>
  <si>
    <t>Ⅰ-09003</t>
  </si>
  <si>
    <t>681D福沢002</t>
  </si>
  <si>
    <t>Ⅱ-09002</t>
  </si>
  <si>
    <t>681D福沢003</t>
  </si>
  <si>
    <t>Ⅱ-09004</t>
  </si>
  <si>
    <t>681D福沢004</t>
  </si>
  <si>
    <t>Ⅱ-09005</t>
  </si>
  <si>
    <t>681D福沢005</t>
  </si>
  <si>
    <t>Ⅱ-09006</t>
  </si>
  <si>
    <t>細田</t>
  </si>
  <si>
    <t>681K細田001</t>
  </si>
  <si>
    <t>Ⅱ-282</t>
  </si>
  <si>
    <t>溝部</t>
  </si>
  <si>
    <t>681K溝部001</t>
  </si>
  <si>
    <t>Ⅱ-241</t>
  </si>
  <si>
    <t>681K溝部002</t>
  </si>
  <si>
    <t>Ⅱ-242</t>
  </si>
  <si>
    <t>681K溝部003</t>
  </si>
  <si>
    <t>Ⅱ-243</t>
  </si>
  <si>
    <t>681K溝部004</t>
  </si>
  <si>
    <t>Ⅱ-244</t>
  </si>
  <si>
    <t>681D溝部001</t>
  </si>
  <si>
    <t>Ⅱ-09001</t>
  </si>
  <si>
    <t>三谷</t>
  </si>
  <si>
    <t>681K三谷001</t>
  </si>
  <si>
    <t>Ⅱ-279</t>
  </si>
  <si>
    <t>681K三谷002</t>
  </si>
  <si>
    <t>Ⅱ-280</t>
  </si>
  <si>
    <t>681K三谷003</t>
  </si>
  <si>
    <t>Ⅱ-281</t>
  </si>
  <si>
    <t>美原</t>
  </si>
  <si>
    <t>681K美原001</t>
  </si>
  <si>
    <t>Ⅱ-297</t>
  </si>
  <si>
    <t>681K美原002</t>
  </si>
  <si>
    <t>Ⅱ-298</t>
  </si>
  <si>
    <t>681K美原003</t>
  </si>
  <si>
    <t>Ⅱ-299</t>
  </si>
  <si>
    <t>681K美原004</t>
  </si>
  <si>
    <t>Ⅱ-300</t>
  </si>
  <si>
    <t>681K美原005</t>
  </si>
  <si>
    <t>Ⅱ-301</t>
  </si>
  <si>
    <t>681D美原001</t>
  </si>
  <si>
    <t>Ⅰ-09043-1</t>
  </si>
  <si>
    <t>681D美原002</t>
  </si>
  <si>
    <t>Ⅰ-09043-2</t>
  </si>
  <si>
    <t>681D美原003</t>
  </si>
  <si>
    <t>Ⅰ-09045</t>
  </si>
  <si>
    <t>681D美原004</t>
  </si>
  <si>
    <t>Ⅱ-09042</t>
  </si>
  <si>
    <t>681D美原005</t>
  </si>
  <si>
    <t>Ⅱ-09046</t>
  </si>
  <si>
    <t>賀陽町</t>
  </si>
  <si>
    <t>上竹</t>
  </si>
  <si>
    <t>681K上竹001</t>
  </si>
  <si>
    <t>Ⅱ-1298</t>
  </si>
  <si>
    <t>681K上竹002</t>
  </si>
  <si>
    <t>Ⅱ-1299</t>
  </si>
  <si>
    <t>681D上竹001</t>
  </si>
  <si>
    <t>Ⅰ-41014</t>
  </si>
  <si>
    <t>681D上竹002</t>
  </si>
  <si>
    <t>Ⅱ-41015</t>
  </si>
  <si>
    <t>681J上竹001</t>
  </si>
  <si>
    <t>69</t>
  </si>
  <si>
    <t>681J上竹002</t>
  </si>
  <si>
    <t>681D北002</t>
  </si>
  <si>
    <t>Ⅱ-41052</t>
  </si>
  <si>
    <t>681D北003</t>
  </si>
  <si>
    <t>Ⅱ-41053</t>
  </si>
  <si>
    <t>黒土</t>
  </si>
  <si>
    <t>681D黒土001</t>
  </si>
  <si>
    <t>Ⅱ-41018</t>
  </si>
  <si>
    <t>黒山</t>
  </si>
  <si>
    <t>681K黒山001</t>
  </si>
  <si>
    <t>Ⅰ-1350</t>
  </si>
  <si>
    <t>681K黒山002</t>
  </si>
  <si>
    <t>Ⅱ-1325</t>
  </si>
  <si>
    <t>681K黒山003</t>
  </si>
  <si>
    <t>Ⅱ-1326</t>
  </si>
  <si>
    <t>681D黒山001</t>
  </si>
  <si>
    <t>Ⅱ-41062</t>
  </si>
  <si>
    <t>岨谷</t>
  </si>
  <si>
    <t>681K岨谷001</t>
  </si>
  <si>
    <t>Ⅰ-1352</t>
  </si>
  <si>
    <t>681K岨谷002</t>
  </si>
  <si>
    <t>Ⅰ-2518</t>
  </si>
  <si>
    <t>681K岨谷003</t>
  </si>
  <si>
    <t>Ⅱ-1319</t>
  </si>
  <si>
    <t>681K岨谷004</t>
  </si>
  <si>
    <t>Ⅱ-1324</t>
  </si>
  <si>
    <t>681D岨谷001</t>
  </si>
  <si>
    <t>Ⅰ-41056</t>
  </si>
  <si>
    <t>681D岨谷002</t>
  </si>
  <si>
    <t>Ⅰ-41060</t>
  </si>
  <si>
    <t>681D岨谷003</t>
  </si>
  <si>
    <t>Ⅱ-41055</t>
  </si>
  <si>
    <t>681J岨谷001</t>
  </si>
  <si>
    <t>71</t>
  </si>
  <si>
    <t>681J岨谷002</t>
  </si>
  <si>
    <t>72</t>
  </si>
  <si>
    <t>竹荘</t>
  </si>
  <si>
    <t>681K竹荘001</t>
  </si>
  <si>
    <t>Ⅰ-2513</t>
  </si>
  <si>
    <t>681K竹荘002</t>
  </si>
  <si>
    <t>Ⅰ-2514</t>
  </si>
  <si>
    <t>681K竹荘003</t>
  </si>
  <si>
    <t>Ⅱ-1286</t>
  </si>
  <si>
    <t>681K竹荘004</t>
  </si>
  <si>
    <t>Ⅱ-1287</t>
  </si>
  <si>
    <t>681K竹荘005</t>
  </si>
  <si>
    <t>Ⅱ-1288</t>
  </si>
  <si>
    <t>681K竹荘006</t>
  </si>
  <si>
    <t>Ⅱ-1289</t>
  </si>
  <si>
    <t>681D竹荘001</t>
  </si>
  <si>
    <t>Ⅰ-41016</t>
  </si>
  <si>
    <t>681D竹荘002</t>
  </si>
  <si>
    <t>Ⅰ-41017</t>
  </si>
  <si>
    <t>681D竹荘003</t>
  </si>
  <si>
    <t>Ⅱ-41010</t>
  </si>
  <si>
    <t>681D竹荘004</t>
  </si>
  <si>
    <t>Ⅱ-41011</t>
  </si>
  <si>
    <t>681D竹荘005</t>
  </si>
  <si>
    <t>Ⅱ-41012</t>
  </si>
  <si>
    <t>681D竹荘006</t>
  </si>
  <si>
    <t>Ⅱ-41013</t>
  </si>
  <si>
    <t>681K田土001</t>
  </si>
  <si>
    <t>Ⅰ-1347</t>
  </si>
  <si>
    <t>681K田土002</t>
  </si>
  <si>
    <t>Ⅰ-1348</t>
  </si>
  <si>
    <t>681K田土003</t>
  </si>
  <si>
    <t>Ⅱ-1303</t>
  </si>
  <si>
    <t>681K田土004</t>
  </si>
  <si>
    <t>Ⅱ-1304</t>
  </si>
  <si>
    <t>681K田土005</t>
  </si>
  <si>
    <t>Ⅰ-1345-1</t>
  </si>
  <si>
    <t>681K田土006</t>
  </si>
  <si>
    <t>Ⅰ-1345-2</t>
  </si>
  <si>
    <t>681K田土007</t>
  </si>
  <si>
    <t>Ⅰ-1345-3</t>
  </si>
  <si>
    <t>681K田土008</t>
  </si>
  <si>
    <t>Ⅰ-1345-4</t>
  </si>
  <si>
    <t>681K田土009</t>
  </si>
  <si>
    <t>土生-B</t>
  </si>
  <si>
    <t>681K田土010</t>
  </si>
  <si>
    <t>土生-C</t>
  </si>
  <si>
    <t>681K田土011</t>
  </si>
  <si>
    <t>Ⅰ-1346</t>
  </si>
  <si>
    <t>681K田土012</t>
  </si>
  <si>
    <t>Ⅱ-1302</t>
  </si>
  <si>
    <t>681K田土013</t>
  </si>
  <si>
    <t>Ⅰ-1344</t>
  </si>
  <si>
    <t>681K田土014</t>
  </si>
  <si>
    <t>Ⅱ-1301</t>
  </si>
  <si>
    <t>681K田土015</t>
  </si>
  <si>
    <t>Ⅱ-1297-1</t>
  </si>
  <si>
    <t>681K田土016</t>
  </si>
  <si>
    <t>Ⅱ-1297-2</t>
  </si>
  <si>
    <t>681K田土017</t>
  </si>
  <si>
    <t>Ⅱ-1297-3</t>
  </si>
  <si>
    <t>681K田土018</t>
  </si>
  <si>
    <t>Ⅱ-1297-4</t>
  </si>
  <si>
    <t>681K田土019</t>
  </si>
  <si>
    <t>Ⅱ-1297-5</t>
  </si>
  <si>
    <t>681K田土020</t>
  </si>
  <si>
    <t>Ⅱ-1297-6</t>
  </si>
  <si>
    <t>681K田土021</t>
  </si>
  <si>
    <t>Ⅱ-1297-7</t>
  </si>
  <si>
    <t>681K田土022</t>
  </si>
  <si>
    <t>681D田土001</t>
  </si>
  <si>
    <t>Ⅰ-41020</t>
  </si>
  <si>
    <t>681D田土002</t>
  </si>
  <si>
    <t>Ⅰ-41021</t>
  </si>
  <si>
    <t>681D田土003</t>
  </si>
  <si>
    <t>Ⅰ-41022</t>
  </si>
  <si>
    <t>681D田土004</t>
  </si>
  <si>
    <t>Ⅰ-41023</t>
  </si>
  <si>
    <t>681D田土005</t>
  </si>
  <si>
    <t>Ⅱ-41024</t>
  </si>
  <si>
    <t>681D田土006</t>
  </si>
  <si>
    <t>Ⅱ-41019</t>
  </si>
  <si>
    <t>681D田土007</t>
  </si>
  <si>
    <t>荒神の谷</t>
  </si>
  <si>
    <t>681J田土001</t>
  </si>
  <si>
    <t>681K豊野001</t>
  </si>
  <si>
    <t>Ⅱ-1295</t>
  </si>
  <si>
    <t>681K豊野002</t>
  </si>
  <si>
    <t>Ⅱ-1296</t>
  </si>
  <si>
    <t>681K豊野003</t>
  </si>
  <si>
    <t>Ⅰ-1343</t>
  </si>
  <si>
    <t>681K豊野004</t>
  </si>
  <si>
    <t>Ⅰ-2515</t>
  </si>
  <si>
    <t>681K豊野005</t>
  </si>
  <si>
    <t>Ⅱ-1290</t>
  </si>
  <si>
    <t>681K豊野006</t>
  </si>
  <si>
    <t>Ⅱ-1291</t>
  </si>
  <si>
    <t>681K豊野007</t>
  </si>
  <si>
    <t>Ⅱ-1292</t>
  </si>
  <si>
    <t>681K豊野008</t>
  </si>
  <si>
    <t>Ⅱ-1293</t>
  </si>
  <si>
    <t>681K豊野009</t>
  </si>
  <si>
    <t>Ⅱ-1294</t>
  </si>
  <si>
    <t>681D豊野001</t>
  </si>
  <si>
    <t>Ⅱ-41007</t>
  </si>
  <si>
    <t>681D豊野002</t>
  </si>
  <si>
    <t>Ⅱ-41008</t>
  </si>
  <si>
    <t>681D豊野003</t>
  </si>
  <si>
    <t>Ⅱ-41009</t>
  </si>
  <si>
    <t>681D豊野004</t>
  </si>
  <si>
    <t>Ⅰ-41004</t>
  </si>
  <si>
    <t>681D豊野005</t>
  </si>
  <si>
    <t>Ⅰ-41006</t>
  </si>
  <si>
    <t>681D豊野006</t>
  </si>
  <si>
    <t>Ⅱ-41001</t>
  </si>
  <si>
    <t>681D豊野007</t>
  </si>
  <si>
    <t>Ⅱ-41002</t>
  </si>
  <si>
    <t>681D豊野008</t>
  </si>
  <si>
    <t>Ⅱ-41003</t>
  </si>
  <si>
    <t>681D豊野009</t>
  </si>
  <si>
    <t>Ⅱ-41005</t>
  </si>
  <si>
    <t>681J豊野001</t>
  </si>
  <si>
    <t>66</t>
  </si>
  <si>
    <t>681J豊野002</t>
  </si>
  <si>
    <t>67</t>
  </si>
  <si>
    <t>納地</t>
  </si>
  <si>
    <t>681K納地001</t>
  </si>
  <si>
    <t>Ⅱ-1300</t>
  </si>
  <si>
    <t>681D納地001</t>
  </si>
  <si>
    <t>Ⅱ-41054</t>
  </si>
  <si>
    <t>681K宮地001</t>
  </si>
  <si>
    <t>Ⅱ-1320</t>
  </si>
  <si>
    <t>681K宮地002</t>
  </si>
  <si>
    <t>Ⅱ-1321</t>
  </si>
  <si>
    <t>681J宮地001</t>
  </si>
  <si>
    <t>70</t>
  </si>
  <si>
    <t>湯山</t>
  </si>
  <si>
    <t>681K湯山001</t>
  </si>
  <si>
    <t>Ⅰ-1349</t>
  </si>
  <si>
    <t>681K湯山002</t>
  </si>
  <si>
    <t>Ⅱ-1305</t>
  </si>
  <si>
    <t>681K湯山003</t>
  </si>
  <si>
    <t>Ⅱ-1314</t>
  </si>
  <si>
    <t>681K湯山004</t>
  </si>
  <si>
    <t>Ⅰ-2516</t>
  </si>
  <si>
    <t>681K湯山005</t>
  </si>
  <si>
    <t>Ⅰ-2517</t>
  </si>
  <si>
    <t>681K湯山006</t>
  </si>
  <si>
    <t>Ⅱ-1306-1</t>
  </si>
  <si>
    <t>681K湯山007</t>
  </si>
  <si>
    <t>Ⅱ-1306-2</t>
  </si>
  <si>
    <t>681K湯山008</t>
  </si>
  <si>
    <t>Ⅱ-1307-1</t>
  </si>
  <si>
    <t>681K湯山009</t>
  </si>
  <si>
    <t>Ⅱ-1307-2</t>
  </si>
  <si>
    <t>681K湯山010</t>
  </si>
  <si>
    <t>Ⅱ-1307-3</t>
  </si>
  <si>
    <t>681K湯山011</t>
  </si>
  <si>
    <t>Ⅱ-1307-4</t>
  </si>
  <si>
    <t>681K湯山012</t>
  </si>
  <si>
    <t>Ⅱ-1307-5</t>
  </si>
  <si>
    <t>681K湯山013</t>
  </si>
  <si>
    <t>Ⅱ-1307-6</t>
  </si>
  <si>
    <t>681K湯山014</t>
  </si>
  <si>
    <t>Ⅱ-1308-1</t>
  </si>
  <si>
    <t>681K湯山015</t>
  </si>
  <si>
    <t>Ⅱ-1308-2</t>
  </si>
  <si>
    <t>681K湯山016</t>
  </si>
  <si>
    <t>Ⅱ-1309</t>
  </si>
  <si>
    <t>681K湯山017</t>
  </si>
  <si>
    <t>Ⅱ-1310</t>
  </si>
  <si>
    <t>681K湯山018</t>
  </si>
  <si>
    <t>Ⅱ-1311</t>
  </si>
  <si>
    <t>681K湯山019</t>
  </si>
  <si>
    <t>Ⅱ-1312</t>
  </si>
  <si>
    <t>681K湯山020</t>
  </si>
  <si>
    <t>Ⅱ-1313</t>
  </si>
  <si>
    <t>681K湯山021</t>
  </si>
  <si>
    <t>Ⅱ-1317</t>
  </si>
  <si>
    <t>681K湯山022</t>
  </si>
  <si>
    <t>Ⅱ-1318</t>
  </si>
  <si>
    <t>681K湯山023</t>
  </si>
  <si>
    <t>清水-B</t>
  </si>
  <si>
    <t>681D湯山001</t>
  </si>
  <si>
    <t>Ⅰ-41025</t>
  </si>
  <si>
    <t>681D湯山002</t>
  </si>
  <si>
    <t>Ⅰ-41026</t>
  </si>
  <si>
    <t>681D湯山003</t>
  </si>
  <si>
    <t>Ⅰ-41031</t>
  </si>
  <si>
    <t>681D湯山004</t>
  </si>
  <si>
    <t>Ⅰ-41046</t>
  </si>
  <si>
    <t>681D湯山005</t>
  </si>
  <si>
    <t>Ⅱ-41027</t>
  </si>
  <si>
    <t>681D湯山006</t>
  </si>
  <si>
    <t>Ⅱ-41029</t>
  </si>
  <si>
    <t>681D湯山007</t>
  </si>
  <si>
    <t>Ⅱ-41030</t>
  </si>
  <si>
    <t>681D湯山008</t>
  </si>
  <si>
    <t>Ⅱ-41032</t>
  </si>
  <si>
    <t>681D湯山009</t>
  </si>
  <si>
    <t>Ⅱ-41033</t>
  </si>
  <si>
    <t>681D湯山010</t>
  </si>
  <si>
    <t>Ⅱ-41034</t>
  </si>
  <si>
    <t>681D湯山011</t>
  </si>
  <si>
    <t>Ⅱ-41035</t>
  </si>
  <si>
    <t>681D湯山012</t>
  </si>
  <si>
    <t>Ⅱ-41036</t>
  </si>
  <si>
    <t>681D湯山013</t>
  </si>
  <si>
    <t>Ⅱ-41037</t>
  </si>
  <si>
    <t>681D湯山014</t>
  </si>
  <si>
    <t>Ⅱ-41038</t>
  </si>
  <si>
    <t>681D湯山015</t>
  </si>
  <si>
    <t>Ⅱ-41039</t>
  </si>
  <si>
    <t>681D湯山016</t>
  </si>
  <si>
    <t>Ⅱ-41041</t>
  </si>
  <si>
    <t>681D湯山017</t>
  </si>
  <si>
    <t>Ⅱ-41042</t>
  </si>
  <si>
    <t>681D湯山018</t>
  </si>
  <si>
    <t>Ⅱ-41045</t>
  </si>
  <si>
    <t>681D湯山019</t>
  </si>
  <si>
    <t>Ⅱ-41047</t>
  </si>
  <si>
    <t>681D湯山020</t>
  </si>
  <si>
    <t>Ⅱ-41048</t>
  </si>
  <si>
    <t>681D湯山021</t>
  </si>
  <si>
    <t>Ⅱ-41049</t>
  </si>
  <si>
    <t>681D湯山022</t>
  </si>
  <si>
    <t>Ⅱ-41050</t>
  </si>
  <si>
    <t>681D湯山023</t>
  </si>
  <si>
    <t>Ⅱ-41051</t>
  </si>
  <si>
    <t>681D湯山024</t>
  </si>
  <si>
    <t>Ⅲ-41028</t>
  </si>
  <si>
    <t>681D湯山025</t>
  </si>
  <si>
    <t>Ⅲ-41040</t>
  </si>
  <si>
    <t>681D湯山026</t>
  </si>
  <si>
    <t>Ⅲ-41043</t>
  </si>
  <si>
    <t>681D湯山027</t>
  </si>
  <si>
    <t>Ⅱ-41044</t>
  </si>
  <si>
    <t>吉川</t>
  </si>
  <si>
    <t>681K吉川001</t>
  </si>
  <si>
    <t>Ⅱ-1315</t>
  </si>
  <si>
    <t>681K吉川002</t>
  </si>
  <si>
    <t>Ⅱ-1316</t>
  </si>
  <si>
    <t>681K吉川003</t>
  </si>
  <si>
    <t>Ⅱ-1322</t>
  </si>
  <si>
    <t>681K吉川004</t>
  </si>
  <si>
    <t>Ⅱ-1323</t>
  </si>
  <si>
    <t>681D吉川001</t>
  </si>
  <si>
    <t>Ⅱ-41057</t>
  </si>
  <si>
    <t>681D吉川002</t>
  </si>
  <si>
    <t>Ⅱ-41058</t>
  </si>
  <si>
    <t>681D吉川003</t>
  </si>
  <si>
    <t>Ⅱ-41059</t>
  </si>
  <si>
    <t>681D吉川004</t>
  </si>
  <si>
    <t>Ⅱ-41061</t>
  </si>
  <si>
    <t>207J大江町001</t>
    <rPh sb="4" eb="7">
      <t>オオエチョウ</t>
    </rPh>
    <phoneticPr fontId="7"/>
  </si>
  <si>
    <t>7月</t>
    <phoneticPr fontId="4"/>
  </si>
  <si>
    <t>29日</t>
    <phoneticPr fontId="4"/>
  </si>
  <si>
    <t>大江</t>
  </si>
  <si>
    <t>30日</t>
    <phoneticPr fontId="4"/>
  </si>
  <si>
    <t>201J菅野001</t>
  </si>
  <si>
    <t>地滑り</t>
    <rPh sb="0" eb="2">
      <t>ジスベ</t>
    </rPh>
    <phoneticPr fontId="9"/>
  </si>
  <si>
    <t>11月</t>
    <phoneticPr fontId="4"/>
  </si>
  <si>
    <t>菅野</t>
    <rPh sb="0" eb="2">
      <t>スガノ</t>
    </rPh>
    <phoneticPr fontId="5"/>
  </si>
  <si>
    <t>地滑り</t>
    <rPh sb="0" eb="2">
      <t>ジスベ</t>
    </rPh>
    <phoneticPr fontId="5"/>
  </si>
  <si>
    <t>3年</t>
    <phoneticPr fontId="4"/>
  </si>
  <si>
    <t>畑鮎</t>
    <rPh sb="0" eb="2">
      <t>ハタアユ</t>
    </rPh>
    <phoneticPr fontId="5"/>
  </si>
  <si>
    <t>畑鮎(3)</t>
    <rPh sb="0" eb="2">
      <t>ハタアユ</t>
    </rPh>
    <phoneticPr fontId="5"/>
  </si>
  <si>
    <t>201J畑鮎001</t>
  </si>
  <si>
    <t>201J畑鮎002</t>
  </si>
  <si>
    <t>御津草生</t>
    <phoneticPr fontId="4"/>
  </si>
  <si>
    <t>201J御津北野001</t>
  </si>
  <si>
    <t>大坪</t>
    <rPh sb="0" eb="2">
      <t>オオツボ</t>
    </rPh>
    <phoneticPr fontId="5"/>
  </si>
  <si>
    <t>倉敷市</t>
    <phoneticPr fontId="4"/>
  </si>
  <si>
    <t>202K浅原006</t>
  </si>
  <si>
    <t>浅原(1)</t>
  </si>
  <si>
    <t>202K生坂002</t>
  </si>
  <si>
    <t>202K生坂003</t>
  </si>
  <si>
    <t>202K生坂004</t>
  </si>
  <si>
    <t>生坂-01</t>
  </si>
  <si>
    <t>生坂-02</t>
  </si>
  <si>
    <t>生坂-03</t>
  </si>
  <si>
    <t>202K栗坂003</t>
  </si>
  <si>
    <t>202K中帯江002</t>
  </si>
  <si>
    <t>中帯江(1)</t>
  </si>
  <si>
    <t>○</t>
    <phoneticPr fontId="4"/>
  </si>
  <si>
    <t>Ⅱ-0669</t>
    <phoneticPr fontId="4"/>
  </si>
  <si>
    <t>×(対象外)</t>
    <phoneticPr fontId="4"/>
  </si>
  <si>
    <t>214D三阪008</t>
    <phoneticPr fontId="4"/>
  </si>
  <si>
    <t>×(該当無)</t>
    <phoneticPr fontId="4"/>
  </si>
  <si>
    <t>－</t>
    <phoneticPr fontId="4"/>
  </si>
  <si>
    <t>209D玉川町増原008</t>
    <phoneticPr fontId="4"/>
  </si>
  <si>
    <t>玉川町増原</t>
    <phoneticPr fontId="4"/>
  </si>
  <si>
    <t>令和</t>
    <rPh sb="0" eb="2">
      <t>レイワ</t>
    </rPh>
    <phoneticPr fontId="4"/>
  </si>
  <si>
    <t>4年</t>
    <phoneticPr fontId="4"/>
  </si>
  <si>
    <t>22日</t>
    <phoneticPr fontId="4"/>
  </si>
  <si>
    <t>Ⅰ-671</t>
    <phoneticPr fontId="4"/>
  </si>
  <si>
    <t>Ⅰ-669</t>
    <phoneticPr fontId="4"/>
  </si>
  <si>
    <t>Ⅰ-670</t>
    <phoneticPr fontId="4"/>
  </si>
  <si>
    <t>Ⅰ-34</t>
    <phoneticPr fontId="4"/>
  </si>
  <si>
    <t>Ⅱ-512</t>
    <phoneticPr fontId="4"/>
  </si>
  <si>
    <t>Ⅱ-513</t>
    <phoneticPr fontId="4"/>
  </si>
  <si>
    <t>Ⅰ-672</t>
    <phoneticPr fontId="4"/>
  </si>
  <si>
    <t>Ⅰ-641</t>
    <phoneticPr fontId="4"/>
  </si>
  <si>
    <t>Ⅲ-83</t>
    <phoneticPr fontId="4"/>
  </si>
  <si>
    <t>Ⅱ-483</t>
    <phoneticPr fontId="4"/>
  </si>
  <si>
    <t>Ⅰ-636</t>
    <phoneticPr fontId="4"/>
  </si>
  <si>
    <t>Ⅰ-640</t>
    <phoneticPr fontId="4"/>
  </si>
  <si>
    <t>Ⅲ-82</t>
    <phoneticPr fontId="4"/>
  </si>
  <si>
    <t>Ⅰ-637</t>
    <phoneticPr fontId="4"/>
  </si>
  <si>
    <t>Ⅰ-634</t>
    <phoneticPr fontId="4"/>
  </si>
  <si>
    <t>Ⅰ-633</t>
    <phoneticPr fontId="4"/>
  </si>
  <si>
    <t>Ⅰ-638</t>
    <phoneticPr fontId="4"/>
  </si>
  <si>
    <t>Ⅰ-635</t>
    <phoneticPr fontId="4"/>
  </si>
  <si>
    <t>205K笠岡012</t>
    <phoneticPr fontId="4"/>
  </si>
  <si>
    <t>令和</t>
    <phoneticPr fontId="4"/>
  </si>
  <si>
    <t>8月</t>
    <phoneticPr fontId="4"/>
  </si>
  <si>
    <t>26日</t>
    <phoneticPr fontId="4"/>
  </si>
  <si>
    <t>宮地中</t>
    <phoneticPr fontId="4"/>
  </si>
  <si>
    <t>208K日羽007</t>
    <phoneticPr fontId="4"/>
  </si>
  <si>
    <t>208K日羽008</t>
    <phoneticPr fontId="4"/>
  </si>
  <si>
    <t>208K日羽009</t>
  </si>
  <si>
    <t>208K日羽010</t>
  </si>
  <si>
    <t>208K日羽011</t>
  </si>
  <si>
    <t>208K日羽012</t>
  </si>
  <si>
    <t>208K日羽013</t>
  </si>
  <si>
    <t>208K日羽014</t>
  </si>
  <si>
    <t>208K日羽015</t>
  </si>
  <si>
    <t>208K日羽016</t>
  </si>
  <si>
    <t>208K日羽017</t>
  </si>
  <si>
    <t>208K日羽018</t>
  </si>
  <si>
    <t>208K日羽019</t>
  </si>
  <si>
    <t>208K日羽020</t>
  </si>
  <si>
    <t>208K日羽021</t>
  </si>
  <si>
    <t>208K日羽022</t>
  </si>
  <si>
    <t>208K日羽023</t>
  </si>
  <si>
    <t>208K日羽024</t>
  </si>
  <si>
    <t>208K日羽025</t>
  </si>
  <si>
    <t>日羽-01</t>
  </si>
  <si>
    <t>日羽-02</t>
  </si>
  <si>
    <t>日羽-03</t>
  </si>
  <si>
    <t>日羽-05</t>
  </si>
  <si>
    <t>日羽-06</t>
  </si>
  <si>
    <t>日羽-07</t>
  </si>
  <si>
    <t>日羽-08</t>
  </si>
  <si>
    <t>日羽-10</t>
  </si>
  <si>
    <t>日羽-11</t>
  </si>
  <si>
    <t>日羽-12</t>
  </si>
  <si>
    <t>日羽-13</t>
  </si>
  <si>
    <t>日羽-14</t>
  </si>
  <si>
    <t>日羽-15</t>
  </si>
  <si>
    <t>日羽-16</t>
  </si>
  <si>
    <t>日羽-17</t>
  </si>
  <si>
    <t>日羽-18</t>
  </si>
  <si>
    <t>日羽-19</t>
  </si>
  <si>
    <t>日羽-20</t>
  </si>
  <si>
    <t>208D日羽009</t>
  </si>
  <si>
    <t>208D日羽010</t>
  </si>
  <si>
    <t>208D日羽011</t>
  </si>
  <si>
    <t>208D日羽012</t>
  </si>
  <si>
    <t>日羽-04</t>
  </si>
  <si>
    <t>214D江川007</t>
    <phoneticPr fontId="4"/>
  </si>
  <si>
    <t>214D柴原004</t>
    <phoneticPr fontId="4"/>
  </si>
  <si>
    <t>203K加茂町宇野002</t>
    <phoneticPr fontId="4"/>
  </si>
  <si>
    <t>5年</t>
    <phoneticPr fontId="4"/>
  </si>
  <si>
    <t>2月</t>
    <phoneticPr fontId="4"/>
  </si>
  <si>
    <t>14日</t>
    <phoneticPr fontId="4"/>
  </si>
  <si>
    <t>加茂宇野</t>
    <rPh sb="0" eb="2">
      <t>カモ</t>
    </rPh>
    <rPh sb="2" eb="4">
      <t>ウノ</t>
    </rPh>
    <phoneticPr fontId="4"/>
  </si>
  <si>
    <t>203D加茂町宇野011</t>
    <phoneticPr fontId="4"/>
  </si>
  <si>
    <t>203K中北上014</t>
    <phoneticPr fontId="4"/>
  </si>
  <si>
    <t>中北上</t>
    <rPh sb="0" eb="3">
      <t>ナカキタカミ</t>
    </rPh>
    <phoneticPr fontId="4"/>
  </si>
  <si>
    <t>203D中北上011</t>
    <phoneticPr fontId="4"/>
  </si>
  <si>
    <t>203K油木上001</t>
    <rPh sb="6" eb="7">
      <t>ウエ</t>
    </rPh>
    <phoneticPr fontId="4"/>
  </si>
  <si>
    <t>油木上</t>
    <rPh sb="2" eb="3">
      <t>ウエ</t>
    </rPh>
    <phoneticPr fontId="4"/>
  </si>
  <si>
    <t>油木上-01</t>
    <rPh sb="0" eb="1">
      <t>ユ</t>
    </rPh>
    <rPh sb="1" eb="2">
      <t>キ</t>
    </rPh>
    <rPh sb="2" eb="3">
      <t>ウエ</t>
    </rPh>
    <phoneticPr fontId="4"/>
  </si>
  <si>
    <t>203K油木上002</t>
    <rPh sb="6" eb="7">
      <t>ウエ</t>
    </rPh>
    <phoneticPr fontId="4"/>
  </si>
  <si>
    <t>油木上-02</t>
    <rPh sb="0" eb="1">
      <t>ユ</t>
    </rPh>
    <rPh sb="1" eb="2">
      <t>キ</t>
    </rPh>
    <rPh sb="2" eb="3">
      <t>ウエ</t>
    </rPh>
    <phoneticPr fontId="4"/>
  </si>
  <si>
    <t>203K油木上003</t>
    <rPh sb="6" eb="7">
      <t>ウエ</t>
    </rPh>
    <phoneticPr fontId="4"/>
  </si>
  <si>
    <t>油木上-03</t>
    <rPh sb="0" eb="1">
      <t>ユ</t>
    </rPh>
    <rPh sb="1" eb="2">
      <t>キ</t>
    </rPh>
    <rPh sb="2" eb="3">
      <t>ウエ</t>
    </rPh>
    <phoneticPr fontId="4"/>
  </si>
  <si>
    <t>203K油木上004</t>
    <rPh sb="6" eb="7">
      <t>ウエ</t>
    </rPh>
    <phoneticPr fontId="4"/>
  </si>
  <si>
    <t>油木上-04</t>
    <rPh sb="0" eb="1">
      <t>ユ</t>
    </rPh>
    <rPh sb="1" eb="2">
      <t>キ</t>
    </rPh>
    <rPh sb="2" eb="3">
      <t>ウエ</t>
    </rPh>
    <phoneticPr fontId="4"/>
  </si>
  <si>
    <t>領家</t>
    <rPh sb="0" eb="2">
      <t>リョウケ</t>
    </rPh>
    <phoneticPr fontId="4"/>
  </si>
  <si>
    <t>203K領家001</t>
    <rPh sb="4" eb="6">
      <t>リョウケ</t>
    </rPh>
    <phoneticPr fontId="4"/>
  </si>
  <si>
    <t>212K長船町土師003</t>
    <phoneticPr fontId="4"/>
  </si>
  <si>
    <t>東向(A)</t>
    <rPh sb="0" eb="1">
      <t>ヒガシ</t>
    </rPh>
    <rPh sb="1" eb="2">
      <t>ム</t>
    </rPh>
    <phoneticPr fontId="4"/>
  </si>
  <si>
    <t>東向(B)</t>
    <rPh sb="0" eb="1">
      <t>ヒガシ</t>
    </rPh>
    <rPh sb="1" eb="2">
      <t>ム</t>
    </rPh>
    <phoneticPr fontId="4"/>
  </si>
  <si>
    <t>212K長船町土師004</t>
    <phoneticPr fontId="4"/>
  </si>
  <si>
    <t>212K長船町土師005</t>
    <phoneticPr fontId="4"/>
  </si>
  <si>
    <t>宮下(B)</t>
    <rPh sb="0" eb="2">
      <t>ミヤシタ</t>
    </rPh>
    <phoneticPr fontId="4"/>
  </si>
  <si>
    <t>宮下(C)</t>
    <rPh sb="0" eb="2">
      <t>ミヤシタ</t>
    </rPh>
    <phoneticPr fontId="4"/>
  </si>
  <si>
    <t>宮下(D)</t>
    <rPh sb="0" eb="2">
      <t>ミヤシタ</t>
    </rPh>
    <phoneticPr fontId="4"/>
  </si>
  <si>
    <t>212K長船町土師006</t>
    <phoneticPr fontId="4"/>
  </si>
  <si>
    <t>212K長船町土師007</t>
    <phoneticPr fontId="4"/>
  </si>
  <si>
    <t>212D長船町土師001</t>
    <phoneticPr fontId="4"/>
  </si>
  <si>
    <t>土石流</t>
    <rPh sb="0" eb="3">
      <t>ドセキリュウ</t>
    </rPh>
    <phoneticPr fontId="4"/>
  </si>
  <si>
    <t>宮下</t>
    <rPh sb="0" eb="2">
      <t>ミヤシタ</t>
    </rPh>
    <phoneticPr fontId="4"/>
  </si>
  <si>
    <t>中北上-02</t>
    <rPh sb="0" eb="3">
      <t>ナカキタカミ</t>
    </rPh>
    <phoneticPr fontId="4"/>
  </si>
  <si>
    <t>総社市重複</t>
    <rPh sb="0" eb="3">
      <t>ソウジャシ</t>
    </rPh>
    <rPh sb="3" eb="5">
      <t>チョウフク</t>
    </rPh>
    <phoneticPr fontId="4"/>
  </si>
  <si>
    <t>高梁市重複</t>
    <rPh sb="0" eb="3">
      <t>タカハシシ</t>
    </rPh>
    <rPh sb="3" eb="5">
      <t>チョウフク</t>
    </rPh>
    <phoneticPr fontId="4"/>
  </si>
  <si>
    <t>井原市重複</t>
    <rPh sb="0" eb="3">
      <t>イバラシ</t>
    </rPh>
    <rPh sb="3" eb="5">
      <t>チョウフク</t>
    </rPh>
    <phoneticPr fontId="4"/>
  </si>
  <si>
    <t>里庄町重複</t>
    <rPh sb="0" eb="3">
      <t>サトショウチョウ</t>
    </rPh>
    <rPh sb="3" eb="5">
      <t>チョウフク</t>
    </rPh>
    <phoneticPr fontId="4"/>
  </si>
  <si>
    <t>矢掛町重複</t>
    <rPh sb="0" eb="3">
      <t>ヤカゲチョウ</t>
    </rPh>
    <rPh sb="3" eb="5">
      <t>チョウフク</t>
    </rPh>
    <phoneticPr fontId="4"/>
  </si>
  <si>
    <t>高梁市重複</t>
    <rPh sb="0" eb="3">
      <t>タカハシシ</t>
    </rPh>
    <rPh sb="3" eb="5">
      <t>チョウフク</t>
    </rPh>
    <phoneticPr fontId="4"/>
  </si>
  <si>
    <t>新見市重複</t>
    <rPh sb="0" eb="3">
      <t>ニイミシ</t>
    </rPh>
    <rPh sb="3" eb="5">
      <t>チョウフク</t>
    </rPh>
    <phoneticPr fontId="4"/>
  </si>
  <si>
    <t>美咲町重複</t>
    <rPh sb="0" eb="3">
      <t>ミサキチョウ</t>
    </rPh>
    <rPh sb="3" eb="5">
      <t>チョウフク</t>
    </rPh>
    <phoneticPr fontId="4"/>
  </si>
  <si>
    <t>真庭市重複</t>
    <rPh sb="0" eb="3">
      <t>マニワシ</t>
    </rPh>
    <rPh sb="3" eb="5">
      <t>チョウフク</t>
    </rPh>
    <phoneticPr fontId="4"/>
  </si>
  <si>
    <t>真庭市重複</t>
    <rPh sb="0" eb="3">
      <t>マニワシ</t>
    </rPh>
    <rPh sb="3" eb="5">
      <t>チョウフク</t>
    </rPh>
    <phoneticPr fontId="4"/>
  </si>
  <si>
    <t>新庄村重複</t>
    <rPh sb="0" eb="3">
      <t>シンジョウソン</t>
    </rPh>
    <rPh sb="3" eb="5">
      <t>チョウフク</t>
    </rPh>
    <phoneticPr fontId="4"/>
  </si>
  <si>
    <t>美作市重複</t>
    <rPh sb="0" eb="3">
      <t>ミマサカシ</t>
    </rPh>
    <rPh sb="3" eb="5">
      <t>チョウフク</t>
    </rPh>
    <phoneticPr fontId="4"/>
  </si>
  <si>
    <t>美星町/
成羽町</t>
    <rPh sb="0" eb="3">
      <t>ビセイチョウ</t>
    </rPh>
    <phoneticPr fontId="4"/>
  </si>
  <si>
    <t>美星町明治/
成羽町上日名</t>
    <rPh sb="0" eb="3">
      <t>ビセイチョウ</t>
    </rPh>
    <rPh sb="3" eb="5">
      <t>メイジ</t>
    </rPh>
    <phoneticPr fontId="4"/>
  </si>
  <si>
    <t>209J成羽町上日名003</t>
    <phoneticPr fontId="4"/>
  </si>
  <si>
    <t>美星町/
矢掛町</t>
    <rPh sb="0" eb="3">
      <t>ビセイチョウ</t>
    </rPh>
    <rPh sb="5" eb="8">
      <t>ヤカゲチョウ</t>
    </rPh>
    <phoneticPr fontId="4"/>
  </si>
  <si>
    <t>美星町東水砂/
西川面</t>
    <rPh sb="0" eb="3">
      <t>ビセイチョウ</t>
    </rPh>
    <rPh sb="3" eb="4">
      <t>ヒガシ</t>
    </rPh>
    <rPh sb="4" eb="5">
      <t>ミズ</t>
    </rPh>
    <rPh sb="5" eb="6">
      <t>スナ</t>
    </rPh>
    <phoneticPr fontId="4"/>
  </si>
  <si>
    <t>461D西川面004</t>
    <phoneticPr fontId="4"/>
  </si>
  <si>
    <t>209D成羽町上日名012</t>
    <phoneticPr fontId="4"/>
  </si>
  <si>
    <t>○（高梁市側）</t>
    <rPh sb="2" eb="5">
      <t>タカハシシ</t>
    </rPh>
    <rPh sb="5" eb="6">
      <t>ガワ</t>
    </rPh>
    <phoneticPr fontId="4"/>
  </si>
  <si>
    <t>井原市/
笠岡市</t>
    <rPh sb="0" eb="3">
      <t>イバラシ</t>
    </rPh>
    <phoneticPr fontId="4"/>
  </si>
  <si>
    <t>門田町/
走出</t>
    <rPh sb="0" eb="3">
      <t>カドタマチ</t>
    </rPh>
    <phoneticPr fontId="4"/>
  </si>
  <si>
    <t>205D走出005</t>
    <phoneticPr fontId="4"/>
  </si>
  <si>
    <t>笠岡市重複</t>
    <phoneticPr fontId="4"/>
  </si>
  <si>
    <t>美星町/
成羽町</t>
    <phoneticPr fontId="4"/>
  </si>
  <si>
    <t>美星町明治/
成羽町上日名</t>
    <phoneticPr fontId="4"/>
  </si>
  <si>
    <t>207K美星町明治002</t>
    <phoneticPr fontId="4"/>
  </si>
  <si>
    <t>美星町/
矢掛町</t>
    <phoneticPr fontId="4"/>
  </si>
  <si>
    <t>美星町東水砂/
西川面</t>
    <phoneticPr fontId="4"/>
  </si>
  <si>
    <t>207K美星町東水砂001</t>
    <phoneticPr fontId="4"/>
  </si>
  <si>
    <t>久米町/
落合町</t>
    <phoneticPr fontId="4"/>
  </si>
  <si>
    <t>中北上・坪井上/
上河内</t>
    <rPh sb="4" eb="6">
      <t>ツボイ</t>
    </rPh>
    <rPh sb="6" eb="7">
      <t>カミ</t>
    </rPh>
    <phoneticPr fontId="4"/>
  </si>
  <si>
    <t>久米南町重複</t>
    <rPh sb="0" eb="4">
      <t>クメナンチョウ</t>
    </rPh>
    <rPh sb="4" eb="6">
      <t>チョウフク</t>
    </rPh>
    <phoneticPr fontId="4"/>
  </si>
  <si>
    <t>瀬戸町/
山陽町</t>
    <rPh sb="0" eb="3">
      <t>セトチョウ</t>
    </rPh>
    <phoneticPr fontId="4"/>
  </si>
  <si>
    <t>213J長尾001</t>
    <phoneticPr fontId="4"/>
  </si>
  <si>
    <t>赤磐市重複</t>
    <rPh sb="0" eb="3">
      <t>アカイワシ</t>
    </rPh>
    <rPh sb="3" eb="5">
      <t>チョウフク</t>
    </rPh>
    <phoneticPr fontId="4"/>
  </si>
  <si>
    <t>建部町/
久米南町</t>
    <rPh sb="0" eb="3">
      <t>タケベチョウ</t>
    </rPh>
    <rPh sb="5" eb="9">
      <t>クメナンチョウ</t>
    </rPh>
    <phoneticPr fontId="4"/>
  </si>
  <si>
    <t>建部町下神目/
神目中</t>
    <rPh sb="0" eb="3">
      <t>タケベチョウ</t>
    </rPh>
    <rPh sb="3" eb="4">
      <t>シモ</t>
    </rPh>
    <rPh sb="4" eb="5">
      <t>カミ</t>
    </rPh>
    <rPh sb="5" eb="6">
      <t>メ</t>
    </rPh>
    <rPh sb="8" eb="9">
      <t>カミ</t>
    </rPh>
    <rPh sb="9" eb="10">
      <t>メ</t>
    </rPh>
    <rPh sb="10" eb="11">
      <t>ナカ</t>
    </rPh>
    <phoneticPr fontId="4"/>
  </si>
  <si>
    <t>663D神目中003</t>
    <phoneticPr fontId="4"/>
  </si>
  <si>
    <t>○（久米南町側）</t>
    <rPh sb="2" eb="6">
      <t>クメナンチョウ</t>
    </rPh>
    <rPh sb="6" eb="7">
      <t>ガワ</t>
    </rPh>
    <phoneticPr fontId="4"/>
  </si>
  <si>
    <t>建部町/
加茂川町</t>
    <rPh sb="0" eb="3">
      <t>タケベチョウ</t>
    </rPh>
    <phoneticPr fontId="4"/>
  </si>
  <si>
    <t>建部町品田/
上田東</t>
    <rPh sb="0" eb="3">
      <t>タケベチョウ</t>
    </rPh>
    <rPh sb="3" eb="4">
      <t>シナ</t>
    </rPh>
    <rPh sb="4" eb="5">
      <t>タ</t>
    </rPh>
    <phoneticPr fontId="4"/>
  </si>
  <si>
    <t>681D上田東001</t>
    <phoneticPr fontId="4"/>
  </si>
  <si>
    <t>吉備中央町重複</t>
    <rPh sb="0" eb="5">
      <t>キビチュウオウチョウ</t>
    </rPh>
    <rPh sb="5" eb="7">
      <t>チョウフク</t>
    </rPh>
    <phoneticPr fontId="4"/>
  </si>
  <si>
    <t>瀬戸町/
熊山町</t>
    <rPh sb="0" eb="3">
      <t>セトチョウ</t>
    </rPh>
    <phoneticPr fontId="4"/>
  </si>
  <si>
    <t>瀬戸町弓削/
勢力</t>
    <rPh sb="0" eb="3">
      <t>セトチョウ</t>
    </rPh>
    <rPh sb="3" eb="5">
      <t>ユゲ</t>
    </rPh>
    <phoneticPr fontId="4"/>
  </si>
  <si>
    <t>213D勢力007</t>
    <phoneticPr fontId="4"/>
  </si>
  <si>
    <t>建部町/
久米南町</t>
    <phoneticPr fontId="4"/>
  </si>
  <si>
    <t xml:space="preserve">
建部町下神目/
神目中</t>
    <phoneticPr fontId="4"/>
  </si>
  <si>
    <t>岡山市/
山陽町</t>
    <rPh sb="5" eb="8">
      <t>サンヨウチョウ</t>
    </rPh>
    <phoneticPr fontId="4"/>
  </si>
  <si>
    <t>牟佐/
馬屋</t>
    <rPh sb="4" eb="6">
      <t>ウマヤ</t>
    </rPh>
    <phoneticPr fontId="4"/>
  </si>
  <si>
    <t>岡山市/
早島町</t>
    <phoneticPr fontId="4"/>
  </si>
  <si>
    <t>箕島/
早島</t>
    <phoneticPr fontId="4"/>
  </si>
  <si>
    <t>早島町重複</t>
    <rPh sb="0" eb="3">
      <t>ハヤシマチョウ</t>
    </rPh>
    <rPh sb="3" eb="5">
      <t>チョウフク</t>
    </rPh>
    <phoneticPr fontId="4"/>
  </si>
  <si>
    <t>長船町/
備前市</t>
    <rPh sb="0" eb="3">
      <t>オサフネチョウ</t>
    </rPh>
    <phoneticPr fontId="4"/>
  </si>
  <si>
    <t>長船/
坂根</t>
    <rPh sb="0" eb="2">
      <t>オサフネ</t>
    </rPh>
    <phoneticPr fontId="4"/>
  </si>
  <si>
    <t>211D坂根001</t>
    <phoneticPr fontId="4"/>
  </si>
  <si>
    <t>○（備前市側）</t>
    <rPh sb="2" eb="4">
      <t>ビゼン</t>
    </rPh>
    <rPh sb="4" eb="6">
      <t>シガワ</t>
    </rPh>
    <phoneticPr fontId="4"/>
  </si>
  <si>
    <t>備前市重複</t>
    <rPh sb="0" eb="3">
      <t>ビゼンシ</t>
    </rPh>
    <rPh sb="3" eb="5">
      <t>チョウフク</t>
    </rPh>
    <phoneticPr fontId="4"/>
  </si>
  <si>
    <t>吉井町/
佐伯町</t>
    <rPh sb="0" eb="2">
      <t>ヨシイ</t>
    </rPh>
    <rPh sb="2" eb="3">
      <t>マチ</t>
    </rPh>
    <phoneticPr fontId="4"/>
  </si>
  <si>
    <t>暮田/
矢田部</t>
    <rPh sb="0" eb="1">
      <t>ク</t>
    </rPh>
    <rPh sb="1" eb="2">
      <t>タ</t>
    </rPh>
    <phoneticPr fontId="4"/>
  </si>
  <si>
    <t>346D矢田部002</t>
    <phoneticPr fontId="4"/>
  </si>
  <si>
    <t>和気町重複</t>
    <rPh sb="0" eb="3">
      <t>ワケチョウ</t>
    </rPh>
    <rPh sb="3" eb="5">
      <t>チョウフク</t>
    </rPh>
    <phoneticPr fontId="4"/>
  </si>
  <si>
    <t>山陽町/
岡山市</t>
    <rPh sb="0" eb="3">
      <t>サンヨウチョウ</t>
    </rPh>
    <rPh sb="5" eb="8">
      <t>オカヤマシ</t>
    </rPh>
    <phoneticPr fontId="4"/>
  </si>
  <si>
    <t>馬屋/
牟佐</t>
    <rPh sb="0" eb="1">
      <t>ウマ</t>
    </rPh>
    <rPh sb="1" eb="2">
      <t>ヤ</t>
    </rPh>
    <rPh sb="4" eb="6">
      <t>ムサ</t>
    </rPh>
    <phoneticPr fontId="4"/>
  </si>
  <si>
    <t>201D牟佐001</t>
    <phoneticPr fontId="4"/>
  </si>
  <si>
    <t>○（岡山市側）</t>
    <rPh sb="2" eb="5">
      <t>オカヤマシ</t>
    </rPh>
    <rPh sb="5" eb="6">
      <t>ガワ</t>
    </rPh>
    <phoneticPr fontId="4"/>
  </si>
  <si>
    <t>岡山市北区重複</t>
    <rPh sb="0" eb="3">
      <t>オカヤマシ</t>
    </rPh>
    <rPh sb="3" eb="5">
      <t>キタク</t>
    </rPh>
    <rPh sb="5" eb="7">
      <t>チョウフク</t>
    </rPh>
    <phoneticPr fontId="4"/>
  </si>
  <si>
    <t>山陽町/
瀬戸町</t>
    <phoneticPr fontId="4"/>
  </si>
  <si>
    <t>岡山市東区重複</t>
    <rPh sb="0" eb="3">
      <t>オカヤマシ</t>
    </rPh>
    <rPh sb="3" eb="5">
      <t>ヒガシク</t>
    </rPh>
    <rPh sb="5" eb="7">
      <t>チョウフク</t>
    </rPh>
    <phoneticPr fontId="4"/>
  </si>
  <si>
    <t>熊山町/
瀬戸町</t>
    <phoneticPr fontId="4"/>
  </si>
  <si>
    <t>勢力/
瀬戸町弓削</t>
    <phoneticPr fontId="4"/>
  </si>
  <si>
    <t>熊山町/
和気町</t>
    <rPh sb="5" eb="8">
      <t>ワケチョウ</t>
    </rPh>
    <phoneticPr fontId="4"/>
  </si>
  <si>
    <t>吉原/
本</t>
    <rPh sb="4" eb="5">
      <t>ホン</t>
    </rPh>
    <phoneticPr fontId="4"/>
  </si>
  <si>
    <t>和気町/
熊山町</t>
    <rPh sb="0" eb="3">
      <t>ワケチョウ</t>
    </rPh>
    <phoneticPr fontId="4"/>
  </si>
  <si>
    <t>本/
吉原</t>
    <rPh sb="0" eb="1">
      <t>ホン</t>
    </rPh>
    <phoneticPr fontId="4"/>
  </si>
  <si>
    <t>213K吉原002</t>
    <phoneticPr fontId="4"/>
  </si>
  <si>
    <t>佐伯町/
吉井町</t>
    <phoneticPr fontId="4"/>
  </si>
  <si>
    <t>矢田部/
暮田</t>
    <phoneticPr fontId="4"/>
  </si>
  <si>
    <t>真備町/
矢掛町</t>
    <rPh sb="0" eb="3">
      <t>マビチョウ</t>
    </rPh>
    <phoneticPr fontId="4"/>
  </si>
  <si>
    <t>真備町妹/
東三成</t>
    <rPh sb="0" eb="3">
      <t>マビチョウ</t>
    </rPh>
    <rPh sb="3" eb="4">
      <t>イモウト</t>
    </rPh>
    <rPh sb="6" eb="7">
      <t>ヒガシ</t>
    </rPh>
    <rPh sb="7" eb="9">
      <t>ミツナリ</t>
    </rPh>
    <phoneticPr fontId="4"/>
  </si>
  <si>
    <t>461D東三成004</t>
    <phoneticPr fontId="4"/>
  </si>
  <si>
    <t>真備町/
矢掛町</t>
    <phoneticPr fontId="4"/>
  </si>
  <si>
    <t>真備町妹/
東光成</t>
    <phoneticPr fontId="4"/>
  </si>
  <si>
    <t>矢掛町/
真備町</t>
    <phoneticPr fontId="4"/>
  </si>
  <si>
    <t>東三成/
真備町妹</t>
    <phoneticPr fontId="4"/>
  </si>
  <si>
    <t>倉敷市重複</t>
    <rPh sb="0" eb="3">
      <t>クラシキシ</t>
    </rPh>
    <rPh sb="3" eb="5">
      <t>チョウフク</t>
    </rPh>
    <phoneticPr fontId="4"/>
  </si>
  <si>
    <t>総社市/
賀陽町</t>
    <rPh sb="0" eb="3">
      <t>ソウジャシ</t>
    </rPh>
    <phoneticPr fontId="4"/>
  </si>
  <si>
    <t>槇谷/
岨谷</t>
    <rPh sb="0" eb="2">
      <t>マキタニ</t>
    </rPh>
    <phoneticPr fontId="4"/>
  </si>
  <si>
    <t>681K岨谷001</t>
    <phoneticPr fontId="4"/>
  </si>
  <si>
    <t>○（吉備中央町側）</t>
    <rPh sb="2" eb="7">
      <t>キビチュウオウチョウ</t>
    </rPh>
    <rPh sb="7" eb="8">
      <t>ガワ</t>
    </rPh>
    <phoneticPr fontId="4"/>
  </si>
  <si>
    <t>681D岨谷001</t>
    <phoneticPr fontId="4"/>
  </si>
  <si>
    <t>681J岨谷002</t>
    <phoneticPr fontId="4"/>
  </si>
  <si>
    <t>早島町/
岡山市</t>
    <rPh sb="0" eb="3">
      <t>ハヤシマチョウ</t>
    </rPh>
    <phoneticPr fontId="4"/>
  </si>
  <si>
    <t>早島/
箕島</t>
    <rPh sb="0" eb="2">
      <t>ハヤシマ</t>
    </rPh>
    <phoneticPr fontId="4"/>
  </si>
  <si>
    <t>201K箕島003</t>
    <phoneticPr fontId="4"/>
  </si>
  <si>
    <t>岡山市南区重複</t>
    <rPh sb="0" eb="3">
      <t>オカヤマシ</t>
    </rPh>
    <rPh sb="3" eb="5">
      <t>ミナミク</t>
    </rPh>
    <rPh sb="5" eb="7">
      <t>チョウフク</t>
    </rPh>
    <phoneticPr fontId="4"/>
  </si>
  <si>
    <t>里庄町/
笠岡市</t>
    <rPh sb="0" eb="3">
      <t>サトショウチョウ</t>
    </rPh>
    <phoneticPr fontId="4"/>
  </si>
  <si>
    <t>浜中/
西大島</t>
    <rPh sb="0" eb="2">
      <t>ハマナカ</t>
    </rPh>
    <phoneticPr fontId="4"/>
  </si>
  <si>
    <t>205D西大島013</t>
    <phoneticPr fontId="4"/>
  </si>
  <si>
    <t>笠岡市重複</t>
    <rPh sb="0" eb="3">
      <t>カサオカシ</t>
    </rPh>
    <rPh sb="3" eb="5">
      <t>チョウフク</t>
    </rPh>
    <phoneticPr fontId="4"/>
  </si>
  <si>
    <t>矢掛町/
真備町</t>
    <rPh sb="0" eb="3">
      <t>ヤカゲチョウ</t>
    </rPh>
    <phoneticPr fontId="4"/>
  </si>
  <si>
    <t>東光成/
真備町妹</t>
    <rPh sb="0" eb="1">
      <t>ヒガシ</t>
    </rPh>
    <rPh sb="1" eb="3">
      <t>ミツナリ</t>
    </rPh>
    <phoneticPr fontId="4"/>
  </si>
  <si>
    <t>202K真備町妹001</t>
    <phoneticPr fontId="4"/>
  </si>
  <si>
    <t>○（倉敷市側）</t>
    <rPh sb="2" eb="5">
      <t>クラシキシ</t>
    </rPh>
    <rPh sb="5" eb="6">
      <t>ガワ</t>
    </rPh>
    <phoneticPr fontId="4"/>
  </si>
  <si>
    <t>矢掛町/
笠岡市</t>
    <rPh sb="0" eb="3">
      <t>ヤカゲチョウ</t>
    </rPh>
    <phoneticPr fontId="4"/>
  </si>
  <si>
    <t>浅海/
甲弩</t>
    <rPh sb="0" eb="2">
      <t>センカイ</t>
    </rPh>
    <phoneticPr fontId="4"/>
  </si>
  <si>
    <t>205D甲弩006</t>
    <phoneticPr fontId="4"/>
  </si>
  <si>
    <t>○（笠岡市側）</t>
    <rPh sb="2" eb="5">
      <t>カサオカシ</t>
    </rPh>
    <rPh sb="5" eb="6">
      <t>ガワ</t>
    </rPh>
    <phoneticPr fontId="4"/>
  </si>
  <si>
    <t>矢掛町/
美星町</t>
    <rPh sb="0" eb="3">
      <t>ヤカゲチョウ</t>
    </rPh>
    <phoneticPr fontId="4"/>
  </si>
  <si>
    <t>西川面/
美星町東水砂</t>
    <rPh sb="0" eb="1">
      <t>ニシ</t>
    </rPh>
    <rPh sb="1" eb="2">
      <t>カワ</t>
    </rPh>
    <rPh sb="2" eb="3">
      <t>メン</t>
    </rPh>
    <phoneticPr fontId="4"/>
  </si>
  <si>
    <t>○（井原市側）</t>
    <rPh sb="2" eb="5">
      <t>イバラシ</t>
    </rPh>
    <rPh sb="5" eb="6">
      <t>ガワ</t>
    </rPh>
    <phoneticPr fontId="4"/>
  </si>
  <si>
    <t>高梁市/
新見市</t>
    <rPh sb="0" eb="3">
      <t>タカハシシ</t>
    </rPh>
    <phoneticPr fontId="4"/>
  </si>
  <si>
    <t>高倉町飯部/
法曽</t>
    <rPh sb="0" eb="3">
      <t>タカクラチョウ</t>
    </rPh>
    <rPh sb="3" eb="4">
      <t>メシ</t>
    </rPh>
    <rPh sb="4" eb="5">
      <t>ブ</t>
    </rPh>
    <phoneticPr fontId="4"/>
  </si>
  <si>
    <t>210D法曽019</t>
    <phoneticPr fontId="4"/>
  </si>
  <si>
    <t>新見市重複</t>
    <phoneticPr fontId="4"/>
  </si>
  <si>
    <t>210J法曽002</t>
    <phoneticPr fontId="4"/>
  </si>
  <si>
    <t>高梁市/
新見市</t>
    <rPh sb="0" eb="3">
      <t>タカハシシ</t>
    </rPh>
    <rPh sb="5" eb="8">
      <t>ニイミシ</t>
    </rPh>
    <phoneticPr fontId="4"/>
  </si>
  <si>
    <t>中井町西方/
草間</t>
    <rPh sb="0" eb="2">
      <t>ナカイ</t>
    </rPh>
    <rPh sb="2" eb="3">
      <t>マチ</t>
    </rPh>
    <rPh sb="3" eb="5">
      <t>ニシカタ</t>
    </rPh>
    <phoneticPr fontId="4"/>
  </si>
  <si>
    <t>210J草間002</t>
    <phoneticPr fontId="4"/>
  </si>
  <si>
    <t>成羽町/
美星町/</t>
    <rPh sb="0" eb="3">
      <t>ナリワチョウ</t>
    </rPh>
    <phoneticPr fontId="4"/>
  </si>
  <si>
    <t>成羽町上日名/
美星町明治</t>
    <rPh sb="0" eb="3">
      <t>ナリワチョウ</t>
    </rPh>
    <rPh sb="3" eb="6">
      <t>カミヒナ</t>
    </rPh>
    <phoneticPr fontId="4"/>
  </si>
  <si>
    <t>新見市/
高梁市</t>
    <rPh sb="0" eb="3">
      <t>ニイミシ</t>
    </rPh>
    <phoneticPr fontId="4"/>
  </si>
  <si>
    <t>草間/
中井町西方</t>
    <rPh sb="0" eb="2">
      <t>クサマ</t>
    </rPh>
    <phoneticPr fontId="4"/>
  </si>
  <si>
    <t>209J中井町西方001</t>
    <phoneticPr fontId="4"/>
  </si>
  <si>
    <t>209K中井町西方010</t>
    <phoneticPr fontId="4"/>
  </si>
  <si>
    <t>○（高梁市側）</t>
    <rPh sb="2" eb="6">
      <t>タカハシシガワ</t>
    </rPh>
    <phoneticPr fontId="4"/>
  </si>
  <si>
    <t>209K中井町西方004</t>
    <phoneticPr fontId="4"/>
  </si>
  <si>
    <t>新見市/
北房町</t>
    <rPh sb="0" eb="3">
      <t>ニイミシ</t>
    </rPh>
    <phoneticPr fontId="4"/>
  </si>
  <si>
    <t>豊永赤馬/
上呰部</t>
    <rPh sb="0" eb="2">
      <t>トヨナガ</t>
    </rPh>
    <rPh sb="2" eb="4">
      <t>アカウマ</t>
    </rPh>
    <phoneticPr fontId="4"/>
  </si>
  <si>
    <t>214J上呰部001</t>
    <phoneticPr fontId="4"/>
  </si>
  <si>
    <t>214D上呰部007</t>
    <phoneticPr fontId="4"/>
  </si>
  <si>
    <t>中央町/
建部町</t>
    <rPh sb="0" eb="3">
      <t>チュウオウチョウ</t>
    </rPh>
    <phoneticPr fontId="4"/>
  </si>
  <si>
    <t>境/
建部町角石谷</t>
    <rPh sb="0" eb="1">
      <t>サカイ</t>
    </rPh>
    <phoneticPr fontId="4"/>
  </si>
  <si>
    <t>201D建部町角石谷007</t>
    <phoneticPr fontId="4"/>
  </si>
  <si>
    <t>中央町/
建部町</t>
    <phoneticPr fontId="4"/>
  </si>
  <si>
    <t>角石祖母/
建部町角石谷</t>
    <phoneticPr fontId="4"/>
  </si>
  <si>
    <t>201D建部町角石谷008</t>
    <phoneticPr fontId="4"/>
  </si>
  <si>
    <t>旭町/
落合町</t>
    <phoneticPr fontId="4"/>
  </si>
  <si>
    <t>西川上/
下見</t>
    <phoneticPr fontId="4"/>
  </si>
  <si>
    <t>214K下見007</t>
    <phoneticPr fontId="4"/>
  </si>
  <si>
    <t>○（真庭市側）</t>
    <rPh sb="2" eb="4">
      <t>マニワ</t>
    </rPh>
    <rPh sb="4" eb="5">
      <t>シ</t>
    </rPh>
    <rPh sb="5" eb="6">
      <t>ガワ</t>
    </rPh>
    <phoneticPr fontId="4"/>
  </si>
  <si>
    <t>中央町/
美作町</t>
    <phoneticPr fontId="4"/>
  </si>
  <si>
    <t>塩気/
長内</t>
    <phoneticPr fontId="4"/>
  </si>
  <si>
    <t>215D長内002</t>
    <phoneticPr fontId="4"/>
  </si>
  <si>
    <t>215K長内001</t>
    <phoneticPr fontId="4"/>
  </si>
  <si>
    <t>○（美作市側）</t>
    <rPh sb="2" eb="6">
      <t>ミマサカシガワ</t>
    </rPh>
    <phoneticPr fontId="4"/>
  </si>
  <si>
    <t>久世町/
富村</t>
    <phoneticPr fontId="4"/>
  </si>
  <si>
    <t>樫西/
富西谷</t>
    <phoneticPr fontId="4"/>
  </si>
  <si>
    <t>606J富西谷001</t>
    <phoneticPr fontId="4"/>
  </si>
  <si>
    <t>鏡野町重複</t>
    <rPh sb="0" eb="3">
      <t>カガミノチョウ</t>
    </rPh>
    <rPh sb="3" eb="5">
      <t>チョウフク</t>
    </rPh>
    <phoneticPr fontId="4"/>
  </si>
  <si>
    <t>落合町/
旭町</t>
    <rPh sb="0" eb="3">
      <t>オチアイチョウ</t>
    </rPh>
    <phoneticPr fontId="4"/>
  </si>
  <si>
    <t>吉/
江与味</t>
    <rPh sb="0" eb="1">
      <t>ヨシ</t>
    </rPh>
    <phoneticPr fontId="4"/>
  </si>
  <si>
    <t>666D江与味004</t>
    <phoneticPr fontId="4"/>
  </si>
  <si>
    <t>吉/
西川上</t>
    <rPh sb="0" eb="1">
      <t>ヨシ</t>
    </rPh>
    <phoneticPr fontId="4"/>
  </si>
  <si>
    <t>666J西川上002</t>
    <phoneticPr fontId="4"/>
  </si>
  <si>
    <t>落合町/
久米町</t>
    <phoneticPr fontId="4"/>
  </si>
  <si>
    <t>上河内/
中北上・坪井上</t>
    <phoneticPr fontId="4"/>
  </si>
  <si>
    <t>203K中北上006</t>
    <phoneticPr fontId="4"/>
  </si>
  <si>
    <t>津山市重複</t>
    <rPh sb="0" eb="3">
      <t>ツヤマシ</t>
    </rPh>
    <rPh sb="3" eb="5">
      <t>チョウフク</t>
    </rPh>
    <phoneticPr fontId="4"/>
  </si>
  <si>
    <t>新庄村/
美甘村</t>
    <rPh sb="0" eb="3">
      <t>シンジョウソン</t>
    </rPh>
    <phoneticPr fontId="4"/>
  </si>
  <si>
    <t>大所/
美甘</t>
    <rPh sb="0" eb="2">
      <t>オオトコロ</t>
    </rPh>
    <phoneticPr fontId="4"/>
  </si>
  <si>
    <t>214K美甘008</t>
    <phoneticPr fontId="4"/>
  </si>
  <si>
    <t>214D美甘012</t>
    <phoneticPr fontId="4"/>
  </si>
  <si>
    <t>大所/
美甘</t>
    <rPh sb="0" eb="2">
      <t>オオトコロ</t>
    </rPh>
    <rPh sb="4" eb="6">
      <t>ミカモ</t>
    </rPh>
    <phoneticPr fontId="4"/>
  </si>
  <si>
    <t>214D美甘013</t>
    <phoneticPr fontId="4"/>
  </si>
  <si>
    <t>勝田町/
勝央町</t>
    <rPh sb="0" eb="3">
      <t>カツタチョウ</t>
    </rPh>
    <phoneticPr fontId="4"/>
  </si>
  <si>
    <t>矢田/
豊久田</t>
    <rPh sb="0" eb="2">
      <t>ヤタ</t>
    </rPh>
    <phoneticPr fontId="4"/>
  </si>
  <si>
    <t>622J豊久田001</t>
    <phoneticPr fontId="4"/>
  </si>
  <si>
    <t>勝央町重複</t>
    <rPh sb="0" eb="3">
      <t>ショウオウチョウ</t>
    </rPh>
    <rPh sb="3" eb="5">
      <t>チョウフク</t>
    </rPh>
    <phoneticPr fontId="4"/>
  </si>
  <si>
    <t>英田町/
柵原町</t>
    <rPh sb="0" eb="3">
      <t>アイダチョウ</t>
    </rPh>
    <phoneticPr fontId="4"/>
  </si>
  <si>
    <t>奥/
高下</t>
    <rPh sb="0" eb="1">
      <t>オク</t>
    </rPh>
    <phoneticPr fontId="4"/>
  </si>
  <si>
    <t>666K高下001</t>
    <phoneticPr fontId="4"/>
  </si>
  <si>
    <t>久米南町/
建部町</t>
    <phoneticPr fontId="4"/>
  </si>
  <si>
    <t>神目中/
建部町下神目</t>
    <phoneticPr fontId="4"/>
  </si>
  <si>
    <t>久米南町/建部町</t>
    <rPh sb="5" eb="8">
      <t>タケベチョウ</t>
    </rPh>
    <phoneticPr fontId="4"/>
  </si>
  <si>
    <t>岡山市北区重複</t>
    <rPh sb="0" eb="3">
      <t>オカヤマシ</t>
    </rPh>
    <rPh sb="3" eb="4">
      <t>キタ</t>
    </rPh>
    <rPh sb="4" eb="5">
      <t>ク</t>
    </rPh>
    <rPh sb="5" eb="7">
      <t>チョウフク</t>
    </rPh>
    <phoneticPr fontId="4"/>
  </si>
  <si>
    <t>加茂川町/
建部町</t>
    <phoneticPr fontId="4"/>
  </si>
  <si>
    <t>上田東/
建部町品田</t>
    <phoneticPr fontId="4"/>
  </si>
  <si>
    <t>備前市/
長船町</t>
    <phoneticPr fontId="4"/>
  </si>
  <si>
    <t>坂根/
長船</t>
    <phoneticPr fontId="4"/>
  </si>
  <si>
    <t>瀬戸内市重複</t>
    <rPh sb="0" eb="4">
      <t>セトウチシ</t>
    </rPh>
    <rPh sb="4" eb="6">
      <t>チョウフク</t>
    </rPh>
    <phoneticPr fontId="4"/>
  </si>
  <si>
    <t>賀陽町/
総社市</t>
    <phoneticPr fontId="4"/>
  </si>
  <si>
    <t>岨谷/
槇谷</t>
    <phoneticPr fontId="4"/>
  </si>
  <si>
    <t>成羽町/
美星町</t>
    <phoneticPr fontId="4"/>
  </si>
  <si>
    <t>成羽町上日名/
美星町明治</t>
    <phoneticPr fontId="4"/>
  </si>
  <si>
    <t>矢掛町/
美星町</t>
    <rPh sb="5" eb="8">
      <t>ビセイチョウ</t>
    </rPh>
    <phoneticPr fontId="4"/>
  </si>
  <si>
    <t>西川面/
美星町東水砂</t>
    <phoneticPr fontId="4"/>
  </si>
  <si>
    <t>笠岡市/
井原市</t>
    <phoneticPr fontId="4"/>
  </si>
  <si>
    <t>走出/
門田町</t>
    <phoneticPr fontId="4"/>
  </si>
  <si>
    <t>笠岡市/
里庄町</t>
    <phoneticPr fontId="4"/>
  </si>
  <si>
    <t>西大島/
浜中</t>
    <phoneticPr fontId="4"/>
  </si>
  <si>
    <t>笠岡市/
矢掛町</t>
    <phoneticPr fontId="4"/>
  </si>
  <si>
    <t>甲弩/
浅海</t>
    <phoneticPr fontId="4"/>
  </si>
  <si>
    <t>新見市/
高梁市</t>
    <phoneticPr fontId="4"/>
  </si>
  <si>
    <t>法曽/
高倉町飯部</t>
    <phoneticPr fontId="4"/>
  </si>
  <si>
    <t>新見市/
高梁市</t>
    <rPh sb="5" eb="8">
      <t>タカハシシ</t>
    </rPh>
    <phoneticPr fontId="4"/>
  </si>
  <si>
    <t>草間/
中井町西方</t>
    <phoneticPr fontId="4"/>
  </si>
  <si>
    <t>高梁市/
新見市</t>
    <phoneticPr fontId="4"/>
  </si>
  <si>
    <t>中井町西方/
草間</t>
    <phoneticPr fontId="4"/>
  </si>
  <si>
    <t>新見市重複</t>
    <rPh sb="0" eb="5">
      <t>ニイミシチョウフク</t>
    </rPh>
    <phoneticPr fontId="4"/>
  </si>
  <si>
    <t>北房町/
新見市</t>
    <phoneticPr fontId="4"/>
  </si>
  <si>
    <t>上呰部/
豊永赤馬</t>
    <phoneticPr fontId="4"/>
  </si>
  <si>
    <t>建部町/
中央町</t>
    <phoneticPr fontId="4"/>
  </si>
  <si>
    <t>建部町角石谷/
境</t>
    <phoneticPr fontId="4"/>
  </si>
  <si>
    <t>建部町角石谷/
角石祖母</t>
    <phoneticPr fontId="4"/>
  </si>
  <si>
    <t>落合町/
旭町</t>
    <phoneticPr fontId="4"/>
  </si>
  <si>
    <t>下見/
西川上</t>
    <phoneticPr fontId="4"/>
  </si>
  <si>
    <t>美作町/
中央町</t>
    <phoneticPr fontId="4"/>
  </si>
  <si>
    <t>長内/
塩気</t>
    <phoneticPr fontId="4"/>
  </si>
  <si>
    <t>富村/
久世町</t>
    <phoneticPr fontId="4"/>
  </si>
  <si>
    <t>富西谷/
樫西</t>
    <phoneticPr fontId="4"/>
  </si>
  <si>
    <t>江与味/
吉</t>
    <phoneticPr fontId="4"/>
  </si>
  <si>
    <t>西川上/
吉</t>
    <phoneticPr fontId="4"/>
  </si>
  <si>
    <t>美甘村/
新庄村</t>
    <phoneticPr fontId="4"/>
  </si>
  <si>
    <t>美甘/
大所</t>
    <phoneticPr fontId="4"/>
  </si>
  <si>
    <t>勝央町/
勝田町</t>
    <phoneticPr fontId="4"/>
  </si>
  <si>
    <t>豊久田/
矢田</t>
    <phoneticPr fontId="4"/>
  </si>
  <si>
    <t>瀬戸町笹岡/
長尾・立川</t>
    <rPh sb="0" eb="3">
      <t>セトチョウ</t>
    </rPh>
    <rPh sb="3" eb="5">
      <t>ササオカ</t>
    </rPh>
    <rPh sb="10" eb="12">
      <t>タチカワ</t>
    </rPh>
    <phoneticPr fontId="4"/>
  </si>
  <si>
    <t>長尾・立川/
瀬戸町笹岡</t>
    <rPh sb="3" eb="5">
      <t>タチカワ</t>
    </rPh>
    <phoneticPr fontId="4"/>
  </si>
  <si>
    <t>倉敷市 </t>
    <phoneticPr fontId="4"/>
  </si>
  <si>
    <t>真庭市重複</t>
    <rPh sb="0" eb="2">
      <t>マニワ</t>
    </rPh>
    <rPh sb="2" eb="3">
      <t>シ</t>
    </rPh>
    <rPh sb="3" eb="5">
      <t>チョウフク</t>
    </rPh>
    <phoneticPr fontId="4"/>
  </si>
  <si>
    <t>201K吉宗011</t>
  </si>
  <si>
    <t>6年</t>
    <rPh sb="1" eb="2">
      <t>ネン</t>
    </rPh>
    <phoneticPr fontId="4"/>
  </si>
  <si>
    <t>3月</t>
    <rPh sb="1" eb="2">
      <t>ガツ</t>
    </rPh>
    <phoneticPr fontId="4"/>
  </si>
  <si>
    <t>1日</t>
    <rPh sb="1" eb="2">
      <t>ニチ</t>
    </rPh>
    <phoneticPr fontId="4"/>
  </si>
  <si>
    <t>吉宗</t>
    <rPh sb="0" eb="2">
      <t>ヨシムネ</t>
    </rPh>
    <phoneticPr fontId="4"/>
  </si>
  <si>
    <t>210J金谷003</t>
  </si>
  <si>
    <t>金谷宮組</t>
    <rPh sb="0" eb="2">
      <t>カナヤ</t>
    </rPh>
    <rPh sb="2" eb="4">
      <t>ミヤグミ</t>
    </rPh>
    <phoneticPr fontId="4"/>
  </si>
  <si>
    <t>○（真庭市側）</t>
    <rPh sb="2" eb="5">
      <t>マニワシ</t>
    </rPh>
    <rPh sb="5" eb="6">
      <t>ガワ</t>
    </rPh>
    <phoneticPr fontId="4"/>
  </si>
  <si>
    <t>柵原町/
英田町</t>
    <rPh sb="5" eb="6">
      <t>エイ</t>
    </rPh>
    <rPh sb="6" eb="7">
      <t>タ</t>
    </rPh>
    <rPh sb="7" eb="8">
      <t>チョウ</t>
    </rPh>
    <phoneticPr fontId="4"/>
  </si>
  <si>
    <t>高下/
奥</t>
    <rPh sb="4" eb="5">
      <t>オク</t>
    </rPh>
    <phoneticPr fontId="4"/>
  </si>
  <si>
    <t>地滑り</t>
    <phoneticPr fontId="4"/>
  </si>
  <si>
    <t>岡山県　土砂災害警戒区域等の指定箇所数一覧表（市町村別）</t>
    <rPh sb="0" eb="3">
      <t>オカヤマケン</t>
    </rPh>
    <rPh sb="4" eb="6">
      <t>ドシャ</t>
    </rPh>
    <rPh sb="6" eb="8">
      <t>サイガイ</t>
    </rPh>
    <rPh sb="8" eb="10">
      <t>ケイカイ</t>
    </rPh>
    <rPh sb="10" eb="12">
      <t>クイキ</t>
    </rPh>
    <rPh sb="12" eb="13">
      <t>トウ</t>
    </rPh>
    <rPh sb="14" eb="16">
      <t>シテイ</t>
    </rPh>
    <rPh sb="16" eb="18">
      <t>カショ</t>
    </rPh>
    <rPh sb="18" eb="19">
      <t>スウ</t>
    </rPh>
    <rPh sb="19" eb="22">
      <t>イチランヒョウ</t>
    </rPh>
    <rPh sb="23" eb="26">
      <t>シチョウソン</t>
    </rPh>
    <rPh sb="26" eb="27">
      <t>ベツ</t>
    </rPh>
    <phoneticPr fontId="4"/>
  </si>
  <si>
    <t>岡山県　土砂災害警戒区域等の指定箇所数一覧表（県民局別）</t>
    <rPh sb="0" eb="3">
      <t>オカヤマケン</t>
    </rPh>
    <rPh sb="4" eb="6">
      <t>ドシャ</t>
    </rPh>
    <rPh sb="6" eb="8">
      <t>サイガイ</t>
    </rPh>
    <rPh sb="8" eb="10">
      <t>ケイカイ</t>
    </rPh>
    <rPh sb="10" eb="12">
      <t>クイキ</t>
    </rPh>
    <rPh sb="12" eb="13">
      <t>トウ</t>
    </rPh>
    <rPh sb="14" eb="16">
      <t>シテイ</t>
    </rPh>
    <rPh sb="16" eb="18">
      <t>カショ</t>
    </rPh>
    <rPh sb="18" eb="19">
      <t>スウ</t>
    </rPh>
    <rPh sb="19" eb="22">
      <t>イチランヒョウ</t>
    </rPh>
    <rPh sb="23" eb="26">
      <t>ケンミンキョク</t>
    </rPh>
    <rPh sb="26" eb="27">
      <t>ベツ</t>
    </rPh>
    <phoneticPr fontId="4"/>
  </si>
  <si>
    <t>内特別</t>
    <phoneticPr fontId="4"/>
  </si>
  <si>
    <t>倉敷市</t>
    <phoneticPr fontId="4"/>
  </si>
  <si>
    <t>　　　　　事象別
　市町村 </t>
    <rPh sb="5" eb="7">
      <t>ジショウ</t>
    </rPh>
    <rPh sb="7" eb="8">
      <t>ベツ</t>
    </rPh>
    <phoneticPr fontId="4"/>
  </si>
  <si>
    <t>※　市町村境を跨ぐ区域はすべての市町村に計上しているため、県内合計（重複除く）と市町村計は一致しない。</t>
    <rPh sb="2" eb="5">
      <t>シチョウソン</t>
    </rPh>
    <rPh sb="5" eb="6">
      <t>サカイ</t>
    </rPh>
    <rPh sb="7" eb="8">
      <t>マタ</t>
    </rPh>
    <rPh sb="9" eb="11">
      <t>クイキ</t>
    </rPh>
    <rPh sb="16" eb="19">
      <t>シチョウソン</t>
    </rPh>
    <rPh sb="20" eb="22">
      <t>ケイジョウ</t>
    </rPh>
    <rPh sb="29" eb="31">
      <t>ケンナイ</t>
    </rPh>
    <rPh sb="31" eb="33">
      <t>ゴウケイ</t>
    </rPh>
    <rPh sb="34" eb="36">
      <t>チョウフク</t>
    </rPh>
    <rPh sb="36" eb="37">
      <t>ノゾ</t>
    </rPh>
    <rPh sb="40" eb="43">
      <t>シチョウソン</t>
    </rPh>
    <rPh sb="43" eb="44">
      <t>ケイ</t>
    </rPh>
    <rPh sb="45" eb="47">
      <t>イッチ</t>
    </rPh>
    <phoneticPr fontId="4"/>
  </si>
  <si>
    <t>県内合計※
（重複除く）</t>
    <rPh sb="0" eb="2">
      <t>ケンナイ</t>
    </rPh>
    <rPh sb="2" eb="4">
      <t>ゴウケイ</t>
    </rPh>
    <rPh sb="7" eb="9">
      <t>チョウフク</t>
    </rPh>
    <rPh sb="9" eb="10">
      <t>ノゾ</t>
    </rPh>
    <phoneticPr fontId="4"/>
  </si>
  <si>
    <t>備前県民局本局※</t>
    <rPh sb="2" eb="5">
      <t>ケンミンキョク</t>
    </rPh>
    <rPh sb="5" eb="7">
      <t>ホンキョク</t>
    </rPh>
    <phoneticPr fontId="4"/>
  </si>
  <si>
    <t>東備地域事務所※</t>
    <rPh sb="0" eb="2">
      <t>トウビ</t>
    </rPh>
    <rPh sb="2" eb="4">
      <t>チイキ</t>
    </rPh>
    <rPh sb="4" eb="7">
      <t>ジムショ</t>
    </rPh>
    <phoneticPr fontId="4"/>
  </si>
  <si>
    <t>備中県民局本局※</t>
    <rPh sb="0" eb="2">
      <t>ビッチュウ</t>
    </rPh>
    <rPh sb="2" eb="5">
      <t>ケンミンキョク</t>
    </rPh>
    <rPh sb="5" eb="7">
      <t>ホンキョク</t>
    </rPh>
    <phoneticPr fontId="4"/>
  </si>
  <si>
    <t>井笠地域事務所※</t>
    <rPh sb="1" eb="2">
      <t>カサ</t>
    </rPh>
    <rPh sb="2" eb="4">
      <t>チイキ</t>
    </rPh>
    <rPh sb="4" eb="7">
      <t>ジムショ</t>
    </rPh>
    <phoneticPr fontId="4"/>
  </si>
  <si>
    <t>高梁地域事務所※</t>
    <rPh sb="2" eb="4">
      <t>チイキ</t>
    </rPh>
    <rPh sb="4" eb="7">
      <t>ジムショ</t>
    </rPh>
    <phoneticPr fontId="4"/>
  </si>
  <si>
    <t>新見地域事務所※</t>
    <rPh sb="2" eb="4">
      <t>チイキ</t>
    </rPh>
    <rPh sb="4" eb="7">
      <t>ジムショ</t>
    </rPh>
    <phoneticPr fontId="4"/>
  </si>
  <si>
    <t>美作県民局本局※</t>
    <rPh sb="2" eb="5">
      <t>ケンミンキョク</t>
    </rPh>
    <rPh sb="5" eb="7">
      <t>ホンキョク</t>
    </rPh>
    <phoneticPr fontId="4"/>
  </si>
  <si>
    <t>真庭地域事務所※</t>
    <rPh sb="2" eb="4">
      <t>チイキ</t>
    </rPh>
    <rPh sb="4" eb="7">
      <t>ジムショ</t>
    </rPh>
    <phoneticPr fontId="4"/>
  </si>
  <si>
    <t>勝央地域事務所※</t>
    <rPh sb="2" eb="4">
      <t>チイキ</t>
    </rPh>
    <rPh sb="4" eb="7">
      <t>ジムショ</t>
    </rPh>
    <phoneticPr fontId="4"/>
  </si>
  <si>
    <t>備前県民局管内計※
（重複除く）</t>
    <rPh sb="0" eb="2">
      <t>ビゼン</t>
    </rPh>
    <rPh sb="2" eb="5">
      <t>ケンミンキョク</t>
    </rPh>
    <rPh sb="5" eb="7">
      <t>カンナイ</t>
    </rPh>
    <rPh sb="7" eb="8">
      <t>ケイ</t>
    </rPh>
    <rPh sb="11" eb="13">
      <t>チョウフク</t>
    </rPh>
    <rPh sb="13" eb="14">
      <t>ノゾ</t>
    </rPh>
    <phoneticPr fontId="4"/>
  </si>
  <si>
    <t>備中県民局管内計※
（重複除く）</t>
    <rPh sb="0" eb="2">
      <t>ビッチュウ</t>
    </rPh>
    <rPh sb="2" eb="5">
      <t>ケンミンキョク</t>
    </rPh>
    <rPh sb="5" eb="7">
      <t>カンナイ</t>
    </rPh>
    <rPh sb="7" eb="8">
      <t>ケイ</t>
    </rPh>
    <rPh sb="11" eb="13">
      <t>チョウフク</t>
    </rPh>
    <rPh sb="13" eb="14">
      <t>ノゾ</t>
    </rPh>
    <phoneticPr fontId="4"/>
  </si>
  <si>
    <t>美作県民局管内計※
（重複除く）</t>
    <rPh sb="0" eb="2">
      <t>ミマサカ</t>
    </rPh>
    <rPh sb="2" eb="5">
      <t>ケンミンキョク</t>
    </rPh>
    <rPh sb="5" eb="7">
      <t>カンナイ</t>
    </rPh>
    <rPh sb="7" eb="8">
      <t>ケイ</t>
    </rPh>
    <rPh sb="11" eb="13">
      <t>チョウフク</t>
    </rPh>
    <rPh sb="13" eb="14">
      <t>ノゾ</t>
    </rPh>
    <phoneticPr fontId="4"/>
  </si>
  <si>
    <t>※　市町村境を跨ぐ区域はすべての市町村に計上しているため、県内合計（重複除く）・県民局・地域事務所計（重複除く）と</t>
    <rPh sb="40" eb="43">
      <t>ケンミンキョク</t>
    </rPh>
    <rPh sb="44" eb="46">
      <t>チイキ</t>
    </rPh>
    <rPh sb="46" eb="49">
      <t>ジムショ</t>
    </rPh>
    <rPh sb="49" eb="50">
      <t>ケイ</t>
    </rPh>
    <rPh sb="51" eb="53">
      <t>チョウフク</t>
    </rPh>
    <rPh sb="53" eb="54">
      <t>ノゾ</t>
    </rPh>
    <phoneticPr fontId="4"/>
  </si>
  <si>
    <t>市町村計</t>
    <rPh sb="0" eb="3">
      <t>シチョウソン</t>
    </rPh>
    <rPh sb="3" eb="4">
      <t>ケイ</t>
    </rPh>
    <phoneticPr fontId="4"/>
  </si>
  <si>
    <r>
      <rPr>
        <sz val="11"/>
        <color theme="0"/>
        <rFont val="BIZ UDPゴシック"/>
        <family val="3"/>
        <charset val="128"/>
      </rPr>
      <t>※　</t>
    </r>
    <r>
      <rPr>
        <sz val="11"/>
        <rFont val="BIZ UDPゴシック"/>
        <family val="3"/>
        <charset val="128"/>
      </rPr>
      <t>各市町村の計は一致しない。※印の計はすべて重複除く箇所数</t>
    </r>
    <rPh sb="16" eb="17">
      <t>シルシ</t>
    </rPh>
    <rPh sb="18" eb="19">
      <t>ケイ</t>
    </rPh>
    <rPh sb="23" eb="25">
      <t>チョウフク</t>
    </rPh>
    <rPh sb="25" eb="26">
      <t>ノゾ</t>
    </rPh>
    <rPh sb="27" eb="30">
      <t>カショスウ</t>
    </rPh>
    <phoneticPr fontId="4"/>
  </si>
  <si>
    <t>205K大冝003</t>
    <phoneticPr fontId="4"/>
  </si>
  <si>
    <t>7年</t>
    <phoneticPr fontId="4"/>
  </si>
  <si>
    <t>3月</t>
    <phoneticPr fontId="4"/>
  </si>
  <si>
    <t>18日</t>
    <phoneticPr fontId="4"/>
  </si>
  <si>
    <t>塩浜</t>
    <rPh sb="0" eb="2">
      <t>シオハマ</t>
    </rPh>
    <phoneticPr fontId="4"/>
  </si>
  <si>
    <t>211K日生町日生026</t>
    <phoneticPr fontId="4"/>
  </si>
  <si>
    <t>7年</t>
    <phoneticPr fontId="4"/>
  </si>
  <si>
    <t>18日</t>
    <phoneticPr fontId="4"/>
  </si>
  <si>
    <t>北奥西-02</t>
    <rPh sb="0" eb="3">
      <t>キタオクニシ</t>
    </rPh>
    <phoneticPr fontId="4"/>
  </si>
  <si>
    <t>7年</t>
    <phoneticPr fontId="4"/>
  </si>
  <si>
    <t>9月</t>
    <phoneticPr fontId="4"/>
  </si>
  <si>
    <t>令和</t>
    <rPh sb="0" eb="2">
      <t>レイワ</t>
    </rPh>
    <phoneticPr fontId="4"/>
  </si>
  <si>
    <t>30日</t>
    <phoneticPr fontId="4"/>
  </si>
  <si>
    <t>令和</t>
    <phoneticPr fontId="4"/>
  </si>
  <si>
    <t>（令和7年12月26日時点）</t>
    <rPh sb="1" eb="3">
      <t>レイワ</t>
    </rPh>
    <rPh sb="4" eb="5">
      <t>ネン</t>
    </rPh>
    <rPh sb="7" eb="8">
      <t>ガツ</t>
    </rPh>
    <rPh sb="10" eb="11">
      <t>ニチ</t>
    </rPh>
    <rPh sb="11" eb="13">
      <t>ジテン</t>
    </rPh>
    <phoneticPr fontId="4"/>
  </si>
  <si>
    <t>7年</t>
    <rPh sb="1" eb="2">
      <t>ネン</t>
    </rPh>
    <phoneticPr fontId="4"/>
  </si>
  <si>
    <t>12月</t>
    <phoneticPr fontId="4"/>
  </si>
  <si>
    <t>26日</t>
    <rPh sb="2" eb="3">
      <t>ニチ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</si>
</sst>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60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BIZ UDPゴシック"/>
      <family val="3"/>
      <charset val="128"/>
    </font>
    <font>
      <u/>
      <sz val="11"/>
      <color theme="10"/>
      <name val="游ゴシック"/>
      <family val="2"/>
      <scheme val="minor"/>
    </font>
    <font>
      <b/>
      <sz val="11"/>
      <color theme="3"/>
      <name val="游ゴシック"/>
      <family val="2"/>
      <charset val="128"/>
      <scheme val="minor"/>
    </font>
    <font>
      <sz val="10"/>
      <name val="BIZ UDPゴシック"/>
      <family val="3"/>
      <charset val="128"/>
    </font>
    <font>
      <b/>
      <sz val="15"/>
      <color theme="3"/>
      <name val="游ゴシック"/>
      <family val="2"/>
      <charset val="128"/>
      <scheme val="minor"/>
    </font>
    <font>
      <sz val="11"/>
      <name val="BIZ UDPゴシック"/>
      <family val="3"/>
      <charset val="128"/>
    </font>
    <font>
      <u/>
      <sz val="10"/>
      <name val="BIZ UDPゴシック"/>
      <family val="3"/>
      <charset val="128"/>
    </font>
    <font>
      <b/>
      <sz val="13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0"/>
      <name val="HG丸ｺﾞｼｯｸM-PRO"/>
      <family val="3"/>
      <charset val="128"/>
    </font>
    <font>
      <sz val="11"/>
      <name val="ＭＳ Ｐゴシック"/>
      <family val="3"/>
      <charset val="128"/>
    </font>
    <font>
      <sz val="10"/>
      <color theme="1"/>
      <name val="ＭＳ 明朝"/>
      <family val="2"/>
      <charset val="128"/>
    </font>
    <font>
      <sz val="10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1"/>
      <color indexed="8"/>
      <name val="游ゴシック"/>
      <family val="3"/>
      <charset val="128"/>
      <scheme val="minor"/>
    </font>
    <font>
      <sz val="11"/>
      <color indexed="9"/>
      <name val="游ゴシック"/>
      <family val="3"/>
      <charset val="128"/>
      <scheme val="minor"/>
    </font>
    <font>
      <b/>
      <sz val="18"/>
      <color theme="3"/>
      <name val="ＭＳ Ｐゴシック"/>
      <family val="3"/>
      <charset val="128"/>
    </font>
    <font>
      <b/>
      <sz val="11"/>
      <color indexed="9"/>
      <name val="游ゴシック"/>
      <family val="3"/>
      <charset val="128"/>
      <scheme val="minor"/>
    </font>
    <font>
      <sz val="11"/>
      <color rgb="FF9C6500"/>
      <name val="游ゴシック"/>
      <family val="3"/>
      <charset val="128"/>
      <scheme val="minor"/>
    </font>
    <font>
      <sz val="11"/>
      <color rgb="FFFA7D00"/>
      <name val="游ゴシック"/>
      <family val="3"/>
      <charset val="128"/>
      <scheme val="minor"/>
    </font>
    <font>
      <sz val="11"/>
      <color rgb="FF9C0006"/>
      <name val="游ゴシック"/>
      <family val="3"/>
      <charset val="128"/>
      <scheme val="minor"/>
    </font>
    <font>
      <b/>
      <sz val="11"/>
      <color rgb="FFFA7D00"/>
      <name val="游ゴシック"/>
      <family val="3"/>
      <charset val="128"/>
      <scheme val="minor"/>
    </font>
    <font>
      <sz val="11"/>
      <color indexed="10"/>
      <name val="游ゴシック"/>
      <family val="3"/>
      <charset val="128"/>
      <scheme val="minor"/>
    </font>
    <font>
      <b/>
      <sz val="15"/>
      <color theme="3"/>
      <name val="游ゴシック"/>
      <family val="3"/>
      <charset val="128"/>
      <scheme val="minor"/>
    </font>
    <font>
      <b/>
      <sz val="13"/>
      <color theme="3"/>
      <name val="游ゴシック"/>
      <family val="3"/>
      <charset val="128"/>
      <scheme val="minor"/>
    </font>
    <font>
      <b/>
      <sz val="11"/>
      <color theme="3"/>
      <name val="游ゴシック"/>
      <family val="3"/>
      <charset val="128"/>
      <scheme val="minor"/>
    </font>
    <font>
      <b/>
      <sz val="11"/>
      <color indexed="8"/>
      <name val="游ゴシック"/>
      <family val="3"/>
      <charset val="128"/>
      <scheme val="minor"/>
    </font>
    <font>
      <b/>
      <sz val="11"/>
      <color rgb="FF3F3F3F"/>
      <name val="游ゴシック"/>
      <family val="3"/>
      <charset val="128"/>
      <scheme val="minor"/>
    </font>
    <font>
      <i/>
      <sz val="11"/>
      <color rgb="FF7F7F7F"/>
      <name val="游ゴシック"/>
      <family val="3"/>
      <charset val="128"/>
      <scheme val="minor"/>
    </font>
    <font>
      <sz val="11"/>
      <color rgb="FF3F3F76"/>
      <name val="游ゴシック"/>
      <family val="3"/>
      <charset val="128"/>
      <scheme val="minor"/>
    </font>
    <font>
      <sz val="11"/>
      <color rgb="FF006100"/>
      <name val="游ゴシック"/>
      <family val="3"/>
      <charset val="128"/>
      <scheme val="minor"/>
    </font>
    <font>
      <b/>
      <sz val="18"/>
      <color theme="3"/>
      <name val="游ゴシック Light"/>
      <family val="2"/>
      <charset val="128"/>
      <scheme val="major"/>
    </font>
    <font>
      <sz val="11"/>
      <color rgb="FF9C6500"/>
      <name val="游ゴシック"/>
      <family val="2"/>
      <charset val="128"/>
      <scheme val="minor"/>
    </font>
    <font>
      <sz val="10"/>
      <color theme="1"/>
      <name val="ＭＳ Ｐゴシック"/>
      <family val="2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1"/>
      <color theme="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0"/>
      <color theme="1"/>
      <name val="BIZ UDPゴシック"/>
      <family val="3"/>
      <charset val="128"/>
    </font>
  </fonts>
  <fills count="7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81078524124887"/>
        <bgColor indexed="64"/>
      </patternFill>
    </fill>
    <fill>
      <patternFill patternType="solid">
        <fgColor theme="5" tint="0.59981078524124887"/>
        <bgColor indexed="64"/>
      </patternFill>
    </fill>
    <fill>
      <patternFill patternType="solid">
        <fgColor theme="7" tint="0.59981078524124887"/>
        <bgColor indexed="64"/>
      </patternFill>
    </fill>
    <fill>
      <patternFill patternType="solid">
        <fgColor theme="8" tint="0.59981078524124887"/>
        <bgColor indexed="64"/>
      </patternFill>
    </fill>
    <fill>
      <patternFill patternType="solid">
        <fgColor theme="9" tint="0.599810785241248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87182226020086"/>
        <bgColor indexed="64"/>
      </patternFill>
    </fill>
    <fill>
      <patternFill patternType="solid">
        <fgColor theme="5" tint="0.59987182226020086"/>
        <bgColor indexed="64"/>
      </patternFill>
    </fill>
    <fill>
      <patternFill patternType="solid">
        <fgColor theme="7" tint="0.59987182226020086"/>
        <bgColor indexed="64"/>
      </patternFill>
    </fill>
    <fill>
      <patternFill patternType="solid">
        <fgColor theme="8" tint="0.59987182226020086"/>
        <bgColor indexed="64"/>
      </patternFill>
    </fill>
    <fill>
      <patternFill patternType="solid">
        <fgColor theme="9" tint="0.59987182226020086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 diagonalDown="1"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 style="thin">
        <color theme="0" tint="-0.499984740745262"/>
      </diagonal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 diagonalDown="1"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 style="thin">
        <color theme="0" tint="-0.499984740745262"/>
      </diagonal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80162968840602"/>
      </bottom>
      <diagonal/>
    </border>
    <border>
      <left/>
      <right/>
      <top/>
      <bottom style="thick">
        <color theme="4" tint="0.4998626667073580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/>
      <top style="thin">
        <color indexed="64"/>
      </top>
      <bottom/>
      <diagonal/>
    </border>
    <border>
      <left style="double">
        <color theme="0" tint="-0.499984740745262"/>
      </left>
      <right style="thin">
        <color theme="0" tint="-0.499984740745262"/>
      </right>
      <top/>
      <bottom/>
      <diagonal/>
    </border>
    <border>
      <left style="double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thin">
        <color theme="0" tint="-0.499984740745262"/>
      </right>
      <top style="double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double">
        <color indexed="64"/>
      </top>
      <bottom style="thin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double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double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double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double">
        <color indexed="64"/>
      </top>
      <bottom style="thin">
        <color indexed="64"/>
      </bottom>
      <diagonal/>
    </border>
    <border>
      <left style="double">
        <color theme="0" tint="-0.499984740745262"/>
      </left>
      <right style="thin">
        <color theme="0" tint="-0.499984740745262"/>
      </right>
      <top style="double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5855">
    <xf numFmtId="0" fontId="0" fillId="0" borderId="0"/>
    <xf numFmtId="38" fontId="3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/>
    <xf numFmtId="0" fontId="9" fillId="0" borderId="22" applyNumberFormat="0" applyFill="0" applyAlignment="0" applyProtection="0">
      <alignment vertical="center"/>
    </xf>
    <xf numFmtId="0" fontId="12" fillId="0" borderId="23" applyNumberFormat="0" applyFill="0" applyAlignment="0" applyProtection="0">
      <alignment vertical="center"/>
    </xf>
    <xf numFmtId="0" fontId="7" fillId="0" borderId="24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7" borderId="25" applyNumberFormat="0" applyAlignment="0" applyProtection="0">
      <alignment vertical="center"/>
    </xf>
    <xf numFmtId="0" fontId="16" fillId="8" borderId="26" applyNumberFormat="0" applyAlignment="0" applyProtection="0">
      <alignment vertical="center"/>
    </xf>
    <xf numFmtId="0" fontId="17" fillId="8" borderId="25" applyNumberFormat="0" applyAlignment="0" applyProtection="0">
      <alignment vertical="center"/>
    </xf>
    <xf numFmtId="0" fontId="18" fillId="0" borderId="27" applyNumberFormat="0" applyFill="0" applyAlignment="0" applyProtection="0">
      <alignment vertical="center"/>
    </xf>
    <xf numFmtId="0" fontId="19" fillId="9" borderId="28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30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6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54" borderId="0" applyNumberFormat="0" applyBorder="0" applyAlignment="0" applyProtection="0">
      <alignment vertical="center"/>
    </xf>
    <xf numFmtId="0" fontId="32" fillId="55" borderId="0" applyNumberFormat="0" applyBorder="0" applyAlignment="0" applyProtection="0">
      <alignment vertical="center"/>
    </xf>
    <xf numFmtId="0" fontId="32" fillId="56" borderId="0" applyNumberFormat="0" applyBorder="0" applyAlignment="0" applyProtection="0">
      <alignment vertical="center"/>
    </xf>
    <xf numFmtId="0" fontId="32" fillId="57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60" borderId="28" applyNumberFormat="0" applyAlignment="0" applyProtection="0">
      <alignment vertical="center"/>
    </xf>
    <xf numFmtId="0" fontId="35" fillId="61" borderId="0" applyNumberFormat="0" applyBorder="0" applyAlignment="0" applyProtection="0">
      <alignment vertical="center"/>
    </xf>
    <xf numFmtId="0" fontId="25" fillId="39" borderId="29" applyNumberFormat="0" applyFont="0" applyAlignment="0" applyProtection="0">
      <alignment vertical="center"/>
    </xf>
    <xf numFmtId="0" fontId="36" fillId="0" borderId="27" applyNumberFormat="0" applyFill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8" fillId="63" borderId="25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38" fontId="25" fillId="0" borderId="0" applyFont="0" applyFill="0" applyBorder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2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30" applyNumberFormat="0" applyFill="0" applyAlignment="0" applyProtection="0">
      <alignment vertical="center"/>
    </xf>
    <xf numFmtId="0" fontId="44" fillId="63" borderId="26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1" borderId="25" applyNumberFormat="0" applyAlignment="0" applyProtection="0">
      <alignment vertical="center"/>
    </xf>
    <xf numFmtId="0" fontId="25" fillId="0" borderId="0">
      <alignment vertical="center"/>
    </xf>
    <xf numFmtId="1" fontId="30" fillId="0" borderId="0"/>
    <xf numFmtId="0" fontId="47" fillId="64" borderId="0" applyNumberFormat="0" applyBorder="0" applyAlignment="0" applyProtection="0">
      <alignment vertical="center"/>
    </xf>
    <xf numFmtId="0" fontId="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4" borderId="0" applyNumberFormat="0" applyBorder="0" applyAlignment="0" applyProtection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52" fillId="0" borderId="0">
      <alignment vertical="center"/>
    </xf>
    <xf numFmtId="0" fontId="54" fillId="0" borderId="0" applyNumberFormat="0" applyFill="0" applyBorder="0" applyAlignment="0" applyProtection="0">
      <alignment vertical="top"/>
      <protection locked="0"/>
    </xf>
    <xf numFmtId="0" fontId="25" fillId="0" borderId="0"/>
    <xf numFmtId="38" fontId="28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53" fillId="0" borderId="0">
      <alignment vertical="center"/>
    </xf>
    <xf numFmtId="0" fontId="2" fillId="0" borderId="0">
      <alignment vertical="center"/>
    </xf>
    <xf numFmtId="6" fontId="2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4" fillId="0" borderId="0" applyFont="0" applyFill="0" applyBorder="0" applyAlignment="0" applyProtection="0">
      <alignment vertical="center"/>
    </xf>
    <xf numFmtId="0" fontId="3" fillId="0" borderId="0"/>
    <xf numFmtId="0" fontId="25" fillId="0" borderId="0"/>
    <xf numFmtId="38" fontId="5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0" fontId="27" fillId="0" borderId="0"/>
    <xf numFmtId="0" fontId="25" fillId="0" borderId="0">
      <alignment vertical="center"/>
    </xf>
    <xf numFmtId="0" fontId="28" fillId="0" borderId="0">
      <alignment vertical="center"/>
    </xf>
    <xf numFmtId="0" fontId="31" fillId="65" borderId="0" applyNumberFormat="0" applyBorder="0" applyAlignment="0" applyProtection="0">
      <alignment vertical="center"/>
    </xf>
    <xf numFmtId="0" fontId="31" fillId="66" borderId="0" applyNumberFormat="0" applyBorder="0" applyAlignment="0" applyProtection="0">
      <alignment vertical="center"/>
    </xf>
    <xf numFmtId="0" fontId="31" fillId="67" borderId="0" applyNumberFormat="0" applyBorder="0" applyAlignment="0" applyProtection="0">
      <alignment vertical="center"/>
    </xf>
    <xf numFmtId="0" fontId="31" fillId="68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41" fillId="0" borderId="3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  <xf numFmtId="0" fontId="2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67" borderId="0" applyNumberFormat="0" applyBorder="0" applyAlignment="0" applyProtection="0">
      <alignment vertical="center"/>
    </xf>
    <xf numFmtId="0" fontId="31" fillId="68" borderId="0" applyNumberFormat="0" applyBorder="0" applyAlignment="0" applyProtection="0">
      <alignment vertical="center"/>
    </xf>
    <xf numFmtId="0" fontId="41" fillId="0" borderId="32" applyNumberFormat="0" applyFill="0" applyAlignment="0" applyProtection="0">
      <alignment vertical="center"/>
    </xf>
    <xf numFmtId="0" fontId="31" fillId="66" borderId="0" applyNumberFormat="0" applyBorder="0" applyAlignment="0" applyProtection="0">
      <alignment vertical="center"/>
    </xf>
    <xf numFmtId="0" fontId="31" fillId="65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4" fillId="0" borderId="0" applyFont="0" applyFill="0" applyBorder="0" applyAlignment="0" applyProtection="0">
      <alignment vertical="center"/>
    </xf>
    <xf numFmtId="0" fontId="53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6" fontId="2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2" fillId="0" borderId="0">
      <alignment vertical="center"/>
    </xf>
    <xf numFmtId="0" fontId="2" fillId="0" borderId="0">
      <alignment vertical="center"/>
    </xf>
    <xf numFmtId="0" fontId="25" fillId="0" borderId="0"/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8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0" borderId="0"/>
    <xf numFmtId="0" fontId="2" fillId="0" borderId="0">
      <alignment vertical="center"/>
    </xf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/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4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46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31" fillId="49" borderId="0" applyNumberFormat="0" applyBorder="0" applyAlignment="0" applyProtection="0">
      <alignment vertical="center"/>
    </xf>
    <xf numFmtId="0" fontId="31" fillId="6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67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31" fillId="66" borderId="0" applyNumberFormat="0" applyBorder="0" applyAlignment="0" applyProtection="0">
      <alignment vertical="center"/>
    </xf>
    <xf numFmtId="0" fontId="31" fillId="65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6" fontId="2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8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53" fillId="0" borderId="0" applyFont="0" applyFill="0" applyBorder="0" applyAlignment="0" applyProtection="0">
      <alignment vertical="center"/>
    </xf>
    <xf numFmtId="0" fontId="52" fillId="0" borderId="0" applyFont="0" applyFill="0" applyBorder="0" applyAlignment="0" applyProtection="0">
      <alignment vertical="center"/>
    </xf>
    <xf numFmtId="0" fontId="56" fillId="0" borderId="0">
      <alignment vertical="center"/>
    </xf>
    <xf numFmtId="0" fontId="25" fillId="0" borderId="0"/>
    <xf numFmtId="0" fontId="29" fillId="0" borderId="0">
      <alignment vertical="center"/>
    </xf>
    <xf numFmtId="0" fontId="25" fillId="0" borderId="0">
      <alignment vertical="center"/>
    </xf>
    <xf numFmtId="0" fontId="25" fillId="0" borderId="0"/>
    <xf numFmtId="0" fontId="52" fillId="0" borderId="0">
      <alignment vertical="center"/>
    </xf>
    <xf numFmtId="0" fontId="28" fillId="0" borderId="0">
      <alignment vertical="center"/>
    </xf>
    <xf numFmtId="0" fontId="52" fillId="0" borderId="0">
      <alignment vertical="center"/>
    </xf>
    <xf numFmtId="0" fontId="5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/>
    <xf numFmtId="0" fontId="25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41" fillId="0" borderId="31" applyNumberFormat="0" applyFill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25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53" fillId="0" borderId="0" applyFont="0" applyFill="0" applyBorder="0" applyAlignment="0" applyProtection="0">
      <alignment vertical="center"/>
    </xf>
    <xf numFmtId="38" fontId="52" fillId="0" borderId="0" applyFont="0" applyFill="0" applyBorder="0" applyAlignment="0" applyProtection="0">
      <alignment vertical="center"/>
    </xf>
    <xf numFmtId="38" fontId="5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53" fillId="0" borderId="0" applyFont="0" applyFill="0" applyBorder="0" applyAlignment="0" applyProtection="0">
      <alignment vertical="center"/>
    </xf>
    <xf numFmtId="38" fontId="52" fillId="0" borderId="0" applyFont="0" applyFill="0" applyBorder="0" applyAlignment="0" applyProtection="0">
      <alignment vertical="center"/>
    </xf>
    <xf numFmtId="38" fontId="5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6" fontId="2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6" fontId="2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6" fontId="25" fillId="0" borderId="0" applyFont="0" applyFill="0" applyBorder="0" applyAlignment="0" applyProtection="0">
      <alignment vertical="center"/>
    </xf>
    <xf numFmtId="0" fontId="3" fillId="0" borderId="0"/>
    <xf numFmtId="0" fontId="5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5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4" borderId="0" applyNumberFormat="0" applyBorder="0" applyAlignment="0" applyProtection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10" borderId="29" applyNumberFormat="0" applyFon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29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4" borderId="0" applyNumberFormat="0" applyBorder="0" applyAlignment="0" applyProtection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4" borderId="0" applyNumberFormat="0" applyBorder="0" applyAlignment="0" applyProtection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10" borderId="29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2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2">
    <xf numFmtId="0" fontId="0" fillId="0" borderId="0" xfId="0"/>
    <xf numFmtId="0" fontId="8" fillId="0" borderId="1" xfId="0" applyFont="1" applyBorder="1"/>
    <xf numFmtId="0" fontId="8" fillId="0" borderId="14" xfId="0" applyFont="1" applyBorder="1"/>
    <xf numFmtId="0" fontId="10" fillId="0" borderId="0" xfId="0" applyFont="1"/>
    <xf numFmtId="0" fontId="8" fillId="0" borderId="7" xfId="0" applyFont="1" applyBorder="1" applyAlignment="1">
      <alignment horizontal="center"/>
    </xf>
    <xf numFmtId="0" fontId="8" fillId="2" borderId="2" xfId="0" applyFont="1" applyFill="1" applyBorder="1"/>
    <xf numFmtId="0" fontId="8" fillId="3" borderId="2" xfId="0" applyFont="1" applyFill="1" applyBorder="1"/>
    <xf numFmtId="0" fontId="8" fillId="0" borderId="9" xfId="0" applyFont="1" applyBorder="1"/>
    <xf numFmtId="0" fontId="8" fillId="2" borderId="3" xfId="0" applyFont="1" applyFill="1" applyBorder="1"/>
    <xf numFmtId="0" fontId="8" fillId="3" borderId="3" xfId="0" applyFont="1" applyFill="1" applyBorder="1"/>
    <xf numFmtId="0" fontId="8" fillId="0" borderId="11" xfId="0" applyFont="1" applyBorder="1" applyAlignment="1">
      <alignment horizontal="center"/>
    </xf>
    <xf numFmtId="38" fontId="8" fillId="2" borderId="4" xfId="1" applyFont="1" applyFill="1" applyBorder="1" applyAlignment="1"/>
    <xf numFmtId="38" fontId="8" fillId="3" borderId="4" xfId="1" applyFont="1" applyFill="1" applyBorder="1" applyAlignment="1"/>
    <xf numFmtId="0" fontId="8" fillId="0" borderId="12" xfId="0" applyFont="1" applyBorder="1"/>
    <xf numFmtId="0" fontId="8" fillId="0" borderId="16" xfId="0" applyFont="1" applyBorder="1" applyAlignment="1">
      <alignment horizontal="left"/>
    </xf>
    <xf numFmtId="0" fontId="8" fillId="0" borderId="17" xfId="0" applyFont="1" applyBorder="1"/>
    <xf numFmtId="0" fontId="11" fillId="0" borderId="10" xfId="2" applyFont="1" applyBorder="1"/>
    <xf numFmtId="3" fontId="8" fillId="0" borderId="1" xfId="0" applyNumberFormat="1" applyFont="1" applyBorder="1"/>
    <xf numFmtId="0" fontId="11" fillId="0" borderId="13" xfId="2" applyFont="1" applyBorder="1"/>
    <xf numFmtId="0" fontId="8" fillId="0" borderId="15" xfId="0" applyFont="1" applyBorder="1"/>
    <xf numFmtId="0" fontId="8" fillId="0" borderId="0" xfId="0" applyFont="1"/>
    <xf numFmtId="0" fontId="8" fillId="2" borderId="20" xfId="0" applyFont="1" applyFill="1" applyBorder="1"/>
    <xf numFmtId="0" fontId="8" fillId="0" borderId="4" xfId="0" applyFont="1" applyBorder="1" applyAlignment="1">
      <alignment horizontal="center"/>
    </xf>
    <xf numFmtId="38" fontId="8" fillId="0" borderId="4" xfId="1" applyFont="1" applyFill="1" applyBorder="1" applyAlignment="1"/>
    <xf numFmtId="0" fontId="8" fillId="0" borderId="4" xfId="0" applyFont="1" applyBorder="1"/>
    <xf numFmtId="0" fontId="8" fillId="0" borderId="3" xfId="0" applyFont="1" applyBorder="1" applyAlignment="1">
      <alignment horizontal="left"/>
    </xf>
    <xf numFmtId="0" fontId="8" fillId="0" borderId="3" xfId="0" applyFont="1" applyBorder="1"/>
    <xf numFmtId="0" fontId="8" fillId="2" borderId="20" xfId="0" applyFont="1" applyFill="1" applyBorder="1" applyAlignment="1">
      <alignment horizontal="left"/>
    </xf>
    <xf numFmtId="0" fontId="8" fillId="0" borderId="2" xfId="0" applyFont="1" applyBorder="1"/>
    <xf numFmtId="0" fontId="8" fillId="2" borderId="33" xfId="0" applyFont="1" applyFill="1" applyBorder="1"/>
    <xf numFmtId="0" fontId="8" fillId="0" borderId="1" xfId="0" applyFont="1" applyBorder="1" applyAlignment="1">
      <alignment horizontal="left"/>
    </xf>
    <xf numFmtId="3" fontId="8" fillId="0" borderId="14" xfId="0" applyNumberFormat="1" applyFont="1" applyBorder="1"/>
    <xf numFmtId="0" fontId="8" fillId="0" borderId="37" xfId="0" applyFont="1" applyBorder="1"/>
    <xf numFmtId="0" fontId="11" fillId="0" borderId="10" xfId="2" applyFont="1" applyBorder="1" applyAlignment="1">
      <alignment horizontal="right"/>
    </xf>
    <xf numFmtId="0" fontId="11" fillId="0" borderId="10" xfId="2" applyFont="1" applyFill="1" applyBorder="1" applyAlignment="1">
      <alignment horizontal="right"/>
    </xf>
    <xf numFmtId="0" fontId="11" fillId="0" borderId="36" xfId="2" applyFont="1" applyBorder="1" applyAlignment="1">
      <alignment horizontal="right"/>
    </xf>
    <xf numFmtId="0" fontId="11" fillId="0" borderId="36" xfId="2" applyFont="1" applyFill="1" applyBorder="1" applyAlignment="1">
      <alignment horizontal="right"/>
    </xf>
    <xf numFmtId="38" fontId="8" fillId="0" borderId="1" xfId="0" applyNumberFormat="1" applyFont="1" applyBorder="1"/>
    <xf numFmtId="38" fontId="8" fillId="0" borderId="1" xfId="0" applyNumberFormat="1" applyFont="1" applyBorder="1" applyAlignment="1">
      <alignment horizontal="right"/>
    </xf>
    <xf numFmtId="38" fontId="8" fillId="0" borderId="2" xfId="0" applyNumberFormat="1" applyFont="1" applyBorder="1"/>
    <xf numFmtId="0" fontId="8" fillId="3" borderId="38" xfId="0" applyFont="1" applyFill="1" applyBorder="1"/>
    <xf numFmtId="0" fontId="8" fillId="3" borderId="39" xfId="0" applyFont="1" applyFill="1" applyBorder="1"/>
    <xf numFmtId="38" fontId="8" fillId="3" borderId="40" xfId="1" applyFont="1" applyFill="1" applyBorder="1" applyAlignment="1"/>
    <xf numFmtId="0" fontId="8" fillId="2" borderId="42" xfId="0" applyFont="1" applyFill="1" applyBorder="1"/>
    <xf numFmtId="0" fontId="8" fillId="2" borderId="43" xfId="0" applyFont="1" applyFill="1" applyBorder="1"/>
    <xf numFmtId="0" fontId="8" fillId="0" borderId="21" xfId="0" applyFont="1" applyBorder="1" applyAlignment="1">
      <alignment horizontal="right"/>
    </xf>
    <xf numFmtId="3" fontId="8" fillId="0" borderId="45" xfId="0" applyNumberFormat="1" applyFont="1" applyBorder="1"/>
    <xf numFmtId="0" fontId="8" fillId="0" borderId="21" xfId="0" applyFont="1" applyBorder="1"/>
    <xf numFmtId="0" fontId="8" fillId="0" borderId="38" xfId="0" applyFont="1" applyBorder="1"/>
    <xf numFmtId="3" fontId="8" fillId="0" borderId="46" xfId="0" applyNumberFormat="1" applyFont="1" applyBorder="1"/>
    <xf numFmtId="3" fontId="8" fillId="0" borderId="2" xfId="0" applyNumberFormat="1" applyFont="1" applyBorder="1"/>
    <xf numFmtId="38" fontId="8" fillId="0" borderId="2" xfId="0" applyNumberFormat="1" applyFont="1" applyBorder="1" applyAlignment="1">
      <alignment horizontal="right"/>
    </xf>
    <xf numFmtId="0" fontId="10" fillId="2" borderId="0" xfId="0" applyFont="1" applyFill="1"/>
    <xf numFmtId="0" fontId="8" fillId="0" borderId="36" xfId="2" applyFont="1" applyBorder="1" applyAlignment="1">
      <alignment horizontal="right"/>
    </xf>
    <xf numFmtId="0" fontId="8" fillId="0" borderId="10" xfId="2" applyFont="1" applyFill="1" applyBorder="1" applyAlignment="1">
      <alignment horizontal="right"/>
    </xf>
    <xf numFmtId="0" fontId="8" fillId="0" borderId="10" xfId="0" applyFont="1" applyBorder="1" applyAlignment="1">
      <alignment horizontal="right"/>
    </xf>
    <xf numFmtId="0" fontId="8" fillId="0" borderId="48" xfId="0" applyFont="1" applyBorder="1" applyAlignment="1">
      <alignment horizontal="center"/>
    </xf>
    <xf numFmtId="38" fontId="8" fillId="2" borderId="2" xfId="1" applyFont="1" applyFill="1" applyBorder="1" applyAlignment="1"/>
    <xf numFmtId="38" fontId="8" fillId="3" borderId="2" xfId="1" applyFont="1" applyFill="1" applyBorder="1" applyAlignment="1"/>
    <xf numFmtId="38" fontId="8" fillId="0" borderId="3" xfId="0" applyNumberFormat="1" applyFont="1" applyBorder="1"/>
    <xf numFmtId="0" fontId="8" fillId="0" borderId="16" xfId="2" applyFont="1" applyFill="1" applyBorder="1" applyAlignment="1">
      <alignment horizontal="right"/>
    </xf>
    <xf numFmtId="0" fontId="8" fillId="0" borderId="47" xfId="0" applyFont="1" applyBorder="1"/>
    <xf numFmtId="0" fontId="11" fillId="0" borderId="13" xfId="2" applyFont="1" applyFill="1" applyBorder="1" applyAlignment="1">
      <alignment horizontal="right"/>
    </xf>
    <xf numFmtId="38" fontId="8" fillId="0" borderId="14" xfId="0" applyNumberFormat="1" applyFont="1" applyBorder="1"/>
    <xf numFmtId="38" fontId="8" fillId="70" borderId="6" xfId="0" applyNumberFormat="1" applyFont="1" applyFill="1" applyBorder="1"/>
    <xf numFmtId="0" fontId="8" fillId="70" borderId="7" xfId="0" applyFont="1" applyFill="1" applyBorder="1"/>
    <xf numFmtId="0" fontId="8" fillId="0" borderId="49" xfId="0" applyFont="1" applyBorder="1" applyAlignment="1">
      <alignment horizontal="left"/>
    </xf>
    <xf numFmtId="0" fontId="8" fillId="0" borderId="33" xfId="0" applyFont="1" applyBorder="1"/>
    <xf numFmtId="0" fontId="8" fillId="0" borderId="51" xfId="0" applyFont="1" applyBorder="1"/>
    <xf numFmtId="0" fontId="8" fillId="0" borderId="42" xfId="0" applyFont="1" applyBorder="1"/>
    <xf numFmtId="0" fontId="11" fillId="0" borderId="52" xfId="2" applyFont="1" applyBorder="1" applyAlignment="1">
      <alignment horizontal="right"/>
    </xf>
    <xf numFmtId="0" fontId="8" fillId="0" borderId="56" xfId="0" applyFont="1" applyBorder="1"/>
    <xf numFmtId="38" fontId="8" fillId="70" borderId="53" xfId="0" applyNumberFormat="1" applyFont="1" applyFill="1" applyBorder="1"/>
    <xf numFmtId="0" fontId="8" fillId="70" borderId="56" xfId="0" applyFont="1" applyFill="1" applyBorder="1"/>
    <xf numFmtId="0" fontId="8" fillId="0" borderId="11" xfId="0" applyFont="1" applyBorder="1" applyAlignment="1">
      <alignment horizontal="distributed" vertical="center" wrapText="1"/>
    </xf>
    <xf numFmtId="0" fontId="8" fillId="0" borderId="36" xfId="0" applyFont="1" applyBorder="1" applyAlignment="1">
      <alignment horizontal="distributed" vertical="center" wrapText="1"/>
    </xf>
    <xf numFmtId="0" fontId="8" fillId="70" borderId="52" xfId="2" applyFont="1" applyFill="1" applyBorder="1" applyAlignment="1">
      <alignment horizontal="distributed" wrapText="1"/>
    </xf>
    <xf numFmtId="0" fontId="8" fillId="70" borderId="50" xfId="2" applyFont="1" applyFill="1" applyBorder="1" applyAlignment="1">
      <alignment horizontal="distributed" wrapText="1"/>
    </xf>
    <xf numFmtId="38" fontId="8" fillId="0" borderId="58" xfId="1" applyFont="1" applyFill="1" applyBorder="1" applyAlignment="1"/>
    <xf numFmtId="38" fontId="8" fillId="0" borderId="59" xfId="1" applyFont="1" applyFill="1" applyBorder="1" applyAlignment="1"/>
    <xf numFmtId="0" fontId="8" fillId="0" borderId="61" xfId="0" applyFont="1" applyBorder="1"/>
    <xf numFmtId="0" fontId="8" fillId="0" borderId="57" xfId="0" applyFont="1" applyBorder="1" applyAlignment="1">
      <alignment horizontal="distributed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shrinkToFit="1"/>
    </xf>
    <xf numFmtId="0" fontId="8" fillId="0" borderId="3" xfId="0" applyFont="1" applyBorder="1" applyAlignment="1">
      <alignment shrinkToFit="1"/>
    </xf>
    <xf numFmtId="0" fontId="8" fillId="0" borderId="3" xfId="0" applyFont="1" applyBorder="1" applyAlignment="1">
      <alignment wrapText="1"/>
    </xf>
    <xf numFmtId="0" fontId="8" fillId="0" borderId="3" xfId="0" applyFont="1" applyBorder="1" applyAlignment="1">
      <alignment horizontal="left" wrapText="1"/>
    </xf>
    <xf numFmtId="0" fontId="58" fillId="0" borderId="0" xfId="0" applyFont="1" applyAlignment="1">
      <alignment horizontal="right"/>
    </xf>
    <xf numFmtId="38" fontId="8" fillId="2" borderId="44" xfId="1" applyFont="1" applyFill="1" applyBorder="1" applyAlignment="1"/>
    <xf numFmtId="0" fontId="8" fillId="0" borderId="53" xfId="0" applyFont="1" applyBorder="1"/>
    <xf numFmtId="0" fontId="8" fillId="0" borderId="54" xfId="0" applyFont="1" applyBorder="1" applyAlignment="1">
      <alignment horizontal="right"/>
    </xf>
    <xf numFmtId="3" fontId="8" fillId="0" borderId="55" xfId="0" applyNumberFormat="1" applyFont="1" applyBorder="1"/>
    <xf numFmtId="3" fontId="8" fillId="0" borderId="53" xfId="0" applyNumberFormat="1" applyFont="1" applyBorder="1"/>
    <xf numFmtId="38" fontId="8" fillId="0" borderId="60" xfId="1" applyFont="1" applyFill="1" applyBorder="1" applyAlignment="1"/>
    <xf numFmtId="0" fontId="59" fillId="0" borderId="1" xfId="0" applyFont="1" applyBorder="1"/>
    <xf numFmtId="0" fontId="8" fillId="0" borderId="47" xfId="0" applyFont="1" applyBorder="1" applyAlignment="1">
      <alignment horizontal="center"/>
    </xf>
    <xf numFmtId="0" fontId="8" fillId="2" borderId="34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wrapText="1"/>
    </xf>
    <xf numFmtId="0" fontId="8" fillId="0" borderId="8" xfId="0" applyFont="1" applyBorder="1" applyAlignment="1">
      <alignment horizontal="left"/>
    </xf>
    <xf numFmtId="0" fontId="8" fillId="2" borderId="18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2" borderId="2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</cellXfs>
  <cellStyles count="25855">
    <cellStyle name="20% - アクセント 1" xfId="18" builtinId="30" customBuiltin="1"/>
    <cellStyle name="20% - アクセント 1 10" xfId="826" xr:uid="{00000000-0005-0000-0000-000001000000}"/>
    <cellStyle name="20% - アクセント 1 10 2" xfId="1844" xr:uid="{00000000-0005-0000-0000-000002000000}"/>
    <cellStyle name="20% - アクセント 1 10 2 2" xfId="3875" xr:uid="{00000000-0005-0000-0000-000003000000}"/>
    <cellStyle name="20% - アクセント 1 10 2 2 2" xfId="10295" xr:uid="{00000000-0005-0000-0000-000004000000}"/>
    <cellStyle name="20% - アクセント 1 10 2 2 2 2" xfId="23110" xr:uid="{00000000-0005-0000-0000-000005000000}"/>
    <cellStyle name="20% - アクセント 1 10 2 2 3" xfId="16703" xr:uid="{00000000-0005-0000-0000-000006000000}"/>
    <cellStyle name="20% - アクセント 1 10 2 3" xfId="6039" xr:uid="{00000000-0005-0000-0000-000007000000}"/>
    <cellStyle name="20% - アクセント 1 10 2 3 2" xfId="12452" xr:uid="{00000000-0005-0000-0000-000008000000}"/>
    <cellStyle name="20% - アクセント 1 10 2 3 2 2" xfId="25267" xr:uid="{00000000-0005-0000-0000-000009000000}"/>
    <cellStyle name="20% - アクセント 1 10 2 3 3" xfId="18860" xr:uid="{00000000-0005-0000-0000-00000A000000}"/>
    <cellStyle name="20% - アクセント 1 10 2 4" xfId="8270" xr:uid="{00000000-0005-0000-0000-00000B000000}"/>
    <cellStyle name="20% - アクセント 1 10 2 4 2" xfId="21085" xr:uid="{00000000-0005-0000-0000-00000C000000}"/>
    <cellStyle name="20% - アクセント 1 10 2 5" xfId="14678" xr:uid="{00000000-0005-0000-0000-00000D000000}"/>
    <cellStyle name="20% - アクセント 1 10 3" xfId="2853" xr:uid="{00000000-0005-0000-0000-00000E000000}"/>
    <cellStyle name="20% - アクセント 1 10 3 2" xfId="9276" xr:uid="{00000000-0005-0000-0000-00000F000000}"/>
    <cellStyle name="20% - アクセント 1 10 3 2 2" xfId="22091" xr:uid="{00000000-0005-0000-0000-000010000000}"/>
    <cellStyle name="20% - アクセント 1 10 3 3" xfId="15684" xr:uid="{00000000-0005-0000-0000-000011000000}"/>
    <cellStyle name="20% - アクセント 1 10 4" xfId="5017" xr:uid="{00000000-0005-0000-0000-000012000000}"/>
    <cellStyle name="20% - アクセント 1 10 4 2" xfId="11430" xr:uid="{00000000-0005-0000-0000-000013000000}"/>
    <cellStyle name="20% - アクセント 1 10 4 2 2" xfId="24245" xr:uid="{00000000-0005-0000-0000-000014000000}"/>
    <cellStyle name="20% - アクセント 1 10 4 3" xfId="17838" xr:uid="{00000000-0005-0000-0000-000015000000}"/>
    <cellStyle name="20% - アクセント 1 10 5" xfId="7279" xr:uid="{00000000-0005-0000-0000-000016000000}"/>
    <cellStyle name="20% - アクセント 1 10 5 2" xfId="20094" xr:uid="{00000000-0005-0000-0000-000017000000}"/>
    <cellStyle name="20% - アクセント 1 10 6" xfId="13687" xr:uid="{00000000-0005-0000-0000-000018000000}"/>
    <cellStyle name="20% - アクセント 1 11" xfId="1300" xr:uid="{00000000-0005-0000-0000-000019000000}"/>
    <cellStyle name="20% - アクセント 1 11 2" xfId="3347" xr:uid="{00000000-0005-0000-0000-00001A000000}"/>
    <cellStyle name="20% - アクセント 1 11 2 2" xfId="9770" xr:uid="{00000000-0005-0000-0000-00001B000000}"/>
    <cellStyle name="20% - アクセント 1 11 2 2 2" xfId="22585" xr:uid="{00000000-0005-0000-0000-00001C000000}"/>
    <cellStyle name="20% - アクセント 1 11 2 3" xfId="16178" xr:uid="{00000000-0005-0000-0000-00001D000000}"/>
    <cellStyle name="20% - アクセント 1 11 3" xfId="5511" xr:uid="{00000000-0005-0000-0000-00001E000000}"/>
    <cellStyle name="20% - アクセント 1 11 3 2" xfId="11924" xr:uid="{00000000-0005-0000-0000-00001F000000}"/>
    <cellStyle name="20% - アクセント 1 11 3 2 2" xfId="24739" xr:uid="{00000000-0005-0000-0000-000020000000}"/>
    <cellStyle name="20% - アクセント 1 11 3 3" xfId="18332" xr:uid="{00000000-0005-0000-0000-000021000000}"/>
    <cellStyle name="20% - アクセント 1 11 4" xfId="7748" xr:uid="{00000000-0005-0000-0000-000022000000}"/>
    <cellStyle name="20% - アクセント 1 11 4 2" xfId="20563" xr:uid="{00000000-0005-0000-0000-000023000000}"/>
    <cellStyle name="20% - アクセント 1 11 5" xfId="14156" xr:uid="{00000000-0005-0000-0000-000024000000}"/>
    <cellStyle name="20% - アクセント 1 12" xfId="2341" xr:uid="{00000000-0005-0000-0000-000025000000}"/>
    <cellStyle name="20% - アクセント 1 12 2" xfId="8764" xr:uid="{00000000-0005-0000-0000-000026000000}"/>
    <cellStyle name="20% - アクセント 1 12 2 2" xfId="21579" xr:uid="{00000000-0005-0000-0000-000027000000}"/>
    <cellStyle name="20% - アクセント 1 12 3" xfId="15172" xr:uid="{00000000-0005-0000-0000-000028000000}"/>
    <cellStyle name="20% - アクセント 1 13" xfId="4474" xr:uid="{00000000-0005-0000-0000-000029000000}"/>
    <cellStyle name="20% - アクセント 1 13 2" xfId="10887" xr:uid="{00000000-0005-0000-0000-00002A000000}"/>
    <cellStyle name="20% - アクセント 1 13 2 2" xfId="23702" xr:uid="{00000000-0005-0000-0000-00002B000000}"/>
    <cellStyle name="20% - アクセント 1 13 3" xfId="17295" xr:uid="{00000000-0005-0000-0000-00002C000000}"/>
    <cellStyle name="20% - アクセント 1 14" xfId="673" xr:uid="{00000000-0005-0000-0000-00002D000000}"/>
    <cellStyle name="20% - アクセント 1 14 2" xfId="7135" xr:uid="{00000000-0005-0000-0000-00002E000000}"/>
    <cellStyle name="20% - アクセント 1 14 2 2" xfId="19950" xr:uid="{00000000-0005-0000-0000-00002F000000}"/>
    <cellStyle name="20% - アクセント 1 14 3" xfId="13543" xr:uid="{00000000-0005-0000-0000-000030000000}"/>
    <cellStyle name="20% - アクセント 1 15" xfId="6526" xr:uid="{00000000-0005-0000-0000-000031000000}"/>
    <cellStyle name="20% - アクセント 1 15 2" xfId="12939" xr:uid="{00000000-0005-0000-0000-000032000000}"/>
    <cellStyle name="20% - アクセント 1 15 2 2" xfId="25754" xr:uid="{00000000-0005-0000-0000-000033000000}"/>
    <cellStyle name="20% - アクセント 1 15 3" xfId="19347" xr:uid="{00000000-0005-0000-0000-000034000000}"/>
    <cellStyle name="20% - アクセント 1 16" xfId="6643" xr:uid="{00000000-0005-0000-0000-000035000000}"/>
    <cellStyle name="20% - アクセント 1 16 2" xfId="19458" xr:uid="{00000000-0005-0000-0000-000036000000}"/>
    <cellStyle name="20% - アクセント 1 17" xfId="13042" xr:uid="{00000000-0005-0000-0000-000037000000}"/>
    <cellStyle name="20% - アクセント 1 2" xfId="51" xr:uid="{00000000-0005-0000-0000-000038000000}"/>
    <cellStyle name="20% - アクセント 1 3" xfId="211" xr:uid="{00000000-0005-0000-0000-000039000000}"/>
    <cellStyle name="20% - アクセント 1 3 10" xfId="13125" xr:uid="{00000000-0005-0000-0000-00003A000000}"/>
    <cellStyle name="20% - アクセント 1 3 2" xfId="303" xr:uid="{00000000-0005-0000-0000-00003B000000}"/>
    <cellStyle name="20% - アクセント 1 3 2 2" xfId="1194" xr:uid="{00000000-0005-0000-0000-00003C000000}"/>
    <cellStyle name="20% - アクセント 1 3 2 2 2" xfId="2234" xr:uid="{00000000-0005-0000-0000-00003D000000}"/>
    <cellStyle name="20% - アクセント 1 3 2 2 2 2" xfId="4265" xr:uid="{00000000-0005-0000-0000-00003E000000}"/>
    <cellStyle name="20% - アクセント 1 3 2 2 2 2 2" xfId="10685" xr:uid="{00000000-0005-0000-0000-00003F000000}"/>
    <cellStyle name="20% - アクセント 1 3 2 2 2 2 2 2" xfId="23500" xr:uid="{00000000-0005-0000-0000-000040000000}"/>
    <cellStyle name="20% - アクセント 1 3 2 2 2 2 3" xfId="17093" xr:uid="{00000000-0005-0000-0000-000041000000}"/>
    <cellStyle name="20% - アクセント 1 3 2 2 2 3" xfId="6429" xr:uid="{00000000-0005-0000-0000-000042000000}"/>
    <cellStyle name="20% - アクセント 1 3 2 2 2 3 2" xfId="12842" xr:uid="{00000000-0005-0000-0000-000043000000}"/>
    <cellStyle name="20% - アクセント 1 3 2 2 2 3 2 2" xfId="25657" xr:uid="{00000000-0005-0000-0000-000044000000}"/>
    <cellStyle name="20% - アクセント 1 3 2 2 2 3 3" xfId="19250" xr:uid="{00000000-0005-0000-0000-000045000000}"/>
    <cellStyle name="20% - アクセント 1 3 2 2 2 4" xfId="8660" xr:uid="{00000000-0005-0000-0000-000046000000}"/>
    <cellStyle name="20% - アクセント 1 3 2 2 2 4 2" xfId="21475" xr:uid="{00000000-0005-0000-0000-000047000000}"/>
    <cellStyle name="20% - アクセント 1 3 2 2 2 5" xfId="15068" xr:uid="{00000000-0005-0000-0000-000048000000}"/>
    <cellStyle name="20% - アクセント 1 3 2 2 3" xfId="3243" xr:uid="{00000000-0005-0000-0000-000049000000}"/>
    <cellStyle name="20% - アクセント 1 3 2 2 3 2" xfId="9666" xr:uid="{00000000-0005-0000-0000-00004A000000}"/>
    <cellStyle name="20% - アクセント 1 3 2 2 3 2 2" xfId="22481" xr:uid="{00000000-0005-0000-0000-00004B000000}"/>
    <cellStyle name="20% - アクセント 1 3 2 2 3 3" xfId="16074" xr:uid="{00000000-0005-0000-0000-00004C000000}"/>
    <cellStyle name="20% - アクセント 1 3 2 2 4" xfId="5407" xr:uid="{00000000-0005-0000-0000-00004D000000}"/>
    <cellStyle name="20% - アクセント 1 3 2 2 4 2" xfId="11820" xr:uid="{00000000-0005-0000-0000-00004E000000}"/>
    <cellStyle name="20% - アクセント 1 3 2 2 4 2 2" xfId="24635" xr:uid="{00000000-0005-0000-0000-00004F000000}"/>
    <cellStyle name="20% - アクセント 1 3 2 2 4 3" xfId="18228" xr:uid="{00000000-0005-0000-0000-000050000000}"/>
    <cellStyle name="20% - アクセント 1 3 2 2 5" xfId="7647" xr:uid="{00000000-0005-0000-0000-000051000000}"/>
    <cellStyle name="20% - アクセント 1 3 2 2 5 2" xfId="20462" xr:uid="{00000000-0005-0000-0000-000052000000}"/>
    <cellStyle name="20% - アクセント 1 3 2 2 6" xfId="14055" xr:uid="{00000000-0005-0000-0000-000053000000}"/>
    <cellStyle name="20% - アクセント 1 3 2 3" xfId="1752" xr:uid="{00000000-0005-0000-0000-000054000000}"/>
    <cellStyle name="20% - アクセント 1 3 2 3 2" xfId="3783" xr:uid="{00000000-0005-0000-0000-000055000000}"/>
    <cellStyle name="20% - アクセント 1 3 2 3 2 2" xfId="10203" xr:uid="{00000000-0005-0000-0000-000056000000}"/>
    <cellStyle name="20% - アクセント 1 3 2 3 2 2 2" xfId="23018" xr:uid="{00000000-0005-0000-0000-000057000000}"/>
    <cellStyle name="20% - アクセント 1 3 2 3 2 3" xfId="16611" xr:uid="{00000000-0005-0000-0000-000058000000}"/>
    <cellStyle name="20% - アクセント 1 3 2 3 3" xfId="5947" xr:uid="{00000000-0005-0000-0000-000059000000}"/>
    <cellStyle name="20% - アクセント 1 3 2 3 3 2" xfId="12360" xr:uid="{00000000-0005-0000-0000-00005A000000}"/>
    <cellStyle name="20% - アクセント 1 3 2 3 3 2 2" xfId="25175" xr:uid="{00000000-0005-0000-0000-00005B000000}"/>
    <cellStyle name="20% - アクセント 1 3 2 3 3 3" xfId="18768" xr:uid="{00000000-0005-0000-0000-00005C000000}"/>
    <cellStyle name="20% - アクセント 1 3 2 3 4" xfId="8178" xr:uid="{00000000-0005-0000-0000-00005D000000}"/>
    <cellStyle name="20% - アクセント 1 3 2 3 4 2" xfId="20993" xr:uid="{00000000-0005-0000-0000-00005E000000}"/>
    <cellStyle name="20% - アクセント 1 3 2 3 5" xfId="14586" xr:uid="{00000000-0005-0000-0000-00005F000000}"/>
    <cellStyle name="20% - アクセント 1 3 2 4" xfId="2761" xr:uid="{00000000-0005-0000-0000-000060000000}"/>
    <cellStyle name="20% - アクセント 1 3 2 4 2" xfId="9184" xr:uid="{00000000-0005-0000-0000-000061000000}"/>
    <cellStyle name="20% - アクセント 1 3 2 4 2 2" xfId="21999" xr:uid="{00000000-0005-0000-0000-000062000000}"/>
    <cellStyle name="20% - アクセント 1 3 2 4 3" xfId="15592" xr:uid="{00000000-0005-0000-0000-000063000000}"/>
    <cellStyle name="20% - アクセント 1 3 2 5" xfId="4925" xr:uid="{00000000-0005-0000-0000-000064000000}"/>
    <cellStyle name="20% - アクセント 1 3 2 5 2" xfId="11338" xr:uid="{00000000-0005-0000-0000-000065000000}"/>
    <cellStyle name="20% - アクセント 1 3 2 5 2 2" xfId="24153" xr:uid="{00000000-0005-0000-0000-000066000000}"/>
    <cellStyle name="20% - アクセント 1 3 2 5 3" xfId="17746" xr:uid="{00000000-0005-0000-0000-000067000000}"/>
    <cellStyle name="20% - アクセント 1 3 2 6" xfId="6794" xr:uid="{00000000-0005-0000-0000-000068000000}"/>
    <cellStyle name="20% - アクセント 1 3 2 6 2" xfId="19609" xr:uid="{00000000-0005-0000-0000-000069000000}"/>
    <cellStyle name="20% - アクセント 1 3 2 7" xfId="13202" xr:uid="{00000000-0005-0000-0000-00006A000000}"/>
    <cellStyle name="20% - アクセント 1 3 3" xfId="366" xr:uid="{00000000-0005-0000-0000-00006B000000}"/>
    <cellStyle name="20% - アクセント 1 3 3 2" xfId="2046" xr:uid="{00000000-0005-0000-0000-00006C000000}"/>
    <cellStyle name="20% - アクセント 1 3 3 2 2" xfId="4077" xr:uid="{00000000-0005-0000-0000-00006D000000}"/>
    <cellStyle name="20% - アクセント 1 3 3 2 2 2" xfId="10497" xr:uid="{00000000-0005-0000-0000-00006E000000}"/>
    <cellStyle name="20% - アクセント 1 3 3 2 2 2 2" xfId="23312" xr:uid="{00000000-0005-0000-0000-00006F000000}"/>
    <cellStyle name="20% - アクセント 1 3 3 2 2 3" xfId="16905" xr:uid="{00000000-0005-0000-0000-000070000000}"/>
    <cellStyle name="20% - アクセント 1 3 3 2 3" xfId="6241" xr:uid="{00000000-0005-0000-0000-000071000000}"/>
    <cellStyle name="20% - アクセント 1 3 3 2 3 2" xfId="12654" xr:uid="{00000000-0005-0000-0000-000072000000}"/>
    <cellStyle name="20% - アクセント 1 3 3 2 3 2 2" xfId="25469" xr:uid="{00000000-0005-0000-0000-000073000000}"/>
    <cellStyle name="20% - アクセント 1 3 3 2 3 3" xfId="19062" xr:uid="{00000000-0005-0000-0000-000074000000}"/>
    <cellStyle name="20% - アクセント 1 3 3 2 4" xfId="8472" xr:uid="{00000000-0005-0000-0000-000075000000}"/>
    <cellStyle name="20% - アクセント 1 3 3 2 4 2" xfId="21287" xr:uid="{00000000-0005-0000-0000-000076000000}"/>
    <cellStyle name="20% - アクセント 1 3 3 2 5" xfId="14880" xr:uid="{00000000-0005-0000-0000-000077000000}"/>
    <cellStyle name="20% - アクセント 1 3 3 3" xfId="3055" xr:uid="{00000000-0005-0000-0000-000078000000}"/>
    <cellStyle name="20% - アクセント 1 3 3 3 2" xfId="9478" xr:uid="{00000000-0005-0000-0000-000079000000}"/>
    <cellStyle name="20% - アクセント 1 3 3 3 2 2" xfId="22293" xr:uid="{00000000-0005-0000-0000-00007A000000}"/>
    <cellStyle name="20% - アクセント 1 3 3 3 3" xfId="15886" xr:uid="{00000000-0005-0000-0000-00007B000000}"/>
    <cellStyle name="20% - アクセント 1 3 3 4" xfId="5219" xr:uid="{00000000-0005-0000-0000-00007C000000}"/>
    <cellStyle name="20% - アクセント 1 3 3 4 2" xfId="11632" xr:uid="{00000000-0005-0000-0000-00007D000000}"/>
    <cellStyle name="20% - アクセント 1 3 3 4 2 2" xfId="24447" xr:uid="{00000000-0005-0000-0000-00007E000000}"/>
    <cellStyle name="20% - アクセント 1 3 3 4 3" xfId="18040" xr:uid="{00000000-0005-0000-0000-00007F000000}"/>
    <cellStyle name="20% - アクセント 1 3 3 5" xfId="6857" xr:uid="{00000000-0005-0000-0000-000080000000}"/>
    <cellStyle name="20% - アクセント 1 3 3 5 2" xfId="19672" xr:uid="{00000000-0005-0000-0000-000081000000}"/>
    <cellStyle name="20% - アクセント 1 3 3 6" xfId="13265" xr:uid="{00000000-0005-0000-0000-000082000000}"/>
    <cellStyle name="20% - アクセント 1 3 4" xfId="1567" xr:uid="{00000000-0005-0000-0000-000083000000}"/>
    <cellStyle name="20% - アクセント 1 3 4 2" xfId="3598" xr:uid="{00000000-0005-0000-0000-000084000000}"/>
    <cellStyle name="20% - アクセント 1 3 4 2 2" xfId="10018" xr:uid="{00000000-0005-0000-0000-000085000000}"/>
    <cellStyle name="20% - アクセント 1 3 4 2 2 2" xfId="22833" xr:uid="{00000000-0005-0000-0000-000086000000}"/>
    <cellStyle name="20% - アクセント 1 3 4 2 3" xfId="16426" xr:uid="{00000000-0005-0000-0000-000087000000}"/>
    <cellStyle name="20% - アクセント 1 3 4 3" xfId="5762" xr:uid="{00000000-0005-0000-0000-000088000000}"/>
    <cellStyle name="20% - アクセント 1 3 4 3 2" xfId="12175" xr:uid="{00000000-0005-0000-0000-000089000000}"/>
    <cellStyle name="20% - アクセント 1 3 4 3 2 2" xfId="24990" xr:uid="{00000000-0005-0000-0000-00008A000000}"/>
    <cellStyle name="20% - アクセント 1 3 4 3 3" xfId="18583" xr:uid="{00000000-0005-0000-0000-00008B000000}"/>
    <cellStyle name="20% - アクセント 1 3 4 4" xfId="7993" xr:uid="{00000000-0005-0000-0000-00008C000000}"/>
    <cellStyle name="20% - アクセント 1 3 4 4 2" xfId="20808" xr:uid="{00000000-0005-0000-0000-00008D000000}"/>
    <cellStyle name="20% - アクセント 1 3 4 5" xfId="14401" xr:uid="{00000000-0005-0000-0000-00008E000000}"/>
    <cellStyle name="20% - アクセント 1 3 5" xfId="2576" xr:uid="{00000000-0005-0000-0000-00008F000000}"/>
    <cellStyle name="20% - アクセント 1 3 5 2" xfId="8999" xr:uid="{00000000-0005-0000-0000-000090000000}"/>
    <cellStyle name="20% - アクセント 1 3 5 2 2" xfId="21814" xr:uid="{00000000-0005-0000-0000-000091000000}"/>
    <cellStyle name="20% - アクセント 1 3 5 3" xfId="15407" xr:uid="{00000000-0005-0000-0000-000092000000}"/>
    <cellStyle name="20% - アクセント 1 3 6" xfId="4740" xr:uid="{00000000-0005-0000-0000-000093000000}"/>
    <cellStyle name="20% - アクセント 1 3 6 2" xfId="11153" xr:uid="{00000000-0005-0000-0000-000094000000}"/>
    <cellStyle name="20% - アクセント 1 3 6 2 2" xfId="23968" xr:uid="{00000000-0005-0000-0000-000095000000}"/>
    <cellStyle name="20% - アクセント 1 3 6 3" xfId="17561" xr:uid="{00000000-0005-0000-0000-000096000000}"/>
    <cellStyle name="20% - アクセント 1 3 7" xfId="770" xr:uid="{00000000-0005-0000-0000-000097000000}"/>
    <cellStyle name="20% - アクセント 1 3 7 2" xfId="7223" xr:uid="{00000000-0005-0000-0000-000098000000}"/>
    <cellStyle name="20% - アクセント 1 3 7 2 2" xfId="20038" xr:uid="{00000000-0005-0000-0000-000099000000}"/>
    <cellStyle name="20% - アクセント 1 3 7 3" xfId="13631" xr:uid="{00000000-0005-0000-0000-00009A000000}"/>
    <cellStyle name="20% - アクセント 1 3 8" xfId="6553" xr:uid="{00000000-0005-0000-0000-00009B000000}"/>
    <cellStyle name="20% - アクセント 1 3 8 2" xfId="12966" xr:uid="{00000000-0005-0000-0000-00009C000000}"/>
    <cellStyle name="20% - アクセント 1 3 8 2 2" xfId="25781" xr:uid="{00000000-0005-0000-0000-00009D000000}"/>
    <cellStyle name="20% - アクセント 1 3 8 3" xfId="19374" xr:uid="{00000000-0005-0000-0000-00009E000000}"/>
    <cellStyle name="20% - アクセント 1 3 9" xfId="6717" xr:uid="{00000000-0005-0000-0000-00009F000000}"/>
    <cellStyle name="20% - アクセント 1 3 9 2" xfId="19532" xr:uid="{00000000-0005-0000-0000-0000A0000000}"/>
    <cellStyle name="20% - アクセント 1 4" xfId="244" xr:uid="{00000000-0005-0000-0000-0000A1000000}"/>
    <cellStyle name="20% - アクセント 1 4 2" xfId="618" xr:uid="{00000000-0005-0000-0000-0000A2000000}"/>
    <cellStyle name="20% - アクセント 1 4 2 2" xfId="1224" xr:uid="{00000000-0005-0000-0000-0000A3000000}"/>
    <cellStyle name="20% - アクセント 1 4 2 2 2" xfId="2264" xr:uid="{00000000-0005-0000-0000-0000A4000000}"/>
    <cellStyle name="20% - アクセント 1 4 2 2 2 2" xfId="4295" xr:uid="{00000000-0005-0000-0000-0000A5000000}"/>
    <cellStyle name="20% - アクセント 1 4 2 2 2 2 2" xfId="10715" xr:uid="{00000000-0005-0000-0000-0000A6000000}"/>
    <cellStyle name="20% - アクセント 1 4 2 2 2 2 2 2" xfId="23530" xr:uid="{00000000-0005-0000-0000-0000A7000000}"/>
    <cellStyle name="20% - アクセント 1 4 2 2 2 2 3" xfId="17123" xr:uid="{00000000-0005-0000-0000-0000A8000000}"/>
    <cellStyle name="20% - アクセント 1 4 2 2 2 3" xfId="6459" xr:uid="{00000000-0005-0000-0000-0000A9000000}"/>
    <cellStyle name="20% - アクセント 1 4 2 2 2 3 2" xfId="12872" xr:uid="{00000000-0005-0000-0000-0000AA000000}"/>
    <cellStyle name="20% - アクセント 1 4 2 2 2 3 2 2" xfId="25687" xr:uid="{00000000-0005-0000-0000-0000AB000000}"/>
    <cellStyle name="20% - アクセント 1 4 2 2 2 3 3" xfId="19280" xr:uid="{00000000-0005-0000-0000-0000AC000000}"/>
    <cellStyle name="20% - アクセント 1 4 2 2 2 4" xfId="8690" xr:uid="{00000000-0005-0000-0000-0000AD000000}"/>
    <cellStyle name="20% - アクセント 1 4 2 2 2 4 2" xfId="21505" xr:uid="{00000000-0005-0000-0000-0000AE000000}"/>
    <cellStyle name="20% - アクセント 1 4 2 2 2 5" xfId="15098" xr:uid="{00000000-0005-0000-0000-0000AF000000}"/>
    <cellStyle name="20% - アクセント 1 4 2 2 3" xfId="3273" xr:uid="{00000000-0005-0000-0000-0000B0000000}"/>
    <cellStyle name="20% - アクセント 1 4 2 2 3 2" xfId="9696" xr:uid="{00000000-0005-0000-0000-0000B1000000}"/>
    <cellStyle name="20% - アクセント 1 4 2 2 3 2 2" xfId="22511" xr:uid="{00000000-0005-0000-0000-0000B2000000}"/>
    <cellStyle name="20% - アクセント 1 4 2 2 3 3" xfId="16104" xr:uid="{00000000-0005-0000-0000-0000B3000000}"/>
    <cellStyle name="20% - アクセント 1 4 2 2 4" xfId="5437" xr:uid="{00000000-0005-0000-0000-0000B4000000}"/>
    <cellStyle name="20% - アクセント 1 4 2 2 4 2" xfId="11850" xr:uid="{00000000-0005-0000-0000-0000B5000000}"/>
    <cellStyle name="20% - アクセント 1 4 2 2 4 2 2" xfId="24665" xr:uid="{00000000-0005-0000-0000-0000B6000000}"/>
    <cellStyle name="20% - アクセント 1 4 2 2 4 3" xfId="18258" xr:uid="{00000000-0005-0000-0000-0000B7000000}"/>
    <cellStyle name="20% - アクセント 1 4 2 2 5" xfId="7677" xr:uid="{00000000-0005-0000-0000-0000B8000000}"/>
    <cellStyle name="20% - アクセント 1 4 2 2 5 2" xfId="20492" xr:uid="{00000000-0005-0000-0000-0000B9000000}"/>
    <cellStyle name="20% - アクセント 1 4 2 2 6" xfId="14085" xr:uid="{00000000-0005-0000-0000-0000BA000000}"/>
    <cellStyle name="20% - アクセント 1 4 2 3" xfId="1782" xr:uid="{00000000-0005-0000-0000-0000BB000000}"/>
    <cellStyle name="20% - アクセント 1 4 2 3 2" xfId="3813" xr:uid="{00000000-0005-0000-0000-0000BC000000}"/>
    <cellStyle name="20% - アクセント 1 4 2 3 2 2" xfId="10233" xr:uid="{00000000-0005-0000-0000-0000BD000000}"/>
    <cellStyle name="20% - アクセント 1 4 2 3 2 2 2" xfId="23048" xr:uid="{00000000-0005-0000-0000-0000BE000000}"/>
    <cellStyle name="20% - アクセント 1 4 2 3 2 3" xfId="16641" xr:uid="{00000000-0005-0000-0000-0000BF000000}"/>
    <cellStyle name="20% - アクセント 1 4 2 3 3" xfId="5977" xr:uid="{00000000-0005-0000-0000-0000C0000000}"/>
    <cellStyle name="20% - アクセント 1 4 2 3 3 2" xfId="12390" xr:uid="{00000000-0005-0000-0000-0000C1000000}"/>
    <cellStyle name="20% - アクセント 1 4 2 3 3 2 2" xfId="25205" xr:uid="{00000000-0005-0000-0000-0000C2000000}"/>
    <cellStyle name="20% - アクセント 1 4 2 3 3 3" xfId="18798" xr:uid="{00000000-0005-0000-0000-0000C3000000}"/>
    <cellStyle name="20% - アクセント 1 4 2 3 4" xfId="8208" xr:uid="{00000000-0005-0000-0000-0000C4000000}"/>
    <cellStyle name="20% - アクセント 1 4 2 3 4 2" xfId="21023" xr:uid="{00000000-0005-0000-0000-0000C5000000}"/>
    <cellStyle name="20% - アクセント 1 4 2 3 5" xfId="14616" xr:uid="{00000000-0005-0000-0000-0000C6000000}"/>
    <cellStyle name="20% - アクセント 1 4 2 4" xfId="2791" xr:uid="{00000000-0005-0000-0000-0000C7000000}"/>
    <cellStyle name="20% - アクセント 1 4 2 4 2" xfId="9214" xr:uid="{00000000-0005-0000-0000-0000C8000000}"/>
    <cellStyle name="20% - アクセント 1 4 2 4 2 2" xfId="22029" xr:uid="{00000000-0005-0000-0000-0000C9000000}"/>
    <cellStyle name="20% - アクセント 1 4 2 4 3" xfId="15622" xr:uid="{00000000-0005-0000-0000-0000CA000000}"/>
    <cellStyle name="20% - アクセント 1 4 2 5" xfId="4955" xr:uid="{00000000-0005-0000-0000-0000CB000000}"/>
    <cellStyle name="20% - アクセント 1 4 2 5 2" xfId="11368" xr:uid="{00000000-0005-0000-0000-0000CC000000}"/>
    <cellStyle name="20% - アクセント 1 4 2 5 2 2" xfId="24183" xr:uid="{00000000-0005-0000-0000-0000CD000000}"/>
    <cellStyle name="20% - アクセント 1 4 2 5 3" xfId="17776" xr:uid="{00000000-0005-0000-0000-0000CE000000}"/>
    <cellStyle name="20% - アクセント 1 4 2 6" xfId="7095" xr:uid="{00000000-0005-0000-0000-0000CF000000}"/>
    <cellStyle name="20% - アクセント 1 4 2 6 2" xfId="19910" xr:uid="{00000000-0005-0000-0000-0000D0000000}"/>
    <cellStyle name="20% - アクセント 1 4 2 7" xfId="13503" xr:uid="{00000000-0005-0000-0000-0000D1000000}"/>
    <cellStyle name="20% - アクセント 1 4 3" xfId="1041" xr:uid="{00000000-0005-0000-0000-0000D2000000}"/>
    <cellStyle name="20% - アクセント 1 4 3 2" xfId="2076" xr:uid="{00000000-0005-0000-0000-0000D3000000}"/>
    <cellStyle name="20% - アクセント 1 4 3 2 2" xfId="4107" xr:uid="{00000000-0005-0000-0000-0000D4000000}"/>
    <cellStyle name="20% - アクセント 1 4 3 2 2 2" xfId="10527" xr:uid="{00000000-0005-0000-0000-0000D5000000}"/>
    <cellStyle name="20% - アクセント 1 4 3 2 2 2 2" xfId="23342" xr:uid="{00000000-0005-0000-0000-0000D6000000}"/>
    <cellStyle name="20% - アクセント 1 4 3 2 2 3" xfId="16935" xr:uid="{00000000-0005-0000-0000-0000D7000000}"/>
    <cellStyle name="20% - アクセント 1 4 3 2 3" xfId="6271" xr:uid="{00000000-0005-0000-0000-0000D8000000}"/>
    <cellStyle name="20% - アクセント 1 4 3 2 3 2" xfId="12684" xr:uid="{00000000-0005-0000-0000-0000D9000000}"/>
    <cellStyle name="20% - アクセント 1 4 3 2 3 2 2" xfId="25499" xr:uid="{00000000-0005-0000-0000-0000DA000000}"/>
    <cellStyle name="20% - アクセント 1 4 3 2 3 3" xfId="19092" xr:uid="{00000000-0005-0000-0000-0000DB000000}"/>
    <cellStyle name="20% - アクセント 1 4 3 2 4" xfId="8502" xr:uid="{00000000-0005-0000-0000-0000DC000000}"/>
    <cellStyle name="20% - アクセント 1 4 3 2 4 2" xfId="21317" xr:uid="{00000000-0005-0000-0000-0000DD000000}"/>
    <cellStyle name="20% - アクセント 1 4 3 2 5" xfId="14910" xr:uid="{00000000-0005-0000-0000-0000DE000000}"/>
    <cellStyle name="20% - アクセント 1 4 3 3" xfId="3085" xr:uid="{00000000-0005-0000-0000-0000DF000000}"/>
    <cellStyle name="20% - アクセント 1 4 3 3 2" xfId="9508" xr:uid="{00000000-0005-0000-0000-0000E0000000}"/>
    <cellStyle name="20% - アクセント 1 4 3 3 2 2" xfId="22323" xr:uid="{00000000-0005-0000-0000-0000E1000000}"/>
    <cellStyle name="20% - アクセント 1 4 3 3 3" xfId="15916" xr:uid="{00000000-0005-0000-0000-0000E2000000}"/>
    <cellStyle name="20% - アクセント 1 4 3 4" xfId="5249" xr:uid="{00000000-0005-0000-0000-0000E3000000}"/>
    <cellStyle name="20% - アクセント 1 4 3 4 2" xfId="11662" xr:uid="{00000000-0005-0000-0000-0000E4000000}"/>
    <cellStyle name="20% - アクセント 1 4 3 4 2 2" xfId="24477" xr:uid="{00000000-0005-0000-0000-0000E5000000}"/>
    <cellStyle name="20% - アクセント 1 4 3 4 3" xfId="18070" xr:uid="{00000000-0005-0000-0000-0000E6000000}"/>
    <cellStyle name="20% - アクセント 1 4 3 5" xfId="7494" xr:uid="{00000000-0005-0000-0000-0000E7000000}"/>
    <cellStyle name="20% - アクセント 1 4 3 5 2" xfId="20309" xr:uid="{00000000-0005-0000-0000-0000E8000000}"/>
    <cellStyle name="20% - アクセント 1 4 3 6" xfId="13902" xr:uid="{00000000-0005-0000-0000-0000E9000000}"/>
    <cellStyle name="20% - アクセント 1 4 4" xfId="1596" xr:uid="{00000000-0005-0000-0000-0000EA000000}"/>
    <cellStyle name="20% - アクセント 1 4 4 2" xfId="3627" xr:uid="{00000000-0005-0000-0000-0000EB000000}"/>
    <cellStyle name="20% - アクセント 1 4 4 2 2" xfId="10047" xr:uid="{00000000-0005-0000-0000-0000EC000000}"/>
    <cellStyle name="20% - アクセント 1 4 4 2 2 2" xfId="22862" xr:uid="{00000000-0005-0000-0000-0000ED000000}"/>
    <cellStyle name="20% - アクセント 1 4 4 2 3" xfId="16455" xr:uid="{00000000-0005-0000-0000-0000EE000000}"/>
    <cellStyle name="20% - アクセント 1 4 4 3" xfId="5791" xr:uid="{00000000-0005-0000-0000-0000EF000000}"/>
    <cellStyle name="20% - アクセント 1 4 4 3 2" xfId="12204" xr:uid="{00000000-0005-0000-0000-0000F0000000}"/>
    <cellStyle name="20% - アクセント 1 4 4 3 2 2" xfId="25019" xr:uid="{00000000-0005-0000-0000-0000F1000000}"/>
    <cellStyle name="20% - アクセント 1 4 4 3 3" xfId="18612" xr:uid="{00000000-0005-0000-0000-0000F2000000}"/>
    <cellStyle name="20% - アクセント 1 4 4 4" xfId="8022" xr:uid="{00000000-0005-0000-0000-0000F3000000}"/>
    <cellStyle name="20% - アクセント 1 4 4 4 2" xfId="20837" xr:uid="{00000000-0005-0000-0000-0000F4000000}"/>
    <cellStyle name="20% - アクセント 1 4 4 5" xfId="14430" xr:uid="{00000000-0005-0000-0000-0000F5000000}"/>
    <cellStyle name="20% - アクセント 1 4 5" xfId="2605" xr:uid="{00000000-0005-0000-0000-0000F6000000}"/>
    <cellStyle name="20% - アクセント 1 4 5 2" xfId="9028" xr:uid="{00000000-0005-0000-0000-0000F7000000}"/>
    <cellStyle name="20% - アクセント 1 4 5 2 2" xfId="21843" xr:uid="{00000000-0005-0000-0000-0000F8000000}"/>
    <cellStyle name="20% - アクセント 1 4 5 3" xfId="15436" xr:uid="{00000000-0005-0000-0000-0000F9000000}"/>
    <cellStyle name="20% - アクセント 1 4 6" xfId="4769" xr:uid="{00000000-0005-0000-0000-0000FA000000}"/>
    <cellStyle name="20% - アクセント 1 4 6 2" xfId="11182" xr:uid="{00000000-0005-0000-0000-0000FB000000}"/>
    <cellStyle name="20% - アクセント 1 4 6 2 2" xfId="23997" xr:uid="{00000000-0005-0000-0000-0000FC000000}"/>
    <cellStyle name="20% - アクセント 1 4 6 3" xfId="17590" xr:uid="{00000000-0005-0000-0000-0000FD000000}"/>
    <cellStyle name="20% - アクセント 1 4 7" xfId="6745" xr:uid="{00000000-0005-0000-0000-0000FE000000}"/>
    <cellStyle name="20% - アクセント 1 4 7 2" xfId="19560" xr:uid="{00000000-0005-0000-0000-0000FF000000}"/>
    <cellStyle name="20% - アクセント 1 4 8" xfId="13153" xr:uid="{00000000-0005-0000-0000-000000010000}"/>
    <cellStyle name="20% - アクセント 1 5" xfId="339" xr:uid="{00000000-0005-0000-0000-000001010000}"/>
    <cellStyle name="20% - アクセント 1 5 2" xfId="563" xr:uid="{00000000-0005-0000-0000-000002010000}"/>
    <cellStyle name="20% - アクセント 1 5 2 2" xfId="1152" xr:uid="{00000000-0005-0000-0000-000003010000}"/>
    <cellStyle name="20% - アクセント 1 5 2 2 2" xfId="2192" xr:uid="{00000000-0005-0000-0000-000004010000}"/>
    <cellStyle name="20% - アクセント 1 5 2 2 2 2" xfId="4223" xr:uid="{00000000-0005-0000-0000-000005010000}"/>
    <cellStyle name="20% - アクセント 1 5 2 2 2 2 2" xfId="10643" xr:uid="{00000000-0005-0000-0000-000006010000}"/>
    <cellStyle name="20% - アクセント 1 5 2 2 2 2 2 2" xfId="23458" xr:uid="{00000000-0005-0000-0000-000007010000}"/>
    <cellStyle name="20% - アクセント 1 5 2 2 2 2 3" xfId="17051" xr:uid="{00000000-0005-0000-0000-000008010000}"/>
    <cellStyle name="20% - アクセント 1 5 2 2 2 3" xfId="6387" xr:uid="{00000000-0005-0000-0000-000009010000}"/>
    <cellStyle name="20% - アクセント 1 5 2 2 2 3 2" xfId="12800" xr:uid="{00000000-0005-0000-0000-00000A010000}"/>
    <cellStyle name="20% - アクセント 1 5 2 2 2 3 2 2" xfId="25615" xr:uid="{00000000-0005-0000-0000-00000B010000}"/>
    <cellStyle name="20% - アクセント 1 5 2 2 2 3 3" xfId="19208" xr:uid="{00000000-0005-0000-0000-00000C010000}"/>
    <cellStyle name="20% - アクセント 1 5 2 2 2 4" xfId="8618" xr:uid="{00000000-0005-0000-0000-00000D010000}"/>
    <cellStyle name="20% - アクセント 1 5 2 2 2 4 2" xfId="21433" xr:uid="{00000000-0005-0000-0000-00000E010000}"/>
    <cellStyle name="20% - アクセント 1 5 2 2 2 5" xfId="15026" xr:uid="{00000000-0005-0000-0000-00000F010000}"/>
    <cellStyle name="20% - アクセント 1 5 2 2 3" xfId="3201" xr:uid="{00000000-0005-0000-0000-000010010000}"/>
    <cellStyle name="20% - アクセント 1 5 2 2 3 2" xfId="9624" xr:uid="{00000000-0005-0000-0000-000011010000}"/>
    <cellStyle name="20% - アクセント 1 5 2 2 3 2 2" xfId="22439" xr:uid="{00000000-0005-0000-0000-000012010000}"/>
    <cellStyle name="20% - アクセント 1 5 2 2 3 3" xfId="16032" xr:uid="{00000000-0005-0000-0000-000013010000}"/>
    <cellStyle name="20% - アクセント 1 5 2 2 4" xfId="5365" xr:uid="{00000000-0005-0000-0000-000014010000}"/>
    <cellStyle name="20% - アクセント 1 5 2 2 4 2" xfId="11778" xr:uid="{00000000-0005-0000-0000-000015010000}"/>
    <cellStyle name="20% - アクセント 1 5 2 2 4 2 2" xfId="24593" xr:uid="{00000000-0005-0000-0000-000016010000}"/>
    <cellStyle name="20% - アクセント 1 5 2 2 4 3" xfId="18186" xr:uid="{00000000-0005-0000-0000-000017010000}"/>
    <cellStyle name="20% - アクセント 1 5 2 2 5" xfId="7605" xr:uid="{00000000-0005-0000-0000-000018010000}"/>
    <cellStyle name="20% - アクセント 1 5 2 2 5 2" xfId="20420" xr:uid="{00000000-0005-0000-0000-000019010000}"/>
    <cellStyle name="20% - アクセント 1 5 2 2 6" xfId="14013" xr:uid="{00000000-0005-0000-0000-00001A010000}"/>
    <cellStyle name="20% - アクセント 1 5 2 3" xfId="1710" xr:uid="{00000000-0005-0000-0000-00001B010000}"/>
    <cellStyle name="20% - アクセント 1 5 2 3 2" xfId="3741" xr:uid="{00000000-0005-0000-0000-00001C010000}"/>
    <cellStyle name="20% - アクセント 1 5 2 3 2 2" xfId="10161" xr:uid="{00000000-0005-0000-0000-00001D010000}"/>
    <cellStyle name="20% - アクセント 1 5 2 3 2 2 2" xfId="22976" xr:uid="{00000000-0005-0000-0000-00001E010000}"/>
    <cellStyle name="20% - アクセント 1 5 2 3 2 3" xfId="16569" xr:uid="{00000000-0005-0000-0000-00001F010000}"/>
    <cellStyle name="20% - アクセント 1 5 2 3 3" xfId="5905" xr:uid="{00000000-0005-0000-0000-000020010000}"/>
    <cellStyle name="20% - アクセント 1 5 2 3 3 2" xfId="12318" xr:uid="{00000000-0005-0000-0000-000021010000}"/>
    <cellStyle name="20% - アクセント 1 5 2 3 3 2 2" xfId="25133" xr:uid="{00000000-0005-0000-0000-000022010000}"/>
    <cellStyle name="20% - アクセント 1 5 2 3 3 3" xfId="18726" xr:uid="{00000000-0005-0000-0000-000023010000}"/>
    <cellStyle name="20% - アクセント 1 5 2 3 4" xfId="8136" xr:uid="{00000000-0005-0000-0000-000024010000}"/>
    <cellStyle name="20% - アクセント 1 5 2 3 4 2" xfId="20951" xr:uid="{00000000-0005-0000-0000-000025010000}"/>
    <cellStyle name="20% - アクセント 1 5 2 3 5" xfId="14544" xr:uid="{00000000-0005-0000-0000-000026010000}"/>
    <cellStyle name="20% - アクセント 1 5 2 4" xfId="2719" xr:uid="{00000000-0005-0000-0000-000027010000}"/>
    <cellStyle name="20% - アクセント 1 5 2 4 2" xfId="9142" xr:uid="{00000000-0005-0000-0000-000028010000}"/>
    <cellStyle name="20% - アクセント 1 5 2 4 2 2" xfId="21957" xr:uid="{00000000-0005-0000-0000-000029010000}"/>
    <cellStyle name="20% - アクセント 1 5 2 4 3" xfId="15550" xr:uid="{00000000-0005-0000-0000-00002A010000}"/>
    <cellStyle name="20% - アクセント 1 5 2 5" xfId="4883" xr:uid="{00000000-0005-0000-0000-00002B010000}"/>
    <cellStyle name="20% - アクセント 1 5 2 5 2" xfId="11296" xr:uid="{00000000-0005-0000-0000-00002C010000}"/>
    <cellStyle name="20% - アクセント 1 5 2 5 2 2" xfId="24111" xr:uid="{00000000-0005-0000-0000-00002D010000}"/>
    <cellStyle name="20% - アクセント 1 5 2 5 3" xfId="17704" xr:uid="{00000000-0005-0000-0000-00002E010000}"/>
    <cellStyle name="20% - アクセント 1 5 2 6" xfId="7040" xr:uid="{00000000-0005-0000-0000-00002F010000}"/>
    <cellStyle name="20% - アクセント 1 5 2 6 2" xfId="19855" xr:uid="{00000000-0005-0000-0000-000030010000}"/>
    <cellStyle name="20% - アクセント 1 5 2 7" xfId="13448" xr:uid="{00000000-0005-0000-0000-000031010000}"/>
    <cellStyle name="20% - アクセント 1 5 3" xfId="982" xr:uid="{00000000-0005-0000-0000-000032010000}"/>
    <cellStyle name="20% - アクセント 1 5 3 2" xfId="2004" xr:uid="{00000000-0005-0000-0000-000033010000}"/>
    <cellStyle name="20% - アクセント 1 5 3 2 2" xfId="4035" xr:uid="{00000000-0005-0000-0000-000034010000}"/>
    <cellStyle name="20% - アクセント 1 5 3 2 2 2" xfId="10455" xr:uid="{00000000-0005-0000-0000-000035010000}"/>
    <cellStyle name="20% - アクセント 1 5 3 2 2 2 2" xfId="23270" xr:uid="{00000000-0005-0000-0000-000036010000}"/>
    <cellStyle name="20% - アクセント 1 5 3 2 2 3" xfId="16863" xr:uid="{00000000-0005-0000-0000-000037010000}"/>
    <cellStyle name="20% - アクセント 1 5 3 2 3" xfId="6199" xr:uid="{00000000-0005-0000-0000-000038010000}"/>
    <cellStyle name="20% - アクセント 1 5 3 2 3 2" xfId="12612" xr:uid="{00000000-0005-0000-0000-000039010000}"/>
    <cellStyle name="20% - アクセント 1 5 3 2 3 2 2" xfId="25427" xr:uid="{00000000-0005-0000-0000-00003A010000}"/>
    <cellStyle name="20% - アクセント 1 5 3 2 3 3" xfId="19020" xr:uid="{00000000-0005-0000-0000-00003B010000}"/>
    <cellStyle name="20% - アクセント 1 5 3 2 4" xfId="8430" xr:uid="{00000000-0005-0000-0000-00003C010000}"/>
    <cellStyle name="20% - アクセント 1 5 3 2 4 2" xfId="21245" xr:uid="{00000000-0005-0000-0000-00003D010000}"/>
    <cellStyle name="20% - アクセント 1 5 3 2 5" xfId="14838" xr:uid="{00000000-0005-0000-0000-00003E010000}"/>
    <cellStyle name="20% - アクセント 1 5 3 3" xfId="3013" xr:uid="{00000000-0005-0000-0000-00003F010000}"/>
    <cellStyle name="20% - アクセント 1 5 3 3 2" xfId="9436" xr:uid="{00000000-0005-0000-0000-000040010000}"/>
    <cellStyle name="20% - アクセント 1 5 3 3 2 2" xfId="22251" xr:uid="{00000000-0005-0000-0000-000041010000}"/>
    <cellStyle name="20% - アクセント 1 5 3 3 3" xfId="15844" xr:uid="{00000000-0005-0000-0000-000042010000}"/>
    <cellStyle name="20% - アクセント 1 5 3 4" xfId="5177" xr:uid="{00000000-0005-0000-0000-000043010000}"/>
    <cellStyle name="20% - アクセント 1 5 3 4 2" xfId="11590" xr:uid="{00000000-0005-0000-0000-000044010000}"/>
    <cellStyle name="20% - アクセント 1 5 3 4 2 2" xfId="24405" xr:uid="{00000000-0005-0000-0000-000045010000}"/>
    <cellStyle name="20% - アクセント 1 5 3 4 3" xfId="17998" xr:uid="{00000000-0005-0000-0000-000046010000}"/>
    <cellStyle name="20% - アクセント 1 5 3 5" xfId="7435" xr:uid="{00000000-0005-0000-0000-000047010000}"/>
    <cellStyle name="20% - アクセント 1 5 3 5 2" xfId="20250" xr:uid="{00000000-0005-0000-0000-000048010000}"/>
    <cellStyle name="20% - アクセント 1 5 3 6" xfId="13843" xr:uid="{00000000-0005-0000-0000-000049010000}"/>
    <cellStyle name="20% - アクセント 1 5 4" xfId="1524" xr:uid="{00000000-0005-0000-0000-00004A010000}"/>
    <cellStyle name="20% - アクセント 1 5 4 2" xfId="3556" xr:uid="{00000000-0005-0000-0000-00004B010000}"/>
    <cellStyle name="20% - アクセント 1 5 4 2 2" xfId="9976" xr:uid="{00000000-0005-0000-0000-00004C010000}"/>
    <cellStyle name="20% - アクセント 1 5 4 2 2 2" xfId="22791" xr:uid="{00000000-0005-0000-0000-00004D010000}"/>
    <cellStyle name="20% - アクセント 1 5 4 2 3" xfId="16384" xr:uid="{00000000-0005-0000-0000-00004E010000}"/>
    <cellStyle name="20% - アクセント 1 5 4 3" xfId="5720" xr:uid="{00000000-0005-0000-0000-00004F010000}"/>
    <cellStyle name="20% - アクセント 1 5 4 3 2" xfId="12133" xr:uid="{00000000-0005-0000-0000-000050010000}"/>
    <cellStyle name="20% - アクセント 1 5 4 3 2 2" xfId="24948" xr:uid="{00000000-0005-0000-0000-000051010000}"/>
    <cellStyle name="20% - アクセント 1 5 4 3 3" xfId="18541" xr:uid="{00000000-0005-0000-0000-000052010000}"/>
    <cellStyle name="20% - アクセント 1 5 4 4" xfId="7951" xr:uid="{00000000-0005-0000-0000-000053010000}"/>
    <cellStyle name="20% - アクセント 1 5 4 4 2" xfId="20766" xr:uid="{00000000-0005-0000-0000-000054010000}"/>
    <cellStyle name="20% - アクセント 1 5 4 5" xfId="14359" xr:uid="{00000000-0005-0000-0000-000055010000}"/>
    <cellStyle name="20% - アクセント 1 5 5" xfId="2534" xr:uid="{00000000-0005-0000-0000-000056010000}"/>
    <cellStyle name="20% - アクセント 1 5 5 2" xfId="8957" xr:uid="{00000000-0005-0000-0000-000057010000}"/>
    <cellStyle name="20% - アクセント 1 5 5 2 2" xfId="21772" xr:uid="{00000000-0005-0000-0000-000058010000}"/>
    <cellStyle name="20% - アクセント 1 5 5 3" xfId="15365" xr:uid="{00000000-0005-0000-0000-000059010000}"/>
    <cellStyle name="20% - アクセント 1 5 6" xfId="4698" xr:uid="{00000000-0005-0000-0000-00005A010000}"/>
    <cellStyle name="20% - アクセント 1 5 6 2" xfId="11111" xr:uid="{00000000-0005-0000-0000-00005B010000}"/>
    <cellStyle name="20% - アクセント 1 5 6 2 2" xfId="23926" xr:uid="{00000000-0005-0000-0000-00005C010000}"/>
    <cellStyle name="20% - アクセント 1 5 6 3" xfId="17519" xr:uid="{00000000-0005-0000-0000-00005D010000}"/>
    <cellStyle name="20% - アクセント 1 5 7" xfId="6830" xr:uid="{00000000-0005-0000-0000-00005E010000}"/>
    <cellStyle name="20% - アクセント 1 5 7 2" xfId="19645" xr:uid="{00000000-0005-0000-0000-00005F010000}"/>
    <cellStyle name="20% - アクセント 1 5 8" xfId="13238" xr:uid="{00000000-0005-0000-0000-000060010000}"/>
    <cellStyle name="20% - アクセント 1 6" xfId="438" xr:uid="{00000000-0005-0000-0000-000061010000}"/>
    <cellStyle name="20% - アクセント 1 6 2" xfId="522" xr:uid="{00000000-0005-0000-0000-000062010000}"/>
    <cellStyle name="20% - アクセント 1 6 2 2" xfId="1110" xr:uid="{00000000-0005-0000-0000-000063010000}"/>
    <cellStyle name="20% - アクセント 1 6 2 2 2" xfId="2150" xr:uid="{00000000-0005-0000-0000-000064010000}"/>
    <cellStyle name="20% - アクセント 1 6 2 2 2 2" xfId="4181" xr:uid="{00000000-0005-0000-0000-000065010000}"/>
    <cellStyle name="20% - アクセント 1 6 2 2 2 2 2" xfId="10601" xr:uid="{00000000-0005-0000-0000-000066010000}"/>
    <cellStyle name="20% - アクセント 1 6 2 2 2 2 2 2" xfId="23416" xr:uid="{00000000-0005-0000-0000-000067010000}"/>
    <cellStyle name="20% - アクセント 1 6 2 2 2 2 3" xfId="17009" xr:uid="{00000000-0005-0000-0000-000068010000}"/>
    <cellStyle name="20% - アクセント 1 6 2 2 2 3" xfId="6345" xr:uid="{00000000-0005-0000-0000-000069010000}"/>
    <cellStyle name="20% - アクセント 1 6 2 2 2 3 2" xfId="12758" xr:uid="{00000000-0005-0000-0000-00006A010000}"/>
    <cellStyle name="20% - アクセント 1 6 2 2 2 3 2 2" xfId="25573" xr:uid="{00000000-0005-0000-0000-00006B010000}"/>
    <cellStyle name="20% - アクセント 1 6 2 2 2 3 3" xfId="19166" xr:uid="{00000000-0005-0000-0000-00006C010000}"/>
    <cellStyle name="20% - アクセント 1 6 2 2 2 4" xfId="8576" xr:uid="{00000000-0005-0000-0000-00006D010000}"/>
    <cellStyle name="20% - アクセント 1 6 2 2 2 4 2" xfId="21391" xr:uid="{00000000-0005-0000-0000-00006E010000}"/>
    <cellStyle name="20% - アクセント 1 6 2 2 2 5" xfId="14984" xr:uid="{00000000-0005-0000-0000-00006F010000}"/>
    <cellStyle name="20% - アクセント 1 6 2 2 3" xfId="3159" xr:uid="{00000000-0005-0000-0000-000070010000}"/>
    <cellStyle name="20% - アクセント 1 6 2 2 3 2" xfId="9582" xr:uid="{00000000-0005-0000-0000-000071010000}"/>
    <cellStyle name="20% - アクセント 1 6 2 2 3 2 2" xfId="22397" xr:uid="{00000000-0005-0000-0000-000072010000}"/>
    <cellStyle name="20% - アクセント 1 6 2 2 3 3" xfId="15990" xr:uid="{00000000-0005-0000-0000-000073010000}"/>
    <cellStyle name="20% - アクセント 1 6 2 2 4" xfId="5323" xr:uid="{00000000-0005-0000-0000-000074010000}"/>
    <cellStyle name="20% - アクセント 1 6 2 2 4 2" xfId="11736" xr:uid="{00000000-0005-0000-0000-000075010000}"/>
    <cellStyle name="20% - アクセント 1 6 2 2 4 2 2" xfId="24551" xr:uid="{00000000-0005-0000-0000-000076010000}"/>
    <cellStyle name="20% - アクセント 1 6 2 2 4 3" xfId="18144" xr:uid="{00000000-0005-0000-0000-000077010000}"/>
    <cellStyle name="20% - アクセント 1 6 2 2 5" xfId="7563" xr:uid="{00000000-0005-0000-0000-000078010000}"/>
    <cellStyle name="20% - アクセント 1 6 2 2 5 2" xfId="20378" xr:uid="{00000000-0005-0000-0000-000079010000}"/>
    <cellStyle name="20% - アクセント 1 6 2 2 6" xfId="13971" xr:uid="{00000000-0005-0000-0000-00007A010000}"/>
    <cellStyle name="20% - アクセント 1 6 2 3" xfId="1668" xr:uid="{00000000-0005-0000-0000-00007B010000}"/>
    <cellStyle name="20% - アクセント 1 6 2 3 2" xfId="3699" xr:uid="{00000000-0005-0000-0000-00007C010000}"/>
    <cellStyle name="20% - アクセント 1 6 2 3 2 2" xfId="10119" xr:uid="{00000000-0005-0000-0000-00007D010000}"/>
    <cellStyle name="20% - アクセント 1 6 2 3 2 2 2" xfId="22934" xr:uid="{00000000-0005-0000-0000-00007E010000}"/>
    <cellStyle name="20% - アクセント 1 6 2 3 2 3" xfId="16527" xr:uid="{00000000-0005-0000-0000-00007F010000}"/>
    <cellStyle name="20% - アクセント 1 6 2 3 3" xfId="5863" xr:uid="{00000000-0005-0000-0000-000080010000}"/>
    <cellStyle name="20% - アクセント 1 6 2 3 3 2" xfId="12276" xr:uid="{00000000-0005-0000-0000-000081010000}"/>
    <cellStyle name="20% - アクセント 1 6 2 3 3 2 2" xfId="25091" xr:uid="{00000000-0005-0000-0000-000082010000}"/>
    <cellStyle name="20% - アクセント 1 6 2 3 3 3" xfId="18684" xr:uid="{00000000-0005-0000-0000-000083010000}"/>
    <cellStyle name="20% - アクセント 1 6 2 3 4" xfId="8094" xr:uid="{00000000-0005-0000-0000-000084010000}"/>
    <cellStyle name="20% - アクセント 1 6 2 3 4 2" xfId="20909" xr:uid="{00000000-0005-0000-0000-000085010000}"/>
    <cellStyle name="20% - アクセント 1 6 2 3 5" xfId="14502" xr:uid="{00000000-0005-0000-0000-000086010000}"/>
    <cellStyle name="20% - アクセント 1 6 2 4" xfId="2677" xr:uid="{00000000-0005-0000-0000-000087010000}"/>
    <cellStyle name="20% - アクセント 1 6 2 4 2" xfId="9100" xr:uid="{00000000-0005-0000-0000-000088010000}"/>
    <cellStyle name="20% - アクセント 1 6 2 4 2 2" xfId="21915" xr:uid="{00000000-0005-0000-0000-000089010000}"/>
    <cellStyle name="20% - アクセント 1 6 2 4 3" xfId="15508" xr:uid="{00000000-0005-0000-0000-00008A010000}"/>
    <cellStyle name="20% - アクセント 1 6 2 5" xfId="4841" xr:uid="{00000000-0005-0000-0000-00008B010000}"/>
    <cellStyle name="20% - アクセント 1 6 2 5 2" xfId="11254" xr:uid="{00000000-0005-0000-0000-00008C010000}"/>
    <cellStyle name="20% - アクセント 1 6 2 5 2 2" xfId="24069" xr:uid="{00000000-0005-0000-0000-00008D010000}"/>
    <cellStyle name="20% - アクセント 1 6 2 5 3" xfId="17662" xr:uid="{00000000-0005-0000-0000-00008E010000}"/>
    <cellStyle name="20% - アクセント 1 6 2 6" xfId="6999" xr:uid="{00000000-0005-0000-0000-00008F010000}"/>
    <cellStyle name="20% - アクセント 1 6 2 6 2" xfId="19814" xr:uid="{00000000-0005-0000-0000-000090010000}"/>
    <cellStyle name="20% - アクセント 1 6 2 7" xfId="13407" xr:uid="{00000000-0005-0000-0000-000091010000}"/>
    <cellStyle name="20% - アクセント 1 6 3" xfId="943" xr:uid="{00000000-0005-0000-0000-000092010000}"/>
    <cellStyle name="20% - アクセント 1 6 3 2" xfId="1965" xr:uid="{00000000-0005-0000-0000-000093010000}"/>
    <cellStyle name="20% - アクセント 1 6 3 2 2" xfId="3996" xr:uid="{00000000-0005-0000-0000-000094010000}"/>
    <cellStyle name="20% - アクセント 1 6 3 2 2 2" xfId="10416" xr:uid="{00000000-0005-0000-0000-000095010000}"/>
    <cellStyle name="20% - アクセント 1 6 3 2 2 2 2" xfId="23231" xr:uid="{00000000-0005-0000-0000-000096010000}"/>
    <cellStyle name="20% - アクセント 1 6 3 2 2 3" xfId="16824" xr:uid="{00000000-0005-0000-0000-000097010000}"/>
    <cellStyle name="20% - アクセント 1 6 3 2 3" xfId="6160" xr:uid="{00000000-0005-0000-0000-000098010000}"/>
    <cellStyle name="20% - アクセント 1 6 3 2 3 2" xfId="12573" xr:uid="{00000000-0005-0000-0000-000099010000}"/>
    <cellStyle name="20% - アクセント 1 6 3 2 3 2 2" xfId="25388" xr:uid="{00000000-0005-0000-0000-00009A010000}"/>
    <cellStyle name="20% - アクセント 1 6 3 2 3 3" xfId="18981" xr:uid="{00000000-0005-0000-0000-00009B010000}"/>
    <cellStyle name="20% - アクセント 1 6 3 2 4" xfId="8391" xr:uid="{00000000-0005-0000-0000-00009C010000}"/>
    <cellStyle name="20% - アクセント 1 6 3 2 4 2" xfId="21206" xr:uid="{00000000-0005-0000-0000-00009D010000}"/>
    <cellStyle name="20% - アクセント 1 6 3 2 5" xfId="14799" xr:uid="{00000000-0005-0000-0000-00009E010000}"/>
    <cellStyle name="20% - アクセント 1 6 3 3" xfId="2974" xr:uid="{00000000-0005-0000-0000-00009F010000}"/>
    <cellStyle name="20% - アクセント 1 6 3 3 2" xfId="9397" xr:uid="{00000000-0005-0000-0000-0000A0010000}"/>
    <cellStyle name="20% - アクセント 1 6 3 3 2 2" xfId="22212" xr:uid="{00000000-0005-0000-0000-0000A1010000}"/>
    <cellStyle name="20% - アクセント 1 6 3 3 3" xfId="15805" xr:uid="{00000000-0005-0000-0000-0000A2010000}"/>
    <cellStyle name="20% - アクセント 1 6 3 4" xfId="5138" xr:uid="{00000000-0005-0000-0000-0000A3010000}"/>
    <cellStyle name="20% - アクセント 1 6 3 4 2" xfId="11551" xr:uid="{00000000-0005-0000-0000-0000A4010000}"/>
    <cellStyle name="20% - アクセント 1 6 3 4 2 2" xfId="24366" xr:uid="{00000000-0005-0000-0000-0000A5010000}"/>
    <cellStyle name="20% - アクセント 1 6 3 4 3" xfId="17959" xr:uid="{00000000-0005-0000-0000-0000A6010000}"/>
    <cellStyle name="20% - アクセント 1 6 3 5" xfId="7396" xr:uid="{00000000-0005-0000-0000-0000A7010000}"/>
    <cellStyle name="20% - アクセント 1 6 3 5 2" xfId="20211" xr:uid="{00000000-0005-0000-0000-0000A8010000}"/>
    <cellStyle name="20% - アクセント 1 6 3 6" xfId="13804" xr:uid="{00000000-0005-0000-0000-0000A9010000}"/>
    <cellStyle name="20% - アクセント 1 6 4" xfId="1486" xr:uid="{00000000-0005-0000-0000-0000AA010000}"/>
    <cellStyle name="20% - アクセント 1 6 4 2" xfId="3518" xr:uid="{00000000-0005-0000-0000-0000AB010000}"/>
    <cellStyle name="20% - アクセント 1 6 4 2 2" xfId="9938" xr:uid="{00000000-0005-0000-0000-0000AC010000}"/>
    <cellStyle name="20% - アクセント 1 6 4 2 2 2" xfId="22753" xr:uid="{00000000-0005-0000-0000-0000AD010000}"/>
    <cellStyle name="20% - アクセント 1 6 4 2 3" xfId="16346" xr:uid="{00000000-0005-0000-0000-0000AE010000}"/>
    <cellStyle name="20% - アクセント 1 6 4 3" xfId="5682" xr:uid="{00000000-0005-0000-0000-0000AF010000}"/>
    <cellStyle name="20% - アクセント 1 6 4 3 2" xfId="12095" xr:uid="{00000000-0005-0000-0000-0000B0010000}"/>
    <cellStyle name="20% - アクセント 1 6 4 3 2 2" xfId="24910" xr:uid="{00000000-0005-0000-0000-0000B1010000}"/>
    <cellStyle name="20% - アクセント 1 6 4 3 3" xfId="18503" xr:uid="{00000000-0005-0000-0000-0000B2010000}"/>
    <cellStyle name="20% - アクセント 1 6 4 4" xfId="7913" xr:uid="{00000000-0005-0000-0000-0000B3010000}"/>
    <cellStyle name="20% - アクセント 1 6 4 4 2" xfId="20728" xr:uid="{00000000-0005-0000-0000-0000B4010000}"/>
    <cellStyle name="20% - アクセント 1 6 4 5" xfId="14321" xr:uid="{00000000-0005-0000-0000-0000B5010000}"/>
    <cellStyle name="20% - アクセント 1 6 5" xfId="2496" xr:uid="{00000000-0005-0000-0000-0000B6010000}"/>
    <cellStyle name="20% - アクセント 1 6 5 2" xfId="8919" xr:uid="{00000000-0005-0000-0000-0000B7010000}"/>
    <cellStyle name="20% - アクセント 1 6 5 2 2" xfId="21734" xr:uid="{00000000-0005-0000-0000-0000B8010000}"/>
    <cellStyle name="20% - アクセント 1 6 5 3" xfId="15327" xr:uid="{00000000-0005-0000-0000-0000B9010000}"/>
    <cellStyle name="20% - アクセント 1 6 6" xfId="4660" xr:uid="{00000000-0005-0000-0000-0000BA010000}"/>
    <cellStyle name="20% - アクセント 1 6 6 2" xfId="11073" xr:uid="{00000000-0005-0000-0000-0000BB010000}"/>
    <cellStyle name="20% - アクセント 1 6 6 2 2" xfId="23888" xr:uid="{00000000-0005-0000-0000-0000BC010000}"/>
    <cellStyle name="20% - アクセント 1 6 6 3" xfId="17481" xr:uid="{00000000-0005-0000-0000-0000BD010000}"/>
    <cellStyle name="20% - アクセント 1 6 7" xfId="6921" xr:uid="{00000000-0005-0000-0000-0000BE010000}"/>
    <cellStyle name="20% - アクセント 1 6 7 2" xfId="19736" xr:uid="{00000000-0005-0000-0000-0000BF010000}"/>
    <cellStyle name="20% - アクセント 1 6 8" xfId="13329" xr:uid="{00000000-0005-0000-0000-0000C0010000}"/>
    <cellStyle name="20% - アクセント 1 7" xfId="474" xr:uid="{00000000-0005-0000-0000-0000C1010000}"/>
    <cellStyle name="20% - アクセント 1 7 2" xfId="911" xr:uid="{00000000-0005-0000-0000-0000C2010000}"/>
    <cellStyle name="20% - アクセント 1 7 2 2" xfId="1933" xr:uid="{00000000-0005-0000-0000-0000C3010000}"/>
    <cellStyle name="20% - アクセント 1 7 2 2 2" xfId="3964" xr:uid="{00000000-0005-0000-0000-0000C4010000}"/>
    <cellStyle name="20% - アクセント 1 7 2 2 2 2" xfId="10384" xr:uid="{00000000-0005-0000-0000-0000C5010000}"/>
    <cellStyle name="20% - アクセント 1 7 2 2 2 2 2" xfId="23199" xr:uid="{00000000-0005-0000-0000-0000C6010000}"/>
    <cellStyle name="20% - アクセント 1 7 2 2 2 3" xfId="16792" xr:uid="{00000000-0005-0000-0000-0000C7010000}"/>
    <cellStyle name="20% - アクセント 1 7 2 2 3" xfId="6128" xr:uid="{00000000-0005-0000-0000-0000C8010000}"/>
    <cellStyle name="20% - アクセント 1 7 2 2 3 2" xfId="12541" xr:uid="{00000000-0005-0000-0000-0000C9010000}"/>
    <cellStyle name="20% - アクセント 1 7 2 2 3 2 2" xfId="25356" xr:uid="{00000000-0005-0000-0000-0000CA010000}"/>
    <cellStyle name="20% - アクセント 1 7 2 2 3 3" xfId="18949" xr:uid="{00000000-0005-0000-0000-0000CB010000}"/>
    <cellStyle name="20% - アクセント 1 7 2 2 4" xfId="8359" xr:uid="{00000000-0005-0000-0000-0000CC010000}"/>
    <cellStyle name="20% - アクセント 1 7 2 2 4 2" xfId="21174" xr:uid="{00000000-0005-0000-0000-0000CD010000}"/>
    <cellStyle name="20% - アクセント 1 7 2 2 5" xfId="14767" xr:uid="{00000000-0005-0000-0000-0000CE010000}"/>
    <cellStyle name="20% - アクセント 1 7 2 3" xfId="2942" xr:uid="{00000000-0005-0000-0000-0000CF010000}"/>
    <cellStyle name="20% - アクセント 1 7 2 3 2" xfId="9365" xr:uid="{00000000-0005-0000-0000-0000D0010000}"/>
    <cellStyle name="20% - アクセント 1 7 2 3 2 2" xfId="22180" xr:uid="{00000000-0005-0000-0000-0000D1010000}"/>
    <cellStyle name="20% - アクセント 1 7 2 3 3" xfId="15773" xr:uid="{00000000-0005-0000-0000-0000D2010000}"/>
    <cellStyle name="20% - アクセント 1 7 2 4" xfId="5106" xr:uid="{00000000-0005-0000-0000-0000D3010000}"/>
    <cellStyle name="20% - アクセント 1 7 2 4 2" xfId="11519" xr:uid="{00000000-0005-0000-0000-0000D4010000}"/>
    <cellStyle name="20% - アクセント 1 7 2 4 2 2" xfId="24334" xr:uid="{00000000-0005-0000-0000-0000D5010000}"/>
    <cellStyle name="20% - アクセント 1 7 2 4 3" xfId="17927" xr:uid="{00000000-0005-0000-0000-0000D6010000}"/>
    <cellStyle name="20% - アクセント 1 7 2 5" xfId="7364" xr:uid="{00000000-0005-0000-0000-0000D7010000}"/>
    <cellStyle name="20% - アクセント 1 7 2 5 2" xfId="20179" xr:uid="{00000000-0005-0000-0000-0000D8010000}"/>
    <cellStyle name="20% - アクセント 1 7 2 6" xfId="13772" xr:uid="{00000000-0005-0000-0000-0000D9010000}"/>
    <cellStyle name="20% - アクセント 1 7 3" xfId="1454" xr:uid="{00000000-0005-0000-0000-0000DA010000}"/>
    <cellStyle name="20% - アクセント 1 7 3 2" xfId="3486" xr:uid="{00000000-0005-0000-0000-0000DB010000}"/>
    <cellStyle name="20% - アクセント 1 7 3 2 2" xfId="9906" xr:uid="{00000000-0005-0000-0000-0000DC010000}"/>
    <cellStyle name="20% - アクセント 1 7 3 2 2 2" xfId="22721" xr:uid="{00000000-0005-0000-0000-0000DD010000}"/>
    <cellStyle name="20% - アクセント 1 7 3 2 3" xfId="16314" xr:uid="{00000000-0005-0000-0000-0000DE010000}"/>
    <cellStyle name="20% - アクセント 1 7 3 3" xfId="5650" xr:uid="{00000000-0005-0000-0000-0000DF010000}"/>
    <cellStyle name="20% - アクセント 1 7 3 3 2" xfId="12063" xr:uid="{00000000-0005-0000-0000-0000E0010000}"/>
    <cellStyle name="20% - アクセント 1 7 3 3 2 2" xfId="24878" xr:uid="{00000000-0005-0000-0000-0000E1010000}"/>
    <cellStyle name="20% - アクセント 1 7 3 3 3" xfId="18471" xr:uid="{00000000-0005-0000-0000-0000E2010000}"/>
    <cellStyle name="20% - アクセント 1 7 3 4" xfId="7881" xr:uid="{00000000-0005-0000-0000-0000E3010000}"/>
    <cellStyle name="20% - アクセント 1 7 3 4 2" xfId="20696" xr:uid="{00000000-0005-0000-0000-0000E4010000}"/>
    <cellStyle name="20% - アクセント 1 7 3 5" xfId="14289" xr:uid="{00000000-0005-0000-0000-0000E5010000}"/>
    <cellStyle name="20% - アクセント 1 7 4" xfId="2464" xr:uid="{00000000-0005-0000-0000-0000E6010000}"/>
    <cellStyle name="20% - アクセント 1 7 4 2" xfId="8887" xr:uid="{00000000-0005-0000-0000-0000E7010000}"/>
    <cellStyle name="20% - アクセント 1 7 4 2 2" xfId="21702" xr:uid="{00000000-0005-0000-0000-0000E8010000}"/>
    <cellStyle name="20% - アクセント 1 7 4 3" xfId="15295" xr:uid="{00000000-0005-0000-0000-0000E9010000}"/>
    <cellStyle name="20% - アクセント 1 7 5" xfId="4628" xr:uid="{00000000-0005-0000-0000-0000EA010000}"/>
    <cellStyle name="20% - アクセント 1 7 5 2" xfId="11041" xr:uid="{00000000-0005-0000-0000-0000EB010000}"/>
    <cellStyle name="20% - アクセント 1 7 5 2 2" xfId="23856" xr:uid="{00000000-0005-0000-0000-0000EC010000}"/>
    <cellStyle name="20% - アクセント 1 7 5 3" xfId="17449" xr:uid="{00000000-0005-0000-0000-0000ED010000}"/>
    <cellStyle name="20% - アクセント 1 7 6" xfId="6953" xr:uid="{00000000-0005-0000-0000-0000EE010000}"/>
    <cellStyle name="20% - アクセント 1 7 6 2" xfId="19768" xr:uid="{00000000-0005-0000-0000-0000EF010000}"/>
    <cellStyle name="20% - アクセント 1 7 7" xfId="13361" xr:uid="{00000000-0005-0000-0000-0000F0010000}"/>
    <cellStyle name="20% - アクセント 1 8" xfId="498" xr:uid="{00000000-0005-0000-0000-0000F1010000}"/>
    <cellStyle name="20% - アクセント 1 8 2" xfId="1083" xr:uid="{00000000-0005-0000-0000-0000F2010000}"/>
    <cellStyle name="20% - アクセント 1 8 2 2" xfId="2123" xr:uid="{00000000-0005-0000-0000-0000F3010000}"/>
    <cellStyle name="20% - アクセント 1 8 2 2 2" xfId="4154" xr:uid="{00000000-0005-0000-0000-0000F4010000}"/>
    <cellStyle name="20% - アクセント 1 8 2 2 2 2" xfId="10574" xr:uid="{00000000-0005-0000-0000-0000F5010000}"/>
    <cellStyle name="20% - アクセント 1 8 2 2 2 2 2" xfId="23389" xr:uid="{00000000-0005-0000-0000-0000F6010000}"/>
    <cellStyle name="20% - アクセント 1 8 2 2 2 3" xfId="16982" xr:uid="{00000000-0005-0000-0000-0000F7010000}"/>
    <cellStyle name="20% - アクセント 1 8 2 2 3" xfId="6318" xr:uid="{00000000-0005-0000-0000-0000F8010000}"/>
    <cellStyle name="20% - アクセント 1 8 2 2 3 2" xfId="12731" xr:uid="{00000000-0005-0000-0000-0000F9010000}"/>
    <cellStyle name="20% - アクセント 1 8 2 2 3 2 2" xfId="25546" xr:uid="{00000000-0005-0000-0000-0000FA010000}"/>
    <cellStyle name="20% - アクセント 1 8 2 2 3 3" xfId="19139" xr:uid="{00000000-0005-0000-0000-0000FB010000}"/>
    <cellStyle name="20% - アクセント 1 8 2 2 4" xfId="8549" xr:uid="{00000000-0005-0000-0000-0000FC010000}"/>
    <cellStyle name="20% - アクセント 1 8 2 2 4 2" xfId="21364" xr:uid="{00000000-0005-0000-0000-0000FD010000}"/>
    <cellStyle name="20% - アクセント 1 8 2 2 5" xfId="14957" xr:uid="{00000000-0005-0000-0000-0000FE010000}"/>
    <cellStyle name="20% - アクセント 1 8 2 3" xfId="3132" xr:uid="{00000000-0005-0000-0000-0000FF010000}"/>
    <cellStyle name="20% - アクセント 1 8 2 3 2" xfId="9555" xr:uid="{00000000-0005-0000-0000-000000020000}"/>
    <cellStyle name="20% - アクセント 1 8 2 3 2 2" xfId="22370" xr:uid="{00000000-0005-0000-0000-000001020000}"/>
    <cellStyle name="20% - アクセント 1 8 2 3 3" xfId="15963" xr:uid="{00000000-0005-0000-0000-000002020000}"/>
    <cellStyle name="20% - アクセント 1 8 2 4" xfId="5296" xr:uid="{00000000-0005-0000-0000-000003020000}"/>
    <cellStyle name="20% - アクセント 1 8 2 4 2" xfId="11709" xr:uid="{00000000-0005-0000-0000-000004020000}"/>
    <cellStyle name="20% - アクセント 1 8 2 4 2 2" xfId="24524" xr:uid="{00000000-0005-0000-0000-000005020000}"/>
    <cellStyle name="20% - アクセント 1 8 2 4 3" xfId="18117" xr:uid="{00000000-0005-0000-0000-000006020000}"/>
    <cellStyle name="20% - アクセント 1 8 2 5" xfId="7536" xr:uid="{00000000-0005-0000-0000-000007020000}"/>
    <cellStyle name="20% - アクセント 1 8 2 5 2" xfId="20351" xr:uid="{00000000-0005-0000-0000-000008020000}"/>
    <cellStyle name="20% - アクセント 1 8 2 6" xfId="13944" xr:uid="{00000000-0005-0000-0000-000009020000}"/>
    <cellStyle name="20% - アクセント 1 8 3" xfId="1641" xr:uid="{00000000-0005-0000-0000-00000A020000}"/>
    <cellStyle name="20% - アクセント 1 8 3 2" xfId="3672" xr:uid="{00000000-0005-0000-0000-00000B020000}"/>
    <cellStyle name="20% - アクセント 1 8 3 2 2" xfId="10092" xr:uid="{00000000-0005-0000-0000-00000C020000}"/>
    <cellStyle name="20% - アクセント 1 8 3 2 2 2" xfId="22907" xr:uid="{00000000-0005-0000-0000-00000D020000}"/>
    <cellStyle name="20% - アクセント 1 8 3 2 3" xfId="16500" xr:uid="{00000000-0005-0000-0000-00000E020000}"/>
    <cellStyle name="20% - アクセント 1 8 3 3" xfId="5836" xr:uid="{00000000-0005-0000-0000-00000F020000}"/>
    <cellStyle name="20% - アクセント 1 8 3 3 2" xfId="12249" xr:uid="{00000000-0005-0000-0000-000010020000}"/>
    <cellStyle name="20% - アクセント 1 8 3 3 2 2" xfId="25064" xr:uid="{00000000-0005-0000-0000-000011020000}"/>
    <cellStyle name="20% - アクセント 1 8 3 3 3" xfId="18657" xr:uid="{00000000-0005-0000-0000-000012020000}"/>
    <cellStyle name="20% - アクセント 1 8 3 4" xfId="8067" xr:uid="{00000000-0005-0000-0000-000013020000}"/>
    <cellStyle name="20% - アクセント 1 8 3 4 2" xfId="20882" xr:uid="{00000000-0005-0000-0000-000014020000}"/>
    <cellStyle name="20% - アクセント 1 8 3 5" xfId="14475" xr:uid="{00000000-0005-0000-0000-000015020000}"/>
    <cellStyle name="20% - アクセント 1 8 4" xfId="2650" xr:uid="{00000000-0005-0000-0000-000016020000}"/>
    <cellStyle name="20% - アクセント 1 8 4 2" xfId="9073" xr:uid="{00000000-0005-0000-0000-000017020000}"/>
    <cellStyle name="20% - アクセント 1 8 4 2 2" xfId="21888" xr:uid="{00000000-0005-0000-0000-000018020000}"/>
    <cellStyle name="20% - アクセント 1 8 4 3" xfId="15481" xr:uid="{00000000-0005-0000-0000-000019020000}"/>
    <cellStyle name="20% - アクセント 1 8 5" xfId="4814" xr:uid="{00000000-0005-0000-0000-00001A020000}"/>
    <cellStyle name="20% - アクセント 1 8 5 2" xfId="11227" xr:uid="{00000000-0005-0000-0000-00001B020000}"/>
    <cellStyle name="20% - アクセント 1 8 5 2 2" xfId="24042" xr:uid="{00000000-0005-0000-0000-00001C020000}"/>
    <cellStyle name="20% - アクセント 1 8 5 3" xfId="17635" xr:uid="{00000000-0005-0000-0000-00001D020000}"/>
    <cellStyle name="20% - アクセント 1 8 6" xfId="6975" xr:uid="{00000000-0005-0000-0000-00001E020000}"/>
    <cellStyle name="20% - アクセント 1 8 6 2" xfId="19790" xr:uid="{00000000-0005-0000-0000-00001F020000}"/>
    <cellStyle name="20% - アクセント 1 8 7" xfId="13383" xr:uid="{00000000-0005-0000-0000-000020020000}"/>
    <cellStyle name="20% - アクセント 1 9" xfId="755" xr:uid="{00000000-0005-0000-0000-000021020000}"/>
    <cellStyle name="20% - アクセント 1 9 2" xfId="888" xr:uid="{00000000-0005-0000-0000-000022020000}"/>
    <cellStyle name="20% - アクセント 1 9 2 2" xfId="1910" xr:uid="{00000000-0005-0000-0000-000023020000}"/>
    <cellStyle name="20% - アクセント 1 9 2 2 2" xfId="3941" xr:uid="{00000000-0005-0000-0000-000024020000}"/>
    <cellStyle name="20% - アクセント 1 9 2 2 2 2" xfId="10361" xr:uid="{00000000-0005-0000-0000-000025020000}"/>
    <cellStyle name="20% - アクセント 1 9 2 2 2 2 2" xfId="23176" xr:uid="{00000000-0005-0000-0000-000026020000}"/>
    <cellStyle name="20% - アクセント 1 9 2 2 2 3" xfId="16769" xr:uid="{00000000-0005-0000-0000-000027020000}"/>
    <cellStyle name="20% - アクセント 1 9 2 2 3" xfId="6105" xr:uid="{00000000-0005-0000-0000-000028020000}"/>
    <cellStyle name="20% - アクセント 1 9 2 2 3 2" xfId="12518" xr:uid="{00000000-0005-0000-0000-000029020000}"/>
    <cellStyle name="20% - アクセント 1 9 2 2 3 2 2" xfId="25333" xr:uid="{00000000-0005-0000-0000-00002A020000}"/>
    <cellStyle name="20% - アクセント 1 9 2 2 3 3" xfId="18926" xr:uid="{00000000-0005-0000-0000-00002B020000}"/>
    <cellStyle name="20% - アクセント 1 9 2 2 4" xfId="8336" xr:uid="{00000000-0005-0000-0000-00002C020000}"/>
    <cellStyle name="20% - アクセント 1 9 2 2 4 2" xfId="21151" xr:uid="{00000000-0005-0000-0000-00002D020000}"/>
    <cellStyle name="20% - アクセント 1 9 2 2 5" xfId="14744" xr:uid="{00000000-0005-0000-0000-00002E020000}"/>
    <cellStyle name="20% - アクセント 1 9 2 3" xfId="2919" xr:uid="{00000000-0005-0000-0000-00002F020000}"/>
    <cellStyle name="20% - アクセント 1 9 2 3 2" xfId="9342" xr:uid="{00000000-0005-0000-0000-000030020000}"/>
    <cellStyle name="20% - アクセント 1 9 2 3 2 2" xfId="22157" xr:uid="{00000000-0005-0000-0000-000031020000}"/>
    <cellStyle name="20% - アクセント 1 9 2 3 3" xfId="15750" xr:uid="{00000000-0005-0000-0000-000032020000}"/>
    <cellStyle name="20% - アクセント 1 9 2 4" xfId="5083" xr:uid="{00000000-0005-0000-0000-000033020000}"/>
    <cellStyle name="20% - アクセント 1 9 2 4 2" xfId="11496" xr:uid="{00000000-0005-0000-0000-000034020000}"/>
    <cellStyle name="20% - アクセント 1 9 2 4 2 2" xfId="24311" xr:uid="{00000000-0005-0000-0000-000035020000}"/>
    <cellStyle name="20% - アクセント 1 9 2 4 3" xfId="17904" xr:uid="{00000000-0005-0000-0000-000036020000}"/>
    <cellStyle name="20% - アクセント 1 9 2 5" xfId="7341" xr:uid="{00000000-0005-0000-0000-000037020000}"/>
    <cellStyle name="20% - アクセント 1 9 2 5 2" xfId="20156" xr:uid="{00000000-0005-0000-0000-000038020000}"/>
    <cellStyle name="20% - アクセント 1 9 2 6" xfId="13749" xr:uid="{00000000-0005-0000-0000-000039020000}"/>
    <cellStyle name="20% - アクセント 1 9 3" xfId="1431" xr:uid="{00000000-0005-0000-0000-00003A020000}"/>
    <cellStyle name="20% - アクセント 1 9 3 2" xfId="3463" xr:uid="{00000000-0005-0000-0000-00003B020000}"/>
    <cellStyle name="20% - アクセント 1 9 3 2 2" xfId="9883" xr:uid="{00000000-0005-0000-0000-00003C020000}"/>
    <cellStyle name="20% - アクセント 1 9 3 2 2 2" xfId="22698" xr:uid="{00000000-0005-0000-0000-00003D020000}"/>
    <cellStyle name="20% - アクセント 1 9 3 2 3" xfId="16291" xr:uid="{00000000-0005-0000-0000-00003E020000}"/>
    <cellStyle name="20% - アクセント 1 9 3 3" xfId="5627" xr:uid="{00000000-0005-0000-0000-00003F020000}"/>
    <cellStyle name="20% - アクセント 1 9 3 3 2" xfId="12040" xr:uid="{00000000-0005-0000-0000-000040020000}"/>
    <cellStyle name="20% - アクセント 1 9 3 3 2 2" xfId="24855" xr:uid="{00000000-0005-0000-0000-000041020000}"/>
    <cellStyle name="20% - アクセント 1 9 3 3 3" xfId="18448" xr:uid="{00000000-0005-0000-0000-000042020000}"/>
    <cellStyle name="20% - アクセント 1 9 3 4" xfId="7858" xr:uid="{00000000-0005-0000-0000-000043020000}"/>
    <cellStyle name="20% - アクセント 1 9 3 4 2" xfId="20673" xr:uid="{00000000-0005-0000-0000-000044020000}"/>
    <cellStyle name="20% - アクセント 1 9 3 5" xfId="14266" xr:uid="{00000000-0005-0000-0000-000045020000}"/>
    <cellStyle name="20% - アクセント 1 9 4" xfId="2441" xr:uid="{00000000-0005-0000-0000-000046020000}"/>
    <cellStyle name="20% - アクセント 1 9 4 2" xfId="8864" xr:uid="{00000000-0005-0000-0000-000047020000}"/>
    <cellStyle name="20% - アクセント 1 9 4 2 2" xfId="21679" xr:uid="{00000000-0005-0000-0000-000048020000}"/>
    <cellStyle name="20% - アクセント 1 9 4 3" xfId="15272" xr:uid="{00000000-0005-0000-0000-000049020000}"/>
    <cellStyle name="20% - アクセント 1 9 5" xfId="4605" xr:uid="{00000000-0005-0000-0000-00004A020000}"/>
    <cellStyle name="20% - アクセント 1 9 5 2" xfId="11018" xr:uid="{00000000-0005-0000-0000-00004B020000}"/>
    <cellStyle name="20% - アクセント 1 9 5 2 2" xfId="23833" xr:uid="{00000000-0005-0000-0000-00004C020000}"/>
    <cellStyle name="20% - アクセント 1 9 5 3" xfId="17426" xr:uid="{00000000-0005-0000-0000-00004D020000}"/>
    <cellStyle name="20% - アクセント 1 9 6" xfId="7209" xr:uid="{00000000-0005-0000-0000-00004E020000}"/>
    <cellStyle name="20% - アクセント 1 9 6 2" xfId="20024" xr:uid="{00000000-0005-0000-0000-00004F020000}"/>
    <cellStyle name="20% - アクセント 1 9 7" xfId="13617" xr:uid="{00000000-0005-0000-0000-000050020000}"/>
    <cellStyle name="20% - アクセント 2" xfId="21" builtinId="34" customBuiltin="1"/>
    <cellStyle name="20% - アクセント 2 10" xfId="828" xr:uid="{00000000-0005-0000-0000-000052020000}"/>
    <cellStyle name="20% - アクセント 2 10 2" xfId="1846" xr:uid="{00000000-0005-0000-0000-000053020000}"/>
    <cellStyle name="20% - アクセント 2 10 2 2" xfId="3877" xr:uid="{00000000-0005-0000-0000-000054020000}"/>
    <cellStyle name="20% - アクセント 2 10 2 2 2" xfId="10297" xr:uid="{00000000-0005-0000-0000-000055020000}"/>
    <cellStyle name="20% - アクセント 2 10 2 2 2 2" xfId="23112" xr:uid="{00000000-0005-0000-0000-000056020000}"/>
    <cellStyle name="20% - アクセント 2 10 2 2 3" xfId="16705" xr:uid="{00000000-0005-0000-0000-000057020000}"/>
    <cellStyle name="20% - アクセント 2 10 2 3" xfId="6041" xr:uid="{00000000-0005-0000-0000-000058020000}"/>
    <cellStyle name="20% - アクセント 2 10 2 3 2" xfId="12454" xr:uid="{00000000-0005-0000-0000-000059020000}"/>
    <cellStyle name="20% - アクセント 2 10 2 3 2 2" xfId="25269" xr:uid="{00000000-0005-0000-0000-00005A020000}"/>
    <cellStyle name="20% - アクセント 2 10 2 3 3" xfId="18862" xr:uid="{00000000-0005-0000-0000-00005B020000}"/>
    <cellStyle name="20% - アクセント 2 10 2 4" xfId="8272" xr:uid="{00000000-0005-0000-0000-00005C020000}"/>
    <cellStyle name="20% - アクセント 2 10 2 4 2" xfId="21087" xr:uid="{00000000-0005-0000-0000-00005D020000}"/>
    <cellStyle name="20% - アクセント 2 10 2 5" xfId="14680" xr:uid="{00000000-0005-0000-0000-00005E020000}"/>
    <cellStyle name="20% - アクセント 2 10 3" xfId="2855" xr:uid="{00000000-0005-0000-0000-00005F020000}"/>
    <cellStyle name="20% - アクセント 2 10 3 2" xfId="9278" xr:uid="{00000000-0005-0000-0000-000060020000}"/>
    <cellStyle name="20% - アクセント 2 10 3 2 2" xfId="22093" xr:uid="{00000000-0005-0000-0000-000061020000}"/>
    <cellStyle name="20% - アクセント 2 10 3 3" xfId="15686" xr:uid="{00000000-0005-0000-0000-000062020000}"/>
    <cellStyle name="20% - アクセント 2 10 4" xfId="5019" xr:uid="{00000000-0005-0000-0000-000063020000}"/>
    <cellStyle name="20% - アクセント 2 10 4 2" xfId="11432" xr:uid="{00000000-0005-0000-0000-000064020000}"/>
    <cellStyle name="20% - アクセント 2 10 4 2 2" xfId="24247" xr:uid="{00000000-0005-0000-0000-000065020000}"/>
    <cellStyle name="20% - アクセント 2 10 4 3" xfId="17840" xr:uid="{00000000-0005-0000-0000-000066020000}"/>
    <cellStyle name="20% - アクセント 2 10 5" xfId="7281" xr:uid="{00000000-0005-0000-0000-000067020000}"/>
    <cellStyle name="20% - アクセント 2 10 5 2" xfId="20096" xr:uid="{00000000-0005-0000-0000-000068020000}"/>
    <cellStyle name="20% - アクセント 2 10 6" xfId="13689" xr:uid="{00000000-0005-0000-0000-000069020000}"/>
    <cellStyle name="20% - アクセント 2 11" xfId="1302" xr:uid="{00000000-0005-0000-0000-00006A020000}"/>
    <cellStyle name="20% - アクセント 2 11 2" xfId="3349" xr:uid="{00000000-0005-0000-0000-00006B020000}"/>
    <cellStyle name="20% - アクセント 2 11 2 2" xfId="9772" xr:uid="{00000000-0005-0000-0000-00006C020000}"/>
    <cellStyle name="20% - アクセント 2 11 2 2 2" xfId="22587" xr:uid="{00000000-0005-0000-0000-00006D020000}"/>
    <cellStyle name="20% - アクセント 2 11 2 3" xfId="16180" xr:uid="{00000000-0005-0000-0000-00006E020000}"/>
    <cellStyle name="20% - アクセント 2 11 3" xfId="5513" xr:uid="{00000000-0005-0000-0000-00006F020000}"/>
    <cellStyle name="20% - アクセント 2 11 3 2" xfId="11926" xr:uid="{00000000-0005-0000-0000-000070020000}"/>
    <cellStyle name="20% - アクセント 2 11 3 2 2" xfId="24741" xr:uid="{00000000-0005-0000-0000-000071020000}"/>
    <cellStyle name="20% - アクセント 2 11 3 3" xfId="18334" xr:uid="{00000000-0005-0000-0000-000072020000}"/>
    <cellStyle name="20% - アクセント 2 11 4" xfId="7750" xr:uid="{00000000-0005-0000-0000-000073020000}"/>
    <cellStyle name="20% - アクセント 2 11 4 2" xfId="20565" xr:uid="{00000000-0005-0000-0000-000074020000}"/>
    <cellStyle name="20% - アクセント 2 11 5" xfId="14158" xr:uid="{00000000-0005-0000-0000-000075020000}"/>
    <cellStyle name="20% - アクセント 2 12" xfId="2343" xr:uid="{00000000-0005-0000-0000-000076020000}"/>
    <cellStyle name="20% - アクセント 2 12 2" xfId="8766" xr:uid="{00000000-0005-0000-0000-000077020000}"/>
    <cellStyle name="20% - アクセント 2 12 2 2" xfId="21581" xr:uid="{00000000-0005-0000-0000-000078020000}"/>
    <cellStyle name="20% - アクセント 2 12 3" xfId="15174" xr:uid="{00000000-0005-0000-0000-000079020000}"/>
    <cellStyle name="20% - アクセント 2 13" xfId="4476" xr:uid="{00000000-0005-0000-0000-00007A020000}"/>
    <cellStyle name="20% - アクセント 2 13 2" xfId="10889" xr:uid="{00000000-0005-0000-0000-00007B020000}"/>
    <cellStyle name="20% - アクセント 2 13 2 2" xfId="23704" xr:uid="{00000000-0005-0000-0000-00007C020000}"/>
    <cellStyle name="20% - アクセント 2 13 3" xfId="17297" xr:uid="{00000000-0005-0000-0000-00007D020000}"/>
    <cellStyle name="20% - アクセント 2 14" xfId="675" xr:uid="{00000000-0005-0000-0000-00007E020000}"/>
    <cellStyle name="20% - アクセント 2 14 2" xfId="7137" xr:uid="{00000000-0005-0000-0000-00007F020000}"/>
    <cellStyle name="20% - アクセント 2 14 2 2" xfId="19952" xr:uid="{00000000-0005-0000-0000-000080020000}"/>
    <cellStyle name="20% - アクセント 2 14 3" xfId="13545" xr:uid="{00000000-0005-0000-0000-000081020000}"/>
    <cellStyle name="20% - アクセント 2 15" xfId="6528" xr:uid="{00000000-0005-0000-0000-000082020000}"/>
    <cellStyle name="20% - アクセント 2 15 2" xfId="12941" xr:uid="{00000000-0005-0000-0000-000083020000}"/>
    <cellStyle name="20% - アクセント 2 15 2 2" xfId="25756" xr:uid="{00000000-0005-0000-0000-000084020000}"/>
    <cellStyle name="20% - アクセント 2 15 3" xfId="19349" xr:uid="{00000000-0005-0000-0000-000085020000}"/>
    <cellStyle name="20% - アクセント 2 16" xfId="6645" xr:uid="{00000000-0005-0000-0000-000086020000}"/>
    <cellStyle name="20% - アクセント 2 16 2" xfId="19460" xr:uid="{00000000-0005-0000-0000-000087020000}"/>
    <cellStyle name="20% - アクセント 2 17" xfId="13044" xr:uid="{00000000-0005-0000-0000-000088020000}"/>
    <cellStyle name="20% - アクセント 2 2" xfId="52" xr:uid="{00000000-0005-0000-0000-000089020000}"/>
    <cellStyle name="20% - アクセント 2 3" xfId="213" xr:uid="{00000000-0005-0000-0000-00008A020000}"/>
    <cellStyle name="20% - アクセント 2 3 10" xfId="13127" xr:uid="{00000000-0005-0000-0000-00008B020000}"/>
    <cellStyle name="20% - アクセント 2 3 2" xfId="305" xr:uid="{00000000-0005-0000-0000-00008C020000}"/>
    <cellStyle name="20% - アクセント 2 3 2 2" xfId="1196" xr:uid="{00000000-0005-0000-0000-00008D020000}"/>
    <cellStyle name="20% - アクセント 2 3 2 2 2" xfId="2236" xr:uid="{00000000-0005-0000-0000-00008E020000}"/>
    <cellStyle name="20% - アクセント 2 3 2 2 2 2" xfId="4267" xr:uid="{00000000-0005-0000-0000-00008F020000}"/>
    <cellStyle name="20% - アクセント 2 3 2 2 2 2 2" xfId="10687" xr:uid="{00000000-0005-0000-0000-000090020000}"/>
    <cellStyle name="20% - アクセント 2 3 2 2 2 2 2 2" xfId="23502" xr:uid="{00000000-0005-0000-0000-000091020000}"/>
    <cellStyle name="20% - アクセント 2 3 2 2 2 2 3" xfId="17095" xr:uid="{00000000-0005-0000-0000-000092020000}"/>
    <cellStyle name="20% - アクセント 2 3 2 2 2 3" xfId="6431" xr:uid="{00000000-0005-0000-0000-000093020000}"/>
    <cellStyle name="20% - アクセント 2 3 2 2 2 3 2" xfId="12844" xr:uid="{00000000-0005-0000-0000-000094020000}"/>
    <cellStyle name="20% - アクセント 2 3 2 2 2 3 2 2" xfId="25659" xr:uid="{00000000-0005-0000-0000-000095020000}"/>
    <cellStyle name="20% - アクセント 2 3 2 2 2 3 3" xfId="19252" xr:uid="{00000000-0005-0000-0000-000096020000}"/>
    <cellStyle name="20% - アクセント 2 3 2 2 2 4" xfId="8662" xr:uid="{00000000-0005-0000-0000-000097020000}"/>
    <cellStyle name="20% - アクセント 2 3 2 2 2 4 2" xfId="21477" xr:uid="{00000000-0005-0000-0000-000098020000}"/>
    <cellStyle name="20% - アクセント 2 3 2 2 2 5" xfId="15070" xr:uid="{00000000-0005-0000-0000-000099020000}"/>
    <cellStyle name="20% - アクセント 2 3 2 2 3" xfId="3245" xr:uid="{00000000-0005-0000-0000-00009A020000}"/>
    <cellStyle name="20% - アクセント 2 3 2 2 3 2" xfId="9668" xr:uid="{00000000-0005-0000-0000-00009B020000}"/>
    <cellStyle name="20% - アクセント 2 3 2 2 3 2 2" xfId="22483" xr:uid="{00000000-0005-0000-0000-00009C020000}"/>
    <cellStyle name="20% - アクセント 2 3 2 2 3 3" xfId="16076" xr:uid="{00000000-0005-0000-0000-00009D020000}"/>
    <cellStyle name="20% - アクセント 2 3 2 2 4" xfId="5409" xr:uid="{00000000-0005-0000-0000-00009E020000}"/>
    <cellStyle name="20% - アクセント 2 3 2 2 4 2" xfId="11822" xr:uid="{00000000-0005-0000-0000-00009F020000}"/>
    <cellStyle name="20% - アクセント 2 3 2 2 4 2 2" xfId="24637" xr:uid="{00000000-0005-0000-0000-0000A0020000}"/>
    <cellStyle name="20% - アクセント 2 3 2 2 4 3" xfId="18230" xr:uid="{00000000-0005-0000-0000-0000A1020000}"/>
    <cellStyle name="20% - アクセント 2 3 2 2 5" xfId="7649" xr:uid="{00000000-0005-0000-0000-0000A2020000}"/>
    <cellStyle name="20% - アクセント 2 3 2 2 5 2" xfId="20464" xr:uid="{00000000-0005-0000-0000-0000A3020000}"/>
    <cellStyle name="20% - アクセント 2 3 2 2 6" xfId="14057" xr:uid="{00000000-0005-0000-0000-0000A4020000}"/>
    <cellStyle name="20% - アクセント 2 3 2 3" xfId="1754" xr:uid="{00000000-0005-0000-0000-0000A5020000}"/>
    <cellStyle name="20% - アクセント 2 3 2 3 2" xfId="3785" xr:uid="{00000000-0005-0000-0000-0000A6020000}"/>
    <cellStyle name="20% - アクセント 2 3 2 3 2 2" xfId="10205" xr:uid="{00000000-0005-0000-0000-0000A7020000}"/>
    <cellStyle name="20% - アクセント 2 3 2 3 2 2 2" xfId="23020" xr:uid="{00000000-0005-0000-0000-0000A8020000}"/>
    <cellStyle name="20% - アクセント 2 3 2 3 2 3" xfId="16613" xr:uid="{00000000-0005-0000-0000-0000A9020000}"/>
    <cellStyle name="20% - アクセント 2 3 2 3 3" xfId="5949" xr:uid="{00000000-0005-0000-0000-0000AA020000}"/>
    <cellStyle name="20% - アクセント 2 3 2 3 3 2" xfId="12362" xr:uid="{00000000-0005-0000-0000-0000AB020000}"/>
    <cellStyle name="20% - アクセント 2 3 2 3 3 2 2" xfId="25177" xr:uid="{00000000-0005-0000-0000-0000AC020000}"/>
    <cellStyle name="20% - アクセント 2 3 2 3 3 3" xfId="18770" xr:uid="{00000000-0005-0000-0000-0000AD020000}"/>
    <cellStyle name="20% - アクセント 2 3 2 3 4" xfId="8180" xr:uid="{00000000-0005-0000-0000-0000AE020000}"/>
    <cellStyle name="20% - アクセント 2 3 2 3 4 2" xfId="20995" xr:uid="{00000000-0005-0000-0000-0000AF020000}"/>
    <cellStyle name="20% - アクセント 2 3 2 3 5" xfId="14588" xr:uid="{00000000-0005-0000-0000-0000B0020000}"/>
    <cellStyle name="20% - アクセント 2 3 2 4" xfId="2763" xr:uid="{00000000-0005-0000-0000-0000B1020000}"/>
    <cellStyle name="20% - アクセント 2 3 2 4 2" xfId="9186" xr:uid="{00000000-0005-0000-0000-0000B2020000}"/>
    <cellStyle name="20% - アクセント 2 3 2 4 2 2" xfId="22001" xr:uid="{00000000-0005-0000-0000-0000B3020000}"/>
    <cellStyle name="20% - アクセント 2 3 2 4 3" xfId="15594" xr:uid="{00000000-0005-0000-0000-0000B4020000}"/>
    <cellStyle name="20% - アクセント 2 3 2 5" xfId="4927" xr:uid="{00000000-0005-0000-0000-0000B5020000}"/>
    <cellStyle name="20% - アクセント 2 3 2 5 2" xfId="11340" xr:uid="{00000000-0005-0000-0000-0000B6020000}"/>
    <cellStyle name="20% - アクセント 2 3 2 5 2 2" xfId="24155" xr:uid="{00000000-0005-0000-0000-0000B7020000}"/>
    <cellStyle name="20% - アクセント 2 3 2 5 3" xfId="17748" xr:uid="{00000000-0005-0000-0000-0000B8020000}"/>
    <cellStyle name="20% - アクセント 2 3 2 6" xfId="6796" xr:uid="{00000000-0005-0000-0000-0000B9020000}"/>
    <cellStyle name="20% - アクセント 2 3 2 6 2" xfId="19611" xr:uid="{00000000-0005-0000-0000-0000BA020000}"/>
    <cellStyle name="20% - アクセント 2 3 2 7" xfId="13204" xr:uid="{00000000-0005-0000-0000-0000BB020000}"/>
    <cellStyle name="20% - アクセント 2 3 3" xfId="368" xr:uid="{00000000-0005-0000-0000-0000BC020000}"/>
    <cellStyle name="20% - アクセント 2 3 3 2" xfId="2048" xr:uid="{00000000-0005-0000-0000-0000BD020000}"/>
    <cellStyle name="20% - アクセント 2 3 3 2 2" xfId="4079" xr:uid="{00000000-0005-0000-0000-0000BE020000}"/>
    <cellStyle name="20% - アクセント 2 3 3 2 2 2" xfId="10499" xr:uid="{00000000-0005-0000-0000-0000BF020000}"/>
    <cellStyle name="20% - アクセント 2 3 3 2 2 2 2" xfId="23314" xr:uid="{00000000-0005-0000-0000-0000C0020000}"/>
    <cellStyle name="20% - アクセント 2 3 3 2 2 3" xfId="16907" xr:uid="{00000000-0005-0000-0000-0000C1020000}"/>
    <cellStyle name="20% - アクセント 2 3 3 2 3" xfId="6243" xr:uid="{00000000-0005-0000-0000-0000C2020000}"/>
    <cellStyle name="20% - アクセント 2 3 3 2 3 2" xfId="12656" xr:uid="{00000000-0005-0000-0000-0000C3020000}"/>
    <cellStyle name="20% - アクセント 2 3 3 2 3 2 2" xfId="25471" xr:uid="{00000000-0005-0000-0000-0000C4020000}"/>
    <cellStyle name="20% - アクセント 2 3 3 2 3 3" xfId="19064" xr:uid="{00000000-0005-0000-0000-0000C5020000}"/>
    <cellStyle name="20% - アクセント 2 3 3 2 4" xfId="8474" xr:uid="{00000000-0005-0000-0000-0000C6020000}"/>
    <cellStyle name="20% - アクセント 2 3 3 2 4 2" xfId="21289" xr:uid="{00000000-0005-0000-0000-0000C7020000}"/>
    <cellStyle name="20% - アクセント 2 3 3 2 5" xfId="14882" xr:uid="{00000000-0005-0000-0000-0000C8020000}"/>
    <cellStyle name="20% - アクセント 2 3 3 3" xfId="3057" xr:uid="{00000000-0005-0000-0000-0000C9020000}"/>
    <cellStyle name="20% - アクセント 2 3 3 3 2" xfId="9480" xr:uid="{00000000-0005-0000-0000-0000CA020000}"/>
    <cellStyle name="20% - アクセント 2 3 3 3 2 2" xfId="22295" xr:uid="{00000000-0005-0000-0000-0000CB020000}"/>
    <cellStyle name="20% - アクセント 2 3 3 3 3" xfId="15888" xr:uid="{00000000-0005-0000-0000-0000CC020000}"/>
    <cellStyle name="20% - アクセント 2 3 3 4" xfId="5221" xr:uid="{00000000-0005-0000-0000-0000CD020000}"/>
    <cellStyle name="20% - アクセント 2 3 3 4 2" xfId="11634" xr:uid="{00000000-0005-0000-0000-0000CE020000}"/>
    <cellStyle name="20% - アクセント 2 3 3 4 2 2" xfId="24449" xr:uid="{00000000-0005-0000-0000-0000CF020000}"/>
    <cellStyle name="20% - アクセント 2 3 3 4 3" xfId="18042" xr:uid="{00000000-0005-0000-0000-0000D0020000}"/>
    <cellStyle name="20% - アクセント 2 3 3 5" xfId="6859" xr:uid="{00000000-0005-0000-0000-0000D1020000}"/>
    <cellStyle name="20% - アクセント 2 3 3 5 2" xfId="19674" xr:uid="{00000000-0005-0000-0000-0000D2020000}"/>
    <cellStyle name="20% - アクセント 2 3 3 6" xfId="13267" xr:uid="{00000000-0005-0000-0000-0000D3020000}"/>
    <cellStyle name="20% - アクセント 2 3 4" xfId="1569" xr:uid="{00000000-0005-0000-0000-0000D4020000}"/>
    <cellStyle name="20% - アクセント 2 3 4 2" xfId="3600" xr:uid="{00000000-0005-0000-0000-0000D5020000}"/>
    <cellStyle name="20% - アクセント 2 3 4 2 2" xfId="10020" xr:uid="{00000000-0005-0000-0000-0000D6020000}"/>
    <cellStyle name="20% - アクセント 2 3 4 2 2 2" xfId="22835" xr:uid="{00000000-0005-0000-0000-0000D7020000}"/>
    <cellStyle name="20% - アクセント 2 3 4 2 3" xfId="16428" xr:uid="{00000000-0005-0000-0000-0000D8020000}"/>
    <cellStyle name="20% - アクセント 2 3 4 3" xfId="5764" xr:uid="{00000000-0005-0000-0000-0000D9020000}"/>
    <cellStyle name="20% - アクセント 2 3 4 3 2" xfId="12177" xr:uid="{00000000-0005-0000-0000-0000DA020000}"/>
    <cellStyle name="20% - アクセント 2 3 4 3 2 2" xfId="24992" xr:uid="{00000000-0005-0000-0000-0000DB020000}"/>
    <cellStyle name="20% - アクセント 2 3 4 3 3" xfId="18585" xr:uid="{00000000-0005-0000-0000-0000DC020000}"/>
    <cellStyle name="20% - アクセント 2 3 4 4" xfId="7995" xr:uid="{00000000-0005-0000-0000-0000DD020000}"/>
    <cellStyle name="20% - アクセント 2 3 4 4 2" xfId="20810" xr:uid="{00000000-0005-0000-0000-0000DE020000}"/>
    <cellStyle name="20% - アクセント 2 3 4 5" xfId="14403" xr:uid="{00000000-0005-0000-0000-0000DF020000}"/>
    <cellStyle name="20% - アクセント 2 3 5" xfId="2578" xr:uid="{00000000-0005-0000-0000-0000E0020000}"/>
    <cellStyle name="20% - アクセント 2 3 5 2" xfId="9001" xr:uid="{00000000-0005-0000-0000-0000E1020000}"/>
    <cellStyle name="20% - アクセント 2 3 5 2 2" xfId="21816" xr:uid="{00000000-0005-0000-0000-0000E2020000}"/>
    <cellStyle name="20% - アクセント 2 3 5 3" xfId="15409" xr:uid="{00000000-0005-0000-0000-0000E3020000}"/>
    <cellStyle name="20% - アクセント 2 3 6" xfId="4742" xr:uid="{00000000-0005-0000-0000-0000E4020000}"/>
    <cellStyle name="20% - アクセント 2 3 6 2" xfId="11155" xr:uid="{00000000-0005-0000-0000-0000E5020000}"/>
    <cellStyle name="20% - アクセント 2 3 6 2 2" xfId="23970" xr:uid="{00000000-0005-0000-0000-0000E6020000}"/>
    <cellStyle name="20% - アクセント 2 3 6 3" xfId="17563" xr:uid="{00000000-0005-0000-0000-0000E7020000}"/>
    <cellStyle name="20% - アクセント 2 3 7" xfId="772" xr:uid="{00000000-0005-0000-0000-0000E8020000}"/>
    <cellStyle name="20% - アクセント 2 3 7 2" xfId="7225" xr:uid="{00000000-0005-0000-0000-0000E9020000}"/>
    <cellStyle name="20% - アクセント 2 3 7 2 2" xfId="20040" xr:uid="{00000000-0005-0000-0000-0000EA020000}"/>
    <cellStyle name="20% - アクセント 2 3 7 3" xfId="13633" xr:uid="{00000000-0005-0000-0000-0000EB020000}"/>
    <cellStyle name="20% - アクセント 2 3 8" xfId="6555" xr:uid="{00000000-0005-0000-0000-0000EC020000}"/>
    <cellStyle name="20% - アクセント 2 3 8 2" xfId="12968" xr:uid="{00000000-0005-0000-0000-0000ED020000}"/>
    <cellStyle name="20% - アクセント 2 3 8 2 2" xfId="25783" xr:uid="{00000000-0005-0000-0000-0000EE020000}"/>
    <cellStyle name="20% - アクセント 2 3 8 3" xfId="19376" xr:uid="{00000000-0005-0000-0000-0000EF020000}"/>
    <cellStyle name="20% - アクセント 2 3 9" xfId="6719" xr:uid="{00000000-0005-0000-0000-0000F0020000}"/>
    <cellStyle name="20% - アクセント 2 3 9 2" xfId="19534" xr:uid="{00000000-0005-0000-0000-0000F1020000}"/>
    <cellStyle name="20% - アクセント 2 4" xfId="246" xr:uid="{00000000-0005-0000-0000-0000F2020000}"/>
    <cellStyle name="20% - アクセント 2 4 2" xfId="619" xr:uid="{00000000-0005-0000-0000-0000F3020000}"/>
    <cellStyle name="20% - アクセント 2 4 2 2" xfId="1226" xr:uid="{00000000-0005-0000-0000-0000F4020000}"/>
    <cellStyle name="20% - アクセント 2 4 2 2 2" xfId="2266" xr:uid="{00000000-0005-0000-0000-0000F5020000}"/>
    <cellStyle name="20% - アクセント 2 4 2 2 2 2" xfId="4297" xr:uid="{00000000-0005-0000-0000-0000F6020000}"/>
    <cellStyle name="20% - アクセント 2 4 2 2 2 2 2" xfId="10717" xr:uid="{00000000-0005-0000-0000-0000F7020000}"/>
    <cellStyle name="20% - アクセント 2 4 2 2 2 2 2 2" xfId="23532" xr:uid="{00000000-0005-0000-0000-0000F8020000}"/>
    <cellStyle name="20% - アクセント 2 4 2 2 2 2 3" xfId="17125" xr:uid="{00000000-0005-0000-0000-0000F9020000}"/>
    <cellStyle name="20% - アクセント 2 4 2 2 2 3" xfId="6461" xr:uid="{00000000-0005-0000-0000-0000FA020000}"/>
    <cellStyle name="20% - アクセント 2 4 2 2 2 3 2" xfId="12874" xr:uid="{00000000-0005-0000-0000-0000FB020000}"/>
    <cellStyle name="20% - アクセント 2 4 2 2 2 3 2 2" xfId="25689" xr:uid="{00000000-0005-0000-0000-0000FC020000}"/>
    <cellStyle name="20% - アクセント 2 4 2 2 2 3 3" xfId="19282" xr:uid="{00000000-0005-0000-0000-0000FD020000}"/>
    <cellStyle name="20% - アクセント 2 4 2 2 2 4" xfId="8692" xr:uid="{00000000-0005-0000-0000-0000FE020000}"/>
    <cellStyle name="20% - アクセント 2 4 2 2 2 4 2" xfId="21507" xr:uid="{00000000-0005-0000-0000-0000FF020000}"/>
    <cellStyle name="20% - アクセント 2 4 2 2 2 5" xfId="15100" xr:uid="{00000000-0005-0000-0000-000000030000}"/>
    <cellStyle name="20% - アクセント 2 4 2 2 3" xfId="3275" xr:uid="{00000000-0005-0000-0000-000001030000}"/>
    <cellStyle name="20% - アクセント 2 4 2 2 3 2" xfId="9698" xr:uid="{00000000-0005-0000-0000-000002030000}"/>
    <cellStyle name="20% - アクセント 2 4 2 2 3 2 2" xfId="22513" xr:uid="{00000000-0005-0000-0000-000003030000}"/>
    <cellStyle name="20% - アクセント 2 4 2 2 3 3" xfId="16106" xr:uid="{00000000-0005-0000-0000-000004030000}"/>
    <cellStyle name="20% - アクセント 2 4 2 2 4" xfId="5439" xr:uid="{00000000-0005-0000-0000-000005030000}"/>
    <cellStyle name="20% - アクセント 2 4 2 2 4 2" xfId="11852" xr:uid="{00000000-0005-0000-0000-000006030000}"/>
    <cellStyle name="20% - アクセント 2 4 2 2 4 2 2" xfId="24667" xr:uid="{00000000-0005-0000-0000-000007030000}"/>
    <cellStyle name="20% - アクセント 2 4 2 2 4 3" xfId="18260" xr:uid="{00000000-0005-0000-0000-000008030000}"/>
    <cellStyle name="20% - アクセント 2 4 2 2 5" xfId="7679" xr:uid="{00000000-0005-0000-0000-000009030000}"/>
    <cellStyle name="20% - アクセント 2 4 2 2 5 2" xfId="20494" xr:uid="{00000000-0005-0000-0000-00000A030000}"/>
    <cellStyle name="20% - アクセント 2 4 2 2 6" xfId="14087" xr:uid="{00000000-0005-0000-0000-00000B030000}"/>
    <cellStyle name="20% - アクセント 2 4 2 3" xfId="1784" xr:uid="{00000000-0005-0000-0000-00000C030000}"/>
    <cellStyle name="20% - アクセント 2 4 2 3 2" xfId="3815" xr:uid="{00000000-0005-0000-0000-00000D030000}"/>
    <cellStyle name="20% - アクセント 2 4 2 3 2 2" xfId="10235" xr:uid="{00000000-0005-0000-0000-00000E030000}"/>
    <cellStyle name="20% - アクセント 2 4 2 3 2 2 2" xfId="23050" xr:uid="{00000000-0005-0000-0000-00000F030000}"/>
    <cellStyle name="20% - アクセント 2 4 2 3 2 3" xfId="16643" xr:uid="{00000000-0005-0000-0000-000010030000}"/>
    <cellStyle name="20% - アクセント 2 4 2 3 3" xfId="5979" xr:uid="{00000000-0005-0000-0000-000011030000}"/>
    <cellStyle name="20% - アクセント 2 4 2 3 3 2" xfId="12392" xr:uid="{00000000-0005-0000-0000-000012030000}"/>
    <cellStyle name="20% - アクセント 2 4 2 3 3 2 2" xfId="25207" xr:uid="{00000000-0005-0000-0000-000013030000}"/>
    <cellStyle name="20% - アクセント 2 4 2 3 3 3" xfId="18800" xr:uid="{00000000-0005-0000-0000-000014030000}"/>
    <cellStyle name="20% - アクセント 2 4 2 3 4" xfId="8210" xr:uid="{00000000-0005-0000-0000-000015030000}"/>
    <cellStyle name="20% - アクセント 2 4 2 3 4 2" xfId="21025" xr:uid="{00000000-0005-0000-0000-000016030000}"/>
    <cellStyle name="20% - アクセント 2 4 2 3 5" xfId="14618" xr:uid="{00000000-0005-0000-0000-000017030000}"/>
    <cellStyle name="20% - アクセント 2 4 2 4" xfId="2793" xr:uid="{00000000-0005-0000-0000-000018030000}"/>
    <cellStyle name="20% - アクセント 2 4 2 4 2" xfId="9216" xr:uid="{00000000-0005-0000-0000-000019030000}"/>
    <cellStyle name="20% - アクセント 2 4 2 4 2 2" xfId="22031" xr:uid="{00000000-0005-0000-0000-00001A030000}"/>
    <cellStyle name="20% - アクセント 2 4 2 4 3" xfId="15624" xr:uid="{00000000-0005-0000-0000-00001B030000}"/>
    <cellStyle name="20% - アクセント 2 4 2 5" xfId="4957" xr:uid="{00000000-0005-0000-0000-00001C030000}"/>
    <cellStyle name="20% - アクセント 2 4 2 5 2" xfId="11370" xr:uid="{00000000-0005-0000-0000-00001D030000}"/>
    <cellStyle name="20% - アクセント 2 4 2 5 2 2" xfId="24185" xr:uid="{00000000-0005-0000-0000-00001E030000}"/>
    <cellStyle name="20% - アクセント 2 4 2 5 3" xfId="17778" xr:uid="{00000000-0005-0000-0000-00001F030000}"/>
    <cellStyle name="20% - アクセント 2 4 2 6" xfId="7096" xr:uid="{00000000-0005-0000-0000-000020030000}"/>
    <cellStyle name="20% - アクセント 2 4 2 6 2" xfId="19911" xr:uid="{00000000-0005-0000-0000-000021030000}"/>
    <cellStyle name="20% - アクセント 2 4 2 7" xfId="13504" xr:uid="{00000000-0005-0000-0000-000022030000}"/>
    <cellStyle name="20% - アクセント 2 4 3" xfId="1042" xr:uid="{00000000-0005-0000-0000-000023030000}"/>
    <cellStyle name="20% - アクセント 2 4 3 2" xfId="2078" xr:uid="{00000000-0005-0000-0000-000024030000}"/>
    <cellStyle name="20% - アクセント 2 4 3 2 2" xfId="4109" xr:uid="{00000000-0005-0000-0000-000025030000}"/>
    <cellStyle name="20% - アクセント 2 4 3 2 2 2" xfId="10529" xr:uid="{00000000-0005-0000-0000-000026030000}"/>
    <cellStyle name="20% - アクセント 2 4 3 2 2 2 2" xfId="23344" xr:uid="{00000000-0005-0000-0000-000027030000}"/>
    <cellStyle name="20% - アクセント 2 4 3 2 2 3" xfId="16937" xr:uid="{00000000-0005-0000-0000-000028030000}"/>
    <cellStyle name="20% - アクセント 2 4 3 2 3" xfId="6273" xr:uid="{00000000-0005-0000-0000-000029030000}"/>
    <cellStyle name="20% - アクセント 2 4 3 2 3 2" xfId="12686" xr:uid="{00000000-0005-0000-0000-00002A030000}"/>
    <cellStyle name="20% - アクセント 2 4 3 2 3 2 2" xfId="25501" xr:uid="{00000000-0005-0000-0000-00002B030000}"/>
    <cellStyle name="20% - アクセント 2 4 3 2 3 3" xfId="19094" xr:uid="{00000000-0005-0000-0000-00002C030000}"/>
    <cellStyle name="20% - アクセント 2 4 3 2 4" xfId="8504" xr:uid="{00000000-0005-0000-0000-00002D030000}"/>
    <cellStyle name="20% - アクセント 2 4 3 2 4 2" xfId="21319" xr:uid="{00000000-0005-0000-0000-00002E030000}"/>
    <cellStyle name="20% - アクセント 2 4 3 2 5" xfId="14912" xr:uid="{00000000-0005-0000-0000-00002F030000}"/>
    <cellStyle name="20% - アクセント 2 4 3 3" xfId="3087" xr:uid="{00000000-0005-0000-0000-000030030000}"/>
    <cellStyle name="20% - アクセント 2 4 3 3 2" xfId="9510" xr:uid="{00000000-0005-0000-0000-000031030000}"/>
    <cellStyle name="20% - アクセント 2 4 3 3 2 2" xfId="22325" xr:uid="{00000000-0005-0000-0000-000032030000}"/>
    <cellStyle name="20% - アクセント 2 4 3 3 3" xfId="15918" xr:uid="{00000000-0005-0000-0000-000033030000}"/>
    <cellStyle name="20% - アクセント 2 4 3 4" xfId="5251" xr:uid="{00000000-0005-0000-0000-000034030000}"/>
    <cellStyle name="20% - アクセント 2 4 3 4 2" xfId="11664" xr:uid="{00000000-0005-0000-0000-000035030000}"/>
    <cellStyle name="20% - アクセント 2 4 3 4 2 2" xfId="24479" xr:uid="{00000000-0005-0000-0000-000036030000}"/>
    <cellStyle name="20% - アクセント 2 4 3 4 3" xfId="18072" xr:uid="{00000000-0005-0000-0000-000037030000}"/>
    <cellStyle name="20% - アクセント 2 4 3 5" xfId="7495" xr:uid="{00000000-0005-0000-0000-000038030000}"/>
    <cellStyle name="20% - アクセント 2 4 3 5 2" xfId="20310" xr:uid="{00000000-0005-0000-0000-000039030000}"/>
    <cellStyle name="20% - アクセント 2 4 3 6" xfId="13903" xr:uid="{00000000-0005-0000-0000-00003A030000}"/>
    <cellStyle name="20% - アクセント 2 4 4" xfId="1598" xr:uid="{00000000-0005-0000-0000-00003B030000}"/>
    <cellStyle name="20% - アクセント 2 4 4 2" xfId="3629" xr:uid="{00000000-0005-0000-0000-00003C030000}"/>
    <cellStyle name="20% - アクセント 2 4 4 2 2" xfId="10049" xr:uid="{00000000-0005-0000-0000-00003D030000}"/>
    <cellStyle name="20% - アクセント 2 4 4 2 2 2" xfId="22864" xr:uid="{00000000-0005-0000-0000-00003E030000}"/>
    <cellStyle name="20% - アクセント 2 4 4 2 3" xfId="16457" xr:uid="{00000000-0005-0000-0000-00003F030000}"/>
    <cellStyle name="20% - アクセント 2 4 4 3" xfId="5793" xr:uid="{00000000-0005-0000-0000-000040030000}"/>
    <cellStyle name="20% - アクセント 2 4 4 3 2" xfId="12206" xr:uid="{00000000-0005-0000-0000-000041030000}"/>
    <cellStyle name="20% - アクセント 2 4 4 3 2 2" xfId="25021" xr:uid="{00000000-0005-0000-0000-000042030000}"/>
    <cellStyle name="20% - アクセント 2 4 4 3 3" xfId="18614" xr:uid="{00000000-0005-0000-0000-000043030000}"/>
    <cellStyle name="20% - アクセント 2 4 4 4" xfId="8024" xr:uid="{00000000-0005-0000-0000-000044030000}"/>
    <cellStyle name="20% - アクセント 2 4 4 4 2" xfId="20839" xr:uid="{00000000-0005-0000-0000-000045030000}"/>
    <cellStyle name="20% - アクセント 2 4 4 5" xfId="14432" xr:uid="{00000000-0005-0000-0000-000046030000}"/>
    <cellStyle name="20% - アクセント 2 4 5" xfId="2607" xr:uid="{00000000-0005-0000-0000-000047030000}"/>
    <cellStyle name="20% - アクセント 2 4 5 2" xfId="9030" xr:uid="{00000000-0005-0000-0000-000048030000}"/>
    <cellStyle name="20% - アクセント 2 4 5 2 2" xfId="21845" xr:uid="{00000000-0005-0000-0000-000049030000}"/>
    <cellStyle name="20% - アクセント 2 4 5 3" xfId="15438" xr:uid="{00000000-0005-0000-0000-00004A030000}"/>
    <cellStyle name="20% - アクセント 2 4 6" xfId="4771" xr:uid="{00000000-0005-0000-0000-00004B030000}"/>
    <cellStyle name="20% - アクセント 2 4 6 2" xfId="11184" xr:uid="{00000000-0005-0000-0000-00004C030000}"/>
    <cellStyle name="20% - アクセント 2 4 6 2 2" xfId="23999" xr:uid="{00000000-0005-0000-0000-00004D030000}"/>
    <cellStyle name="20% - アクセント 2 4 6 3" xfId="17592" xr:uid="{00000000-0005-0000-0000-00004E030000}"/>
    <cellStyle name="20% - アクセント 2 4 7" xfId="6747" xr:uid="{00000000-0005-0000-0000-00004F030000}"/>
    <cellStyle name="20% - アクセント 2 4 7 2" xfId="19562" xr:uid="{00000000-0005-0000-0000-000050030000}"/>
    <cellStyle name="20% - アクセント 2 4 8" xfId="13155" xr:uid="{00000000-0005-0000-0000-000051030000}"/>
    <cellStyle name="20% - アクセント 2 5" xfId="341" xr:uid="{00000000-0005-0000-0000-000052030000}"/>
    <cellStyle name="20% - アクセント 2 5 2" xfId="562" xr:uid="{00000000-0005-0000-0000-000053030000}"/>
    <cellStyle name="20% - アクセント 2 5 2 2" xfId="1151" xr:uid="{00000000-0005-0000-0000-000054030000}"/>
    <cellStyle name="20% - アクセント 2 5 2 2 2" xfId="2191" xr:uid="{00000000-0005-0000-0000-000055030000}"/>
    <cellStyle name="20% - アクセント 2 5 2 2 2 2" xfId="4222" xr:uid="{00000000-0005-0000-0000-000056030000}"/>
    <cellStyle name="20% - アクセント 2 5 2 2 2 2 2" xfId="10642" xr:uid="{00000000-0005-0000-0000-000057030000}"/>
    <cellStyle name="20% - アクセント 2 5 2 2 2 2 2 2" xfId="23457" xr:uid="{00000000-0005-0000-0000-000058030000}"/>
    <cellStyle name="20% - アクセント 2 5 2 2 2 2 3" xfId="17050" xr:uid="{00000000-0005-0000-0000-000059030000}"/>
    <cellStyle name="20% - アクセント 2 5 2 2 2 3" xfId="6386" xr:uid="{00000000-0005-0000-0000-00005A030000}"/>
    <cellStyle name="20% - アクセント 2 5 2 2 2 3 2" xfId="12799" xr:uid="{00000000-0005-0000-0000-00005B030000}"/>
    <cellStyle name="20% - アクセント 2 5 2 2 2 3 2 2" xfId="25614" xr:uid="{00000000-0005-0000-0000-00005C030000}"/>
    <cellStyle name="20% - アクセント 2 5 2 2 2 3 3" xfId="19207" xr:uid="{00000000-0005-0000-0000-00005D030000}"/>
    <cellStyle name="20% - アクセント 2 5 2 2 2 4" xfId="8617" xr:uid="{00000000-0005-0000-0000-00005E030000}"/>
    <cellStyle name="20% - アクセント 2 5 2 2 2 4 2" xfId="21432" xr:uid="{00000000-0005-0000-0000-00005F030000}"/>
    <cellStyle name="20% - アクセント 2 5 2 2 2 5" xfId="15025" xr:uid="{00000000-0005-0000-0000-000060030000}"/>
    <cellStyle name="20% - アクセント 2 5 2 2 3" xfId="3200" xr:uid="{00000000-0005-0000-0000-000061030000}"/>
    <cellStyle name="20% - アクセント 2 5 2 2 3 2" xfId="9623" xr:uid="{00000000-0005-0000-0000-000062030000}"/>
    <cellStyle name="20% - アクセント 2 5 2 2 3 2 2" xfId="22438" xr:uid="{00000000-0005-0000-0000-000063030000}"/>
    <cellStyle name="20% - アクセント 2 5 2 2 3 3" xfId="16031" xr:uid="{00000000-0005-0000-0000-000064030000}"/>
    <cellStyle name="20% - アクセント 2 5 2 2 4" xfId="5364" xr:uid="{00000000-0005-0000-0000-000065030000}"/>
    <cellStyle name="20% - アクセント 2 5 2 2 4 2" xfId="11777" xr:uid="{00000000-0005-0000-0000-000066030000}"/>
    <cellStyle name="20% - アクセント 2 5 2 2 4 2 2" xfId="24592" xr:uid="{00000000-0005-0000-0000-000067030000}"/>
    <cellStyle name="20% - アクセント 2 5 2 2 4 3" xfId="18185" xr:uid="{00000000-0005-0000-0000-000068030000}"/>
    <cellStyle name="20% - アクセント 2 5 2 2 5" xfId="7604" xr:uid="{00000000-0005-0000-0000-000069030000}"/>
    <cellStyle name="20% - アクセント 2 5 2 2 5 2" xfId="20419" xr:uid="{00000000-0005-0000-0000-00006A030000}"/>
    <cellStyle name="20% - アクセント 2 5 2 2 6" xfId="14012" xr:uid="{00000000-0005-0000-0000-00006B030000}"/>
    <cellStyle name="20% - アクセント 2 5 2 3" xfId="1709" xr:uid="{00000000-0005-0000-0000-00006C030000}"/>
    <cellStyle name="20% - アクセント 2 5 2 3 2" xfId="3740" xr:uid="{00000000-0005-0000-0000-00006D030000}"/>
    <cellStyle name="20% - アクセント 2 5 2 3 2 2" xfId="10160" xr:uid="{00000000-0005-0000-0000-00006E030000}"/>
    <cellStyle name="20% - アクセント 2 5 2 3 2 2 2" xfId="22975" xr:uid="{00000000-0005-0000-0000-00006F030000}"/>
    <cellStyle name="20% - アクセント 2 5 2 3 2 3" xfId="16568" xr:uid="{00000000-0005-0000-0000-000070030000}"/>
    <cellStyle name="20% - アクセント 2 5 2 3 3" xfId="5904" xr:uid="{00000000-0005-0000-0000-000071030000}"/>
    <cellStyle name="20% - アクセント 2 5 2 3 3 2" xfId="12317" xr:uid="{00000000-0005-0000-0000-000072030000}"/>
    <cellStyle name="20% - アクセント 2 5 2 3 3 2 2" xfId="25132" xr:uid="{00000000-0005-0000-0000-000073030000}"/>
    <cellStyle name="20% - アクセント 2 5 2 3 3 3" xfId="18725" xr:uid="{00000000-0005-0000-0000-000074030000}"/>
    <cellStyle name="20% - アクセント 2 5 2 3 4" xfId="8135" xr:uid="{00000000-0005-0000-0000-000075030000}"/>
    <cellStyle name="20% - アクセント 2 5 2 3 4 2" xfId="20950" xr:uid="{00000000-0005-0000-0000-000076030000}"/>
    <cellStyle name="20% - アクセント 2 5 2 3 5" xfId="14543" xr:uid="{00000000-0005-0000-0000-000077030000}"/>
    <cellStyle name="20% - アクセント 2 5 2 4" xfId="2718" xr:uid="{00000000-0005-0000-0000-000078030000}"/>
    <cellStyle name="20% - アクセント 2 5 2 4 2" xfId="9141" xr:uid="{00000000-0005-0000-0000-000079030000}"/>
    <cellStyle name="20% - アクセント 2 5 2 4 2 2" xfId="21956" xr:uid="{00000000-0005-0000-0000-00007A030000}"/>
    <cellStyle name="20% - アクセント 2 5 2 4 3" xfId="15549" xr:uid="{00000000-0005-0000-0000-00007B030000}"/>
    <cellStyle name="20% - アクセント 2 5 2 5" xfId="4882" xr:uid="{00000000-0005-0000-0000-00007C030000}"/>
    <cellStyle name="20% - アクセント 2 5 2 5 2" xfId="11295" xr:uid="{00000000-0005-0000-0000-00007D030000}"/>
    <cellStyle name="20% - アクセント 2 5 2 5 2 2" xfId="24110" xr:uid="{00000000-0005-0000-0000-00007E030000}"/>
    <cellStyle name="20% - アクセント 2 5 2 5 3" xfId="17703" xr:uid="{00000000-0005-0000-0000-00007F030000}"/>
    <cellStyle name="20% - アクセント 2 5 2 6" xfId="7039" xr:uid="{00000000-0005-0000-0000-000080030000}"/>
    <cellStyle name="20% - アクセント 2 5 2 6 2" xfId="19854" xr:uid="{00000000-0005-0000-0000-000081030000}"/>
    <cellStyle name="20% - アクセント 2 5 2 7" xfId="13447" xr:uid="{00000000-0005-0000-0000-000082030000}"/>
    <cellStyle name="20% - アクセント 2 5 3" xfId="981" xr:uid="{00000000-0005-0000-0000-000083030000}"/>
    <cellStyle name="20% - アクセント 2 5 3 2" xfId="2003" xr:uid="{00000000-0005-0000-0000-000084030000}"/>
    <cellStyle name="20% - アクセント 2 5 3 2 2" xfId="4034" xr:uid="{00000000-0005-0000-0000-000085030000}"/>
    <cellStyle name="20% - アクセント 2 5 3 2 2 2" xfId="10454" xr:uid="{00000000-0005-0000-0000-000086030000}"/>
    <cellStyle name="20% - アクセント 2 5 3 2 2 2 2" xfId="23269" xr:uid="{00000000-0005-0000-0000-000087030000}"/>
    <cellStyle name="20% - アクセント 2 5 3 2 2 3" xfId="16862" xr:uid="{00000000-0005-0000-0000-000088030000}"/>
    <cellStyle name="20% - アクセント 2 5 3 2 3" xfId="6198" xr:uid="{00000000-0005-0000-0000-000089030000}"/>
    <cellStyle name="20% - アクセント 2 5 3 2 3 2" xfId="12611" xr:uid="{00000000-0005-0000-0000-00008A030000}"/>
    <cellStyle name="20% - アクセント 2 5 3 2 3 2 2" xfId="25426" xr:uid="{00000000-0005-0000-0000-00008B030000}"/>
    <cellStyle name="20% - アクセント 2 5 3 2 3 3" xfId="19019" xr:uid="{00000000-0005-0000-0000-00008C030000}"/>
    <cellStyle name="20% - アクセント 2 5 3 2 4" xfId="8429" xr:uid="{00000000-0005-0000-0000-00008D030000}"/>
    <cellStyle name="20% - アクセント 2 5 3 2 4 2" xfId="21244" xr:uid="{00000000-0005-0000-0000-00008E030000}"/>
    <cellStyle name="20% - アクセント 2 5 3 2 5" xfId="14837" xr:uid="{00000000-0005-0000-0000-00008F030000}"/>
    <cellStyle name="20% - アクセント 2 5 3 3" xfId="3012" xr:uid="{00000000-0005-0000-0000-000090030000}"/>
    <cellStyle name="20% - アクセント 2 5 3 3 2" xfId="9435" xr:uid="{00000000-0005-0000-0000-000091030000}"/>
    <cellStyle name="20% - アクセント 2 5 3 3 2 2" xfId="22250" xr:uid="{00000000-0005-0000-0000-000092030000}"/>
    <cellStyle name="20% - アクセント 2 5 3 3 3" xfId="15843" xr:uid="{00000000-0005-0000-0000-000093030000}"/>
    <cellStyle name="20% - アクセント 2 5 3 4" xfId="5176" xr:uid="{00000000-0005-0000-0000-000094030000}"/>
    <cellStyle name="20% - アクセント 2 5 3 4 2" xfId="11589" xr:uid="{00000000-0005-0000-0000-000095030000}"/>
    <cellStyle name="20% - アクセント 2 5 3 4 2 2" xfId="24404" xr:uid="{00000000-0005-0000-0000-000096030000}"/>
    <cellStyle name="20% - アクセント 2 5 3 4 3" xfId="17997" xr:uid="{00000000-0005-0000-0000-000097030000}"/>
    <cellStyle name="20% - アクセント 2 5 3 5" xfId="7434" xr:uid="{00000000-0005-0000-0000-000098030000}"/>
    <cellStyle name="20% - アクセント 2 5 3 5 2" xfId="20249" xr:uid="{00000000-0005-0000-0000-000099030000}"/>
    <cellStyle name="20% - アクセント 2 5 3 6" xfId="13842" xr:uid="{00000000-0005-0000-0000-00009A030000}"/>
    <cellStyle name="20% - アクセント 2 5 4" xfId="1523" xr:uid="{00000000-0005-0000-0000-00009B030000}"/>
    <cellStyle name="20% - アクセント 2 5 4 2" xfId="3555" xr:uid="{00000000-0005-0000-0000-00009C030000}"/>
    <cellStyle name="20% - アクセント 2 5 4 2 2" xfId="9975" xr:uid="{00000000-0005-0000-0000-00009D030000}"/>
    <cellStyle name="20% - アクセント 2 5 4 2 2 2" xfId="22790" xr:uid="{00000000-0005-0000-0000-00009E030000}"/>
    <cellStyle name="20% - アクセント 2 5 4 2 3" xfId="16383" xr:uid="{00000000-0005-0000-0000-00009F030000}"/>
    <cellStyle name="20% - アクセント 2 5 4 3" xfId="5719" xr:uid="{00000000-0005-0000-0000-0000A0030000}"/>
    <cellStyle name="20% - アクセント 2 5 4 3 2" xfId="12132" xr:uid="{00000000-0005-0000-0000-0000A1030000}"/>
    <cellStyle name="20% - アクセント 2 5 4 3 2 2" xfId="24947" xr:uid="{00000000-0005-0000-0000-0000A2030000}"/>
    <cellStyle name="20% - アクセント 2 5 4 3 3" xfId="18540" xr:uid="{00000000-0005-0000-0000-0000A3030000}"/>
    <cellStyle name="20% - アクセント 2 5 4 4" xfId="7950" xr:uid="{00000000-0005-0000-0000-0000A4030000}"/>
    <cellStyle name="20% - アクセント 2 5 4 4 2" xfId="20765" xr:uid="{00000000-0005-0000-0000-0000A5030000}"/>
    <cellStyle name="20% - アクセント 2 5 4 5" xfId="14358" xr:uid="{00000000-0005-0000-0000-0000A6030000}"/>
    <cellStyle name="20% - アクセント 2 5 5" xfId="2533" xr:uid="{00000000-0005-0000-0000-0000A7030000}"/>
    <cellStyle name="20% - アクセント 2 5 5 2" xfId="8956" xr:uid="{00000000-0005-0000-0000-0000A8030000}"/>
    <cellStyle name="20% - アクセント 2 5 5 2 2" xfId="21771" xr:uid="{00000000-0005-0000-0000-0000A9030000}"/>
    <cellStyle name="20% - アクセント 2 5 5 3" xfId="15364" xr:uid="{00000000-0005-0000-0000-0000AA030000}"/>
    <cellStyle name="20% - アクセント 2 5 6" xfId="4697" xr:uid="{00000000-0005-0000-0000-0000AB030000}"/>
    <cellStyle name="20% - アクセント 2 5 6 2" xfId="11110" xr:uid="{00000000-0005-0000-0000-0000AC030000}"/>
    <cellStyle name="20% - アクセント 2 5 6 2 2" xfId="23925" xr:uid="{00000000-0005-0000-0000-0000AD030000}"/>
    <cellStyle name="20% - アクセント 2 5 6 3" xfId="17518" xr:uid="{00000000-0005-0000-0000-0000AE030000}"/>
    <cellStyle name="20% - アクセント 2 5 7" xfId="6832" xr:uid="{00000000-0005-0000-0000-0000AF030000}"/>
    <cellStyle name="20% - アクセント 2 5 7 2" xfId="19647" xr:uid="{00000000-0005-0000-0000-0000B0030000}"/>
    <cellStyle name="20% - アクセント 2 5 8" xfId="13240" xr:uid="{00000000-0005-0000-0000-0000B1030000}"/>
    <cellStyle name="20% - アクセント 2 6" xfId="410" xr:uid="{00000000-0005-0000-0000-0000B2030000}"/>
    <cellStyle name="20% - アクセント 2 6 2" xfId="543" xr:uid="{00000000-0005-0000-0000-0000B3030000}"/>
    <cellStyle name="20% - アクセント 2 6 2 2" xfId="1132" xr:uid="{00000000-0005-0000-0000-0000B4030000}"/>
    <cellStyle name="20% - アクセント 2 6 2 2 2" xfId="2172" xr:uid="{00000000-0005-0000-0000-0000B5030000}"/>
    <cellStyle name="20% - アクセント 2 6 2 2 2 2" xfId="4203" xr:uid="{00000000-0005-0000-0000-0000B6030000}"/>
    <cellStyle name="20% - アクセント 2 6 2 2 2 2 2" xfId="10623" xr:uid="{00000000-0005-0000-0000-0000B7030000}"/>
    <cellStyle name="20% - アクセント 2 6 2 2 2 2 2 2" xfId="23438" xr:uid="{00000000-0005-0000-0000-0000B8030000}"/>
    <cellStyle name="20% - アクセント 2 6 2 2 2 2 3" xfId="17031" xr:uid="{00000000-0005-0000-0000-0000B9030000}"/>
    <cellStyle name="20% - アクセント 2 6 2 2 2 3" xfId="6367" xr:uid="{00000000-0005-0000-0000-0000BA030000}"/>
    <cellStyle name="20% - アクセント 2 6 2 2 2 3 2" xfId="12780" xr:uid="{00000000-0005-0000-0000-0000BB030000}"/>
    <cellStyle name="20% - アクセント 2 6 2 2 2 3 2 2" xfId="25595" xr:uid="{00000000-0005-0000-0000-0000BC030000}"/>
    <cellStyle name="20% - アクセント 2 6 2 2 2 3 3" xfId="19188" xr:uid="{00000000-0005-0000-0000-0000BD030000}"/>
    <cellStyle name="20% - アクセント 2 6 2 2 2 4" xfId="8598" xr:uid="{00000000-0005-0000-0000-0000BE030000}"/>
    <cellStyle name="20% - アクセント 2 6 2 2 2 4 2" xfId="21413" xr:uid="{00000000-0005-0000-0000-0000BF030000}"/>
    <cellStyle name="20% - アクセント 2 6 2 2 2 5" xfId="15006" xr:uid="{00000000-0005-0000-0000-0000C0030000}"/>
    <cellStyle name="20% - アクセント 2 6 2 2 3" xfId="3181" xr:uid="{00000000-0005-0000-0000-0000C1030000}"/>
    <cellStyle name="20% - アクセント 2 6 2 2 3 2" xfId="9604" xr:uid="{00000000-0005-0000-0000-0000C2030000}"/>
    <cellStyle name="20% - アクセント 2 6 2 2 3 2 2" xfId="22419" xr:uid="{00000000-0005-0000-0000-0000C3030000}"/>
    <cellStyle name="20% - アクセント 2 6 2 2 3 3" xfId="16012" xr:uid="{00000000-0005-0000-0000-0000C4030000}"/>
    <cellStyle name="20% - アクセント 2 6 2 2 4" xfId="5345" xr:uid="{00000000-0005-0000-0000-0000C5030000}"/>
    <cellStyle name="20% - アクセント 2 6 2 2 4 2" xfId="11758" xr:uid="{00000000-0005-0000-0000-0000C6030000}"/>
    <cellStyle name="20% - アクセント 2 6 2 2 4 2 2" xfId="24573" xr:uid="{00000000-0005-0000-0000-0000C7030000}"/>
    <cellStyle name="20% - アクセント 2 6 2 2 4 3" xfId="18166" xr:uid="{00000000-0005-0000-0000-0000C8030000}"/>
    <cellStyle name="20% - アクセント 2 6 2 2 5" xfId="7585" xr:uid="{00000000-0005-0000-0000-0000C9030000}"/>
    <cellStyle name="20% - アクセント 2 6 2 2 5 2" xfId="20400" xr:uid="{00000000-0005-0000-0000-0000CA030000}"/>
    <cellStyle name="20% - アクセント 2 6 2 2 6" xfId="13993" xr:uid="{00000000-0005-0000-0000-0000CB030000}"/>
    <cellStyle name="20% - アクセント 2 6 2 3" xfId="1690" xr:uid="{00000000-0005-0000-0000-0000CC030000}"/>
    <cellStyle name="20% - アクセント 2 6 2 3 2" xfId="3721" xr:uid="{00000000-0005-0000-0000-0000CD030000}"/>
    <cellStyle name="20% - アクセント 2 6 2 3 2 2" xfId="10141" xr:uid="{00000000-0005-0000-0000-0000CE030000}"/>
    <cellStyle name="20% - アクセント 2 6 2 3 2 2 2" xfId="22956" xr:uid="{00000000-0005-0000-0000-0000CF030000}"/>
    <cellStyle name="20% - アクセント 2 6 2 3 2 3" xfId="16549" xr:uid="{00000000-0005-0000-0000-0000D0030000}"/>
    <cellStyle name="20% - アクセント 2 6 2 3 3" xfId="5885" xr:uid="{00000000-0005-0000-0000-0000D1030000}"/>
    <cellStyle name="20% - アクセント 2 6 2 3 3 2" xfId="12298" xr:uid="{00000000-0005-0000-0000-0000D2030000}"/>
    <cellStyle name="20% - アクセント 2 6 2 3 3 2 2" xfId="25113" xr:uid="{00000000-0005-0000-0000-0000D3030000}"/>
    <cellStyle name="20% - アクセント 2 6 2 3 3 3" xfId="18706" xr:uid="{00000000-0005-0000-0000-0000D4030000}"/>
    <cellStyle name="20% - アクセント 2 6 2 3 4" xfId="8116" xr:uid="{00000000-0005-0000-0000-0000D5030000}"/>
    <cellStyle name="20% - アクセント 2 6 2 3 4 2" xfId="20931" xr:uid="{00000000-0005-0000-0000-0000D6030000}"/>
    <cellStyle name="20% - アクセント 2 6 2 3 5" xfId="14524" xr:uid="{00000000-0005-0000-0000-0000D7030000}"/>
    <cellStyle name="20% - アクセント 2 6 2 4" xfId="2699" xr:uid="{00000000-0005-0000-0000-0000D8030000}"/>
    <cellStyle name="20% - アクセント 2 6 2 4 2" xfId="9122" xr:uid="{00000000-0005-0000-0000-0000D9030000}"/>
    <cellStyle name="20% - アクセント 2 6 2 4 2 2" xfId="21937" xr:uid="{00000000-0005-0000-0000-0000DA030000}"/>
    <cellStyle name="20% - アクセント 2 6 2 4 3" xfId="15530" xr:uid="{00000000-0005-0000-0000-0000DB030000}"/>
    <cellStyle name="20% - アクセント 2 6 2 5" xfId="4863" xr:uid="{00000000-0005-0000-0000-0000DC030000}"/>
    <cellStyle name="20% - アクセント 2 6 2 5 2" xfId="11276" xr:uid="{00000000-0005-0000-0000-0000DD030000}"/>
    <cellStyle name="20% - アクセント 2 6 2 5 2 2" xfId="24091" xr:uid="{00000000-0005-0000-0000-0000DE030000}"/>
    <cellStyle name="20% - アクセント 2 6 2 5 3" xfId="17684" xr:uid="{00000000-0005-0000-0000-0000DF030000}"/>
    <cellStyle name="20% - アクセント 2 6 2 6" xfId="7020" xr:uid="{00000000-0005-0000-0000-0000E0030000}"/>
    <cellStyle name="20% - アクセント 2 6 2 6 2" xfId="19835" xr:uid="{00000000-0005-0000-0000-0000E1030000}"/>
    <cellStyle name="20% - アクセント 2 6 2 7" xfId="13428" xr:uid="{00000000-0005-0000-0000-0000E2030000}"/>
    <cellStyle name="20% - アクセント 2 6 3" xfId="945" xr:uid="{00000000-0005-0000-0000-0000E3030000}"/>
    <cellStyle name="20% - アクセント 2 6 3 2" xfId="1967" xr:uid="{00000000-0005-0000-0000-0000E4030000}"/>
    <cellStyle name="20% - アクセント 2 6 3 2 2" xfId="3998" xr:uid="{00000000-0005-0000-0000-0000E5030000}"/>
    <cellStyle name="20% - アクセント 2 6 3 2 2 2" xfId="10418" xr:uid="{00000000-0005-0000-0000-0000E6030000}"/>
    <cellStyle name="20% - アクセント 2 6 3 2 2 2 2" xfId="23233" xr:uid="{00000000-0005-0000-0000-0000E7030000}"/>
    <cellStyle name="20% - アクセント 2 6 3 2 2 3" xfId="16826" xr:uid="{00000000-0005-0000-0000-0000E8030000}"/>
    <cellStyle name="20% - アクセント 2 6 3 2 3" xfId="6162" xr:uid="{00000000-0005-0000-0000-0000E9030000}"/>
    <cellStyle name="20% - アクセント 2 6 3 2 3 2" xfId="12575" xr:uid="{00000000-0005-0000-0000-0000EA030000}"/>
    <cellStyle name="20% - アクセント 2 6 3 2 3 2 2" xfId="25390" xr:uid="{00000000-0005-0000-0000-0000EB030000}"/>
    <cellStyle name="20% - アクセント 2 6 3 2 3 3" xfId="18983" xr:uid="{00000000-0005-0000-0000-0000EC030000}"/>
    <cellStyle name="20% - アクセント 2 6 3 2 4" xfId="8393" xr:uid="{00000000-0005-0000-0000-0000ED030000}"/>
    <cellStyle name="20% - アクセント 2 6 3 2 4 2" xfId="21208" xr:uid="{00000000-0005-0000-0000-0000EE030000}"/>
    <cellStyle name="20% - アクセント 2 6 3 2 5" xfId="14801" xr:uid="{00000000-0005-0000-0000-0000EF030000}"/>
    <cellStyle name="20% - アクセント 2 6 3 3" xfId="2976" xr:uid="{00000000-0005-0000-0000-0000F0030000}"/>
    <cellStyle name="20% - アクセント 2 6 3 3 2" xfId="9399" xr:uid="{00000000-0005-0000-0000-0000F1030000}"/>
    <cellStyle name="20% - アクセント 2 6 3 3 2 2" xfId="22214" xr:uid="{00000000-0005-0000-0000-0000F2030000}"/>
    <cellStyle name="20% - アクセント 2 6 3 3 3" xfId="15807" xr:uid="{00000000-0005-0000-0000-0000F3030000}"/>
    <cellStyle name="20% - アクセント 2 6 3 4" xfId="5140" xr:uid="{00000000-0005-0000-0000-0000F4030000}"/>
    <cellStyle name="20% - アクセント 2 6 3 4 2" xfId="11553" xr:uid="{00000000-0005-0000-0000-0000F5030000}"/>
    <cellStyle name="20% - アクセント 2 6 3 4 2 2" xfId="24368" xr:uid="{00000000-0005-0000-0000-0000F6030000}"/>
    <cellStyle name="20% - アクセント 2 6 3 4 3" xfId="17961" xr:uid="{00000000-0005-0000-0000-0000F7030000}"/>
    <cellStyle name="20% - アクセント 2 6 3 5" xfId="7398" xr:uid="{00000000-0005-0000-0000-0000F8030000}"/>
    <cellStyle name="20% - アクセント 2 6 3 5 2" xfId="20213" xr:uid="{00000000-0005-0000-0000-0000F9030000}"/>
    <cellStyle name="20% - アクセント 2 6 3 6" xfId="13806" xr:uid="{00000000-0005-0000-0000-0000FA030000}"/>
    <cellStyle name="20% - アクセント 2 6 4" xfId="1488" xr:uid="{00000000-0005-0000-0000-0000FB030000}"/>
    <cellStyle name="20% - アクセント 2 6 4 2" xfId="3520" xr:uid="{00000000-0005-0000-0000-0000FC030000}"/>
    <cellStyle name="20% - アクセント 2 6 4 2 2" xfId="9940" xr:uid="{00000000-0005-0000-0000-0000FD030000}"/>
    <cellStyle name="20% - アクセント 2 6 4 2 2 2" xfId="22755" xr:uid="{00000000-0005-0000-0000-0000FE030000}"/>
    <cellStyle name="20% - アクセント 2 6 4 2 3" xfId="16348" xr:uid="{00000000-0005-0000-0000-0000FF030000}"/>
    <cellStyle name="20% - アクセント 2 6 4 3" xfId="5684" xr:uid="{00000000-0005-0000-0000-000000040000}"/>
    <cellStyle name="20% - アクセント 2 6 4 3 2" xfId="12097" xr:uid="{00000000-0005-0000-0000-000001040000}"/>
    <cellStyle name="20% - アクセント 2 6 4 3 2 2" xfId="24912" xr:uid="{00000000-0005-0000-0000-000002040000}"/>
    <cellStyle name="20% - アクセント 2 6 4 3 3" xfId="18505" xr:uid="{00000000-0005-0000-0000-000003040000}"/>
    <cellStyle name="20% - アクセント 2 6 4 4" xfId="7915" xr:uid="{00000000-0005-0000-0000-000004040000}"/>
    <cellStyle name="20% - アクセント 2 6 4 4 2" xfId="20730" xr:uid="{00000000-0005-0000-0000-000005040000}"/>
    <cellStyle name="20% - アクセント 2 6 4 5" xfId="14323" xr:uid="{00000000-0005-0000-0000-000006040000}"/>
    <cellStyle name="20% - アクセント 2 6 5" xfId="2498" xr:uid="{00000000-0005-0000-0000-000007040000}"/>
    <cellStyle name="20% - アクセント 2 6 5 2" xfId="8921" xr:uid="{00000000-0005-0000-0000-000008040000}"/>
    <cellStyle name="20% - アクセント 2 6 5 2 2" xfId="21736" xr:uid="{00000000-0005-0000-0000-000009040000}"/>
    <cellStyle name="20% - アクセント 2 6 5 3" xfId="15329" xr:uid="{00000000-0005-0000-0000-00000A040000}"/>
    <cellStyle name="20% - アクセント 2 6 6" xfId="4662" xr:uid="{00000000-0005-0000-0000-00000B040000}"/>
    <cellStyle name="20% - アクセント 2 6 6 2" xfId="11075" xr:uid="{00000000-0005-0000-0000-00000C040000}"/>
    <cellStyle name="20% - アクセント 2 6 6 2 2" xfId="23890" xr:uid="{00000000-0005-0000-0000-00000D040000}"/>
    <cellStyle name="20% - アクセント 2 6 6 3" xfId="17483" xr:uid="{00000000-0005-0000-0000-00000E040000}"/>
    <cellStyle name="20% - アクセント 2 6 7" xfId="6895" xr:uid="{00000000-0005-0000-0000-00000F040000}"/>
    <cellStyle name="20% - アクセント 2 6 7 2" xfId="19710" xr:uid="{00000000-0005-0000-0000-000010040000}"/>
    <cellStyle name="20% - アクセント 2 6 8" xfId="13303" xr:uid="{00000000-0005-0000-0000-000011040000}"/>
    <cellStyle name="20% - アクセント 2 7" xfId="433" xr:uid="{00000000-0005-0000-0000-000012040000}"/>
    <cellStyle name="20% - アクセント 2 7 2" xfId="909" xr:uid="{00000000-0005-0000-0000-000013040000}"/>
    <cellStyle name="20% - アクセント 2 7 2 2" xfId="1931" xr:uid="{00000000-0005-0000-0000-000014040000}"/>
    <cellStyle name="20% - アクセント 2 7 2 2 2" xfId="3962" xr:uid="{00000000-0005-0000-0000-000015040000}"/>
    <cellStyle name="20% - アクセント 2 7 2 2 2 2" xfId="10382" xr:uid="{00000000-0005-0000-0000-000016040000}"/>
    <cellStyle name="20% - アクセント 2 7 2 2 2 2 2" xfId="23197" xr:uid="{00000000-0005-0000-0000-000017040000}"/>
    <cellStyle name="20% - アクセント 2 7 2 2 2 3" xfId="16790" xr:uid="{00000000-0005-0000-0000-000018040000}"/>
    <cellStyle name="20% - アクセント 2 7 2 2 3" xfId="6126" xr:uid="{00000000-0005-0000-0000-000019040000}"/>
    <cellStyle name="20% - アクセント 2 7 2 2 3 2" xfId="12539" xr:uid="{00000000-0005-0000-0000-00001A040000}"/>
    <cellStyle name="20% - アクセント 2 7 2 2 3 2 2" xfId="25354" xr:uid="{00000000-0005-0000-0000-00001B040000}"/>
    <cellStyle name="20% - アクセント 2 7 2 2 3 3" xfId="18947" xr:uid="{00000000-0005-0000-0000-00001C040000}"/>
    <cellStyle name="20% - アクセント 2 7 2 2 4" xfId="8357" xr:uid="{00000000-0005-0000-0000-00001D040000}"/>
    <cellStyle name="20% - アクセント 2 7 2 2 4 2" xfId="21172" xr:uid="{00000000-0005-0000-0000-00001E040000}"/>
    <cellStyle name="20% - アクセント 2 7 2 2 5" xfId="14765" xr:uid="{00000000-0005-0000-0000-00001F040000}"/>
    <cellStyle name="20% - アクセント 2 7 2 3" xfId="2940" xr:uid="{00000000-0005-0000-0000-000020040000}"/>
    <cellStyle name="20% - アクセント 2 7 2 3 2" xfId="9363" xr:uid="{00000000-0005-0000-0000-000021040000}"/>
    <cellStyle name="20% - アクセント 2 7 2 3 2 2" xfId="22178" xr:uid="{00000000-0005-0000-0000-000022040000}"/>
    <cellStyle name="20% - アクセント 2 7 2 3 3" xfId="15771" xr:uid="{00000000-0005-0000-0000-000023040000}"/>
    <cellStyle name="20% - アクセント 2 7 2 4" xfId="5104" xr:uid="{00000000-0005-0000-0000-000024040000}"/>
    <cellStyle name="20% - アクセント 2 7 2 4 2" xfId="11517" xr:uid="{00000000-0005-0000-0000-000025040000}"/>
    <cellStyle name="20% - アクセント 2 7 2 4 2 2" xfId="24332" xr:uid="{00000000-0005-0000-0000-000026040000}"/>
    <cellStyle name="20% - アクセント 2 7 2 4 3" xfId="17925" xr:uid="{00000000-0005-0000-0000-000027040000}"/>
    <cellStyle name="20% - アクセント 2 7 2 5" xfId="7362" xr:uid="{00000000-0005-0000-0000-000028040000}"/>
    <cellStyle name="20% - アクセント 2 7 2 5 2" xfId="20177" xr:uid="{00000000-0005-0000-0000-000029040000}"/>
    <cellStyle name="20% - アクセント 2 7 2 6" xfId="13770" xr:uid="{00000000-0005-0000-0000-00002A040000}"/>
    <cellStyle name="20% - アクセント 2 7 3" xfId="1452" xr:uid="{00000000-0005-0000-0000-00002B040000}"/>
    <cellStyle name="20% - アクセント 2 7 3 2" xfId="3484" xr:uid="{00000000-0005-0000-0000-00002C040000}"/>
    <cellStyle name="20% - アクセント 2 7 3 2 2" xfId="9904" xr:uid="{00000000-0005-0000-0000-00002D040000}"/>
    <cellStyle name="20% - アクセント 2 7 3 2 2 2" xfId="22719" xr:uid="{00000000-0005-0000-0000-00002E040000}"/>
    <cellStyle name="20% - アクセント 2 7 3 2 3" xfId="16312" xr:uid="{00000000-0005-0000-0000-00002F040000}"/>
    <cellStyle name="20% - アクセント 2 7 3 3" xfId="5648" xr:uid="{00000000-0005-0000-0000-000030040000}"/>
    <cellStyle name="20% - アクセント 2 7 3 3 2" xfId="12061" xr:uid="{00000000-0005-0000-0000-000031040000}"/>
    <cellStyle name="20% - アクセント 2 7 3 3 2 2" xfId="24876" xr:uid="{00000000-0005-0000-0000-000032040000}"/>
    <cellStyle name="20% - アクセント 2 7 3 3 3" xfId="18469" xr:uid="{00000000-0005-0000-0000-000033040000}"/>
    <cellStyle name="20% - アクセント 2 7 3 4" xfId="7879" xr:uid="{00000000-0005-0000-0000-000034040000}"/>
    <cellStyle name="20% - アクセント 2 7 3 4 2" xfId="20694" xr:uid="{00000000-0005-0000-0000-000035040000}"/>
    <cellStyle name="20% - アクセント 2 7 3 5" xfId="14287" xr:uid="{00000000-0005-0000-0000-000036040000}"/>
    <cellStyle name="20% - アクセント 2 7 4" xfId="2462" xr:uid="{00000000-0005-0000-0000-000037040000}"/>
    <cellStyle name="20% - アクセント 2 7 4 2" xfId="8885" xr:uid="{00000000-0005-0000-0000-000038040000}"/>
    <cellStyle name="20% - アクセント 2 7 4 2 2" xfId="21700" xr:uid="{00000000-0005-0000-0000-000039040000}"/>
    <cellStyle name="20% - アクセント 2 7 4 3" xfId="15293" xr:uid="{00000000-0005-0000-0000-00003A040000}"/>
    <cellStyle name="20% - アクセント 2 7 5" xfId="4626" xr:uid="{00000000-0005-0000-0000-00003B040000}"/>
    <cellStyle name="20% - アクセント 2 7 5 2" xfId="11039" xr:uid="{00000000-0005-0000-0000-00003C040000}"/>
    <cellStyle name="20% - アクセント 2 7 5 2 2" xfId="23854" xr:uid="{00000000-0005-0000-0000-00003D040000}"/>
    <cellStyle name="20% - アクセント 2 7 5 3" xfId="17447" xr:uid="{00000000-0005-0000-0000-00003E040000}"/>
    <cellStyle name="20% - アクセント 2 7 6" xfId="6916" xr:uid="{00000000-0005-0000-0000-00003F040000}"/>
    <cellStyle name="20% - アクセント 2 7 6 2" xfId="19731" xr:uid="{00000000-0005-0000-0000-000040040000}"/>
    <cellStyle name="20% - アクセント 2 7 7" xfId="13324" xr:uid="{00000000-0005-0000-0000-000041040000}"/>
    <cellStyle name="20% - アクセント 2 8" xfId="496" xr:uid="{00000000-0005-0000-0000-000042040000}"/>
    <cellStyle name="20% - アクセント 2 8 2" xfId="1081" xr:uid="{00000000-0005-0000-0000-000043040000}"/>
    <cellStyle name="20% - アクセント 2 8 2 2" xfId="2121" xr:uid="{00000000-0005-0000-0000-000044040000}"/>
    <cellStyle name="20% - アクセント 2 8 2 2 2" xfId="4152" xr:uid="{00000000-0005-0000-0000-000045040000}"/>
    <cellStyle name="20% - アクセント 2 8 2 2 2 2" xfId="10572" xr:uid="{00000000-0005-0000-0000-000046040000}"/>
    <cellStyle name="20% - アクセント 2 8 2 2 2 2 2" xfId="23387" xr:uid="{00000000-0005-0000-0000-000047040000}"/>
    <cellStyle name="20% - アクセント 2 8 2 2 2 3" xfId="16980" xr:uid="{00000000-0005-0000-0000-000048040000}"/>
    <cellStyle name="20% - アクセント 2 8 2 2 3" xfId="6316" xr:uid="{00000000-0005-0000-0000-000049040000}"/>
    <cellStyle name="20% - アクセント 2 8 2 2 3 2" xfId="12729" xr:uid="{00000000-0005-0000-0000-00004A040000}"/>
    <cellStyle name="20% - アクセント 2 8 2 2 3 2 2" xfId="25544" xr:uid="{00000000-0005-0000-0000-00004B040000}"/>
    <cellStyle name="20% - アクセント 2 8 2 2 3 3" xfId="19137" xr:uid="{00000000-0005-0000-0000-00004C040000}"/>
    <cellStyle name="20% - アクセント 2 8 2 2 4" xfId="8547" xr:uid="{00000000-0005-0000-0000-00004D040000}"/>
    <cellStyle name="20% - アクセント 2 8 2 2 4 2" xfId="21362" xr:uid="{00000000-0005-0000-0000-00004E040000}"/>
    <cellStyle name="20% - アクセント 2 8 2 2 5" xfId="14955" xr:uid="{00000000-0005-0000-0000-00004F040000}"/>
    <cellStyle name="20% - アクセント 2 8 2 3" xfId="3130" xr:uid="{00000000-0005-0000-0000-000050040000}"/>
    <cellStyle name="20% - アクセント 2 8 2 3 2" xfId="9553" xr:uid="{00000000-0005-0000-0000-000051040000}"/>
    <cellStyle name="20% - アクセント 2 8 2 3 2 2" xfId="22368" xr:uid="{00000000-0005-0000-0000-000052040000}"/>
    <cellStyle name="20% - アクセント 2 8 2 3 3" xfId="15961" xr:uid="{00000000-0005-0000-0000-000053040000}"/>
    <cellStyle name="20% - アクセント 2 8 2 4" xfId="5294" xr:uid="{00000000-0005-0000-0000-000054040000}"/>
    <cellStyle name="20% - アクセント 2 8 2 4 2" xfId="11707" xr:uid="{00000000-0005-0000-0000-000055040000}"/>
    <cellStyle name="20% - アクセント 2 8 2 4 2 2" xfId="24522" xr:uid="{00000000-0005-0000-0000-000056040000}"/>
    <cellStyle name="20% - アクセント 2 8 2 4 3" xfId="18115" xr:uid="{00000000-0005-0000-0000-000057040000}"/>
    <cellStyle name="20% - アクセント 2 8 2 5" xfId="7534" xr:uid="{00000000-0005-0000-0000-000058040000}"/>
    <cellStyle name="20% - アクセント 2 8 2 5 2" xfId="20349" xr:uid="{00000000-0005-0000-0000-000059040000}"/>
    <cellStyle name="20% - アクセント 2 8 2 6" xfId="13942" xr:uid="{00000000-0005-0000-0000-00005A040000}"/>
    <cellStyle name="20% - アクセント 2 8 3" xfId="1639" xr:uid="{00000000-0005-0000-0000-00005B040000}"/>
    <cellStyle name="20% - アクセント 2 8 3 2" xfId="3670" xr:uid="{00000000-0005-0000-0000-00005C040000}"/>
    <cellStyle name="20% - アクセント 2 8 3 2 2" xfId="10090" xr:uid="{00000000-0005-0000-0000-00005D040000}"/>
    <cellStyle name="20% - アクセント 2 8 3 2 2 2" xfId="22905" xr:uid="{00000000-0005-0000-0000-00005E040000}"/>
    <cellStyle name="20% - アクセント 2 8 3 2 3" xfId="16498" xr:uid="{00000000-0005-0000-0000-00005F040000}"/>
    <cellStyle name="20% - アクセント 2 8 3 3" xfId="5834" xr:uid="{00000000-0005-0000-0000-000060040000}"/>
    <cellStyle name="20% - アクセント 2 8 3 3 2" xfId="12247" xr:uid="{00000000-0005-0000-0000-000061040000}"/>
    <cellStyle name="20% - アクセント 2 8 3 3 2 2" xfId="25062" xr:uid="{00000000-0005-0000-0000-000062040000}"/>
    <cellStyle name="20% - アクセント 2 8 3 3 3" xfId="18655" xr:uid="{00000000-0005-0000-0000-000063040000}"/>
    <cellStyle name="20% - アクセント 2 8 3 4" xfId="8065" xr:uid="{00000000-0005-0000-0000-000064040000}"/>
    <cellStyle name="20% - アクセント 2 8 3 4 2" xfId="20880" xr:uid="{00000000-0005-0000-0000-000065040000}"/>
    <cellStyle name="20% - アクセント 2 8 3 5" xfId="14473" xr:uid="{00000000-0005-0000-0000-000066040000}"/>
    <cellStyle name="20% - アクセント 2 8 4" xfId="2648" xr:uid="{00000000-0005-0000-0000-000067040000}"/>
    <cellStyle name="20% - アクセント 2 8 4 2" xfId="9071" xr:uid="{00000000-0005-0000-0000-000068040000}"/>
    <cellStyle name="20% - アクセント 2 8 4 2 2" xfId="21886" xr:uid="{00000000-0005-0000-0000-000069040000}"/>
    <cellStyle name="20% - アクセント 2 8 4 3" xfId="15479" xr:uid="{00000000-0005-0000-0000-00006A040000}"/>
    <cellStyle name="20% - アクセント 2 8 5" xfId="4812" xr:uid="{00000000-0005-0000-0000-00006B040000}"/>
    <cellStyle name="20% - アクセント 2 8 5 2" xfId="11225" xr:uid="{00000000-0005-0000-0000-00006C040000}"/>
    <cellStyle name="20% - アクセント 2 8 5 2 2" xfId="24040" xr:uid="{00000000-0005-0000-0000-00006D040000}"/>
    <cellStyle name="20% - アクセント 2 8 5 3" xfId="17633" xr:uid="{00000000-0005-0000-0000-00006E040000}"/>
    <cellStyle name="20% - アクセント 2 8 6" xfId="6973" xr:uid="{00000000-0005-0000-0000-00006F040000}"/>
    <cellStyle name="20% - アクセント 2 8 6 2" xfId="19788" xr:uid="{00000000-0005-0000-0000-000070040000}"/>
    <cellStyle name="20% - アクセント 2 8 7" xfId="13381" xr:uid="{00000000-0005-0000-0000-000071040000}"/>
    <cellStyle name="20% - アクセント 2 9" xfId="753" xr:uid="{00000000-0005-0000-0000-000072040000}"/>
    <cellStyle name="20% - アクセント 2 9 2" xfId="886" xr:uid="{00000000-0005-0000-0000-000073040000}"/>
    <cellStyle name="20% - アクセント 2 9 2 2" xfId="1908" xr:uid="{00000000-0005-0000-0000-000074040000}"/>
    <cellStyle name="20% - アクセント 2 9 2 2 2" xfId="3939" xr:uid="{00000000-0005-0000-0000-000075040000}"/>
    <cellStyle name="20% - アクセント 2 9 2 2 2 2" xfId="10359" xr:uid="{00000000-0005-0000-0000-000076040000}"/>
    <cellStyle name="20% - アクセント 2 9 2 2 2 2 2" xfId="23174" xr:uid="{00000000-0005-0000-0000-000077040000}"/>
    <cellStyle name="20% - アクセント 2 9 2 2 2 3" xfId="16767" xr:uid="{00000000-0005-0000-0000-000078040000}"/>
    <cellStyle name="20% - アクセント 2 9 2 2 3" xfId="6103" xr:uid="{00000000-0005-0000-0000-000079040000}"/>
    <cellStyle name="20% - アクセント 2 9 2 2 3 2" xfId="12516" xr:uid="{00000000-0005-0000-0000-00007A040000}"/>
    <cellStyle name="20% - アクセント 2 9 2 2 3 2 2" xfId="25331" xr:uid="{00000000-0005-0000-0000-00007B040000}"/>
    <cellStyle name="20% - アクセント 2 9 2 2 3 3" xfId="18924" xr:uid="{00000000-0005-0000-0000-00007C040000}"/>
    <cellStyle name="20% - アクセント 2 9 2 2 4" xfId="8334" xr:uid="{00000000-0005-0000-0000-00007D040000}"/>
    <cellStyle name="20% - アクセント 2 9 2 2 4 2" xfId="21149" xr:uid="{00000000-0005-0000-0000-00007E040000}"/>
    <cellStyle name="20% - アクセント 2 9 2 2 5" xfId="14742" xr:uid="{00000000-0005-0000-0000-00007F040000}"/>
    <cellStyle name="20% - アクセント 2 9 2 3" xfId="2917" xr:uid="{00000000-0005-0000-0000-000080040000}"/>
    <cellStyle name="20% - アクセント 2 9 2 3 2" xfId="9340" xr:uid="{00000000-0005-0000-0000-000081040000}"/>
    <cellStyle name="20% - アクセント 2 9 2 3 2 2" xfId="22155" xr:uid="{00000000-0005-0000-0000-000082040000}"/>
    <cellStyle name="20% - アクセント 2 9 2 3 3" xfId="15748" xr:uid="{00000000-0005-0000-0000-000083040000}"/>
    <cellStyle name="20% - アクセント 2 9 2 4" xfId="5081" xr:uid="{00000000-0005-0000-0000-000084040000}"/>
    <cellStyle name="20% - アクセント 2 9 2 4 2" xfId="11494" xr:uid="{00000000-0005-0000-0000-000085040000}"/>
    <cellStyle name="20% - アクセント 2 9 2 4 2 2" xfId="24309" xr:uid="{00000000-0005-0000-0000-000086040000}"/>
    <cellStyle name="20% - アクセント 2 9 2 4 3" xfId="17902" xr:uid="{00000000-0005-0000-0000-000087040000}"/>
    <cellStyle name="20% - アクセント 2 9 2 5" xfId="7339" xr:uid="{00000000-0005-0000-0000-000088040000}"/>
    <cellStyle name="20% - アクセント 2 9 2 5 2" xfId="20154" xr:uid="{00000000-0005-0000-0000-000089040000}"/>
    <cellStyle name="20% - アクセント 2 9 2 6" xfId="13747" xr:uid="{00000000-0005-0000-0000-00008A040000}"/>
    <cellStyle name="20% - アクセント 2 9 3" xfId="1429" xr:uid="{00000000-0005-0000-0000-00008B040000}"/>
    <cellStyle name="20% - アクセント 2 9 3 2" xfId="3461" xr:uid="{00000000-0005-0000-0000-00008C040000}"/>
    <cellStyle name="20% - アクセント 2 9 3 2 2" xfId="9881" xr:uid="{00000000-0005-0000-0000-00008D040000}"/>
    <cellStyle name="20% - アクセント 2 9 3 2 2 2" xfId="22696" xr:uid="{00000000-0005-0000-0000-00008E040000}"/>
    <cellStyle name="20% - アクセント 2 9 3 2 3" xfId="16289" xr:uid="{00000000-0005-0000-0000-00008F040000}"/>
    <cellStyle name="20% - アクセント 2 9 3 3" xfId="5625" xr:uid="{00000000-0005-0000-0000-000090040000}"/>
    <cellStyle name="20% - アクセント 2 9 3 3 2" xfId="12038" xr:uid="{00000000-0005-0000-0000-000091040000}"/>
    <cellStyle name="20% - アクセント 2 9 3 3 2 2" xfId="24853" xr:uid="{00000000-0005-0000-0000-000092040000}"/>
    <cellStyle name="20% - アクセント 2 9 3 3 3" xfId="18446" xr:uid="{00000000-0005-0000-0000-000093040000}"/>
    <cellStyle name="20% - アクセント 2 9 3 4" xfId="7856" xr:uid="{00000000-0005-0000-0000-000094040000}"/>
    <cellStyle name="20% - アクセント 2 9 3 4 2" xfId="20671" xr:uid="{00000000-0005-0000-0000-000095040000}"/>
    <cellStyle name="20% - アクセント 2 9 3 5" xfId="14264" xr:uid="{00000000-0005-0000-0000-000096040000}"/>
    <cellStyle name="20% - アクセント 2 9 4" xfId="2439" xr:uid="{00000000-0005-0000-0000-000097040000}"/>
    <cellStyle name="20% - アクセント 2 9 4 2" xfId="8862" xr:uid="{00000000-0005-0000-0000-000098040000}"/>
    <cellStyle name="20% - アクセント 2 9 4 2 2" xfId="21677" xr:uid="{00000000-0005-0000-0000-000099040000}"/>
    <cellStyle name="20% - アクセント 2 9 4 3" xfId="15270" xr:uid="{00000000-0005-0000-0000-00009A040000}"/>
    <cellStyle name="20% - アクセント 2 9 5" xfId="4603" xr:uid="{00000000-0005-0000-0000-00009B040000}"/>
    <cellStyle name="20% - アクセント 2 9 5 2" xfId="11016" xr:uid="{00000000-0005-0000-0000-00009C040000}"/>
    <cellStyle name="20% - アクセント 2 9 5 2 2" xfId="23831" xr:uid="{00000000-0005-0000-0000-00009D040000}"/>
    <cellStyle name="20% - アクセント 2 9 5 3" xfId="17424" xr:uid="{00000000-0005-0000-0000-00009E040000}"/>
    <cellStyle name="20% - アクセント 2 9 6" xfId="7207" xr:uid="{00000000-0005-0000-0000-00009F040000}"/>
    <cellStyle name="20% - アクセント 2 9 6 2" xfId="20022" xr:uid="{00000000-0005-0000-0000-0000A0040000}"/>
    <cellStyle name="20% - アクセント 2 9 7" xfId="13615" xr:uid="{00000000-0005-0000-0000-0000A1040000}"/>
    <cellStyle name="20% - アクセント 3" xfId="24" builtinId="38" customBuiltin="1"/>
    <cellStyle name="20% - アクセント 3 10" xfId="830" xr:uid="{00000000-0005-0000-0000-0000A3040000}"/>
    <cellStyle name="20% - アクセント 3 10 2" xfId="1848" xr:uid="{00000000-0005-0000-0000-0000A4040000}"/>
    <cellStyle name="20% - アクセント 3 10 2 2" xfId="3879" xr:uid="{00000000-0005-0000-0000-0000A5040000}"/>
    <cellStyle name="20% - アクセント 3 10 2 2 2" xfId="10299" xr:uid="{00000000-0005-0000-0000-0000A6040000}"/>
    <cellStyle name="20% - アクセント 3 10 2 2 2 2" xfId="23114" xr:uid="{00000000-0005-0000-0000-0000A7040000}"/>
    <cellStyle name="20% - アクセント 3 10 2 2 3" xfId="16707" xr:uid="{00000000-0005-0000-0000-0000A8040000}"/>
    <cellStyle name="20% - アクセント 3 10 2 3" xfId="6043" xr:uid="{00000000-0005-0000-0000-0000A9040000}"/>
    <cellStyle name="20% - アクセント 3 10 2 3 2" xfId="12456" xr:uid="{00000000-0005-0000-0000-0000AA040000}"/>
    <cellStyle name="20% - アクセント 3 10 2 3 2 2" xfId="25271" xr:uid="{00000000-0005-0000-0000-0000AB040000}"/>
    <cellStyle name="20% - アクセント 3 10 2 3 3" xfId="18864" xr:uid="{00000000-0005-0000-0000-0000AC040000}"/>
    <cellStyle name="20% - アクセント 3 10 2 4" xfId="8274" xr:uid="{00000000-0005-0000-0000-0000AD040000}"/>
    <cellStyle name="20% - アクセント 3 10 2 4 2" xfId="21089" xr:uid="{00000000-0005-0000-0000-0000AE040000}"/>
    <cellStyle name="20% - アクセント 3 10 2 5" xfId="14682" xr:uid="{00000000-0005-0000-0000-0000AF040000}"/>
    <cellStyle name="20% - アクセント 3 10 3" xfId="2857" xr:uid="{00000000-0005-0000-0000-0000B0040000}"/>
    <cellStyle name="20% - アクセント 3 10 3 2" xfId="9280" xr:uid="{00000000-0005-0000-0000-0000B1040000}"/>
    <cellStyle name="20% - アクセント 3 10 3 2 2" xfId="22095" xr:uid="{00000000-0005-0000-0000-0000B2040000}"/>
    <cellStyle name="20% - アクセント 3 10 3 3" xfId="15688" xr:uid="{00000000-0005-0000-0000-0000B3040000}"/>
    <cellStyle name="20% - アクセント 3 10 4" xfId="5021" xr:uid="{00000000-0005-0000-0000-0000B4040000}"/>
    <cellStyle name="20% - アクセント 3 10 4 2" xfId="11434" xr:uid="{00000000-0005-0000-0000-0000B5040000}"/>
    <cellStyle name="20% - アクセント 3 10 4 2 2" xfId="24249" xr:uid="{00000000-0005-0000-0000-0000B6040000}"/>
    <cellStyle name="20% - アクセント 3 10 4 3" xfId="17842" xr:uid="{00000000-0005-0000-0000-0000B7040000}"/>
    <cellStyle name="20% - アクセント 3 10 5" xfId="7283" xr:uid="{00000000-0005-0000-0000-0000B8040000}"/>
    <cellStyle name="20% - アクセント 3 10 5 2" xfId="20098" xr:uid="{00000000-0005-0000-0000-0000B9040000}"/>
    <cellStyle name="20% - アクセント 3 10 6" xfId="13691" xr:uid="{00000000-0005-0000-0000-0000BA040000}"/>
    <cellStyle name="20% - アクセント 3 11" xfId="1304" xr:uid="{00000000-0005-0000-0000-0000BB040000}"/>
    <cellStyle name="20% - アクセント 3 11 2" xfId="3351" xr:uid="{00000000-0005-0000-0000-0000BC040000}"/>
    <cellStyle name="20% - アクセント 3 11 2 2" xfId="9774" xr:uid="{00000000-0005-0000-0000-0000BD040000}"/>
    <cellStyle name="20% - アクセント 3 11 2 2 2" xfId="22589" xr:uid="{00000000-0005-0000-0000-0000BE040000}"/>
    <cellStyle name="20% - アクセント 3 11 2 3" xfId="16182" xr:uid="{00000000-0005-0000-0000-0000BF040000}"/>
    <cellStyle name="20% - アクセント 3 11 3" xfId="5515" xr:uid="{00000000-0005-0000-0000-0000C0040000}"/>
    <cellStyle name="20% - アクセント 3 11 3 2" xfId="11928" xr:uid="{00000000-0005-0000-0000-0000C1040000}"/>
    <cellStyle name="20% - アクセント 3 11 3 2 2" xfId="24743" xr:uid="{00000000-0005-0000-0000-0000C2040000}"/>
    <cellStyle name="20% - アクセント 3 11 3 3" xfId="18336" xr:uid="{00000000-0005-0000-0000-0000C3040000}"/>
    <cellStyle name="20% - アクセント 3 11 4" xfId="7752" xr:uid="{00000000-0005-0000-0000-0000C4040000}"/>
    <cellStyle name="20% - アクセント 3 11 4 2" xfId="20567" xr:uid="{00000000-0005-0000-0000-0000C5040000}"/>
    <cellStyle name="20% - アクセント 3 11 5" xfId="14160" xr:uid="{00000000-0005-0000-0000-0000C6040000}"/>
    <cellStyle name="20% - アクセント 3 12" xfId="2345" xr:uid="{00000000-0005-0000-0000-0000C7040000}"/>
    <cellStyle name="20% - アクセント 3 12 2" xfId="8768" xr:uid="{00000000-0005-0000-0000-0000C8040000}"/>
    <cellStyle name="20% - アクセント 3 12 2 2" xfId="21583" xr:uid="{00000000-0005-0000-0000-0000C9040000}"/>
    <cellStyle name="20% - アクセント 3 12 3" xfId="15176" xr:uid="{00000000-0005-0000-0000-0000CA040000}"/>
    <cellStyle name="20% - アクセント 3 13" xfId="4478" xr:uid="{00000000-0005-0000-0000-0000CB040000}"/>
    <cellStyle name="20% - アクセント 3 13 2" xfId="10891" xr:uid="{00000000-0005-0000-0000-0000CC040000}"/>
    <cellStyle name="20% - アクセント 3 13 2 2" xfId="23706" xr:uid="{00000000-0005-0000-0000-0000CD040000}"/>
    <cellStyle name="20% - アクセント 3 13 3" xfId="17299" xr:uid="{00000000-0005-0000-0000-0000CE040000}"/>
    <cellStyle name="20% - アクセント 3 14" xfId="677" xr:uid="{00000000-0005-0000-0000-0000CF040000}"/>
    <cellStyle name="20% - アクセント 3 14 2" xfId="7139" xr:uid="{00000000-0005-0000-0000-0000D0040000}"/>
    <cellStyle name="20% - アクセント 3 14 2 2" xfId="19954" xr:uid="{00000000-0005-0000-0000-0000D1040000}"/>
    <cellStyle name="20% - アクセント 3 14 3" xfId="13547" xr:uid="{00000000-0005-0000-0000-0000D2040000}"/>
    <cellStyle name="20% - アクセント 3 15" xfId="6530" xr:uid="{00000000-0005-0000-0000-0000D3040000}"/>
    <cellStyle name="20% - アクセント 3 15 2" xfId="12943" xr:uid="{00000000-0005-0000-0000-0000D4040000}"/>
    <cellStyle name="20% - アクセント 3 15 2 2" xfId="25758" xr:uid="{00000000-0005-0000-0000-0000D5040000}"/>
    <cellStyle name="20% - アクセント 3 15 3" xfId="19351" xr:uid="{00000000-0005-0000-0000-0000D6040000}"/>
    <cellStyle name="20% - アクセント 3 16" xfId="6647" xr:uid="{00000000-0005-0000-0000-0000D7040000}"/>
    <cellStyle name="20% - アクセント 3 16 2" xfId="19462" xr:uid="{00000000-0005-0000-0000-0000D8040000}"/>
    <cellStyle name="20% - アクセント 3 17" xfId="13046" xr:uid="{00000000-0005-0000-0000-0000D9040000}"/>
    <cellStyle name="20% - アクセント 3 2" xfId="53" xr:uid="{00000000-0005-0000-0000-0000DA040000}"/>
    <cellStyle name="20% - アクセント 3 3" xfId="215" xr:uid="{00000000-0005-0000-0000-0000DB040000}"/>
    <cellStyle name="20% - アクセント 3 3 10" xfId="13129" xr:uid="{00000000-0005-0000-0000-0000DC040000}"/>
    <cellStyle name="20% - アクセント 3 3 2" xfId="307" xr:uid="{00000000-0005-0000-0000-0000DD040000}"/>
    <cellStyle name="20% - アクセント 3 3 2 2" xfId="1198" xr:uid="{00000000-0005-0000-0000-0000DE040000}"/>
    <cellStyle name="20% - アクセント 3 3 2 2 2" xfId="2238" xr:uid="{00000000-0005-0000-0000-0000DF040000}"/>
    <cellStyle name="20% - アクセント 3 3 2 2 2 2" xfId="4269" xr:uid="{00000000-0005-0000-0000-0000E0040000}"/>
    <cellStyle name="20% - アクセント 3 3 2 2 2 2 2" xfId="10689" xr:uid="{00000000-0005-0000-0000-0000E1040000}"/>
    <cellStyle name="20% - アクセント 3 3 2 2 2 2 2 2" xfId="23504" xr:uid="{00000000-0005-0000-0000-0000E2040000}"/>
    <cellStyle name="20% - アクセント 3 3 2 2 2 2 3" xfId="17097" xr:uid="{00000000-0005-0000-0000-0000E3040000}"/>
    <cellStyle name="20% - アクセント 3 3 2 2 2 3" xfId="6433" xr:uid="{00000000-0005-0000-0000-0000E4040000}"/>
    <cellStyle name="20% - アクセント 3 3 2 2 2 3 2" xfId="12846" xr:uid="{00000000-0005-0000-0000-0000E5040000}"/>
    <cellStyle name="20% - アクセント 3 3 2 2 2 3 2 2" xfId="25661" xr:uid="{00000000-0005-0000-0000-0000E6040000}"/>
    <cellStyle name="20% - アクセント 3 3 2 2 2 3 3" xfId="19254" xr:uid="{00000000-0005-0000-0000-0000E7040000}"/>
    <cellStyle name="20% - アクセント 3 3 2 2 2 4" xfId="8664" xr:uid="{00000000-0005-0000-0000-0000E8040000}"/>
    <cellStyle name="20% - アクセント 3 3 2 2 2 4 2" xfId="21479" xr:uid="{00000000-0005-0000-0000-0000E9040000}"/>
    <cellStyle name="20% - アクセント 3 3 2 2 2 5" xfId="15072" xr:uid="{00000000-0005-0000-0000-0000EA040000}"/>
    <cellStyle name="20% - アクセント 3 3 2 2 3" xfId="3247" xr:uid="{00000000-0005-0000-0000-0000EB040000}"/>
    <cellStyle name="20% - アクセント 3 3 2 2 3 2" xfId="9670" xr:uid="{00000000-0005-0000-0000-0000EC040000}"/>
    <cellStyle name="20% - アクセント 3 3 2 2 3 2 2" xfId="22485" xr:uid="{00000000-0005-0000-0000-0000ED040000}"/>
    <cellStyle name="20% - アクセント 3 3 2 2 3 3" xfId="16078" xr:uid="{00000000-0005-0000-0000-0000EE040000}"/>
    <cellStyle name="20% - アクセント 3 3 2 2 4" xfId="5411" xr:uid="{00000000-0005-0000-0000-0000EF040000}"/>
    <cellStyle name="20% - アクセント 3 3 2 2 4 2" xfId="11824" xr:uid="{00000000-0005-0000-0000-0000F0040000}"/>
    <cellStyle name="20% - アクセント 3 3 2 2 4 2 2" xfId="24639" xr:uid="{00000000-0005-0000-0000-0000F1040000}"/>
    <cellStyle name="20% - アクセント 3 3 2 2 4 3" xfId="18232" xr:uid="{00000000-0005-0000-0000-0000F2040000}"/>
    <cellStyle name="20% - アクセント 3 3 2 2 5" xfId="7651" xr:uid="{00000000-0005-0000-0000-0000F3040000}"/>
    <cellStyle name="20% - アクセント 3 3 2 2 5 2" xfId="20466" xr:uid="{00000000-0005-0000-0000-0000F4040000}"/>
    <cellStyle name="20% - アクセント 3 3 2 2 6" xfId="14059" xr:uid="{00000000-0005-0000-0000-0000F5040000}"/>
    <cellStyle name="20% - アクセント 3 3 2 3" xfId="1756" xr:uid="{00000000-0005-0000-0000-0000F6040000}"/>
    <cellStyle name="20% - アクセント 3 3 2 3 2" xfId="3787" xr:uid="{00000000-0005-0000-0000-0000F7040000}"/>
    <cellStyle name="20% - アクセント 3 3 2 3 2 2" xfId="10207" xr:uid="{00000000-0005-0000-0000-0000F8040000}"/>
    <cellStyle name="20% - アクセント 3 3 2 3 2 2 2" xfId="23022" xr:uid="{00000000-0005-0000-0000-0000F9040000}"/>
    <cellStyle name="20% - アクセント 3 3 2 3 2 3" xfId="16615" xr:uid="{00000000-0005-0000-0000-0000FA040000}"/>
    <cellStyle name="20% - アクセント 3 3 2 3 3" xfId="5951" xr:uid="{00000000-0005-0000-0000-0000FB040000}"/>
    <cellStyle name="20% - アクセント 3 3 2 3 3 2" xfId="12364" xr:uid="{00000000-0005-0000-0000-0000FC040000}"/>
    <cellStyle name="20% - アクセント 3 3 2 3 3 2 2" xfId="25179" xr:uid="{00000000-0005-0000-0000-0000FD040000}"/>
    <cellStyle name="20% - アクセント 3 3 2 3 3 3" xfId="18772" xr:uid="{00000000-0005-0000-0000-0000FE040000}"/>
    <cellStyle name="20% - アクセント 3 3 2 3 4" xfId="8182" xr:uid="{00000000-0005-0000-0000-0000FF040000}"/>
    <cellStyle name="20% - アクセント 3 3 2 3 4 2" xfId="20997" xr:uid="{00000000-0005-0000-0000-000000050000}"/>
    <cellStyle name="20% - アクセント 3 3 2 3 5" xfId="14590" xr:uid="{00000000-0005-0000-0000-000001050000}"/>
    <cellStyle name="20% - アクセント 3 3 2 4" xfId="2765" xr:uid="{00000000-0005-0000-0000-000002050000}"/>
    <cellStyle name="20% - アクセント 3 3 2 4 2" xfId="9188" xr:uid="{00000000-0005-0000-0000-000003050000}"/>
    <cellStyle name="20% - アクセント 3 3 2 4 2 2" xfId="22003" xr:uid="{00000000-0005-0000-0000-000004050000}"/>
    <cellStyle name="20% - アクセント 3 3 2 4 3" xfId="15596" xr:uid="{00000000-0005-0000-0000-000005050000}"/>
    <cellStyle name="20% - アクセント 3 3 2 5" xfId="4929" xr:uid="{00000000-0005-0000-0000-000006050000}"/>
    <cellStyle name="20% - アクセント 3 3 2 5 2" xfId="11342" xr:uid="{00000000-0005-0000-0000-000007050000}"/>
    <cellStyle name="20% - アクセント 3 3 2 5 2 2" xfId="24157" xr:uid="{00000000-0005-0000-0000-000008050000}"/>
    <cellStyle name="20% - アクセント 3 3 2 5 3" xfId="17750" xr:uid="{00000000-0005-0000-0000-000009050000}"/>
    <cellStyle name="20% - アクセント 3 3 2 6" xfId="6798" xr:uid="{00000000-0005-0000-0000-00000A050000}"/>
    <cellStyle name="20% - アクセント 3 3 2 6 2" xfId="19613" xr:uid="{00000000-0005-0000-0000-00000B050000}"/>
    <cellStyle name="20% - アクセント 3 3 2 7" xfId="13206" xr:uid="{00000000-0005-0000-0000-00000C050000}"/>
    <cellStyle name="20% - アクセント 3 3 3" xfId="370" xr:uid="{00000000-0005-0000-0000-00000D050000}"/>
    <cellStyle name="20% - アクセント 3 3 3 2" xfId="2050" xr:uid="{00000000-0005-0000-0000-00000E050000}"/>
    <cellStyle name="20% - アクセント 3 3 3 2 2" xfId="4081" xr:uid="{00000000-0005-0000-0000-00000F050000}"/>
    <cellStyle name="20% - アクセント 3 3 3 2 2 2" xfId="10501" xr:uid="{00000000-0005-0000-0000-000010050000}"/>
    <cellStyle name="20% - アクセント 3 3 3 2 2 2 2" xfId="23316" xr:uid="{00000000-0005-0000-0000-000011050000}"/>
    <cellStyle name="20% - アクセント 3 3 3 2 2 3" xfId="16909" xr:uid="{00000000-0005-0000-0000-000012050000}"/>
    <cellStyle name="20% - アクセント 3 3 3 2 3" xfId="6245" xr:uid="{00000000-0005-0000-0000-000013050000}"/>
    <cellStyle name="20% - アクセント 3 3 3 2 3 2" xfId="12658" xr:uid="{00000000-0005-0000-0000-000014050000}"/>
    <cellStyle name="20% - アクセント 3 3 3 2 3 2 2" xfId="25473" xr:uid="{00000000-0005-0000-0000-000015050000}"/>
    <cellStyle name="20% - アクセント 3 3 3 2 3 3" xfId="19066" xr:uid="{00000000-0005-0000-0000-000016050000}"/>
    <cellStyle name="20% - アクセント 3 3 3 2 4" xfId="8476" xr:uid="{00000000-0005-0000-0000-000017050000}"/>
    <cellStyle name="20% - アクセント 3 3 3 2 4 2" xfId="21291" xr:uid="{00000000-0005-0000-0000-000018050000}"/>
    <cellStyle name="20% - アクセント 3 3 3 2 5" xfId="14884" xr:uid="{00000000-0005-0000-0000-000019050000}"/>
    <cellStyle name="20% - アクセント 3 3 3 3" xfId="3059" xr:uid="{00000000-0005-0000-0000-00001A050000}"/>
    <cellStyle name="20% - アクセント 3 3 3 3 2" xfId="9482" xr:uid="{00000000-0005-0000-0000-00001B050000}"/>
    <cellStyle name="20% - アクセント 3 3 3 3 2 2" xfId="22297" xr:uid="{00000000-0005-0000-0000-00001C050000}"/>
    <cellStyle name="20% - アクセント 3 3 3 3 3" xfId="15890" xr:uid="{00000000-0005-0000-0000-00001D050000}"/>
    <cellStyle name="20% - アクセント 3 3 3 4" xfId="5223" xr:uid="{00000000-0005-0000-0000-00001E050000}"/>
    <cellStyle name="20% - アクセント 3 3 3 4 2" xfId="11636" xr:uid="{00000000-0005-0000-0000-00001F050000}"/>
    <cellStyle name="20% - アクセント 3 3 3 4 2 2" xfId="24451" xr:uid="{00000000-0005-0000-0000-000020050000}"/>
    <cellStyle name="20% - アクセント 3 3 3 4 3" xfId="18044" xr:uid="{00000000-0005-0000-0000-000021050000}"/>
    <cellStyle name="20% - アクセント 3 3 3 5" xfId="6861" xr:uid="{00000000-0005-0000-0000-000022050000}"/>
    <cellStyle name="20% - アクセント 3 3 3 5 2" xfId="19676" xr:uid="{00000000-0005-0000-0000-000023050000}"/>
    <cellStyle name="20% - アクセント 3 3 3 6" xfId="13269" xr:uid="{00000000-0005-0000-0000-000024050000}"/>
    <cellStyle name="20% - アクセント 3 3 4" xfId="1571" xr:uid="{00000000-0005-0000-0000-000025050000}"/>
    <cellStyle name="20% - アクセント 3 3 4 2" xfId="3602" xr:uid="{00000000-0005-0000-0000-000026050000}"/>
    <cellStyle name="20% - アクセント 3 3 4 2 2" xfId="10022" xr:uid="{00000000-0005-0000-0000-000027050000}"/>
    <cellStyle name="20% - アクセント 3 3 4 2 2 2" xfId="22837" xr:uid="{00000000-0005-0000-0000-000028050000}"/>
    <cellStyle name="20% - アクセント 3 3 4 2 3" xfId="16430" xr:uid="{00000000-0005-0000-0000-000029050000}"/>
    <cellStyle name="20% - アクセント 3 3 4 3" xfId="5766" xr:uid="{00000000-0005-0000-0000-00002A050000}"/>
    <cellStyle name="20% - アクセント 3 3 4 3 2" xfId="12179" xr:uid="{00000000-0005-0000-0000-00002B050000}"/>
    <cellStyle name="20% - アクセント 3 3 4 3 2 2" xfId="24994" xr:uid="{00000000-0005-0000-0000-00002C050000}"/>
    <cellStyle name="20% - アクセント 3 3 4 3 3" xfId="18587" xr:uid="{00000000-0005-0000-0000-00002D050000}"/>
    <cellStyle name="20% - アクセント 3 3 4 4" xfId="7997" xr:uid="{00000000-0005-0000-0000-00002E050000}"/>
    <cellStyle name="20% - アクセント 3 3 4 4 2" xfId="20812" xr:uid="{00000000-0005-0000-0000-00002F050000}"/>
    <cellStyle name="20% - アクセント 3 3 4 5" xfId="14405" xr:uid="{00000000-0005-0000-0000-000030050000}"/>
    <cellStyle name="20% - アクセント 3 3 5" xfId="2580" xr:uid="{00000000-0005-0000-0000-000031050000}"/>
    <cellStyle name="20% - アクセント 3 3 5 2" xfId="9003" xr:uid="{00000000-0005-0000-0000-000032050000}"/>
    <cellStyle name="20% - アクセント 3 3 5 2 2" xfId="21818" xr:uid="{00000000-0005-0000-0000-000033050000}"/>
    <cellStyle name="20% - アクセント 3 3 5 3" xfId="15411" xr:uid="{00000000-0005-0000-0000-000034050000}"/>
    <cellStyle name="20% - アクセント 3 3 6" xfId="4744" xr:uid="{00000000-0005-0000-0000-000035050000}"/>
    <cellStyle name="20% - アクセント 3 3 6 2" xfId="11157" xr:uid="{00000000-0005-0000-0000-000036050000}"/>
    <cellStyle name="20% - アクセント 3 3 6 2 2" xfId="23972" xr:uid="{00000000-0005-0000-0000-000037050000}"/>
    <cellStyle name="20% - アクセント 3 3 6 3" xfId="17565" xr:uid="{00000000-0005-0000-0000-000038050000}"/>
    <cellStyle name="20% - アクセント 3 3 7" xfId="774" xr:uid="{00000000-0005-0000-0000-000039050000}"/>
    <cellStyle name="20% - アクセント 3 3 7 2" xfId="7227" xr:uid="{00000000-0005-0000-0000-00003A050000}"/>
    <cellStyle name="20% - アクセント 3 3 7 2 2" xfId="20042" xr:uid="{00000000-0005-0000-0000-00003B050000}"/>
    <cellStyle name="20% - アクセント 3 3 7 3" xfId="13635" xr:uid="{00000000-0005-0000-0000-00003C050000}"/>
    <cellStyle name="20% - アクセント 3 3 8" xfId="6557" xr:uid="{00000000-0005-0000-0000-00003D050000}"/>
    <cellStyle name="20% - アクセント 3 3 8 2" xfId="12970" xr:uid="{00000000-0005-0000-0000-00003E050000}"/>
    <cellStyle name="20% - アクセント 3 3 8 2 2" xfId="25785" xr:uid="{00000000-0005-0000-0000-00003F050000}"/>
    <cellStyle name="20% - アクセント 3 3 8 3" xfId="19378" xr:uid="{00000000-0005-0000-0000-000040050000}"/>
    <cellStyle name="20% - アクセント 3 3 9" xfId="6721" xr:uid="{00000000-0005-0000-0000-000041050000}"/>
    <cellStyle name="20% - アクセント 3 3 9 2" xfId="19536" xr:uid="{00000000-0005-0000-0000-000042050000}"/>
    <cellStyle name="20% - アクセント 3 4" xfId="248" xr:uid="{00000000-0005-0000-0000-000043050000}"/>
    <cellStyle name="20% - アクセント 3 4 2" xfId="620" xr:uid="{00000000-0005-0000-0000-000044050000}"/>
    <cellStyle name="20% - アクセント 3 4 2 2" xfId="1228" xr:uid="{00000000-0005-0000-0000-000045050000}"/>
    <cellStyle name="20% - アクセント 3 4 2 2 2" xfId="2268" xr:uid="{00000000-0005-0000-0000-000046050000}"/>
    <cellStyle name="20% - アクセント 3 4 2 2 2 2" xfId="4299" xr:uid="{00000000-0005-0000-0000-000047050000}"/>
    <cellStyle name="20% - アクセント 3 4 2 2 2 2 2" xfId="10719" xr:uid="{00000000-0005-0000-0000-000048050000}"/>
    <cellStyle name="20% - アクセント 3 4 2 2 2 2 2 2" xfId="23534" xr:uid="{00000000-0005-0000-0000-000049050000}"/>
    <cellStyle name="20% - アクセント 3 4 2 2 2 2 3" xfId="17127" xr:uid="{00000000-0005-0000-0000-00004A050000}"/>
    <cellStyle name="20% - アクセント 3 4 2 2 2 3" xfId="6463" xr:uid="{00000000-0005-0000-0000-00004B050000}"/>
    <cellStyle name="20% - アクセント 3 4 2 2 2 3 2" xfId="12876" xr:uid="{00000000-0005-0000-0000-00004C050000}"/>
    <cellStyle name="20% - アクセント 3 4 2 2 2 3 2 2" xfId="25691" xr:uid="{00000000-0005-0000-0000-00004D050000}"/>
    <cellStyle name="20% - アクセント 3 4 2 2 2 3 3" xfId="19284" xr:uid="{00000000-0005-0000-0000-00004E050000}"/>
    <cellStyle name="20% - アクセント 3 4 2 2 2 4" xfId="8694" xr:uid="{00000000-0005-0000-0000-00004F050000}"/>
    <cellStyle name="20% - アクセント 3 4 2 2 2 4 2" xfId="21509" xr:uid="{00000000-0005-0000-0000-000050050000}"/>
    <cellStyle name="20% - アクセント 3 4 2 2 2 5" xfId="15102" xr:uid="{00000000-0005-0000-0000-000051050000}"/>
    <cellStyle name="20% - アクセント 3 4 2 2 3" xfId="3277" xr:uid="{00000000-0005-0000-0000-000052050000}"/>
    <cellStyle name="20% - アクセント 3 4 2 2 3 2" xfId="9700" xr:uid="{00000000-0005-0000-0000-000053050000}"/>
    <cellStyle name="20% - アクセント 3 4 2 2 3 2 2" xfId="22515" xr:uid="{00000000-0005-0000-0000-000054050000}"/>
    <cellStyle name="20% - アクセント 3 4 2 2 3 3" xfId="16108" xr:uid="{00000000-0005-0000-0000-000055050000}"/>
    <cellStyle name="20% - アクセント 3 4 2 2 4" xfId="5441" xr:uid="{00000000-0005-0000-0000-000056050000}"/>
    <cellStyle name="20% - アクセント 3 4 2 2 4 2" xfId="11854" xr:uid="{00000000-0005-0000-0000-000057050000}"/>
    <cellStyle name="20% - アクセント 3 4 2 2 4 2 2" xfId="24669" xr:uid="{00000000-0005-0000-0000-000058050000}"/>
    <cellStyle name="20% - アクセント 3 4 2 2 4 3" xfId="18262" xr:uid="{00000000-0005-0000-0000-000059050000}"/>
    <cellStyle name="20% - アクセント 3 4 2 2 5" xfId="7681" xr:uid="{00000000-0005-0000-0000-00005A050000}"/>
    <cellStyle name="20% - アクセント 3 4 2 2 5 2" xfId="20496" xr:uid="{00000000-0005-0000-0000-00005B050000}"/>
    <cellStyle name="20% - アクセント 3 4 2 2 6" xfId="14089" xr:uid="{00000000-0005-0000-0000-00005C050000}"/>
    <cellStyle name="20% - アクセント 3 4 2 3" xfId="1786" xr:uid="{00000000-0005-0000-0000-00005D050000}"/>
    <cellStyle name="20% - アクセント 3 4 2 3 2" xfId="3817" xr:uid="{00000000-0005-0000-0000-00005E050000}"/>
    <cellStyle name="20% - アクセント 3 4 2 3 2 2" xfId="10237" xr:uid="{00000000-0005-0000-0000-00005F050000}"/>
    <cellStyle name="20% - アクセント 3 4 2 3 2 2 2" xfId="23052" xr:uid="{00000000-0005-0000-0000-000060050000}"/>
    <cellStyle name="20% - アクセント 3 4 2 3 2 3" xfId="16645" xr:uid="{00000000-0005-0000-0000-000061050000}"/>
    <cellStyle name="20% - アクセント 3 4 2 3 3" xfId="5981" xr:uid="{00000000-0005-0000-0000-000062050000}"/>
    <cellStyle name="20% - アクセント 3 4 2 3 3 2" xfId="12394" xr:uid="{00000000-0005-0000-0000-000063050000}"/>
    <cellStyle name="20% - アクセント 3 4 2 3 3 2 2" xfId="25209" xr:uid="{00000000-0005-0000-0000-000064050000}"/>
    <cellStyle name="20% - アクセント 3 4 2 3 3 3" xfId="18802" xr:uid="{00000000-0005-0000-0000-000065050000}"/>
    <cellStyle name="20% - アクセント 3 4 2 3 4" xfId="8212" xr:uid="{00000000-0005-0000-0000-000066050000}"/>
    <cellStyle name="20% - アクセント 3 4 2 3 4 2" xfId="21027" xr:uid="{00000000-0005-0000-0000-000067050000}"/>
    <cellStyle name="20% - アクセント 3 4 2 3 5" xfId="14620" xr:uid="{00000000-0005-0000-0000-000068050000}"/>
    <cellStyle name="20% - アクセント 3 4 2 4" xfId="2795" xr:uid="{00000000-0005-0000-0000-000069050000}"/>
    <cellStyle name="20% - アクセント 3 4 2 4 2" xfId="9218" xr:uid="{00000000-0005-0000-0000-00006A050000}"/>
    <cellStyle name="20% - アクセント 3 4 2 4 2 2" xfId="22033" xr:uid="{00000000-0005-0000-0000-00006B050000}"/>
    <cellStyle name="20% - アクセント 3 4 2 4 3" xfId="15626" xr:uid="{00000000-0005-0000-0000-00006C050000}"/>
    <cellStyle name="20% - アクセント 3 4 2 5" xfId="4959" xr:uid="{00000000-0005-0000-0000-00006D050000}"/>
    <cellStyle name="20% - アクセント 3 4 2 5 2" xfId="11372" xr:uid="{00000000-0005-0000-0000-00006E050000}"/>
    <cellStyle name="20% - アクセント 3 4 2 5 2 2" xfId="24187" xr:uid="{00000000-0005-0000-0000-00006F050000}"/>
    <cellStyle name="20% - アクセント 3 4 2 5 3" xfId="17780" xr:uid="{00000000-0005-0000-0000-000070050000}"/>
    <cellStyle name="20% - アクセント 3 4 2 6" xfId="7097" xr:uid="{00000000-0005-0000-0000-000071050000}"/>
    <cellStyle name="20% - アクセント 3 4 2 6 2" xfId="19912" xr:uid="{00000000-0005-0000-0000-000072050000}"/>
    <cellStyle name="20% - アクセント 3 4 2 7" xfId="13505" xr:uid="{00000000-0005-0000-0000-000073050000}"/>
    <cellStyle name="20% - アクセント 3 4 3" xfId="1043" xr:uid="{00000000-0005-0000-0000-000074050000}"/>
    <cellStyle name="20% - アクセント 3 4 3 2" xfId="2080" xr:uid="{00000000-0005-0000-0000-000075050000}"/>
    <cellStyle name="20% - アクセント 3 4 3 2 2" xfId="4111" xr:uid="{00000000-0005-0000-0000-000076050000}"/>
    <cellStyle name="20% - アクセント 3 4 3 2 2 2" xfId="10531" xr:uid="{00000000-0005-0000-0000-000077050000}"/>
    <cellStyle name="20% - アクセント 3 4 3 2 2 2 2" xfId="23346" xr:uid="{00000000-0005-0000-0000-000078050000}"/>
    <cellStyle name="20% - アクセント 3 4 3 2 2 3" xfId="16939" xr:uid="{00000000-0005-0000-0000-000079050000}"/>
    <cellStyle name="20% - アクセント 3 4 3 2 3" xfId="6275" xr:uid="{00000000-0005-0000-0000-00007A050000}"/>
    <cellStyle name="20% - アクセント 3 4 3 2 3 2" xfId="12688" xr:uid="{00000000-0005-0000-0000-00007B050000}"/>
    <cellStyle name="20% - アクセント 3 4 3 2 3 2 2" xfId="25503" xr:uid="{00000000-0005-0000-0000-00007C050000}"/>
    <cellStyle name="20% - アクセント 3 4 3 2 3 3" xfId="19096" xr:uid="{00000000-0005-0000-0000-00007D050000}"/>
    <cellStyle name="20% - アクセント 3 4 3 2 4" xfId="8506" xr:uid="{00000000-0005-0000-0000-00007E050000}"/>
    <cellStyle name="20% - アクセント 3 4 3 2 4 2" xfId="21321" xr:uid="{00000000-0005-0000-0000-00007F050000}"/>
    <cellStyle name="20% - アクセント 3 4 3 2 5" xfId="14914" xr:uid="{00000000-0005-0000-0000-000080050000}"/>
    <cellStyle name="20% - アクセント 3 4 3 3" xfId="3089" xr:uid="{00000000-0005-0000-0000-000081050000}"/>
    <cellStyle name="20% - アクセント 3 4 3 3 2" xfId="9512" xr:uid="{00000000-0005-0000-0000-000082050000}"/>
    <cellStyle name="20% - アクセント 3 4 3 3 2 2" xfId="22327" xr:uid="{00000000-0005-0000-0000-000083050000}"/>
    <cellStyle name="20% - アクセント 3 4 3 3 3" xfId="15920" xr:uid="{00000000-0005-0000-0000-000084050000}"/>
    <cellStyle name="20% - アクセント 3 4 3 4" xfId="5253" xr:uid="{00000000-0005-0000-0000-000085050000}"/>
    <cellStyle name="20% - アクセント 3 4 3 4 2" xfId="11666" xr:uid="{00000000-0005-0000-0000-000086050000}"/>
    <cellStyle name="20% - アクセント 3 4 3 4 2 2" xfId="24481" xr:uid="{00000000-0005-0000-0000-000087050000}"/>
    <cellStyle name="20% - アクセント 3 4 3 4 3" xfId="18074" xr:uid="{00000000-0005-0000-0000-000088050000}"/>
    <cellStyle name="20% - アクセント 3 4 3 5" xfId="7496" xr:uid="{00000000-0005-0000-0000-000089050000}"/>
    <cellStyle name="20% - アクセント 3 4 3 5 2" xfId="20311" xr:uid="{00000000-0005-0000-0000-00008A050000}"/>
    <cellStyle name="20% - アクセント 3 4 3 6" xfId="13904" xr:uid="{00000000-0005-0000-0000-00008B050000}"/>
    <cellStyle name="20% - アクセント 3 4 4" xfId="1600" xr:uid="{00000000-0005-0000-0000-00008C050000}"/>
    <cellStyle name="20% - アクセント 3 4 4 2" xfId="3631" xr:uid="{00000000-0005-0000-0000-00008D050000}"/>
    <cellStyle name="20% - アクセント 3 4 4 2 2" xfId="10051" xr:uid="{00000000-0005-0000-0000-00008E050000}"/>
    <cellStyle name="20% - アクセント 3 4 4 2 2 2" xfId="22866" xr:uid="{00000000-0005-0000-0000-00008F050000}"/>
    <cellStyle name="20% - アクセント 3 4 4 2 3" xfId="16459" xr:uid="{00000000-0005-0000-0000-000090050000}"/>
    <cellStyle name="20% - アクセント 3 4 4 3" xfId="5795" xr:uid="{00000000-0005-0000-0000-000091050000}"/>
    <cellStyle name="20% - アクセント 3 4 4 3 2" xfId="12208" xr:uid="{00000000-0005-0000-0000-000092050000}"/>
    <cellStyle name="20% - アクセント 3 4 4 3 2 2" xfId="25023" xr:uid="{00000000-0005-0000-0000-000093050000}"/>
    <cellStyle name="20% - アクセント 3 4 4 3 3" xfId="18616" xr:uid="{00000000-0005-0000-0000-000094050000}"/>
    <cellStyle name="20% - アクセント 3 4 4 4" xfId="8026" xr:uid="{00000000-0005-0000-0000-000095050000}"/>
    <cellStyle name="20% - アクセント 3 4 4 4 2" xfId="20841" xr:uid="{00000000-0005-0000-0000-000096050000}"/>
    <cellStyle name="20% - アクセント 3 4 4 5" xfId="14434" xr:uid="{00000000-0005-0000-0000-000097050000}"/>
    <cellStyle name="20% - アクセント 3 4 5" xfId="2609" xr:uid="{00000000-0005-0000-0000-000098050000}"/>
    <cellStyle name="20% - アクセント 3 4 5 2" xfId="9032" xr:uid="{00000000-0005-0000-0000-000099050000}"/>
    <cellStyle name="20% - アクセント 3 4 5 2 2" xfId="21847" xr:uid="{00000000-0005-0000-0000-00009A050000}"/>
    <cellStyle name="20% - アクセント 3 4 5 3" xfId="15440" xr:uid="{00000000-0005-0000-0000-00009B050000}"/>
    <cellStyle name="20% - アクセント 3 4 6" xfId="4773" xr:uid="{00000000-0005-0000-0000-00009C050000}"/>
    <cellStyle name="20% - アクセント 3 4 6 2" xfId="11186" xr:uid="{00000000-0005-0000-0000-00009D050000}"/>
    <cellStyle name="20% - アクセント 3 4 6 2 2" xfId="24001" xr:uid="{00000000-0005-0000-0000-00009E050000}"/>
    <cellStyle name="20% - アクセント 3 4 6 3" xfId="17594" xr:uid="{00000000-0005-0000-0000-00009F050000}"/>
    <cellStyle name="20% - アクセント 3 4 7" xfId="6749" xr:uid="{00000000-0005-0000-0000-0000A0050000}"/>
    <cellStyle name="20% - アクセント 3 4 7 2" xfId="19564" xr:uid="{00000000-0005-0000-0000-0000A1050000}"/>
    <cellStyle name="20% - アクセント 3 4 8" xfId="13157" xr:uid="{00000000-0005-0000-0000-0000A2050000}"/>
    <cellStyle name="20% - アクセント 3 5" xfId="343" xr:uid="{00000000-0005-0000-0000-0000A3050000}"/>
    <cellStyle name="20% - アクセント 3 5 2" xfId="565" xr:uid="{00000000-0005-0000-0000-0000A4050000}"/>
    <cellStyle name="20% - アクセント 3 5 2 2" xfId="1154" xr:uid="{00000000-0005-0000-0000-0000A5050000}"/>
    <cellStyle name="20% - アクセント 3 5 2 2 2" xfId="2194" xr:uid="{00000000-0005-0000-0000-0000A6050000}"/>
    <cellStyle name="20% - アクセント 3 5 2 2 2 2" xfId="4225" xr:uid="{00000000-0005-0000-0000-0000A7050000}"/>
    <cellStyle name="20% - アクセント 3 5 2 2 2 2 2" xfId="10645" xr:uid="{00000000-0005-0000-0000-0000A8050000}"/>
    <cellStyle name="20% - アクセント 3 5 2 2 2 2 2 2" xfId="23460" xr:uid="{00000000-0005-0000-0000-0000A9050000}"/>
    <cellStyle name="20% - アクセント 3 5 2 2 2 2 3" xfId="17053" xr:uid="{00000000-0005-0000-0000-0000AA050000}"/>
    <cellStyle name="20% - アクセント 3 5 2 2 2 3" xfId="6389" xr:uid="{00000000-0005-0000-0000-0000AB050000}"/>
    <cellStyle name="20% - アクセント 3 5 2 2 2 3 2" xfId="12802" xr:uid="{00000000-0005-0000-0000-0000AC050000}"/>
    <cellStyle name="20% - アクセント 3 5 2 2 2 3 2 2" xfId="25617" xr:uid="{00000000-0005-0000-0000-0000AD050000}"/>
    <cellStyle name="20% - アクセント 3 5 2 2 2 3 3" xfId="19210" xr:uid="{00000000-0005-0000-0000-0000AE050000}"/>
    <cellStyle name="20% - アクセント 3 5 2 2 2 4" xfId="8620" xr:uid="{00000000-0005-0000-0000-0000AF050000}"/>
    <cellStyle name="20% - アクセント 3 5 2 2 2 4 2" xfId="21435" xr:uid="{00000000-0005-0000-0000-0000B0050000}"/>
    <cellStyle name="20% - アクセント 3 5 2 2 2 5" xfId="15028" xr:uid="{00000000-0005-0000-0000-0000B1050000}"/>
    <cellStyle name="20% - アクセント 3 5 2 2 3" xfId="3203" xr:uid="{00000000-0005-0000-0000-0000B2050000}"/>
    <cellStyle name="20% - アクセント 3 5 2 2 3 2" xfId="9626" xr:uid="{00000000-0005-0000-0000-0000B3050000}"/>
    <cellStyle name="20% - アクセント 3 5 2 2 3 2 2" xfId="22441" xr:uid="{00000000-0005-0000-0000-0000B4050000}"/>
    <cellStyle name="20% - アクセント 3 5 2 2 3 3" xfId="16034" xr:uid="{00000000-0005-0000-0000-0000B5050000}"/>
    <cellStyle name="20% - アクセント 3 5 2 2 4" xfId="5367" xr:uid="{00000000-0005-0000-0000-0000B6050000}"/>
    <cellStyle name="20% - アクセント 3 5 2 2 4 2" xfId="11780" xr:uid="{00000000-0005-0000-0000-0000B7050000}"/>
    <cellStyle name="20% - アクセント 3 5 2 2 4 2 2" xfId="24595" xr:uid="{00000000-0005-0000-0000-0000B8050000}"/>
    <cellStyle name="20% - アクセント 3 5 2 2 4 3" xfId="18188" xr:uid="{00000000-0005-0000-0000-0000B9050000}"/>
    <cellStyle name="20% - アクセント 3 5 2 2 5" xfId="7607" xr:uid="{00000000-0005-0000-0000-0000BA050000}"/>
    <cellStyle name="20% - アクセント 3 5 2 2 5 2" xfId="20422" xr:uid="{00000000-0005-0000-0000-0000BB050000}"/>
    <cellStyle name="20% - アクセント 3 5 2 2 6" xfId="14015" xr:uid="{00000000-0005-0000-0000-0000BC050000}"/>
    <cellStyle name="20% - アクセント 3 5 2 3" xfId="1712" xr:uid="{00000000-0005-0000-0000-0000BD050000}"/>
    <cellStyle name="20% - アクセント 3 5 2 3 2" xfId="3743" xr:uid="{00000000-0005-0000-0000-0000BE050000}"/>
    <cellStyle name="20% - アクセント 3 5 2 3 2 2" xfId="10163" xr:uid="{00000000-0005-0000-0000-0000BF050000}"/>
    <cellStyle name="20% - アクセント 3 5 2 3 2 2 2" xfId="22978" xr:uid="{00000000-0005-0000-0000-0000C0050000}"/>
    <cellStyle name="20% - アクセント 3 5 2 3 2 3" xfId="16571" xr:uid="{00000000-0005-0000-0000-0000C1050000}"/>
    <cellStyle name="20% - アクセント 3 5 2 3 3" xfId="5907" xr:uid="{00000000-0005-0000-0000-0000C2050000}"/>
    <cellStyle name="20% - アクセント 3 5 2 3 3 2" xfId="12320" xr:uid="{00000000-0005-0000-0000-0000C3050000}"/>
    <cellStyle name="20% - アクセント 3 5 2 3 3 2 2" xfId="25135" xr:uid="{00000000-0005-0000-0000-0000C4050000}"/>
    <cellStyle name="20% - アクセント 3 5 2 3 3 3" xfId="18728" xr:uid="{00000000-0005-0000-0000-0000C5050000}"/>
    <cellStyle name="20% - アクセント 3 5 2 3 4" xfId="8138" xr:uid="{00000000-0005-0000-0000-0000C6050000}"/>
    <cellStyle name="20% - アクセント 3 5 2 3 4 2" xfId="20953" xr:uid="{00000000-0005-0000-0000-0000C7050000}"/>
    <cellStyle name="20% - アクセント 3 5 2 3 5" xfId="14546" xr:uid="{00000000-0005-0000-0000-0000C8050000}"/>
    <cellStyle name="20% - アクセント 3 5 2 4" xfId="2721" xr:uid="{00000000-0005-0000-0000-0000C9050000}"/>
    <cellStyle name="20% - アクセント 3 5 2 4 2" xfId="9144" xr:uid="{00000000-0005-0000-0000-0000CA050000}"/>
    <cellStyle name="20% - アクセント 3 5 2 4 2 2" xfId="21959" xr:uid="{00000000-0005-0000-0000-0000CB050000}"/>
    <cellStyle name="20% - アクセント 3 5 2 4 3" xfId="15552" xr:uid="{00000000-0005-0000-0000-0000CC050000}"/>
    <cellStyle name="20% - アクセント 3 5 2 5" xfId="4885" xr:uid="{00000000-0005-0000-0000-0000CD050000}"/>
    <cellStyle name="20% - アクセント 3 5 2 5 2" xfId="11298" xr:uid="{00000000-0005-0000-0000-0000CE050000}"/>
    <cellStyle name="20% - アクセント 3 5 2 5 2 2" xfId="24113" xr:uid="{00000000-0005-0000-0000-0000CF050000}"/>
    <cellStyle name="20% - アクセント 3 5 2 5 3" xfId="17706" xr:uid="{00000000-0005-0000-0000-0000D0050000}"/>
    <cellStyle name="20% - アクセント 3 5 2 6" xfId="7042" xr:uid="{00000000-0005-0000-0000-0000D1050000}"/>
    <cellStyle name="20% - アクセント 3 5 2 6 2" xfId="19857" xr:uid="{00000000-0005-0000-0000-0000D2050000}"/>
    <cellStyle name="20% - アクセント 3 5 2 7" xfId="13450" xr:uid="{00000000-0005-0000-0000-0000D3050000}"/>
    <cellStyle name="20% - アクセント 3 5 3" xfId="984" xr:uid="{00000000-0005-0000-0000-0000D4050000}"/>
    <cellStyle name="20% - アクセント 3 5 3 2" xfId="2006" xr:uid="{00000000-0005-0000-0000-0000D5050000}"/>
    <cellStyle name="20% - アクセント 3 5 3 2 2" xfId="4037" xr:uid="{00000000-0005-0000-0000-0000D6050000}"/>
    <cellStyle name="20% - アクセント 3 5 3 2 2 2" xfId="10457" xr:uid="{00000000-0005-0000-0000-0000D7050000}"/>
    <cellStyle name="20% - アクセント 3 5 3 2 2 2 2" xfId="23272" xr:uid="{00000000-0005-0000-0000-0000D8050000}"/>
    <cellStyle name="20% - アクセント 3 5 3 2 2 3" xfId="16865" xr:uid="{00000000-0005-0000-0000-0000D9050000}"/>
    <cellStyle name="20% - アクセント 3 5 3 2 3" xfId="6201" xr:uid="{00000000-0005-0000-0000-0000DA050000}"/>
    <cellStyle name="20% - アクセント 3 5 3 2 3 2" xfId="12614" xr:uid="{00000000-0005-0000-0000-0000DB050000}"/>
    <cellStyle name="20% - アクセント 3 5 3 2 3 2 2" xfId="25429" xr:uid="{00000000-0005-0000-0000-0000DC050000}"/>
    <cellStyle name="20% - アクセント 3 5 3 2 3 3" xfId="19022" xr:uid="{00000000-0005-0000-0000-0000DD050000}"/>
    <cellStyle name="20% - アクセント 3 5 3 2 4" xfId="8432" xr:uid="{00000000-0005-0000-0000-0000DE050000}"/>
    <cellStyle name="20% - アクセント 3 5 3 2 4 2" xfId="21247" xr:uid="{00000000-0005-0000-0000-0000DF050000}"/>
    <cellStyle name="20% - アクセント 3 5 3 2 5" xfId="14840" xr:uid="{00000000-0005-0000-0000-0000E0050000}"/>
    <cellStyle name="20% - アクセント 3 5 3 3" xfId="3015" xr:uid="{00000000-0005-0000-0000-0000E1050000}"/>
    <cellStyle name="20% - アクセント 3 5 3 3 2" xfId="9438" xr:uid="{00000000-0005-0000-0000-0000E2050000}"/>
    <cellStyle name="20% - アクセント 3 5 3 3 2 2" xfId="22253" xr:uid="{00000000-0005-0000-0000-0000E3050000}"/>
    <cellStyle name="20% - アクセント 3 5 3 3 3" xfId="15846" xr:uid="{00000000-0005-0000-0000-0000E4050000}"/>
    <cellStyle name="20% - アクセント 3 5 3 4" xfId="5179" xr:uid="{00000000-0005-0000-0000-0000E5050000}"/>
    <cellStyle name="20% - アクセント 3 5 3 4 2" xfId="11592" xr:uid="{00000000-0005-0000-0000-0000E6050000}"/>
    <cellStyle name="20% - アクセント 3 5 3 4 2 2" xfId="24407" xr:uid="{00000000-0005-0000-0000-0000E7050000}"/>
    <cellStyle name="20% - アクセント 3 5 3 4 3" xfId="18000" xr:uid="{00000000-0005-0000-0000-0000E8050000}"/>
    <cellStyle name="20% - アクセント 3 5 3 5" xfId="7437" xr:uid="{00000000-0005-0000-0000-0000E9050000}"/>
    <cellStyle name="20% - アクセント 3 5 3 5 2" xfId="20252" xr:uid="{00000000-0005-0000-0000-0000EA050000}"/>
    <cellStyle name="20% - アクセント 3 5 3 6" xfId="13845" xr:uid="{00000000-0005-0000-0000-0000EB050000}"/>
    <cellStyle name="20% - アクセント 3 5 4" xfId="1526" xr:uid="{00000000-0005-0000-0000-0000EC050000}"/>
    <cellStyle name="20% - アクセント 3 5 4 2" xfId="3558" xr:uid="{00000000-0005-0000-0000-0000ED050000}"/>
    <cellStyle name="20% - アクセント 3 5 4 2 2" xfId="9978" xr:uid="{00000000-0005-0000-0000-0000EE050000}"/>
    <cellStyle name="20% - アクセント 3 5 4 2 2 2" xfId="22793" xr:uid="{00000000-0005-0000-0000-0000EF050000}"/>
    <cellStyle name="20% - アクセント 3 5 4 2 3" xfId="16386" xr:uid="{00000000-0005-0000-0000-0000F0050000}"/>
    <cellStyle name="20% - アクセント 3 5 4 3" xfId="5722" xr:uid="{00000000-0005-0000-0000-0000F1050000}"/>
    <cellStyle name="20% - アクセント 3 5 4 3 2" xfId="12135" xr:uid="{00000000-0005-0000-0000-0000F2050000}"/>
    <cellStyle name="20% - アクセント 3 5 4 3 2 2" xfId="24950" xr:uid="{00000000-0005-0000-0000-0000F3050000}"/>
    <cellStyle name="20% - アクセント 3 5 4 3 3" xfId="18543" xr:uid="{00000000-0005-0000-0000-0000F4050000}"/>
    <cellStyle name="20% - アクセント 3 5 4 4" xfId="7953" xr:uid="{00000000-0005-0000-0000-0000F5050000}"/>
    <cellStyle name="20% - アクセント 3 5 4 4 2" xfId="20768" xr:uid="{00000000-0005-0000-0000-0000F6050000}"/>
    <cellStyle name="20% - アクセント 3 5 4 5" xfId="14361" xr:uid="{00000000-0005-0000-0000-0000F7050000}"/>
    <cellStyle name="20% - アクセント 3 5 5" xfId="2536" xr:uid="{00000000-0005-0000-0000-0000F8050000}"/>
    <cellStyle name="20% - アクセント 3 5 5 2" xfId="8959" xr:uid="{00000000-0005-0000-0000-0000F9050000}"/>
    <cellStyle name="20% - アクセント 3 5 5 2 2" xfId="21774" xr:uid="{00000000-0005-0000-0000-0000FA050000}"/>
    <cellStyle name="20% - アクセント 3 5 5 3" xfId="15367" xr:uid="{00000000-0005-0000-0000-0000FB050000}"/>
    <cellStyle name="20% - アクセント 3 5 6" xfId="4700" xr:uid="{00000000-0005-0000-0000-0000FC050000}"/>
    <cellStyle name="20% - アクセント 3 5 6 2" xfId="11113" xr:uid="{00000000-0005-0000-0000-0000FD050000}"/>
    <cellStyle name="20% - アクセント 3 5 6 2 2" xfId="23928" xr:uid="{00000000-0005-0000-0000-0000FE050000}"/>
    <cellStyle name="20% - アクセント 3 5 6 3" xfId="17521" xr:uid="{00000000-0005-0000-0000-0000FF050000}"/>
    <cellStyle name="20% - アクセント 3 5 7" xfId="6834" xr:uid="{00000000-0005-0000-0000-000000060000}"/>
    <cellStyle name="20% - アクセント 3 5 7 2" xfId="19649" xr:uid="{00000000-0005-0000-0000-000001060000}"/>
    <cellStyle name="20% - アクセント 3 5 8" xfId="13242" xr:uid="{00000000-0005-0000-0000-000002060000}"/>
    <cellStyle name="20% - アクセント 3 6" xfId="385" xr:uid="{00000000-0005-0000-0000-000003060000}"/>
    <cellStyle name="20% - アクセント 3 6 2" xfId="541" xr:uid="{00000000-0005-0000-0000-000004060000}"/>
    <cellStyle name="20% - アクセント 3 6 2 2" xfId="1130" xr:uid="{00000000-0005-0000-0000-000005060000}"/>
    <cellStyle name="20% - アクセント 3 6 2 2 2" xfId="2170" xr:uid="{00000000-0005-0000-0000-000006060000}"/>
    <cellStyle name="20% - アクセント 3 6 2 2 2 2" xfId="4201" xr:uid="{00000000-0005-0000-0000-000007060000}"/>
    <cellStyle name="20% - アクセント 3 6 2 2 2 2 2" xfId="10621" xr:uid="{00000000-0005-0000-0000-000008060000}"/>
    <cellStyle name="20% - アクセント 3 6 2 2 2 2 2 2" xfId="23436" xr:uid="{00000000-0005-0000-0000-000009060000}"/>
    <cellStyle name="20% - アクセント 3 6 2 2 2 2 3" xfId="17029" xr:uid="{00000000-0005-0000-0000-00000A060000}"/>
    <cellStyle name="20% - アクセント 3 6 2 2 2 3" xfId="6365" xr:uid="{00000000-0005-0000-0000-00000B060000}"/>
    <cellStyle name="20% - アクセント 3 6 2 2 2 3 2" xfId="12778" xr:uid="{00000000-0005-0000-0000-00000C060000}"/>
    <cellStyle name="20% - アクセント 3 6 2 2 2 3 2 2" xfId="25593" xr:uid="{00000000-0005-0000-0000-00000D060000}"/>
    <cellStyle name="20% - アクセント 3 6 2 2 2 3 3" xfId="19186" xr:uid="{00000000-0005-0000-0000-00000E060000}"/>
    <cellStyle name="20% - アクセント 3 6 2 2 2 4" xfId="8596" xr:uid="{00000000-0005-0000-0000-00000F060000}"/>
    <cellStyle name="20% - アクセント 3 6 2 2 2 4 2" xfId="21411" xr:uid="{00000000-0005-0000-0000-000010060000}"/>
    <cellStyle name="20% - アクセント 3 6 2 2 2 5" xfId="15004" xr:uid="{00000000-0005-0000-0000-000011060000}"/>
    <cellStyle name="20% - アクセント 3 6 2 2 3" xfId="3179" xr:uid="{00000000-0005-0000-0000-000012060000}"/>
    <cellStyle name="20% - アクセント 3 6 2 2 3 2" xfId="9602" xr:uid="{00000000-0005-0000-0000-000013060000}"/>
    <cellStyle name="20% - アクセント 3 6 2 2 3 2 2" xfId="22417" xr:uid="{00000000-0005-0000-0000-000014060000}"/>
    <cellStyle name="20% - アクセント 3 6 2 2 3 3" xfId="16010" xr:uid="{00000000-0005-0000-0000-000015060000}"/>
    <cellStyle name="20% - アクセント 3 6 2 2 4" xfId="5343" xr:uid="{00000000-0005-0000-0000-000016060000}"/>
    <cellStyle name="20% - アクセント 3 6 2 2 4 2" xfId="11756" xr:uid="{00000000-0005-0000-0000-000017060000}"/>
    <cellStyle name="20% - アクセント 3 6 2 2 4 2 2" xfId="24571" xr:uid="{00000000-0005-0000-0000-000018060000}"/>
    <cellStyle name="20% - アクセント 3 6 2 2 4 3" xfId="18164" xr:uid="{00000000-0005-0000-0000-000019060000}"/>
    <cellStyle name="20% - アクセント 3 6 2 2 5" xfId="7583" xr:uid="{00000000-0005-0000-0000-00001A060000}"/>
    <cellStyle name="20% - アクセント 3 6 2 2 5 2" xfId="20398" xr:uid="{00000000-0005-0000-0000-00001B060000}"/>
    <cellStyle name="20% - アクセント 3 6 2 2 6" xfId="13991" xr:uid="{00000000-0005-0000-0000-00001C060000}"/>
    <cellStyle name="20% - アクセント 3 6 2 3" xfId="1688" xr:uid="{00000000-0005-0000-0000-00001D060000}"/>
    <cellStyle name="20% - アクセント 3 6 2 3 2" xfId="3719" xr:uid="{00000000-0005-0000-0000-00001E060000}"/>
    <cellStyle name="20% - アクセント 3 6 2 3 2 2" xfId="10139" xr:uid="{00000000-0005-0000-0000-00001F060000}"/>
    <cellStyle name="20% - アクセント 3 6 2 3 2 2 2" xfId="22954" xr:uid="{00000000-0005-0000-0000-000020060000}"/>
    <cellStyle name="20% - アクセント 3 6 2 3 2 3" xfId="16547" xr:uid="{00000000-0005-0000-0000-000021060000}"/>
    <cellStyle name="20% - アクセント 3 6 2 3 3" xfId="5883" xr:uid="{00000000-0005-0000-0000-000022060000}"/>
    <cellStyle name="20% - アクセント 3 6 2 3 3 2" xfId="12296" xr:uid="{00000000-0005-0000-0000-000023060000}"/>
    <cellStyle name="20% - アクセント 3 6 2 3 3 2 2" xfId="25111" xr:uid="{00000000-0005-0000-0000-000024060000}"/>
    <cellStyle name="20% - アクセント 3 6 2 3 3 3" xfId="18704" xr:uid="{00000000-0005-0000-0000-000025060000}"/>
    <cellStyle name="20% - アクセント 3 6 2 3 4" xfId="8114" xr:uid="{00000000-0005-0000-0000-000026060000}"/>
    <cellStyle name="20% - アクセント 3 6 2 3 4 2" xfId="20929" xr:uid="{00000000-0005-0000-0000-000027060000}"/>
    <cellStyle name="20% - アクセント 3 6 2 3 5" xfId="14522" xr:uid="{00000000-0005-0000-0000-000028060000}"/>
    <cellStyle name="20% - アクセント 3 6 2 4" xfId="2697" xr:uid="{00000000-0005-0000-0000-000029060000}"/>
    <cellStyle name="20% - アクセント 3 6 2 4 2" xfId="9120" xr:uid="{00000000-0005-0000-0000-00002A060000}"/>
    <cellStyle name="20% - アクセント 3 6 2 4 2 2" xfId="21935" xr:uid="{00000000-0005-0000-0000-00002B060000}"/>
    <cellStyle name="20% - アクセント 3 6 2 4 3" xfId="15528" xr:uid="{00000000-0005-0000-0000-00002C060000}"/>
    <cellStyle name="20% - アクセント 3 6 2 5" xfId="4861" xr:uid="{00000000-0005-0000-0000-00002D060000}"/>
    <cellStyle name="20% - アクセント 3 6 2 5 2" xfId="11274" xr:uid="{00000000-0005-0000-0000-00002E060000}"/>
    <cellStyle name="20% - アクセント 3 6 2 5 2 2" xfId="24089" xr:uid="{00000000-0005-0000-0000-00002F060000}"/>
    <cellStyle name="20% - アクセント 3 6 2 5 3" xfId="17682" xr:uid="{00000000-0005-0000-0000-000030060000}"/>
    <cellStyle name="20% - アクセント 3 6 2 6" xfId="7018" xr:uid="{00000000-0005-0000-0000-000031060000}"/>
    <cellStyle name="20% - アクセント 3 6 2 6 2" xfId="19833" xr:uid="{00000000-0005-0000-0000-000032060000}"/>
    <cellStyle name="20% - アクセント 3 6 2 7" xfId="13426" xr:uid="{00000000-0005-0000-0000-000033060000}"/>
    <cellStyle name="20% - アクセント 3 6 3" xfId="947" xr:uid="{00000000-0005-0000-0000-000034060000}"/>
    <cellStyle name="20% - アクセント 3 6 3 2" xfId="1969" xr:uid="{00000000-0005-0000-0000-000035060000}"/>
    <cellStyle name="20% - アクセント 3 6 3 2 2" xfId="4000" xr:uid="{00000000-0005-0000-0000-000036060000}"/>
    <cellStyle name="20% - アクセント 3 6 3 2 2 2" xfId="10420" xr:uid="{00000000-0005-0000-0000-000037060000}"/>
    <cellStyle name="20% - アクセント 3 6 3 2 2 2 2" xfId="23235" xr:uid="{00000000-0005-0000-0000-000038060000}"/>
    <cellStyle name="20% - アクセント 3 6 3 2 2 3" xfId="16828" xr:uid="{00000000-0005-0000-0000-000039060000}"/>
    <cellStyle name="20% - アクセント 3 6 3 2 3" xfId="6164" xr:uid="{00000000-0005-0000-0000-00003A060000}"/>
    <cellStyle name="20% - アクセント 3 6 3 2 3 2" xfId="12577" xr:uid="{00000000-0005-0000-0000-00003B060000}"/>
    <cellStyle name="20% - アクセント 3 6 3 2 3 2 2" xfId="25392" xr:uid="{00000000-0005-0000-0000-00003C060000}"/>
    <cellStyle name="20% - アクセント 3 6 3 2 3 3" xfId="18985" xr:uid="{00000000-0005-0000-0000-00003D060000}"/>
    <cellStyle name="20% - アクセント 3 6 3 2 4" xfId="8395" xr:uid="{00000000-0005-0000-0000-00003E060000}"/>
    <cellStyle name="20% - アクセント 3 6 3 2 4 2" xfId="21210" xr:uid="{00000000-0005-0000-0000-00003F060000}"/>
    <cellStyle name="20% - アクセント 3 6 3 2 5" xfId="14803" xr:uid="{00000000-0005-0000-0000-000040060000}"/>
    <cellStyle name="20% - アクセント 3 6 3 3" xfId="2978" xr:uid="{00000000-0005-0000-0000-000041060000}"/>
    <cellStyle name="20% - アクセント 3 6 3 3 2" xfId="9401" xr:uid="{00000000-0005-0000-0000-000042060000}"/>
    <cellStyle name="20% - アクセント 3 6 3 3 2 2" xfId="22216" xr:uid="{00000000-0005-0000-0000-000043060000}"/>
    <cellStyle name="20% - アクセント 3 6 3 3 3" xfId="15809" xr:uid="{00000000-0005-0000-0000-000044060000}"/>
    <cellStyle name="20% - アクセント 3 6 3 4" xfId="5142" xr:uid="{00000000-0005-0000-0000-000045060000}"/>
    <cellStyle name="20% - アクセント 3 6 3 4 2" xfId="11555" xr:uid="{00000000-0005-0000-0000-000046060000}"/>
    <cellStyle name="20% - アクセント 3 6 3 4 2 2" xfId="24370" xr:uid="{00000000-0005-0000-0000-000047060000}"/>
    <cellStyle name="20% - アクセント 3 6 3 4 3" xfId="17963" xr:uid="{00000000-0005-0000-0000-000048060000}"/>
    <cellStyle name="20% - アクセント 3 6 3 5" xfId="7400" xr:uid="{00000000-0005-0000-0000-000049060000}"/>
    <cellStyle name="20% - アクセント 3 6 3 5 2" xfId="20215" xr:uid="{00000000-0005-0000-0000-00004A060000}"/>
    <cellStyle name="20% - アクセント 3 6 3 6" xfId="13808" xr:uid="{00000000-0005-0000-0000-00004B060000}"/>
    <cellStyle name="20% - アクセント 3 6 4" xfId="1490" xr:uid="{00000000-0005-0000-0000-00004C060000}"/>
    <cellStyle name="20% - アクセント 3 6 4 2" xfId="3522" xr:uid="{00000000-0005-0000-0000-00004D060000}"/>
    <cellStyle name="20% - アクセント 3 6 4 2 2" xfId="9942" xr:uid="{00000000-0005-0000-0000-00004E060000}"/>
    <cellStyle name="20% - アクセント 3 6 4 2 2 2" xfId="22757" xr:uid="{00000000-0005-0000-0000-00004F060000}"/>
    <cellStyle name="20% - アクセント 3 6 4 2 3" xfId="16350" xr:uid="{00000000-0005-0000-0000-000050060000}"/>
    <cellStyle name="20% - アクセント 3 6 4 3" xfId="5686" xr:uid="{00000000-0005-0000-0000-000051060000}"/>
    <cellStyle name="20% - アクセント 3 6 4 3 2" xfId="12099" xr:uid="{00000000-0005-0000-0000-000052060000}"/>
    <cellStyle name="20% - アクセント 3 6 4 3 2 2" xfId="24914" xr:uid="{00000000-0005-0000-0000-000053060000}"/>
    <cellStyle name="20% - アクセント 3 6 4 3 3" xfId="18507" xr:uid="{00000000-0005-0000-0000-000054060000}"/>
    <cellStyle name="20% - アクセント 3 6 4 4" xfId="7917" xr:uid="{00000000-0005-0000-0000-000055060000}"/>
    <cellStyle name="20% - アクセント 3 6 4 4 2" xfId="20732" xr:uid="{00000000-0005-0000-0000-000056060000}"/>
    <cellStyle name="20% - アクセント 3 6 4 5" xfId="14325" xr:uid="{00000000-0005-0000-0000-000057060000}"/>
    <cellStyle name="20% - アクセント 3 6 5" xfId="2500" xr:uid="{00000000-0005-0000-0000-000058060000}"/>
    <cellStyle name="20% - アクセント 3 6 5 2" xfId="8923" xr:uid="{00000000-0005-0000-0000-000059060000}"/>
    <cellStyle name="20% - アクセント 3 6 5 2 2" xfId="21738" xr:uid="{00000000-0005-0000-0000-00005A060000}"/>
    <cellStyle name="20% - アクセント 3 6 5 3" xfId="15331" xr:uid="{00000000-0005-0000-0000-00005B060000}"/>
    <cellStyle name="20% - アクセント 3 6 6" xfId="4664" xr:uid="{00000000-0005-0000-0000-00005C060000}"/>
    <cellStyle name="20% - アクセント 3 6 6 2" xfId="11077" xr:uid="{00000000-0005-0000-0000-00005D060000}"/>
    <cellStyle name="20% - アクセント 3 6 6 2 2" xfId="23892" xr:uid="{00000000-0005-0000-0000-00005E060000}"/>
    <cellStyle name="20% - アクセント 3 6 6 3" xfId="17485" xr:uid="{00000000-0005-0000-0000-00005F060000}"/>
    <cellStyle name="20% - アクセント 3 6 7" xfId="6876" xr:uid="{00000000-0005-0000-0000-000060060000}"/>
    <cellStyle name="20% - アクセント 3 6 7 2" xfId="19691" xr:uid="{00000000-0005-0000-0000-000061060000}"/>
    <cellStyle name="20% - アクセント 3 6 8" xfId="13284" xr:uid="{00000000-0005-0000-0000-000062060000}"/>
    <cellStyle name="20% - アクセント 3 7" xfId="430" xr:uid="{00000000-0005-0000-0000-000063060000}"/>
    <cellStyle name="20% - アクセント 3 7 2" xfId="903" xr:uid="{00000000-0005-0000-0000-000064060000}"/>
    <cellStyle name="20% - アクセント 3 7 2 2" xfId="1925" xr:uid="{00000000-0005-0000-0000-000065060000}"/>
    <cellStyle name="20% - アクセント 3 7 2 2 2" xfId="3956" xr:uid="{00000000-0005-0000-0000-000066060000}"/>
    <cellStyle name="20% - アクセント 3 7 2 2 2 2" xfId="10376" xr:uid="{00000000-0005-0000-0000-000067060000}"/>
    <cellStyle name="20% - アクセント 3 7 2 2 2 2 2" xfId="23191" xr:uid="{00000000-0005-0000-0000-000068060000}"/>
    <cellStyle name="20% - アクセント 3 7 2 2 2 3" xfId="16784" xr:uid="{00000000-0005-0000-0000-000069060000}"/>
    <cellStyle name="20% - アクセント 3 7 2 2 3" xfId="6120" xr:uid="{00000000-0005-0000-0000-00006A060000}"/>
    <cellStyle name="20% - アクセント 3 7 2 2 3 2" xfId="12533" xr:uid="{00000000-0005-0000-0000-00006B060000}"/>
    <cellStyle name="20% - アクセント 3 7 2 2 3 2 2" xfId="25348" xr:uid="{00000000-0005-0000-0000-00006C060000}"/>
    <cellStyle name="20% - アクセント 3 7 2 2 3 3" xfId="18941" xr:uid="{00000000-0005-0000-0000-00006D060000}"/>
    <cellStyle name="20% - アクセント 3 7 2 2 4" xfId="8351" xr:uid="{00000000-0005-0000-0000-00006E060000}"/>
    <cellStyle name="20% - アクセント 3 7 2 2 4 2" xfId="21166" xr:uid="{00000000-0005-0000-0000-00006F060000}"/>
    <cellStyle name="20% - アクセント 3 7 2 2 5" xfId="14759" xr:uid="{00000000-0005-0000-0000-000070060000}"/>
    <cellStyle name="20% - アクセント 3 7 2 3" xfId="2934" xr:uid="{00000000-0005-0000-0000-000071060000}"/>
    <cellStyle name="20% - アクセント 3 7 2 3 2" xfId="9357" xr:uid="{00000000-0005-0000-0000-000072060000}"/>
    <cellStyle name="20% - アクセント 3 7 2 3 2 2" xfId="22172" xr:uid="{00000000-0005-0000-0000-000073060000}"/>
    <cellStyle name="20% - アクセント 3 7 2 3 3" xfId="15765" xr:uid="{00000000-0005-0000-0000-000074060000}"/>
    <cellStyle name="20% - アクセント 3 7 2 4" xfId="5098" xr:uid="{00000000-0005-0000-0000-000075060000}"/>
    <cellStyle name="20% - アクセント 3 7 2 4 2" xfId="11511" xr:uid="{00000000-0005-0000-0000-000076060000}"/>
    <cellStyle name="20% - アクセント 3 7 2 4 2 2" xfId="24326" xr:uid="{00000000-0005-0000-0000-000077060000}"/>
    <cellStyle name="20% - アクセント 3 7 2 4 3" xfId="17919" xr:uid="{00000000-0005-0000-0000-000078060000}"/>
    <cellStyle name="20% - アクセント 3 7 2 5" xfId="7356" xr:uid="{00000000-0005-0000-0000-000079060000}"/>
    <cellStyle name="20% - アクセント 3 7 2 5 2" xfId="20171" xr:uid="{00000000-0005-0000-0000-00007A060000}"/>
    <cellStyle name="20% - アクセント 3 7 2 6" xfId="13764" xr:uid="{00000000-0005-0000-0000-00007B060000}"/>
    <cellStyle name="20% - アクセント 3 7 3" xfId="1446" xr:uid="{00000000-0005-0000-0000-00007C060000}"/>
    <cellStyle name="20% - アクセント 3 7 3 2" xfId="3478" xr:uid="{00000000-0005-0000-0000-00007D060000}"/>
    <cellStyle name="20% - アクセント 3 7 3 2 2" xfId="9898" xr:uid="{00000000-0005-0000-0000-00007E060000}"/>
    <cellStyle name="20% - アクセント 3 7 3 2 2 2" xfId="22713" xr:uid="{00000000-0005-0000-0000-00007F060000}"/>
    <cellStyle name="20% - アクセント 3 7 3 2 3" xfId="16306" xr:uid="{00000000-0005-0000-0000-000080060000}"/>
    <cellStyle name="20% - アクセント 3 7 3 3" xfId="5642" xr:uid="{00000000-0005-0000-0000-000081060000}"/>
    <cellStyle name="20% - アクセント 3 7 3 3 2" xfId="12055" xr:uid="{00000000-0005-0000-0000-000082060000}"/>
    <cellStyle name="20% - アクセント 3 7 3 3 2 2" xfId="24870" xr:uid="{00000000-0005-0000-0000-000083060000}"/>
    <cellStyle name="20% - アクセント 3 7 3 3 3" xfId="18463" xr:uid="{00000000-0005-0000-0000-000084060000}"/>
    <cellStyle name="20% - アクセント 3 7 3 4" xfId="7873" xr:uid="{00000000-0005-0000-0000-000085060000}"/>
    <cellStyle name="20% - アクセント 3 7 3 4 2" xfId="20688" xr:uid="{00000000-0005-0000-0000-000086060000}"/>
    <cellStyle name="20% - アクセント 3 7 3 5" xfId="14281" xr:uid="{00000000-0005-0000-0000-000087060000}"/>
    <cellStyle name="20% - アクセント 3 7 4" xfId="2456" xr:uid="{00000000-0005-0000-0000-000088060000}"/>
    <cellStyle name="20% - アクセント 3 7 4 2" xfId="8879" xr:uid="{00000000-0005-0000-0000-000089060000}"/>
    <cellStyle name="20% - アクセント 3 7 4 2 2" xfId="21694" xr:uid="{00000000-0005-0000-0000-00008A060000}"/>
    <cellStyle name="20% - アクセント 3 7 4 3" xfId="15287" xr:uid="{00000000-0005-0000-0000-00008B060000}"/>
    <cellStyle name="20% - アクセント 3 7 5" xfId="4620" xr:uid="{00000000-0005-0000-0000-00008C060000}"/>
    <cellStyle name="20% - アクセント 3 7 5 2" xfId="11033" xr:uid="{00000000-0005-0000-0000-00008D060000}"/>
    <cellStyle name="20% - アクセント 3 7 5 2 2" xfId="23848" xr:uid="{00000000-0005-0000-0000-00008E060000}"/>
    <cellStyle name="20% - アクセント 3 7 5 3" xfId="17441" xr:uid="{00000000-0005-0000-0000-00008F060000}"/>
    <cellStyle name="20% - アクセント 3 7 6" xfId="6913" xr:uid="{00000000-0005-0000-0000-000090060000}"/>
    <cellStyle name="20% - アクセント 3 7 6 2" xfId="19728" xr:uid="{00000000-0005-0000-0000-000091060000}"/>
    <cellStyle name="20% - アクセント 3 7 7" xfId="13321" xr:uid="{00000000-0005-0000-0000-000092060000}"/>
    <cellStyle name="20% - アクセント 3 8" xfId="490" xr:uid="{00000000-0005-0000-0000-000093060000}"/>
    <cellStyle name="20% - アクセント 3 8 2" xfId="1075" xr:uid="{00000000-0005-0000-0000-000094060000}"/>
    <cellStyle name="20% - アクセント 3 8 2 2" xfId="2115" xr:uid="{00000000-0005-0000-0000-000095060000}"/>
    <cellStyle name="20% - アクセント 3 8 2 2 2" xfId="4146" xr:uid="{00000000-0005-0000-0000-000096060000}"/>
    <cellStyle name="20% - アクセント 3 8 2 2 2 2" xfId="10566" xr:uid="{00000000-0005-0000-0000-000097060000}"/>
    <cellStyle name="20% - アクセント 3 8 2 2 2 2 2" xfId="23381" xr:uid="{00000000-0005-0000-0000-000098060000}"/>
    <cellStyle name="20% - アクセント 3 8 2 2 2 3" xfId="16974" xr:uid="{00000000-0005-0000-0000-000099060000}"/>
    <cellStyle name="20% - アクセント 3 8 2 2 3" xfId="6310" xr:uid="{00000000-0005-0000-0000-00009A060000}"/>
    <cellStyle name="20% - アクセント 3 8 2 2 3 2" xfId="12723" xr:uid="{00000000-0005-0000-0000-00009B060000}"/>
    <cellStyle name="20% - アクセント 3 8 2 2 3 2 2" xfId="25538" xr:uid="{00000000-0005-0000-0000-00009C060000}"/>
    <cellStyle name="20% - アクセント 3 8 2 2 3 3" xfId="19131" xr:uid="{00000000-0005-0000-0000-00009D060000}"/>
    <cellStyle name="20% - アクセント 3 8 2 2 4" xfId="8541" xr:uid="{00000000-0005-0000-0000-00009E060000}"/>
    <cellStyle name="20% - アクセント 3 8 2 2 4 2" xfId="21356" xr:uid="{00000000-0005-0000-0000-00009F060000}"/>
    <cellStyle name="20% - アクセント 3 8 2 2 5" xfId="14949" xr:uid="{00000000-0005-0000-0000-0000A0060000}"/>
    <cellStyle name="20% - アクセント 3 8 2 3" xfId="3124" xr:uid="{00000000-0005-0000-0000-0000A1060000}"/>
    <cellStyle name="20% - アクセント 3 8 2 3 2" xfId="9547" xr:uid="{00000000-0005-0000-0000-0000A2060000}"/>
    <cellStyle name="20% - アクセント 3 8 2 3 2 2" xfId="22362" xr:uid="{00000000-0005-0000-0000-0000A3060000}"/>
    <cellStyle name="20% - アクセント 3 8 2 3 3" xfId="15955" xr:uid="{00000000-0005-0000-0000-0000A4060000}"/>
    <cellStyle name="20% - アクセント 3 8 2 4" xfId="5288" xr:uid="{00000000-0005-0000-0000-0000A5060000}"/>
    <cellStyle name="20% - アクセント 3 8 2 4 2" xfId="11701" xr:uid="{00000000-0005-0000-0000-0000A6060000}"/>
    <cellStyle name="20% - アクセント 3 8 2 4 2 2" xfId="24516" xr:uid="{00000000-0005-0000-0000-0000A7060000}"/>
    <cellStyle name="20% - アクセント 3 8 2 4 3" xfId="18109" xr:uid="{00000000-0005-0000-0000-0000A8060000}"/>
    <cellStyle name="20% - アクセント 3 8 2 5" xfId="7528" xr:uid="{00000000-0005-0000-0000-0000A9060000}"/>
    <cellStyle name="20% - アクセント 3 8 2 5 2" xfId="20343" xr:uid="{00000000-0005-0000-0000-0000AA060000}"/>
    <cellStyle name="20% - アクセント 3 8 2 6" xfId="13936" xr:uid="{00000000-0005-0000-0000-0000AB060000}"/>
    <cellStyle name="20% - アクセント 3 8 3" xfId="1633" xr:uid="{00000000-0005-0000-0000-0000AC060000}"/>
    <cellStyle name="20% - アクセント 3 8 3 2" xfId="3664" xr:uid="{00000000-0005-0000-0000-0000AD060000}"/>
    <cellStyle name="20% - アクセント 3 8 3 2 2" xfId="10084" xr:uid="{00000000-0005-0000-0000-0000AE060000}"/>
    <cellStyle name="20% - アクセント 3 8 3 2 2 2" xfId="22899" xr:uid="{00000000-0005-0000-0000-0000AF060000}"/>
    <cellStyle name="20% - アクセント 3 8 3 2 3" xfId="16492" xr:uid="{00000000-0005-0000-0000-0000B0060000}"/>
    <cellStyle name="20% - アクセント 3 8 3 3" xfId="5828" xr:uid="{00000000-0005-0000-0000-0000B1060000}"/>
    <cellStyle name="20% - アクセント 3 8 3 3 2" xfId="12241" xr:uid="{00000000-0005-0000-0000-0000B2060000}"/>
    <cellStyle name="20% - アクセント 3 8 3 3 2 2" xfId="25056" xr:uid="{00000000-0005-0000-0000-0000B3060000}"/>
    <cellStyle name="20% - アクセント 3 8 3 3 3" xfId="18649" xr:uid="{00000000-0005-0000-0000-0000B4060000}"/>
    <cellStyle name="20% - アクセント 3 8 3 4" xfId="8059" xr:uid="{00000000-0005-0000-0000-0000B5060000}"/>
    <cellStyle name="20% - アクセント 3 8 3 4 2" xfId="20874" xr:uid="{00000000-0005-0000-0000-0000B6060000}"/>
    <cellStyle name="20% - アクセント 3 8 3 5" xfId="14467" xr:uid="{00000000-0005-0000-0000-0000B7060000}"/>
    <cellStyle name="20% - アクセント 3 8 4" xfId="2642" xr:uid="{00000000-0005-0000-0000-0000B8060000}"/>
    <cellStyle name="20% - アクセント 3 8 4 2" xfId="9065" xr:uid="{00000000-0005-0000-0000-0000B9060000}"/>
    <cellStyle name="20% - アクセント 3 8 4 2 2" xfId="21880" xr:uid="{00000000-0005-0000-0000-0000BA060000}"/>
    <cellStyle name="20% - アクセント 3 8 4 3" xfId="15473" xr:uid="{00000000-0005-0000-0000-0000BB060000}"/>
    <cellStyle name="20% - アクセント 3 8 5" xfId="4806" xr:uid="{00000000-0005-0000-0000-0000BC060000}"/>
    <cellStyle name="20% - アクセント 3 8 5 2" xfId="11219" xr:uid="{00000000-0005-0000-0000-0000BD060000}"/>
    <cellStyle name="20% - アクセント 3 8 5 2 2" xfId="24034" xr:uid="{00000000-0005-0000-0000-0000BE060000}"/>
    <cellStyle name="20% - アクセント 3 8 5 3" xfId="17627" xr:uid="{00000000-0005-0000-0000-0000BF060000}"/>
    <cellStyle name="20% - アクセント 3 8 6" xfId="6967" xr:uid="{00000000-0005-0000-0000-0000C0060000}"/>
    <cellStyle name="20% - アクセント 3 8 6 2" xfId="19782" xr:uid="{00000000-0005-0000-0000-0000C1060000}"/>
    <cellStyle name="20% - アクセント 3 8 7" xfId="13375" xr:uid="{00000000-0005-0000-0000-0000C2060000}"/>
    <cellStyle name="20% - アクセント 3 9" xfId="739" xr:uid="{00000000-0005-0000-0000-0000C3060000}"/>
    <cellStyle name="20% - アクセント 3 9 2" xfId="872" xr:uid="{00000000-0005-0000-0000-0000C4060000}"/>
    <cellStyle name="20% - アクセント 3 9 2 2" xfId="1894" xr:uid="{00000000-0005-0000-0000-0000C5060000}"/>
    <cellStyle name="20% - アクセント 3 9 2 2 2" xfId="3925" xr:uid="{00000000-0005-0000-0000-0000C6060000}"/>
    <cellStyle name="20% - アクセント 3 9 2 2 2 2" xfId="10345" xr:uid="{00000000-0005-0000-0000-0000C7060000}"/>
    <cellStyle name="20% - アクセント 3 9 2 2 2 2 2" xfId="23160" xr:uid="{00000000-0005-0000-0000-0000C8060000}"/>
    <cellStyle name="20% - アクセント 3 9 2 2 2 3" xfId="16753" xr:uid="{00000000-0005-0000-0000-0000C9060000}"/>
    <cellStyle name="20% - アクセント 3 9 2 2 3" xfId="6089" xr:uid="{00000000-0005-0000-0000-0000CA060000}"/>
    <cellStyle name="20% - アクセント 3 9 2 2 3 2" xfId="12502" xr:uid="{00000000-0005-0000-0000-0000CB060000}"/>
    <cellStyle name="20% - アクセント 3 9 2 2 3 2 2" xfId="25317" xr:uid="{00000000-0005-0000-0000-0000CC060000}"/>
    <cellStyle name="20% - アクセント 3 9 2 2 3 3" xfId="18910" xr:uid="{00000000-0005-0000-0000-0000CD060000}"/>
    <cellStyle name="20% - アクセント 3 9 2 2 4" xfId="8320" xr:uid="{00000000-0005-0000-0000-0000CE060000}"/>
    <cellStyle name="20% - アクセント 3 9 2 2 4 2" xfId="21135" xr:uid="{00000000-0005-0000-0000-0000CF060000}"/>
    <cellStyle name="20% - アクセント 3 9 2 2 5" xfId="14728" xr:uid="{00000000-0005-0000-0000-0000D0060000}"/>
    <cellStyle name="20% - アクセント 3 9 2 3" xfId="2903" xr:uid="{00000000-0005-0000-0000-0000D1060000}"/>
    <cellStyle name="20% - アクセント 3 9 2 3 2" xfId="9326" xr:uid="{00000000-0005-0000-0000-0000D2060000}"/>
    <cellStyle name="20% - アクセント 3 9 2 3 2 2" xfId="22141" xr:uid="{00000000-0005-0000-0000-0000D3060000}"/>
    <cellStyle name="20% - アクセント 3 9 2 3 3" xfId="15734" xr:uid="{00000000-0005-0000-0000-0000D4060000}"/>
    <cellStyle name="20% - アクセント 3 9 2 4" xfId="5067" xr:uid="{00000000-0005-0000-0000-0000D5060000}"/>
    <cellStyle name="20% - アクセント 3 9 2 4 2" xfId="11480" xr:uid="{00000000-0005-0000-0000-0000D6060000}"/>
    <cellStyle name="20% - アクセント 3 9 2 4 2 2" xfId="24295" xr:uid="{00000000-0005-0000-0000-0000D7060000}"/>
    <cellStyle name="20% - アクセント 3 9 2 4 3" xfId="17888" xr:uid="{00000000-0005-0000-0000-0000D8060000}"/>
    <cellStyle name="20% - アクセント 3 9 2 5" xfId="7325" xr:uid="{00000000-0005-0000-0000-0000D9060000}"/>
    <cellStyle name="20% - アクセント 3 9 2 5 2" xfId="20140" xr:uid="{00000000-0005-0000-0000-0000DA060000}"/>
    <cellStyle name="20% - アクセント 3 9 2 6" xfId="13733" xr:uid="{00000000-0005-0000-0000-0000DB060000}"/>
    <cellStyle name="20% - アクセント 3 9 3" xfId="1415" xr:uid="{00000000-0005-0000-0000-0000DC060000}"/>
    <cellStyle name="20% - アクセント 3 9 3 2" xfId="3447" xr:uid="{00000000-0005-0000-0000-0000DD060000}"/>
    <cellStyle name="20% - アクセント 3 9 3 2 2" xfId="9867" xr:uid="{00000000-0005-0000-0000-0000DE060000}"/>
    <cellStyle name="20% - アクセント 3 9 3 2 2 2" xfId="22682" xr:uid="{00000000-0005-0000-0000-0000DF060000}"/>
    <cellStyle name="20% - アクセント 3 9 3 2 3" xfId="16275" xr:uid="{00000000-0005-0000-0000-0000E0060000}"/>
    <cellStyle name="20% - アクセント 3 9 3 3" xfId="5611" xr:uid="{00000000-0005-0000-0000-0000E1060000}"/>
    <cellStyle name="20% - アクセント 3 9 3 3 2" xfId="12024" xr:uid="{00000000-0005-0000-0000-0000E2060000}"/>
    <cellStyle name="20% - アクセント 3 9 3 3 2 2" xfId="24839" xr:uid="{00000000-0005-0000-0000-0000E3060000}"/>
    <cellStyle name="20% - アクセント 3 9 3 3 3" xfId="18432" xr:uid="{00000000-0005-0000-0000-0000E4060000}"/>
    <cellStyle name="20% - アクセント 3 9 3 4" xfId="7842" xr:uid="{00000000-0005-0000-0000-0000E5060000}"/>
    <cellStyle name="20% - アクセント 3 9 3 4 2" xfId="20657" xr:uid="{00000000-0005-0000-0000-0000E6060000}"/>
    <cellStyle name="20% - アクセント 3 9 3 5" xfId="14250" xr:uid="{00000000-0005-0000-0000-0000E7060000}"/>
    <cellStyle name="20% - アクセント 3 9 4" xfId="2425" xr:uid="{00000000-0005-0000-0000-0000E8060000}"/>
    <cellStyle name="20% - アクセント 3 9 4 2" xfId="8848" xr:uid="{00000000-0005-0000-0000-0000E9060000}"/>
    <cellStyle name="20% - アクセント 3 9 4 2 2" xfId="21663" xr:uid="{00000000-0005-0000-0000-0000EA060000}"/>
    <cellStyle name="20% - アクセント 3 9 4 3" xfId="15256" xr:uid="{00000000-0005-0000-0000-0000EB060000}"/>
    <cellStyle name="20% - アクセント 3 9 5" xfId="4589" xr:uid="{00000000-0005-0000-0000-0000EC060000}"/>
    <cellStyle name="20% - アクセント 3 9 5 2" xfId="11002" xr:uid="{00000000-0005-0000-0000-0000ED060000}"/>
    <cellStyle name="20% - アクセント 3 9 5 2 2" xfId="23817" xr:uid="{00000000-0005-0000-0000-0000EE060000}"/>
    <cellStyle name="20% - アクセント 3 9 5 3" xfId="17410" xr:uid="{00000000-0005-0000-0000-0000EF060000}"/>
    <cellStyle name="20% - アクセント 3 9 6" xfId="7193" xr:uid="{00000000-0005-0000-0000-0000F0060000}"/>
    <cellStyle name="20% - アクセント 3 9 6 2" xfId="20008" xr:uid="{00000000-0005-0000-0000-0000F1060000}"/>
    <cellStyle name="20% - アクセント 3 9 7" xfId="13601" xr:uid="{00000000-0005-0000-0000-0000F2060000}"/>
    <cellStyle name="20% - アクセント 4" xfId="27" builtinId="42" customBuiltin="1"/>
    <cellStyle name="20% - アクセント 4 10" xfId="832" xr:uid="{00000000-0005-0000-0000-0000F4060000}"/>
    <cellStyle name="20% - アクセント 4 10 2" xfId="1850" xr:uid="{00000000-0005-0000-0000-0000F5060000}"/>
    <cellStyle name="20% - アクセント 4 10 2 2" xfId="3881" xr:uid="{00000000-0005-0000-0000-0000F6060000}"/>
    <cellStyle name="20% - アクセント 4 10 2 2 2" xfId="10301" xr:uid="{00000000-0005-0000-0000-0000F7060000}"/>
    <cellStyle name="20% - アクセント 4 10 2 2 2 2" xfId="23116" xr:uid="{00000000-0005-0000-0000-0000F8060000}"/>
    <cellStyle name="20% - アクセント 4 10 2 2 3" xfId="16709" xr:uid="{00000000-0005-0000-0000-0000F9060000}"/>
    <cellStyle name="20% - アクセント 4 10 2 3" xfId="6045" xr:uid="{00000000-0005-0000-0000-0000FA060000}"/>
    <cellStyle name="20% - アクセント 4 10 2 3 2" xfId="12458" xr:uid="{00000000-0005-0000-0000-0000FB060000}"/>
    <cellStyle name="20% - アクセント 4 10 2 3 2 2" xfId="25273" xr:uid="{00000000-0005-0000-0000-0000FC060000}"/>
    <cellStyle name="20% - アクセント 4 10 2 3 3" xfId="18866" xr:uid="{00000000-0005-0000-0000-0000FD060000}"/>
    <cellStyle name="20% - アクセント 4 10 2 4" xfId="8276" xr:uid="{00000000-0005-0000-0000-0000FE060000}"/>
    <cellStyle name="20% - アクセント 4 10 2 4 2" xfId="21091" xr:uid="{00000000-0005-0000-0000-0000FF060000}"/>
    <cellStyle name="20% - アクセント 4 10 2 5" xfId="14684" xr:uid="{00000000-0005-0000-0000-000000070000}"/>
    <cellStyle name="20% - アクセント 4 10 3" xfId="2859" xr:uid="{00000000-0005-0000-0000-000001070000}"/>
    <cellStyle name="20% - アクセント 4 10 3 2" xfId="9282" xr:uid="{00000000-0005-0000-0000-000002070000}"/>
    <cellStyle name="20% - アクセント 4 10 3 2 2" xfId="22097" xr:uid="{00000000-0005-0000-0000-000003070000}"/>
    <cellStyle name="20% - アクセント 4 10 3 3" xfId="15690" xr:uid="{00000000-0005-0000-0000-000004070000}"/>
    <cellStyle name="20% - アクセント 4 10 4" xfId="5023" xr:uid="{00000000-0005-0000-0000-000005070000}"/>
    <cellStyle name="20% - アクセント 4 10 4 2" xfId="11436" xr:uid="{00000000-0005-0000-0000-000006070000}"/>
    <cellStyle name="20% - アクセント 4 10 4 2 2" xfId="24251" xr:uid="{00000000-0005-0000-0000-000007070000}"/>
    <cellStyle name="20% - アクセント 4 10 4 3" xfId="17844" xr:uid="{00000000-0005-0000-0000-000008070000}"/>
    <cellStyle name="20% - アクセント 4 10 5" xfId="7285" xr:uid="{00000000-0005-0000-0000-000009070000}"/>
    <cellStyle name="20% - アクセント 4 10 5 2" xfId="20100" xr:uid="{00000000-0005-0000-0000-00000A070000}"/>
    <cellStyle name="20% - アクセント 4 10 6" xfId="13693" xr:uid="{00000000-0005-0000-0000-00000B070000}"/>
    <cellStyle name="20% - アクセント 4 11" xfId="1306" xr:uid="{00000000-0005-0000-0000-00000C070000}"/>
    <cellStyle name="20% - アクセント 4 11 2" xfId="3353" xr:uid="{00000000-0005-0000-0000-00000D070000}"/>
    <cellStyle name="20% - アクセント 4 11 2 2" xfId="9776" xr:uid="{00000000-0005-0000-0000-00000E070000}"/>
    <cellStyle name="20% - アクセント 4 11 2 2 2" xfId="22591" xr:uid="{00000000-0005-0000-0000-00000F070000}"/>
    <cellStyle name="20% - アクセント 4 11 2 3" xfId="16184" xr:uid="{00000000-0005-0000-0000-000010070000}"/>
    <cellStyle name="20% - アクセント 4 11 3" xfId="5517" xr:uid="{00000000-0005-0000-0000-000011070000}"/>
    <cellStyle name="20% - アクセント 4 11 3 2" xfId="11930" xr:uid="{00000000-0005-0000-0000-000012070000}"/>
    <cellStyle name="20% - アクセント 4 11 3 2 2" xfId="24745" xr:uid="{00000000-0005-0000-0000-000013070000}"/>
    <cellStyle name="20% - アクセント 4 11 3 3" xfId="18338" xr:uid="{00000000-0005-0000-0000-000014070000}"/>
    <cellStyle name="20% - アクセント 4 11 4" xfId="7754" xr:uid="{00000000-0005-0000-0000-000015070000}"/>
    <cellStyle name="20% - アクセント 4 11 4 2" xfId="20569" xr:uid="{00000000-0005-0000-0000-000016070000}"/>
    <cellStyle name="20% - アクセント 4 11 5" xfId="14162" xr:uid="{00000000-0005-0000-0000-000017070000}"/>
    <cellStyle name="20% - アクセント 4 12" xfId="2347" xr:uid="{00000000-0005-0000-0000-000018070000}"/>
    <cellStyle name="20% - アクセント 4 12 2" xfId="8770" xr:uid="{00000000-0005-0000-0000-000019070000}"/>
    <cellStyle name="20% - アクセント 4 12 2 2" xfId="21585" xr:uid="{00000000-0005-0000-0000-00001A070000}"/>
    <cellStyle name="20% - アクセント 4 12 3" xfId="15178" xr:uid="{00000000-0005-0000-0000-00001B070000}"/>
    <cellStyle name="20% - アクセント 4 13" xfId="4480" xr:uid="{00000000-0005-0000-0000-00001C070000}"/>
    <cellStyle name="20% - アクセント 4 13 2" xfId="10893" xr:uid="{00000000-0005-0000-0000-00001D070000}"/>
    <cellStyle name="20% - アクセント 4 13 2 2" xfId="23708" xr:uid="{00000000-0005-0000-0000-00001E070000}"/>
    <cellStyle name="20% - アクセント 4 13 3" xfId="17301" xr:uid="{00000000-0005-0000-0000-00001F070000}"/>
    <cellStyle name="20% - アクセント 4 14" xfId="679" xr:uid="{00000000-0005-0000-0000-000020070000}"/>
    <cellStyle name="20% - アクセント 4 14 2" xfId="7141" xr:uid="{00000000-0005-0000-0000-000021070000}"/>
    <cellStyle name="20% - アクセント 4 14 2 2" xfId="19956" xr:uid="{00000000-0005-0000-0000-000022070000}"/>
    <cellStyle name="20% - アクセント 4 14 3" xfId="13549" xr:uid="{00000000-0005-0000-0000-000023070000}"/>
    <cellStyle name="20% - アクセント 4 15" xfId="6532" xr:uid="{00000000-0005-0000-0000-000024070000}"/>
    <cellStyle name="20% - アクセント 4 15 2" xfId="12945" xr:uid="{00000000-0005-0000-0000-000025070000}"/>
    <cellStyle name="20% - アクセント 4 15 2 2" xfId="25760" xr:uid="{00000000-0005-0000-0000-000026070000}"/>
    <cellStyle name="20% - アクセント 4 15 3" xfId="19353" xr:uid="{00000000-0005-0000-0000-000027070000}"/>
    <cellStyle name="20% - アクセント 4 16" xfId="6649" xr:uid="{00000000-0005-0000-0000-000028070000}"/>
    <cellStyle name="20% - アクセント 4 16 2" xfId="19464" xr:uid="{00000000-0005-0000-0000-000029070000}"/>
    <cellStyle name="20% - アクセント 4 17" xfId="13048" xr:uid="{00000000-0005-0000-0000-00002A070000}"/>
    <cellStyle name="20% - アクセント 4 2" xfId="54" xr:uid="{00000000-0005-0000-0000-00002B070000}"/>
    <cellStyle name="20% - アクセント 4 3" xfId="218" xr:uid="{00000000-0005-0000-0000-00002C070000}"/>
    <cellStyle name="20% - アクセント 4 3 10" xfId="13132" xr:uid="{00000000-0005-0000-0000-00002D070000}"/>
    <cellStyle name="20% - アクセント 4 3 2" xfId="310" xr:uid="{00000000-0005-0000-0000-00002E070000}"/>
    <cellStyle name="20% - アクセント 4 3 2 2" xfId="1200" xr:uid="{00000000-0005-0000-0000-00002F070000}"/>
    <cellStyle name="20% - アクセント 4 3 2 2 2" xfId="2240" xr:uid="{00000000-0005-0000-0000-000030070000}"/>
    <cellStyle name="20% - アクセント 4 3 2 2 2 2" xfId="4271" xr:uid="{00000000-0005-0000-0000-000031070000}"/>
    <cellStyle name="20% - アクセント 4 3 2 2 2 2 2" xfId="10691" xr:uid="{00000000-0005-0000-0000-000032070000}"/>
    <cellStyle name="20% - アクセント 4 3 2 2 2 2 2 2" xfId="23506" xr:uid="{00000000-0005-0000-0000-000033070000}"/>
    <cellStyle name="20% - アクセント 4 3 2 2 2 2 3" xfId="17099" xr:uid="{00000000-0005-0000-0000-000034070000}"/>
    <cellStyle name="20% - アクセント 4 3 2 2 2 3" xfId="6435" xr:uid="{00000000-0005-0000-0000-000035070000}"/>
    <cellStyle name="20% - アクセント 4 3 2 2 2 3 2" xfId="12848" xr:uid="{00000000-0005-0000-0000-000036070000}"/>
    <cellStyle name="20% - アクセント 4 3 2 2 2 3 2 2" xfId="25663" xr:uid="{00000000-0005-0000-0000-000037070000}"/>
    <cellStyle name="20% - アクセント 4 3 2 2 2 3 3" xfId="19256" xr:uid="{00000000-0005-0000-0000-000038070000}"/>
    <cellStyle name="20% - アクセント 4 3 2 2 2 4" xfId="8666" xr:uid="{00000000-0005-0000-0000-000039070000}"/>
    <cellStyle name="20% - アクセント 4 3 2 2 2 4 2" xfId="21481" xr:uid="{00000000-0005-0000-0000-00003A070000}"/>
    <cellStyle name="20% - アクセント 4 3 2 2 2 5" xfId="15074" xr:uid="{00000000-0005-0000-0000-00003B070000}"/>
    <cellStyle name="20% - アクセント 4 3 2 2 3" xfId="3249" xr:uid="{00000000-0005-0000-0000-00003C070000}"/>
    <cellStyle name="20% - アクセント 4 3 2 2 3 2" xfId="9672" xr:uid="{00000000-0005-0000-0000-00003D070000}"/>
    <cellStyle name="20% - アクセント 4 3 2 2 3 2 2" xfId="22487" xr:uid="{00000000-0005-0000-0000-00003E070000}"/>
    <cellStyle name="20% - アクセント 4 3 2 2 3 3" xfId="16080" xr:uid="{00000000-0005-0000-0000-00003F070000}"/>
    <cellStyle name="20% - アクセント 4 3 2 2 4" xfId="5413" xr:uid="{00000000-0005-0000-0000-000040070000}"/>
    <cellStyle name="20% - アクセント 4 3 2 2 4 2" xfId="11826" xr:uid="{00000000-0005-0000-0000-000041070000}"/>
    <cellStyle name="20% - アクセント 4 3 2 2 4 2 2" xfId="24641" xr:uid="{00000000-0005-0000-0000-000042070000}"/>
    <cellStyle name="20% - アクセント 4 3 2 2 4 3" xfId="18234" xr:uid="{00000000-0005-0000-0000-000043070000}"/>
    <cellStyle name="20% - アクセント 4 3 2 2 5" xfId="7653" xr:uid="{00000000-0005-0000-0000-000044070000}"/>
    <cellStyle name="20% - アクセント 4 3 2 2 5 2" xfId="20468" xr:uid="{00000000-0005-0000-0000-000045070000}"/>
    <cellStyle name="20% - アクセント 4 3 2 2 6" xfId="14061" xr:uid="{00000000-0005-0000-0000-000046070000}"/>
    <cellStyle name="20% - アクセント 4 3 2 3" xfId="1758" xr:uid="{00000000-0005-0000-0000-000047070000}"/>
    <cellStyle name="20% - アクセント 4 3 2 3 2" xfId="3789" xr:uid="{00000000-0005-0000-0000-000048070000}"/>
    <cellStyle name="20% - アクセント 4 3 2 3 2 2" xfId="10209" xr:uid="{00000000-0005-0000-0000-000049070000}"/>
    <cellStyle name="20% - アクセント 4 3 2 3 2 2 2" xfId="23024" xr:uid="{00000000-0005-0000-0000-00004A070000}"/>
    <cellStyle name="20% - アクセント 4 3 2 3 2 3" xfId="16617" xr:uid="{00000000-0005-0000-0000-00004B070000}"/>
    <cellStyle name="20% - アクセント 4 3 2 3 3" xfId="5953" xr:uid="{00000000-0005-0000-0000-00004C070000}"/>
    <cellStyle name="20% - アクセント 4 3 2 3 3 2" xfId="12366" xr:uid="{00000000-0005-0000-0000-00004D070000}"/>
    <cellStyle name="20% - アクセント 4 3 2 3 3 2 2" xfId="25181" xr:uid="{00000000-0005-0000-0000-00004E070000}"/>
    <cellStyle name="20% - アクセント 4 3 2 3 3 3" xfId="18774" xr:uid="{00000000-0005-0000-0000-00004F070000}"/>
    <cellStyle name="20% - アクセント 4 3 2 3 4" xfId="8184" xr:uid="{00000000-0005-0000-0000-000050070000}"/>
    <cellStyle name="20% - アクセント 4 3 2 3 4 2" xfId="20999" xr:uid="{00000000-0005-0000-0000-000051070000}"/>
    <cellStyle name="20% - アクセント 4 3 2 3 5" xfId="14592" xr:uid="{00000000-0005-0000-0000-000052070000}"/>
    <cellStyle name="20% - アクセント 4 3 2 4" xfId="2767" xr:uid="{00000000-0005-0000-0000-000053070000}"/>
    <cellStyle name="20% - アクセント 4 3 2 4 2" xfId="9190" xr:uid="{00000000-0005-0000-0000-000054070000}"/>
    <cellStyle name="20% - アクセント 4 3 2 4 2 2" xfId="22005" xr:uid="{00000000-0005-0000-0000-000055070000}"/>
    <cellStyle name="20% - アクセント 4 3 2 4 3" xfId="15598" xr:uid="{00000000-0005-0000-0000-000056070000}"/>
    <cellStyle name="20% - アクセント 4 3 2 5" xfId="4931" xr:uid="{00000000-0005-0000-0000-000057070000}"/>
    <cellStyle name="20% - アクセント 4 3 2 5 2" xfId="11344" xr:uid="{00000000-0005-0000-0000-000058070000}"/>
    <cellStyle name="20% - アクセント 4 3 2 5 2 2" xfId="24159" xr:uid="{00000000-0005-0000-0000-000059070000}"/>
    <cellStyle name="20% - アクセント 4 3 2 5 3" xfId="17752" xr:uid="{00000000-0005-0000-0000-00005A070000}"/>
    <cellStyle name="20% - アクセント 4 3 2 6" xfId="6801" xr:uid="{00000000-0005-0000-0000-00005B070000}"/>
    <cellStyle name="20% - アクセント 4 3 2 6 2" xfId="19616" xr:uid="{00000000-0005-0000-0000-00005C070000}"/>
    <cellStyle name="20% - アクセント 4 3 2 7" xfId="13209" xr:uid="{00000000-0005-0000-0000-00005D070000}"/>
    <cellStyle name="20% - アクセント 4 3 3" xfId="372" xr:uid="{00000000-0005-0000-0000-00005E070000}"/>
    <cellStyle name="20% - アクセント 4 3 3 2" xfId="2052" xr:uid="{00000000-0005-0000-0000-00005F070000}"/>
    <cellStyle name="20% - アクセント 4 3 3 2 2" xfId="4083" xr:uid="{00000000-0005-0000-0000-000060070000}"/>
    <cellStyle name="20% - アクセント 4 3 3 2 2 2" xfId="10503" xr:uid="{00000000-0005-0000-0000-000061070000}"/>
    <cellStyle name="20% - アクセント 4 3 3 2 2 2 2" xfId="23318" xr:uid="{00000000-0005-0000-0000-000062070000}"/>
    <cellStyle name="20% - アクセント 4 3 3 2 2 3" xfId="16911" xr:uid="{00000000-0005-0000-0000-000063070000}"/>
    <cellStyle name="20% - アクセント 4 3 3 2 3" xfId="6247" xr:uid="{00000000-0005-0000-0000-000064070000}"/>
    <cellStyle name="20% - アクセント 4 3 3 2 3 2" xfId="12660" xr:uid="{00000000-0005-0000-0000-000065070000}"/>
    <cellStyle name="20% - アクセント 4 3 3 2 3 2 2" xfId="25475" xr:uid="{00000000-0005-0000-0000-000066070000}"/>
    <cellStyle name="20% - アクセント 4 3 3 2 3 3" xfId="19068" xr:uid="{00000000-0005-0000-0000-000067070000}"/>
    <cellStyle name="20% - アクセント 4 3 3 2 4" xfId="8478" xr:uid="{00000000-0005-0000-0000-000068070000}"/>
    <cellStyle name="20% - アクセント 4 3 3 2 4 2" xfId="21293" xr:uid="{00000000-0005-0000-0000-000069070000}"/>
    <cellStyle name="20% - アクセント 4 3 3 2 5" xfId="14886" xr:uid="{00000000-0005-0000-0000-00006A070000}"/>
    <cellStyle name="20% - アクセント 4 3 3 3" xfId="3061" xr:uid="{00000000-0005-0000-0000-00006B070000}"/>
    <cellStyle name="20% - アクセント 4 3 3 3 2" xfId="9484" xr:uid="{00000000-0005-0000-0000-00006C070000}"/>
    <cellStyle name="20% - アクセント 4 3 3 3 2 2" xfId="22299" xr:uid="{00000000-0005-0000-0000-00006D070000}"/>
    <cellStyle name="20% - アクセント 4 3 3 3 3" xfId="15892" xr:uid="{00000000-0005-0000-0000-00006E070000}"/>
    <cellStyle name="20% - アクセント 4 3 3 4" xfId="5225" xr:uid="{00000000-0005-0000-0000-00006F070000}"/>
    <cellStyle name="20% - アクセント 4 3 3 4 2" xfId="11638" xr:uid="{00000000-0005-0000-0000-000070070000}"/>
    <cellStyle name="20% - アクセント 4 3 3 4 2 2" xfId="24453" xr:uid="{00000000-0005-0000-0000-000071070000}"/>
    <cellStyle name="20% - アクセント 4 3 3 4 3" xfId="18046" xr:uid="{00000000-0005-0000-0000-000072070000}"/>
    <cellStyle name="20% - アクセント 4 3 3 5" xfId="6863" xr:uid="{00000000-0005-0000-0000-000073070000}"/>
    <cellStyle name="20% - アクセント 4 3 3 5 2" xfId="19678" xr:uid="{00000000-0005-0000-0000-000074070000}"/>
    <cellStyle name="20% - アクセント 4 3 3 6" xfId="13271" xr:uid="{00000000-0005-0000-0000-000075070000}"/>
    <cellStyle name="20% - アクセント 4 3 4" xfId="1573" xr:uid="{00000000-0005-0000-0000-000076070000}"/>
    <cellStyle name="20% - アクセント 4 3 4 2" xfId="3604" xr:uid="{00000000-0005-0000-0000-000077070000}"/>
    <cellStyle name="20% - アクセント 4 3 4 2 2" xfId="10024" xr:uid="{00000000-0005-0000-0000-000078070000}"/>
    <cellStyle name="20% - アクセント 4 3 4 2 2 2" xfId="22839" xr:uid="{00000000-0005-0000-0000-000079070000}"/>
    <cellStyle name="20% - アクセント 4 3 4 2 3" xfId="16432" xr:uid="{00000000-0005-0000-0000-00007A070000}"/>
    <cellStyle name="20% - アクセント 4 3 4 3" xfId="5768" xr:uid="{00000000-0005-0000-0000-00007B070000}"/>
    <cellStyle name="20% - アクセント 4 3 4 3 2" xfId="12181" xr:uid="{00000000-0005-0000-0000-00007C070000}"/>
    <cellStyle name="20% - アクセント 4 3 4 3 2 2" xfId="24996" xr:uid="{00000000-0005-0000-0000-00007D070000}"/>
    <cellStyle name="20% - アクセント 4 3 4 3 3" xfId="18589" xr:uid="{00000000-0005-0000-0000-00007E070000}"/>
    <cellStyle name="20% - アクセント 4 3 4 4" xfId="7999" xr:uid="{00000000-0005-0000-0000-00007F070000}"/>
    <cellStyle name="20% - アクセント 4 3 4 4 2" xfId="20814" xr:uid="{00000000-0005-0000-0000-000080070000}"/>
    <cellStyle name="20% - アクセント 4 3 4 5" xfId="14407" xr:uid="{00000000-0005-0000-0000-000081070000}"/>
    <cellStyle name="20% - アクセント 4 3 5" xfId="2582" xr:uid="{00000000-0005-0000-0000-000082070000}"/>
    <cellStyle name="20% - アクセント 4 3 5 2" xfId="9005" xr:uid="{00000000-0005-0000-0000-000083070000}"/>
    <cellStyle name="20% - アクセント 4 3 5 2 2" xfId="21820" xr:uid="{00000000-0005-0000-0000-000084070000}"/>
    <cellStyle name="20% - アクセント 4 3 5 3" xfId="15413" xr:uid="{00000000-0005-0000-0000-000085070000}"/>
    <cellStyle name="20% - アクセント 4 3 6" xfId="4746" xr:uid="{00000000-0005-0000-0000-000086070000}"/>
    <cellStyle name="20% - アクセント 4 3 6 2" xfId="11159" xr:uid="{00000000-0005-0000-0000-000087070000}"/>
    <cellStyle name="20% - アクセント 4 3 6 2 2" xfId="23974" xr:uid="{00000000-0005-0000-0000-000088070000}"/>
    <cellStyle name="20% - アクセント 4 3 6 3" xfId="17567" xr:uid="{00000000-0005-0000-0000-000089070000}"/>
    <cellStyle name="20% - アクセント 4 3 7" xfId="776" xr:uid="{00000000-0005-0000-0000-00008A070000}"/>
    <cellStyle name="20% - アクセント 4 3 7 2" xfId="7229" xr:uid="{00000000-0005-0000-0000-00008B070000}"/>
    <cellStyle name="20% - アクセント 4 3 7 2 2" xfId="20044" xr:uid="{00000000-0005-0000-0000-00008C070000}"/>
    <cellStyle name="20% - アクセント 4 3 7 3" xfId="13637" xr:uid="{00000000-0005-0000-0000-00008D070000}"/>
    <cellStyle name="20% - アクセント 4 3 8" xfId="6559" xr:uid="{00000000-0005-0000-0000-00008E070000}"/>
    <cellStyle name="20% - アクセント 4 3 8 2" xfId="12972" xr:uid="{00000000-0005-0000-0000-00008F070000}"/>
    <cellStyle name="20% - アクセント 4 3 8 2 2" xfId="25787" xr:uid="{00000000-0005-0000-0000-000090070000}"/>
    <cellStyle name="20% - アクセント 4 3 8 3" xfId="19380" xr:uid="{00000000-0005-0000-0000-000091070000}"/>
    <cellStyle name="20% - アクセント 4 3 9" xfId="6724" xr:uid="{00000000-0005-0000-0000-000092070000}"/>
    <cellStyle name="20% - アクセント 4 3 9 2" xfId="19539" xr:uid="{00000000-0005-0000-0000-000093070000}"/>
    <cellStyle name="20% - アクセント 4 4" xfId="250" xr:uid="{00000000-0005-0000-0000-000094070000}"/>
    <cellStyle name="20% - アクセント 4 4 2" xfId="622" xr:uid="{00000000-0005-0000-0000-000095070000}"/>
    <cellStyle name="20% - アクセント 4 4 2 2" xfId="1230" xr:uid="{00000000-0005-0000-0000-000096070000}"/>
    <cellStyle name="20% - アクセント 4 4 2 2 2" xfId="2270" xr:uid="{00000000-0005-0000-0000-000097070000}"/>
    <cellStyle name="20% - アクセント 4 4 2 2 2 2" xfId="4301" xr:uid="{00000000-0005-0000-0000-000098070000}"/>
    <cellStyle name="20% - アクセント 4 4 2 2 2 2 2" xfId="10721" xr:uid="{00000000-0005-0000-0000-000099070000}"/>
    <cellStyle name="20% - アクセント 4 4 2 2 2 2 2 2" xfId="23536" xr:uid="{00000000-0005-0000-0000-00009A070000}"/>
    <cellStyle name="20% - アクセント 4 4 2 2 2 2 3" xfId="17129" xr:uid="{00000000-0005-0000-0000-00009B070000}"/>
    <cellStyle name="20% - アクセント 4 4 2 2 2 3" xfId="6465" xr:uid="{00000000-0005-0000-0000-00009C070000}"/>
    <cellStyle name="20% - アクセント 4 4 2 2 2 3 2" xfId="12878" xr:uid="{00000000-0005-0000-0000-00009D070000}"/>
    <cellStyle name="20% - アクセント 4 4 2 2 2 3 2 2" xfId="25693" xr:uid="{00000000-0005-0000-0000-00009E070000}"/>
    <cellStyle name="20% - アクセント 4 4 2 2 2 3 3" xfId="19286" xr:uid="{00000000-0005-0000-0000-00009F070000}"/>
    <cellStyle name="20% - アクセント 4 4 2 2 2 4" xfId="8696" xr:uid="{00000000-0005-0000-0000-0000A0070000}"/>
    <cellStyle name="20% - アクセント 4 4 2 2 2 4 2" xfId="21511" xr:uid="{00000000-0005-0000-0000-0000A1070000}"/>
    <cellStyle name="20% - アクセント 4 4 2 2 2 5" xfId="15104" xr:uid="{00000000-0005-0000-0000-0000A2070000}"/>
    <cellStyle name="20% - アクセント 4 4 2 2 3" xfId="3279" xr:uid="{00000000-0005-0000-0000-0000A3070000}"/>
    <cellStyle name="20% - アクセント 4 4 2 2 3 2" xfId="9702" xr:uid="{00000000-0005-0000-0000-0000A4070000}"/>
    <cellStyle name="20% - アクセント 4 4 2 2 3 2 2" xfId="22517" xr:uid="{00000000-0005-0000-0000-0000A5070000}"/>
    <cellStyle name="20% - アクセント 4 4 2 2 3 3" xfId="16110" xr:uid="{00000000-0005-0000-0000-0000A6070000}"/>
    <cellStyle name="20% - アクセント 4 4 2 2 4" xfId="5443" xr:uid="{00000000-0005-0000-0000-0000A7070000}"/>
    <cellStyle name="20% - アクセント 4 4 2 2 4 2" xfId="11856" xr:uid="{00000000-0005-0000-0000-0000A8070000}"/>
    <cellStyle name="20% - アクセント 4 4 2 2 4 2 2" xfId="24671" xr:uid="{00000000-0005-0000-0000-0000A9070000}"/>
    <cellStyle name="20% - アクセント 4 4 2 2 4 3" xfId="18264" xr:uid="{00000000-0005-0000-0000-0000AA070000}"/>
    <cellStyle name="20% - アクセント 4 4 2 2 5" xfId="7683" xr:uid="{00000000-0005-0000-0000-0000AB070000}"/>
    <cellStyle name="20% - アクセント 4 4 2 2 5 2" xfId="20498" xr:uid="{00000000-0005-0000-0000-0000AC070000}"/>
    <cellStyle name="20% - アクセント 4 4 2 2 6" xfId="14091" xr:uid="{00000000-0005-0000-0000-0000AD070000}"/>
    <cellStyle name="20% - アクセント 4 4 2 3" xfId="1788" xr:uid="{00000000-0005-0000-0000-0000AE070000}"/>
    <cellStyle name="20% - アクセント 4 4 2 3 2" xfId="3819" xr:uid="{00000000-0005-0000-0000-0000AF070000}"/>
    <cellStyle name="20% - アクセント 4 4 2 3 2 2" xfId="10239" xr:uid="{00000000-0005-0000-0000-0000B0070000}"/>
    <cellStyle name="20% - アクセント 4 4 2 3 2 2 2" xfId="23054" xr:uid="{00000000-0005-0000-0000-0000B1070000}"/>
    <cellStyle name="20% - アクセント 4 4 2 3 2 3" xfId="16647" xr:uid="{00000000-0005-0000-0000-0000B2070000}"/>
    <cellStyle name="20% - アクセント 4 4 2 3 3" xfId="5983" xr:uid="{00000000-0005-0000-0000-0000B3070000}"/>
    <cellStyle name="20% - アクセント 4 4 2 3 3 2" xfId="12396" xr:uid="{00000000-0005-0000-0000-0000B4070000}"/>
    <cellStyle name="20% - アクセント 4 4 2 3 3 2 2" xfId="25211" xr:uid="{00000000-0005-0000-0000-0000B5070000}"/>
    <cellStyle name="20% - アクセント 4 4 2 3 3 3" xfId="18804" xr:uid="{00000000-0005-0000-0000-0000B6070000}"/>
    <cellStyle name="20% - アクセント 4 4 2 3 4" xfId="8214" xr:uid="{00000000-0005-0000-0000-0000B7070000}"/>
    <cellStyle name="20% - アクセント 4 4 2 3 4 2" xfId="21029" xr:uid="{00000000-0005-0000-0000-0000B8070000}"/>
    <cellStyle name="20% - アクセント 4 4 2 3 5" xfId="14622" xr:uid="{00000000-0005-0000-0000-0000B9070000}"/>
    <cellStyle name="20% - アクセント 4 4 2 4" xfId="2797" xr:uid="{00000000-0005-0000-0000-0000BA070000}"/>
    <cellStyle name="20% - アクセント 4 4 2 4 2" xfId="9220" xr:uid="{00000000-0005-0000-0000-0000BB070000}"/>
    <cellStyle name="20% - アクセント 4 4 2 4 2 2" xfId="22035" xr:uid="{00000000-0005-0000-0000-0000BC070000}"/>
    <cellStyle name="20% - アクセント 4 4 2 4 3" xfId="15628" xr:uid="{00000000-0005-0000-0000-0000BD070000}"/>
    <cellStyle name="20% - アクセント 4 4 2 5" xfId="4961" xr:uid="{00000000-0005-0000-0000-0000BE070000}"/>
    <cellStyle name="20% - アクセント 4 4 2 5 2" xfId="11374" xr:uid="{00000000-0005-0000-0000-0000BF070000}"/>
    <cellStyle name="20% - アクセント 4 4 2 5 2 2" xfId="24189" xr:uid="{00000000-0005-0000-0000-0000C0070000}"/>
    <cellStyle name="20% - アクセント 4 4 2 5 3" xfId="17782" xr:uid="{00000000-0005-0000-0000-0000C1070000}"/>
    <cellStyle name="20% - アクセント 4 4 2 6" xfId="7099" xr:uid="{00000000-0005-0000-0000-0000C2070000}"/>
    <cellStyle name="20% - アクセント 4 4 2 6 2" xfId="19914" xr:uid="{00000000-0005-0000-0000-0000C3070000}"/>
    <cellStyle name="20% - アクセント 4 4 2 7" xfId="13507" xr:uid="{00000000-0005-0000-0000-0000C4070000}"/>
    <cellStyle name="20% - アクセント 4 4 3" xfId="1045" xr:uid="{00000000-0005-0000-0000-0000C5070000}"/>
    <cellStyle name="20% - アクセント 4 4 3 2" xfId="2082" xr:uid="{00000000-0005-0000-0000-0000C6070000}"/>
    <cellStyle name="20% - アクセント 4 4 3 2 2" xfId="4113" xr:uid="{00000000-0005-0000-0000-0000C7070000}"/>
    <cellStyle name="20% - アクセント 4 4 3 2 2 2" xfId="10533" xr:uid="{00000000-0005-0000-0000-0000C8070000}"/>
    <cellStyle name="20% - アクセント 4 4 3 2 2 2 2" xfId="23348" xr:uid="{00000000-0005-0000-0000-0000C9070000}"/>
    <cellStyle name="20% - アクセント 4 4 3 2 2 3" xfId="16941" xr:uid="{00000000-0005-0000-0000-0000CA070000}"/>
    <cellStyle name="20% - アクセント 4 4 3 2 3" xfId="6277" xr:uid="{00000000-0005-0000-0000-0000CB070000}"/>
    <cellStyle name="20% - アクセント 4 4 3 2 3 2" xfId="12690" xr:uid="{00000000-0005-0000-0000-0000CC070000}"/>
    <cellStyle name="20% - アクセント 4 4 3 2 3 2 2" xfId="25505" xr:uid="{00000000-0005-0000-0000-0000CD070000}"/>
    <cellStyle name="20% - アクセント 4 4 3 2 3 3" xfId="19098" xr:uid="{00000000-0005-0000-0000-0000CE070000}"/>
    <cellStyle name="20% - アクセント 4 4 3 2 4" xfId="8508" xr:uid="{00000000-0005-0000-0000-0000CF070000}"/>
    <cellStyle name="20% - アクセント 4 4 3 2 4 2" xfId="21323" xr:uid="{00000000-0005-0000-0000-0000D0070000}"/>
    <cellStyle name="20% - アクセント 4 4 3 2 5" xfId="14916" xr:uid="{00000000-0005-0000-0000-0000D1070000}"/>
    <cellStyle name="20% - アクセント 4 4 3 3" xfId="3091" xr:uid="{00000000-0005-0000-0000-0000D2070000}"/>
    <cellStyle name="20% - アクセント 4 4 3 3 2" xfId="9514" xr:uid="{00000000-0005-0000-0000-0000D3070000}"/>
    <cellStyle name="20% - アクセント 4 4 3 3 2 2" xfId="22329" xr:uid="{00000000-0005-0000-0000-0000D4070000}"/>
    <cellStyle name="20% - アクセント 4 4 3 3 3" xfId="15922" xr:uid="{00000000-0005-0000-0000-0000D5070000}"/>
    <cellStyle name="20% - アクセント 4 4 3 4" xfId="5255" xr:uid="{00000000-0005-0000-0000-0000D6070000}"/>
    <cellStyle name="20% - アクセント 4 4 3 4 2" xfId="11668" xr:uid="{00000000-0005-0000-0000-0000D7070000}"/>
    <cellStyle name="20% - アクセント 4 4 3 4 2 2" xfId="24483" xr:uid="{00000000-0005-0000-0000-0000D8070000}"/>
    <cellStyle name="20% - アクセント 4 4 3 4 3" xfId="18076" xr:uid="{00000000-0005-0000-0000-0000D9070000}"/>
    <cellStyle name="20% - アクセント 4 4 3 5" xfId="7498" xr:uid="{00000000-0005-0000-0000-0000DA070000}"/>
    <cellStyle name="20% - アクセント 4 4 3 5 2" xfId="20313" xr:uid="{00000000-0005-0000-0000-0000DB070000}"/>
    <cellStyle name="20% - アクセント 4 4 3 6" xfId="13906" xr:uid="{00000000-0005-0000-0000-0000DC070000}"/>
    <cellStyle name="20% - アクセント 4 4 4" xfId="1602" xr:uid="{00000000-0005-0000-0000-0000DD070000}"/>
    <cellStyle name="20% - アクセント 4 4 4 2" xfId="3633" xr:uid="{00000000-0005-0000-0000-0000DE070000}"/>
    <cellStyle name="20% - アクセント 4 4 4 2 2" xfId="10053" xr:uid="{00000000-0005-0000-0000-0000DF070000}"/>
    <cellStyle name="20% - アクセント 4 4 4 2 2 2" xfId="22868" xr:uid="{00000000-0005-0000-0000-0000E0070000}"/>
    <cellStyle name="20% - アクセント 4 4 4 2 3" xfId="16461" xr:uid="{00000000-0005-0000-0000-0000E1070000}"/>
    <cellStyle name="20% - アクセント 4 4 4 3" xfId="5797" xr:uid="{00000000-0005-0000-0000-0000E2070000}"/>
    <cellStyle name="20% - アクセント 4 4 4 3 2" xfId="12210" xr:uid="{00000000-0005-0000-0000-0000E3070000}"/>
    <cellStyle name="20% - アクセント 4 4 4 3 2 2" xfId="25025" xr:uid="{00000000-0005-0000-0000-0000E4070000}"/>
    <cellStyle name="20% - アクセント 4 4 4 3 3" xfId="18618" xr:uid="{00000000-0005-0000-0000-0000E5070000}"/>
    <cellStyle name="20% - アクセント 4 4 4 4" xfId="8028" xr:uid="{00000000-0005-0000-0000-0000E6070000}"/>
    <cellStyle name="20% - アクセント 4 4 4 4 2" xfId="20843" xr:uid="{00000000-0005-0000-0000-0000E7070000}"/>
    <cellStyle name="20% - アクセント 4 4 4 5" xfId="14436" xr:uid="{00000000-0005-0000-0000-0000E8070000}"/>
    <cellStyle name="20% - アクセント 4 4 5" xfId="2611" xr:uid="{00000000-0005-0000-0000-0000E9070000}"/>
    <cellStyle name="20% - アクセント 4 4 5 2" xfId="9034" xr:uid="{00000000-0005-0000-0000-0000EA070000}"/>
    <cellStyle name="20% - アクセント 4 4 5 2 2" xfId="21849" xr:uid="{00000000-0005-0000-0000-0000EB070000}"/>
    <cellStyle name="20% - アクセント 4 4 5 3" xfId="15442" xr:uid="{00000000-0005-0000-0000-0000EC070000}"/>
    <cellStyle name="20% - アクセント 4 4 6" xfId="4775" xr:uid="{00000000-0005-0000-0000-0000ED070000}"/>
    <cellStyle name="20% - アクセント 4 4 6 2" xfId="11188" xr:uid="{00000000-0005-0000-0000-0000EE070000}"/>
    <cellStyle name="20% - アクセント 4 4 6 2 2" xfId="24003" xr:uid="{00000000-0005-0000-0000-0000EF070000}"/>
    <cellStyle name="20% - アクセント 4 4 6 3" xfId="17596" xr:uid="{00000000-0005-0000-0000-0000F0070000}"/>
    <cellStyle name="20% - アクセント 4 4 7" xfId="6751" xr:uid="{00000000-0005-0000-0000-0000F1070000}"/>
    <cellStyle name="20% - アクセント 4 4 7 2" xfId="19566" xr:uid="{00000000-0005-0000-0000-0000F2070000}"/>
    <cellStyle name="20% - アクセント 4 4 8" xfId="13159" xr:uid="{00000000-0005-0000-0000-0000F3070000}"/>
    <cellStyle name="20% - アクセント 4 5" xfId="345" xr:uid="{00000000-0005-0000-0000-0000F4070000}"/>
    <cellStyle name="20% - アクセント 4 5 2" xfId="567" xr:uid="{00000000-0005-0000-0000-0000F5070000}"/>
    <cellStyle name="20% - アクセント 4 5 2 2" xfId="1156" xr:uid="{00000000-0005-0000-0000-0000F6070000}"/>
    <cellStyle name="20% - アクセント 4 5 2 2 2" xfId="2196" xr:uid="{00000000-0005-0000-0000-0000F7070000}"/>
    <cellStyle name="20% - アクセント 4 5 2 2 2 2" xfId="4227" xr:uid="{00000000-0005-0000-0000-0000F8070000}"/>
    <cellStyle name="20% - アクセント 4 5 2 2 2 2 2" xfId="10647" xr:uid="{00000000-0005-0000-0000-0000F9070000}"/>
    <cellStyle name="20% - アクセント 4 5 2 2 2 2 2 2" xfId="23462" xr:uid="{00000000-0005-0000-0000-0000FA070000}"/>
    <cellStyle name="20% - アクセント 4 5 2 2 2 2 3" xfId="17055" xr:uid="{00000000-0005-0000-0000-0000FB070000}"/>
    <cellStyle name="20% - アクセント 4 5 2 2 2 3" xfId="6391" xr:uid="{00000000-0005-0000-0000-0000FC070000}"/>
    <cellStyle name="20% - アクセント 4 5 2 2 2 3 2" xfId="12804" xr:uid="{00000000-0005-0000-0000-0000FD070000}"/>
    <cellStyle name="20% - アクセント 4 5 2 2 2 3 2 2" xfId="25619" xr:uid="{00000000-0005-0000-0000-0000FE070000}"/>
    <cellStyle name="20% - アクセント 4 5 2 2 2 3 3" xfId="19212" xr:uid="{00000000-0005-0000-0000-0000FF070000}"/>
    <cellStyle name="20% - アクセント 4 5 2 2 2 4" xfId="8622" xr:uid="{00000000-0005-0000-0000-000000080000}"/>
    <cellStyle name="20% - アクセント 4 5 2 2 2 4 2" xfId="21437" xr:uid="{00000000-0005-0000-0000-000001080000}"/>
    <cellStyle name="20% - アクセント 4 5 2 2 2 5" xfId="15030" xr:uid="{00000000-0005-0000-0000-000002080000}"/>
    <cellStyle name="20% - アクセント 4 5 2 2 3" xfId="3205" xr:uid="{00000000-0005-0000-0000-000003080000}"/>
    <cellStyle name="20% - アクセント 4 5 2 2 3 2" xfId="9628" xr:uid="{00000000-0005-0000-0000-000004080000}"/>
    <cellStyle name="20% - アクセント 4 5 2 2 3 2 2" xfId="22443" xr:uid="{00000000-0005-0000-0000-000005080000}"/>
    <cellStyle name="20% - アクセント 4 5 2 2 3 3" xfId="16036" xr:uid="{00000000-0005-0000-0000-000006080000}"/>
    <cellStyle name="20% - アクセント 4 5 2 2 4" xfId="5369" xr:uid="{00000000-0005-0000-0000-000007080000}"/>
    <cellStyle name="20% - アクセント 4 5 2 2 4 2" xfId="11782" xr:uid="{00000000-0005-0000-0000-000008080000}"/>
    <cellStyle name="20% - アクセント 4 5 2 2 4 2 2" xfId="24597" xr:uid="{00000000-0005-0000-0000-000009080000}"/>
    <cellStyle name="20% - アクセント 4 5 2 2 4 3" xfId="18190" xr:uid="{00000000-0005-0000-0000-00000A080000}"/>
    <cellStyle name="20% - アクセント 4 5 2 2 5" xfId="7609" xr:uid="{00000000-0005-0000-0000-00000B080000}"/>
    <cellStyle name="20% - アクセント 4 5 2 2 5 2" xfId="20424" xr:uid="{00000000-0005-0000-0000-00000C080000}"/>
    <cellStyle name="20% - アクセント 4 5 2 2 6" xfId="14017" xr:uid="{00000000-0005-0000-0000-00000D080000}"/>
    <cellStyle name="20% - アクセント 4 5 2 3" xfId="1714" xr:uid="{00000000-0005-0000-0000-00000E080000}"/>
    <cellStyle name="20% - アクセント 4 5 2 3 2" xfId="3745" xr:uid="{00000000-0005-0000-0000-00000F080000}"/>
    <cellStyle name="20% - アクセント 4 5 2 3 2 2" xfId="10165" xr:uid="{00000000-0005-0000-0000-000010080000}"/>
    <cellStyle name="20% - アクセント 4 5 2 3 2 2 2" xfId="22980" xr:uid="{00000000-0005-0000-0000-000011080000}"/>
    <cellStyle name="20% - アクセント 4 5 2 3 2 3" xfId="16573" xr:uid="{00000000-0005-0000-0000-000012080000}"/>
    <cellStyle name="20% - アクセント 4 5 2 3 3" xfId="5909" xr:uid="{00000000-0005-0000-0000-000013080000}"/>
    <cellStyle name="20% - アクセント 4 5 2 3 3 2" xfId="12322" xr:uid="{00000000-0005-0000-0000-000014080000}"/>
    <cellStyle name="20% - アクセント 4 5 2 3 3 2 2" xfId="25137" xr:uid="{00000000-0005-0000-0000-000015080000}"/>
    <cellStyle name="20% - アクセント 4 5 2 3 3 3" xfId="18730" xr:uid="{00000000-0005-0000-0000-000016080000}"/>
    <cellStyle name="20% - アクセント 4 5 2 3 4" xfId="8140" xr:uid="{00000000-0005-0000-0000-000017080000}"/>
    <cellStyle name="20% - アクセント 4 5 2 3 4 2" xfId="20955" xr:uid="{00000000-0005-0000-0000-000018080000}"/>
    <cellStyle name="20% - アクセント 4 5 2 3 5" xfId="14548" xr:uid="{00000000-0005-0000-0000-000019080000}"/>
    <cellStyle name="20% - アクセント 4 5 2 4" xfId="2723" xr:uid="{00000000-0005-0000-0000-00001A080000}"/>
    <cellStyle name="20% - アクセント 4 5 2 4 2" xfId="9146" xr:uid="{00000000-0005-0000-0000-00001B080000}"/>
    <cellStyle name="20% - アクセント 4 5 2 4 2 2" xfId="21961" xr:uid="{00000000-0005-0000-0000-00001C080000}"/>
    <cellStyle name="20% - アクセント 4 5 2 4 3" xfId="15554" xr:uid="{00000000-0005-0000-0000-00001D080000}"/>
    <cellStyle name="20% - アクセント 4 5 2 5" xfId="4887" xr:uid="{00000000-0005-0000-0000-00001E080000}"/>
    <cellStyle name="20% - アクセント 4 5 2 5 2" xfId="11300" xr:uid="{00000000-0005-0000-0000-00001F080000}"/>
    <cellStyle name="20% - アクセント 4 5 2 5 2 2" xfId="24115" xr:uid="{00000000-0005-0000-0000-000020080000}"/>
    <cellStyle name="20% - アクセント 4 5 2 5 3" xfId="17708" xr:uid="{00000000-0005-0000-0000-000021080000}"/>
    <cellStyle name="20% - アクセント 4 5 2 6" xfId="7044" xr:uid="{00000000-0005-0000-0000-000022080000}"/>
    <cellStyle name="20% - アクセント 4 5 2 6 2" xfId="19859" xr:uid="{00000000-0005-0000-0000-000023080000}"/>
    <cellStyle name="20% - アクセント 4 5 2 7" xfId="13452" xr:uid="{00000000-0005-0000-0000-000024080000}"/>
    <cellStyle name="20% - アクセント 4 5 3" xfId="986" xr:uid="{00000000-0005-0000-0000-000025080000}"/>
    <cellStyle name="20% - アクセント 4 5 3 2" xfId="2008" xr:uid="{00000000-0005-0000-0000-000026080000}"/>
    <cellStyle name="20% - アクセント 4 5 3 2 2" xfId="4039" xr:uid="{00000000-0005-0000-0000-000027080000}"/>
    <cellStyle name="20% - アクセント 4 5 3 2 2 2" xfId="10459" xr:uid="{00000000-0005-0000-0000-000028080000}"/>
    <cellStyle name="20% - アクセント 4 5 3 2 2 2 2" xfId="23274" xr:uid="{00000000-0005-0000-0000-000029080000}"/>
    <cellStyle name="20% - アクセント 4 5 3 2 2 3" xfId="16867" xr:uid="{00000000-0005-0000-0000-00002A080000}"/>
    <cellStyle name="20% - アクセント 4 5 3 2 3" xfId="6203" xr:uid="{00000000-0005-0000-0000-00002B080000}"/>
    <cellStyle name="20% - アクセント 4 5 3 2 3 2" xfId="12616" xr:uid="{00000000-0005-0000-0000-00002C080000}"/>
    <cellStyle name="20% - アクセント 4 5 3 2 3 2 2" xfId="25431" xr:uid="{00000000-0005-0000-0000-00002D080000}"/>
    <cellStyle name="20% - アクセント 4 5 3 2 3 3" xfId="19024" xr:uid="{00000000-0005-0000-0000-00002E080000}"/>
    <cellStyle name="20% - アクセント 4 5 3 2 4" xfId="8434" xr:uid="{00000000-0005-0000-0000-00002F080000}"/>
    <cellStyle name="20% - アクセント 4 5 3 2 4 2" xfId="21249" xr:uid="{00000000-0005-0000-0000-000030080000}"/>
    <cellStyle name="20% - アクセント 4 5 3 2 5" xfId="14842" xr:uid="{00000000-0005-0000-0000-000031080000}"/>
    <cellStyle name="20% - アクセント 4 5 3 3" xfId="3017" xr:uid="{00000000-0005-0000-0000-000032080000}"/>
    <cellStyle name="20% - アクセント 4 5 3 3 2" xfId="9440" xr:uid="{00000000-0005-0000-0000-000033080000}"/>
    <cellStyle name="20% - アクセント 4 5 3 3 2 2" xfId="22255" xr:uid="{00000000-0005-0000-0000-000034080000}"/>
    <cellStyle name="20% - アクセント 4 5 3 3 3" xfId="15848" xr:uid="{00000000-0005-0000-0000-000035080000}"/>
    <cellStyle name="20% - アクセント 4 5 3 4" xfId="5181" xr:uid="{00000000-0005-0000-0000-000036080000}"/>
    <cellStyle name="20% - アクセント 4 5 3 4 2" xfId="11594" xr:uid="{00000000-0005-0000-0000-000037080000}"/>
    <cellStyle name="20% - アクセント 4 5 3 4 2 2" xfId="24409" xr:uid="{00000000-0005-0000-0000-000038080000}"/>
    <cellStyle name="20% - アクセント 4 5 3 4 3" xfId="18002" xr:uid="{00000000-0005-0000-0000-000039080000}"/>
    <cellStyle name="20% - アクセント 4 5 3 5" xfId="7439" xr:uid="{00000000-0005-0000-0000-00003A080000}"/>
    <cellStyle name="20% - アクセント 4 5 3 5 2" xfId="20254" xr:uid="{00000000-0005-0000-0000-00003B080000}"/>
    <cellStyle name="20% - アクセント 4 5 3 6" xfId="13847" xr:uid="{00000000-0005-0000-0000-00003C080000}"/>
    <cellStyle name="20% - アクセント 4 5 4" xfId="1528" xr:uid="{00000000-0005-0000-0000-00003D080000}"/>
    <cellStyle name="20% - アクセント 4 5 4 2" xfId="3560" xr:uid="{00000000-0005-0000-0000-00003E080000}"/>
    <cellStyle name="20% - アクセント 4 5 4 2 2" xfId="9980" xr:uid="{00000000-0005-0000-0000-00003F080000}"/>
    <cellStyle name="20% - アクセント 4 5 4 2 2 2" xfId="22795" xr:uid="{00000000-0005-0000-0000-000040080000}"/>
    <cellStyle name="20% - アクセント 4 5 4 2 3" xfId="16388" xr:uid="{00000000-0005-0000-0000-000041080000}"/>
    <cellStyle name="20% - アクセント 4 5 4 3" xfId="5724" xr:uid="{00000000-0005-0000-0000-000042080000}"/>
    <cellStyle name="20% - アクセント 4 5 4 3 2" xfId="12137" xr:uid="{00000000-0005-0000-0000-000043080000}"/>
    <cellStyle name="20% - アクセント 4 5 4 3 2 2" xfId="24952" xr:uid="{00000000-0005-0000-0000-000044080000}"/>
    <cellStyle name="20% - アクセント 4 5 4 3 3" xfId="18545" xr:uid="{00000000-0005-0000-0000-000045080000}"/>
    <cellStyle name="20% - アクセント 4 5 4 4" xfId="7955" xr:uid="{00000000-0005-0000-0000-000046080000}"/>
    <cellStyle name="20% - アクセント 4 5 4 4 2" xfId="20770" xr:uid="{00000000-0005-0000-0000-000047080000}"/>
    <cellStyle name="20% - アクセント 4 5 4 5" xfId="14363" xr:uid="{00000000-0005-0000-0000-000048080000}"/>
    <cellStyle name="20% - アクセント 4 5 5" xfId="2538" xr:uid="{00000000-0005-0000-0000-000049080000}"/>
    <cellStyle name="20% - アクセント 4 5 5 2" xfId="8961" xr:uid="{00000000-0005-0000-0000-00004A080000}"/>
    <cellStyle name="20% - アクセント 4 5 5 2 2" xfId="21776" xr:uid="{00000000-0005-0000-0000-00004B080000}"/>
    <cellStyle name="20% - アクセント 4 5 5 3" xfId="15369" xr:uid="{00000000-0005-0000-0000-00004C080000}"/>
    <cellStyle name="20% - アクセント 4 5 6" xfId="4702" xr:uid="{00000000-0005-0000-0000-00004D080000}"/>
    <cellStyle name="20% - アクセント 4 5 6 2" xfId="11115" xr:uid="{00000000-0005-0000-0000-00004E080000}"/>
    <cellStyle name="20% - アクセント 4 5 6 2 2" xfId="23930" xr:uid="{00000000-0005-0000-0000-00004F080000}"/>
    <cellStyle name="20% - アクセント 4 5 6 3" xfId="17523" xr:uid="{00000000-0005-0000-0000-000050080000}"/>
    <cellStyle name="20% - アクセント 4 5 7" xfId="6836" xr:uid="{00000000-0005-0000-0000-000051080000}"/>
    <cellStyle name="20% - アクセント 4 5 7 2" xfId="19651" xr:uid="{00000000-0005-0000-0000-000052080000}"/>
    <cellStyle name="20% - アクセント 4 5 8" xfId="13244" xr:uid="{00000000-0005-0000-0000-000053080000}"/>
    <cellStyle name="20% - アクセント 4 6" xfId="119" xr:uid="{00000000-0005-0000-0000-000054080000}"/>
    <cellStyle name="20% - アクセント 4 6 2" xfId="539" xr:uid="{00000000-0005-0000-0000-000055080000}"/>
    <cellStyle name="20% - アクセント 4 6 2 2" xfId="1128" xr:uid="{00000000-0005-0000-0000-000056080000}"/>
    <cellStyle name="20% - アクセント 4 6 2 2 2" xfId="2168" xr:uid="{00000000-0005-0000-0000-000057080000}"/>
    <cellStyle name="20% - アクセント 4 6 2 2 2 2" xfId="4199" xr:uid="{00000000-0005-0000-0000-000058080000}"/>
    <cellStyle name="20% - アクセント 4 6 2 2 2 2 2" xfId="10619" xr:uid="{00000000-0005-0000-0000-000059080000}"/>
    <cellStyle name="20% - アクセント 4 6 2 2 2 2 2 2" xfId="23434" xr:uid="{00000000-0005-0000-0000-00005A080000}"/>
    <cellStyle name="20% - アクセント 4 6 2 2 2 2 3" xfId="17027" xr:uid="{00000000-0005-0000-0000-00005B080000}"/>
    <cellStyle name="20% - アクセント 4 6 2 2 2 3" xfId="6363" xr:uid="{00000000-0005-0000-0000-00005C080000}"/>
    <cellStyle name="20% - アクセント 4 6 2 2 2 3 2" xfId="12776" xr:uid="{00000000-0005-0000-0000-00005D080000}"/>
    <cellStyle name="20% - アクセント 4 6 2 2 2 3 2 2" xfId="25591" xr:uid="{00000000-0005-0000-0000-00005E080000}"/>
    <cellStyle name="20% - アクセント 4 6 2 2 2 3 3" xfId="19184" xr:uid="{00000000-0005-0000-0000-00005F080000}"/>
    <cellStyle name="20% - アクセント 4 6 2 2 2 4" xfId="8594" xr:uid="{00000000-0005-0000-0000-000060080000}"/>
    <cellStyle name="20% - アクセント 4 6 2 2 2 4 2" xfId="21409" xr:uid="{00000000-0005-0000-0000-000061080000}"/>
    <cellStyle name="20% - アクセント 4 6 2 2 2 5" xfId="15002" xr:uid="{00000000-0005-0000-0000-000062080000}"/>
    <cellStyle name="20% - アクセント 4 6 2 2 3" xfId="3177" xr:uid="{00000000-0005-0000-0000-000063080000}"/>
    <cellStyle name="20% - アクセント 4 6 2 2 3 2" xfId="9600" xr:uid="{00000000-0005-0000-0000-000064080000}"/>
    <cellStyle name="20% - アクセント 4 6 2 2 3 2 2" xfId="22415" xr:uid="{00000000-0005-0000-0000-000065080000}"/>
    <cellStyle name="20% - アクセント 4 6 2 2 3 3" xfId="16008" xr:uid="{00000000-0005-0000-0000-000066080000}"/>
    <cellStyle name="20% - アクセント 4 6 2 2 4" xfId="5341" xr:uid="{00000000-0005-0000-0000-000067080000}"/>
    <cellStyle name="20% - アクセント 4 6 2 2 4 2" xfId="11754" xr:uid="{00000000-0005-0000-0000-000068080000}"/>
    <cellStyle name="20% - アクセント 4 6 2 2 4 2 2" xfId="24569" xr:uid="{00000000-0005-0000-0000-000069080000}"/>
    <cellStyle name="20% - アクセント 4 6 2 2 4 3" xfId="18162" xr:uid="{00000000-0005-0000-0000-00006A080000}"/>
    <cellStyle name="20% - アクセント 4 6 2 2 5" xfId="7581" xr:uid="{00000000-0005-0000-0000-00006B080000}"/>
    <cellStyle name="20% - アクセント 4 6 2 2 5 2" xfId="20396" xr:uid="{00000000-0005-0000-0000-00006C080000}"/>
    <cellStyle name="20% - アクセント 4 6 2 2 6" xfId="13989" xr:uid="{00000000-0005-0000-0000-00006D080000}"/>
    <cellStyle name="20% - アクセント 4 6 2 3" xfId="1686" xr:uid="{00000000-0005-0000-0000-00006E080000}"/>
    <cellStyle name="20% - アクセント 4 6 2 3 2" xfId="3717" xr:uid="{00000000-0005-0000-0000-00006F080000}"/>
    <cellStyle name="20% - アクセント 4 6 2 3 2 2" xfId="10137" xr:uid="{00000000-0005-0000-0000-000070080000}"/>
    <cellStyle name="20% - アクセント 4 6 2 3 2 2 2" xfId="22952" xr:uid="{00000000-0005-0000-0000-000071080000}"/>
    <cellStyle name="20% - アクセント 4 6 2 3 2 3" xfId="16545" xr:uid="{00000000-0005-0000-0000-000072080000}"/>
    <cellStyle name="20% - アクセント 4 6 2 3 3" xfId="5881" xr:uid="{00000000-0005-0000-0000-000073080000}"/>
    <cellStyle name="20% - アクセント 4 6 2 3 3 2" xfId="12294" xr:uid="{00000000-0005-0000-0000-000074080000}"/>
    <cellStyle name="20% - アクセント 4 6 2 3 3 2 2" xfId="25109" xr:uid="{00000000-0005-0000-0000-000075080000}"/>
    <cellStyle name="20% - アクセント 4 6 2 3 3 3" xfId="18702" xr:uid="{00000000-0005-0000-0000-000076080000}"/>
    <cellStyle name="20% - アクセント 4 6 2 3 4" xfId="8112" xr:uid="{00000000-0005-0000-0000-000077080000}"/>
    <cellStyle name="20% - アクセント 4 6 2 3 4 2" xfId="20927" xr:uid="{00000000-0005-0000-0000-000078080000}"/>
    <cellStyle name="20% - アクセント 4 6 2 3 5" xfId="14520" xr:uid="{00000000-0005-0000-0000-000079080000}"/>
    <cellStyle name="20% - アクセント 4 6 2 4" xfId="2695" xr:uid="{00000000-0005-0000-0000-00007A080000}"/>
    <cellStyle name="20% - アクセント 4 6 2 4 2" xfId="9118" xr:uid="{00000000-0005-0000-0000-00007B080000}"/>
    <cellStyle name="20% - アクセント 4 6 2 4 2 2" xfId="21933" xr:uid="{00000000-0005-0000-0000-00007C080000}"/>
    <cellStyle name="20% - アクセント 4 6 2 4 3" xfId="15526" xr:uid="{00000000-0005-0000-0000-00007D080000}"/>
    <cellStyle name="20% - アクセント 4 6 2 5" xfId="4859" xr:uid="{00000000-0005-0000-0000-00007E080000}"/>
    <cellStyle name="20% - アクセント 4 6 2 5 2" xfId="11272" xr:uid="{00000000-0005-0000-0000-00007F080000}"/>
    <cellStyle name="20% - アクセント 4 6 2 5 2 2" xfId="24087" xr:uid="{00000000-0005-0000-0000-000080080000}"/>
    <cellStyle name="20% - アクセント 4 6 2 5 3" xfId="17680" xr:uid="{00000000-0005-0000-0000-000081080000}"/>
    <cellStyle name="20% - アクセント 4 6 2 6" xfId="7016" xr:uid="{00000000-0005-0000-0000-000082080000}"/>
    <cellStyle name="20% - アクセント 4 6 2 6 2" xfId="19831" xr:uid="{00000000-0005-0000-0000-000083080000}"/>
    <cellStyle name="20% - アクセント 4 6 2 7" xfId="13424" xr:uid="{00000000-0005-0000-0000-000084080000}"/>
    <cellStyle name="20% - アクセント 4 6 3" xfId="949" xr:uid="{00000000-0005-0000-0000-000085080000}"/>
    <cellStyle name="20% - アクセント 4 6 3 2" xfId="1971" xr:uid="{00000000-0005-0000-0000-000086080000}"/>
    <cellStyle name="20% - アクセント 4 6 3 2 2" xfId="4002" xr:uid="{00000000-0005-0000-0000-000087080000}"/>
    <cellStyle name="20% - アクセント 4 6 3 2 2 2" xfId="10422" xr:uid="{00000000-0005-0000-0000-000088080000}"/>
    <cellStyle name="20% - アクセント 4 6 3 2 2 2 2" xfId="23237" xr:uid="{00000000-0005-0000-0000-000089080000}"/>
    <cellStyle name="20% - アクセント 4 6 3 2 2 3" xfId="16830" xr:uid="{00000000-0005-0000-0000-00008A080000}"/>
    <cellStyle name="20% - アクセント 4 6 3 2 3" xfId="6166" xr:uid="{00000000-0005-0000-0000-00008B080000}"/>
    <cellStyle name="20% - アクセント 4 6 3 2 3 2" xfId="12579" xr:uid="{00000000-0005-0000-0000-00008C080000}"/>
    <cellStyle name="20% - アクセント 4 6 3 2 3 2 2" xfId="25394" xr:uid="{00000000-0005-0000-0000-00008D080000}"/>
    <cellStyle name="20% - アクセント 4 6 3 2 3 3" xfId="18987" xr:uid="{00000000-0005-0000-0000-00008E080000}"/>
    <cellStyle name="20% - アクセント 4 6 3 2 4" xfId="8397" xr:uid="{00000000-0005-0000-0000-00008F080000}"/>
    <cellStyle name="20% - アクセント 4 6 3 2 4 2" xfId="21212" xr:uid="{00000000-0005-0000-0000-000090080000}"/>
    <cellStyle name="20% - アクセント 4 6 3 2 5" xfId="14805" xr:uid="{00000000-0005-0000-0000-000091080000}"/>
    <cellStyle name="20% - アクセント 4 6 3 3" xfId="2980" xr:uid="{00000000-0005-0000-0000-000092080000}"/>
    <cellStyle name="20% - アクセント 4 6 3 3 2" xfId="9403" xr:uid="{00000000-0005-0000-0000-000093080000}"/>
    <cellStyle name="20% - アクセント 4 6 3 3 2 2" xfId="22218" xr:uid="{00000000-0005-0000-0000-000094080000}"/>
    <cellStyle name="20% - アクセント 4 6 3 3 3" xfId="15811" xr:uid="{00000000-0005-0000-0000-000095080000}"/>
    <cellStyle name="20% - アクセント 4 6 3 4" xfId="5144" xr:uid="{00000000-0005-0000-0000-000096080000}"/>
    <cellStyle name="20% - アクセント 4 6 3 4 2" xfId="11557" xr:uid="{00000000-0005-0000-0000-000097080000}"/>
    <cellStyle name="20% - アクセント 4 6 3 4 2 2" xfId="24372" xr:uid="{00000000-0005-0000-0000-000098080000}"/>
    <cellStyle name="20% - アクセント 4 6 3 4 3" xfId="17965" xr:uid="{00000000-0005-0000-0000-000099080000}"/>
    <cellStyle name="20% - アクセント 4 6 3 5" xfId="7402" xr:uid="{00000000-0005-0000-0000-00009A080000}"/>
    <cellStyle name="20% - アクセント 4 6 3 5 2" xfId="20217" xr:uid="{00000000-0005-0000-0000-00009B080000}"/>
    <cellStyle name="20% - アクセント 4 6 3 6" xfId="13810" xr:uid="{00000000-0005-0000-0000-00009C080000}"/>
    <cellStyle name="20% - アクセント 4 6 4" xfId="1492" xr:uid="{00000000-0005-0000-0000-00009D080000}"/>
    <cellStyle name="20% - アクセント 4 6 4 2" xfId="3524" xr:uid="{00000000-0005-0000-0000-00009E080000}"/>
    <cellStyle name="20% - アクセント 4 6 4 2 2" xfId="9944" xr:uid="{00000000-0005-0000-0000-00009F080000}"/>
    <cellStyle name="20% - アクセント 4 6 4 2 2 2" xfId="22759" xr:uid="{00000000-0005-0000-0000-0000A0080000}"/>
    <cellStyle name="20% - アクセント 4 6 4 2 3" xfId="16352" xr:uid="{00000000-0005-0000-0000-0000A1080000}"/>
    <cellStyle name="20% - アクセント 4 6 4 3" xfId="5688" xr:uid="{00000000-0005-0000-0000-0000A2080000}"/>
    <cellStyle name="20% - アクセント 4 6 4 3 2" xfId="12101" xr:uid="{00000000-0005-0000-0000-0000A3080000}"/>
    <cellStyle name="20% - アクセント 4 6 4 3 2 2" xfId="24916" xr:uid="{00000000-0005-0000-0000-0000A4080000}"/>
    <cellStyle name="20% - アクセント 4 6 4 3 3" xfId="18509" xr:uid="{00000000-0005-0000-0000-0000A5080000}"/>
    <cellStyle name="20% - アクセント 4 6 4 4" xfId="7919" xr:uid="{00000000-0005-0000-0000-0000A6080000}"/>
    <cellStyle name="20% - アクセント 4 6 4 4 2" xfId="20734" xr:uid="{00000000-0005-0000-0000-0000A7080000}"/>
    <cellStyle name="20% - アクセント 4 6 4 5" xfId="14327" xr:uid="{00000000-0005-0000-0000-0000A8080000}"/>
    <cellStyle name="20% - アクセント 4 6 5" xfId="2502" xr:uid="{00000000-0005-0000-0000-0000A9080000}"/>
    <cellStyle name="20% - アクセント 4 6 5 2" xfId="8925" xr:uid="{00000000-0005-0000-0000-0000AA080000}"/>
    <cellStyle name="20% - アクセント 4 6 5 2 2" xfId="21740" xr:uid="{00000000-0005-0000-0000-0000AB080000}"/>
    <cellStyle name="20% - アクセント 4 6 5 3" xfId="15333" xr:uid="{00000000-0005-0000-0000-0000AC080000}"/>
    <cellStyle name="20% - アクセント 4 6 6" xfId="4666" xr:uid="{00000000-0005-0000-0000-0000AD080000}"/>
    <cellStyle name="20% - アクセント 4 6 6 2" xfId="11079" xr:uid="{00000000-0005-0000-0000-0000AE080000}"/>
    <cellStyle name="20% - アクセント 4 6 6 2 2" xfId="23894" xr:uid="{00000000-0005-0000-0000-0000AF080000}"/>
    <cellStyle name="20% - アクセント 4 6 6 3" xfId="17487" xr:uid="{00000000-0005-0000-0000-0000B0080000}"/>
    <cellStyle name="20% - アクセント 4 6 7" xfId="6669" xr:uid="{00000000-0005-0000-0000-0000B1080000}"/>
    <cellStyle name="20% - アクセント 4 6 7 2" xfId="19484" xr:uid="{00000000-0005-0000-0000-0000B2080000}"/>
    <cellStyle name="20% - アクセント 4 6 8" xfId="13077" xr:uid="{00000000-0005-0000-0000-0000B3080000}"/>
    <cellStyle name="20% - アクセント 4 7" xfId="156" xr:uid="{00000000-0005-0000-0000-0000B4080000}"/>
    <cellStyle name="20% - アクセント 4 7 2" xfId="905" xr:uid="{00000000-0005-0000-0000-0000B5080000}"/>
    <cellStyle name="20% - アクセント 4 7 2 2" xfId="1927" xr:uid="{00000000-0005-0000-0000-0000B6080000}"/>
    <cellStyle name="20% - アクセント 4 7 2 2 2" xfId="3958" xr:uid="{00000000-0005-0000-0000-0000B7080000}"/>
    <cellStyle name="20% - アクセント 4 7 2 2 2 2" xfId="10378" xr:uid="{00000000-0005-0000-0000-0000B8080000}"/>
    <cellStyle name="20% - アクセント 4 7 2 2 2 2 2" xfId="23193" xr:uid="{00000000-0005-0000-0000-0000B9080000}"/>
    <cellStyle name="20% - アクセント 4 7 2 2 2 3" xfId="16786" xr:uid="{00000000-0005-0000-0000-0000BA080000}"/>
    <cellStyle name="20% - アクセント 4 7 2 2 3" xfId="6122" xr:uid="{00000000-0005-0000-0000-0000BB080000}"/>
    <cellStyle name="20% - アクセント 4 7 2 2 3 2" xfId="12535" xr:uid="{00000000-0005-0000-0000-0000BC080000}"/>
    <cellStyle name="20% - アクセント 4 7 2 2 3 2 2" xfId="25350" xr:uid="{00000000-0005-0000-0000-0000BD080000}"/>
    <cellStyle name="20% - アクセント 4 7 2 2 3 3" xfId="18943" xr:uid="{00000000-0005-0000-0000-0000BE080000}"/>
    <cellStyle name="20% - アクセント 4 7 2 2 4" xfId="8353" xr:uid="{00000000-0005-0000-0000-0000BF080000}"/>
    <cellStyle name="20% - アクセント 4 7 2 2 4 2" xfId="21168" xr:uid="{00000000-0005-0000-0000-0000C0080000}"/>
    <cellStyle name="20% - アクセント 4 7 2 2 5" xfId="14761" xr:uid="{00000000-0005-0000-0000-0000C1080000}"/>
    <cellStyle name="20% - アクセント 4 7 2 3" xfId="2936" xr:uid="{00000000-0005-0000-0000-0000C2080000}"/>
    <cellStyle name="20% - アクセント 4 7 2 3 2" xfId="9359" xr:uid="{00000000-0005-0000-0000-0000C3080000}"/>
    <cellStyle name="20% - アクセント 4 7 2 3 2 2" xfId="22174" xr:uid="{00000000-0005-0000-0000-0000C4080000}"/>
    <cellStyle name="20% - アクセント 4 7 2 3 3" xfId="15767" xr:uid="{00000000-0005-0000-0000-0000C5080000}"/>
    <cellStyle name="20% - アクセント 4 7 2 4" xfId="5100" xr:uid="{00000000-0005-0000-0000-0000C6080000}"/>
    <cellStyle name="20% - アクセント 4 7 2 4 2" xfId="11513" xr:uid="{00000000-0005-0000-0000-0000C7080000}"/>
    <cellStyle name="20% - アクセント 4 7 2 4 2 2" xfId="24328" xr:uid="{00000000-0005-0000-0000-0000C8080000}"/>
    <cellStyle name="20% - アクセント 4 7 2 4 3" xfId="17921" xr:uid="{00000000-0005-0000-0000-0000C9080000}"/>
    <cellStyle name="20% - アクセント 4 7 2 5" xfId="7358" xr:uid="{00000000-0005-0000-0000-0000CA080000}"/>
    <cellStyle name="20% - アクセント 4 7 2 5 2" xfId="20173" xr:uid="{00000000-0005-0000-0000-0000CB080000}"/>
    <cellStyle name="20% - アクセント 4 7 2 6" xfId="13766" xr:uid="{00000000-0005-0000-0000-0000CC080000}"/>
    <cellStyle name="20% - アクセント 4 7 3" xfId="1448" xr:uid="{00000000-0005-0000-0000-0000CD080000}"/>
    <cellStyle name="20% - アクセント 4 7 3 2" xfId="3480" xr:uid="{00000000-0005-0000-0000-0000CE080000}"/>
    <cellStyle name="20% - アクセント 4 7 3 2 2" xfId="9900" xr:uid="{00000000-0005-0000-0000-0000CF080000}"/>
    <cellStyle name="20% - アクセント 4 7 3 2 2 2" xfId="22715" xr:uid="{00000000-0005-0000-0000-0000D0080000}"/>
    <cellStyle name="20% - アクセント 4 7 3 2 3" xfId="16308" xr:uid="{00000000-0005-0000-0000-0000D1080000}"/>
    <cellStyle name="20% - アクセント 4 7 3 3" xfId="5644" xr:uid="{00000000-0005-0000-0000-0000D2080000}"/>
    <cellStyle name="20% - アクセント 4 7 3 3 2" xfId="12057" xr:uid="{00000000-0005-0000-0000-0000D3080000}"/>
    <cellStyle name="20% - アクセント 4 7 3 3 2 2" xfId="24872" xr:uid="{00000000-0005-0000-0000-0000D4080000}"/>
    <cellStyle name="20% - アクセント 4 7 3 3 3" xfId="18465" xr:uid="{00000000-0005-0000-0000-0000D5080000}"/>
    <cellStyle name="20% - アクセント 4 7 3 4" xfId="7875" xr:uid="{00000000-0005-0000-0000-0000D6080000}"/>
    <cellStyle name="20% - アクセント 4 7 3 4 2" xfId="20690" xr:uid="{00000000-0005-0000-0000-0000D7080000}"/>
    <cellStyle name="20% - アクセント 4 7 3 5" xfId="14283" xr:uid="{00000000-0005-0000-0000-0000D8080000}"/>
    <cellStyle name="20% - アクセント 4 7 4" xfId="2458" xr:uid="{00000000-0005-0000-0000-0000D9080000}"/>
    <cellStyle name="20% - アクセント 4 7 4 2" xfId="8881" xr:uid="{00000000-0005-0000-0000-0000DA080000}"/>
    <cellStyle name="20% - アクセント 4 7 4 2 2" xfId="21696" xr:uid="{00000000-0005-0000-0000-0000DB080000}"/>
    <cellStyle name="20% - アクセント 4 7 4 3" xfId="15289" xr:uid="{00000000-0005-0000-0000-0000DC080000}"/>
    <cellStyle name="20% - アクセント 4 7 5" xfId="4622" xr:uid="{00000000-0005-0000-0000-0000DD080000}"/>
    <cellStyle name="20% - アクセント 4 7 5 2" xfId="11035" xr:uid="{00000000-0005-0000-0000-0000DE080000}"/>
    <cellStyle name="20% - アクセント 4 7 5 2 2" xfId="23850" xr:uid="{00000000-0005-0000-0000-0000DF080000}"/>
    <cellStyle name="20% - アクセント 4 7 5 3" xfId="17443" xr:uid="{00000000-0005-0000-0000-0000E0080000}"/>
    <cellStyle name="20% - アクセント 4 7 6" xfId="6681" xr:uid="{00000000-0005-0000-0000-0000E1080000}"/>
    <cellStyle name="20% - アクセント 4 7 6 2" xfId="19496" xr:uid="{00000000-0005-0000-0000-0000E2080000}"/>
    <cellStyle name="20% - アクセント 4 7 7" xfId="13089" xr:uid="{00000000-0005-0000-0000-0000E3080000}"/>
    <cellStyle name="20% - アクセント 4 8" xfId="492" xr:uid="{00000000-0005-0000-0000-0000E4080000}"/>
    <cellStyle name="20% - アクセント 4 8 2" xfId="1077" xr:uid="{00000000-0005-0000-0000-0000E5080000}"/>
    <cellStyle name="20% - アクセント 4 8 2 2" xfId="2117" xr:uid="{00000000-0005-0000-0000-0000E6080000}"/>
    <cellStyle name="20% - アクセント 4 8 2 2 2" xfId="4148" xr:uid="{00000000-0005-0000-0000-0000E7080000}"/>
    <cellStyle name="20% - アクセント 4 8 2 2 2 2" xfId="10568" xr:uid="{00000000-0005-0000-0000-0000E8080000}"/>
    <cellStyle name="20% - アクセント 4 8 2 2 2 2 2" xfId="23383" xr:uid="{00000000-0005-0000-0000-0000E9080000}"/>
    <cellStyle name="20% - アクセント 4 8 2 2 2 3" xfId="16976" xr:uid="{00000000-0005-0000-0000-0000EA080000}"/>
    <cellStyle name="20% - アクセント 4 8 2 2 3" xfId="6312" xr:uid="{00000000-0005-0000-0000-0000EB080000}"/>
    <cellStyle name="20% - アクセント 4 8 2 2 3 2" xfId="12725" xr:uid="{00000000-0005-0000-0000-0000EC080000}"/>
    <cellStyle name="20% - アクセント 4 8 2 2 3 2 2" xfId="25540" xr:uid="{00000000-0005-0000-0000-0000ED080000}"/>
    <cellStyle name="20% - アクセント 4 8 2 2 3 3" xfId="19133" xr:uid="{00000000-0005-0000-0000-0000EE080000}"/>
    <cellStyle name="20% - アクセント 4 8 2 2 4" xfId="8543" xr:uid="{00000000-0005-0000-0000-0000EF080000}"/>
    <cellStyle name="20% - アクセント 4 8 2 2 4 2" xfId="21358" xr:uid="{00000000-0005-0000-0000-0000F0080000}"/>
    <cellStyle name="20% - アクセント 4 8 2 2 5" xfId="14951" xr:uid="{00000000-0005-0000-0000-0000F1080000}"/>
    <cellStyle name="20% - アクセント 4 8 2 3" xfId="3126" xr:uid="{00000000-0005-0000-0000-0000F2080000}"/>
    <cellStyle name="20% - アクセント 4 8 2 3 2" xfId="9549" xr:uid="{00000000-0005-0000-0000-0000F3080000}"/>
    <cellStyle name="20% - アクセント 4 8 2 3 2 2" xfId="22364" xr:uid="{00000000-0005-0000-0000-0000F4080000}"/>
    <cellStyle name="20% - アクセント 4 8 2 3 3" xfId="15957" xr:uid="{00000000-0005-0000-0000-0000F5080000}"/>
    <cellStyle name="20% - アクセント 4 8 2 4" xfId="5290" xr:uid="{00000000-0005-0000-0000-0000F6080000}"/>
    <cellStyle name="20% - アクセント 4 8 2 4 2" xfId="11703" xr:uid="{00000000-0005-0000-0000-0000F7080000}"/>
    <cellStyle name="20% - アクセント 4 8 2 4 2 2" xfId="24518" xr:uid="{00000000-0005-0000-0000-0000F8080000}"/>
    <cellStyle name="20% - アクセント 4 8 2 4 3" xfId="18111" xr:uid="{00000000-0005-0000-0000-0000F9080000}"/>
    <cellStyle name="20% - アクセント 4 8 2 5" xfId="7530" xr:uid="{00000000-0005-0000-0000-0000FA080000}"/>
    <cellStyle name="20% - アクセント 4 8 2 5 2" xfId="20345" xr:uid="{00000000-0005-0000-0000-0000FB080000}"/>
    <cellStyle name="20% - アクセント 4 8 2 6" xfId="13938" xr:uid="{00000000-0005-0000-0000-0000FC080000}"/>
    <cellStyle name="20% - アクセント 4 8 3" xfId="1635" xr:uid="{00000000-0005-0000-0000-0000FD080000}"/>
    <cellStyle name="20% - アクセント 4 8 3 2" xfId="3666" xr:uid="{00000000-0005-0000-0000-0000FE080000}"/>
    <cellStyle name="20% - アクセント 4 8 3 2 2" xfId="10086" xr:uid="{00000000-0005-0000-0000-0000FF080000}"/>
    <cellStyle name="20% - アクセント 4 8 3 2 2 2" xfId="22901" xr:uid="{00000000-0005-0000-0000-000000090000}"/>
    <cellStyle name="20% - アクセント 4 8 3 2 3" xfId="16494" xr:uid="{00000000-0005-0000-0000-000001090000}"/>
    <cellStyle name="20% - アクセント 4 8 3 3" xfId="5830" xr:uid="{00000000-0005-0000-0000-000002090000}"/>
    <cellStyle name="20% - アクセント 4 8 3 3 2" xfId="12243" xr:uid="{00000000-0005-0000-0000-000003090000}"/>
    <cellStyle name="20% - アクセント 4 8 3 3 2 2" xfId="25058" xr:uid="{00000000-0005-0000-0000-000004090000}"/>
    <cellStyle name="20% - アクセント 4 8 3 3 3" xfId="18651" xr:uid="{00000000-0005-0000-0000-000005090000}"/>
    <cellStyle name="20% - アクセント 4 8 3 4" xfId="8061" xr:uid="{00000000-0005-0000-0000-000006090000}"/>
    <cellStyle name="20% - アクセント 4 8 3 4 2" xfId="20876" xr:uid="{00000000-0005-0000-0000-000007090000}"/>
    <cellStyle name="20% - アクセント 4 8 3 5" xfId="14469" xr:uid="{00000000-0005-0000-0000-000008090000}"/>
    <cellStyle name="20% - アクセント 4 8 4" xfId="2644" xr:uid="{00000000-0005-0000-0000-000009090000}"/>
    <cellStyle name="20% - アクセント 4 8 4 2" xfId="9067" xr:uid="{00000000-0005-0000-0000-00000A090000}"/>
    <cellStyle name="20% - アクセント 4 8 4 2 2" xfId="21882" xr:uid="{00000000-0005-0000-0000-00000B090000}"/>
    <cellStyle name="20% - アクセント 4 8 4 3" xfId="15475" xr:uid="{00000000-0005-0000-0000-00000C090000}"/>
    <cellStyle name="20% - アクセント 4 8 5" xfId="4808" xr:uid="{00000000-0005-0000-0000-00000D090000}"/>
    <cellStyle name="20% - アクセント 4 8 5 2" xfId="11221" xr:uid="{00000000-0005-0000-0000-00000E090000}"/>
    <cellStyle name="20% - アクセント 4 8 5 2 2" xfId="24036" xr:uid="{00000000-0005-0000-0000-00000F090000}"/>
    <cellStyle name="20% - アクセント 4 8 5 3" xfId="17629" xr:uid="{00000000-0005-0000-0000-000010090000}"/>
    <cellStyle name="20% - アクセント 4 8 6" xfId="6969" xr:uid="{00000000-0005-0000-0000-000011090000}"/>
    <cellStyle name="20% - アクセント 4 8 6 2" xfId="19784" xr:uid="{00000000-0005-0000-0000-000012090000}"/>
    <cellStyle name="20% - アクセント 4 8 7" xfId="13377" xr:uid="{00000000-0005-0000-0000-000013090000}"/>
    <cellStyle name="20% - アクセント 4 9" xfId="741" xr:uid="{00000000-0005-0000-0000-000014090000}"/>
    <cellStyle name="20% - アクセント 4 9 2" xfId="874" xr:uid="{00000000-0005-0000-0000-000015090000}"/>
    <cellStyle name="20% - アクセント 4 9 2 2" xfId="1896" xr:uid="{00000000-0005-0000-0000-000016090000}"/>
    <cellStyle name="20% - アクセント 4 9 2 2 2" xfId="3927" xr:uid="{00000000-0005-0000-0000-000017090000}"/>
    <cellStyle name="20% - アクセント 4 9 2 2 2 2" xfId="10347" xr:uid="{00000000-0005-0000-0000-000018090000}"/>
    <cellStyle name="20% - アクセント 4 9 2 2 2 2 2" xfId="23162" xr:uid="{00000000-0005-0000-0000-000019090000}"/>
    <cellStyle name="20% - アクセント 4 9 2 2 2 3" xfId="16755" xr:uid="{00000000-0005-0000-0000-00001A090000}"/>
    <cellStyle name="20% - アクセント 4 9 2 2 3" xfId="6091" xr:uid="{00000000-0005-0000-0000-00001B090000}"/>
    <cellStyle name="20% - アクセント 4 9 2 2 3 2" xfId="12504" xr:uid="{00000000-0005-0000-0000-00001C090000}"/>
    <cellStyle name="20% - アクセント 4 9 2 2 3 2 2" xfId="25319" xr:uid="{00000000-0005-0000-0000-00001D090000}"/>
    <cellStyle name="20% - アクセント 4 9 2 2 3 3" xfId="18912" xr:uid="{00000000-0005-0000-0000-00001E090000}"/>
    <cellStyle name="20% - アクセント 4 9 2 2 4" xfId="8322" xr:uid="{00000000-0005-0000-0000-00001F090000}"/>
    <cellStyle name="20% - アクセント 4 9 2 2 4 2" xfId="21137" xr:uid="{00000000-0005-0000-0000-000020090000}"/>
    <cellStyle name="20% - アクセント 4 9 2 2 5" xfId="14730" xr:uid="{00000000-0005-0000-0000-000021090000}"/>
    <cellStyle name="20% - アクセント 4 9 2 3" xfId="2905" xr:uid="{00000000-0005-0000-0000-000022090000}"/>
    <cellStyle name="20% - アクセント 4 9 2 3 2" xfId="9328" xr:uid="{00000000-0005-0000-0000-000023090000}"/>
    <cellStyle name="20% - アクセント 4 9 2 3 2 2" xfId="22143" xr:uid="{00000000-0005-0000-0000-000024090000}"/>
    <cellStyle name="20% - アクセント 4 9 2 3 3" xfId="15736" xr:uid="{00000000-0005-0000-0000-000025090000}"/>
    <cellStyle name="20% - アクセント 4 9 2 4" xfId="5069" xr:uid="{00000000-0005-0000-0000-000026090000}"/>
    <cellStyle name="20% - アクセント 4 9 2 4 2" xfId="11482" xr:uid="{00000000-0005-0000-0000-000027090000}"/>
    <cellStyle name="20% - アクセント 4 9 2 4 2 2" xfId="24297" xr:uid="{00000000-0005-0000-0000-000028090000}"/>
    <cellStyle name="20% - アクセント 4 9 2 4 3" xfId="17890" xr:uid="{00000000-0005-0000-0000-000029090000}"/>
    <cellStyle name="20% - アクセント 4 9 2 5" xfId="7327" xr:uid="{00000000-0005-0000-0000-00002A090000}"/>
    <cellStyle name="20% - アクセント 4 9 2 5 2" xfId="20142" xr:uid="{00000000-0005-0000-0000-00002B090000}"/>
    <cellStyle name="20% - アクセント 4 9 2 6" xfId="13735" xr:uid="{00000000-0005-0000-0000-00002C090000}"/>
    <cellStyle name="20% - アクセント 4 9 3" xfId="1417" xr:uid="{00000000-0005-0000-0000-00002D090000}"/>
    <cellStyle name="20% - アクセント 4 9 3 2" xfId="3449" xr:uid="{00000000-0005-0000-0000-00002E090000}"/>
    <cellStyle name="20% - アクセント 4 9 3 2 2" xfId="9869" xr:uid="{00000000-0005-0000-0000-00002F090000}"/>
    <cellStyle name="20% - アクセント 4 9 3 2 2 2" xfId="22684" xr:uid="{00000000-0005-0000-0000-000030090000}"/>
    <cellStyle name="20% - アクセント 4 9 3 2 3" xfId="16277" xr:uid="{00000000-0005-0000-0000-000031090000}"/>
    <cellStyle name="20% - アクセント 4 9 3 3" xfId="5613" xr:uid="{00000000-0005-0000-0000-000032090000}"/>
    <cellStyle name="20% - アクセント 4 9 3 3 2" xfId="12026" xr:uid="{00000000-0005-0000-0000-000033090000}"/>
    <cellStyle name="20% - アクセント 4 9 3 3 2 2" xfId="24841" xr:uid="{00000000-0005-0000-0000-000034090000}"/>
    <cellStyle name="20% - アクセント 4 9 3 3 3" xfId="18434" xr:uid="{00000000-0005-0000-0000-000035090000}"/>
    <cellStyle name="20% - アクセント 4 9 3 4" xfId="7844" xr:uid="{00000000-0005-0000-0000-000036090000}"/>
    <cellStyle name="20% - アクセント 4 9 3 4 2" xfId="20659" xr:uid="{00000000-0005-0000-0000-000037090000}"/>
    <cellStyle name="20% - アクセント 4 9 3 5" xfId="14252" xr:uid="{00000000-0005-0000-0000-000038090000}"/>
    <cellStyle name="20% - アクセント 4 9 4" xfId="2427" xr:uid="{00000000-0005-0000-0000-000039090000}"/>
    <cellStyle name="20% - アクセント 4 9 4 2" xfId="8850" xr:uid="{00000000-0005-0000-0000-00003A090000}"/>
    <cellStyle name="20% - アクセント 4 9 4 2 2" xfId="21665" xr:uid="{00000000-0005-0000-0000-00003B090000}"/>
    <cellStyle name="20% - アクセント 4 9 4 3" xfId="15258" xr:uid="{00000000-0005-0000-0000-00003C090000}"/>
    <cellStyle name="20% - アクセント 4 9 5" xfId="4591" xr:uid="{00000000-0005-0000-0000-00003D090000}"/>
    <cellStyle name="20% - アクセント 4 9 5 2" xfId="11004" xr:uid="{00000000-0005-0000-0000-00003E090000}"/>
    <cellStyle name="20% - アクセント 4 9 5 2 2" xfId="23819" xr:uid="{00000000-0005-0000-0000-00003F090000}"/>
    <cellStyle name="20% - アクセント 4 9 5 3" xfId="17412" xr:uid="{00000000-0005-0000-0000-000040090000}"/>
    <cellStyle name="20% - アクセント 4 9 6" xfId="7195" xr:uid="{00000000-0005-0000-0000-000041090000}"/>
    <cellStyle name="20% - アクセント 4 9 6 2" xfId="20010" xr:uid="{00000000-0005-0000-0000-000042090000}"/>
    <cellStyle name="20% - アクセント 4 9 7" xfId="13603" xr:uid="{00000000-0005-0000-0000-000043090000}"/>
    <cellStyle name="20% - アクセント 5" xfId="30" builtinId="46" customBuiltin="1"/>
    <cellStyle name="20% - アクセント 5 10" xfId="834" xr:uid="{00000000-0005-0000-0000-000045090000}"/>
    <cellStyle name="20% - アクセント 5 10 2" xfId="1852" xr:uid="{00000000-0005-0000-0000-000046090000}"/>
    <cellStyle name="20% - アクセント 5 10 2 2" xfId="3883" xr:uid="{00000000-0005-0000-0000-000047090000}"/>
    <cellStyle name="20% - アクセント 5 10 2 2 2" xfId="10303" xr:uid="{00000000-0005-0000-0000-000048090000}"/>
    <cellStyle name="20% - アクセント 5 10 2 2 2 2" xfId="23118" xr:uid="{00000000-0005-0000-0000-000049090000}"/>
    <cellStyle name="20% - アクセント 5 10 2 2 3" xfId="16711" xr:uid="{00000000-0005-0000-0000-00004A090000}"/>
    <cellStyle name="20% - アクセント 5 10 2 3" xfId="6047" xr:uid="{00000000-0005-0000-0000-00004B090000}"/>
    <cellStyle name="20% - アクセント 5 10 2 3 2" xfId="12460" xr:uid="{00000000-0005-0000-0000-00004C090000}"/>
    <cellStyle name="20% - アクセント 5 10 2 3 2 2" xfId="25275" xr:uid="{00000000-0005-0000-0000-00004D090000}"/>
    <cellStyle name="20% - アクセント 5 10 2 3 3" xfId="18868" xr:uid="{00000000-0005-0000-0000-00004E090000}"/>
    <cellStyle name="20% - アクセント 5 10 2 4" xfId="8278" xr:uid="{00000000-0005-0000-0000-00004F090000}"/>
    <cellStyle name="20% - アクセント 5 10 2 4 2" xfId="21093" xr:uid="{00000000-0005-0000-0000-000050090000}"/>
    <cellStyle name="20% - アクセント 5 10 2 5" xfId="14686" xr:uid="{00000000-0005-0000-0000-000051090000}"/>
    <cellStyle name="20% - アクセント 5 10 3" xfId="2861" xr:uid="{00000000-0005-0000-0000-000052090000}"/>
    <cellStyle name="20% - アクセント 5 10 3 2" xfId="9284" xr:uid="{00000000-0005-0000-0000-000053090000}"/>
    <cellStyle name="20% - アクセント 5 10 3 2 2" xfId="22099" xr:uid="{00000000-0005-0000-0000-000054090000}"/>
    <cellStyle name="20% - アクセント 5 10 3 3" xfId="15692" xr:uid="{00000000-0005-0000-0000-000055090000}"/>
    <cellStyle name="20% - アクセント 5 10 4" xfId="5025" xr:uid="{00000000-0005-0000-0000-000056090000}"/>
    <cellStyle name="20% - アクセント 5 10 4 2" xfId="11438" xr:uid="{00000000-0005-0000-0000-000057090000}"/>
    <cellStyle name="20% - アクセント 5 10 4 2 2" xfId="24253" xr:uid="{00000000-0005-0000-0000-000058090000}"/>
    <cellStyle name="20% - アクセント 5 10 4 3" xfId="17846" xr:uid="{00000000-0005-0000-0000-000059090000}"/>
    <cellStyle name="20% - アクセント 5 10 5" xfId="7287" xr:uid="{00000000-0005-0000-0000-00005A090000}"/>
    <cellStyle name="20% - アクセント 5 10 5 2" xfId="20102" xr:uid="{00000000-0005-0000-0000-00005B090000}"/>
    <cellStyle name="20% - アクセント 5 10 6" xfId="13695" xr:uid="{00000000-0005-0000-0000-00005C090000}"/>
    <cellStyle name="20% - アクセント 5 11" xfId="1308" xr:uid="{00000000-0005-0000-0000-00005D090000}"/>
    <cellStyle name="20% - アクセント 5 11 2" xfId="3355" xr:uid="{00000000-0005-0000-0000-00005E090000}"/>
    <cellStyle name="20% - アクセント 5 11 2 2" xfId="9778" xr:uid="{00000000-0005-0000-0000-00005F090000}"/>
    <cellStyle name="20% - アクセント 5 11 2 2 2" xfId="22593" xr:uid="{00000000-0005-0000-0000-000060090000}"/>
    <cellStyle name="20% - アクセント 5 11 2 3" xfId="16186" xr:uid="{00000000-0005-0000-0000-000061090000}"/>
    <cellStyle name="20% - アクセント 5 11 3" xfId="5519" xr:uid="{00000000-0005-0000-0000-000062090000}"/>
    <cellStyle name="20% - アクセント 5 11 3 2" xfId="11932" xr:uid="{00000000-0005-0000-0000-000063090000}"/>
    <cellStyle name="20% - アクセント 5 11 3 2 2" xfId="24747" xr:uid="{00000000-0005-0000-0000-000064090000}"/>
    <cellStyle name="20% - アクセント 5 11 3 3" xfId="18340" xr:uid="{00000000-0005-0000-0000-000065090000}"/>
    <cellStyle name="20% - アクセント 5 11 4" xfId="7756" xr:uid="{00000000-0005-0000-0000-000066090000}"/>
    <cellStyle name="20% - アクセント 5 11 4 2" xfId="20571" xr:uid="{00000000-0005-0000-0000-000067090000}"/>
    <cellStyle name="20% - アクセント 5 11 5" xfId="14164" xr:uid="{00000000-0005-0000-0000-000068090000}"/>
    <cellStyle name="20% - アクセント 5 12" xfId="2349" xr:uid="{00000000-0005-0000-0000-000069090000}"/>
    <cellStyle name="20% - アクセント 5 12 2" xfId="8772" xr:uid="{00000000-0005-0000-0000-00006A090000}"/>
    <cellStyle name="20% - アクセント 5 12 2 2" xfId="21587" xr:uid="{00000000-0005-0000-0000-00006B090000}"/>
    <cellStyle name="20% - アクセント 5 12 3" xfId="15180" xr:uid="{00000000-0005-0000-0000-00006C090000}"/>
    <cellStyle name="20% - アクセント 5 13" xfId="4482" xr:uid="{00000000-0005-0000-0000-00006D090000}"/>
    <cellStyle name="20% - アクセント 5 13 2" xfId="10895" xr:uid="{00000000-0005-0000-0000-00006E090000}"/>
    <cellStyle name="20% - アクセント 5 13 2 2" xfId="23710" xr:uid="{00000000-0005-0000-0000-00006F090000}"/>
    <cellStyle name="20% - アクセント 5 13 3" xfId="17303" xr:uid="{00000000-0005-0000-0000-000070090000}"/>
    <cellStyle name="20% - アクセント 5 14" xfId="681" xr:uid="{00000000-0005-0000-0000-000071090000}"/>
    <cellStyle name="20% - アクセント 5 14 2" xfId="7143" xr:uid="{00000000-0005-0000-0000-000072090000}"/>
    <cellStyle name="20% - アクセント 5 14 2 2" xfId="19958" xr:uid="{00000000-0005-0000-0000-000073090000}"/>
    <cellStyle name="20% - アクセント 5 14 3" xfId="13551" xr:uid="{00000000-0005-0000-0000-000074090000}"/>
    <cellStyle name="20% - アクセント 5 15" xfId="6534" xr:uid="{00000000-0005-0000-0000-000075090000}"/>
    <cellStyle name="20% - アクセント 5 15 2" xfId="12947" xr:uid="{00000000-0005-0000-0000-000076090000}"/>
    <cellStyle name="20% - アクセント 5 15 2 2" xfId="25762" xr:uid="{00000000-0005-0000-0000-000077090000}"/>
    <cellStyle name="20% - アクセント 5 15 3" xfId="19355" xr:uid="{00000000-0005-0000-0000-000078090000}"/>
    <cellStyle name="20% - アクセント 5 16" xfId="6651" xr:uid="{00000000-0005-0000-0000-000079090000}"/>
    <cellStyle name="20% - アクセント 5 16 2" xfId="19466" xr:uid="{00000000-0005-0000-0000-00007A090000}"/>
    <cellStyle name="20% - アクセント 5 17" xfId="13050" xr:uid="{00000000-0005-0000-0000-00007B090000}"/>
    <cellStyle name="20% - アクセント 5 2" xfId="55" xr:uid="{00000000-0005-0000-0000-00007C090000}"/>
    <cellStyle name="20% - アクセント 5 3" xfId="220" xr:uid="{00000000-0005-0000-0000-00007D090000}"/>
    <cellStyle name="20% - アクセント 5 3 10" xfId="13134" xr:uid="{00000000-0005-0000-0000-00007E090000}"/>
    <cellStyle name="20% - アクセント 5 3 2" xfId="312" xr:uid="{00000000-0005-0000-0000-00007F090000}"/>
    <cellStyle name="20% - アクセント 5 3 2 2" xfId="1202" xr:uid="{00000000-0005-0000-0000-000080090000}"/>
    <cellStyle name="20% - アクセント 5 3 2 2 2" xfId="2242" xr:uid="{00000000-0005-0000-0000-000081090000}"/>
    <cellStyle name="20% - アクセント 5 3 2 2 2 2" xfId="4273" xr:uid="{00000000-0005-0000-0000-000082090000}"/>
    <cellStyle name="20% - アクセント 5 3 2 2 2 2 2" xfId="10693" xr:uid="{00000000-0005-0000-0000-000083090000}"/>
    <cellStyle name="20% - アクセント 5 3 2 2 2 2 2 2" xfId="23508" xr:uid="{00000000-0005-0000-0000-000084090000}"/>
    <cellStyle name="20% - アクセント 5 3 2 2 2 2 3" xfId="17101" xr:uid="{00000000-0005-0000-0000-000085090000}"/>
    <cellStyle name="20% - アクセント 5 3 2 2 2 3" xfId="6437" xr:uid="{00000000-0005-0000-0000-000086090000}"/>
    <cellStyle name="20% - アクセント 5 3 2 2 2 3 2" xfId="12850" xr:uid="{00000000-0005-0000-0000-000087090000}"/>
    <cellStyle name="20% - アクセント 5 3 2 2 2 3 2 2" xfId="25665" xr:uid="{00000000-0005-0000-0000-000088090000}"/>
    <cellStyle name="20% - アクセント 5 3 2 2 2 3 3" xfId="19258" xr:uid="{00000000-0005-0000-0000-000089090000}"/>
    <cellStyle name="20% - アクセント 5 3 2 2 2 4" xfId="8668" xr:uid="{00000000-0005-0000-0000-00008A090000}"/>
    <cellStyle name="20% - アクセント 5 3 2 2 2 4 2" xfId="21483" xr:uid="{00000000-0005-0000-0000-00008B090000}"/>
    <cellStyle name="20% - アクセント 5 3 2 2 2 5" xfId="15076" xr:uid="{00000000-0005-0000-0000-00008C090000}"/>
    <cellStyle name="20% - アクセント 5 3 2 2 3" xfId="3251" xr:uid="{00000000-0005-0000-0000-00008D090000}"/>
    <cellStyle name="20% - アクセント 5 3 2 2 3 2" xfId="9674" xr:uid="{00000000-0005-0000-0000-00008E090000}"/>
    <cellStyle name="20% - アクセント 5 3 2 2 3 2 2" xfId="22489" xr:uid="{00000000-0005-0000-0000-00008F090000}"/>
    <cellStyle name="20% - アクセント 5 3 2 2 3 3" xfId="16082" xr:uid="{00000000-0005-0000-0000-000090090000}"/>
    <cellStyle name="20% - アクセント 5 3 2 2 4" xfId="5415" xr:uid="{00000000-0005-0000-0000-000091090000}"/>
    <cellStyle name="20% - アクセント 5 3 2 2 4 2" xfId="11828" xr:uid="{00000000-0005-0000-0000-000092090000}"/>
    <cellStyle name="20% - アクセント 5 3 2 2 4 2 2" xfId="24643" xr:uid="{00000000-0005-0000-0000-000093090000}"/>
    <cellStyle name="20% - アクセント 5 3 2 2 4 3" xfId="18236" xr:uid="{00000000-0005-0000-0000-000094090000}"/>
    <cellStyle name="20% - アクセント 5 3 2 2 5" xfId="7655" xr:uid="{00000000-0005-0000-0000-000095090000}"/>
    <cellStyle name="20% - アクセント 5 3 2 2 5 2" xfId="20470" xr:uid="{00000000-0005-0000-0000-000096090000}"/>
    <cellStyle name="20% - アクセント 5 3 2 2 6" xfId="14063" xr:uid="{00000000-0005-0000-0000-000097090000}"/>
    <cellStyle name="20% - アクセント 5 3 2 3" xfId="1760" xr:uid="{00000000-0005-0000-0000-000098090000}"/>
    <cellStyle name="20% - アクセント 5 3 2 3 2" xfId="3791" xr:uid="{00000000-0005-0000-0000-000099090000}"/>
    <cellStyle name="20% - アクセント 5 3 2 3 2 2" xfId="10211" xr:uid="{00000000-0005-0000-0000-00009A090000}"/>
    <cellStyle name="20% - アクセント 5 3 2 3 2 2 2" xfId="23026" xr:uid="{00000000-0005-0000-0000-00009B090000}"/>
    <cellStyle name="20% - アクセント 5 3 2 3 2 3" xfId="16619" xr:uid="{00000000-0005-0000-0000-00009C090000}"/>
    <cellStyle name="20% - アクセント 5 3 2 3 3" xfId="5955" xr:uid="{00000000-0005-0000-0000-00009D090000}"/>
    <cellStyle name="20% - アクセント 5 3 2 3 3 2" xfId="12368" xr:uid="{00000000-0005-0000-0000-00009E090000}"/>
    <cellStyle name="20% - アクセント 5 3 2 3 3 2 2" xfId="25183" xr:uid="{00000000-0005-0000-0000-00009F090000}"/>
    <cellStyle name="20% - アクセント 5 3 2 3 3 3" xfId="18776" xr:uid="{00000000-0005-0000-0000-0000A0090000}"/>
    <cellStyle name="20% - アクセント 5 3 2 3 4" xfId="8186" xr:uid="{00000000-0005-0000-0000-0000A1090000}"/>
    <cellStyle name="20% - アクセント 5 3 2 3 4 2" xfId="21001" xr:uid="{00000000-0005-0000-0000-0000A2090000}"/>
    <cellStyle name="20% - アクセント 5 3 2 3 5" xfId="14594" xr:uid="{00000000-0005-0000-0000-0000A3090000}"/>
    <cellStyle name="20% - アクセント 5 3 2 4" xfId="2769" xr:uid="{00000000-0005-0000-0000-0000A4090000}"/>
    <cellStyle name="20% - アクセント 5 3 2 4 2" xfId="9192" xr:uid="{00000000-0005-0000-0000-0000A5090000}"/>
    <cellStyle name="20% - アクセント 5 3 2 4 2 2" xfId="22007" xr:uid="{00000000-0005-0000-0000-0000A6090000}"/>
    <cellStyle name="20% - アクセント 5 3 2 4 3" xfId="15600" xr:uid="{00000000-0005-0000-0000-0000A7090000}"/>
    <cellStyle name="20% - アクセント 5 3 2 5" xfId="4933" xr:uid="{00000000-0005-0000-0000-0000A8090000}"/>
    <cellStyle name="20% - アクセント 5 3 2 5 2" xfId="11346" xr:uid="{00000000-0005-0000-0000-0000A9090000}"/>
    <cellStyle name="20% - アクセント 5 3 2 5 2 2" xfId="24161" xr:uid="{00000000-0005-0000-0000-0000AA090000}"/>
    <cellStyle name="20% - アクセント 5 3 2 5 3" xfId="17754" xr:uid="{00000000-0005-0000-0000-0000AB090000}"/>
    <cellStyle name="20% - アクセント 5 3 2 6" xfId="6803" xr:uid="{00000000-0005-0000-0000-0000AC090000}"/>
    <cellStyle name="20% - アクセント 5 3 2 6 2" xfId="19618" xr:uid="{00000000-0005-0000-0000-0000AD090000}"/>
    <cellStyle name="20% - アクセント 5 3 2 7" xfId="13211" xr:uid="{00000000-0005-0000-0000-0000AE090000}"/>
    <cellStyle name="20% - アクセント 5 3 3" xfId="374" xr:uid="{00000000-0005-0000-0000-0000AF090000}"/>
    <cellStyle name="20% - アクセント 5 3 3 2" xfId="2054" xr:uid="{00000000-0005-0000-0000-0000B0090000}"/>
    <cellStyle name="20% - アクセント 5 3 3 2 2" xfId="4085" xr:uid="{00000000-0005-0000-0000-0000B1090000}"/>
    <cellStyle name="20% - アクセント 5 3 3 2 2 2" xfId="10505" xr:uid="{00000000-0005-0000-0000-0000B2090000}"/>
    <cellStyle name="20% - アクセント 5 3 3 2 2 2 2" xfId="23320" xr:uid="{00000000-0005-0000-0000-0000B3090000}"/>
    <cellStyle name="20% - アクセント 5 3 3 2 2 3" xfId="16913" xr:uid="{00000000-0005-0000-0000-0000B4090000}"/>
    <cellStyle name="20% - アクセント 5 3 3 2 3" xfId="6249" xr:uid="{00000000-0005-0000-0000-0000B5090000}"/>
    <cellStyle name="20% - アクセント 5 3 3 2 3 2" xfId="12662" xr:uid="{00000000-0005-0000-0000-0000B6090000}"/>
    <cellStyle name="20% - アクセント 5 3 3 2 3 2 2" xfId="25477" xr:uid="{00000000-0005-0000-0000-0000B7090000}"/>
    <cellStyle name="20% - アクセント 5 3 3 2 3 3" xfId="19070" xr:uid="{00000000-0005-0000-0000-0000B8090000}"/>
    <cellStyle name="20% - アクセント 5 3 3 2 4" xfId="8480" xr:uid="{00000000-0005-0000-0000-0000B9090000}"/>
    <cellStyle name="20% - アクセント 5 3 3 2 4 2" xfId="21295" xr:uid="{00000000-0005-0000-0000-0000BA090000}"/>
    <cellStyle name="20% - アクセント 5 3 3 2 5" xfId="14888" xr:uid="{00000000-0005-0000-0000-0000BB090000}"/>
    <cellStyle name="20% - アクセント 5 3 3 3" xfId="3063" xr:uid="{00000000-0005-0000-0000-0000BC090000}"/>
    <cellStyle name="20% - アクセント 5 3 3 3 2" xfId="9486" xr:uid="{00000000-0005-0000-0000-0000BD090000}"/>
    <cellStyle name="20% - アクセント 5 3 3 3 2 2" xfId="22301" xr:uid="{00000000-0005-0000-0000-0000BE090000}"/>
    <cellStyle name="20% - アクセント 5 3 3 3 3" xfId="15894" xr:uid="{00000000-0005-0000-0000-0000BF090000}"/>
    <cellStyle name="20% - アクセント 5 3 3 4" xfId="5227" xr:uid="{00000000-0005-0000-0000-0000C0090000}"/>
    <cellStyle name="20% - アクセント 5 3 3 4 2" xfId="11640" xr:uid="{00000000-0005-0000-0000-0000C1090000}"/>
    <cellStyle name="20% - アクセント 5 3 3 4 2 2" xfId="24455" xr:uid="{00000000-0005-0000-0000-0000C2090000}"/>
    <cellStyle name="20% - アクセント 5 3 3 4 3" xfId="18048" xr:uid="{00000000-0005-0000-0000-0000C3090000}"/>
    <cellStyle name="20% - アクセント 5 3 3 5" xfId="6865" xr:uid="{00000000-0005-0000-0000-0000C4090000}"/>
    <cellStyle name="20% - アクセント 5 3 3 5 2" xfId="19680" xr:uid="{00000000-0005-0000-0000-0000C5090000}"/>
    <cellStyle name="20% - アクセント 5 3 3 6" xfId="13273" xr:uid="{00000000-0005-0000-0000-0000C6090000}"/>
    <cellStyle name="20% - アクセント 5 3 4" xfId="1575" xr:uid="{00000000-0005-0000-0000-0000C7090000}"/>
    <cellStyle name="20% - アクセント 5 3 4 2" xfId="3606" xr:uid="{00000000-0005-0000-0000-0000C8090000}"/>
    <cellStyle name="20% - アクセント 5 3 4 2 2" xfId="10026" xr:uid="{00000000-0005-0000-0000-0000C9090000}"/>
    <cellStyle name="20% - アクセント 5 3 4 2 2 2" xfId="22841" xr:uid="{00000000-0005-0000-0000-0000CA090000}"/>
    <cellStyle name="20% - アクセント 5 3 4 2 3" xfId="16434" xr:uid="{00000000-0005-0000-0000-0000CB090000}"/>
    <cellStyle name="20% - アクセント 5 3 4 3" xfId="5770" xr:uid="{00000000-0005-0000-0000-0000CC090000}"/>
    <cellStyle name="20% - アクセント 5 3 4 3 2" xfId="12183" xr:uid="{00000000-0005-0000-0000-0000CD090000}"/>
    <cellStyle name="20% - アクセント 5 3 4 3 2 2" xfId="24998" xr:uid="{00000000-0005-0000-0000-0000CE090000}"/>
    <cellStyle name="20% - アクセント 5 3 4 3 3" xfId="18591" xr:uid="{00000000-0005-0000-0000-0000CF090000}"/>
    <cellStyle name="20% - アクセント 5 3 4 4" xfId="8001" xr:uid="{00000000-0005-0000-0000-0000D0090000}"/>
    <cellStyle name="20% - アクセント 5 3 4 4 2" xfId="20816" xr:uid="{00000000-0005-0000-0000-0000D1090000}"/>
    <cellStyle name="20% - アクセント 5 3 4 5" xfId="14409" xr:uid="{00000000-0005-0000-0000-0000D2090000}"/>
    <cellStyle name="20% - アクセント 5 3 5" xfId="2584" xr:uid="{00000000-0005-0000-0000-0000D3090000}"/>
    <cellStyle name="20% - アクセント 5 3 5 2" xfId="9007" xr:uid="{00000000-0005-0000-0000-0000D4090000}"/>
    <cellStyle name="20% - アクセント 5 3 5 2 2" xfId="21822" xr:uid="{00000000-0005-0000-0000-0000D5090000}"/>
    <cellStyle name="20% - アクセント 5 3 5 3" xfId="15415" xr:uid="{00000000-0005-0000-0000-0000D6090000}"/>
    <cellStyle name="20% - アクセント 5 3 6" xfId="4748" xr:uid="{00000000-0005-0000-0000-0000D7090000}"/>
    <cellStyle name="20% - アクセント 5 3 6 2" xfId="11161" xr:uid="{00000000-0005-0000-0000-0000D8090000}"/>
    <cellStyle name="20% - アクセント 5 3 6 2 2" xfId="23976" xr:uid="{00000000-0005-0000-0000-0000D9090000}"/>
    <cellStyle name="20% - アクセント 5 3 6 3" xfId="17569" xr:uid="{00000000-0005-0000-0000-0000DA090000}"/>
    <cellStyle name="20% - アクセント 5 3 7" xfId="778" xr:uid="{00000000-0005-0000-0000-0000DB090000}"/>
    <cellStyle name="20% - アクセント 5 3 7 2" xfId="7231" xr:uid="{00000000-0005-0000-0000-0000DC090000}"/>
    <cellStyle name="20% - アクセント 5 3 7 2 2" xfId="20046" xr:uid="{00000000-0005-0000-0000-0000DD090000}"/>
    <cellStyle name="20% - アクセント 5 3 7 3" xfId="13639" xr:uid="{00000000-0005-0000-0000-0000DE090000}"/>
    <cellStyle name="20% - アクセント 5 3 8" xfId="6561" xr:uid="{00000000-0005-0000-0000-0000DF090000}"/>
    <cellStyle name="20% - アクセント 5 3 8 2" xfId="12974" xr:uid="{00000000-0005-0000-0000-0000E0090000}"/>
    <cellStyle name="20% - アクセント 5 3 8 2 2" xfId="25789" xr:uid="{00000000-0005-0000-0000-0000E1090000}"/>
    <cellStyle name="20% - アクセント 5 3 8 3" xfId="19382" xr:uid="{00000000-0005-0000-0000-0000E2090000}"/>
    <cellStyle name="20% - アクセント 5 3 9" xfId="6726" xr:uid="{00000000-0005-0000-0000-0000E3090000}"/>
    <cellStyle name="20% - アクセント 5 3 9 2" xfId="19541" xr:uid="{00000000-0005-0000-0000-0000E4090000}"/>
    <cellStyle name="20% - アクセント 5 4" xfId="252" xr:uid="{00000000-0005-0000-0000-0000E5090000}"/>
    <cellStyle name="20% - アクセント 5 4 2" xfId="623" xr:uid="{00000000-0005-0000-0000-0000E6090000}"/>
    <cellStyle name="20% - アクセント 5 4 2 2" xfId="1232" xr:uid="{00000000-0005-0000-0000-0000E7090000}"/>
    <cellStyle name="20% - アクセント 5 4 2 2 2" xfId="2272" xr:uid="{00000000-0005-0000-0000-0000E8090000}"/>
    <cellStyle name="20% - アクセント 5 4 2 2 2 2" xfId="4303" xr:uid="{00000000-0005-0000-0000-0000E9090000}"/>
    <cellStyle name="20% - アクセント 5 4 2 2 2 2 2" xfId="10723" xr:uid="{00000000-0005-0000-0000-0000EA090000}"/>
    <cellStyle name="20% - アクセント 5 4 2 2 2 2 2 2" xfId="23538" xr:uid="{00000000-0005-0000-0000-0000EB090000}"/>
    <cellStyle name="20% - アクセント 5 4 2 2 2 2 3" xfId="17131" xr:uid="{00000000-0005-0000-0000-0000EC090000}"/>
    <cellStyle name="20% - アクセント 5 4 2 2 2 3" xfId="6467" xr:uid="{00000000-0005-0000-0000-0000ED090000}"/>
    <cellStyle name="20% - アクセント 5 4 2 2 2 3 2" xfId="12880" xr:uid="{00000000-0005-0000-0000-0000EE090000}"/>
    <cellStyle name="20% - アクセント 5 4 2 2 2 3 2 2" xfId="25695" xr:uid="{00000000-0005-0000-0000-0000EF090000}"/>
    <cellStyle name="20% - アクセント 5 4 2 2 2 3 3" xfId="19288" xr:uid="{00000000-0005-0000-0000-0000F0090000}"/>
    <cellStyle name="20% - アクセント 5 4 2 2 2 4" xfId="8698" xr:uid="{00000000-0005-0000-0000-0000F1090000}"/>
    <cellStyle name="20% - アクセント 5 4 2 2 2 4 2" xfId="21513" xr:uid="{00000000-0005-0000-0000-0000F2090000}"/>
    <cellStyle name="20% - アクセント 5 4 2 2 2 5" xfId="15106" xr:uid="{00000000-0005-0000-0000-0000F3090000}"/>
    <cellStyle name="20% - アクセント 5 4 2 2 3" xfId="3281" xr:uid="{00000000-0005-0000-0000-0000F4090000}"/>
    <cellStyle name="20% - アクセント 5 4 2 2 3 2" xfId="9704" xr:uid="{00000000-0005-0000-0000-0000F5090000}"/>
    <cellStyle name="20% - アクセント 5 4 2 2 3 2 2" xfId="22519" xr:uid="{00000000-0005-0000-0000-0000F6090000}"/>
    <cellStyle name="20% - アクセント 5 4 2 2 3 3" xfId="16112" xr:uid="{00000000-0005-0000-0000-0000F7090000}"/>
    <cellStyle name="20% - アクセント 5 4 2 2 4" xfId="5445" xr:uid="{00000000-0005-0000-0000-0000F8090000}"/>
    <cellStyle name="20% - アクセント 5 4 2 2 4 2" xfId="11858" xr:uid="{00000000-0005-0000-0000-0000F9090000}"/>
    <cellStyle name="20% - アクセント 5 4 2 2 4 2 2" xfId="24673" xr:uid="{00000000-0005-0000-0000-0000FA090000}"/>
    <cellStyle name="20% - アクセント 5 4 2 2 4 3" xfId="18266" xr:uid="{00000000-0005-0000-0000-0000FB090000}"/>
    <cellStyle name="20% - アクセント 5 4 2 2 5" xfId="7685" xr:uid="{00000000-0005-0000-0000-0000FC090000}"/>
    <cellStyle name="20% - アクセント 5 4 2 2 5 2" xfId="20500" xr:uid="{00000000-0005-0000-0000-0000FD090000}"/>
    <cellStyle name="20% - アクセント 5 4 2 2 6" xfId="14093" xr:uid="{00000000-0005-0000-0000-0000FE090000}"/>
    <cellStyle name="20% - アクセント 5 4 2 3" xfId="1790" xr:uid="{00000000-0005-0000-0000-0000FF090000}"/>
    <cellStyle name="20% - アクセント 5 4 2 3 2" xfId="3821" xr:uid="{00000000-0005-0000-0000-0000000A0000}"/>
    <cellStyle name="20% - アクセント 5 4 2 3 2 2" xfId="10241" xr:uid="{00000000-0005-0000-0000-0000010A0000}"/>
    <cellStyle name="20% - アクセント 5 4 2 3 2 2 2" xfId="23056" xr:uid="{00000000-0005-0000-0000-0000020A0000}"/>
    <cellStyle name="20% - アクセント 5 4 2 3 2 3" xfId="16649" xr:uid="{00000000-0005-0000-0000-0000030A0000}"/>
    <cellStyle name="20% - アクセント 5 4 2 3 3" xfId="5985" xr:uid="{00000000-0005-0000-0000-0000040A0000}"/>
    <cellStyle name="20% - アクセント 5 4 2 3 3 2" xfId="12398" xr:uid="{00000000-0005-0000-0000-0000050A0000}"/>
    <cellStyle name="20% - アクセント 5 4 2 3 3 2 2" xfId="25213" xr:uid="{00000000-0005-0000-0000-0000060A0000}"/>
    <cellStyle name="20% - アクセント 5 4 2 3 3 3" xfId="18806" xr:uid="{00000000-0005-0000-0000-0000070A0000}"/>
    <cellStyle name="20% - アクセント 5 4 2 3 4" xfId="8216" xr:uid="{00000000-0005-0000-0000-0000080A0000}"/>
    <cellStyle name="20% - アクセント 5 4 2 3 4 2" xfId="21031" xr:uid="{00000000-0005-0000-0000-0000090A0000}"/>
    <cellStyle name="20% - アクセント 5 4 2 3 5" xfId="14624" xr:uid="{00000000-0005-0000-0000-00000A0A0000}"/>
    <cellStyle name="20% - アクセント 5 4 2 4" xfId="2799" xr:uid="{00000000-0005-0000-0000-00000B0A0000}"/>
    <cellStyle name="20% - アクセント 5 4 2 4 2" xfId="9222" xr:uid="{00000000-0005-0000-0000-00000C0A0000}"/>
    <cellStyle name="20% - アクセント 5 4 2 4 2 2" xfId="22037" xr:uid="{00000000-0005-0000-0000-00000D0A0000}"/>
    <cellStyle name="20% - アクセント 5 4 2 4 3" xfId="15630" xr:uid="{00000000-0005-0000-0000-00000E0A0000}"/>
    <cellStyle name="20% - アクセント 5 4 2 5" xfId="4963" xr:uid="{00000000-0005-0000-0000-00000F0A0000}"/>
    <cellStyle name="20% - アクセント 5 4 2 5 2" xfId="11376" xr:uid="{00000000-0005-0000-0000-0000100A0000}"/>
    <cellStyle name="20% - アクセント 5 4 2 5 2 2" xfId="24191" xr:uid="{00000000-0005-0000-0000-0000110A0000}"/>
    <cellStyle name="20% - アクセント 5 4 2 5 3" xfId="17784" xr:uid="{00000000-0005-0000-0000-0000120A0000}"/>
    <cellStyle name="20% - アクセント 5 4 2 6" xfId="7100" xr:uid="{00000000-0005-0000-0000-0000130A0000}"/>
    <cellStyle name="20% - アクセント 5 4 2 6 2" xfId="19915" xr:uid="{00000000-0005-0000-0000-0000140A0000}"/>
    <cellStyle name="20% - アクセント 5 4 2 7" xfId="13508" xr:uid="{00000000-0005-0000-0000-0000150A0000}"/>
    <cellStyle name="20% - アクセント 5 4 3" xfId="1046" xr:uid="{00000000-0005-0000-0000-0000160A0000}"/>
    <cellStyle name="20% - アクセント 5 4 3 2" xfId="2084" xr:uid="{00000000-0005-0000-0000-0000170A0000}"/>
    <cellStyle name="20% - アクセント 5 4 3 2 2" xfId="4115" xr:uid="{00000000-0005-0000-0000-0000180A0000}"/>
    <cellStyle name="20% - アクセント 5 4 3 2 2 2" xfId="10535" xr:uid="{00000000-0005-0000-0000-0000190A0000}"/>
    <cellStyle name="20% - アクセント 5 4 3 2 2 2 2" xfId="23350" xr:uid="{00000000-0005-0000-0000-00001A0A0000}"/>
    <cellStyle name="20% - アクセント 5 4 3 2 2 3" xfId="16943" xr:uid="{00000000-0005-0000-0000-00001B0A0000}"/>
    <cellStyle name="20% - アクセント 5 4 3 2 3" xfId="6279" xr:uid="{00000000-0005-0000-0000-00001C0A0000}"/>
    <cellStyle name="20% - アクセント 5 4 3 2 3 2" xfId="12692" xr:uid="{00000000-0005-0000-0000-00001D0A0000}"/>
    <cellStyle name="20% - アクセント 5 4 3 2 3 2 2" xfId="25507" xr:uid="{00000000-0005-0000-0000-00001E0A0000}"/>
    <cellStyle name="20% - アクセント 5 4 3 2 3 3" xfId="19100" xr:uid="{00000000-0005-0000-0000-00001F0A0000}"/>
    <cellStyle name="20% - アクセント 5 4 3 2 4" xfId="8510" xr:uid="{00000000-0005-0000-0000-0000200A0000}"/>
    <cellStyle name="20% - アクセント 5 4 3 2 4 2" xfId="21325" xr:uid="{00000000-0005-0000-0000-0000210A0000}"/>
    <cellStyle name="20% - アクセント 5 4 3 2 5" xfId="14918" xr:uid="{00000000-0005-0000-0000-0000220A0000}"/>
    <cellStyle name="20% - アクセント 5 4 3 3" xfId="3093" xr:uid="{00000000-0005-0000-0000-0000230A0000}"/>
    <cellStyle name="20% - アクセント 5 4 3 3 2" xfId="9516" xr:uid="{00000000-0005-0000-0000-0000240A0000}"/>
    <cellStyle name="20% - アクセント 5 4 3 3 2 2" xfId="22331" xr:uid="{00000000-0005-0000-0000-0000250A0000}"/>
    <cellStyle name="20% - アクセント 5 4 3 3 3" xfId="15924" xr:uid="{00000000-0005-0000-0000-0000260A0000}"/>
    <cellStyle name="20% - アクセント 5 4 3 4" xfId="5257" xr:uid="{00000000-0005-0000-0000-0000270A0000}"/>
    <cellStyle name="20% - アクセント 5 4 3 4 2" xfId="11670" xr:uid="{00000000-0005-0000-0000-0000280A0000}"/>
    <cellStyle name="20% - アクセント 5 4 3 4 2 2" xfId="24485" xr:uid="{00000000-0005-0000-0000-0000290A0000}"/>
    <cellStyle name="20% - アクセント 5 4 3 4 3" xfId="18078" xr:uid="{00000000-0005-0000-0000-00002A0A0000}"/>
    <cellStyle name="20% - アクセント 5 4 3 5" xfId="7499" xr:uid="{00000000-0005-0000-0000-00002B0A0000}"/>
    <cellStyle name="20% - アクセント 5 4 3 5 2" xfId="20314" xr:uid="{00000000-0005-0000-0000-00002C0A0000}"/>
    <cellStyle name="20% - アクセント 5 4 3 6" xfId="13907" xr:uid="{00000000-0005-0000-0000-00002D0A0000}"/>
    <cellStyle name="20% - アクセント 5 4 4" xfId="1604" xr:uid="{00000000-0005-0000-0000-00002E0A0000}"/>
    <cellStyle name="20% - アクセント 5 4 4 2" xfId="3635" xr:uid="{00000000-0005-0000-0000-00002F0A0000}"/>
    <cellStyle name="20% - アクセント 5 4 4 2 2" xfId="10055" xr:uid="{00000000-0005-0000-0000-0000300A0000}"/>
    <cellStyle name="20% - アクセント 5 4 4 2 2 2" xfId="22870" xr:uid="{00000000-0005-0000-0000-0000310A0000}"/>
    <cellStyle name="20% - アクセント 5 4 4 2 3" xfId="16463" xr:uid="{00000000-0005-0000-0000-0000320A0000}"/>
    <cellStyle name="20% - アクセント 5 4 4 3" xfId="5799" xr:uid="{00000000-0005-0000-0000-0000330A0000}"/>
    <cellStyle name="20% - アクセント 5 4 4 3 2" xfId="12212" xr:uid="{00000000-0005-0000-0000-0000340A0000}"/>
    <cellStyle name="20% - アクセント 5 4 4 3 2 2" xfId="25027" xr:uid="{00000000-0005-0000-0000-0000350A0000}"/>
    <cellStyle name="20% - アクセント 5 4 4 3 3" xfId="18620" xr:uid="{00000000-0005-0000-0000-0000360A0000}"/>
    <cellStyle name="20% - アクセント 5 4 4 4" xfId="8030" xr:uid="{00000000-0005-0000-0000-0000370A0000}"/>
    <cellStyle name="20% - アクセント 5 4 4 4 2" xfId="20845" xr:uid="{00000000-0005-0000-0000-0000380A0000}"/>
    <cellStyle name="20% - アクセント 5 4 4 5" xfId="14438" xr:uid="{00000000-0005-0000-0000-0000390A0000}"/>
    <cellStyle name="20% - アクセント 5 4 5" xfId="2613" xr:uid="{00000000-0005-0000-0000-00003A0A0000}"/>
    <cellStyle name="20% - アクセント 5 4 5 2" xfId="9036" xr:uid="{00000000-0005-0000-0000-00003B0A0000}"/>
    <cellStyle name="20% - アクセント 5 4 5 2 2" xfId="21851" xr:uid="{00000000-0005-0000-0000-00003C0A0000}"/>
    <cellStyle name="20% - アクセント 5 4 5 3" xfId="15444" xr:uid="{00000000-0005-0000-0000-00003D0A0000}"/>
    <cellStyle name="20% - アクセント 5 4 6" xfId="4777" xr:uid="{00000000-0005-0000-0000-00003E0A0000}"/>
    <cellStyle name="20% - アクセント 5 4 6 2" xfId="11190" xr:uid="{00000000-0005-0000-0000-00003F0A0000}"/>
    <cellStyle name="20% - アクセント 5 4 6 2 2" xfId="24005" xr:uid="{00000000-0005-0000-0000-0000400A0000}"/>
    <cellStyle name="20% - アクセント 5 4 6 3" xfId="17598" xr:uid="{00000000-0005-0000-0000-0000410A0000}"/>
    <cellStyle name="20% - アクセント 5 4 7" xfId="6753" xr:uid="{00000000-0005-0000-0000-0000420A0000}"/>
    <cellStyle name="20% - アクセント 5 4 7 2" xfId="19568" xr:uid="{00000000-0005-0000-0000-0000430A0000}"/>
    <cellStyle name="20% - アクセント 5 4 8" xfId="13161" xr:uid="{00000000-0005-0000-0000-0000440A0000}"/>
    <cellStyle name="20% - アクセント 5 5" xfId="347" xr:uid="{00000000-0005-0000-0000-0000450A0000}"/>
    <cellStyle name="20% - アクセント 5 5 2" xfId="557" xr:uid="{00000000-0005-0000-0000-0000460A0000}"/>
    <cellStyle name="20% - アクセント 5 5 2 2" xfId="1146" xr:uid="{00000000-0005-0000-0000-0000470A0000}"/>
    <cellStyle name="20% - アクセント 5 5 2 2 2" xfId="2186" xr:uid="{00000000-0005-0000-0000-0000480A0000}"/>
    <cellStyle name="20% - アクセント 5 5 2 2 2 2" xfId="4217" xr:uid="{00000000-0005-0000-0000-0000490A0000}"/>
    <cellStyle name="20% - アクセント 5 5 2 2 2 2 2" xfId="10637" xr:uid="{00000000-0005-0000-0000-00004A0A0000}"/>
    <cellStyle name="20% - アクセント 5 5 2 2 2 2 2 2" xfId="23452" xr:uid="{00000000-0005-0000-0000-00004B0A0000}"/>
    <cellStyle name="20% - アクセント 5 5 2 2 2 2 3" xfId="17045" xr:uid="{00000000-0005-0000-0000-00004C0A0000}"/>
    <cellStyle name="20% - アクセント 5 5 2 2 2 3" xfId="6381" xr:uid="{00000000-0005-0000-0000-00004D0A0000}"/>
    <cellStyle name="20% - アクセント 5 5 2 2 2 3 2" xfId="12794" xr:uid="{00000000-0005-0000-0000-00004E0A0000}"/>
    <cellStyle name="20% - アクセント 5 5 2 2 2 3 2 2" xfId="25609" xr:uid="{00000000-0005-0000-0000-00004F0A0000}"/>
    <cellStyle name="20% - アクセント 5 5 2 2 2 3 3" xfId="19202" xr:uid="{00000000-0005-0000-0000-0000500A0000}"/>
    <cellStyle name="20% - アクセント 5 5 2 2 2 4" xfId="8612" xr:uid="{00000000-0005-0000-0000-0000510A0000}"/>
    <cellStyle name="20% - アクセント 5 5 2 2 2 4 2" xfId="21427" xr:uid="{00000000-0005-0000-0000-0000520A0000}"/>
    <cellStyle name="20% - アクセント 5 5 2 2 2 5" xfId="15020" xr:uid="{00000000-0005-0000-0000-0000530A0000}"/>
    <cellStyle name="20% - アクセント 5 5 2 2 3" xfId="3195" xr:uid="{00000000-0005-0000-0000-0000540A0000}"/>
    <cellStyle name="20% - アクセント 5 5 2 2 3 2" xfId="9618" xr:uid="{00000000-0005-0000-0000-0000550A0000}"/>
    <cellStyle name="20% - アクセント 5 5 2 2 3 2 2" xfId="22433" xr:uid="{00000000-0005-0000-0000-0000560A0000}"/>
    <cellStyle name="20% - アクセント 5 5 2 2 3 3" xfId="16026" xr:uid="{00000000-0005-0000-0000-0000570A0000}"/>
    <cellStyle name="20% - アクセント 5 5 2 2 4" xfId="5359" xr:uid="{00000000-0005-0000-0000-0000580A0000}"/>
    <cellStyle name="20% - アクセント 5 5 2 2 4 2" xfId="11772" xr:uid="{00000000-0005-0000-0000-0000590A0000}"/>
    <cellStyle name="20% - アクセント 5 5 2 2 4 2 2" xfId="24587" xr:uid="{00000000-0005-0000-0000-00005A0A0000}"/>
    <cellStyle name="20% - アクセント 5 5 2 2 4 3" xfId="18180" xr:uid="{00000000-0005-0000-0000-00005B0A0000}"/>
    <cellStyle name="20% - アクセント 5 5 2 2 5" xfId="7599" xr:uid="{00000000-0005-0000-0000-00005C0A0000}"/>
    <cellStyle name="20% - アクセント 5 5 2 2 5 2" xfId="20414" xr:uid="{00000000-0005-0000-0000-00005D0A0000}"/>
    <cellStyle name="20% - アクセント 5 5 2 2 6" xfId="14007" xr:uid="{00000000-0005-0000-0000-00005E0A0000}"/>
    <cellStyle name="20% - アクセント 5 5 2 3" xfId="1704" xr:uid="{00000000-0005-0000-0000-00005F0A0000}"/>
    <cellStyle name="20% - アクセント 5 5 2 3 2" xfId="3735" xr:uid="{00000000-0005-0000-0000-0000600A0000}"/>
    <cellStyle name="20% - アクセント 5 5 2 3 2 2" xfId="10155" xr:uid="{00000000-0005-0000-0000-0000610A0000}"/>
    <cellStyle name="20% - アクセント 5 5 2 3 2 2 2" xfId="22970" xr:uid="{00000000-0005-0000-0000-0000620A0000}"/>
    <cellStyle name="20% - アクセント 5 5 2 3 2 3" xfId="16563" xr:uid="{00000000-0005-0000-0000-0000630A0000}"/>
    <cellStyle name="20% - アクセント 5 5 2 3 3" xfId="5899" xr:uid="{00000000-0005-0000-0000-0000640A0000}"/>
    <cellStyle name="20% - アクセント 5 5 2 3 3 2" xfId="12312" xr:uid="{00000000-0005-0000-0000-0000650A0000}"/>
    <cellStyle name="20% - アクセント 5 5 2 3 3 2 2" xfId="25127" xr:uid="{00000000-0005-0000-0000-0000660A0000}"/>
    <cellStyle name="20% - アクセント 5 5 2 3 3 3" xfId="18720" xr:uid="{00000000-0005-0000-0000-0000670A0000}"/>
    <cellStyle name="20% - アクセント 5 5 2 3 4" xfId="8130" xr:uid="{00000000-0005-0000-0000-0000680A0000}"/>
    <cellStyle name="20% - アクセント 5 5 2 3 4 2" xfId="20945" xr:uid="{00000000-0005-0000-0000-0000690A0000}"/>
    <cellStyle name="20% - アクセント 5 5 2 3 5" xfId="14538" xr:uid="{00000000-0005-0000-0000-00006A0A0000}"/>
    <cellStyle name="20% - アクセント 5 5 2 4" xfId="2713" xr:uid="{00000000-0005-0000-0000-00006B0A0000}"/>
    <cellStyle name="20% - アクセント 5 5 2 4 2" xfId="9136" xr:uid="{00000000-0005-0000-0000-00006C0A0000}"/>
    <cellStyle name="20% - アクセント 5 5 2 4 2 2" xfId="21951" xr:uid="{00000000-0005-0000-0000-00006D0A0000}"/>
    <cellStyle name="20% - アクセント 5 5 2 4 3" xfId="15544" xr:uid="{00000000-0005-0000-0000-00006E0A0000}"/>
    <cellStyle name="20% - アクセント 5 5 2 5" xfId="4877" xr:uid="{00000000-0005-0000-0000-00006F0A0000}"/>
    <cellStyle name="20% - アクセント 5 5 2 5 2" xfId="11290" xr:uid="{00000000-0005-0000-0000-0000700A0000}"/>
    <cellStyle name="20% - アクセント 5 5 2 5 2 2" xfId="24105" xr:uid="{00000000-0005-0000-0000-0000710A0000}"/>
    <cellStyle name="20% - アクセント 5 5 2 5 3" xfId="17698" xr:uid="{00000000-0005-0000-0000-0000720A0000}"/>
    <cellStyle name="20% - アクセント 5 5 2 6" xfId="7034" xr:uid="{00000000-0005-0000-0000-0000730A0000}"/>
    <cellStyle name="20% - アクセント 5 5 2 6 2" xfId="19849" xr:uid="{00000000-0005-0000-0000-0000740A0000}"/>
    <cellStyle name="20% - アクセント 5 5 2 7" xfId="13442" xr:uid="{00000000-0005-0000-0000-0000750A0000}"/>
    <cellStyle name="20% - アクセント 5 5 3" xfId="976" xr:uid="{00000000-0005-0000-0000-0000760A0000}"/>
    <cellStyle name="20% - アクセント 5 5 3 2" xfId="1998" xr:uid="{00000000-0005-0000-0000-0000770A0000}"/>
    <cellStyle name="20% - アクセント 5 5 3 2 2" xfId="4029" xr:uid="{00000000-0005-0000-0000-0000780A0000}"/>
    <cellStyle name="20% - アクセント 5 5 3 2 2 2" xfId="10449" xr:uid="{00000000-0005-0000-0000-0000790A0000}"/>
    <cellStyle name="20% - アクセント 5 5 3 2 2 2 2" xfId="23264" xr:uid="{00000000-0005-0000-0000-00007A0A0000}"/>
    <cellStyle name="20% - アクセント 5 5 3 2 2 3" xfId="16857" xr:uid="{00000000-0005-0000-0000-00007B0A0000}"/>
    <cellStyle name="20% - アクセント 5 5 3 2 3" xfId="6193" xr:uid="{00000000-0005-0000-0000-00007C0A0000}"/>
    <cellStyle name="20% - アクセント 5 5 3 2 3 2" xfId="12606" xr:uid="{00000000-0005-0000-0000-00007D0A0000}"/>
    <cellStyle name="20% - アクセント 5 5 3 2 3 2 2" xfId="25421" xr:uid="{00000000-0005-0000-0000-00007E0A0000}"/>
    <cellStyle name="20% - アクセント 5 5 3 2 3 3" xfId="19014" xr:uid="{00000000-0005-0000-0000-00007F0A0000}"/>
    <cellStyle name="20% - アクセント 5 5 3 2 4" xfId="8424" xr:uid="{00000000-0005-0000-0000-0000800A0000}"/>
    <cellStyle name="20% - アクセント 5 5 3 2 4 2" xfId="21239" xr:uid="{00000000-0005-0000-0000-0000810A0000}"/>
    <cellStyle name="20% - アクセント 5 5 3 2 5" xfId="14832" xr:uid="{00000000-0005-0000-0000-0000820A0000}"/>
    <cellStyle name="20% - アクセント 5 5 3 3" xfId="3007" xr:uid="{00000000-0005-0000-0000-0000830A0000}"/>
    <cellStyle name="20% - アクセント 5 5 3 3 2" xfId="9430" xr:uid="{00000000-0005-0000-0000-0000840A0000}"/>
    <cellStyle name="20% - アクセント 5 5 3 3 2 2" xfId="22245" xr:uid="{00000000-0005-0000-0000-0000850A0000}"/>
    <cellStyle name="20% - アクセント 5 5 3 3 3" xfId="15838" xr:uid="{00000000-0005-0000-0000-0000860A0000}"/>
    <cellStyle name="20% - アクセント 5 5 3 4" xfId="5171" xr:uid="{00000000-0005-0000-0000-0000870A0000}"/>
    <cellStyle name="20% - アクセント 5 5 3 4 2" xfId="11584" xr:uid="{00000000-0005-0000-0000-0000880A0000}"/>
    <cellStyle name="20% - アクセント 5 5 3 4 2 2" xfId="24399" xr:uid="{00000000-0005-0000-0000-0000890A0000}"/>
    <cellStyle name="20% - アクセント 5 5 3 4 3" xfId="17992" xr:uid="{00000000-0005-0000-0000-00008A0A0000}"/>
    <cellStyle name="20% - アクセント 5 5 3 5" xfId="7429" xr:uid="{00000000-0005-0000-0000-00008B0A0000}"/>
    <cellStyle name="20% - アクセント 5 5 3 5 2" xfId="20244" xr:uid="{00000000-0005-0000-0000-00008C0A0000}"/>
    <cellStyle name="20% - アクセント 5 5 3 6" xfId="13837" xr:uid="{00000000-0005-0000-0000-00008D0A0000}"/>
    <cellStyle name="20% - アクセント 5 5 4" xfId="1518" xr:uid="{00000000-0005-0000-0000-00008E0A0000}"/>
    <cellStyle name="20% - アクセント 5 5 4 2" xfId="3550" xr:uid="{00000000-0005-0000-0000-00008F0A0000}"/>
    <cellStyle name="20% - アクセント 5 5 4 2 2" xfId="9970" xr:uid="{00000000-0005-0000-0000-0000900A0000}"/>
    <cellStyle name="20% - アクセント 5 5 4 2 2 2" xfId="22785" xr:uid="{00000000-0005-0000-0000-0000910A0000}"/>
    <cellStyle name="20% - アクセント 5 5 4 2 3" xfId="16378" xr:uid="{00000000-0005-0000-0000-0000920A0000}"/>
    <cellStyle name="20% - アクセント 5 5 4 3" xfId="5714" xr:uid="{00000000-0005-0000-0000-0000930A0000}"/>
    <cellStyle name="20% - アクセント 5 5 4 3 2" xfId="12127" xr:uid="{00000000-0005-0000-0000-0000940A0000}"/>
    <cellStyle name="20% - アクセント 5 5 4 3 2 2" xfId="24942" xr:uid="{00000000-0005-0000-0000-0000950A0000}"/>
    <cellStyle name="20% - アクセント 5 5 4 3 3" xfId="18535" xr:uid="{00000000-0005-0000-0000-0000960A0000}"/>
    <cellStyle name="20% - アクセント 5 5 4 4" xfId="7945" xr:uid="{00000000-0005-0000-0000-0000970A0000}"/>
    <cellStyle name="20% - アクセント 5 5 4 4 2" xfId="20760" xr:uid="{00000000-0005-0000-0000-0000980A0000}"/>
    <cellStyle name="20% - アクセント 5 5 4 5" xfId="14353" xr:uid="{00000000-0005-0000-0000-0000990A0000}"/>
    <cellStyle name="20% - アクセント 5 5 5" xfId="2528" xr:uid="{00000000-0005-0000-0000-00009A0A0000}"/>
    <cellStyle name="20% - アクセント 5 5 5 2" xfId="8951" xr:uid="{00000000-0005-0000-0000-00009B0A0000}"/>
    <cellStyle name="20% - アクセント 5 5 5 2 2" xfId="21766" xr:uid="{00000000-0005-0000-0000-00009C0A0000}"/>
    <cellStyle name="20% - アクセント 5 5 5 3" xfId="15359" xr:uid="{00000000-0005-0000-0000-00009D0A0000}"/>
    <cellStyle name="20% - アクセント 5 5 6" xfId="4692" xr:uid="{00000000-0005-0000-0000-00009E0A0000}"/>
    <cellStyle name="20% - アクセント 5 5 6 2" xfId="11105" xr:uid="{00000000-0005-0000-0000-00009F0A0000}"/>
    <cellStyle name="20% - アクセント 5 5 6 2 2" xfId="23920" xr:uid="{00000000-0005-0000-0000-0000A00A0000}"/>
    <cellStyle name="20% - アクセント 5 5 6 3" xfId="17513" xr:uid="{00000000-0005-0000-0000-0000A10A0000}"/>
    <cellStyle name="20% - アクセント 5 5 7" xfId="6838" xr:uid="{00000000-0005-0000-0000-0000A20A0000}"/>
    <cellStyle name="20% - アクセント 5 5 7 2" xfId="19653" xr:uid="{00000000-0005-0000-0000-0000A30A0000}"/>
    <cellStyle name="20% - アクセント 5 5 8" xfId="13246" xr:uid="{00000000-0005-0000-0000-0000A40A0000}"/>
    <cellStyle name="20% - アクセント 5 6" xfId="482" xr:uid="{00000000-0005-0000-0000-0000A50A0000}"/>
    <cellStyle name="20% - アクセント 5 6 2" xfId="537" xr:uid="{00000000-0005-0000-0000-0000A60A0000}"/>
    <cellStyle name="20% - アクセント 5 6 2 2" xfId="1126" xr:uid="{00000000-0005-0000-0000-0000A70A0000}"/>
    <cellStyle name="20% - アクセント 5 6 2 2 2" xfId="2166" xr:uid="{00000000-0005-0000-0000-0000A80A0000}"/>
    <cellStyle name="20% - アクセント 5 6 2 2 2 2" xfId="4197" xr:uid="{00000000-0005-0000-0000-0000A90A0000}"/>
    <cellStyle name="20% - アクセント 5 6 2 2 2 2 2" xfId="10617" xr:uid="{00000000-0005-0000-0000-0000AA0A0000}"/>
    <cellStyle name="20% - アクセント 5 6 2 2 2 2 2 2" xfId="23432" xr:uid="{00000000-0005-0000-0000-0000AB0A0000}"/>
    <cellStyle name="20% - アクセント 5 6 2 2 2 2 3" xfId="17025" xr:uid="{00000000-0005-0000-0000-0000AC0A0000}"/>
    <cellStyle name="20% - アクセント 5 6 2 2 2 3" xfId="6361" xr:uid="{00000000-0005-0000-0000-0000AD0A0000}"/>
    <cellStyle name="20% - アクセント 5 6 2 2 2 3 2" xfId="12774" xr:uid="{00000000-0005-0000-0000-0000AE0A0000}"/>
    <cellStyle name="20% - アクセント 5 6 2 2 2 3 2 2" xfId="25589" xr:uid="{00000000-0005-0000-0000-0000AF0A0000}"/>
    <cellStyle name="20% - アクセント 5 6 2 2 2 3 3" xfId="19182" xr:uid="{00000000-0005-0000-0000-0000B00A0000}"/>
    <cellStyle name="20% - アクセント 5 6 2 2 2 4" xfId="8592" xr:uid="{00000000-0005-0000-0000-0000B10A0000}"/>
    <cellStyle name="20% - アクセント 5 6 2 2 2 4 2" xfId="21407" xr:uid="{00000000-0005-0000-0000-0000B20A0000}"/>
    <cellStyle name="20% - アクセント 5 6 2 2 2 5" xfId="15000" xr:uid="{00000000-0005-0000-0000-0000B30A0000}"/>
    <cellStyle name="20% - アクセント 5 6 2 2 3" xfId="3175" xr:uid="{00000000-0005-0000-0000-0000B40A0000}"/>
    <cellStyle name="20% - アクセント 5 6 2 2 3 2" xfId="9598" xr:uid="{00000000-0005-0000-0000-0000B50A0000}"/>
    <cellStyle name="20% - アクセント 5 6 2 2 3 2 2" xfId="22413" xr:uid="{00000000-0005-0000-0000-0000B60A0000}"/>
    <cellStyle name="20% - アクセント 5 6 2 2 3 3" xfId="16006" xr:uid="{00000000-0005-0000-0000-0000B70A0000}"/>
    <cellStyle name="20% - アクセント 5 6 2 2 4" xfId="5339" xr:uid="{00000000-0005-0000-0000-0000B80A0000}"/>
    <cellStyle name="20% - アクセント 5 6 2 2 4 2" xfId="11752" xr:uid="{00000000-0005-0000-0000-0000B90A0000}"/>
    <cellStyle name="20% - アクセント 5 6 2 2 4 2 2" xfId="24567" xr:uid="{00000000-0005-0000-0000-0000BA0A0000}"/>
    <cellStyle name="20% - アクセント 5 6 2 2 4 3" xfId="18160" xr:uid="{00000000-0005-0000-0000-0000BB0A0000}"/>
    <cellStyle name="20% - アクセント 5 6 2 2 5" xfId="7579" xr:uid="{00000000-0005-0000-0000-0000BC0A0000}"/>
    <cellStyle name="20% - アクセント 5 6 2 2 5 2" xfId="20394" xr:uid="{00000000-0005-0000-0000-0000BD0A0000}"/>
    <cellStyle name="20% - アクセント 5 6 2 2 6" xfId="13987" xr:uid="{00000000-0005-0000-0000-0000BE0A0000}"/>
    <cellStyle name="20% - アクセント 5 6 2 3" xfId="1684" xr:uid="{00000000-0005-0000-0000-0000BF0A0000}"/>
    <cellStyle name="20% - アクセント 5 6 2 3 2" xfId="3715" xr:uid="{00000000-0005-0000-0000-0000C00A0000}"/>
    <cellStyle name="20% - アクセント 5 6 2 3 2 2" xfId="10135" xr:uid="{00000000-0005-0000-0000-0000C10A0000}"/>
    <cellStyle name="20% - アクセント 5 6 2 3 2 2 2" xfId="22950" xr:uid="{00000000-0005-0000-0000-0000C20A0000}"/>
    <cellStyle name="20% - アクセント 5 6 2 3 2 3" xfId="16543" xr:uid="{00000000-0005-0000-0000-0000C30A0000}"/>
    <cellStyle name="20% - アクセント 5 6 2 3 3" xfId="5879" xr:uid="{00000000-0005-0000-0000-0000C40A0000}"/>
    <cellStyle name="20% - アクセント 5 6 2 3 3 2" xfId="12292" xr:uid="{00000000-0005-0000-0000-0000C50A0000}"/>
    <cellStyle name="20% - アクセント 5 6 2 3 3 2 2" xfId="25107" xr:uid="{00000000-0005-0000-0000-0000C60A0000}"/>
    <cellStyle name="20% - アクセント 5 6 2 3 3 3" xfId="18700" xr:uid="{00000000-0005-0000-0000-0000C70A0000}"/>
    <cellStyle name="20% - アクセント 5 6 2 3 4" xfId="8110" xr:uid="{00000000-0005-0000-0000-0000C80A0000}"/>
    <cellStyle name="20% - アクセント 5 6 2 3 4 2" xfId="20925" xr:uid="{00000000-0005-0000-0000-0000C90A0000}"/>
    <cellStyle name="20% - アクセント 5 6 2 3 5" xfId="14518" xr:uid="{00000000-0005-0000-0000-0000CA0A0000}"/>
    <cellStyle name="20% - アクセント 5 6 2 4" xfId="2693" xr:uid="{00000000-0005-0000-0000-0000CB0A0000}"/>
    <cellStyle name="20% - アクセント 5 6 2 4 2" xfId="9116" xr:uid="{00000000-0005-0000-0000-0000CC0A0000}"/>
    <cellStyle name="20% - アクセント 5 6 2 4 2 2" xfId="21931" xr:uid="{00000000-0005-0000-0000-0000CD0A0000}"/>
    <cellStyle name="20% - アクセント 5 6 2 4 3" xfId="15524" xr:uid="{00000000-0005-0000-0000-0000CE0A0000}"/>
    <cellStyle name="20% - アクセント 5 6 2 5" xfId="4857" xr:uid="{00000000-0005-0000-0000-0000CF0A0000}"/>
    <cellStyle name="20% - アクセント 5 6 2 5 2" xfId="11270" xr:uid="{00000000-0005-0000-0000-0000D00A0000}"/>
    <cellStyle name="20% - アクセント 5 6 2 5 2 2" xfId="24085" xr:uid="{00000000-0005-0000-0000-0000D10A0000}"/>
    <cellStyle name="20% - アクセント 5 6 2 5 3" xfId="17678" xr:uid="{00000000-0005-0000-0000-0000D20A0000}"/>
    <cellStyle name="20% - アクセント 5 6 2 6" xfId="7014" xr:uid="{00000000-0005-0000-0000-0000D30A0000}"/>
    <cellStyle name="20% - アクセント 5 6 2 6 2" xfId="19829" xr:uid="{00000000-0005-0000-0000-0000D40A0000}"/>
    <cellStyle name="20% - アクセント 5 6 2 7" xfId="13422" xr:uid="{00000000-0005-0000-0000-0000D50A0000}"/>
    <cellStyle name="20% - アクセント 5 6 3" xfId="951" xr:uid="{00000000-0005-0000-0000-0000D60A0000}"/>
    <cellStyle name="20% - アクセント 5 6 3 2" xfId="1973" xr:uid="{00000000-0005-0000-0000-0000D70A0000}"/>
    <cellStyle name="20% - アクセント 5 6 3 2 2" xfId="4004" xr:uid="{00000000-0005-0000-0000-0000D80A0000}"/>
    <cellStyle name="20% - アクセント 5 6 3 2 2 2" xfId="10424" xr:uid="{00000000-0005-0000-0000-0000D90A0000}"/>
    <cellStyle name="20% - アクセント 5 6 3 2 2 2 2" xfId="23239" xr:uid="{00000000-0005-0000-0000-0000DA0A0000}"/>
    <cellStyle name="20% - アクセント 5 6 3 2 2 3" xfId="16832" xr:uid="{00000000-0005-0000-0000-0000DB0A0000}"/>
    <cellStyle name="20% - アクセント 5 6 3 2 3" xfId="6168" xr:uid="{00000000-0005-0000-0000-0000DC0A0000}"/>
    <cellStyle name="20% - アクセント 5 6 3 2 3 2" xfId="12581" xr:uid="{00000000-0005-0000-0000-0000DD0A0000}"/>
    <cellStyle name="20% - アクセント 5 6 3 2 3 2 2" xfId="25396" xr:uid="{00000000-0005-0000-0000-0000DE0A0000}"/>
    <cellStyle name="20% - アクセント 5 6 3 2 3 3" xfId="18989" xr:uid="{00000000-0005-0000-0000-0000DF0A0000}"/>
    <cellStyle name="20% - アクセント 5 6 3 2 4" xfId="8399" xr:uid="{00000000-0005-0000-0000-0000E00A0000}"/>
    <cellStyle name="20% - アクセント 5 6 3 2 4 2" xfId="21214" xr:uid="{00000000-0005-0000-0000-0000E10A0000}"/>
    <cellStyle name="20% - アクセント 5 6 3 2 5" xfId="14807" xr:uid="{00000000-0005-0000-0000-0000E20A0000}"/>
    <cellStyle name="20% - アクセント 5 6 3 3" xfId="2982" xr:uid="{00000000-0005-0000-0000-0000E30A0000}"/>
    <cellStyle name="20% - アクセント 5 6 3 3 2" xfId="9405" xr:uid="{00000000-0005-0000-0000-0000E40A0000}"/>
    <cellStyle name="20% - アクセント 5 6 3 3 2 2" xfId="22220" xr:uid="{00000000-0005-0000-0000-0000E50A0000}"/>
    <cellStyle name="20% - アクセント 5 6 3 3 3" xfId="15813" xr:uid="{00000000-0005-0000-0000-0000E60A0000}"/>
    <cellStyle name="20% - アクセント 5 6 3 4" xfId="5146" xr:uid="{00000000-0005-0000-0000-0000E70A0000}"/>
    <cellStyle name="20% - アクセント 5 6 3 4 2" xfId="11559" xr:uid="{00000000-0005-0000-0000-0000E80A0000}"/>
    <cellStyle name="20% - アクセント 5 6 3 4 2 2" xfId="24374" xr:uid="{00000000-0005-0000-0000-0000E90A0000}"/>
    <cellStyle name="20% - アクセント 5 6 3 4 3" xfId="17967" xr:uid="{00000000-0005-0000-0000-0000EA0A0000}"/>
    <cellStyle name="20% - アクセント 5 6 3 5" xfId="7404" xr:uid="{00000000-0005-0000-0000-0000EB0A0000}"/>
    <cellStyle name="20% - アクセント 5 6 3 5 2" xfId="20219" xr:uid="{00000000-0005-0000-0000-0000EC0A0000}"/>
    <cellStyle name="20% - アクセント 5 6 3 6" xfId="13812" xr:uid="{00000000-0005-0000-0000-0000ED0A0000}"/>
    <cellStyle name="20% - アクセント 5 6 4" xfId="1494" xr:uid="{00000000-0005-0000-0000-0000EE0A0000}"/>
    <cellStyle name="20% - アクセント 5 6 4 2" xfId="3526" xr:uid="{00000000-0005-0000-0000-0000EF0A0000}"/>
    <cellStyle name="20% - アクセント 5 6 4 2 2" xfId="9946" xr:uid="{00000000-0005-0000-0000-0000F00A0000}"/>
    <cellStyle name="20% - アクセント 5 6 4 2 2 2" xfId="22761" xr:uid="{00000000-0005-0000-0000-0000F10A0000}"/>
    <cellStyle name="20% - アクセント 5 6 4 2 3" xfId="16354" xr:uid="{00000000-0005-0000-0000-0000F20A0000}"/>
    <cellStyle name="20% - アクセント 5 6 4 3" xfId="5690" xr:uid="{00000000-0005-0000-0000-0000F30A0000}"/>
    <cellStyle name="20% - アクセント 5 6 4 3 2" xfId="12103" xr:uid="{00000000-0005-0000-0000-0000F40A0000}"/>
    <cellStyle name="20% - アクセント 5 6 4 3 2 2" xfId="24918" xr:uid="{00000000-0005-0000-0000-0000F50A0000}"/>
    <cellStyle name="20% - アクセント 5 6 4 3 3" xfId="18511" xr:uid="{00000000-0005-0000-0000-0000F60A0000}"/>
    <cellStyle name="20% - アクセント 5 6 4 4" xfId="7921" xr:uid="{00000000-0005-0000-0000-0000F70A0000}"/>
    <cellStyle name="20% - アクセント 5 6 4 4 2" xfId="20736" xr:uid="{00000000-0005-0000-0000-0000F80A0000}"/>
    <cellStyle name="20% - アクセント 5 6 4 5" xfId="14329" xr:uid="{00000000-0005-0000-0000-0000F90A0000}"/>
    <cellStyle name="20% - アクセント 5 6 5" xfId="2504" xr:uid="{00000000-0005-0000-0000-0000FA0A0000}"/>
    <cellStyle name="20% - アクセント 5 6 5 2" xfId="8927" xr:uid="{00000000-0005-0000-0000-0000FB0A0000}"/>
    <cellStyle name="20% - アクセント 5 6 5 2 2" xfId="21742" xr:uid="{00000000-0005-0000-0000-0000FC0A0000}"/>
    <cellStyle name="20% - アクセント 5 6 5 3" xfId="15335" xr:uid="{00000000-0005-0000-0000-0000FD0A0000}"/>
    <cellStyle name="20% - アクセント 5 6 6" xfId="4668" xr:uid="{00000000-0005-0000-0000-0000FE0A0000}"/>
    <cellStyle name="20% - アクセント 5 6 6 2" xfId="11081" xr:uid="{00000000-0005-0000-0000-0000FF0A0000}"/>
    <cellStyle name="20% - アクセント 5 6 6 2 2" xfId="23896" xr:uid="{00000000-0005-0000-0000-0000000B0000}"/>
    <cellStyle name="20% - アクセント 5 6 6 3" xfId="17489" xr:uid="{00000000-0005-0000-0000-0000010B0000}"/>
    <cellStyle name="20% - アクセント 5 6 7" xfId="6959" xr:uid="{00000000-0005-0000-0000-0000020B0000}"/>
    <cellStyle name="20% - アクセント 5 6 7 2" xfId="19774" xr:uid="{00000000-0005-0000-0000-0000030B0000}"/>
    <cellStyle name="20% - アクセント 5 6 8" xfId="13367" xr:uid="{00000000-0005-0000-0000-0000040B0000}"/>
    <cellStyle name="20% - アクセント 5 7" xfId="397" xr:uid="{00000000-0005-0000-0000-0000050B0000}"/>
    <cellStyle name="20% - アクセント 5 7 2" xfId="907" xr:uid="{00000000-0005-0000-0000-0000060B0000}"/>
    <cellStyle name="20% - アクセント 5 7 2 2" xfId="1929" xr:uid="{00000000-0005-0000-0000-0000070B0000}"/>
    <cellStyle name="20% - アクセント 5 7 2 2 2" xfId="3960" xr:uid="{00000000-0005-0000-0000-0000080B0000}"/>
    <cellStyle name="20% - アクセント 5 7 2 2 2 2" xfId="10380" xr:uid="{00000000-0005-0000-0000-0000090B0000}"/>
    <cellStyle name="20% - アクセント 5 7 2 2 2 2 2" xfId="23195" xr:uid="{00000000-0005-0000-0000-00000A0B0000}"/>
    <cellStyle name="20% - アクセント 5 7 2 2 2 3" xfId="16788" xr:uid="{00000000-0005-0000-0000-00000B0B0000}"/>
    <cellStyle name="20% - アクセント 5 7 2 2 3" xfId="6124" xr:uid="{00000000-0005-0000-0000-00000C0B0000}"/>
    <cellStyle name="20% - アクセント 5 7 2 2 3 2" xfId="12537" xr:uid="{00000000-0005-0000-0000-00000D0B0000}"/>
    <cellStyle name="20% - アクセント 5 7 2 2 3 2 2" xfId="25352" xr:uid="{00000000-0005-0000-0000-00000E0B0000}"/>
    <cellStyle name="20% - アクセント 5 7 2 2 3 3" xfId="18945" xr:uid="{00000000-0005-0000-0000-00000F0B0000}"/>
    <cellStyle name="20% - アクセント 5 7 2 2 4" xfId="8355" xr:uid="{00000000-0005-0000-0000-0000100B0000}"/>
    <cellStyle name="20% - アクセント 5 7 2 2 4 2" xfId="21170" xr:uid="{00000000-0005-0000-0000-0000110B0000}"/>
    <cellStyle name="20% - アクセント 5 7 2 2 5" xfId="14763" xr:uid="{00000000-0005-0000-0000-0000120B0000}"/>
    <cellStyle name="20% - アクセント 5 7 2 3" xfId="2938" xr:uid="{00000000-0005-0000-0000-0000130B0000}"/>
    <cellStyle name="20% - アクセント 5 7 2 3 2" xfId="9361" xr:uid="{00000000-0005-0000-0000-0000140B0000}"/>
    <cellStyle name="20% - アクセント 5 7 2 3 2 2" xfId="22176" xr:uid="{00000000-0005-0000-0000-0000150B0000}"/>
    <cellStyle name="20% - アクセント 5 7 2 3 3" xfId="15769" xr:uid="{00000000-0005-0000-0000-0000160B0000}"/>
    <cellStyle name="20% - アクセント 5 7 2 4" xfId="5102" xr:uid="{00000000-0005-0000-0000-0000170B0000}"/>
    <cellStyle name="20% - アクセント 5 7 2 4 2" xfId="11515" xr:uid="{00000000-0005-0000-0000-0000180B0000}"/>
    <cellStyle name="20% - アクセント 5 7 2 4 2 2" xfId="24330" xr:uid="{00000000-0005-0000-0000-0000190B0000}"/>
    <cellStyle name="20% - アクセント 5 7 2 4 3" xfId="17923" xr:uid="{00000000-0005-0000-0000-00001A0B0000}"/>
    <cellStyle name="20% - アクセント 5 7 2 5" xfId="7360" xr:uid="{00000000-0005-0000-0000-00001B0B0000}"/>
    <cellStyle name="20% - アクセント 5 7 2 5 2" xfId="20175" xr:uid="{00000000-0005-0000-0000-00001C0B0000}"/>
    <cellStyle name="20% - アクセント 5 7 2 6" xfId="13768" xr:uid="{00000000-0005-0000-0000-00001D0B0000}"/>
    <cellStyle name="20% - アクセント 5 7 3" xfId="1450" xr:uid="{00000000-0005-0000-0000-00001E0B0000}"/>
    <cellStyle name="20% - アクセント 5 7 3 2" xfId="3482" xr:uid="{00000000-0005-0000-0000-00001F0B0000}"/>
    <cellStyle name="20% - アクセント 5 7 3 2 2" xfId="9902" xr:uid="{00000000-0005-0000-0000-0000200B0000}"/>
    <cellStyle name="20% - アクセント 5 7 3 2 2 2" xfId="22717" xr:uid="{00000000-0005-0000-0000-0000210B0000}"/>
    <cellStyle name="20% - アクセント 5 7 3 2 3" xfId="16310" xr:uid="{00000000-0005-0000-0000-0000220B0000}"/>
    <cellStyle name="20% - アクセント 5 7 3 3" xfId="5646" xr:uid="{00000000-0005-0000-0000-0000230B0000}"/>
    <cellStyle name="20% - アクセント 5 7 3 3 2" xfId="12059" xr:uid="{00000000-0005-0000-0000-0000240B0000}"/>
    <cellStyle name="20% - アクセント 5 7 3 3 2 2" xfId="24874" xr:uid="{00000000-0005-0000-0000-0000250B0000}"/>
    <cellStyle name="20% - アクセント 5 7 3 3 3" xfId="18467" xr:uid="{00000000-0005-0000-0000-0000260B0000}"/>
    <cellStyle name="20% - アクセント 5 7 3 4" xfId="7877" xr:uid="{00000000-0005-0000-0000-0000270B0000}"/>
    <cellStyle name="20% - アクセント 5 7 3 4 2" xfId="20692" xr:uid="{00000000-0005-0000-0000-0000280B0000}"/>
    <cellStyle name="20% - アクセント 5 7 3 5" xfId="14285" xr:uid="{00000000-0005-0000-0000-0000290B0000}"/>
    <cellStyle name="20% - アクセント 5 7 4" xfId="2460" xr:uid="{00000000-0005-0000-0000-00002A0B0000}"/>
    <cellStyle name="20% - アクセント 5 7 4 2" xfId="8883" xr:uid="{00000000-0005-0000-0000-00002B0B0000}"/>
    <cellStyle name="20% - アクセント 5 7 4 2 2" xfId="21698" xr:uid="{00000000-0005-0000-0000-00002C0B0000}"/>
    <cellStyle name="20% - アクセント 5 7 4 3" xfId="15291" xr:uid="{00000000-0005-0000-0000-00002D0B0000}"/>
    <cellStyle name="20% - アクセント 5 7 5" xfId="4624" xr:uid="{00000000-0005-0000-0000-00002E0B0000}"/>
    <cellStyle name="20% - アクセント 5 7 5 2" xfId="11037" xr:uid="{00000000-0005-0000-0000-00002F0B0000}"/>
    <cellStyle name="20% - アクセント 5 7 5 2 2" xfId="23852" xr:uid="{00000000-0005-0000-0000-0000300B0000}"/>
    <cellStyle name="20% - アクセント 5 7 5 3" xfId="17445" xr:uid="{00000000-0005-0000-0000-0000310B0000}"/>
    <cellStyle name="20% - アクセント 5 7 6" xfId="6885" xr:uid="{00000000-0005-0000-0000-0000320B0000}"/>
    <cellStyle name="20% - アクセント 5 7 6 2" xfId="19700" xr:uid="{00000000-0005-0000-0000-0000330B0000}"/>
    <cellStyle name="20% - アクセント 5 7 7" xfId="13293" xr:uid="{00000000-0005-0000-0000-0000340B0000}"/>
    <cellStyle name="20% - アクセント 5 8" xfId="488" xr:uid="{00000000-0005-0000-0000-0000350B0000}"/>
    <cellStyle name="20% - アクセント 5 8 2" xfId="1073" xr:uid="{00000000-0005-0000-0000-0000360B0000}"/>
    <cellStyle name="20% - アクセント 5 8 2 2" xfId="2113" xr:uid="{00000000-0005-0000-0000-0000370B0000}"/>
    <cellStyle name="20% - アクセント 5 8 2 2 2" xfId="4144" xr:uid="{00000000-0005-0000-0000-0000380B0000}"/>
    <cellStyle name="20% - アクセント 5 8 2 2 2 2" xfId="10564" xr:uid="{00000000-0005-0000-0000-0000390B0000}"/>
    <cellStyle name="20% - アクセント 5 8 2 2 2 2 2" xfId="23379" xr:uid="{00000000-0005-0000-0000-00003A0B0000}"/>
    <cellStyle name="20% - アクセント 5 8 2 2 2 3" xfId="16972" xr:uid="{00000000-0005-0000-0000-00003B0B0000}"/>
    <cellStyle name="20% - アクセント 5 8 2 2 3" xfId="6308" xr:uid="{00000000-0005-0000-0000-00003C0B0000}"/>
    <cellStyle name="20% - アクセント 5 8 2 2 3 2" xfId="12721" xr:uid="{00000000-0005-0000-0000-00003D0B0000}"/>
    <cellStyle name="20% - アクセント 5 8 2 2 3 2 2" xfId="25536" xr:uid="{00000000-0005-0000-0000-00003E0B0000}"/>
    <cellStyle name="20% - アクセント 5 8 2 2 3 3" xfId="19129" xr:uid="{00000000-0005-0000-0000-00003F0B0000}"/>
    <cellStyle name="20% - アクセント 5 8 2 2 4" xfId="8539" xr:uid="{00000000-0005-0000-0000-0000400B0000}"/>
    <cellStyle name="20% - アクセント 5 8 2 2 4 2" xfId="21354" xr:uid="{00000000-0005-0000-0000-0000410B0000}"/>
    <cellStyle name="20% - アクセント 5 8 2 2 5" xfId="14947" xr:uid="{00000000-0005-0000-0000-0000420B0000}"/>
    <cellStyle name="20% - アクセント 5 8 2 3" xfId="3122" xr:uid="{00000000-0005-0000-0000-0000430B0000}"/>
    <cellStyle name="20% - アクセント 5 8 2 3 2" xfId="9545" xr:uid="{00000000-0005-0000-0000-0000440B0000}"/>
    <cellStyle name="20% - アクセント 5 8 2 3 2 2" xfId="22360" xr:uid="{00000000-0005-0000-0000-0000450B0000}"/>
    <cellStyle name="20% - アクセント 5 8 2 3 3" xfId="15953" xr:uid="{00000000-0005-0000-0000-0000460B0000}"/>
    <cellStyle name="20% - アクセント 5 8 2 4" xfId="5286" xr:uid="{00000000-0005-0000-0000-0000470B0000}"/>
    <cellStyle name="20% - アクセント 5 8 2 4 2" xfId="11699" xr:uid="{00000000-0005-0000-0000-0000480B0000}"/>
    <cellStyle name="20% - アクセント 5 8 2 4 2 2" xfId="24514" xr:uid="{00000000-0005-0000-0000-0000490B0000}"/>
    <cellStyle name="20% - アクセント 5 8 2 4 3" xfId="18107" xr:uid="{00000000-0005-0000-0000-00004A0B0000}"/>
    <cellStyle name="20% - アクセント 5 8 2 5" xfId="7526" xr:uid="{00000000-0005-0000-0000-00004B0B0000}"/>
    <cellStyle name="20% - アクセント 5 8 2 5 2" xfId="20341" xr:uid="{00000000-0005-0000-0000-00004C0B0000}"/>
    <cellStyle name="20% - アクセント 5 8 2 6" xfId="13934" xr:uid="{00000000-0005-0000-0000-00004D0B0000}"/>
    <cellStyle name="20% - アクセント 5 8 3" xfId="1631" xr:uid="{00000000-0005-0000-0000-00004E0B0000}"/>
    <cellStyle name="20% - アクセント 5 8 3 2" xfId="3662" xr:uid="{00000000-0005-0000-0000-00004F0B0000}"/>
    <cellStyle name="20% - アクセント 5 8 3 2 2" xfId="10082" xr:uid="{00000000-0005-0000-0000-0000500B0000}"/>
    <cellStyle name="20% - アクセント 5 8 3 2 2 2" xfId="22897" xr:uid="{00000000-0005-0000-0000-0000510B0000}"/>
    <cellStyle name="20% - アクセント 5 8 3 2 3" xfId="16490" xr:uid="{00000000-0005-0000-0000-0000520B0000}"/>
    <cellStyle name="20% - アクセント 5 8 3 3" xfId="5826" xr:uid="{00000000-0005-0000-0000-0000530B0000}"/>
    <cellStyle name="20% - アクセント 5 8 3 3 2" xfId="12239" xr:uid="{00000000-0005-0000-0000-0000540B0000}"/>
    <cellStyle name="20% - アクセント 5 8 3 3 2 2" xfId="25054" xr:uid="{00000000-0005-0000-0000-0000550B0000}"/>
    <cellStyle name="20% - アクセント 5 8 3 3 3" xfId="18647" xr:uid="{00000000-0005-0000-0000-0000560B0000}"/>
    <cellStyle name="20% - アクセント 5 8 3 4" xfId="8057" xr:uid="{00000000-0005-0000-0000-0000570B0000}"/>
    <cellStyle name="20% - アクセント 5 8 3 4 2" xfId="20872" xr:uid="{00000000-0005-0000-0000-0000580B0000}"/>
    <cellStyle name="20% - アクセント 5 8 3 5" xfId="14465" xr:uid="{00000000-0005-0000-0000-0000590B0000}"/>
    <cellStyle name="20% - アクセント 5 8 4" xfId="2640" xr:uid="{00000000-0005-0000-0000-00005A0B0000}"/>
    <cellStyle name="20% - アクセント 5 8 4 2" xfId="9063" xr:uid="{00000000-0005-0000-0000-00005B0B0000}"/>
    <cellStyle name="20% - アクセント 5 8 4 2 2" xfId="21878" xr:uid="{00000000-0005-0000-0000-00005C0B0000}"/>
    <cellStyle name="20% - アクセント 5 8 4 3" xfId="15471" xr:uid="{00000000-0005-0000-0000-00005D0B0000}"/>
    <cellStyle name="20% - アクセント 5 8 5" xfId="4804" xr:uid="{00000000-0005-0000-0000-00005E0B0000}"/>
    <cellStyle name="20% - アクセント 5 8 5 2" xfId="11217" xr:uid="{00000000-0005-0000-0000-00005F0B0000}"/>
    <cellStyle name="20% - アクセント 5 8 5 2 2" xfId="24032" xr:uid="{00000000-0005-0000-0000-0000600B0000}"/>
    <cellStyle name="20% - アクセント 5 8 5 3" xfId="17625" xr:uid="{00000000-0005-0000-0000-0000610B0000}"/>
    <cellStyle name="20% - アクセント 5 8 6" xfId="6965" xr:uid="{00000000-0005-0000-0000-0000620B0000}"/>
    <cellStyle name="20% - アクセント 5 8 6 2" xfId="19780" xr:uid="{00000000-0005-0000-0000-0000630B0000}"/>
    <cellStyle name="20% - アクセント 5 8 7" xfId="13373" xr:uid="{00000000-0005-0000-0000-0000640B0000}"/>
    <cellStyle name="20% - アクセント 5 9" xfId="751" xr:uid="{00000000-0005-0000-0000-0000650B0000}"/>
    <cellStyle name="20% - アクセント 5 9 2" xfId="884" xr:uid="{00000000-0005-0000-0000-0000660B0000}"/>
    <cellStyle name="20% - アクセント 5 9 2 2" xfId="1906" xr:uid="{00000000-0005-0000-0000-0000670B0000}"/>
    <cellStyle name="20% - アクセント 5 9 2 2 2" xfId="3937" xr:uid="{00000000-0005-0000-0000-0000680B0000}"/>
    <cellStyle name="20% - アクセント 5 9 2 2 2 2" xfId="10357" xr:uid="{00000000-0005-0000-0000-0000690B0000}"/>
    <cellStyle name="20% - アクセント 5 9 2 2 2 2 2" xfId="23172" xr:uid="{00000000-0005-0000-0000-00006A0B0000}"/>
    <cellStyle name="20% - アクセント 5 9 2 2 2 3" xfId="16765" xr:uid="{00000000-0005-0000-0000-00006B0B0000}"/>
    <cellStyle name="20% - アクセント 5 9 2 2 3" xfId="6101" xr:uid="{00000000-0005-0000-0000-00006C0B0000}"/>
    <cellStyle name="20% - アクセント 5 9 2 2 3 2" xfId="12514" xr:uid="{00000000-0005-0000-0000-00006D0B0000}"/>
    <cellStyle name="20% - アクセント 5 9 2 2 3 2 2" xfId="25329" xr:uid="{00000000-0005-0000-0000-00006E0B0000}"/>
    <cellStyle name="20% - アクセント 5 9 2 2 3 3" xfId="18922" xr:uid="{00000000-0005-0000-0000-00006F0B0000}"/>
    <cellStyle name="20% - アクセント 5 9 2 2 4" xfId="8332" xr:uid="{00000000-0005-0000-0000-0000700B0000}"/>
    <cellStyle name="20% - アクセント 5 9 2 2 4 2" xfId="21147" xr:uid="{00000000-0005-0000-0000-0000710B0000}"/>
    <cellStyle name="20% - アクセント 5 9 2 2 5" xfId="14740" xr:uid="{00000000-0005-0000-0000-0000720B0000}"/>
    <cellStyle name="20% - アクセント 5 9 2 3" xfId="2915" xr:uid="{00000000-0005-0000-0000-0000730B0000}"/>
    <cellStyle name="20% - アクセント 5 9 2 3 2" xfId="9338" xr:uid="{00000000-0005-0000-0000-0000740B0000}"/>
    <cellStyle name="20% - アクセント 5 9 2 3 2 2" xfId="22153" xr:uid="{00000000-0005-0000-0000-0000750B0000}"/>
    <cellStyle name="20% - アクセント 5 9 2 3 3" xfId="15746" xr:uid="{00000000-0005-0000-0000-0000760B0000}"/>
    <cellStyle name="20% - アクセント 5 9 2 4" xfId="5079" xr:uid="{00000000-0005-0000-0000-0000770B0000}"/>
    <cellStyle name="20% - アクセント 5 9 2 4 2" xfId="11492" xr:uid="{00000000-0005-0000-0000-0000780B0000}"/>
    <cellStyle name="20% - アクセント 5 9 2 4 2 2" xfId="24307" xr:uid="{00000000-0005-0000-0000-0000790B0000}"/>
    <cellStyle name="20% - アクセント 5 9 2 4 3" xfId="17900" xr:uid="{00000000-0005-0000-0000-00007A0B0000}"/>
    <cellStyle name="20% - アクセント 5 9 2 5" xfId="7337" xr:uid="{00000000-0005-0000-0000-00007B0B0000}"/>
    <cellStyle name="20% - アクセント 5 9 2 5 2" xfId="20152" xr:uid="{00000000-0005-0000-0000-00007C0B0000}"/>
    <cellStyle name="20% - アクセント 5 9 2 6" xfId="13745" xr:uid="{00000000-0005-0000-0000-00007D0B0000}"/>
    <cellStyle name="20% - アクセント 5 9 3" xfId="1427" xr:uid="{00000000-0005-0000-0000-00007E0B0000}"/>
    <cellStyle name="20% - アクセント 5 9 3 2" xfId="3459" xr:uid="{00000000-0005-0000-0000-00007F0B0000}"/>
    <cellStyle name="20% - アクセント 5 9 3 2 2" xfId="9879" xr:uid="{00000000-0005-0000-0000-0000800B0000}"/>
    <cellStyle name="20% - アクセント 5 9 3 2 2 2" xfId="22694" xr:uid="{00000000-0005-0000-0000-0000810B0000}"/>
    <cellStyle name="20% - アクセント 5 9 3 2 3" xfId="16287" xr:uid="{00000000-0005-0000-0000-0000820B0000}"/>
    <cellStyle name="20% - アクセント 5 9 3 3" xfId="5623" xr:uid="{00000000-0005-0000-0000-0000830B0000}"/>
    <cellStyle name="20% - アクセント 5 9 3 3 2" xfId="12036" xr:uid="{00000000-0005-0000-0000-0000840B0000}"/>
    <cellStyle name="20% - アクセント 5 9 3 3 2 2" xfId="24851" xr:uid="{00000000-0005-0000-0000-0000850B0000}"/>
    <cellStyle name="20% - アクセント 5 9 3 3 3" xfId="18444" xr:uid="{00000000-0005-0000-0000-0000860B0000}"/>
    <cellStyle name="20% - アクセント 5 9 3 4" xfId="7854" xr:uid="{00000000-0005-0000-0000-0000870B0000}"/>
    <cellStyle name="20% - アクセント 5 9 3 4 2" xfId="20669" xr:uid="{00000000-0005-0000-0000-0000880B0000}"/>
    <cellStyle name="20% - アクセント 5 9 3 5" xfId="14262" xr:uid="{00000000-0005-0000-0000-0000890B0000}"/>
    <cellStyle name="20% - アクセント 5 9 4" xfId="2437" xr:uid="{00000000-0005-0000-0000-00008A0B0000}"/>
    <cellStyle name="20% - アクセント 5 9 4 2" xfId="8860" xr:uid="{00000000-0005-0000-0000-00008B0B0000}"/>
    <cellStyle name="20% - アクセント 5 9 4 2 2" xfId="21675" xr:uid="{00000000-0005-0000-0000-00008C0B0000}"/>
    <cellStyle name="20% - アクセント 5 9 4 3" xfId="15268" xr:uid="{00000000-0005-0000-0000-00008D0B0000}"/>
    <cellStyle name="20% - アクセント 5 9 5" xfId="4601" xr:uid="{00000000-0005-0000-0000-00008E0B0000}"/>
    <cellStyle name="20% - アクセント 5 9 5 2" xfId="11014" xr:uid="{00000000-0005-0000-0000-00008F0B0000}"/>
    <cellStyle name="20% - アクセント 5 9 5 2 2" xfId="23829" xr:uid="{00000000-0005-0000-0000-0000900B0000}"/>
    <cellStyle name="20% - アクセント 5 9 5 3" xfId="17422" xr:uid="{00000000-0005-0000-0000-0000910B0000}"/>
    <cellStyle name="20% - アクセント 5 9 6" xfId="7205" xr:uid="{00000000-0005-0000-0000-0000920B0000}"/>
    <cellStyle name="20% - アクセント 5 9 6 2" xfId="20020" xr:uid="{00000000-0005-0000-0000-0000930B0000}"/>
    <cellStyle name="20% - アクセント 5 9 7" xfId="13613" xr:uid="{00000000-0005-0000-0000-0000940B0000}"/>
    <cellStyle name="20% - アクセント 6" xfId="33" builtinId="50" customBuiltin="1"/>
    <cellStyle name="20% - アクセント 6 10" xfId="836" xr:uid="{00000000-0005-0000-0000-0000960B0000}"/>
    <cellStyle name="20% - アクセント 6 10 2" xfId="1854" xr:uid="{00000000-0005-0000-0000-0000970B0000}"/>
    <cellStyle name="20% - アクセント 6 10 2 2" xfId="3885" xr:uid="{00000000-0005-0000-0000-0000980B0000}"/>
    <cellStyle name="20% - アクセント 6 10 2 2 2" xfId="10305" xr:uid="{00000000-0005-0000-0000-0000990B0000}"/>
    <cellStyle name="20% - アクセント 6 10 2 2 2 2" xfId="23120" xr:uid="{00000000-0005-0000-0000-00009A0B0000}"/>
    <cellStyle name="20% - アクセント 6 10 2 2 3" xfId="16713" xr:uid="{00000000-0005-0000-0000-00009B0B0000}"/>
    <cellStyle name="20% - アクセント 6 10 2 3" xfId="6049" xr:uid="{00000000-0005-0000-0000-00009C0B0000}"/>
    <cellStyle name="20% - アクセント 6 10 2 3 2" xfId="12462" xr:uid="{00000000-0005-0000-0000-00009D0B0000}"/>
    <cellStyle name="20% - アクセント 6 10 2 3 2 2" xfId="25277" xr:uid="{00000000-0005-0000-0000-00009E0B0000}"/>
    <cellStyle name="20% - アクセント 6 10 2 3 3" xfId="18870" xr:uid="{00000000-0005-0000-0000-00009F0B0000}"/>
    <cellStyle name="20% - アクセント 6 10 2 4" xfId="8280" xr:uid="{00000000-0005-0000-0000-0000A00B0000}"/>
    <cellStyle name="20% - アクセント 6 10 2 4 2" xfId="21095" xr:uid="{00000000-0005-0000-0000-0000A10B0000}"/>
    <cellStyle name="20% - アクセント 6 10 2 5" xfId="14688" xr:uid="{00000000-0005-0000-0000-0000A20B0000}"/>
    <cellStyle name="20% - アクセント 6 10 3" xfId="2863" xr:uid="{00000000-0005-0000-0000-0000A30B0000}"/>
    <cellStyle name="20% - アクセント 6 10 3 2" xfId="9286" xr:uid="{00000000-0005-0000-0000-0000A40B0000}"/>
    <cellStyle name="20% - アクセント 6 10 3 2 2" xfId="22101" xr:uid="{00000000-0005-0000-0000-0000A50B0000}"/>
    <cellStyle name="20% - アクセント 6 10 3 3" xfId="15694" xr:uid="{00000000-0005-0000-0000-0000A60B0000}"/>
    <cellStyle name="20% - アクセント 6 10 4" xfId="5027" xr:uid="{00000000-0005-0000-0000-0000A70B0000}"/>
    <cellStyle name="20% - アクセント 6 10 4 2" xfId="11440" xr:uid="{00000000-0005-0000-0000-0000A80B0000}"/>
    <cellStyle name="20% - アクセント 6 10 4 2 2" xfId="24255" xr:uid="{00000000-0005-0000-0000-0000A90B0000}"/>
    <cellStyle name="20% - アクセント 6 10 4 3" xfId="17848" xr:uid="{00000000-0005-0000-0000-0000AA0B0000}"/>
    <cellStyle name="20% - アクセント 6 10 5" xfId="7289" xr:uid="{00000000-0005-0000-0000-0000AB0B0000}"/>
    <cellStyle name="20% - アクセント 6 10 5 2" xfId="20104" xr:uid="{00000000-0005-0000-0000-0000AC0B0000}"/>
    <cellStyle name="20% - アクセント 6 10 6" xfId="13697" xr:uid="{00000000-0005-0000-0000-0000AD0B0000}"/>
    <cellStyle name="20% - アクセント 6 11" xfId="1310" xr:uid="{00000000-0005-0000-0000-0000AE0B0000}"/>
    <cellStyle name="20% - アクセント 6 11 2" xfId="3357" xr:uid="{00000000-0005-0000-0000-0000AF0B0000}"/>
    <cellStyle name="20% - アクセント 6 11 2 2" xfId="9780" xr:uid="{00000000-0005-0000-0000-0000B00B0000}"/>
    <cellStyle name="20% - アクセント 6 11 2 2 2" xfId="22595" xr:uid="{00000000-0005-0000-0000-0000B10B0000}"/>
    <cellStyle name="20% - アクセント 6 11 2 3" xfId="16188" xr:uid="{00000000-0005-0000-0000-0000B20B0000}"/>
    <cellStyle name="20% - アクセント 6 11 3" xfId="5521" xr:uid="{00000000-0005-0000-0000-0000B30B0000}"/>
    <cellStyle name="20% - アクセント 6 11 3 2" xfId="11934" xr:uid="{00000000-0005-0000-0000-0000B40B0000}"/>
    <cellStyle name="20% - アクセント 6 11 3 2 2" xfId="24749" xr:uid="{00000000-0005-0000-0000-0000B50B0000}"/>
    <cellStyle name="20% - アクセント 6 11 3 3" xfId="18342" xr:uid="{00000000-0005-0000-0000-0000B60B0000}"/>
    <cellStyle name="20% - アクセント 6 11 4" xfId="7758" xr:uid="{00000000-0005-0000-0000-0000B70B0000}"/>
    <cellStyle name="20% - アクセント 6 11 4 2" xfId="20573" xr:uid="{00000000-0005-0000-0000-0000B80B0000}"/>
    <cellStyle name="20% - アクセント 6 11 5" xfId="14166" xr:uid="{00000000-0005-0000-0000-0000B90B0000}"/>
    <cellStyle name="20% - アクセント 6 12" xfId="2351" xr:uid="{00000000-0005-0000-0000-0000BA0B0000}"/>
    <cellStyle name="20% - アクセント 6 12 2" xfId="8774" xr:uid="{00000000-0005-0000-0000-0000BB0B0000}"/>
    <cellStyle name="20% - アクセント 6 12 2 2" xfId="21589" xr:uid="{00000000-0005-0000-0000-0000BC0B0000}"/>
    <cellStyle name="20% - アクセント 6 12 3" xfId="15182" xr:uid="{00000000-0005-0000-0000-0000BD0B0000}"/>
    <cellStyle name="20% - アクセント 6 13" xfId="4484" xr:uid="{00000000-0005-0000-0000-0000BE0B0000}"/>
    <cellStyle name="20% - アクセント 6 13 2" xfId="10897" xr:uid="{00000000-0005-0000-0000-0000BF0B0000}"/>
    <cellStyle name="20% - アクセント 6 13 2 2" xfId="23712" xr:uid="{00000000-0005-0000-0000-0000C00B0000}"/>
    <cellStyle name="20% - アクセント 6 13 3" xfId="17305" xr:uid="{00000000-0005-0000-0000-0000C10B0000}"/>
    <cellStyle name="20% - アクセント 6 14" xfId="683" xr:uid="{00000000-0005-0000-0000-0000C20B0000}"/>
    <cellStyle name="20% - アクセント 6 14 2" xfId="7145" xr:uid="{00000000-0005-0000-0000-0000C30B0000}"/>
    <cellStyle name="20% - アクセント 6 14 2 2" xfId="19960" xr:uid="{00000000-0005-0000-0000-0000C40B0000}"/>
    <cellStyle name="20% - アクセント 6 14 3" xfId="13553" xr:uid="{00000000-0005-0000-0000-0000C50B0000}"/>
    <cellStyle name="20% - アクセント 6 15" xfId="6536" xr:uid="{00000000-0005-0000-0000-0000C60B0000}"/>
    <cellStyle name="20% - アクセント 6 15 2" xfId="12949" xr:uid="{00000000-0005-0000-0000-0000C70B0000}"/>
    <cellStyle name="20% - アクセント 6 15 2 2" xfId="25764" xr:uid="{00000000-0005-0000-0000-0000C80B0000}"/>
    <cellStyle name="20% - アクセント 6 15 3" xfId="19357" xr:uid="{00000000-0005-0000-0000-0000C90B0000}"/>
    <cellStyle name="20% - アクセント 6 16" xfId="6653" xr:uid="{00000000-0005-0000-0000-0000CA0B0000}"/>
    <cellStyle name="20% - アクセント 6 16 2" xfId="19468" xr:uid="{00000000-0005-0000-0000-0000CB0B0000}"/>
    <cellStyle name="20% - アクセント 6 17" xfId="13052" xr:uid="{00000000-0005-0000-0000-0000CC0B0000}"/>
    <cellStyle name="20% - アクセント 6 2" xfId="56" xr:uid="{00000000-0005-0000-0000-0000CD0B0000}"/>
    <cellStyle name="20% - アクセント 6 3" xfId="222" xr:uid="{00000000-0005-0000-0000-0000CE0B0000}"/>
    <cellStyle name="20% - アクセント 6 3 10" xfId="13136" xr:uid="{00000000-0005-0000-0000-0000CF0B0000}"/>
    <cellStyle name="20% - アクセント 6 3 2" xfId="314" xr:uid="{00000000-0005-0000-0000-0000D00B0000}"/>
    <cellStyle name="20% - アクセント 6 3 2 2" xfId="1204" xr:uid="{00000000-0005-0000-0000-0000D10B0000}"/>
    <cellStyle name="20% - アクセント 6 3 2 2 2" xfId="2244" xr:uid="{00000000-0005-0000-0000-0000D20B0000}"/>
    <cellStyle name="20% - アクセント 6 3 2 2 2 2" xfId="4275" xr:uid="{00000000-0005-0000-0000-0000D30B0000}"/>
    <cellStyle name="20% - アクセント 6 3 2 2 2 2 2" xfId="10695" xr:uid="{00000000-0005-0000-0000-0000D40B0000}"/>
    <cellStyle name="20% - アクセント 6 3 2 2 2 2 2 2" xfId="23510" xr:uid="{00000000-0005-0000-0000-0000D50B0000}"/>
    <cellStyle name="20% - アクセント 6 3 2 2 2 2 3" xfId="17103" xr:uid="{00000000-0005-0000-0000-0000D60B0000}"/>
    <cellStyle name="20% - アクセント 6 3 2 2 2 3" xfId="6439" xr:uid="{00000000-0005-0000-0000-0000D70B0000}"/>
    <cellStyle name="20% - アクセント 6 3 2 2 2 3 2" xfId="12852" xr:uid="{00000000-0005-0000-0000-0000D80B0000}"/>
    <cellStyle name="20% - アクセント 6 3 2 2 2 3 2 2" xfId="25667" xr:uid="{00000000-0005-0000-0000-0000D90B0000}"/>
    <cellStyle name="20% - アクセント 6 3 2 2 2 3 3" xfId="19260" xr:uid="{00000000-0005-0000-0000-0000DA0B0000}"/>
    <cellStyle name="20% - アクセント 6 3 2 2 2 4" xfId="8670" xr:uid="{00000000-0005-0000-0000-0000DB0B0000}"/>
    <cellStyle name="20% - アクセント 6 3 2 2 2 4 2" xfId="21485" xr:uid="{00000000-0005-0000-0000-0000DC0B0000}"/>
    <cellStyle name="20% - アクセント 6 3 2 2 2 5" xfId="15078" xr:uid="{00000000-0005-0000-0000-0000DD0B0000}"/>
    <cellStyle name="20% - アクセント 6 3 2 2 3" xfId="3253" xr:uid="{00000000-0005-0000-0000-0000DE0B0000}"/>
    <cellStyle name="20% - アクセント 6 3 2 2 3 2" xfId="9676" xr:uid="{00000000-0005-0000-0000-0000DF0B0000}"/>
    <cellStyle name="20% - アクセント 6 3 2 2 3 2 2" xfId="22491" xr:uid="{00000000-0005-0000-0000-0000E00B0000}"/>
    <cellStyle name="20% - アクセント 6 3 2 2 3 3" xfId="16084" xr:uid="{00000000-0005-0000-0000-0000E10B0000}"/>
    <cellStyle name="20% - アクセント 6 3 2 2 4" xfId="5417" xr:uid="{00000000-0005-0000-0000-0000E20B0000}"/>
    <cellStyle name="20% - アクセント 6 3 2 2 4 2" xfId="11830" xr:uid="{00000000-0005-0000-0000-0000E30B0000}"/>
    <cellStyle name="20% - アクセント 6 3 2 2 4 2 2" xfId="24645" xr:uid="{00000000-0005-0000-0000-0000E40B0000}"/>
    <cellStyle name="20% - アクセント 6 3 2 2 4 3" xfId="18238" xr:uid="{00000000-0005-0000-0000-0000E50B0000}"/>
    <cellStyle name="20% - アクセント 6 3 2 2 5" xfId="7657" xr:uid="{00000000-0005-0000-0000-0000E60B0000}"/>
    <cellStyle name="20% - アクセント 6 3 2 2 5 2" xfId="20472" xr:uid="{00000000-0005-0000-0000-0000E70B0000}"/>
    <cellStyle name="20% - アクセント 6 3 2 2 6" xfId="14065" xr:uid="{00000000-0005-0000-0000-0000E80B0000}"/>
    <cellStyle name="20% - アクセント 6 3 2 3" xfId="1762" xr:uid="{00000000-0005-0000-0000-0000E90B0000}"/>
    <cellStyle name="20% - アクセント 6 3 2 3 2" xfId="3793" xr:uid="{00000000-0005-0000-0000-0000EA0B0000}"/>
    <cellStyle name="20% - アクセント 6 3 2 3 2 2" xfId="10213" xr:uid="{00000000-0005-0000-0000-0000EB0B0000}"/>
    <cellStyle name="20% - アクセント 6 3 2 3 2 2 2" xfId="23028" xr:uid="{00000000-0005-0000-0000-0000EC0B0000}"/>
    <cellStyle name="20% - アクセント 6 3 2 3 2 3" xfId="16621" xr:uid="{00000000-0005-0000-0000-0000ED0B0000}"/>
    <cellStyle name="20% - アクセント 6 3 2 3 3" xfId="5957" xr:uid="{00000000-0005-0000-0000-0000EE0B0000}"/>
    <cellStyle name="20% - アクセント 6 3 2 3 3 2" xfId="12370" xr:uid="{00000000-0005-0000-0000-0000EF0B0000}"/>
    <cellStyle name="20% - アクセント 6 3 2 3 3 2 2" xfId="25185" xr:uid="{00000000-0005-0000-0000-0000F00B0000}"/>
    <cellStyle name="20% - アクセント 6 3 2 3 3 3" xfId="18778" xr:uid="{00000000-0005-0000-0000-0000F10B0000}"/>
    <cellStyle name="20% - アクセント 6 3 2 3 4" xfId="8188" xr:uid="{00000000-0005-0000-0000-0000F20B0000}"/>
    <cellStyle name="20% - アクセント 6 3 2 3 4 2" xfId="21003" xr:uid="{00000000-0005-0000-0000-0000F30B0000}"/>
    <cellStyle name="20% - アクセント 6 3 2 3 5" xfId="14596" xr:uid="{00000000-0005-0000-0000-0000F40B0000}"/>
    <cellStyle name="20% - アクセント 6 3 2 4" xfId="2771" xr:uid="{00000000-0005-0000-0000-0000F50B0000}"/>
    <cellStyle name="20% - アクセント 6 3 2 4 2" xfId="9194" xr:uid="{00000000-0005-0000-0000-0000F60B0000}"/>
    <cellStyle name="20% - アクセント 6 3 2 4 2 2" xfId="22009" xr:uid="{00000000-0005-0000-0000-0000F70B0000}"/>
    <cellStyle name="20% - アクセント 6 3 2 4 3" xfId="15602" xr:uid="{00000000-0005-0000-0000-0000F80B0000}"/>
    <cellStyle name="20% - アクセント 6 3 2 5" xfId="4935" xr:uid="{00000000-0005-0000-0000-0000F90B0000}"/>
    <cellStyle name="20% - アクセント 6 3 2 5 2" xfId="11348" xr:uid="{00000000-0005-0000-0000-0000FA0B0000}"/>
    <cellStyle name="20% - アクセント 6 3 2 5 2 2" xfId="24163" xr:uid="{00000000-0005-0000-0000-0000FB0B0000}"/>
    <cellStyle name="20% - アクセント 6 3 2 5 3" xfId="17756" xr:uid="{00000000-0005-0000-0000-0000FC0B0000}"/>
    <cellStyle name="20% - アクセント 6 3 2 6" xfId="6805" xr:uid="{00000000-0005-0000-0000-0000FD0B0000}"/>
    <cellStyle name="20% - アクセント 6 3 2 6 2" xfId="19620" xr:uid="{00000000-0005-0000-0000-0000FE0B0000}"/>
    <cellStyle name="20% - アクセント 6 3 2 7" xfId="13213" xr:uid="{00000000-0005-0000-0000-0000FF0B0000}"/>
    <cellStyle name="20% - アクセント 6 3 3" xfId="376" xr:uid="{00000000-0005-0000-0000-0000000C0000}"/>
    <cellStyle name="20% - アクセント 6 3 3 2" xfId="2056" xr:uid="{00000000-0005-0000-0000-0000010C0000}"/>
    <cellStyle name="20% - アクセント 6 3 3 2 2" xfId="4087" xr:uid="{00000000-0005-0000-0000-0000020C0000}"/>
    <cellStyle name="20% - アクセント 6 3 3 2 2 2" xfId="10507" xr:uid="{00000000-0005-0000-0000-0000030C0000}"/>
    <cellStyle name="20% - アクセント 6 3 3 2 2 2 2" xfId="23322" xr:uid="{00000000-0005-0000-0000-0000040C0000}"/>
    <cellStyle name="20% - アクセント 6 3 3 2 2 3" xfId="16915" xr:uid="{00000000-0005-0000-0000-0000050C0000}"/>
    <cellStyle name="20% - アクセント 6 3 3 2 3" xfId="6251" xr:uid="{00000000-0005-0000-0000-0000060C0000}"/>
    <cellStyle name="20% - アクセント 6 3 3 2 3 2" xfId="12664" xr:uid="{00000000-0005-0000-0000-0000070C0000}"/>
    <cellStyle name="20% - アクセント 6 3 3 2 3 2 2" xfId="25479" xr:uid="{00000000-0005-0000-0000-0000080C0000}"/>
    <cellStyle name="20% - アクセント 6 3 3 2 3 3" xfId="19072" xr:uid="{00000000-0005-0000-0000-0000090C0000}"/>
    <cellStyle name="20% - アクセント 6 3 3 2 4" xfId="8482" xr:uid="{00000000-0005-0000-0000-00000A0C0000}"/>
    <cellStyle name="20% - アクセント 6 3 3 2 4 2" xfId="21297" xr:uid="{00000000-0005-0000-0000-00000B0C0000}"/>
    <cellStyle name="20% - アクセント 6 3 3 2 5" xfId="14890" xr:uid="{00000000-0005-0000-0000-00000C0C0000}"/>
    <cellStyle name="20% - アクセント 6 3 3 3" xfId="3065" xr:uid="{00000000-0005-0000-0000-00000D0C0000}"/>
    <cellStyle name="20% - アクセント 6 3 3 3 2" xfId="9488" xr:uid="{00000000-0005-0000-0000-00000E0C0000}"/>
    <cellStyle name="20% - アクセント 6 3 3 3 2 2" xfId="22303" xr:uid="{00000000-0005-0000-0000-00000F0C0000}"/>
    <cellStyle name="20% - アクセント 6 3 3 3 3" xfId="15896" xr:uid="{00000000-0005-0000-0000-0000100C0000}"/>
    <cellStyle name="20% - アクセント 6 3 3 4" xfId="5229" xr:uid="{00000000-0005-0000-0000-0000110C0000}"/>
    <cellStyle name="20% - アクセント 6 3 3 4 2" xfId="11642" xr:uid="{00000000-0005-0000-0000-0000120C0000}"/>
    <cellStyle name="20% - アクセント 6 3 3 4 2 2" xfId="24457" xr:uid="{00000000-0005-0000-0000-0000130C0000}"/>
    <cellStyle name="20% - アクセント 6 3 3 4 3" xfId="18050" xr:uid="{00000000-0005-0000-0000-0000140C0000}"/>
    <cellStyle name="20% - アクセント 6 3 3 5" xfId="6867" xr:uid="{00000000-0005-0000-0000-0000150C0000}"/>
    <cellStyle name="20% - アクセント 6 3 3 5 2" xfId="19682" xr:uid="{00000000-0005-0000-0000-0000160C0000}"/>
    <cellStyle name="20% - アクセント 6 3 3 6" xfId="13275" xr:uid="{00000000-0005-0000-0000-0000170C0000}"/>
    <cellStyle name="20% - アクセント 6 3 4" xfId="1577" xr:uid="{00000000-0005-0000-0000-0000180C0000}"/>
    <cellStyle name="20% - アクセント 6 3 4 2" xfId="3608" xr:uid="{00000000-0005-0000-0000-0000190C0000}"/>
    <cellStyle name="20% - アクセント 6 3 4 2 2" xfId="10028" xr:uid="{00000000-0005-0000-0000-00001A0C0000}"/>
    <cellStyle name="20% - アクセント 6 3 4 2 2 2" xfId="22843" xr:uid="{00000000-0005-0000-0000-00001B0C0000}"/>
    <cellStyle name="20% - アクセント 6 3 4 2 3" xfId="16436" xr:uid="{00000000-0005-0000-0000-00001C0C0000}"/>
    <cellStyle name="20% - アクセント 6 3 4 3" xfId="5772" xr:uid="{00000000-0005-0000-0000-00001D0C0000}"/>
    <cellStyle name="20% - アクセント 6 3 4 3 2" xfId="12185" xr:uid="{00000000-0005-0000-0000-00001E0C0000}"/>
    <cellStyle name="20% - アクセント 6 3 4 3 2 2" xfId="25000" xr:uid="{00000000-0005-0000-0000-00001F0C0000}"/>
    <cellStyle name="20% - アクセント 6 3 4 3 3" xfId="18593" xr:uid="{00000000-0005-0000-0000-0000200C0000}"/>
    <cellStyle name="20% - アクセント 6 3 4 4" xfId="8003" xr:uid="{00000000-0005-0000-0000-0000210C0000}"/>
    <cellStyle name="20% - アクセント 6 3 4 4 2" xfId="20818" xr:uid="{00000000-0005-0000-0000-0000220C0000}"/>
    <cellStyle name="20% - アクセント 6 3 4 5" xfId="14411" xr:uid="{00000000-0005-0000-0000-0000230C0000}"/>
    <cellStyle name="20% - アクセント 6 3 5" xfId="2586" xr:uid="{00000000-0005-0000-0000-0000240C0000}"/>
    <cellStyle name="20% - アクセント 6 3 5 2" xfId="9009" xr:uid="{00000000-0005-0000-0000-0000250C0000}"/>
    <cellStyle name="20% - アクセント 6 3 5 2 2" xfId="21824" xr:uid="{00000000-0005-0000-0000-0000260C0000}"/>
    <cellStyle name="20% - アクセント 6 3 5 3" xfId="15417" xr:uid="{00000000-0005-0000-0000-0000270C0000}"/>
    <cellStyle name="20% - アクセント 6 3 6" xfId="4750" xr:uid="{00000000-0005-0000-0000-0000280C0000}"/>
    <cellStyle name="20% - アクセント 6 3 6 2" xfId="11163" xr:uid="{00000000-0005-0000-0000-0000290C0000}"/>
    <cellStyle name="20% - アクセント 6 3 6 2 2" xfId="23978" xr:uid="{00000000-0005-0000-0000-00002A0C0000}"/>
    <cellStyle name="20% - アクセント 6 3 6 3" xfId="17571" xr:uid="{00000000-0005-0000-0000-00002B0C0000}"/>
    <cellStyle name="20% - アクセント 6 3 7" xfId="780" xr:uid="{00000000-0005-0000-0000-00002C0C0000}"/>
    <cellStyle name="20% - アクセント 6 3 7 2" xfId="7233" xr:uid="{00000000-0005-0000-0000-00002D0C0000}"/>
    <cellStyle name="20% - アクセント 6 3 7 2 2" xfId="20048" xr:uid="{00000000-0005-0000-0000-00002E0C0000}"/>
    <cellStyle name="20% - アクセント 6 3 7 3" xfId="13641" xr:uid="{00000000-0005-0000-0000-00002F0C0000}"/>
    <cellStyle name="20% - アクセント 6 3 8" xfId="6563" xr:uid="{00000000-0005-0000-0000-0000300C0000}"/>
    <cellStyle name="20% - アクセント 6 3 8 2" xfId="12976" xr:uid="{00000000-0005-0000-0000-0000310C0000}"/>
    <cellStyle name="20% - アクセント 6 3 8 2 2" xfId="25791" xr:uid="{00000000-0005-0000-0000-0000320C0000}"/>
    <cellStyle name="20% - アクセント 6 3 8 3" xfId="19384" xr:uid="{00000000-0005-0000-0000-0000330C0000}"/>
    <cellStyle name="20% - アクセント 6 3 9" xfId="6728" xr:uid="{00000000-0005-0000-0000-0000340C0000}"/>
    <cellStyle name="20% - アクセント 6 3 9 2" xfId="19543" xr:uid="{00000000-0005-0000-0000-0000350C0000}"/>
    <cellStyle name="20% - アクセント 6 4" xfId="254" xr:uid="{00000000-0005-0000-0000-0000360C0000}"/>
    <cellStyle name="20% - アクセント 6 4 2" xfId="624" xr:uid="{00000000-0005-0000-0000-0000370C0000}"/>
    <cellStyle name="20% - アクセント 6 4 2 2" xfId="1234" xr:uid="{00000000-0005-0000-0000-0000380C0000}"/>
    <cellStyle name="20% - アクセント 6 4 2 2 2" xfId="2274" xr:uid="{00000000-0005-0000-0000-0000390C0000}"/>
    <cellStyle name="20% - アクセント 6 4 2 2 2 2" xfId="4305" xr:uid="{00000000-0005-0000-0000-00003A0C0000}"/>
    <cellStyle name="20% - アクセント 6 4 2 2 2 2 2" xfId="10725" xr:uid="{00000000-0005-0000-0000-00003B0C0000}"/>
    <cellStyle name="20% - アクセント 6 4 2 2 2 2 2 2" xfId="23540" xr:uid="{00000000-0005-0000-0000-00003C0C0000}"/>
    <cellStyle name="20% - アクセント 6 4 2 2 2 2 3" xfId="17133" xr:uid="{00000000-0005-0000-0000-00003D0C0000}"/>
    <cellStyle name="20% - アクセント 6 4 2 2 2 3" xfId="6469" xr:uid="{00000000-0005-0000-0000-00003E0C0000}"/>
    <cellStyle name="20% - アクセント 6 4 2 2 2 3 2" xfId="12882" xr:uid="{00000000-0005-0000-0000-00003F0C0000}"/>
    <cellStyle name="20% - アクセント 6 4 2 2 2 3 2 2" xfId="25697" xr:uid="{00000000-0005-0000-0000-0000400C0000}"/>
    <cellStyle name="20% - アクセント 6 4 2 2 2 3 3" xfId="19290" xr:uid="{00000000-0005-0000-0000-0000410C0000}"/>
    <cellStyle name="20% - アクセント 6 4 2 2 2 4" xfId="8700" xr:uid="{00000000-0005-0000-0000-0000420C0000}"/>
    <cellStyle name="20% - アクセント 6 4 2 2 2 4 2" xfId="21515" xr:uid="{00000000-0005-0000-0000-0000430C0000}"/>
    <cellStyle name="20% - アクセント 6 4 2 2 2 5" xfId="15108" xr:uid="{00000000-0005-0000-0000-0000440C0000}"/>
    <cellStyle name="20% - アクセント 6 4 2 2 3" xfId="3283" xr:uid="{00000000-0005-0000-0000-0000450C0000}"/>
    <cellStyle name="20% - アクセント 6 4 2 2 3 2" xfId="9706" xr:uid="{00000000-0005-0000-0000-0000460C0000}"/>
    <cellStyle name="20% - アクセント 6 4 2 2 3 2 2" xfId="22521" xr:uid="{00000000-0005-0000-0000-0000470C0000}"/>
    <cellStyle name="20% - アクセント 6 4 2 2 3 3" xfId="16114" xr:uid="{00000000-0005-0000-0000-0000480C0000}"/>
    <cellStyle name="20% - アクセント 6 4 2 2 4" xfId="5447" xr:uid="{00000000-0005-0000-0000-0000490C0000}"/>
    <cellStyle name="20% - アクセント 6 4 2 2 4 2" xfId="11860" xr:uid="{00000000-0005-0000-0000-00004A0C0000}"/>
    <cellStyle name="20% - アクセント 6 4 2 2 4 2 2" xfId="24675" xr:uid="{00000000-0005-0000-0000-00004B0C0000}"/>
    <cellStyle name="20% - アクセント 6 4 2 2 4 3" xfId="18268" xr:uid="{00000000-0005-0000-0000-00004C0C0000}"/>
    <cellStyle name="20% - アクセント 6 4 2 2 5" xfId="7687" xr:uid="{00000000-0005-0000-0000-00004D0C0000}"/>
    <cellStyle name="20% - アクセント 6 4 2 2 5 2" xfId="20502" xr:uid="{00000000-0005-0000-0000-00004E0C0000}"/>
    <cellStyle name="20% - アクセント 6 4 2 2 6" xfId="14095" xr:uid="{00000000-0005-0000-0000-00004F0C0000}"/>
    <cellStyle name="20% - アクセント 6 4 2 3" xfId="1792" xr:uid="{00000000-0005-0000-0000-0000500C0000}"/>
    <cellStyle name="20% - アクセント 6 4 2 3 2" xfId="3823" xr:uid="{00000000-0005-0000-0000-0000510C0000}"/>
    <cellStyle name="20% - アクセント 6 4 2 3 2 2" xfId="10243" xr:uid="{00000000-0005-0000-0000-0000520C0000}"/>
    <cellStyle name="20% - アクセント 6 4 2 3 2 2 2" xfId="23058" xr:uid="{00000000-0005-0000-0000-0000530C0000}"/>
    <cellStyle name="20% - アクセント 6 4 2 3 2 3" xfId="16651" xr:uid="{00000000-0005-0000-0000-0000540C0000}"/>
    <cellStyle name="20% - アクセント 6 4 2 3 3" xfId="5987" xr:uid="{00000000-0005-0000-0000-0000550C0000}"/>
    <cellStyle name="20% - アクセント 6 4 2 3 3 2" xfId="12400" xr:uid="{00000000-0005-0000-0000-0000560C0000}"/>
    <cellStyle name="20% - アクセント 6 4 2 3 3 2 2" xfId="25215" xr:uid="{00000000-0005-0000-0000-0000570C0000}"/>
    <cellStyle name="20% - アクセント 6 4 2 3 3 3" xfId="18808" xr:uid="{00000000-0005-0000-0000-0000580C0000}"/>
    <cellStyle name="20% - アクセント 6 4 2 3 4" xfId="8218" xr:uid="{00000000-0005-0000-0000-0000590C0000}"/>
    <cellStyle name="20% - アクセント 6 4 2 3 4 2" xfId="21033" xr:uid="{00000000-0005-0000-0000-00005A0C0000}"/>
    <cellStyle name="20% - アクセント 6 4 2 3 5" xfId="14626" xr:uid="{00000000-0005-0000-0000-00005B0C0000}"/>
    <cellStyle name="20% - アクセント 6 4 2 4" xfId="2801" xr:uid="{00000000-0005-0000-0000-00005C0C0000}"/>
    <cellStyle name="20% - アクセント 6 4 2 4 2" xfId="9224" xr:uid="{00000000-0005-0000-0000-00005D0C0000}"/>
    <cellStyle name="20% - アクセント 6 4 2 4 2 2" xfId="22039" xr:uid="{00000000-0005-0000-0000-00005E0C0000}"/>
    <cellStyle name="20% - アクセント 6 4 2 4 3" xfId="15632" xr:uid="{00000000-0005-0000-0000-00005F0C0000}"/>
    <cellStyle name="20% - アクセント 6 4 2 5" xfId="4965" xr:uid="{00000000-0005-0000-0000-0000600C0000}"/>
    <cellStyle name="20% - アクセント 6 4 2 5 2" xfId="11378" xr:uid="{00000000-0005-0000-0000-0000610C0000}"/>
    <cellStyle name="20% - アクセント 6 4 2 5 2 2" xfId="24193" xr:uid="{00000000-0005-0000-0000-0000620C0000}"/>
    <cellStyle name="20% - アクセント 6 4 2 5 3" xfId="17786" xr:uid="{00000000-0005-0000-0000-0000630C0000}"/>
    <cellStyle name="20% - アクセント 6 4 2 6" xfId="7101" xr:uid="{00000000-0005-0000-0000-0000640C0000}"/>
    <cellStyle name="20% - アクセント 6 4 2 6 2" xfId="19916" xr:uid="{00000000-0005-0000-0000-0000650C0000}"/>
    <cellStyle name="20% - アクセント 6 4 2 7" xfId="13509" xr:uid="{00000000-0005-0000-0000-0000660C0000}"/>
    <cellStyle name="20% - アクセント 6 4 3" xfId="1047" xr:uid="{00000000-0005-0000-0000-0000670C0000}"/>
    <cellStyle name="20% - アクセント 6 4 3 2" xfId="2086" xr:uid="{00000000-0005-0000-0000-0000680C0000}"/>
    <cellStyle name="20% - アクセント 6 4 3 2 2" xfId="4117" xr:uid="{00000000-0005-0000-0000-0000690C0000}"/>
    <cellStyle name="20% - アクセント 6 4 3 2 2 2" xfId="10537" xr:uid="{00000000-0005-0000-0000-00006A0C0000}"/>
    <cellStyle name="20% - アクセント 6 4 3 2 2 2 2" xfId="23352" xr:uid="{00000000-0005-0000-0000-00006B0C0000}"/>
    <cellStyle name="20% - アクセント 6 4 3 2 2 3" xfId="16945" xr:uid="{00000000-0005-0000-0000-00006C0C0000}"/>
    <cellStyle name="20% - アクセント 6 4 3 2 3" xfId="6281" xr:uid="{00000000-0005-0000-0000-00006D0C0000}"/>
    <cellStyle name="20% - アクセント 6 4 3 2 3 2" xfId="12694" xr:uid="{00000000-0005-0000-0000-00006E0C0000}"/>
    <cellStyle name="20% - アクセント 6 4 3 2 3 2 2" xfId="25509" xr:uid="{00000000-0005-0000-0000-00006F0C0000}"/>
    <cellStyle name="20% - アクセント 6 4 3 2 3 3" xfId="19102" xr:uid="{00000000-0005-0000-0000-0000700C0000}"/>
    <cellStyle name="20% - アクセント 6 4 3 2 4" xfId="8512" xr:uid="{00000000-0005-0000-0000-0000710C0000}"/>
    <cellStyle name="20% - アクセント 6 4 3 2 4 2" xfId="21327" xr:uid="{00000000-0005-0000-0000-0000720C0000}"/>
    <cellStyle name="20% - アクセント 6 4 3 2 5" xfId="14920" xr:uid="{00000000-0005-0000-0000-0000730C0000}"/>
    <cellStyle name="20% - アクセント 6 4 3 3" xfId="3095" xr:uid="{00000000-0005-0000-0000-0000740C0000}"/>
    <cellStyle name="20% - アクセント 6 4 3 3 2" xfId="9518" xr:uid="{00000000-0005-0000-0000-0000750C0000}"/>
    <cellStyle name="20% - アクセント 6 4 3 3 2 2" xfId="22333" xr:uid="{00000000-0005-0000-0000-0000760C0000}"/>
    <cellStyle name="20% - アクセント 6 4 3 3 3" xfId="15926" xr:uid="{00000000-0005-0000-0000-0000770C0000}"/>
    <cellStyle name="20% - アクセント 6 4 3 4" xfId="5259" xr:uid="{00000000-0005-0000-0000-0000780C0000}"/>
    <cellStyle name="20% - アクセント 6 4 3 4 2" xfId="11672" xr:uid="{00000000-0005-0000-0000-0000790C0000}"/>
    <cellStyle name="20% - アクセント 6 4 3 4 2 2" xfId="24487" xr:uid="{00000000-0005-0000-0000-00007A0C0000}"/>
    <cellStyle name="20% - アクセント 6 4 3 4 3" xfId="18080" xr:uid="{00000000-0005-0000-0000-00007B0C0000}"/>
    <cellStyle name="20% - アクセント 6 4 3 5" xfId="7500" xr:uid="{00000000-0005-0000-0000-00007C0C0000}"/>
    <cellStyle name="20% - アクセント 6 4 3 5 2" xfId="20315" xr:uid="{00000000-0005-0000-0000-00007D0C0000}"/>
    <cellStyle name="20% - アクセント 6 4 3 6" xfId="13908" xr:uid="{00000000-0005-0000-0000-00007E0C0000}"/>
    <cellStyle name="20% - アクセント 6 4 4" xfId="1606" xr:uid="{00000000-0005-0000-0000-00007F0C0000}"/>
    <cellStyle name="20% - アクセント 6 4 4 2" xfId="3637" xr:uid="{00000000-0005-0000-0000-0000800C0000}"/>
    <cellStyle name="20% - アクセント 6 4 4 2 2" xfId="10057" xr:uid="{00000000-0005-0000-0000-0000810C0000}"/>
    <cellStyle name="20% - アクセント 6 4 4 2 2 2" xfId="22872" xr:uid="{00000000-0005-0000-0000-0000820C0000}"/>
    <cellStyle name="20% - アクセント 6 4 4 2 3" xfId="16465" xr:uid="{00000000-0005-0000-0000-0000830C0000}"/>
    <cellStyle name="20% - アクセント 6 4 4 3" xfId="5801" xr:uid="{00000000-0005-0000-0000-0000840C0000}"/>
    <cellStyle name="20% - アクセント 6 4 4 3 2" xfId="12214" xr:uid="{00000000-0005-0000-0000-0000850C0000}"/>
    <cellStyle name="20% - アクセント 6 4 4 3 2 2" xfId="25029" xr:uid="{00000000-0005-0000-0000-0000860C0000}"/>
    <cellStyle name="20% - アクセント 6 4 4 3 3" xfId="18622" xr:uid="{00000000-0005-0000-0000-0000870C0000}"/>
    <cellStyle name="20% - アクセント 6 4 4 4" xfId="8032" xr:uid="{00000000-0005-0000-0000-0000880C0000}"/>
    <cellStyle name="20% - アクセント 6 4 4 4 2" xfId="20847" xr:uid="{00000000-0005-0000-0000-0000890C0000}"/>
    <cellStyle name="20% - アクセント 6 4 4 5" xfId="14440" xr:uid="{00000000-0005-0000-0000-00008A0C0000}"/>
    <cellStyle name="20% - アクセント 6 4 5" xfId="2615" xr:uid="{00000000-0005-0000-0000-00008B0C0000}"/>
    <cellStyle name="20% - アクセント 6 4 5 2" xfId="9038" xr:uid="{00000000-0005-0000-0000-00008C0C0000}"/>
    <cellStyle name="20% - アクセント 6 4 5 2 2" xfId="21853" xr:uid="{00000000-0005-0000-0000-00008D0C0000}"/>
    <cellStyle name="20% - アクセント 6 4 5 3" xfId="15446" xr:uid="{00000000-0005-0000-0000-00008E0C0000}"/>
    <cellStyle name="20% - アクセント 6 4 6" xfId="4779" xr:uid="{00000000-0005-0000-0000-00008F0C0000}"/>
    <cellStyle name="20% - アクセント 6 4 6 2" xfId="11192" xr:uid="{00000000-0005-0000-0000-0000900C0000}"/>
    <cellStyle name="20% - アクセント 6 4 6 2 2" xfId="24007" xr:uid="{00000000-0005-0000-0000-0000910C0000}"/>
    <cellStyle name="20% - アクセント 6 4 6 3" xfId="17600" xr:uid="{00000000-0005-0000-0000-0000920C0000}"/>
    <cellStyle name="20% - アクセント 6 4 7" xfId="6755" xr:uid="{00000000-0005-0000-0000-0000930C0000}"/>
    <cellStyle name="20% - アクセント 6 4 7 2" xfId="19570" xr:uid="{00000000-0005-0000-0000-0000940C0000}"/>
    <cellStyle name="20% - アクセント 6 4 8" xfId="13163" xr:uid="{00000000-0005-0000-0000-0000950C0000}"/>
    <cellStyle name="20% - アクセント 6 5" xfId="349" xr:uid="{00000000-0005-0000-0000-0000960C0000}"/>
    <cellStyle name="20% - アクセント 6 5 2" xfId="569" xr:uid="{00000000-0005-0000-0000-0000970C0000}"/>
    <cellStyle name="20% - アクセント 6 5 2 2" xfId="1158" xr:uid="{00000000-0005-0000-0000-0000980C0000}"/>
    <cellStyle name="20% - アクセント 6 5 2 2 2" xfId="2198" xr:uid="{00000000-0005-0000-0000-0000990C0000}"/>
    <cellStyle name="20% - アクセント 6 5 2 2 2 2" xfId="4229" xr:uid="{00000000-0005-0000-0000-00009A0C0000}"/>
    <cellStyle name="20% - アクセント 6 5 2 2 2 2 2" xfId="10649" xr:uid="{00000000-0005-0000-0000-00009B0C0000}"/>
    <cellStyle name="20% - アクセント 6 5 2 2 2 2 2 2" xfId="23464" xr:uid="{00000000-0005-0000-0000-00009C0C0000}"/>
    <cellStyle name="20% - アクセント 6 5 2 2 2 2 3" xfId="17057" xr:uid="{00000000-0005-0000-0000-00009D0C0000}"/>
    <cellStyle name="20% - アクセント 6 5 2 2 2 3" xfId="6393" xr:uid="{00000000-0005-0000-0000-00009E0C0000}"/>
    <cellStyle name="20% - アクセント 6 5 2 2 2 3 2" xfId="12806" xr:uid="{00000000-0005-0000-0000-00009F0C0000}"/>
    <cellStyle name="20% - アクセント 6 5 2 2 2 3 2 2" xfId="25621" xr:uid="{00000000-0005-0000-0000-0000A00C0000}"/>
    <cellStyle name="20% - アクセント 6 5 2 2 2 3 3" xfId="19214" xr:uid="{00000000-0005-0000-0000-0000A10C0000}"/>
    <cellStyle name="20% - アクセント 6 5 2 2 2 4" xfId="8624" xr:uid="{00000000-0005-0000-0000-0000A20C0000}"/>
    <cellStyle name="20% - アクセント 6 5 2 2 2 4 2" xfId="21439" xr:uid="{00000000-0005-0000-0000-0000A30C0000}"/>
    <cellStyle name="20% - アクセント 6 5 2 2 2 5" xfId="15032" xr:uid="{00000000-0005-0000-0000-0000A40C0000}"/>
    <cellStyle name="20% - アクセント 6 5 2 2 3" xfId="3207" xr:uid="{00000000-0005-0000-0000-0000A50C0000}"/>
    <cellStyle name="20% - アクセント 6 5 2 2 3 2" xfId="9630" xr:uid="{00000000-0005-0000-0000-0000A60C0000}"/>
    <cellStyle name="20% - アクセント 6 5 2 2 3 2 2" xfId="22445" xr:uid="{00000000-0005-0000-0000-0000A70C0000}"/>
    <cellStyle name="20% - アクセント 6 5 2 2 3 3" xfId="16038" xr:uid="{00000000-0005-0000-0000-0000A80C0000}"/>
    <cellStyle name="20% - アクセント 6 5 2 2 4" xfId="5371" xr:uid="{00000000-0005-0000-0000-0000A90C0000}"/>
    <cellStyle name="20% - アクセント 6 5 2 2 4 2" xfId="11784" xr:uid="{00000000-0005-0000-0000-0000AA0C0000}"/>
    <cellStyle name="20% - アクセント 6 5 2 2 4 2 2" xfId="24599" xr:uid="{00000000-0005-0000-0000-0000AB0C0000}"/>
    <cellStyle name="20% - アクセント 6 5 2 2 4 3" xfId="18192" xr:uid="{00000000-0005-0000-0000-0000AC0C0000}"/>
    <cellStyle name="20% - アクセント 6 5 2 2 5" xfId="7611" xr:uid="{00000000-0005-0000-0000-0000AD0C0000}"/>
    <cellStyle name="20% - アクセント 6 5 2 2 5 2" xfId="20426" xr:uid="{00000000-0005-0000-0000-0000AE0C0000}"/>
    <cellStyle name="20% - アクセント 6 5 2 2 6" xfId="14019" xr:uid="{00000000-0005-0000-0000-0000AF0C0000}"/>
    <cellStyle name="20% - アクセント 6 5 2 3" xfId="1716" xr:uid="{00000000-0005-0000-0000-0000B00C0000}"/>
    <cellStyle name="20% - アクセント 6 5 2 3 2" xfId="3747" xr:uid="{00000000-0005-0000-0000-0000B10C0000}"/>
    <cellStyle name="20% - アクセント 6 5 2 3 2 2" xfId="10167" xr:uid="{00000000-0005-0000-0000-0000B20C0000}"/>
    <cellStyle name="20% - アクセント 6 5 2 3 2 2 2" xfId="22982" xr:uid="{00000000-0005-0000-0000-0000B30C0000}"/>
    <cellStyle name="20% - アクセント 6 5 2 3 2 3" xfId="16575" xr:uid="{00000000-0005-0000-0000-0000B40C0000}"/>
    <cellStyle name="20% - アクセント 6 5 2 3 3" xfId="5911" xr:uid="{00000000-0005-0000-0000-0000B50C0000}"/>
    <cellStyle name="20% - アクセント 6 5 2 3 3 2" xfId="12324" xr:uid="{00000000-0005-0000-0000-0000B60C0000}"/>
    <cellStyle name="20% - アクセント 6 5 2 3 3 2 2" xfId="25139" xr:uid="{00000000-0005-0000-0000-0000B70C0000}"/>
    <cellStyle name="20% - アクセント 6 5 2 3 3 3" xfId="18732" xr:uid="{00000000-0005-0000-0000-0000B80C0000}"/>
    <cellStyle name="20% - アクセント 6 5 2 3 4" xfId="8142" xr:uid="{00000000-0005-0000-0000-0000B90C0000}"/>
    <cellStyle name="20% - アクセント 6 5 2 3 4 2" xfId="20957" xr:uid="{00000000-0005-0000-0000-0000BA0C0000}"/>
    <cellStyle name="20% - アクセント 6 5 2 3 5" xfId="14550" xr:uid="{00000000-0005-0000-0000-0000BB0C0000}"/>
    <cellStyle name="20% - アクセント 6 5 2 4" xfId="2725" xr:uid="{00000000-0005-0000-0000-0000BC0C0000}"/>
    <cellStyle name="20% - アクセント 6 5 2 4 2" xfId="9148" xr:uid="{00000000-0005-0000-0000-0000BD0C0000}"/>
    <cellStyle name="20% - アクセント 6 5 2 4 2 2" xfId="21963" xr:uid="{00000000-0005-0000-0000-0000BE0C0000}"/>
    <cellStyle name="20% - アクセント 6 5 2 4 3" xfId="15556" xr:uid="{00000000-0005-0000-0000-0000BF0C0000}"/>
    <cellStyle name="20% - アクセント 6 5 2 5" xfId="4889" xr:uid="{00000000-0005-0000-0000-0000C00C0000}"/>
    <cellStyle name="20% - アクセント 6 5 2 5 2" xfId="11302" xr:uid="{00000000-0005-0000-0000-0000C10C0000}"/>
    <cellStyle name="20% - アクセント 6 5 2 5 2 2" xfId="24117" xr:uid="{00000000-0005-0000-0000-0000C20C0000}"/>
    <cellStyle name="20% - アクセント 6 5 2 5 3" xfId="17710" xr:uid="{00000000-0005-0000-0000-0000C30C0000}"/>
    <cellStyle name="20% - アクセント 6 5 2 6" xfId="7046" xr:uid="{00000000-0005-0000-0000-0000C40C0000}"/>
    <cellStyle name="20% - アクセント 6 5 2 6 2" xfId="19861" xr:uid="{00000000-0005-0000-0000-0000C50C0000}"/>
    <cellStyle name="20% - アクセント 6 5 2 7" xfId="13454" xr:uid="{00000000-0005-0000-0000-0000C60C0000}"/>
    <cellStyle name="20% - アクセント 6 5 3" xfId="988" xr:uid="{00000000-0005-0000-0000-0000C70C0000}"/>
    <cellStyle name="20% - アクセント 6 5 3 2" xfId="2010" xr:uid="{00000000-0005-0000-0000-0000C80C0000}"/>
    <cellStyle name="20% - アクセント 6 5 3 2 2" xfId="4041" xr:uid="{00000000-0005-0000-0000-0000C90C0000}"/>
    <cellStyle name="20% - アクセント 6 5 3 2 2 2" xfId="10461" xr:uid="{00000000-0005-0000-0000-0000CA0C0000}"/>
    <cellStyle name="20% - アクセント 6 5 3 2 2 2 2" xfId="23276" xr:uid="{00000000-0005-0000-0000-0000CB0C0000}"/>
    <cellStyle name="20% - アクセント 6 5 3 2 2 3" xfId="16869" xr:uid="{00000000-0005-0000-0000-0000CC0C0000}"/>
    <cellStyle name="20% - アクセント 6 5 3 2 3" xfId="6205" xr:uid="{00000000-0005-0000-0000-0000CD0C0000}"/>
    <cellStyle name="20% - アクセント 6 5 3 2 3 2" xfId="12618" xr:uid="{00000000-0005-0000-0000-0000CE0C0000}"/>
    <cellStyle name="20% - アクセント 6 5 3 2 3 2 2" xfId="25433" xr:uid="{00000000-0005-0000-0000-0000CF0C0000}"/>
    <cellStyle name="20% - アクセント 6 5 3 2 3 3" xfId="19026" xr:uid="{00000000-0005-0000-0000-0000D00C0000}"/>
    <cellStyle name="20% - アクセント 6 5 3 2 4" xfId="8436" xr:uid="{00000000-0005-0000-0000-0000D10C0000}"/>
    <cellStyle name="20% - アクセント 6 5 3 2 4 2" xfId="21251" xr:uid="{00000000-0005-0000-0000-0000D20C0000}"/>
    <cellStyle name="20% - アクセント 6 5 3 2 5" xfId="14844" xr:uid="{00000000-0005-0000-0000-0000D30C0000}"/>
    <cellStyle name="20% - アクセント 6 5 3 3" xfId="3019" xr:uid="{00000000-0005-0000-0000-0000D40C0000}"/>
    <cellStyle name="20% - アクセント 6 5 3 3 2" xfId="9442" xr:uid="{00000000-0005-0000-0000-0000D50C0000}"/>
    <cellStyle name="20% - アクセント 6 5 3 3 2 2" xfId="22257" xr:uid="{00000000-0005-0000-0000-0000D60C0000}"/>
    <cellStyle name="20% - アクセント 6 5 3 3 3" xfId="15850" xr:uid="{00000000-0005-0000-0000-0000D70C0000}"/>
    <cellStyle name="20% - アクセント 6 5 3 4" xfId="5183" xr:uid="{00000000-0005-0000-0000-0000D80C0000}"/>
    <cellStyle name="20% - アクセント 6 5 3 4 2" xfId="11596" xr:uid="{00000000-0005-0000-0000-0000D90C0000}"/>
    <cellStyle name="20% - アクセント 6 5 3 4 2 2" xfId="24411" xr:uid="{00000000-0005-0000-0000-0000DA0C0000}"/>
    <cellStyle name="20% - アクセント 6 5 3 4 3" xfId="18004" xr:uid="{00000000-0005-0000-0000-0000DB0C0000}"/>
    <cellStyle name="20% - アクセント 6 5 3 5" xfId="7441" xr:uid="{00000000-0005-0000-0000-0000DC0C0000}"/>
    <cellStyle name="20% - アクセント 6 5 3 5 2" xfId="20256" xr:uid="{00000000-0005-0000-0000-0000DD0C0000}"/>
    <cellStyle name="20% - アクセント 6 5 3 6" xfId="13849" xr:uid="{00000000-0005-0000-0000-0000DE0C0000}"/>
    <cellStyle name="20% - アクセント 6 5 4" xfId="1530" xr:uid="{00000000-0005-0000-0000-0000DF0C0000}"/>
    <cellStyle name="20% - アクセント 6 5 4 2" xfId="3562" xr:uid="{00000000-0005-0000-0000-0000E00C0000}"/>
    <cellStyle name="20% - アクセント 6 5 4 2 2" xfId="9982" xr:uid="{00000000-0005-0000-0000-0000E10C0000}"/>
    <cellStyle name="20% - アクセント 6 5 4 2 2 2" xfId="22797" xr:uid="{00000000-0005-0000-0000-0000E20C0000}"/>
    <cellStyle name="20% - アクセント 6 5 4 2 3" xfId="16390" xr:uid="{00000000-0005-0000-0000-0000E30C0000}"/>
    <cellStyle name="20% - アクセント 6 5 4 3" xfId="5726" xr:uid="{00000000-0005-0000-0000-0000E40C0000}"/>
    <cellStyle name="20% - アクセント 6 5 4 3 2" xfId="12139" xr:uid="{00000000-0005-0000-0000-0000E50C0000}"/>
    <cellStyle name="20% - アクセント 6 5 4 3 2 2" xfId="24954" xr:uid="{00000000-0005-0000-0000-0000E60C0000}"/>
    <cellStyle name="20% - アクセント 6 5 4 3 3" xfId="18547" xr:uid="{00000000-0005-0000-0000-0000E70C0000}"/>
    <cellStyle name="20% - アクセント 6 5 4 4" xfId="7957" xr:uid="{00000000-0005-0000-0000-0000E80C0000}"/>
    <cellStyle name="20% - アクセント 6 5 4 4 2" xfId="20772" xr:uid="{00000000-0005-0000-0000-0000E90C0000}"/>
    <cellStyle name="20% - アクセント 6 5 4 5" xfId="14365" xr:uid="{00000000-0005-0000-0000-0000EA0C0000}"/>
    <cellStyle name="20% - アクセント 6 5 5" xfId="2540" xr:uid="{00000000-0005-0000-0000-0000EB0C0000}"/>
    <cellStyle name="20% - アクセント 6 5 5 2" xfId="8963" xr:uid="{00000000-0005-0000-0000-0000EC0C0000}"/>
    <cellStyle name="20% - アクセント 6 5 5 2 2" xfId="21778" xr:uid="{00000000-0005-0000-0000-0000ED0C0000}"/>
    <cellStyle name="20% - アクセント 6 5 5 3" xfId="15371" xr:uid="{00000000-0005-0000-0000-0000EE0C0000}"/>
    <cellStyle name="20% - アクセント 6 5 6" xfId="4704" xr:uid="{00000000-0005-0000-0000-0000EF0C0000}"/>
    <cellStyle name="20% - アクセント 6 5 6 2" xfId="11117" xr:uid="{00000000-0005-0000-0000-0000F00C0000}"/>
    <cellStyle name="20% - アクセント 6 5 6 2 2" xfId="23932" xr:uid="{00000000-0005-0000-0000-0000F10C0000}"/>
    <cellStyle name="20% - アクセント 6 5 6 3" xfId="17525" xr:uid="{00000000-0005-0000-0000-0000F20C0000}"/>
    <cellStyle name="20% - アクセント 6 5 7" xfId="6840" xr:uid="{00000000-0005-0000-0000-0000F30C0000}"/>
    <cellStyle name="20% - アクセント 6 5 7 2" xfId="19655" xr:uid="{00000000-0005-0000-0000-0000F40C0000}"/>
    <cellStyle name="20% - アクセント 6 5 8" xfId="13248" xr:uid="{00000000-0005-0000-0000-0000F50C0000}"/>
    <cellStyle name="20% - アクセント 6 6" xfId="436" xr:uid="{00000000-0005-0000-0000-0000F60C0000}"/>
    <cellStyle name="20% - アクセント 6 6 2" xfId="535" xr:uid="{00000000-0005-0000-0000-0000F70C0000}"/>
    <cellStyle name="20% - アクセント 6 6 2 2" xfId="1124" xr:uid="{00000000-0005-0000-0000-0000F80C0000}"/>
    <cellStyle name="20% - アクセント 6 6 2 2 2" xfId="2164" xr:uid="{00000000-0005-0000-0000-0000F90C0000}"/>
    <cellStyle name="20% - アクセント 6 6 2 2 2 2" xfId="4195" xr:uid="{00000000-0005-0000-0000-0000FA0C0000}"/>
    <cellStyle name="20% - アクセント 6 6 2 2 2 2 2" xfId="10615" xr:uid="{00000000-0005-0000-0000-0000FB0C0000}"/>
    <cellStyle name="20% - アクセント 6 6 2 2 2 2 2 2" xfId="23430" xr:uid="{00000000-0005-0000-0000-0000FC0C0000}"/>
    <cellStyle name="20% - アクセント 6 6 2 2 2 2 3" xfId="17023" xr:uid="{00000000-0005-0000-0000-0000FD0C0000}"/>
    <cellStyle name="20% - アクセント 6 6 2 2 2 3" xfId="6359" xr:uid="{00000000-0005-0000-0000-0000FE0C0000}"/>
    <cellStyle name="20% - アクセント 6 6 2 2 2 3 2" xfId="12772" xr:uid="{00000000-0005-0000-0000-0000FF0C0000}"/>
    <cellStyle name="20% - アクセント 6 6 2 2 2 3 2 2" xfId="25587" xr:uid="{00000000-0005-0000-0000-0000000D0000}"/>
    <cellStyle name="20% - アクセント 6 6 2 2 2 3 3" xfId="19180" xr:uid="{00000000-0005-0000-0000-0000010D0000}"/>
    <cellStyle name="20% - アクセント 6 6 2 2 2 4" xfId="8590" xr:uid="{00000000-0005-0000-0000-0000020D0000}"/>
    <cellStyle name="20% - アクセント 6 6 2 2 2 4 2" xfId="21405" xr:uid="{00000000-0005-0000-0000-0000030D0000}"/>
    <cellStyle name="20% - アクセント 6 6 2 2 2 5" xfId="14998" xr:uid="{00000000-0005-0000-0000-0000040D0000}"/>
    <cellStyle name="20% - アクセント 6 6 2 2 3" xfId="3173" xr:uid="{00000000-0005-0000-0000-0000050D0000}"/>
    <cellStyle name="20% - アクセント 6 6 2 2 3 2" xfId="9596" xr:uid="{00000000-0005-0000-0000-0000060D0000}"/>
    <cellStyle name="20% - アクセント 6 6 2 2 3 2 2" xfId="22411" xr:uid="{00000000-0005-0000-0000-0000070D0000}"/>
    <cellStyle name="20% - アクセント 6 6 2 2 3 3" xfId="16004" xr:uid="{00000000-0005-0000-0000-0000080D0000}"/>
    <cellStyle name="20% - アクセント 6 6 2 2 4" xfId="5337" xr:uid="{00000000-0005-0000-0000-0000090D0000}"/>
    <cellStyle name="20% - アクセント 6 6 2 2 4 2" xfId="11750" xr:uid="{00000000-0005-0000-0000-00000A0D0000}"/>
    <cellStyle name="20% - アクセント 6 6 2 2 4 2 2" xfId="24565" xr:uid="{00000000-0005-0000-0000-00000B0D0000}"/>
    <cellStyle name="20% - アクセント 6 6 2 2 4 3" xfId="18158" xr:uid="{00000000-0005-0000-0000-00000C0D0000}"/>
    <cellStyle name="20% - アクセント 6 6 2 2 5" xfId="7577" xr:uid="{00000000-0005-0000-0000-00000D0D0000}"/>
    <cellStyle name="20% - アクセント 6 6 2 2 5 2" xfId="20392" xr:uid="{00000000-0005-0000-0000-00000E0D0000}"/>
    <cellStyle name="20% - アクセント 6 6 2 2 6" xfId="13985" xr:uid="{00000000-0005-0000-0000-00000F0D0000}"/>
    <cellStyle name="20% - アクセント 6 6 2 3" xfId="1682" xr:uid="{00000000-0005-0000-0000-0000100D0000}"/>
    <cellStyle name="20% - アクセント 6 6 2 3 2" xfId="3713" xr:uid="{00000000-0005-0000-0000-0000110D0000}"/>
    <cellStyle name="20% - アクセント 6 6 2 3 2 2" xfId="10133" xr:uid="{00000000-0005-0000-0000-0000120D0000}"/>
    <cellStyle name="20% - アクセント 6 6 2 3 2 2 2" xfId="22948" xr:uid="{00000000-0005-0000-0000-0000130D0000}"/>
    <cellStyle name="20% - アクセント 6 6 2 3 2 3" xfId="16541" xr:uid="{00000000-0005-0000-0000-0000140D0000}"/>
    <cellStyle name="20% - アクセント 6 6 2 3 3" xfId="5877" xr:uid="{00000000-0005-0000-0000-0000150D0000}"/>
    <cellStyle name="20% - アクセント 6 6 2 3 3 2" xfId="12290" xr:uid="{00000000-0005-0000-0000-0000160D0000}"/>
    <cellStyle name="20% - アクセント 6 6 2 3 3 2 2" xfId="25105" xr:uid="{00000000-0005-0000-0000-0000170D0000}"/>
    <cellStyle name="20% - アクセント 6 6 2 3 3 3" xfId="18698" xr:uid="{00000000-0005-0000-0000-0000180D0000}"/>
    <cellStyle name="20% - アクセント 6 6 2 3 4" xfId="8108" xr:uid="{00000000-0005-0000-0000-0000190D0000}"/>
    <cellStyle name="20% - アクセント 6 6 2 3 4 2" xfId="20923" xr:uid="{00000000-0005-0000-0000-00001A0D0000}"/>
    <cellStyle name="20% - アクセント 6 6 2 3 5" xfId="14516" xr:uid="{00000000-0005-0000-0000-00001B0D0000}"/>
    <cellStyle name="20% - アクセント 6 6 2 4" xfId="2691" xr:uid="{00000000-0005-0000-0000-00001C0D0000}"/>
    <cellStyle name="20% - アクセント 6 6 2 4 2" xfId="9114" xr:uid="{00000000-0005-0000-0000-00001D0D0000}"/>
    <cellStyle name="20% - アクセント 6 6 2 4 2 2" xfId="21929" xr:uid="{00000000-0005-0000-0000-00001E0D0000}"/>
    <cellStyle name="20% - アクセント 6 6 2 4 3" xfId="15522" xr:uid="{00000000-0005-0000-0000-00001F0D0000}"/>
    <cellStyle name="20% - アクセント 6 6 2 5" xfId="4855" xr:uid="{00000000-0005-0000-0000-0000200D0000}"/>
    <cellStyle name="20% - アクセント 6 6 2 5 2" xfId="11268" xr:uid="{00000000-0005-0000-0000-0000210D0000}"/>
    <cellStyle name="20% - アクセント 6 6 2 5 2 2" xfId="24083" xr:uid="{00000000-0005-0000-0000-0000220D0000}"/>
    <cellStyle name="20% - アクセント 6 6 2 5 3" xfId="17676" xr:uid="{00000000-0005-0000-0000-0000230D0000}"/>
    <cellStyle name="20% - アクセント 6 6 2 6" xfId="7012" xr:uid="{00000000-0005-0000-0000-0000240D0000}"/>
    <cellStyle name="20% - アクセント 6 6 2 6 2" xfId="19827" xr:uid="{00000000-0005-0000-0000-0000250D0000}"/>
    <cellStyle name="20% - アクセント 6 6 2 7" xfId="13420" xr:uid="{00000000-0005-0000-0000-0000260D0000}"/>
    <cellStyle name="20% - アクセント 6 6 3" xfId="953" xr:uid="{00000000-0005-0000-0000-0000270D0000}"/>
    <cellStyle name="20% - アクセント 6 6 3 2" xfId="1975" xr:uid="{00000000-0005-0000-0000-0000280D0000}"/>
    <cellStyle name="20% - アクセント 6 6 3 2 2" xfId="4006" xr:uid="{00000000-0005-0000-0000-0000290D0000}"/>
    <cellStyle name="20% - アクセント 6 6 3 2 2 2" xfId="10426" xr:uid="{00000000-0005-0000-0000-00002A0D0000}"/>
    <cellStyle name="20% - アクセント 6 6 3 2 2 2 2" xfId="23241" xr:uid="{00000000-0005-0000-0000-00002B0D0000}"/>
    <cellStyle name="20% - アクセント 6 6 3 2 2 3" xfId="16834" xr:uid="{00000000-0005-0000-0000-00002C0D0000}"/>
    <cellStyle name="20% - アクセント 6 6 3 2 3" xfId="6170" xr:uid="{00000000-0005-0000-0000-00002D0D0000}"/>
    <cellStyle name="20% - アクセント 6 6 3 2 3 2" xfId="12583" xr:uid="{00000000-0005-0000-0000-00002E0D0000}"/>
    <cellStyle name="20% - アクセント 6 6 3 2 3 2 2" xfId="25398" xr:uid="{00000000-0005-0000-0000-00002F0D0000}"/>
    <cellStyle name="20% - アクセント 6 6 3 2 3 3" xfId="18991" xr:uid="{00000000-0005-0000-0000-0000300D0000}"/>
    <cellStyle name="20% - アクセント 6 6 3 2 4" xfId="8401" xr:uid="{00000000-0005-0000-0000-0000310D0000}"/>
    <cellStyle name="20% - アクセント 6 6 3 2 4 2" xfId="21216" xr:uid="{00000000-0005-0000-0000-0000320D0000}"/>
    <cellStyle name="20% - アクセント 6 6 3 2 5" xfId="14809" xr:uid="{00000000-0005-0000-0000-0000330D0000}"/>
    <cellStyle name="20% - アクセント 6 6 3 3" xfId="2984" xr:uid="{00000000-0005-0000-0000-0000340D0000}"/>
    <cellStyle name="20% - アクセント 6 6 3 3 2" xfId="9407" xr:uid="{00000000-0005-0000-0000-0000350D0000}"/>
    <cellStyle name="20% - アクセント 6 6 3 3 2 2" xfId="22222" xr:uid="{00000000-0005-0000-0000-0000360D0000}"/>
    <cellStyle name="20% - アクセント 6 6 3 3 3" xfId="15815" xr:uid="{00000000-0005-0000-0000-0000370D0000}"/>
    <cellStyle name="20% - アクセント 6 6 3 4" xfId="5148" xr:uid="{00000000-0005-0000-0000-0000380D0000}"/>
    <cellStyle name="20% - アクセント 6 6 3 4 2" xfId="11561" xr:uid="{00000000-0005-0000-0000-0000390D0000}"/>
    <cellStyle name="20% - アクセント 6 6 3 4 2 2" xfId="24376" xr:uid="{00000000-0005-0000-0000-00003A0D0000}"/>
    <cellStyle name="20% - アクセント 6 6 3 4 3" xfId="17969" xr:uid="{00000000-0005-0000-0000-00003B0D0000}"/>
    <cellStyle name="20% - アクセント 6 6 3 5" xfId="7406" xr:uid="{00000000-0005-0000-0000-00003C0D0000}"/>
    <cellStyle name="20% - アクセント 6 6 3 5 2" xfId="20221" xr:uid="{00000000-0005-0000-0000-00003D0D0000}"/>
    <cellStyle name="20% - アクセント 6 6 3 6" xfId="13814" xr:uid="{00000000-0005-0000-0000-00003E0D0000}"/>
    <cellStyle name="20% - アクセント 6 6 4" xfId="1496" xr:uid="{00000000-0005-0000-0000-00003F0D0000}"/>
    <cellStyle name="20% - アクセント 6 6 4 2" xfId="3528" xr:uid="{00000000-0005-0000-0000-0000400D0000}"/>
    <cellStyle name="20% - アクセント 6 6 4 2 2" xfId="9948" xr:uid="{00000000-0005-0000-0000-0000410D0000}"/>
    <cellStyle name="20% - アクセント 6 6 4 2 2 2" xfId="22763" xr:uid="{00000000-0005-0000-0000-0000420D0000}"/>
    <cellStyle name="20% - アクセント 6 6 4 2 3" xfId="16356" xr:uid="{00000000-0005-0000-0000-0000430D0000}"/>
    <cellStyle name="20% - アクセント 6 6 4 3" xfId="5692" xr:uid="{00000000-0005-0000-0000-0000440D0000}"/>
    <cellStyle name="20% - アクセント 6 6 4 3 2" xfId="12105" xr:uid="{00000000-0005-0000-0000-0000450D0000}"/>
    <cellStyle name="20% - アクセント 6 6 4 3 2 2" xfId="24920" xr:uid="{00000000-0005-0000-0000-0000460D0000}"/>
    <cellStyle name="20% - アクセント 6 6 4 3 3" xfId="18513" xr:uid="{00000000-0005-0000-0000-0000470D0000}"/>
    <cellStyle name="20% - アクセント 6 6 4 4" xfId="7923" xr:uid="{00000000-0005-0000-0000-0000480D0000}"/>
    <cellStyle name="20% - アクセント 6 6 4 4 2" xfId="20738" xr:uid="{00000000-0005-0000-0000-0000490D0000}"/>
    <cellStyle name="20% - アクセント 6 6 4 5" xfId="14331" xr:uid="{00000000-0005-0000-0000-00004A0D0000}"/>
    <cellStyle name="20% - アクセント 6 6 5" xfId="2506" xr:uid="{00000000-0005-0000-0000-00004B0D0000}"/>
    <cellStyle name="20% - アクセント 6 6 5 2" xfId="8929" xr:uid="{00000000-0005-0000-0000-00004C0D0000}"/>
    <cellStyle name="20% - アクセント 6 6 5 2 2" xfId="21744" xr:uid="{00000000-0005-0000-0000-00004D0D0000}"/>
    <cellStyle name="20% - アクセント 6 6 5 3" xfId="15337" xr:uid="{00000000-0005-0000-0000-00004E0D0000}"/>
    <cellStyle name="20% - アクセント 6 6 6" xfId="4670" xr:uid="{00000000-0005-0000-0000-00004F0D0000}"/>
    <cellStyle name="20% - アクセント 6 6 6 2" xfId="11083" xr:uid="{00000000-0005-0000-0000-0000500D0000}"/>
    <cellStyle name="20% - アクセント 6 6 6 2 2" xfId="23898" xr:uid="{00000000-0005-0000-0000-0000510D0000}"/>
    <cellStyle name="20% - アクセント 6 6 6 3" xfId="17491" xr:uid="{00000000-0005-0000-0000-0000520D0000}"/>
    <cellStyle name="20% - アクセント 6 6 7" xfId="6919" xr:uid="{00000000-0005-0000-0000-0000530D0000}"/>
    <cellStyle name="20% - アクセント 6 6 7 2" xfId="19734" xr:uid="{00000000-0005-0000-0000-0000540D0000}"/>
    <cellStyle name="20% - アクセント 6 6 8" xfId="13327" xr:uid="{00000000-0005-0000-0000-0000550D0000}"/>
    <cellStyle name="20% - アクセント 6 7" xfId="456" xr:uid="{00000000-0005-0000-0000-0000560D0000}"/>
    <cellStyle name="20% - アクセント 6 7 2" xfId="915" xr:uid="{00000000-0005-0000-0000-0000570D0000}"/>
    <cellStyle name="20% - アクセント 6 7 2 2" xfId="1937" xr:uid="{00000000-0005-0000-0000-0000580D0000}"/>
    <cellStyle name="20% - アクセント 6 7 2 2 2" xfId="3968" xr:uid="{00000000-0005-0000-0000-0000590D0000}"/>
    <cellStyle name="20% - アクセント 6 7 2 2 2 2" xfId="10388" xr:uid="{00000000-0005-0000-0000-00005A0D0000}"/>
    <cellStyle name="20% - アクセント 6 7 2 2 2 2 2" xfId="23203" xr:uid="{00000000-0005-0000-0000-00005B0D0000}"/>
    <cellStyle name="20% - アクセント 6 7 2 2 2 3" xfId="16796" xr:uid="{00000000-0005-0000-0000-00005C0D0000}"/>
    <cellStyle name="20% - アクセント 6 7 2 2 3" xfId="6132" xr:uid="{00000000-0005-0000-0000-00005D0D0000}"/>
    <cellStyle name="20% - アクセント 6 7 2 2 3 2" xfId="12545" xr:uid="{00000000-0005-0000-0000-00005E0D0000}"/>
    <cellStyle name="20% - アクセント 6 7 2 2 3 2 2" xfId="25360" xr:uid="{00000000-0005-0000-0000-00005F0D0000}"/>
    <cellStyle name="20% - アクセント 6 7 2 2 3 3" xfId="18953" xr:uid="{00000000-0005-0000-0000-0000600D0000}"/>
    <cellStyle name="20% - アクセント 6 7 2 2 4" xfId="8363" xr:uid="{00000000-0005-0000-0000-0000610D0000}"/>
    <cellStyle name="20% - アクセント 6 7 2 2 4 2" xfId="21178" xr:uid="{00000000-0005-0000-0000-0000620D0000}"/>
    <cellStyle name="20% - アクセント 6 7 2 2 5" xfId="14771" xr:uid="{00000000-0005-0000-0000-0000630D0000}"/>
    <cellStyle name="20% - アクセント 6 7 2 3" xfId="2946" xr:uid="{00000000-0005-0000-0000-0000640D0000}"/>
    <cellStyle name="20% - アクセント 6 7 2 3 2" xfId="9369" xr:uid="{00000000-0005-0000-0000-0000650D0000}"/>
    <cellStyle name="20% - アクセント 6 7 2 3 2 2" xfId="22184" xr:uid="{00000000-0005-0000-0000-0000660D0000}"/>
    <cellStyle name="20% - アクセント 6 7 2 3 3" xfId="15777" xr:uid="{00000000-0005-0000-0000-0000670D0000}"/>
    <cellStyle name="20% - アクセント 6 7 2 4" xfId="5110" xr:uid="{00000000-0005-0000-0000-0000680D0000}"/>
    <cellStyle name="20% - アクセント 6 7 2 4 2" xfId="11523" xr:uid="{00000000-0005-0000-0000-0000690D0000}"/>
    <cellStyle name="20% - アクセント 6 7 2 4 2 2" xfId="24338" xr:uid="{00000000-0005-0000-0000-00006A0D0000}"/>
    <cellStyle name="20% - アクセント 6 7 2 4 3" xfId="17931" xr:uid="{00000000-0005-0000-0000-00006B0D0000}"/>
    <cellStyle name="20% - アクセント 6 7 2 5" xfId="7368" xr:uid="{00000000-0005-0000-0000-00006C0D0000}"/>
    <cellStyle name="20% - アクセント 6 7 2 5 2" xfId="20183" xr:uid="{00000000-0005-0000-0000-00006D0D0000}"/>
    <cellStyle name="20% - アクセント 6 7 2 6" xfId="13776" xr:uid="{00000000-0005-0000-0000-00006E0D0000}"/>
    <cellStyle name="20% - アクセント 6 7 3" xfId="1458" xr:uid="{00000000-0005-0000-0000-00006F0D0000}"/>
    <cellStyle name="20% - アクセント 6 7 3 2" xfId="3490" xr:uid="{00000000-0005-0000-0000-0000700D0000}"/>
    <cellStyle name="20% - アクセント 6 7 3 2 2" xfId="9910" xr:uid="{00000000-0005-0000-0000-0000710D0000}"/>
    <cellStyle name="20% - アクセント 6 7 3 2 2 2" xfId="22725" xr:uid="{00000000-0005-0000-0000-0000720D0000}"/>
    <cellStyle name="20% - アクセント 6 7 3 2 3" xfId="16318" xr:uid="{00000000-0005-0000-0000-0000730D0000}"/>
    <cellStyle name="20% - アクセント 6 7 3 3" xfId="5654" xr:uid="{00000000-0005-0000-0000-0000740D0000}"/>
    <cellStyle name="20% - アクセント 6 7 3 3 2" xfId="12067" xr:uid="{00000000-0005-0000-0000-0000750D0000}"/>
    <cellStyle name="20% - アクセント 6 7 3 3 2 2" xfId="24882" xr:uid="{00000000-0005-0000-0000-0000760D0000}"/>
    <cellStyle name="20% - アクセント 6 7 3 3 3" xfId="18475" xr:uid="{00000000-0005-0000-0000-0000770D0000}"/>
    <cellStyle name="20% - アクセント 6 7 3 4" xfId="7885" xr:uid="{00000000-0005-0000-0000-0000780D0000}"/>
    <cellStyle name="20% - アクセント 6 7 3 4 2" xfId="20700" xr:uid="{00000000-0005-0000-0000-0000790D0000}"/>
    <cellStyle name="20% - アクセント 6 7 3 5" xfId="14293" xr:uid="{00000000-0005-0000-0000-00007A0D0000}"/>
    <cellStyle name="20% - アクセント 6 7 4" xfId="2468" xr:uid="{00000000-0005-0000-0000-00007B0D0000}"/>
    <cellStyle name="20% - アクセント 6 7 4 2" xfId="8891" xr:uid="{00000000-0005-0000-0000-00007C0D0000}"/>
    <cellStyle name="20% - アクセント 6 7 4 2 2" xfId="21706" xr:uid="{00000000-0005-0000-0000-00007D0D0000}"/>
    <cellStyle name="20% - アクセント 6 7 4 3" xfId="15299" xr:uid="{00000000-0005-0000-0000-00007E0D0000}"/>
    <cellStyle name="20% - アクセント 6 7 5" xfId="4632" xr:uid="{00000000-0005-0000-0000-00007F0D0000}"/>
    <cellStyle name="20% - アクセント 6 7 5 2" xfId="11045" xr:uid="{00000000-0005-0000-0000-0000800D0000}"/>
    <cellStyle name="20% - アクセント 6 7 5 2 2" xfId="23860" xr:uid="{00000000-0005-0000-0000-0000810D0000}"/>
    <cellStyle name="20% - アクセント 6 7 5 3" xfId="17453" xr:uid="{00000000-0005-0000-0000-0000820D0000}"/>
    <cellStyle name="20% - アクセント 6 7 6" xfId="6936" xr:uid="{00000000-0005-0000-0000-0000830D0000}"/>
    <cellStyle name="20% - アクセント 6 7 6 2" xfId="19751" xr:uid="{00000000-0005-0000-0000-0000840D0000}"/>
    <cellStyle name="20% - アクセント 6 7 7" xfId="13344" xr:uid="{00000000-0005-0000-0000-0000850D0000}"/>
    <cellStyle name="20% - アクセント 6 8" xfId="494" xr:uid="{00000000-0005-0000-0000-0000860D0000}"/>
    <cellStyle name="20% - アクセント 6 8 2" xfId="1079" xr:uid="{00000000-0005-0000-0000-0000870D0000}"/>
    <cellStyle name="20% - アクセント 6 8 2 2" xfId="2119" xr:uid="{00000000-0005-0000-0000-0000880D0000}"/>
    <cellStyle name="20% - アクセント 6 8 2 2 2" xfId="4150" xr:uid="{00000000-0005-0000-0000-0000890D0000}"/>
    <cellStyle name="20% - アクセント 6 8 2 2 2 2" xfId="10570" xr:uid="{00000000-0005-0000-0000-00008A0D0000}"/>
    <cellStyle name="20% - アクセント 6 8 2 2 2 2 2" xfId="23385" xr:uid="{00000000-0005-0000-0000-00008B0D0000}"/>
    <cellStyle name="20% - アクセント 6 8 2 2 2 3" xfId="16978" xr:uid="{00000000-0005-0000-0000-00008C0D0000}"/>
    <cellStyle name="20% - アクセント 6 8 2 2 3" xfId="6314" xr:uid="{00000000-0005-0000-0000-00008D0D0000}"/>
    <cellStyle name="20% - アクセント 6 8 2 2 3 2" xfId="12727" xr:uid="{00000000-0005-0000-0000-00008E0D0000}"/>
    <cellStyle name="20% - アクセント 6 8 2 2 3 2 2" xfId="25542" xr:uid="{00000000-0005-0000-0000-00008F0D0000}"/>
    <cellStyle name="20% - アクセント 6 8 2 2 3 3" xfId="19135" xr:uid="{00000000-0005-0000-0000-0000900D0000}"/>
    <cellStyle name="20% - アクセント 6 8 2 2 4" xfId="8545" xr:uid="{00000000-0005-0000-0000-0000910D0000}"/>
    <cellStyle name="20% - アクセント 6 8 2 2 4 2" xfId="21360" xr:uid="{00000000-0005-0000-0000-0000920D0000}"/>
    <cellStyle name="20% - アクセント 6 8 2 2 5" xfId="14953" xr:uid="{00000000-0005-0000-0000-0000930D0000}"/>
    <cellStyle name="20% - アクセント 6 8 2 3" xfId="3128" xr:uid="{00000000-0005-0000-0000-0000940D0000}"/>
    <cellStyle name="20% - アクセント 6 8 2 3 2" xfId="9551" xr:uid="{00000000-0005-0000-0000-0000950D0000}"/>
    <cellStyle name="20% - アクセント 6 8 2 3 2 2" xfId="22366" xr:uid="{00000000-0005-0000-0000-0000960D0000}"/>
    <cellStyle name="20% - アクセント 6 8 2 3 3" xfId="15959" xr:uid="{00000000-0005-0000-0000-0000970D0000}"/>
    <cellStyle name="20% - アクセント 6 8 2 4" xfId="5292" xr:uid="{00000000-0005-0000-0000-0000980D0000}"/>
    <cellStyle name="20% - アクセント 6 8 2 4 2" xfId="11705" xr:uid="{00000000-0005-0000-0000-0000990D0000}"/>
    <cellStyle name="20% - アクセント 6 8 2 4 2 2" xfId="24520" xr:uid="{00000000-0005-0000-0000-00009A0D0000}"/>
    <cellStyle name="20% - アクセント 6 8 2 4 3" xfId="18113" xr:uid="{00000000-0005-0000-0000-00009B0D0000}"/>
    <cellStyle name="20% - アクセント 6 8 2 5" xfId="7532" xr:uid="{00000000-0005-0000-0000-00009C0D0000}"/>
    <cellStyle name="20% - アクセント 6 8 2 5 2" xfId="20347" xr:uid="{00000000-0005-0000-0000-00009D0D0000}"/>
    <cellStyle name="20% - アクセント 6 8 2 6" xfId="13940" xr:uid="{00000000-0005-0000-0000-00009E0D0000}"/>
    <cellStyle name="20% - アクセント 6 8 3" xfId="1637" xr:uid="{00000000-0005-0000-0000-00009F0D0000}"/>
    <cellStyle name="20% - アクセント 6 8 3 2" xfId="3668" xr:uid="{00000000-0005-0000-0000-0000A00D0000}"/>
    <cellStyle name="20% - アクセント 6 8 3 2 2" xfId="10088" xr:uid="{00000000-0005-0000-0000-0000A10D0000}"/>
    <cellStyle name="20% - アクセント 6 8 3 2 2 2" xfId="22903" xr:uid="{00000000-0005-0000-0000-0000A20D0000}"/>
    <cellStyle name="20% - アクセント 6 8 3 2 3" xfId="16496" xr:uid="{00000000-0005-0000-0000-0000A30D0000}"/>
    <cellStyle name="20% - アクセント 6 8 3 3" xfId="5832" xr:uid="{00000000-0005-0000-0000-0000A40D0000}"/>
    <cellStyle name="20% - アクセント 6 8 3 3 2" xfId="12245" xr:uid="{00000000-0005-0000-0000-0000A50D0000}"/>
    <cellStyle name="20% - アクセント 6 8 3 3 2 2" xfId="25060" xr:uid="{00000000-0005-0000-0000-0000A60D0000}"/>
    <cellStyle name="20% - アクセント 6 8 3 3 3" xfId="18653" xr:uid="{00000000-0005-0000-0000-0000A70D0000}"/>
    <cellStyle name="20% - アクセント 6 8 3 4" xfId="8063" xr:uid="{00000000-0005-0000-0000-0000A80D0000}"/>
    <cellStyle name="20% - アクセント 6 8 3 4 2" xfId="20878" xr:uid="{00000000-0005-0000-0000-0000A90D0000}"/>
    <cellStyle name="20% - アクセント 6 8 3 5" xfId="14471" xr:uid="{00000000-0005-0000-0000-0000AA0D0000}"/>
    <cellStyle name="20% - アクセント 6 8 4" xfId="2646" xr:uid="{00000000-0005-0000-0000-0000AB0D0000}"/>
    <cellStyle name="20% - アクセント 6 8 4 2" xfId="9069" xr:uid="{00000000-0005-0000-0000-0000AC0D0000}"/>
    <cellStyle name="20% - アクセント 6 8 4 2 2" xfId="21884" xr:uid="{00000000-0005-0000-0000-0000AD0D0000}"/>
    <cellStyle name="20% - アクセント 6 8 4 3" xfId="15477" xr:uid="{00000000-0005-0000-0000-0000AE0D0000}"/>
    <cellStyle name="20% - アクセント 6 8 5" xfId="4810" xr:uid="{00000000-0005-0000-0000-0000AF0D0000}"/>
    <cellStyle name="20% - アクセント 6 8 5 2" xfId="11223" xr:uid="{00000000-0005-0000-0000-0000B00D0000}"/>
    <cellStyle name="20% - アクセント 6 8 5 2 2" xfId="24038" xr:uid="{00000000-0005-0000-0000-0000B10D0000}"/>
    <cellStyle name="20% - アクセント 6 8 5 3" xfId="17631" xr:uid="{00000000-0005-0000-0000-0000B20D0000}"/>
    <cellStyle name="20% - アクセント 6 8 6" xfId="6971" xr:uid="{00000000-0005-0000-0000-0000B30D0000}"/>
    <cellStyle name="20% - アクセント 6 8 6 2" xfId="19786" xr:uid="{00000000-0005-0000-0000-0000B40D0000}"/>
    <cellStyle name="20% - アクセント 6 8 7" xfId="13379" xr:uid="{00000000-0005-0000-0000-0000B50D0000}"/>
    <cellStyle name="20% - アクセント 6 9" xfId="732" xr:uid="{00000000-0005-0000-0000-0000B60D0000}"/>
    <cellStyle name="20% - アクセント 6 9 2" xfId="863" xr:uid="{00000000-0005-0000-0000-0000B70D0000}"/>
    <cellStyle name="20% - アクセント 6 9 2 2" xfId="1882" xr:uid="{00000000-0005-0000-0000-0000B80D0000}"/>
    <cellStyle name="20% - アクセント 6 9 2 2 2" xfId="3913" xr:uid="{00000000-0005-0000-0000-0000B90D0000}"/>
    <cellStyle name="20% - アクセント 6 9 2 2 2 2" xfId="10333" xr:uid="{00000000-0005-0000-0000-0000BA0D0000}"/>
    <cellStyle name="20% - アクセント 6 9 2 2 2 2 2" xfId="23148" xr:uid="{00000000-0005-0000-0000-0000BB0D0000}"/>
    <cellStyle name="20% - アクセント 6 9 2 2 2 3" xfId="16741" xr:uid="{00000000-0005-0000-0000-0000BC0D0000}"/>
    <cellStyle name="20% - アクセント 6 9 2 2 3" xfId="6077" xr:uid="{00000000-0005-0000-0000-0000BD0D0000}"/>
    <cellStyle name="20% - アクセント 6 9 2 2 3 2" xfId="12490" xr:uid="{00000000-0005-0000-0000-0000BE0D0000}"/>
    <cellStyle name="20% - アクセント 6 9 2 2 3 2 2" xfId="25305" xr:uid="{00000000-0005-0000-0000-0000BF0D0000}"/>
    <cellStyle name="20% - アクセント 6 9 2 2 3 3" xfId="18898" xr:uid="{00000000-0005-0000-0000-0000C00D0000}"/>
    <cellStyle name="20% - アクセント 6 9 2 2 4" xfId="8308" xr:uid="{00000000-0005-0000-0000-0000C10D0000}"/>
    <cellStyle name="20% - アクセント 6 9 2 2 4 2" xfId="21123" xr:uid="{00000000-0005-0000-0000-0000C20D0000}"/>
    <cellStyle name="20% - アクセント 6 9 2 2 5" xfId="14716" xr:uid="{00000000-0005-0000-0000-0000C30D0000}"/>
    <cellStyle name="20% - アクセント 6 9 2 3" xfId="2891" xr:uid="{00000000-0005-0000-0000-0000C40D0000}"/>
    <cellStyle name="20% - アクセント 6 9 2 3 2" xfId="9314" xr:uid="{00000000-0005-0000-0000-0000C50D0000}"/>
    <cellStyle name="20% - アクセント 6 9 2 3 2 2" xfId="22129" xr:uid="{00000000-0005-0000-0000-0000C60D0000}"/>
    <cellStyle name="20% - アクセント 6 9 2 3 3" xfId="15722" xr:uid="{00000000-0005-0000-0000-0000C70D0000}"/>
    <cellStyle name="20% - アクセント 6 9 2 4" xfId="5055" xr:uid="{00000000-0005-0000-0000-0000C80D0000}"/>
    <cellStyle name="20% - アクセント 6 9 2 4 2" xfId="11468" xr:uid="{00000000-0005-0000-0000-0000C90D0000}"/>
    <cellStyle name="20% - アクセント 6 9 2 4 2 2" xfId="24283" xr:uid="{00000000-0005-0000-0000-0000CA0D0000}"/>
    <cellStyle name="20% - アクセント 6 9 2 4 3" xfId="17876" xr:uid="{00000000-0005-0000-0000-0000CB0D0000}"/>
    <cellStyle name="20% - アクセント 6 9 2 5" xfId="7316" xr:uid="{00000000-0005-0000-0000-0000CC0D0000}"/>
    <cellStyle name="20% - アクセント 6 9 2 5 2" xfId="20131" xr:uid="{00000000-0005-0000-0000-0000CD0D0000}"/>
    <cellStyle name="20% - アクセント 6 9 2 6" xfId="13724" xr:uid="{00000000-0005-0000-0000-0000CE0D0000}"/>
    <cellStyle name="20% - アクセント 6 9 3" xfId="1407" xr:uid="{00000000-0005-0000-0000-0000CF0D0000}"/>
    <cellStyle name="20% - アクセント 6 9 3 2" xfId="3439" xr:uid="{00000000-0005-0000-0000-0000D00D0000}"/>
    <cellStyle name="20% - アクセント 6 9 3 2 2" xfId="9859" xr:uid="{00000000-0005-0000-0000-0000D10D0000}"/>
    <cellStyle name="20% - アクセント 6 9 3 2 2 2" xfId="22674" xr:uid="{00000000-0005-0000-0000-0000D20D0000}"/>
    <cellStyle name="20% - アクセント 6 9 3 2 3" xfId="16267" xr:uid="{00000000-0005-0000-0000-0000D30D0000}"/>
    <cellStyle name="20% - アクセント 6 9 3 3" xfId="5603" xr:uid="{00000000-0005-0000-0000-0000D40D0000}"/>
    <cellStyle name="20% - アクセント 6 9 3 3 2" xfId="12016" xr:uid="{00000000-0005-0000-0000-0000D50D0000}"/>
    <cellStyle name="20% - アクセント 6 9 3 3 2 2" xfId="24831" xr:uid="{00000000-0005-0000-0000-0000D60D0000}"/>
    <cellStyle name="20% - アクセント 6 9 3 3 3" xfId="18424" xr:uid="{00000000-0005-0000-0000-0000D70D0000}"/>
    <cellStyle name="20% - アクセント 6 9 3 4" xfId="7834" xr:uid="{00000000-0005-0000-0000-0000D80D0000}"/>
    <cellStyle name="20% - アクセント 6 9 3 4 2" xfId="20649" xr:uid="{00000000-0005-0000-0000-0000D90D0000}"/>
    <cellStyle name="20% - アクセント 6 9 3 5" xfId="14242" xr:uid="{00000000-0005-0000-0000-0000DA0D0000}"/>
    <cellStyle name="20% - アクセント 6 9 4" xfId="2417" xr:uid="{00000000-0005-0000-0000-0000DB0D0000}"/>
    <cellStyle name="20% - アクセント 6 9 4 2" xfId="8840" xr:uid="{00000000-0005-0000-0000-0000DC0D0000}"/>
    <cellStyle name="20% - アクセント 6 9 4 2 2" xfId="21655" xr:uid="{00000000-0005-0000-0000-0000DD0D0000}"/>
    <cellStyle name="20% - アクセント 6 9 4 3" xfId="15248" xr:uid="{00000000-0005-0000-0000-0000DE0D0000}"/>
    <cellStyle name="20% - アクセント 6 9 5" xfId="4581" xr:uid="{00000000-0005-0000-0000-0000DF0D0000}"/>
    <cellStyle name="20% - アクセント 6 9 5 2" xfId="10994" xr:uid="{00000000-0005-0000-0000-0000E00D0000}"/>
    <cellStyle name="20% - アクセント 6 9 5 2 2" xfId="23809" xr:uid="{00000000-0005-0000-0000-0000E10D0000}"/>
    <cellStyle name="20% - アクセント 6 9 5 3" xfId="17402" xr:uid="{00000000-0005-0000-0000-0000E20D0000}"/>
    <cellStyle name="20% - アクセント 6 9 6" xfId="7186" xr:uid="{00000000-0005-0000-0000-0000E30D0000}"/>
    <cellStyle name="20% - アクセント 6 9 6 2" xfId="20001" xr:uid="{00000000-0005-0000-0000-0000E40D0000}"/>
    <cellStyle name="20% - アクセント 6 9 7" xfId="13594" xr:uid="{00000000-0005-0000-0000-0000E50D0000}"/>
    <cellStyle name="40% - アクセント 1" xfId="19" builtinId="31" customBuiltin="1"/>
    <cellStyle name="40% - アクセント 1 10" xfId="827" xr:uid="{00000000-0005-0000-0000-0000E70D0000}"/>
    <cellStyle name="40% - アクセント 1 10 2" xfId="1845" xr:uid="{00000000-0005-0000-0000-0000E80D0000}"/>
    <cellStyle name="40% - アクセント 1 10 2 2" xfId="3876" xr:uid="{00000000-0005-0000-0000-0000E90D0000}"/>
    <cellStyle name="40% - アクセント 1 10 2 2 2" xfId="10296" xr:uid="{00000000-0005-0000-0000-0000EA0D0000}"/>
    <cellStyle name="40% - アクセント 1 10 2 2 2 2" xfId="23111" xr:uid="{00000000-0005-0000-0000-0000EB0D0000}"/>
    <cellStyle name="40% - アクセント 1 10 2 2 3" xfId="16704" xr:uid="{00000000-0005-0000-0000-0000EC0D0000}"/>
    <cellStyle name="40% - アクセント 1 10 2 3" xfId="6040" xr:uid="{00000000-0005-0000-0000-0000ED0D0000}"/>
    <cellStyle name="40% - アクセント 1 10 2 3 2" xfId="12453" xr:uid="{00000000-0005-0000-0000-0000EE0D0000}"/>
    <cellStyle name="40% - アクセント 1 10 2 3 2 2" xfId="25268" xr:uid="{00000000-0005-0000-0000-0000EF0D0000}"/>
    <cellStyle name="40% - アクセント 1 10 2 3 3" xfId="18861" xr:uid="{00000000-0005-0000-0000-0000F00D0000}"/>
    <cellStyle name="40% - アクセント 1 10 2 4" xfId="8271" xr:uid="{00000000-0005-0000-0000-0000F10D0000}"/>
    <cellStyle name="40% - アクセント 1 10 2 4 2" xfId="21086" xr:uid="{00000000-0005-0000-0000-0000F20D0000}"/>
    <cellStyle name="40% - アクセント 1 10 2 5" xfId="14679" xr:uid="{00000000-0005-0000-0000-0000F30D0000}"/>
    <cellStyle name="40% - アクセント 1 10 3" xfId="2854" xr:uid="{00000000-0005-0000-0000-0000F40D0000}"/>
    <cellStyle name="40% - アクセント 1 10 3 2" xfId="9277" xr:uid="{00000000-0005-0000-0000-0000F50D0000}"/>
    <cellStyle name="40% - アクセント 1 10 3 2 2" xfId="22092" xr:uid="{00000000-0005-0000-0000-0000F60D0000}"/>
    <cellStyle name="40% - アクセント 1 10 3 3" xfId="15685" xr:uid="{00000000-0005-0000-0000-0000F70D0000}"/>
    <cellStyle name="40% - アクセント 1 10 4" xfId="5018" xr:uid="{00000000-0005-0000-0000-0000F80D0000}"/>
    <cellStyle name="40% - アクセント 1 10 4 2" xfId="11431" xr:uid="{00000000-0005-0000-0000-0000F90D0000}"/>
    <cellStyle name="40% - アクセント 1 10 4 2 2" xfId="24246" xr:uid="{00000000-0005-0000-0000-0000FA0D0000}"/>
    <cellStyle name="40% - アクセント 1 10 4 3" xfId="17839" xr:uid="{00000000-0005-0000-0000-0000FB0D0000}"/>
    <cellStyle name="40% - アクセント 1 10 5" xfId="7280" xr:uid="{00000000-0005-0000-0000-0000FC0D0000}"/>
    <cellStyle name="40% - アクセント 1 10 5 2" xfId="20095" xr:uid="{00000000-0005-0000-0000-0000FD0D0000}"/>
    <cellStyle name="40% - アクセント 1 10 6" xfId="13688" xr:uid="{00000000-0005-0000-0000-0000FE0D0000}"/>
    <cellStyle name="40% - アクセント 1 11" xfId="1301" xr:uid="{00000000-0005-0000-0000-0000FF0D0000}"/>
    <cellStyle name="40% - アクセント 1 11 2" xfId="3348" xr:uid="{00000000-0005-0000-0000-0000000E0000}"/>
    <cellStyle name="40% - アクセント 1 11 2 2" xfId="9771" xr:uid="{00000000-0005-0000-0000-0000010E0000}"/>
    <cellStyle name="40% - アクセント 1 11 2 2 2" xfId="22586" xr:uid="{00000000-0005-0000-0000-0000020E0000}"/>
    <cellStyle name="40% - アクセント 1 11 2 3" xfId="16179" xr:uid="{00000000-0005-0000-0000-0000030E0000}"/>
    <cellStyle name="40% - アクセント 1 11 3" xfId="5512" xr:uid="{00000000-0005-0000-0000-0000040E0000}"/>
    <cellStyle name="40% - アクセント 1 11 3 2" xfId="11925" xr:uid="{00000000-0005-0000-0000-0000050E0000}"/>
    <cellStyle name="40% - アクセント 1 11 3 2 2" xfId="24740" xr:uid="{00000000-0005-0000-0000-0000060E0000}"/>
    <cellStyle name="40% - アクセント 1 11 3 3" xfId="18333" xr:uid="{00000000-0005-0000-0000-0000070E0000}"/>
    <cellStyle name="40% - アクセント 1 11 4" xfId="7749" xr:uid="{00000000-0005-0000-0000-0000080E0000}"/>
    <cellStyle name="40% - アクセント 1 11 4 2" xfId="20564" xr:uid="{00000000-0005-0000-0000-0000090E0000}"/>
    <cellStyle name="40% - アクセント 1 11 5" xfId="14157" xr:uid="{00000000-0005-0000-0000-00000A0E0000}"/>
    <cellStyle name="40% - アクセント 1 12" xfId="2342" xr:uid="{00000000-0005-0000-0000-00000B0E0000}"/>
    <cellStyle name="40% - アクセント 1 12 2" xfId="8765" xr:uid="{00000000-0005-0000-0000-00000C0E0000}"/>
    <cellStyle name="40% - アクセント 1 12 2 2" xfId="21580" xr:uid="{00000000-0005-0000-0000-00000D0E0000}"/>
    <cellStyle name="40% - アクセント 1 12 3" xfId="15173" xr:uid="{00000000-0005-0000-0000-00000E0E0000}"/>
    <cellStyle name="40% - アクセント 1 13" xfId="4475" xr:uid="{00000000-0005-0000-0000-00000F0E0000}"/>
    <cellStyle name="40% - アクセント 1 13 2" xfId="10888" xr:uid="{00000000-0005-0000-0000-0000100E0000}"/>
    <cellStyle name="40% - アクセント 1 13 2 2" xfId="23703" xr:uid="{00000000-0005-0000-0000-0000110E0000}"/>
    <cellStyle name="40% - アクセント 1 13 3" xfId="17296" xr:uid="{00000000-0005-0000-0000-0000120E0000}"/>
    <cellStyle name="40% - アクセント 1 14" xfId="674" xr:uid="{00000000-0005-0000-0000-0000130E0000}"/>
    <cellStyle name="40% - アクセント 1 14 2" xfId="7136" xr:uid="{00000000-0005-0000-0000-0000140E0000}"/>
    <cellStyle name="40% - アクセント 1 14 2 2" xfId="19951" xr:uid="{00000000-0005-0000-0000-0000150E0000}"/>
    <cellStyle name="40% - アクセント 1 14 3" xfId="13544" xr:uid="{00000000-0005-0000-0000-0000160E0000}"/>
    <cellStyle name="40% - アクセント 1 15" xfId="6527" xr:uid="{00000000-0005-0000-0000-0000170E0000}"/>
    <cellStyle name="40% - アクセント 1 15 2" xfId="12940" xr:uid="{00000000-0005-0000-0000-0000180E0000}"/>
    <cellStyle name="40% - アクセント 1 15 2 2" xfId="25755" xr:uid="{00000000-0005-0000-0000-0000190E0000}"/>
    <cellStyle name="40% - アクセント 1 15 3" xfId="19348" xr:uid="{00000000-0005-0000-0000-00001A0E0000}"/>
    <cellStyle name="40% - アクセント 1 16" xfId="6644" xr:uid="{00000000-0005-0000-0000-00001B0E0000}"/>
    <cellStyle name="40% - アクセント 1 16 2" xfId="19459" xr:uid="{00000000-0005-0000-0000-00001C0E0000}"/>
    <cellStyle name="40% - アクセント 1 17" xfId="13043" xr:uid="{00000000-0005-0000-0000-00001D0E0000}"/>
    <cellStyle name="40% - アクセント 1 2" xfId="57" xr:uid="{00000000-0005-0000-0000-00001E0E0000}"/>
    <cellStyle name="40% - アクセント 1 2 2" xfId="151" xr:uid="{00000000-0005-0000-0000-00001F0E0000}"/>
    <cellStyle name="40% - アクセント 1 2 3" xfId="1354" xr:uid="{00000000-0005-0000-0000-0000200E0000}"/>
    <cellStyle name="40% - アクセント 1 2 4" xfId="644" xr:uid="{00000000-0005-0000-0000-0000210E0000}"/>
    <cellStyle name="40% - アクセント 1 3" xfId="205" xr:uid="{00000000-0005-0000-0000-0000220E0000}"/>
    <cellStyle name="40% - アクセント 1 3 2" xfId="601" xr:uid="{00000000-0005-0000-0000-0000230E0000}"/>
    <cellStyle name="40% - アクセント 1 3 2 2" xfId="1195" xr:uid="{00000000-0005-0000-0000-0000240E0000}"/>
    <cellStyle name="40% - アクセント 1 3 2 2 2" xfId="2235" xr:uid="{00000000-0005-0000-0000-0000250E0000}"/>
    <cellStyle name="40% - アクセント 1 3 2 2 2 2" xfId="4266" xr:uid="{00000000-0005-0000-0000-0000260E0000}"/>
    <cellStyle name="40% - アクセント 1 3 2 2 2 2 2" xfId="10686" xr:uid="{00000000-0005-0000-0000-0000270E0000}"/>
    <cellStyle name="40% - アクセント 1 3 2 2 2 2 2 2" xfId="23501" xr:uid="{00000000-0005-0000-0000-0000280E0000}"/>
    <cellStyle name="40% - アクセント 1 3 2 2 2 2 3" xfId="17094" xr:uid="{00000000-0005-0000-0000-0000290E0000}"/>
    <cellStyle name="40% - アクセント 1 3 2 2 2 3" xfId="6430" xr:uid="{00000000-0005-0000-0000-00002A0E0000}"/>
    <cellStyle name="40% - アクセント 1 3 2 2 2 3 2" xfId="12843" xr:uid="{00000000-0005-0000-0000-00002B0E0000}"/>
    <cellStyle name="40% - アクセント 1 3 2 2 2 3 2 2" xfId="25658" xr:uid="{00000000-0005-0000-0000-00002C0E0000}"/>
    <cellStyle name="40% - アクセント 1 3 2 2 2 3 3" xfId="19251" xr:uid="{00000000-0005-0000-0000-00002D0E0000}"/>
    <cellStyle name="40% - アクセント 1 3 2 2 2 4" xfId="8661" xr:uid="{00000000-0005-0000-0000-00002E0E0000}"/>
    <cellStyle name="40% - アクセント 1 3 2 2 2 4 2" xfId="21476" xr:uid="{00000000-0005-0000-0000-00002F0E0000}"/>
    <cellStyle name="40% - アクセント 1 3 2 2 2 5" xfId="15069" xr:uid="{00000000-0005-0000-0000-0000300E0000}"/>
    <cellStyle name="40% - アクセント 1 3 2 2 3" xfId="3244" xr:uid="{00000000-0005-0000-0000-0000310E0000}"/>
    <cellStyle name="40% - アクセント 1 3 2 2 3 2" xfId="9667" xr:uid="{00000000-0005-0000-0000-0000320E0000}"/>
    <cellStyle name="40% - アクセント 1 3 2 2 3 2 2" xfId="22482" xr:uid="{00000000-0005-0000-0000-0000330E0000}"/>
    <cellStyle name="40% - アクセント 1 3 2 2 3 3" xfId="16075" xr:uid="{00000000-0005-0000-0000-0000340E0000}"/>
    <cellStyle name="40% - アクセント 1 3 2 2 4" xfId="5408" xr:uid="{00000000-0005-0000-0000-0000350E0000}"/>
    <cellStyle name="40% - アクセント 1 3 2 2 4 2" xfId="11821" xr:uid="{00000000-0005-0000-0000-0000360E0000}"/>
    <cellStyle name="40% - アクセント 1 3 2 2 4 2 2" xfId="24636" xr:uid="{00000000-0005-0000-0000-0000370E0000}"/>
    <cellStyle name="40% - アクセント 1 3 2 2 4 3" xfId="18229" xr:uid="{00000000-0005-0000-0000-0000380E0000}"/>
    <cellStyle name="40% - アクセント 1 3 2 2 5" xfId="7648" xr:uid="{00000000-0005-0000-0000-0000390E0000}"/>
    <cellStyle name="40% - アクセント 1 3 2 2 5 2" xfId="20463" xr:uid="{00000000-0005-0000-0000-00003A0E0000}"/>
    <cellStyle name="40% - アクセント 1 3 2 2 6" xfId="14056" xr:uid="{00000000-0005-0000-0000-00003B0E0000}"/>
    <cellStyle name="40% - アクセント 1 3 2 3" xfId="1753" xr:uid="{00000000-0005-0000-0000-00003C0E0000}"/>
    <cellStyle name="40% - アクセント 1 3 2 3 2" xfId="3784" xr:uid="{00000000-0005-0000-0000-00003D0E0000}"/>
    <cellStyle name="40% - アクセント 1 3 2 3 2 2" xfId="10204" xr:uid="{00000000-0005-0000-0000-00003E0E0000}"/>
    <cellStyle name="40% - アクセント 1 3 2 3 2 2 2" xfId="23019" xr:uid="{00000000-0005-0000-0000-00003F0E0000}"/>
    <cellStyle name="40% - アクセント 1 3 2 3 2 3" xfId="16612" xr:uid="{00000000-0005-0000-0000-0000400E0000}"/>
    <cellStyle name="40% - アクセント 1 3 2 3 3" xfId="5948" xr:uid="{00000000-0005-0000-0000-0000410E0000}"/>
    <cellStyle name="40% - アクセント 1 3 2 3 3 2" xfId="12361" xr:uid="{00000000-0005-0000-0000-0000420E0000}"/>
    <cellStyle name="40% - アクセント 1 3 2 3 3 2 2" xfId="25176" xr:uid="{00000000-0005-0000-0000-0000430E0000}"/>
    <cellStyle name="40% - アクセント 1 3 2 3 3 3" xfId="18769" xr:uid="{00000000-0005-0000-0000-0000440E0000}"/>
    <cellStyle name="40% - アクセント 1 3 2 3 4" xfId="8179" xr:uid="{00000000-0005-0000-0000-0000450E0000}"/>
    <cellStyle name="40% - アクセント 1 3 2 3 4 2" xfId="20994" xr:uid="{00000000-0005-0000-0000-0000460E0000}"/>
    <cellStyle name="40% - アクセント 1 3 2 3 5" xfId="14587" xr:uid="{00000000-0005-0000-0000-0000470E0000}"/>
    <cellStyle name="40% - アクセント 1 3 2 4" xfId="2762" xr:uid="{00000000-0005-0000-0000-0000480E0000}"/>
    <cellStyle name="40% - アクセント 1 3 2 4 2" xfId="9185" xr:uid="{00000000-0005-0000-0000-0000490E0000}"/>
    <cellStyle name="40% - アクセント 1 3 2 4 2 2" xfId="22000" xr:uid="{00000000-0005-0000-0000-00004A0E0000}"/>
    <cellStyle name="40% - アクセント 1 3 2 4 3" xfId="15593" xr:uid="{00000000-0005-0000-0000-00004B0E0000}"/>
    <cellStyle name="40% - アクセント 1 3 2 5" xfId="4926" xr:uid="{00000000-0005-0000-0000-00004C0E0000}"/>
    <cellStyle name="40% - アクセント 1 3 2 5 2" xfId="11339" xr:uid="{00000000-0005-0000-0000-00004D0E0000}"/>
    <cellStyle name="40% - アクセント 1 3 2 5 2 2" xfId="24154" xr:uid="{00000000-0005-0000-0000-00004E0E0000}"/>
    <cellStyle name="40% - アクセント 1 3 2 5 3" xfId="17747" xr:uid="{00000000-0005-0000-0000-00004F0E0000}"/>
    <cellStyle name="40% - アクセント 1 3 2 6" xfId="7078" xr:uid="{00000000-0005-0000-0000-0000500E0000}"/>
    <cellStyle name="40% - アクセント 1 3 2 6 2" xfId="19893" xr:uid="{00000000-0005-0000-0000-0000510E0000}"/>
    <cellStyle name="40% - アクセント 1 3 2 7" xfId="13486" xr:uid="{00000000-0005-0000-0000-0000520E0000}"/>
    <cellStyle name="40% - アクセント 1 3 3" xfId="1023" xr:uid="{00000000-0005-0000-0000-0000530E0000}"/>
    <cellStyle name="40% - アクセント 1 3 3 2" xfId="2047" xr:uid="{00000000-0005-0000-0000-0000540E0000}"/>
    <cellStyle name="40% - アクセント 1 3 3 2 2" xfId="4078" xr:uid="{00000000-0005-0000-0000-0000550E0000}"/>
    <cellStyle name="40% - アクセント 1 3 3 2 2 2" xfId="10498" xr:uid="{00000000-0005-0000-0000-0000560E0000}"/>
    <cellStyle name="40% - アクセント 1 3 3 2 2 2 2" xfId="23313" xr:uid="{00000000-0005-0000-0000-0000570E0000}"/>
    <cellStyle name="40% - アクセント 1 3 3 2 2 3" xfId="16906" xr:uid="{00000000-0005-0000-0000-0000580E0000}"/>
    <cellStyle name="40% - アクセント 1 3 3 2 3" xfId="6242" xr:uid="{00000000-0005-0000-0000-0000590E0000}"/>
    <cellStyle name="40% - アクセント 1 3 3 2 3 2" xfId="12655" xr:uid="{00000000-0005-0000-0000-00005A0E0000}"/>
    <cellStyle name="40% - アクセント 1 3 3 2 3 2 2" xfId="25470" xr:uid="{00000000-0005-0000-0000-00005B0E0000}"/>
    <cellStyle name="40% - アクセント 1 3 3 2 3 3" xfId="19063" xr:uid="{00000000-0005-0000-0000-00005C0E0000}"/>
    <cellStyle name="40% - アクセント 1 3 3 2 4" xfId="8473" xr:uid="{00000000-0005-0000-0000-00005D0E0000}"/>
    <cellStyle name="40% - アクセント 1 3 3 2 4 2" xfId="21288" xr:uid="{00000000-0005-0000-0000-00005E0E0000}"/>
    <cellStyle name="40% - アクセント 1 3 3 2 5" xfId="14881" xr:uid="{00000000-0005-0000-0000-00005F0E0000}"/>
    <cellStyle name="40% - アクセント 1 3 3 3" xfId="3056" xr:uid="{00000000-0005-0000-0000-0000600E0000}"/>
    <cellStyle name="40% - アクセント 1 3 3 3 2" xfId="9479" xr:uid="{00000000-0005-0000-0000-0000610E0000}"/>
    <cellStyle name="40% - アクセント 1 3 3 3 2 2" xfId="22294" xr:uid="{00000000-0005-0000-0000-0000620E0000}"/>
    <cellStyle name="40% - アクセント 1 3 3 3 3" xfId="15887" xr:uid="{00000000-0005-0000-0000-0000630E0000}"/>
    <cellStyle name="40% - アクセント 1 3 3 4" xfId="5220" xr:uid="{00000000-0005-0000-0000-0000640E0000}"/>
    <cellStyle name="40% - アクセント 1 3 3 4 2" xfId="11633" xr:uid="{00000000-0005-0000-0000-0000650E0000}"/>
    <cellStyle name="40% - アクセント 1 3 3 4 2 2" xfId="24448" xr:uid="{00000000-0005-0000-0000-0000660E0000}"/>
    <cellStyle name="40% - アクセント 1 3 3 4 3" xfId="18041" xr:uid="{00000000-0005-0000-0000-0000670E0000}"/>
    <cellStyle name="40% - アクセント 1 3 3 5" xfId="7476" xr:uid="{00000000-0005-0000-0000-0000680E0000}"/>
    <cellStyle name="40% - アクセント 1 3 3 5 2" xfId="20291" xr:uid="{00000000-0005-0000-0000-0000690E0000}"/>
    <cellStyle name="40% - アクセント 1 3 3 6" xfId="13884" xr:uid="{00000000-0005-0000-0000-00006A0E0000}"/>
    <cellStyle name="40% - アクセント 1 3 4" xfId="1568" xr:uid="{00000000-0005-0000-0000-00006B0E0000}"/>
    <cellStyle name="40% - アクセント 1 3 4 2" xfId="3599" xr:uid="{00000000-0005-0000-0000-00006C0E0000}"/>
    <cellStyle name="40% - アクセント 1 3 4 2 2" xfId="10019" xr:uid="{00000000-0005-0000-0000-00006D0E0000}"/>
    <cellStyle name="40% - アクセント 1 3 4 2 2 2" xfId="22834" xr:uid="{00000000-0005-0000-0000-00006E0E0000}"/>
    <cellStyle name="40% - アクセント 1 3 4 2 3" xfId="16427" xr:uid="{00000000-0005-0000-0000-00006F0E0000}"/>
    <cellStyle name="40% - アクセント 1 3 4 3" xfId="5763" xr:uid="{00000000-0005-0000-0000-0000700E0000}"/>
    <cellStyle name="40% - アクセント 1 3 4 3 2" xfId="12176" xr:uid="{00000000-0005-0000-0000-0000710E0000}"/>
    <cellStyle name="40% - アクセント 1 3 4 3 2 2" xfId="24991" xr:uid="{00000000-0005-0000-0000-0000720E0000}"/>
    <cellStyle name="40% - アクセント 1 3 4 3 3" xfId="18584" xr:uid="{00000000-0005-0000-0000-0000730E0000}"/>
    <cellStyle name="40% - アクセント 1 3 4 4" xfId="7994" xr:uid="{00000000-0005-0000-0000-0000740E0000}"/>
    <cellStyle name="40% - アクセント 1 3 4 4 2" xfId="20809" xr:uid="{00000000-0005-0000-0000-0000750E0000}"/>
    <cellStyle name="40% - アクセント 1 3 4 5" xfId="14402" xr:uid="{00000000-0005-0000-0000-0000760E0000}"/>
    <cellStyle name="40% - アクセント 1 3 5" xfId="2577" xr:uid="{00000000-0005-0000-0000-0000770E0000}"/>
    <cellStyle name="40% - アクセント 1 3 5 2" xfId="9000" xr:uid="{00000000-0005-0000-0000-0000780E0000}"/>
    <cellStyle name="40% - アクセント 1 3 5 2 2" xfId="21815" xr:uid="{00000000-0005-0000-0000-0000790E0000}"/>
    <cellStyle name="40% - アクセント 1 3 5 3" xfId="15408" xr:uid="{00000000-0005-0000-0000-00007A0E0000}"/>
    <cellStyle name="40% - アクセント 1 3 6" xfId="4741" xr:uid="{00000000-0005-0000-0000-00007B0E0000}"/>
    <cellStyle name="40% - アクセント 1 3 6 2" xfId="11154" xr:uid="{00000000-0005-0000-0000-00007C0E0000}"/>
    <cellStyle name="40% - アクセント 1 3 6 2 2" xfId="23969" xr:uid="{00000000-0005-0000-0000-00007D0E0000}"/>
    <cellStyle name="40% - アクセント 1 3 6 3" xfId="17562" xr:uid="{00000000-0005-0000-0000-00007E0E0000}"/>
    <cellStyle name="40% - アクセント 1 3 7" xfId="771" xr:uid="{00000000-0005-0000-0000-00007F0E0000}"/>
    <cellStyle name="40% - アクセント 1 3 7 2" xfId="7224" xr:uid="{00000000-0005-0000-0000-0000800E0000}"/>
    <cellStyle name="40% - アクセント 1 3 7 2 2" xfId="20039" xr:uid="{00000000-0005-0000-0000-0000810E0000}"/>
    <cellStyle name="40% - アクセント 1 3 7 3" xfId="13632" xr:uid="{00000000-0005-0000-0000-0000820E0000}"/>
    <cellStyle name="40% - アクセント 1 3 8" xfId="659" xr:uid="{00000000-0005-0000-0000-0000830E0000}"/>
    <cellStyle name="40% - アクセント 1 3 9" xfId="394" xr:uid="{00000000-0005-0000-0000-0000840E0000}"/>
    <cellStyle name="40% - アクセント 1 3 9 2" xfId="6883" xr:uid="{00000000-0005-0000-0000-0000850E0000}"/>
    <cellStyle name="40% - アクセント 1 3 9 2 2" xfId="19698" xr:uid="{00000000-0005-0000-0000-0000860E0000}"/>
    <cellStyle name="40% - アクセント 1 3 9 3" xfId="13291" xr:uid="{00000000-0005-0000-0000-0000870E0000}"/>
    <cellStyle name="40% - アクセント 1 4" xfId="212" xr:uid="{00000000-0005-0000-0000-0000880E0000}"/>
    <cellStyle name="40% - アクセント 1 4 10" xfId="13126" xr:uid="{00000000-0005-0000-0000-0000890E0000}"/>
    <cellStyle name="40% - アクセント 1 4 2" xfId="304" xr:uid="{00000000-0005-0000-0000-00008A0E0000}"/>
    <cellStyle name="40% - アクセント 1 4 2 2" xfId="1225" xr:uid="{00000000-0005-0000-0000-00008B0E0000}"/>
    <cellStyle name="40% - アクセント 1 4 2 2 2" xfId="2265" xr:uid="{00000000-0005-0000-0000-00008C0E0000}"/>
    <cellStyle name="40% - アクセント 1 4 2 2 2 2" xfId="4296" xr:uid="{00000000-0005-0000-0000-00008D0E0000}"/>
    <cellStyle name="40% - アクセント 1 4 2 2 2 2 2" xfId="10716" xr:uid="{00000000-0005-0000-0000-00008E0E0000}"/>
    <cellStyle name="40% - アクセント 1 4 2 2 2 2 2 2" xfId="23531" xr:uid="{00000000-0005-0000-0000-00008F0E0000}"/>
    <cellStyle name="40% - アクセント 1 4 2 2 2 2 3" xfId="17124" xr:uid="{00000000-0005-0000-0000-0000900E0000}"/>
    <cellStyle name="40% - アクセント 1 4 2 2 2 3" xfId="6460" xr:uid="{00000000-0005-0000-0000-0000910E0000}"/>
    <cellStyle name="40% - アクセント 1 4 2 2 2 3 2" xfId="12873" xr:uid="{00000000-0005-0000-0000-0000920E0000}"/>
    <cellStyle name="40% - アクセント 1 4 2 2 2 3 2 2" xfId="25688" xr:uid="{00000000-0005-0000-0000-0000930E0000}"/>
    <cellStyle name="40% - アクセント 1 4 2 2 2 3 3" xfId="19281" xr:uid="{00000000-0005-0000-0000-0000940E0000}"/>
    <cellStyle name="40% - アクセント 1 4 2 2 2 4" xfId="8691" xr:uid="{00000000-0005-0000-0000-0000950E0000}"/>
    <cellStyle name="40% - アクセント 1 4 2 2 2 4 2" xfId="21506" xr:uid="{00000000-0005-0000-0000-0000960E0000}"/>
    <cellStyle name="40% - アクセント 1 4 2 2 2 5" xfId="15099" xr:uid="{00000000-0005-0000-0000-0000970E0000}"/>
    <cellStyle name="40% - アクセント 1 4 2 2 3" xfId="3274" xr:uid="{00000000-0005-0000-0000-0000980E0000}"/>
    <cellStyle name="40% - アクセント 1 4 2 2 3 2" xfId="9697" xr:uid="{00000000-0005-0000-0000-0000990E0000}"/>
    <cellStyle name="40% - アクセント 1 4 2 2 3 2 2" xfId="22512" xr:uid="{00000000-0005-0000-0000-00009A0E0000}"/>
    <cellStyle name="40% - アクセント 1 4 2 2 3 3" xfId="16105" xr:uid="{00000000-0005-0000-0000-00009B0E0000}"/>
    <cellStyle name="40% - アクセント 1 4 2 2 4" xfId="5438" xr:uid="{00000000-0005-0000-0000-00009C0E0000}"/>
    <cellStyle name="40% - アクセント 1 4 2 2 4 2" xfId="11851" xr:uid="{00000000-0005-0000-0000-00009D0E0000}"/>
    <cellStyle name="40% - アクセント 1 4 2 2 4 2 2" xfId="24666" xr:uid="{00000000-0005-0000-0000-00009E0E0000}"/>
    <cellStyle name="40% - アクセント 1 4 2 2 4 3" xfId="18259" xr:uid="{00000000-0005-0000-0000-00009F0E0000}"/>
    <cellStyle name="40% - アクセント 1 4 2 2 5" xfId="7678" xr:uid="{00000000-0005-0000-0000-0000A00E0000}"/>
    <cellStyle name="40% - アクセント 1 4 2 2 5 2" xfId="20493" xr:uid="{00000000-0005-0000-0000-0000A10E0000}"/>
    <cellStyle name="40% - アクセント 1 4 2 2 6" xfId="14086" xr:uid="{00000000-0005-0000-0000-0000A20E0000}"/>
    <cellStyle name="40% - アクセント 1 4 2 3" xfId="1783" xr:uid="{00000000-0005-0000-0000-0000A30E0000}"/>
    <cellStyle name="40% - アクセント 1 4 2 3 2" xfId="3814" xr:uid="{00000000-0005-0000-0000-0000A40E0000}"/>
    <cellStyle name="40% - アクセント 1 4 2 3 2 2" xfId="10234" xr:uid="{00000000-0005-0000-0000-0000A50E0000}"/>
    <cellStyle name="40% - アクセント 1 4 2 3 2 2 2" xfId="23049" xr:uid="{00000000-0005-0000-0000-0000A60E0000}"/>
    <cellStyle name="40% - アクセント 1 4 2 3 2 3" xfId="16642" xr:uid="{00000000-0005-0000-0000-0000A70E0000}"/>
    <cellStyle name="40% - アクセント 1 4 2 3 3" xfId="5978" xr:uid="{00000000-0005-0000-0000-0000A80E0000}"/>
    <cellStyle name="40% - アクセント 1 4 2 3 3 2" xfId="12391" xr:uid="{00000000-0005-0000-0000-0000A90E0000}"/>
    <cellStyle name="40% - アクセント 1 4 2 3 3 2 2" xfId="25206" xr:uid="{00000000-0005-0000-0000-0000AA0E0000}"/>
    <cellStyle name="40% - アクセント 1 4 2 3 3 3" xfId="18799" xr:uid="{00000000-0005-0000-0000-0000AB0E0000}"/>
    <cellStyle name="40% - アクセント 1 4 2 3 4" xfId="8209" xr:uid="{00000000-0005-0000-0000-0000AC0E0000}"/>
    <cellStyle name="40% - アクセント 1 4 2 3 4 2" xfId="21024" xr:uid="{00000000-0005-0000-0000-0000AD0E0000}"/>
    <cellStyle name="40% - アクセント 1 4 2 3 5" xfId="14617" xr:uid="{00000000-0005-0000-0000-0000AE0E0000}"/>
    <cellStyle name="40% - アクセント 1 4 2 4" xfId="2792" xr:uid="{00000000-0005-0000-0000-0000AF0E0000}"/>
    <cellStyle name="40% - アクセント 1 4 2 4 2" xfId="9215" xr:uid="{00000000-0005-0000-0000-0000B00E0000}"/>
    <cellStyle name="40% - アクセント 1 4 2 4 2 2" xfId="22030" xr:uid="{00000000-0005-0000-0000-0000B10E0000}"/>
    <cellStyle name="40% - アクセント 1 4 2 4 3" xfId="15623" xr:uid="{00000000-0005-0000-0000-0000B20E0000}"/>
    <cellStyle name="40% - アクセント 1 4 2 5" xfId="4956" xr:uid="{00000000-0005-0000-0000-0000B30E0000}"/>
    <cellStyle name="40% - アクセント 1 4 2 5 2" xfId="11369" xr:uid="{00000000-0005-0000-0000-0000B40E0000}"/>
    <cellStyle name="40% - アクセント 1 4 2 5 2 2" xfId="24184" xr:uid="{00000000-0005-0000-0000-0000B50E0000}"/>
    <cellStyle name="40% - アクセント 1 4 2 5 3" xfId="17777" xr:uid="{00000000-0005-0000-0000-0000B60E0000}"/>
    <cellStyle name="40% - アクセント 1 4 2 6" xfId="6795" xr:uid="{00000000-0005-0000-0000-0000B70E0000}"/>
    <cellStyle name="40% - アクセント 1 4 2 6 2" xfId="19610" xr:uid="{00000000-0005-0000-0000-0000B80E0000}"/>
    <cellStyle name="40% - アクセント 1 4 2 7" xfId="13203" xr:uid="{00000000-0005-0000-0000-0000B90E0000}"/>
    <cellStyle name="40% - アクセント 1 4 3" xfId="367" xr:uid="{00000000-0005-0000-0000-0000BA0E0000}"/>
    <cellStyle name="40% - アクセント 1 4 3 2" xfId="2077" xr:uid="{00000000-0005-0000-0000-0000BB0E0000}"/>
    <cellStyle name="40% - アクセント 1 4 3 2 2" xfId="4108" xr:uid="{00000000-0005-0000-0000-0000BC0E0000}"/>
    <cellStyle name="40% - アクセント 1 4 3 2 2 2" xfId="10528" xr:uid="{00000000-0005-0000-0000-0000BD0E0000}"/>
    <cellStyle name="40% - アクセント 1 4 3 2 2 2 2" xfId="23343" xr:uid="{00000000-0005-0000-0000-0000BE0E0000}"/>
    <cellStyle name="40% - アクセント 1 4 3 2 2 3" xfId="16936" xr:uid="{00000000-0005-0000-0000-0000BF0E0000}"/>
    <cellStyle name="40% - アクセント 1 4 3 2 3" xfId="6272" xr:uid="{00000000-0005-0000-0000-0000C00E0000}"/>
    <cellStyle name="40% - アクセント 1 4 3 2 3 2" xfId="12685" xr:uid="{00000000-0005-0000-0000-0000C10E0000}"/>
    <cellStyle name="40% - アクセント 1 4 3 2 3 2 2" xfId="25500" xr:uid="{00000000-0005-0000-0000-0000C20E0000}"/>
    <cellStyle name="40% - アクセント 1 4 3 2 3 3" xfId="19093" xr:uid="{00000000-0005-0000-0000-0000C30E0000}"/>
    <cellStyle name="40% - アクセント 1 4 3 2 4" xfId="8503" xr:uid="{00000000-0005-0000-0000-0000C40E0000}"/>
    <cellStyle name="40% - アクセント 1 4 3 2 4 2" xfId="21318" xr:uid="{00000000-0005-0000-0000-0000C50E0000}"/>
    <cellStyle name="40% - アクセント 1 4 3 2 5" xfId="14911" xr:uid="{00000000-0005-0000-0000-0000C60E0000}"/>
    <cellStyle name="40% - アクセント 1 4 3 3" xfId="3086" xr:uid="{00000000-0005-0000-0000-0000C70E0000}"/>
    <cellStyle name="40% - アクセント 1 4 3 3 2" xfId="9509" xr:uid="{00000000-0005-0000-0000-0000C80E0000}"/>
    <cellStyle name="40% - アクセント 1 4 3 3 2 2" xfId="22324" xr:uid="{00000000-0005-0000-0000-0000C90E0000}"/>
    <cellStyle name="40% - アクセント 1 4 3 3 3" xfId="15917" xr:uid="{00000000-0005-0000-0000-0000CA0E0000}"/>
    <cellStyle name="40% - アクセント 1 4 3 4" xfId="5250" xr:uid="{00000000-0005-0000-0000-0000CB0E0000}"/>
    <cellStyle name="40% - アクセント 1 4 3 4 2" xfId="11663" xr:uid="{00000000-0005-0000-0000-0000CC0E0000}"/>
    <cellStyle name="40% - アクセント 1 4 3 4 2 2" xfId="24478" xr:uid="{00000000-0005-0000-0000-0000CD0E0000}"/>
    <cellStyle name="40% - アクセント 1 4 3 4 3" xfId="18071" xr:uid="{00000000-0005-0000-0000-0000CE0E0000}"/>
    <cellStyle name="40% - アクセント 1 4 3 5" xfId="6858" xr:uid="{00000000-0005-0000-0000-0000CF0E0000}"/>
    <cellStyle name="40% - アクセント 1 4 3 5 2" xfId="19673" xr:uid="{00000000-0005-0000-0000-0000D00E0000}"/>
    <cellStyle name="40% - アクセント 1 4 3 6" xfId="13266" xr:uid="{00000000-0005-0000-0000-0000D10E0000}"/>
    <cellStyle name="40% - アクセント 1 4 4" xfId="1597" xr:uid="{00000000-0005-0000-0000-0000D20E0000}"/>
    <cellStyle name="40% - アクセント 1 4 4 2" xfId="3628" xr:uid="{00000000-0005-0000-0000-0000D30E0000}"/>
    <cellStyle name="40% - アクセント 1 4 4 2 2" xfId="10048" xr:uid="{00000000-0005-0000-0000-0000D40E0000}"/>
    <cellStyle name="40% - アクセント 1 4 4 2 2 2" xfId="22863" xr:uid="{00000000-0005-0000-0000-0000D50E0000}"/>
    <cellStyle name="40% - アクセント 1 4 4 2 3" xfId="16456" xr:uid="{00000000-0005-0000-0000-0000D60E0000}"/>
    <cellStyle name="40% - アクセント 1 4 4 3" xfId="5792" xr:uid="{00000000-0005-0000-0000-0000D70E0000}"/>
    <cellStyle name="40% - アクセント 1 4 4 3 2" xfId="12205" xr:uid="{00000000-0005-0000-0000-0000D80E0000}"/>
    <cellStyle name="40% - アクセント 1 4 4 3 2 2" xfId="25020" xr:uid="{00000000-0005-0000-0000-0000D90E0000}"/>
    <cellStyle name="40% - アクセント 1 4 4 3 3" xfId="18613" xr:uid="{00000000-0005-0000-0000-0000DA0E0000}"/>
    <cellStyle name="40% - アクセント 1 4 4 4" xfId="8023" xr:uid="{00000000-0005-0000-0000-0000DB0E0000}"/>
    <cellStyle name="40% - アクセント 1 4 4 4 2" xfId="20838" xr:uid="{00000000-0005-0000-0000-0000DC0E0000}"/>
    <cellStyle name="40% - アクセント 1 4 4 5" xfId="14431" xr:uid="{00000000-0005-0000-0000-0000DD0E0000}"/>
    <cellStyle name="40% - アクセント 1 4 5" xfId="2606" xr:uid="{00000000-0005-0000-0000-0000DE0E0000}"/>
    <cellStyle name="40% - アクセント 1 4 5 2" xfId="9029" xr:uid="{00000000-0005-0000-0000-0000DF0E0000}"/>
    <cellStyle name="40% - アクセント 1 4 5 2 2" xfId="21844" xr:uid="{00000000-0005-0000-0000-0000E00E0000}"/>
    <cellStyle name="40% - アクセント 1 4 5 3" xfId="15437" xr:uid="{00000000-0005-0000-0000-0000E10E0000}"/>
    <cellStyle name="40% - アクセント 1 4 6" xfId="4770" xr:uid="{00000000-0005-0000-0000-0000E20E0000}"/>
    <cellStyle name="40% - アクセント 1 4 6 2" xfId="11183" xr:uid="{00000000-0005-0000-0000-0000E30E0000}"/>
    <cellStyle name="40% - アクセント 1 4 6 2 2" xfId="23998" xr:uid="{00000000-0005-0000-0000-0000E40E0000}"/>
    <cellStyle name="40% - アクセント 1 4 6 3" xfId="17591" xr:uid="{00000000-0005-0000-0000-0000E50E0000}"/>
    <cellStyle name="40% - アクセント 1 4 7" xfId="787" xr:uid="{00000000-0005-0000-0000-0000E60E0000}"/>
    <cellStyle name="40% - アクセント 1 4 7 2" xfId="7240" xr:uid="{00000000-0005-0000-0000-0000E70E0000}"/>
    <cellStyle name="40% - アクセント 1 4 7 2 2" xfId="20055" xr:uid="{00000000-0005-0000-0000-0000E80E0000}"/>
    <cellStyle name="40% - アクセント 1 4 7 3" xfId="13648" xr:uid="{00000000-0005-0000-0000-0000E90E0000}"/>
    <cellStyle name="40% - アクセント 1 4 8" xfId="6554" xr:uid="{00000000-0005-0000-0000-0000EA0E0000}"/>
    <cellStyle name="40% - アクセント 1 4 8 2" xfId="12967" xr:uid="{00000000-0005-0000-0000-0000EB0E0000}"/>
    <cellStyle name="40% - アクセント 1 4 8 2 2" xfId="25782" xr:uid="{00000000-0005-0000-0000-0000EC0E0000}"/>
    <cellStyle name="40% - アクセント 1 4 8 3" xfId="19375" xr:uid="{00000000-0005-0000-0000-0000ED0E0000}"/>
    <cellStyle name="40% - アクセント 1 4 9" xfId="6718" xr:uid="{00000000-0005-0000-0000-0000EE0E0000}"/>
    <cellStyle name="40% - アクセント 1 4 9 2" xfId="19533" xr:uid="{00000000-0005-0000-0000-0000EF0E0000}"/>
    <cellStyle name="40% - アクセント 1 5" xfId="245" xr:uid="{00000000-0005-0000-0000-0000F00E0000}"/>
    <cellStyle name="40% - アクセント 1 5 2" xfId="573" xr:uid="{00000000-0005-0000-0000-0000F10E0000}"/>
    <cellStyle name="40% - アクセント 1 5 2 2" xfId="1163" xr:uid="{00000000-0005-0000-0000-0000F20E0000}"/>
    <cellStyle name="40% - アクセント 1 5 2 2 2" xfId="2203" xr:uid="{00000000-0005-0000-0000-0000F30E0000}"/>
    <cellStyle name="40% - アクセント 1 5 2 2 2 2" xfId="4234" xr:uid="{00000000-0005-0000-0000-0000F40E0000}"/>
    <cellStyle name="40% - アクセント 1 5 2 2 2 2 2" xfId="10654" xr:uid="{00000000-0005-0000-0000-0000F50E0000}"/>
    <cellStyle name="40% - アクセント 1 5 2 2 2 2 2 2" xfId="23469" xr:uid="{00000000-0005-0000-0000-0000F60E0000}"/>
    <cellStyle name="40% - アクセント 1 5 2 2 2 2 3" xfId="17062" xr:uid="{00000000-0005-0000-0000-0000F70E0000}"/>
    <cellStyle name="40% - アクセント 1 5 2 2 2 3" xfId="6398" xr:uid="{00000000-0005-0000-0000-0000F80E0000}"/>
    <cellStyle name="40% - アクセント 1 5 2 2 2 3 2" xfId="12811" xr:uid="{00000000-0005-0000-0000-0000F90E0000}"/>
    <cellStyle name="40% - アクセント 1 5 2 2 2 3 2 2" xfId="25626" xr:uid="{00000000-0005-0000-0000-0000FA0E0000}"/>
    <cellStyle name="40% - アクセント 1 5 2 2 2 3 3" xfId="19219" xr:uid="{00000000-0005-0000-0000-0000FB0E0000}"/>
    <cellStyle name="40% - アクセント 1 5 2 2 2 4" xfId="8629" xr:uid="{00000000-0005-0000-0000-0000FC0E0000}"/>
    <cellStyle name="40% - アクセント 1 5 2 2 2 4 2" xfId="21444" xr:uid="{00000000-0005-0000-0000-0000FD0E0000}"/>
    <cellStyle name="40% - アクセント 1 5 2 2 2 5" xfId="15037" xr:uid="{00000000-0005-0000-0000-0000FE0E0000}"/>
    <cellStyle name="40% - アクセント 1 5 2 2 3" xfId="3212" xr:uid="{00000000-0005-0000-0000-0000FF0E0000}"/>
    <cellStyle name="40% - アクセント 1 5 2 2 3 2" xfId="9635" xr:uid="{00000000-0005-0000-0000-0000000F0000}"/>
    <cellStyle name="40% - アクセント 1 5 2 2 3 2 2" xfId="22450" xr:uid="{00000000-0005-0000-0000-0000010F0000}"/>
    <cellStyle name="40% - アクセント 1 5 2 2 3 3" xfId="16043" xr:uid="{00000000-0005-0000-0000-0000020F0000}"/>
    <cellStyle name="40% - アクセント 1 5 2 2 4" xfId="5376" xr:uid="{00000000-0005-0000-0000-0000030F0000}"/>
    <cellStyle name="40% - アクセント 1 5 2 2 4 2" xfId="11789" xr:uid="{00000000-0005-0000-0000-0000040F0000}"/>
    <cellStyle name="40% - アクセント 1 5 2 2 4 2 2" xfId="24604" xr:uid="{00000000-0005-0000-0000-0000050F0000}"/>
    <cellStyle name="40% - アクセント 1 5 2 2 4 3" xfId="18197" xr:uid="{00000000-0005-0000-0000-0000060F0000}"/>
    <cellStyle name="40% - アクセント 1 5 2 2 5" xfId="7616" xr:uid="{00000000-0005-0000-0000-0000070F0000}"/>
    <cellStyle name="40% - アクセント 1 5 2 2 5 2" xfId="20431" xr:uid="{00000000-0005-0000-0000-0000080F0000}"/>
    <cellStyle name="40% - アクセント 1 5 2 2 6" xfId="14024" xr:uid="{00000000-0005-0000-0000-0000090F0000}"/>
    <cellStyle name="40% - アクセント 1 5 2 3" xfId="1721" xr:uid="{00000000-0005-0000-0000-00000A0F0000}"/>
    <cellStyle name="40% - アクセント 1 5 2 3 2" xfId="3752" xr:uid="{00000000-0005-0000-0000-00000B0F0000}"/>
    <cellStyle name="40% - アクセント 1 5 2 3 2 2" xfId="10172" xr:uid="{00000000-0005-0000-0000-00000C0F0000}"/>
    <cellStyle name="40% - アクセント 1 5 2 3 2 2 2" xfId="22987" xr:uid="{00000000-0005-0000-0000-00000D0F0000}"/>
    <cellStyle name="40% - アクセント 1 5 2 3 2 3" xfId="16580" xr:uid="{00000000-0005-0000-0000-00000E0F0000}"/>
    <cellStyle name="40% - アクセント 1 5 2 3 3" xfId="5916" xr:uid="{00000000-0005-0000-0000-00000F0F0000}"/>
    <cellStyle name="40% - アクセント 1 5 2 3 3 2" xfId="12329" xr:uid="{00000000-0005-0000-0000-0000100F0000}"/>
    <cellStyle name="40% - アクセント 1 5 2 3 3 2 2" xfId="25144" xr:uid="{00000000-0005-0000-0000-0000110F0000}"/>
    <cellStyle name="40% - アクセント 1 5 2 3 3 3" xfId="18737" xr:uid="{00000000-0005-0000-0000-0000120F0000}"/>
    <cellStyle name="40% - アクセント 1 5 2 3 4" xfId="8147" xr:uid="{00000000-0005-0000-0000-0000130F0000}"/>
    <cellStyle name="40% - アクセント 1 5 2 3 4 2" xfId="20962" xr:uid="{00000000-0005-0000-0000-0000140F0000}"/>
    <cellStyle name="40% - アクセント 1 5 2 3 5" xfId="14555" xr:uid="{00000000-0005-0000-0000-0000150F0000}"/>
    <cellStyle name="40% - アクセント 1 5 2 4" xfId="2730" xr:uid="{00000000-0005-0000-0000-0000160F0000}"/>
    <cellStyle name="40% - アクセント 1 5 2 4 2" xfId="9153" xr:uid="{00000000-0005-0000-0000-0000170F0000}"/>
    <cellStyle name="40% - アクセント 1 5 2 4 2 2" xfId="21968" xr:uid="{00000000-0005-0000-0000-0000180F0000}"/>
    <cellStyle name="40% - アクセント 1 5 2 4 3" xfId="15561" xr:uid="{00000000-0005-0000-0000-0000190F0000}"/>
    <cellStyle name="40% - アクセント 1 5 2 5" xfId="4894" xr:uid="{00000000-0005-0000-0000-00001A0F0000}"/>
    <cellStyle name="40% - アクセント 1 5 2 5 2" xfId="11307" xr:uid="{00000000-0005-0000-0000-00001B0F0000}"/>
    <cellStyle name="40% - アクセント 1 5 2 5 2 2" xfId="24122" xr:uid="{00000000-0005-0000-0000-00001C0F0000}"/>
    <cellStyle name="40% - アクセント 1 5 2 5 3" xfId="17715" xr:uid="{00000000-0005-0000-0000-00001D0F0000}"/>
    <cellStyle name="40% - アクセント 1 5 2 6" xfId="7050" xr:uid="{00000000-0005-0000-0000-00001E0F0000}"/>
    <cellStyle name="40% - アクセント 1 5 2 6 2" xfId="19865" xr:uid="{00000000-0005-0000-0000-00001F0F0000}"/>
    <cellStyle name="40% - アクセント 1 5 2 7" xfId="13458" xr:uid="{00000000-0005-0000-0000-0000200F0000}"/>
    <cellStyle name="40% - アクセント 1 5 3" xfId="993" xr:uid="{00000000-0005-0000-0000-0000210F0000}"/>
    <cellStyle name="40% - アクセント 1 5 3 2" xfId="2015" xr:uid="{00000000-0005-0000-0000-0000220F0000}"/>
    <cellStyle name="40% - アクセント 1 5 3 2 2" xfId="4046" xr:uid="{00000000-0005-0000-0000-0000230F0000}"/>
    <cellStyle name="40% - アクセント 1 5 3 2 2 2" xfId="10466" xr:uid="{00000000-0005-0000-0000-0000240F0000}"/>
    <cellStyle name="40% - アクセント 1 5 3 2 2 2 2" xfId="23281" xr:uid="{00000000-0005-0000-0000-0000250F0000}"/>
    <cellStyle name="40% - アクセント 1 5 3 2 2 3" xfId="16874" xr:uid="{00000000-0005-0000-0000-0000260F0000}"/>
    <cellStyle name="40% - アクセント 1 5 3 2 3" xfId="6210" xr:uid="{00000000-0005-0000-0000-0000270F0000}"/>
    <cellStyle name="40% - アクセント 1 5 3 2 3 2" xfId="12623" xr:uid="{00000000-0005-0000-0000-0000280F0000}"/>
    <cellStyle name="40% - アクセント 1 5 3 2 3 2 2" xfId="25438" xr:uid="{00000000-0005-0000-0000-0000290F0000}"/>
    <cellStyle name="40% - アクセント 1 5 3 2 3 3" xfId="19031" xr:uid="{00000000-0005-0000-0000-00002A0F0000}"/>
    <cellStyle name="40% - アクセント 1 5 3 2 4" xfId="8441" xr:uid="{00000000-0005-0000-0000-00002B0F0000}"/>
    <cellStyle name="40% - アクセント 1 5 3 2 4 2" xfId="21256" xr:uid="{00000000-0005-0000-0000-00002C0F0000}"/>
    <cellStyle name="40% - アクセント 1 5 3 2 5" xfId="14849" xr:uid="{00000000-0005-0000-0000-00002D0F0000}"/>
    <cellStyle name="40% - アクセント 1 5 3 3" xfId="3024" xr:uid="{00000000-0005-0000-0000-00002E0F0000}"/>
    <cellStyle name="40% - アクセント 1 5 3 3 2" xfId="9447" xr:uid="{00000000-0005-0000-0000-00002F0F0000}"/>
    <cellStyle name="40% - アクセント 1 5 3 3 2 2" xfId="22262" xr:uid="{00000000-0005-0000-0000-0000300F0000}"/>
    <cellStyle name="40% - アクセント 1 5 3 3 3" xfId="15855" xr:uid="{00000000-0005-0000-0000-0000310F0000}"/>
    <cellStyle name="40% - アクセント 1 5 3 4" xfId="5188" xr:uid="{00000000-0005-0000-0000-0000320F0000}"/>
    <cellStyle name="40% - アクセント 1 5 3 4 2" xfId="11601" xr:uid="{00000000-0005-0000-0000-0000330F0000}"/>
    <cellStyle name="40% - アクセント 1 5 3 4 2 2" xfId="24416" xr:uid="{00000000-0005-0000-0000-0000340F0000}"/>
    <cellStyle name="40% - アクセント 1 5 3 4 3" xfId="18009" xr:uid="{00000000-0005-0000-0000-0000350F0000}"/>
    <cellStyle name="40% - アクセント 1 5 3 5" xfId="7446" xr:uid="{00000000-0005-0000-0000-0000360F0000}"/>
    <cellStyle name="40% - アクセント 1 5 3 5 2" xfId="20261" xr:uid="{00000000-0005-0000-0000-0000370F0000}"/>
    <cellStyle name="40% - アクセント 1 5 3 6" xfId="13854" xr:uid="{00000000-0005-0000-0000-0000380F0000}"/>
    <cellStyle name="40% - アクセント 1 5 4" xfId="1535" xr:uid="{00000000-0005-0000-0000-0000390F0000}"/>
    <cellStyle name="40% - アクセント 1 5 4 2" xfId="3567" xr:uid="{00000000-0005-0000-0000-00003A0F0000}"/>
    <cellStyle name="40% - アクセント 1 5 4 2 2" xfId="9987" xr:uid="{00000000-0005-0000-0000-00003B0F0000}"/>
    <cellStyle name="40% - アクセント 1 5 4 2 2 2" xfId="22802" xr:uid="{00000000-0005-0000-0000-00003C0F0000}"/>
    <cellStyle name="40% - アクセント 1 5 4 2 3" xfId="16395" xr:uid="{00000000-0005-0000-0000-00003D0F0000}"/>
    <cellStyle name="40% - アクセント 1 5 4 3" xfId="5731" xr:uid="{00000000-0005-0000-0000-00003E0F0000}"/>
    <cellStyle name="40% - アクセント 1 5 4 3 2" xfId="12144" xr:uid="{00000000-0005-0000-0000-00003F0F0000}"/>
    <cellStyle name="40% - アクセント 1 5 4 3 2 2" xfId="24959" xr:uid="{00000000-0005-0000-0000-0000400F0000}"/>
    <cellStyle name="40% - アクセント 1 5 4 3 3" xfId="18552" xr:uid="{00000000-0005-0000-0000-0000410F0000}"/>
    <cellStyle name="40% - アクセント 1 5 4 4" xfId="7962" xr:uid="{00000000-0005-0000-0000-0000420F0000}"/>
    <cellStyle name="40% - アクセント 1 5 4 4 2" xfId="20777" xr:uid="{00000000-0005-0000-0000-0000430F0000}"/>
    <cellStyle name="40% - アクセント 1 5 4 5" xfId="14370" xr:uid="{00000000-0005-0000-0000-0000440F0000}"/>
    <cellStyle name="40% - アクセント 1 5 5" xfId="2545" xr:uid="{00000000-0005-0000-0000-0000450F0000}"/>
    <cellStyle name="40% - アクセント 1 5 5 2" xfId="8968" xr:uid="{00000000-0005-0000-0000-0000460F0000}"/>
    <cellStyle name="40% - アクセント 1 5 5 2 2" xfId="21783" xr:uid="{00000000-0005-0000-0000-0000470F0000}"/>
    <cellStyle name="40% - アクセント 1 5 5 3" xfId="15376" xr:uid="{00000000-0005-0000-0000-0000480F0000}"/>
    <cellStyle name="40% - アクセント 1 5 6" xfId="4709" xr:uid="{00000000-0005-0000-0000-0000490F0000}"/>
    <cellStyle name="40% - アクセント 1 5 6 2" xfId="11122" xr:uid="{00000000-0005-0000-0000-00004A0F0000}"/>
    <cellStyle name="40% - アクセント 1 5 6 2 2" xfId="23937" xr:uid="{00000000-0005-0000-0000-00004B0F0000}"/>
    <cellStyle name="40% - アクセント 1 5 6 3" xfId="17530" xr:uid="{00000000-0005-0000-0000-00004C0F0000}"/>
    <cellStyle name="40% - アクセント 1 5 7" xfId="6746" xr:uid="{00000000-0005-0000-0000-00004D0F0000}"/>
    <cellStyle name="40% - アクセント 1 5 7 2" xfId="19561" xr:uid="{00000000-0005-0000-0000-00004E0F0000}"/>
    <cellStyle name="40% - アクセント 1 5 8" xfId="13154" xr:uid="{00000000-0005-0000-0000-00004F0F0000}"/>
    <cellStyle name="40% - アクセント 1 6" xfId="340" xr:uid="{00000000-0005-0000-0000-0000500F0000}"/>
    <cellStyle name="40% - アクセント 1 6 2" xfId="544" xr:uid="{00000000-0005-0000-0000-0000510F0000}"/>
    <cellStyle name="40% - アクセント 1 6 2 2" xfId="1133" xr:uid="{00000000-0005-0000-0000-0000520F0000}"/>
    <cellStyle name="40% - アクセント 1 6 2 2 2" xfId="2173" xr:uid="{00000000-0005-0000-0000-0000530F0000}"/>
    <cellStyle name="40% - アクセント 1 6 2 2 2 2" xfId="4204" xr:uid="{00000000-0005-0000-0000-0000540F0000}"/>
    <cellStyle name="40% - アクセント 1 6 2 2 2 2 2" xfId="10624" xr:uid="{00000000-0005-0000-0000-0000550F0000}"/>
    <cellStyle name="40% - アクセント 1 6 2 2 2 2 2 2" xfId="23439" xr:uid="{00000000-0005-0000-0000-0000560F0000}"/>
    <cellStyle name="40% - アクセント 1 6 2 2 2 2 3" xfId="17032" xr:uid="{00000000-0005-0000-0000-0000570F0000}"/>
    <cellStyle name="40% - アクセント 1 6 2 2 2 3" xfId="6368" xr:uid="{00000000-0005-0000-0000-0000580F0000}"/>
    <cellStyle name="40% - アクセント 1 6 2 2 2 3 2" xfId="12781" xr:uid="{00000000-0005-0000-0000-0000590F0000}"/>
    <cellStyle name="40% - アクセント 1 6 2 2 2 3 2 2" xfId="25596" xr:uid="{00000000-0005-0000-0000-00005A0F0000}"/>
    <cellStyle name="40% - アクセント 1 6 2 2 2 3 3" xfId="19189" xr:uid="{00000000-0005-0000-0000-00005B0F0000}"/>
    <cellStyle name="40% - アクセント 1 6 2 2 2 4" xfId="8599" xr:uid="{00000000-0005-0000-0000-00005C0F0000}"/>
    <cellStyle name="40% - アクセント 1 6 2 2 2 4 2" xfId="21414" xr:uid="{00000000-0005-0000-0000-00005D0F0000}"/>
    <cellStyle name="40% - アクセント 1 6 2 2 2 5" xfId="15007" xr:uid="{00000000-0005-0000-0000-00005E0F0000}"/>
    <cellStyle name="40% - アクセント 1 6 2 2 3" xfId="3182" xr:uid="{00000000-0005-0000-0000-00005F0F0000}"/>
    <cellStyle name="40% - アクセント 1 6 2 2 3 2" xfId="9605" xr:uid="{00000000-0005-0000-0000-0000600F0000}"/>
    <cellStyle name="40% - アクセント 1 6 2 2 3 2 2" xfId="22420" xr:uid="{00000000-0005-0000-0000-0000610F0000}"/>
    <cellStyle name="40% - アクセント 1 6 2 2 3 3" xfId="16013" xr:uid="{00000000-0005-0000-0000-0000620F0000}"/>
    <cellStyle name="40% - アクセント 1 6 2 2 4" xfId="5346" xr:uid="{00000000-0005-0000-0000-0000630F0000}"/>
    <cellStyle name="40% - アクセント 1 6 2 2 4 2" xfId="11759" xr:uid="{00000000-0005-0000-0000-0000640F0000}"/>
    <cellStyle name="40% - アクセント 1 6 2 2 4 2 2" xfId="24574" xr:uid="{00000000-0005-0000-0000-0000650F0000}"/>
    <cellStyle name="40% - アクセント 1 6 2 2 4 3" xfId="18167" xr:uid="{00000000-0005-0000-0000-0000660F0000}"/>
    <cellStyle name="40% - アクセント 1 6 2 2 5" xfId="7586" xr:uid="{00000000-0005-0000-0000-0000670F0000}"/>
    <cellStyle name="40% - アクセント 1 6 2 2 5 2" xfId="20401" xr:uid="{00000000-0005-0000-0000-0000680F0000}"/>
    <cellStyle name="40% - アクセント 1 6 2 2 6" xfId="13994" xr:uid="{00000000-0005-0000-0000-0000690F0000}"/>
    <cellStyle name="40% - アクセント 1 6 2 3" xfId="1691" xr:uid="{00000000-0005-0000-0000-00006A0F0000}"/>
    <cellStyle name="40% - アクセント 1 6 2 3 2" xfId="3722" xr:uid="{00000000-0005-0000-0000-00006B0F0000}"/>
    <cellStyle name="40% - アクセント 1 6 2 3 2 2" xfId="10142" xr:uid="{00000000-0005-0000-0000-00006C0F0000}"/>
    <cellStyle name="40% - アクセント 1 6 2 3 2 2 2" xfId="22957" xr:uid="{00000000-0005-0000-0000-00006D0F0000}"/>
    <cellStyle name="40% - アクセント 1 6 2 3 2 3" xfId="16550" xr:uid="{00000000-0005-0000-0000-00006E0F0000}"/>
    <cellStyle name="40% - アクセント 1 6 2 3 3" xfId="5886" xr:uid="{00000000-0005-0000-0000-00006F0F0000}"/>
    <cellStyle name="40% - アクセント 1 6 2 3 3 2" xfId="12299" xr:uid="{00000000-0005-0000-0000-0000700F0000}"/>
    <cellStyle name="40% - アクセント 1 6 2 3 3 2 2" xfId="25114" xr:uid="{00000000-0005-0000-0000-0000710F0000}"/>
    <cellStyle name="40% - アクセント 1 6 2 3 3 3" xfId="18707" xr:uid="{00000000-0005-0000-0000-0000720F0000}"/>
    <cellStyle name="40% - アクセント 1 6 2 3 4" xfId="8117" xr:uid="{00000000-0005-0000-0000-0000730F0000}"/>
    <cellStyle name="40% - アクセント 1 6 2 3 4 2" xfId="20932" xr:uid="{00000000-0005-0000-0000-0000740F0000}"/>
    <cellStyle name="40% - アクセント 1 6 2 3 5" xfId="14525" xr:uid="{00000000-0005-0000-0000-0000750F0000}"/>
    <cellStyle name="40% - アクセント 1 6 2 4" xfId="2700" xr:uid="{00000000-0005-0000-0000-0000760F0000}"/>
    <cellStyle name="40% - アクセント 1 6 2 4 2" xfId="9123" xr:uid="{00000000-0005-0000-0000-0000770F0000}"/>
    <cellStyle name="40% - アクセント 1 6 2 4 2 2" xfId="21938" xr:uid="{00000000-0005-0000-0000-0000780F0000}"/>
    <cellStyle name="40% - アクセント 1 6 2 4 3" xfId="15531" xr:uid="{00000000-0005-0000-0000-0000790F0000}"/>
    <cellStyle name="40% - アクセント 1 6 2 5" xfId="4864" xr:uid="{00000000-0005-0000-0000-00007A0F0000}"/>
    <cellStyle name="40% - アクセント 1 6 2 5 2" xfId="11277" xr:uid="{00000000-0005-0000-0000-00007B0F0000}"/>
    <cellStyle name="40% - アクセント 1 6 2 5 2 2" xfId="24092" xr:uid="{00000000-0005-0000-0000-00007C0F0000}"/>
    <cellStyle name="40% - アクセント 1 6 2 5 3" xfId="17685" xr:uid="{00000000-0005-0000-0000-00007D0F0000}"/>
    <cellStyle name="40% - アクセント 1 6 2 6" xfId="7021" xr:uid="{00000000-0005-0000-0000-00007E0F0000}"/>
    <cellStyle name="40% - アクセント 1 6 2 6 2" xfId="19836" xr:uid="{00000000-0005-0000-0000-00007F0F0000}"/>
    <cellStyle name="40% - アクセント 1 6 2 7" xfId="13429" xr:uid="{00000000-0005-0000-0000-0000800F0000}"/>
    <cellStyle name="40% - アクセント 1 6 3" xfId="944" xr:uid="{00000000-0005-0000-0000-0000810F0000}"/>
    <cellStyle name="40% - アクセント 1 6 3 2" xfId="1966" xr:uid="{00000000-0005-0000-0000-0000820F0000}"/>
    <cellStyle name="40% - アクセント 1 6 3 2 2" xfId="3997" xr:uid="{00000000-0005-0000-0000-0000830F0000}"/>
    <cellStyle name="40% - アクセント 1 6 3 2 2 2" xfId="10417" xr:uid="{00000000-0005-0000-0000-0000840F0000}"/>
    <cellStyle name="40% - アクセント 1 6 3 2 2 2 2" xfId="23232" xr:uid="{00000000-0005-0000-0000-0000850F0000}"/>
    <cellStyle name="40% - アクセント 1 6 3 2 2 3" xfId="16825" xr:uid="{00000000-0005-0000-0000-0000860F0000}"/>
    <cellStyle name="40% - アクセント 1 6 3 2 3" xfId="6161" xr:uid="{00000000-0005-0000-0000-0000870F0000}"/>
    <cellStyle name="40% - アクセント 1 6 3 2 3 2" xfId="12574" xr:uid="{00000000-0005-0000-0000-0000880F0000}"/>
    <cellStyle name="40% - アクセント 1 6 3 2 3 2 2" xfId="25389" xr:uid="{00000000-0005-0000-0000-0000890F0000}"/>
    <cellStyle name="40% - アクセント 1 6 3 2 3 3" xfId="18982" xr:uid="{00000000-0005-0000-0000-00008A0F0000}"/>
    <cellStyle name="40% - アクセント 1 6 3 2 4" xfId="8392" xr:uid="{00000000-0005-0000-0000-00008B0F0000}"/>
    <cellStyle name="40% - アクセント 1 6 3 2 4 2" xfId="21207" xr:uid="{00000000-0005-0000-0000-00008C0F0000}"/>
    <cellStyle name="40% - アクセント 1 6 3 2 5" xfId="14800" xr:uid="{00000000-0005-0000-0000-00008D0F0000}"/>
    <cellStyle name="40% - アクセント 1 6 3 3" xfId="2975" xr:uid="{00000000-0005-0000-0000-00008E0F0000}"/>
    <cellStyle name="40% - アクセント 1 6 3 3 2" xfId="9398" xr:uid="{00000000-0005-0000-0000-00008F0F0000}"/>
    <cellStyle name="40% - アクセント 1 6 3 3 2 2" xfId="22213" xr:uid="{00000000-0005-0000-0000-0000900F0000}"/>
    <cellStyle name="40% - アクセント 1 6 3 3 3" xfId="15806" xr:uid="{00000000-0005-0000-0000-0000910F0000}"/>
    <cellStyle name="40% - アクセント 1 6 3 4" xfId="5139" xr:uid="{00000000-0005-0000-0000-0000920F0000}"/>
    <cellStyle name="40% - アクセント 1 6 3 4 2" xfId="11552" xr:uid="{00000000-0005-0000-0000-0000930F0000}"/>
    <cellStyle name="40% - アクセント 1 6 3 4 2 2" xfId="24367" xr:uid="{00000000-0005-0000-0000-0000940F0000}"/>
    <cellStyle name="40% - アクセント 1 6 3 4 3" xfId="17960" xr:uid="{00000000-0005-0000-0000-0000950F0000}"/>
    <cellStyle name="40% - アクセント 1 6 3 5" xfId="7397" xr:uid="{00000000-0005-0000-0000-0000960F0000}"/>
    <cellStyle name="40% - アクセント 1 6 3 5 2" xfId="20212" xr:uid="{00000000-0005-0000-0000-0000970F0000}"/>
    <cellStyle name="40% - アクセント 1 6 3 6" xfId="13805" xr:uid="{00000000-0005-0000-0000-0000980F0000}"/>
    <cellStyle name="40% - アクセント 1 6 4" xfId="1487" xr:uid="{00000000-0005-0000-0000-0000990F0000}"/>
    <cellStyle name="40% - アクセント 1 6 4 2" xfId="3519" xr:uid="{00000000-0005-0000-0000-00009A0F0000}"/>
    <cellStyle name="40% - アクセント 1 6 4 2 2" xfId="9939" xr:uid="{00000000-0005-0000-0000-00009B0F0000}"/>
    <cellStyle name="40% - アクセント 1 6 4 2 2 2" xfId="22754" xr:uid="{00000000-0005-0000-0000-00009C0F0000}"/>
    <cellStyle name="40% - アクセント 1 6 4 2 3" xfId="16347" xr:uid="{00000000-0005-0000-0000-00009D0F0000}"/>
    <cellStyle name="40% - アクセント 1 6 4 3" xfId="5683" xr:uid="{00000000-0005-0000-0000-00009E0F0000}"/>
    <cellStyle name="40% - アクセント 1 6 4 3 2" xfId="12096" xr:uid="{00000000-0005-0000-0000-00009F0F0000}"/>
    <cellStyle name="40% - アクセント 1 6 4 3 2 2" xfId="24911" xr:uid="{00000000-0005-0000-0000-0000A00F0000}"/>
    <cellStyle name="40% - アクセント 1 6 4 3 3" xfId="18504" xr:uid="{00000000-0005-0000-0000-0000A10F0000}"/>
    <cellStyle name="40% - アクセント 1 6 4 4" xfId="7914" xr:uid="{00000000-0005-0000-0000-0000A20F0000}"/>
    <cellStyle name="40% - アクセント 1 6 4 4 2" xfId="20729" xr:uid="{00000000-0005-0000-0000-0000A30F0000}"/>
    <cellStyle name="40% - アクセント 1 6 4 5" xfId="14322" xr:uid="{00000000-0005-0000-0000-0000A40F0000}"/>
    <cellStyle name="40% - アクセント 1 6 5" xfId="2497" xr:uid="{00000000-0005-0000-0000-0000A50F0000}"/>
    <cellStyle name="40% - アクセント 1 6 5 2" xfId="8920" xr:uid="{00000000-0005-0000-0000-0000A60F0000}"/>
    <cellStyle name="40% - アクセント 1 6 5 2 2" xfId="21735" xr:uid="{00000000-0005-0000-0000-0000A70F0000}"/>
    <cellStyle name="40% - アクセント 1 6 5 3" xfId="15328" xr:uid="{00000000-0005-0000-0000-0000A80F0000}"/>
    <cellStyle name="40% - アクセント 1 6 6" xfId="4661" xr:uid="{00000000-0005-0000-0000-0000A90F0000}"/>
    <cellStyle name="40% - アクセント 1 6 6 2" xfId="11074" xr:uid="{00000000-0005-0000-0000-0000AA0F0000}"/>
    <cellStyle name="40% - アクセント 1 6 6 2 2" xfId="23889" xr:uid="{00000000-0005-0000-0000-0000AB0F0000}"/>
    <cellStyle name="40% - アクセント 1 6 6 3" xfId="17482" xr:uid="{00000000-0005-0000-0000-0000AC0F0000}"/>
    <cellStyle name="40% - アクセント 1 6 7" xfId="6831" xr:uid="{00000000-0005-0000-0000-0000AD0F0000}"/>
    <cellStyle name="40% - アクセント 1 6 7 2" xfId="19646" xr:uid="{00000000-0005-0000-0000-0000AE0F0000}"/>
    <cellStyle name="40% - アクセント 1 6 8" xfId="13239" xr:uid="{00000000-0005-0000-0000-0000AF0F0000}"/>
    <cellStyle name="40% - アクセント 1 7" xfId="447" xr:uid="{00000000-0005-0000-0000-0000B00F0000}"/>
    <cellStyle name="40% - アクセント 1 7 2" xfId="910" xr:uid="{00000000-0005-0000-0000-0000B10F0000}"/>
    <cellStyle name="40% - アクセント 1 7 2 2" xfId="1932" xr:uid="{00000000-0005-0000-0000-0000B20F0000}"/>
    <cellStyle name="40% - アクセント 1 7 2 2 2" xfId="3963" xr:uid="{00000000-0005-0000-0000-0000B30F0000}"/>
    <cellStyle name="40% - アクセント 1 7 2 2 2 2" xfId="10383" xr:uid="{00000000-0005-0000-0000-0000B40F0000}"/>
    <cellStyle name="40% - アクセント 1 7 2 2 2 2 2" xfId="23198" xr:uid="{00000000-0005-0000-0000-0000B50F0000}"/>
    <cellStyle name="40% - アクセント 1 7 2 2 2 3" xfId="16791" xr:uid="{00000000-0005-0000-0000-0000B60F0000}"/>
    <cellStyle name="40% - アクセント 1 7 2 2 3" xfId="6127" xr:uid="{00000000-0005-0000-0000-0000B70F0000}"/>
    <cellStyle name="40% - アクセント 1 7 2 2 3 2" xfId="12540" xr:uid="{00000000-0005-0000-0000-0000B80F0000}"/>
    <cellStyle name="40% - アクセント 1 7 2 2 3 2 2" xfId="25355" xr:uid="{00000000-0005-0000-0000-0000B90F0000}"/>
    <cellStyle name="40% - アクセント 1 7 2 2 3 3" xfId="18948" xr:uid="{00000000-0005-0000-0000-0000BA0F0000}"/>
    <cellStyle name="40% - アクセント 1 7 2 2 4" xfId="8358" xr:uid="{00000000-0005-0000-0000-0000BB0F0000}"/>
    <cellStyle name="40% - アクセント 1 7 2 2 4 2" xfId="21173" xr:uid="{00000000-0005-0000-0000-0000BC0F0000}"/>
    <cellStyle name="40% - アクセント 1 7 2 2 5" xfId="14766" xr:uid="{00000000-0005-0000-0000-0000BD0F0000}"/>
    <cellStyle name="40% - アクセント 1 7 2 3" xfId="2941" xr:uid="{00000000-0005-0000-0000-0000BE0F0000}"/>
    <cellStyle name="40% - アクセント 1 7 2 3 2" xfId="9364" xr:uid="{00000000-0005-0000-0000-0000BF0F0000}"/>
    <cellStyle name="40% - アクセント 1 7 2 3 2 2" xfId="22179" xr:uid="{00000000-0005-0000-0000-0000C00F0000}"/>
    <cellStyle name="40% - アクセント 1 7 2 3 3" xfId="15772" xr:uid="{00000000-0005-0000-0000-0000C10F0000}"/>
    <cellStyle name="40% - アクセント 1 7 2 4" xfId="5105" xr:uid="{00000000-0005-0000-0000-0000C20F0000}"/>
    <cellStyle name="40% - アクセント 1 7 2 4 2" xfId="11518" xr:uid="{00000000-0005-0000-0000-0000C30F0000}"/>
    <cellStyle name="40% - アクセント 1 7 2 4 2 2" xfId="24333" xr:uid="{00000000-0005-0000-0000-0000C40F0000}"/>
    <cellStyle name="40% - アクセント 1 7 2 4 3" xfId="17926" xr:uid="{00000000-0005-0000-0000-0000C50F0000}"/>
    <cellStyle name="40% - アクセント 1 7 2 5" xfId="7363" xr:uid="{00000000-0005-0000-0000-0000C60F0000}"/>
    <cellStyle name="40% - アクセント 1 7 2 5 2" xfId="20178" xr:uid="{00000000-0005-0000-0000-0000C70F0000}"/>
    <cellStyle name="40% - アクセント 1 7 2 6" xfId="13771" xr:uid="{00000000-0005-0000-0000-0000C80F0000}"/>
    <cellStyle name="40% - アクセント 1 7 3" xfId="1453" xr:uid="{00000000-0005-0000-0000-0000C90F0000}"/>
    <cellStyle name="40% - アクセント 1 7 3 2" xfId="3485" xr:uid="{00000000-0005-0000-0000-0000CA0F0000}"/>
    <cellStyle name="40% - アクセント 1 7 3 2 2" xfId="9905" xr:uid="{00000000-0005-0000-0000-0000CB0F0000}"/>
    <cellStyle name="40% - アクセント 1 7 3 2 2 2" xfId="22720" xr:uid="{00000000-0005-0000-0000-0000CC0F0000}"/>
    <cellStyle name="40% - アクセント 1 7 3 2 3" xfId="16313" xr:uid="{00000000-0005-0000-0000-0000CD0F0000}"/>
    <cellStyle name="40% - アクセント 1 7 3 3" xfId="5649" xr:uid="{00000000-0005-0000-0000-0000CE0F0000}"/>
    <cellStyle name="40% - アクセント 1 7 3 3 2" xfId="12062" xr:uid="{00000000-0005-0000-0000-0000CF0F0000}"/>
    <cellStyle name="40% - アクセント 1 7 3 3 2 2" xfId="24877" xr:uid="{00000000-0005-0000-0000-0000D00F0000}"/>
    <cellStyle name="40% - アクセント 1 7 3 3 3" xfId="18470" xr:uid="{00000000-0005-0000-0000-0000D10F0000}"/>
    <cellStyle name="40% - アクセント 1 7 3 4" xfId="7880" xr:uid="{00000000-0005-0000-0000-0000D20F0000}"/>
    <cellStyle name="40% - アクセント 1 7 3 4 2" xfId="20695" xr:uid="{00000000-0005-0000-0000-0000D30F0000}"/>
    <cellStyle name="40% - アクセント 1 7 3 5" xfId="14288" xr:uid="{00000000-0005-0000-0000-0000D40F0000}"/>
    <cellStyle name="40% - アクセント 1 7 4" xfId="2463" xr:uid="{00000000-0005-0000-0000-0000D50F0000}"/>
    <cellStyle name="40% - アクセント 1 7 4 2" xfId="8886" xr:uid="{00000000-0005-0000-0000-0000D60F0000}"/>
    <cellStyle name="40% - アクセント 1 7 4 2 2" xfId="21701" xr:uid="{00000000-0005-0000-0000-0000D70F0000}"/>
    <cellStyle name="40% - アクセント 1 7 4 3" xfId="15294" xr:uid="{00000000-0005-0000-0000-0000D80F0000}"/>
    <cellStyle name="40% - アクセント 1 7 5" xfId="4627" xr:uid="{00000000-0005-0000-0000-0000D90F0000}"/>
    <cellStyle name="40% - アクセント 1 7 5 2" xfId="11040" xr:uid="{00000000-0005-0000-0000-0000DA0F0000}"/>
    <cellStyle name="40% - アクセント 1 7 5 2 2" xfId="23855" xr:uid="{00000000-0005-0000-0000-0000DB0F0000}"/>
    <cellStyle name="40% - アクセント 1 7 5 3" xfId="17448" xr:uid="{00000000-0005-0000-0000-0000DC0F0000}"/>
    <cellStyle name="40% - アクセント 1 7 6" xfId="6927" xr:uid="{00000000-0005-0000-0000-0000DD0F0000}"/>
    <cellStyle name="40% - アクセント 1 7 6 2" xfId="19742" xr:uid="{00000000-0005-0000-0000-0000DE0F0000}"/>
    <cellStyle name="40% - アクセント 1 7 7" xfId="13335" xr:uid="{00000000-0005-0000-0000-0000DF0F0000}"/>
    <cellStyle name="40% - アクセント 1 8" xfId="497" xr:uid="{00000000-0005-0000-0000-0000E00F0000}"/>
    <cellStyle name="40% - アクセント 1 8 2" xfId="1082" xr:uid="{00000000-0005-0000-0000-0000E10F0000}"/>
    <cellStyle name="40% - アクセント 1 8 2 2" xfId="2122" xr:uid="{00000000-0005-0000-0000-0000E20F0000}"/>
    <cellStyle name="40% - アクセント 1 8 2 2 2" xfId="4153" xr:uid="{00000000-0005-0000-0000-0000E30F0000}"/>
    <cellStyle name="40% - アクセント 1 8 2 2 2 2" xfId="10573" xr:uid="{00000000-0005-0000-0000-0000E40F0000}"/>
    <cellStyle name="40% - アクセント 1 8 2 2 2 2 2" xfId="23388" xr:uid="{00000000-0005-0000-0000-0000E50F0000}"/>
    <cellStyle name="40% - アクセント 1 8 2 2 2 3" xfId="16981" xr:uid="{00000000-0005-0000-0000-0000E60F0000}"/>
    <cellStyle name="40% - アクセント 1 8 2 2 3" xfId="6317" xr:uid="{00000000-0005-0000-0000-0000E70F0000}"/>
    <cellStyle name="40% - アクセント 1 8 2 2 3 2" xfId="12730" xr:uid="{00000000-0005-0000-0000-0000E80F0000}"/>
    <cellStyle name="40% - アクセント 1 8 2 2 3 2 2" xfId="25545" xr:uid="{00000000-0005-0000-0000-0000E90F0000}"/>
    <cellStyle name="40% - アクセント 1 8 2 2 3 3" xfId="19138" xr:uid="{00000000-0005-0000-0000-0000EA0F0000}"/>
    <cellStyle name="40% - アクセント 1 8 2 2 4" xfId="8548" xr:uid="{00000000-0005-0000-0000-0000EB0F0000}"/>
    <cellStyle name="40% - アクセント 1 8 2 2 4 2" xfId="21363" xr:uid="{00000000-0005-0000-0000-0000EC0F0000}"/>
    <cellStyle name="40% - アクセント 1 8 2 2 5" xfId="14956" xr:uid="{00000000-0005-0000-0000-0000ED0F0000}"/>
    <cellStyle name="40% - アクセント 1 8 2 3" xfId="3131" xr:uid="{00000000-0005-0000-0000-0000EE0F0000}"/>
    <cellStyle name="40% - アクセント 1 8 2 3 2" xfId="9554" xr:uid="{00000000-0005-0000-0000-0000EF0F0000}"/>
    <cellStyle name="40% - アクセント 1 8 2 3 2 2" xfId="22369" xr:uid="{00000000-0005-0000-0000-0000F00F0000}"/>
    <cellStyle name="40% - アクセント 1 8 2 3 3" xfId="15962" xr:uid="{00000000-0005-0000-0000-0000F10F0000}"/>
    <cellStyle name="40% - アクセント 1 8 2 4" xfId="5295" xr:uid="{00000000-0005-0000-0000-0000F20F0000}"/>
    <cellStyle name="40% - アクセント 1 8 2 4 2" xfId="11708" xr:uid="{00000000-0005-0000-0000-0000F30F0000}"/>
    <cellStyle name="40% - アクセント 1 8 2 4 2 2" xfId="24523" xr:uid="{00000000-0005-0000-0000-0000F40F0000}"/>
    <cellStyle name="40% - アクセント 1 8 2 4 3" xfId="18116" xr:uid="{00000000-0005-0000-0000-0000F50F0000}"/>
    <cellStyle name="40% - アクセント 1 8 2 5" xfId="7535" xr:uid="{00000000-0005-0000-0000-0000F60F0000}"/>
    <cellStyle name="40% - アクセント 1 8 2 5 2" xfId="20350" xr:uid="{00000000-0005-0000-0000-0000F70F0000}"/>
    <cellStyle name="40% - アクセント 1 8 2 6" xfId="13943" xr:uid="{00000000-0005-0000-0000-0000F80F0000}"/>
    <cellStyle name="40% - アクセント 1 8 3" xfId="1640" xr:uid="{00000000-0005-0000-0000-0000F90F0000}"/>
    <cellStyle name="40% - アクセント 1 8 3 2" xfId="3671" xr:uid="{00000000-0005-0000-0000-0000FA0F0000}"/>
    <cellStyle name="40% - アクセント 1 8 3 2 2" xfId="10091" xr:uid="{00000000-0005-0000-0000-0000FB0F0000}"/>
    <cellStyle name="40% - アクセント 1 8 3 2 2 2" xfId="22906" xr:uid="{00000000-0005-0000-0000-0000FC0F0000}"/>
    <cellStyle name="40% - アクセント 1 8 3 2 3" xfId="16499" xr:uid="{00000000-0005-0000-0000-0000FD0F0000}"/>
    <cellStyle name="40% - アクセント 1 8 3 3" xfId="5835" xr:uid="{00000000-0005-0000-0000-0000FE0F0000}"/>
    <cellStyle name="40% - アクセント 1 8 3 3 2" xfId="12248" xr:uid="{00000000-0005-0000-0000-0000FF0F0000}"/>
    <cellStyle name="40% - アクセント 1 8 3 3 2 2" xfId="25063" xr:uid="{00000000-0005-0000-0000-000000100000}"/>
    <cellStyle name="40% - アクセント 1 8 3 3 3" xfId="18656" xr:uid="{00000000-0005-0000-0000-000001100000}"/>
    <cellStyle name="40% - アクセント 1 8 3 4" xfId="8066" xr:uid="{00000000-0005-0000-0000-000002100000}"/>
    <cellStyle name="40% - アクセント 1 8 3 4 2" xfId="20881" xr:uid="{00000000-0005-0000-0000-000003100000}"/>
    <cellStyle name="40% - アクセント 1 8 3 5" xfId="14474" xr:uid="{00000000-0005-0000-0000-000004100000}"/>
    <cellStyle name="40% - アクセント 1 8 4" xfId="2649" xr:uid="{00000000-0005-0000-0000-000005100000}"/>
    <cellStyle name="40% - アクセント 1 8 4 2" xfId="9072" xr:uid="{00000000-0005-0000-0000-000006100000}"/>
    <cellStyle name="40% - アクセント 1 8 4 2 2" xfId="21887" xr:uid="{00000000-0005-0000-0000-000007100000}"/>
    <cellStyle name="40% - アクセント 1 8 4 3" xfId="15480" xr:uid="{00000000-0005-0000-0000-000008100000}"/>
    <cellStyle name="40% - アクセント 1 8 5" xfId="4813" xr:uid="{00000000-0005-0000-0000-000009100000}"/>
    <cellStyle name="40% - アクセント 1 8 5 2" xfId="11226" xr:uid="{00000000-0005-0000-0000-00000A100000}"/>
    <cellStyle name="40% - アクセント 1 8 5 2 2" xfId="24041" xr:uid="{00000000-0005-0000-0000-00000B100000}"/>
    <cellStyle name="40% - アクセント 1 8 5 3" xfId="17634" xr:uid="{00000000-0005-0000-0000-00000C100000}"/>
    <cellStyle name="40% - アクセント 1 8 6" xfId="6974" xr:uid="{00000000-0005-0000-0000-00000D100000}"/>
    <cellStyle name="40% - アクセント 1 8 6 2" xfId="19789" xr:uid="{00000000-0005-0000-0000-00000E100000}"/>
    <cellStyle name="40% - アクセント 1 8 7" xfId="13382" xr:uid="{00000000-0005-0000-0000-00000F100000}"/>
    <cellStyle name="40% - アクセント 1 9" xfId="754" xr:uid="{00000000-0005-0000-0000-000010100000}"/>
    <cellStyle name="40% - アクセント 1 9 2" xfId="887" xr:uid="{00000000-0005-0000-0000-000011100000}"/>
    <cellStyle name="40% - アクセント 1 9 2 2" xfId="1909" xr:uid="{00000000-0005-0000-0000-000012100000}"/>
    <cellStyle name="40% - アクセント 1 9 2 2 2" xfId="3940" xr:uid="{00000000-0005-0000-0000-000013100000}"/>
    <cellStyle name="40% - アクセント 1 9 2 2 2 2" xfId="10360" xr:uid="{00000000-0005-0000-0000-000014100000}"/>
    <cellStyle name="40% - アクセント 1 9 2 2 2 2 2" xfId="23175" xr:uid="{00000000-0005-0000-0000-000015100000}"/>
    <cellStyle name="40% - アクセント 1 9 2 2 2 3" xfId="16768" xr:uid="{00000000-0005-0000-0000-000016100000}"/>
    <cellStyle name="40% - アクセント 1 9 2 2 3" xfId="6104" xr:uid="{00000000-0005-0000-0000-000017100000}"/>
    <cellStyle name="40% - アクセント 1 9 2 2 3 2" xfId="12517" xr:uid="{00000000-0005-0000-0000-000018100000}"/>
    <cellStyle name="40% - アクセント 1 9 2 2 3 2 2" xfId="25332" xr:uid="{00000000-0005-0000-0000-000019100000}"/>
    <cellStyle name="40% - アクセント 1 9 2 2 3 3" xfId="18925" xr:uid="{00000000-0005-0000-0000-00001A100000}"/>
    <cellStyle name="40% - アクセント 1 9 2 2 4" xfId="8335" xr:uid="{00000000-0005-0000-0000-00001B100000}"/>
    <cellStyle name="40% - アクセント 1 9 2 2 4 2" xfId="21150" xr:uid="{00000000-0005-0000-0000-00001C100000}"/>
    <cellStyle name="40% - アクセント 1 9 2 2 5" xfId="14743" xr:uid="{00000000-0005-0000-0000-00001D100000}"/>
    <cellStyle name="40% - アクセント 1 9 2 3" xfId="2918" xr:uid="{00000000-0005-0000-0000-00001E100000}"/>
    <cellStyle name="40% - アクセント 1 9 2 3 2" xfId="9341" xr:uid="{00000000-0005-0000-0000-00001F100000}"/>
    <cellStyle name="40% - アクセント 1 9 2 3 2 2" xfId="22156" xr:uid="{00000000-0005-0000-0000-000020100000}"/>
    <cellStyle name="40% - アクセント 1 9 2 3 3" xfId="15749" xr:uid="{00000000-0005-0000-0000-000021100000}"/>
    <cellStyle name="40% - アクセント 1 9 2 4" xfId="5082" xr:uid="{00000000-0005-0000-0000-000022100000}"/>
    <cellStyle name="40% - アクセント 1 9 2 4 2" xfId="11495" xr:uid="{00000000-0005-0000-0000-000023100000}"/>
    <cellStyle name="40% - アクセント 1 9 2 4 2 2" xfId="24310" xr:uid="{00000000-0005-0000-0000-000024100000}"/>
    <cellStyle name="40% - アクセント 1 9 2 4 3" xfId="17903" xr:uid="{00000000-0005-0000-0000-000025100000}"/>
    <cellStyle name="40% - アクセント 1 9 2 5" xfId="7340" xr:uid="{00000000-0005-0000-0000-000026100000}"/>
    <cellStyle name="40% - アクセント 1 9 2 5 2" xfId="20155" xr:uid="{00000000-0005-0000-0000-000027100000}"/>
    <cellStyle name="40% - アクセント 1 9 2 6" xfId="13748" xr:uid="{00000000-0005-0000-0000-000028100000}"/>
    <cellStyle name="40% - アクセント 1 9 3" xfId="1430" xr:uid="{00000000-0005-0000-0000-000029100000}"/>
    <cellStyle name="40% - アクセント 1 9 3 2" xfId="3462" xr:uid="{00000000-0005-0000-0000-00002A100000}"/>
    <cellStyle name="40% - アクセント 1 9 3 2 2" xfId="9882" xr:uid="{00000000-0005-0000-0000-00002B100000}"/>
    <cellStyle name="40% - アクセント 1 9 3 2 2 2" xfId="22697" xr:uid="{00000000-0005-0000-0000-00002C100000}"/>
    <cellStyle name="40% - アクセント 1 9 3 2 3" xfId="16290" xr:uid="{00000000-0005-0000-0000-00002D100000}"/>
    <cellStyle name="40% - アクセント 1 9 3 3" xfId="5626" xr:uid="{00000000-0005-0000-0000-00002E100000}"/>
    <cellStyle name="40% - アクセント 1 9 3 3 2" xfId="12039" xr:uid="{00000000-0005-0000-0000-00002F100000}"/>
    <cellStyle name="40% - アクセント 1 9 3 3 2 2" xfId="24854" xr:uid="{00000000-0005-0000-0000-000030100000}"/>
    <cellStyle name="40% - アクセント 1 9 3 3 3" xfId="18447" xr:uid="{00000000-0005-0000-0000-000031100000}"/>
    <cellStyle name="40% - アクセント 1 9 3 4" xfId="7857" xr:uid="{00000000-0005-0000-0000-000032100000}"/>
    <cellStyle name="40% - アクセント 1 9 3 4 2" xfId="20672" xr:uid="{00000000-0005-0000-0000-000033100000}"/>
    <cellStyle name="40% - アクセント 1 9 3 5" xfId="14265" xr:uid="{00000000-0005-0000-0000-000034100000}"/>
    <cellStyle name="40% - アクセント 1 9 4" xfId="2440" xr:uid="{00000000-0005-0000-0000-000035100000}"/>
    <cellStyle name="40% - アクセント 1 9 4 2" xfId="8863" xr:uid="{00000000-0005-0000-0000-000036100000}"/>
    <cellStyle name="40% - アクセント 1 9 4 2 2" xfId="21678" xr:uid="{00000000-0005-0000-0000-000037100000}"/>
    <cellStyle name="40% - アクセント 1 9 4 3" xfId="15271" xr:uid="{00000000-0005-0000-0000-000038100000}"/>
    <cellStyle name="40% - アクセント 1 9 5" xfId="4604" xr:uid="{00000000-0005-0000-0000-000039100000}"/>
    <cellStyle name="40% - アクセント 1 9 5 2" xfId="11017" xr:uid="{00000000-0005-0000-0000-00003A100000}"/>
    <cellStyle name="40% - アクセント 1 9 5 2 2" xfId="23832" xr:uid="{00000000-0005-0000-0000-00003B100000}"/>
    <cellStyle name="40% - アクセント 1 9 5 3" xfId="17425" xr:uid="{00000000-0005-0000-0000-00003C100000}"/>
    <cellStyle name="40% - アクセント 1 9 6" xfId="7208" xr:uid="{00000000-0005-0000-0000-00003D100000}"/>
    <cellStyle name="40% - アクセント 1 9 6 2" xfId="20023" xr:uid="{00000000-0005-0000-0000-00003E100000}"/>
    <cellStyle name="40% - アクセント 1 9 7" xfId="13616" xr:uid="{00000000-0005-0000-0000-00003F100000}"/>
    <cellStyle name="40% - アクセント 2" xfId="22" builtinId="35" customBuiltin="1"/>
    <cellStyle name="40% - アクセント 2 10" xfId="829" xr:uid="{00000000-0005-0000-0000-000041100000}"/>
    <cellStyle name="40% - アクセント 2 10 2" xfId="1847" xr:uid="{00000000-0005-0000-0000-000042100000}"/>
    <cellStyle name="40% - アクセント 2 10 2 2" xfId="3878" xr:uid="{00000000-0005-0000-0000-000043100000}"/>
    <cellStyle name="40% - アクセント 2 10 2 2 2" xfId="10298" xr:uid="{00000000-0005-0000-0000-000044100000}"/>
    <cellStyle name="40% - アクセント 2 10 2 2 2 2" xfId="23113" xr:uid="{00000000-0005-0000-0000-000045100000}"/>
    <cellStyle name="40% - アクセント 2 10 2 2 3" xfId="16706" xr:uid="{00000000-0005-0000-0000-000046100000}"/>
    <cellStyle name="40% - アクセント 2 10 2 3" xfId="6042" xr:uid="{00000000-0005-0000-0000-000047100000}"/>
    <cellStyle name="40% - アクセント 2 10 2 3 2" xfId="12455" xr:uid="{00000000-0005-0000-0000-000048100000}"/>
    <cellStyle name="40% - アクセント 2 10 2 3 2 2" xfId="25270" xr:uid="{00000000-0005-0000-0000-000049100000}"/>
    <cellStyle name="40% - アクセント 2 10 2 3 3" xfId="18863" xr:uid="{00000000-0005-0000-0000-00004A100000}"/>
    <cellStyle name="40% - アクセント 2 10 2 4" xfId="8273" xr:uid="{00000000-0005-0000-0000-00004B100000}"/>
    <cellStyle name="40% - アクセント 2 10 2 4 2" xfId="21088" xr:uid="{00000000-0005-0000-0000-00004C100000}"/>
    <cellStyle name="40% - アクセント 2 10 2 5" xfId="14681" xr:uid="{00000000-0005-0000-0000-00004D100000}"/>
    <cellStyle name="40% - アクセント 2 10 3" xfId="2856" xr:uid="{00000000-0005-0000-0000-00004E100000}"/>
    <cellStyle name="40% - アクセント 2 10 3 2" xfId="9279" xr:uid="{00000000-0005-0000-0000-00004F100000}"/>
    <cellStyle name="40% - アクセント 2 10 3 2 2" xfId="22094" xr:uid="{00000000-0005-0000-0000-000050100000}"/>
    <cellStyle name="40% - アクセント 2 10 3 3" xfId="15687" xr:uid="{00000000-0005-0000-0000-000051100000}"/>
    <cellStyle name="40% - アクセント 2 10 4" xfId="5020" xr:uid="{00000000-0005-0000-0000-000052100000}"/>
    <cellStyle name="40% - アクセント 2 10 4 2" xfId="11433" xr:uid="{00000000-0005-0000-0000-000053100000}"/>
    <cellStyle name="40% - アクセント 2 10 4 2 2" xfId="24248" xr:uid="{00000000-0005-0000-0000-000054100000}"/>
    <cellStyle name="40% - アクセント 2 10 4 3" xfId="17841" xr:uid="{00000000-0005-0000-0000-000055100000}"/>
    <cellStyle name="40% - アクセント 2 10 5" xfId="7282" xr:uid="{00000000-0005-0000-0000-000056100000}"/>
    <cellStyle name="40% - アクセント 2 10 5 2" xfId="20097" xr:uid="{00000000-0005-0000-0000-000057100000}"/>
    <cellStyle name="40% - アクセント 2 10 6" xfId="13690" xr:uid="{00000000-0005-0000-0000-000058100000}"/>
    <cellStyle name="40% - アクセント 2 11" xfId="1303" xr:uid="{00000000-0005-0000-0000-000059100000}"/>
    <cellStyle name="40% - アクセント 2 11 2" xfId="3350" xr:uid="{00000000-0005-0000-0000-00005A100000}"/>
    <cellStyle name="40% - アクセント 2 11 2 2" xfId="9773" xr:uid="{00000000-0005-0000-0000-00005B100000}"/>
    <cellStyle name="40% - アクセント 2 11 2 2 2" xfId="22588" xr:uid="{00000000-0005-0000-0000-00005C100000}"/>
    <cellStyle name="40% - アクセント 2 11 2 3" xfId="16181" xr:uid="{00000000-0005-0000-0000-00005D100000}"/>
    <cellStyle name="40% - アクセント 2 11 3" xfId="5514" xr:uid="{00000000-0005-0000-0000-00005E100000}"/>
    <cellStyle name="40% - アクセント 2 11 3 2" xfId="11927" xr:uid="{00000000-0005-0000-0000-00005F100000}"/>
    <cellStyle name="40% - アクセント 2 11 3 2 2" xfId="24742" xr:uid="{00000000-0005-0000-0000-000060100000}"/>
    <cellStyle name="40% - アクセント 2 11 3 3" xfId="18335" xr:uid="{00000000-0005-0000-0000-000061100000}"/>
    <cellStyle name="40% - アクセント 2 11 4" xfId="7751" xr:uid="{00000000-0005-0000-0000-000062100000}"/>
    <cellStyle name="40% - アクセント 2 11 4 2" xfId="20566" xr:uid="{00000000-0005-0000-0000-000063100000}"/>
    <cellStyle name="40% - アクセント 2 11 5" xfId="14159" xr:uid="{00000000-0005-0000-0000-000064100000}"/>
    <cellStyle name="40% - アクセント 2 12" xfId="2344" xr:uid="{00000000-0005-0000-0000-000065100000}"/>
    <cellStyle name="40% - アクセント 2 12 2" xfId="8767" xr:uid="{00000000-0005-0000-0000-000066100000}"/>
    <cellStyle name="40% - アクセント 2 12 2 2" xfId="21582" xr:uid="{00000000-0005-0000-0000-000067100000}"/>
    <cellStyle name="40% - アクセント 2 12 3" xfId="15175" xr:uid="{00000000-0005-0000-0000-000068100000}"/>
    <cellStyle name="40% - アクセント 2 13" xfId="4477" xr:uid="{00000000-0005-0000-0000-000069100000}"/>
    <cellStyle name="40% - アクセント 2 13 2" xfId="10890" xr:uid="{00000000-0005-0000-0000-00006A100000}"/>
    <cellStyle name="40% - アクセント 2 13 2 2" xfId="23705" xr:uid="{00000000-0005-0000-0000-00006B100000}"/>
    <cellStyle name="40% - アクセント 2 13 3" xfId="17298" xr:uid="{00000000-0005-0000-0000-00006C100000}"/>
    <cellStyle name="40% - アクセント 2 14" xfId="676" xr:uid="{00000000-0005-0000-0000-00006D100000}"/>
    <cellStyle name="40% - アクセント 2 14 2" xfId="7138" xr:uid="{00000000-0005-0000-0000-00006E100000}"/>
    <cellStyle name="40% - アクセント 2 14 2 2" xfId="19953" xr:uid="{00000000-0005-0000-0000-00006F100000}"/>
    <cellStyle name="40% - アクセント 2 14 3" xfId="13546" xr:uid="{00000000-0005-0000-0000-000070100000}"/>
    <cellStyle name="40% - アクセント 2 15" xfId="6529" xr:uid="{00000000-0005-0000-0000-000071100000}"/>
    <cellStyle name="40% - アクセント 2 15 2" xfId="12942" xr:uid="{00000000-0005-0000-0000-000072100000}"/>
    <cellStyle name="40% - アクセント 2 15 2 2" xfId="25757" xr:uid="{00000000-0005-0000-0000-000073100000}"/>
    <cellStyle name="40% - アクセント 2 15 3" xfId="19350" xr:uid="{00000000-0005-0000-0000-000074100000}"/>
    <cellStyle name="40% - アクセント 2 16" xfId="6646" xr:uid="{00000000-0005-0000-0000-000075100000}"/>
    <cellStyle name="40% - アクセント 2 16 2" xfId="19461" xr:uid="{00000000-0005-0000-0000-000076100000}"/>
    <cellStyle name="40% - アクセント 2 17" xfId="13045" xr:uid="{00000000-0005-0000-0000-000077100000}"/>
    <cellStyle name="40% - アクセント 2 2" xfId="58" xr:uid="{00000000-0005-0000-0000-000078100000}"/>
    <cellStyle name="40% - アクセント 2 2 2" xfId="152" xr:uid="{00000000-0005-0000-0000-000079100000}"/>
    <cellStyle name="40% - アクセント 2 2 3" xfId="1353" xr:uid="{00000000-0005-0000-0000-00007A100000}"/>
    <cellStyle name="40% - アクセント 2 2 4" xfId="638" xr:uid="{00000000-0005-0000-0000-00007B100000}"/>
    <cellStyle name="40% - アクセント 2 3" xfId="204" xr:uid="{00000000-0005-0000-0000-00007C100000}"/>
    <cellStyle name="40% - アクセント 2 3 2" xfId="602" xr:uid="{00000000-0005-0000-0000-00007D100000}"/>
    <cellStyle name="40% - アクセント 2 3 2 2" xfId="1197" xr:uid="{00000000-0005-0000-0000-00007E100000}"/>
    <cellStyle name="40% - アクセント 2 3 2 2 2" xfId="2237" xr:uid="{00000000-0005-0000-0000-00007F100000}"/>
    <cellStyle name="40% - アクセント 2 3 2 2 2 2" xfId="4268" xr:uid="{00000000-0005-0000-0000-000080100000}"/>
    <cellStyle name="40% - アクセント 2 3 2 2 2 2 2" xfId="10688" xr:uid="{00000000-0005-0000-0000-000081100000}"/>
    <cellStyle name="40% - アクセント 2 3 2 2 2 2 2 2" xfId="23503" xr:uid="{00000000-0005-0000-0000-000082100000}"/>
    <cellStyle name="40% - アクセント 2 3 2 2 2 2 3" xfId="17096" xr:uid="{00000000-0005-0000-0000-000083100000}"/>
    <cellStyle name="40% - アクセント 2 3 2 2 2 3" xfId="6432" xr:uid="{00000000-0005-0000-0000-000084100000}"/>
    <cellStyle name="40% - アクセント 2 3 2 2 2 3 2" xfId="12845" xr:uid="{00000000-0005-0000-0000-000085100000}"/>
    <cellStyle name="40% - アクセント 2 3 2 2 2 3 2 2" xfId="25660" xr:uid="{00000000-0005-0000-0000-000086100000}"/>
    <cellStyle name="40% - アクセント 2 3 2 2 2 3 3" xfId="19253" xr:uid="{00000000-0005-0000-0000-000087100000}"/>
    <cellStyle name="40% - アクセント 2 3 2 2 2 4" xfId="8663" xr:uid="{00000000-0005-0000-0000-000088100000}"/>
    <cellStyle name="40% - アクセント 2 3 2 2 2 4 2" xfId="21478" xr:uid="{00000000-0005-0000-0000-000089100000}"/>
    <cellStyle name="40% - アクセント 2 3 2 2 2 5" xfId="15071" xr:uid="{00000000-0005-0000-0000-00008A100000}"/>
    <cellStyle name="40% - アクセント 2 3 2 2 3" xfId="3246" xr:uid="{00000000-0005-0000-0000-00008B100000}"/>
    <cellStyle name="40% - アクセント 2 3 2 2 3 2" xfId="9669" xr:uid="{00000000-0005-0000-0000-00008C100000}"/>
    <cellStyle name="40% - アクセント 2 3 2 2 3 2 2" xfId="22484" xr:uid="{00000000-0005-0000-0000-00008D100000}"/>
    <cellStyle name="40% - アクセント 2 3 2 2 3 3" xfId="16077" xr:uid="{00000000-0005-0000-0000-00008E100000}"/>
    <cellStyle name="40% - アクセント 2 3 2 2 4" xfId="5410" xr:uid="{00000000-0005-0000-0000-00008F100000}"/>
    <cellStyle name="40% - アクセント 2 3 2 2 4 2" xfId="11823" xr:uid="{00000000-0005-0000-0000-000090100000}"/>
    <cellStyle name="40% - アクセント 2 3 2 2 4 2 2" xfId="24638" xr:uid="{00000000-0005-0000-0000-000091100000}"/>
    <cellStyle name="40% - アクセント 2 3 2 2 4 3" xfId="18231" xr:uid="{00000000-0005-0000-0000-000092100000}"/>
    <cellStyle name="40% - アクセント 2 3 2 2 5" xfId="7650" xr:uid="{00000000-0005-0000-0000-000093100000}"/>
    <cellStyle name="40% - アクセント 2 3 2 2 5 2" xfId="20465" xr:uid="{00000000-0005-0000-0000-000094100000}"/>
    <cellStyle name="40% - アクセント 2 3 2 2 6" xfId="14058" xr:uid="{00000000-0005-0000-0000-000095100000}"/>
    <cellStyle name="40% - アクセント 2 3 2 3" xfId="1755" xr:uid="{00000000-0005-0000-0000-000096100000}"/>
    <cellStyle name="40% - アクセント 2 3 2 3 2" xfId="3786" xr:uid="{00000000-0005-0000-0000-000097100000}"/>
    <cellStyle name="40% - アクセント 2 3 2 3 2 2" xfId="10206" xr:uid="{00000000-0005-0000-0000-000098100000}"/>
    <cellStyle name="40% - アクセント 2 3 2 3 2 2 2" xfId="23021" xr:uid="{00000000-0005-0000-0000-000099100000}"/>
    <cellStyle name="40% - アクセント 2 3 2 3 2 3" xfId="16614" xr:uid="{00000000-0005-0000-0000-00009A100000}"/>
    <cellStyle name="40% - アクセント 2 3 2 3 3" xfId="5950" xr:uid="{00000000-0005-0000-0000-00009B100000}"/>
    <cellStyle name="40% - アクセント 2 3 2 3 3 2" xfId="12363" xr:uid="{00000000-0005-0000-0000-00009C100000}"/>
    <cellStyle name="40% - アクセント 2 3 2 3 3 2 2" xfId="25178" xr:uid="{00000000-0005-0000-0000-00009D100000}"/>
    <cellStyle name="40% - アクセント 2 3 2 3 3 3" xfId="18771" xr:uid="{00000000-0005-0000-0000-00009E100000}"/>
    <cellStyle name="40% - アクセント 2 3 2 3 4" xfId="8181" xr:uid="{00000000-0005-0000-0000-00009F100000}"/>
    <cellStyle name="40% - アクセント 2 3 2 3 4 2" xfId="20996" xr:uid="{00000000-0005-0000-0000-0000A0100000}"/>
    <cellStyle name="40% - アクセント 2 3 2 3 5" xfId="14589" xr:uid="{00000000-0005-0000-0000-0000A1100000}"/>
    <cellStyle name="40% - アクセント 2 3 2 4" xfId="2764" xr:uid="{00000000-0005-0000-0000-0000A2100000}"/>
    <cellStyle name="40% - アクセント 2 3 2 4 2" xfId="9187" xr:uid="{00000000-0005-0000-0000-0000A3100000}"/>
    <cellStyle name="40% - アクセント 2 3 2 4 2 2" xfId="22002" xr:uid="{00000000-0005-0000-0000-0000A4100000}"/>
    <cellStyle name="40% - アクセント 2 3 2 4 3" xfId="15595" xr:uid="{00000000-0005-0000-0000-0000A5100000}"/>
    <cellStyle name="40% - アクセント 2 3 2 5" xfId="4928" xr:uid="{00000000-0005-0000-0000-0000A6100000}"/>
    <cellStyle name="40% - アクセント 2 3 2 5 2" xfId="11341" xr:uid="{00000000-0005-0000-0000-0000A7100000}"/>
    <cellStyle name="40% - アクセント 2 3 2 5 2 2" xfId="24156" xr:uid="{00000000-0005-0000-0000-0000A8100000}"/>
    <cellStyle name="40% - アクセント 2 3 2 5 3" xfId="17749" xr:uid="{00000000-0005-0000-0000-0000A9100000}"/>
    <cellStyle name="40% - アクセント 2 3 2 6" xfId="7079" xr:uid="{00000000-0005-0000-0000-0000AA100000}"/>
    <cellStyle name="40% - アクセント 2 3 2 6 2" xfId="19894" xr:uid="{00000000-0005-0000-0000-0000AB100000}"/>
    <cellStyle name="40% - アクセント 2 3 2 7" xfId="13487" xr:uid="{00000000-0005-0000-0000-0000AC100000}"/>
    <cellStyle name="40% - アクセント 2 3 3" xfId="1024" xr:uid="{00000000-0005-0000-0000-0000AD100000}"/>
    <cellStyle name="40% - アクセント 2 3 3 2" xfId="2049" xr:uid="{00000000-0005-0000-0000-0000AE100000}"/>
    <cellStyle name="40% - アクセント 2 3 3 2 2" xfId="4080" xr:uid="{00000000-0005-0000-0000-0000AF100000}"/>
    <cellStyle name="40% - アクセント 2 3 3 2 2 2" xfId="10500" xr:uid="{00000000-0005-0000-0000-0000B0100000}"/>
    <cellStyle name="40% - アクセント 2 3 3 2 2 2 2" xfId="23315" xr:uid="{00000000-0005-0000-0000-0000B1100000}"/>
    <cellStyle name="40% - アクセント 2 3 3 2 2 3" xfId="16908" xr:uid="{00000000-0005-0000-0000-0000B2100000}"/>
    <cellStyle name="40% - アクセント 2 3 3 2 3" xfId="6244" xr:uid="{00000000-0005-0000-0000-0000B3100000}"/>
    <cellStyle name="40% - アクセント 2 3 3 2 3 2" xfId="12657" xr:uid="{00000000-0005-0000-0000-0000B4100000}"/>
    <cellStyle name="40% - アクセント 2 3 3 2 3 2 2" xfId="25472" xr:uid="{00000000-0005-0000-0000-0000B5100000}"/>
    <cellStyle name="40% - アクセント 2 3 3 2 3 3" xfId="19065" xr:uid="{00000000-0005-0000-0000-0000B6100000}"/>
    <cellStyle name="40% - アクセント 2 3 3 2 4" xfId="8475" xr:uid="{00000000-0005-0000-0000-0000B7100000}"/>
    <cellStyle name="40% - アクセント 2 3 3 2 4 2" xfId="21290" xr:uid="{00000000-0005-0000-0000-0000B8100000}"/>
    <cellStyle name="40% - アクセント 2 3 3 2 5" xfId="14883" xr:uid="{00000000-0005-0000-0000-0000B9100000}"/>
    <cellStyle name="40% - アクセント 2 3 3 3" xfId="3058" xr:uid="{00000000-0005-0000-0000-0000BA100000}"/>
    <cellStyle name="40% - アクセント 2 3 3 3 2" xfId="9481" xr:uid="{00000000-0005-0000-0000-0000BB100000}"/>
    <cellStyle name="40% - アクセント 2 3 3 3 2 2" xfId="22296" xr:uid="{00000000-0005-0000-0000-0000BC100000}"/>
    <cellStyle name="40% - アクセント 2 3 3 3 3" xfId="15889" xr:uid="{00000000-0005-0000-0000-0000BD100000}"/>
    <cellStyle name="40% - アクセント 2 3 3 4" xfId="5222" xr:uid="{00000000-0005-0000-0000-0000BE100000}"/>
    <cellStyle name="40% - アクセント 2 3 3 4 2" xfId="11635" xr:uid="{00000000-0005-0000-0000-0000BF100000}"/>
    <cellStyle name="40% - アクセント 2 3 3 4 2 2" xfId="24450" xr:uid="{00000000-0005-0000-0000-0000C0100000}"/>
    <cellStyle name="40% - アクセント 2 3 3 4 3" xfId="18043" xr:uid="{00000000-0005-0000-0000-0000C1100000}"/>
    <cellStyle name="40% - アクセント 2 3 3 5" xfId="7477" xr:uid="{00000000-0005-0000-0000-0000C2100000}"/>
    <cellStyle name="40% - アクセント 2 3 3 5 2" xfId="20292" xr:uid="{00000000-0005-0000-0000-0000C3100000}"/>
    <cellStyle name="40% - アクセント 2 3 3 6" xfId="13885" xr:uid="{00000000-0005-0000-0000-0000C4100000}"/>
    <cellStyle name="40% - アクセント 2 3 4" xfId="1570" xr:uid="{00000000-0005-0000-0000-0000C5100000}"/>
    <cellStyle name="40% - アクセント 2 3 4 2" xfId="3601" xr:uid="{00000000-0005-0000-0000-0000C6100000}"/>
    <cellStyle name="40% - アクセント 2 3 4 2 2" xfId="10021" xr:uid="{00000000-0005-0000-0000-0000C7100000}"/>
    <cellStyle name="40% - アクセント 2 3 4 2 2 2" xfId="22836" xr:uid="{00000000-0005-0000-0000-0000C8100000}"/>
    <cellStyle name="40% - アクセント 2 3 4 2 3" xfId="16429" xr:uid="{00000000-0005-0000-0000-0000C9100000}"/>
    <cellStyle name="40% - アクセント 2 3 4 3" xfId="5765" xr:uid="{00000000-0005-0000-0000-0000CA100000}"/>
    <cellStyle name="40% - アクセント 2 3 4 3 2" xfId="12178" xr:uid="{00000000-0005-0000-0000-0000CB100000}"/>
    <cellStyle name="40% - アクセント 2 3 4 3 2 2" xfId="24993" xr:uid="{00000000-0005-0000-0000-0000CC100000}"/>
    <cellStyle name="40% - アクセント 2 3 4 3 3" xfId="18586" xr:uid="{00000000-0005-0000-0000-0000CD100000}"/>
    <cellStyle name="40% - アクセント 2 3 4 4" xfId="7996" xr:uid="{00000000-0005-0000-0000-0000CE100000}"/>
    <cellStyle name="40% - アクセント 2 3 4 4 2" xfId="20811" xr:uid="{00000000-0005-0000-0000-0000CF100000}"/>
    <cellStyle name="40% - アクセント 2 3 4 5" xfId="14404" xr:uid="{00000000-0005-0000-0000-0000D0100000}"/>
    <cellStyle name="40% - アクセント 2 3 5" xfId="2579" xr:uid="{00000000-0005-0000-0000-0000D1100000}"/>
    <cellStyle name="40% - アクセント 2 3 5 2" xfId="9002" xr:uid="{00000000-0005-0000-0000-0000D2100000}"/>
    <cellStyle name="40% - アクセント 2 3 5 2 2" xfId="21817" xr:uid="{00000000-0005-0000-0000-0000D3100000}"/>
    <cellStyle name="40% - アクセント 2 3 5 3" xfId="15410" xr:uid="{00000000-0005-0000-0000-0000D4100000}"/>
    <cellStyle name="40% - アクセント 2 3 6" xfId="4743" xr:uid="{00000000-0005-0000-0000-0000D5100000}"/>
    <cellStyle name="40% - アクセント 2 3 6 2" xfId="11156" xr:uid="{00000000-0005-0000-0000-0000D6100000}"/>
    <cellStyle name="40% - アクセント 2 3 6 2 2" xfId="23971" xr:uid="{00000000-0005-0000-0000-0000D7100000}"/>
    <cellStyle name="40% - アクセント 2 3 6 3" xfId="17564" xr:uid="{00000000-0005-0000-0000-0000D8100000}"/>
    <cellStyle name="40% - アクセント 2 3 7" xfId="773" xr:uid="{00000000-0005-0000-0000-0000D9100000}"/>
    <cellStyle name="40% - アクセント 2 3 7 2" xfId="7226" xr:uid="{00000000-0005-0000-0000-0000DA100000}"/>
    <cellStyle name="40% - アクセント 2 3 7 2 2" xfId="20041" xr:uid="{00000000-0005-0000-0000-0000DB100000}"/>
    <cellStyle name="40% - アクセント 2 3 7 3" xfId="13634" xr:uid="{00000000-0005-0000-0000-0000DC100000}"/>
    <cellStyle name="40% - アクセント 2 3 8" xfId="658" xr:uid="{00000000-0005-0000-0000-0000DD100000}"/>
    <cellStyle name="40% - アクセント 2 3 9" xfId="470" xr:uid="{00000000-0005-0000-0000-0000DE100000}"/>
    <cellStyle name="40% - アクセント 2 3 9 2" xfId="6949" xr:uid="{00000000-0005-0000-0000-0000DF100000}"/>
    <cellStyle name="40% - アクセント 2 3 9 2 2" xfId="19764" xr:uid="{00000000-0005-0000-0000-0000E0100000}"/>
    <cellStyle name="40% - アクセント 2 3 9 3" xfId="13357" xr:uid="{00000000-0005-0000-0000-0000E1100000}"/>
    <cellStyle name="40% - アクセント 2 4" xfId="214" xr:uid="{00000000-0005-0000-0000-0000E2100000}"/>
    <cellStyle name="40% - アクセント 2 4 10" xfId="13128" xr:uid="{00000000-0005-0000-0000-0000E3100000}"/>
    <cellStyle name="40% - アクセント 2 4 2" xfId="306" xr:uid="{00000000-0005-0000-0000-0000E4100000}"/>
    <cellStyle name="40% - アクセント 2 4 2 2" xfId="1227" xr:uid="{00000000-0005-0000-0000-0000E5100000}"/>
    <cellStyle name="40% - アクセント 2 4 2 2 2" xfId="2267" xr:uid="{00000000-0005-0000-0000-0000E6100000}"/>
    <cellStyle name="40% - アクセント 2 4 2 2 2 2" xfId="4298" xr:uid="{00000000-0005-0000-0000-0000E7100000}"/>
    <cellStyle name="40% - アクセント 2 4 2 2 2 2 2" xfId="10718" xr:uid="{00000000-0005-0000-0000-0000E8100000}"/>
    <cellStyle name="40% - アクセント 2 4 2 2 2 2 2 2" xfId="23533" xr:uid="{00000000-0005-0000-0000-0000E9100000}"/>
    <cellStyle name="40% - アクセント 2 4 2 2 2 2 3" xfId="17126" xr:uid="{00000000-0005-0000-0000-0000EA100000}"/>
    <cellStyle name="40% - アクセント 2 4 2 2 2 3" xfId="6462" xr:uid="{00000000-0005-0000-0000-0000EB100000}"/>
    <cellStyle name="40% - アクセント 2 4 2 2 2 3 2" xfId="12875" xr:uid="{00000000-0005-0000-0000-0000EC100000}"/>
    <cellStyle name="40% - アクセント 2 4 2 2 2 3 2 2" xfId="25690" xr:uid="{00000000-0005-0000-0000-0000ED100000}"/>
    <cellStyle name="40% - アクセント 2 4 2 2 2 3 3" xfId="19283" xr:uid="{00000000-0005-0000-0000-0000EE100000}"/>
    <cellStyle name="40% - アクセント 2 4 2 2 2 4" xfId="8693" xr:uid="{00000000-0005-0000-0000-0000EF100000}"/>
    <cellStyle name="40% - アクセント 2 4 2 2 2 4 2" xfId="21508" xr:uid="{00000000-0005-0000-0000-0000F0100000}"/>
    <cellStyle name="40% - アクセント 2 4 2 2 2 5" xfId="15101" xr:uid="{00000000-0005-0000-0000-0000F1100000}"/>
    <cellStyle name="40% - アクセント 2 4 2 2 3" xfId="3276" xr:uid="{00000000-0005-0000-0000-0000F2100000}"/>
    <cellStyle name="40% - アクセント 2 4 2 2 3 2" xfId="9699" xr:uid="{00000000-0005-0000-0000-0000F3100000}"/>
    <cellStyle name="40% - アクセント 2 4 2 2 3 2 2" xfId="22514" xr:uid="{00000000-0005-0000-0000-0000F4100000}"/>
    <cellStyle name="40% - アクセント 2 4 2 2 3 3" xfId="16107" xr:uid="{00000000-0005-0000-0000-0000F5100000}"/>
    <cellStyle name="40% - アクセント 2 4 2 2 4" xfId="5440" xr:uid="{00000000-0005-0000-0000-0000F6100000}"/>
    <cellStyle name="40% - アクセント 2 4 2 2 4 2" xfId="11853" xr:uid="{00000000-0005-0000-0000-0000F7100000}"/>
    <cellStyle name="40% - アクセント 2 4 2 2 4 2 2" xfId="24668" xr:uid="{00000000-0005-0000-0000-0000F8100000}"/>
    <cellStyle name="40% - アクセント 2 4 2 2 4 3" xfId="18261" xr:uid="{00000000-0005-0000-0000-0000F9100000}"/>
    <cellStyle name="40% - アクセント 2 4 2 2 5" xfId="7680" xr:uid="{00000000-0005-0000-0000-0000FA100000}"/>
    <cellStyle name="40% - アクセント 2 4 2 2 5 2" xfId="20495" xr:uid="{00000000-0005-0000-0000-0000FB100000}"/>
    <cellStyle name="40% - アクセント 2 4 2 2 6" xfId="14088" xr:uid="{00000000-0005-0000-0000-0000FC100000}"/>
    <cellStyle name="40% - アクセント 2 4 2 3" xfId="1785" xr:uid="{00000000-0005-0000-0000-0000FD100000}"/>
    <cellStyle name="40% - アクセント 2 4 2 3 2" xfId="3816" xr:uid="{00000000-0005-0000-0000-0000FE100000}"/>
    <cellStyle name="40% - アクセント 2 4 2 3 2 2" xfId="10236" xr:uid="{00000000-0005-0000-0000-0000FF100000}"/>
    <cellStyle name="40% - アクセント 2 4 2 3 2 2 2" xfId="23051" xr:uid="{00000000-0005-0000-0000-000000110000}"/>
    <cellStyle name="40% - アクセント 2 4 2 3 2 3" xfId="16644" xr:uid="{00000000-0005-0000-0000-000001110000}"/>
    <cellStyle name="40% - アクセント 2 4 2 3 3" xfId="5980" xr:uid="{00000000-0005-0000-0000-000002110000}"/>
    <cellStyle name="40% - アクセント 2 4 2 3 3 2" xfId="12393" xr:uid="{00000000-0005-0000-0000-000003110000}"/>
    <cellStyle name="40% - アクセント 2 4 2 3 3 2 2" xfId="25208" xr:uid="{00000000-0005-0000-0000-000004110000}"/>
    <cellStyle name="40% - アクセント 2 4 2 3 3 3" xfId="18801" xr:uid="{00000000-0005-0000-0000-000005110000}"/>
    <cellStyle name="40% - アクセント 2 4 2 3 4" xfId="8211" xr:uid="{00000000-0005-0000-0000-000006110000}"/>
    <cellStyle name="40% - アクセント 2 4 2 3 4 2" xfId="21026" xr:uid="{00000000-0005-0000-0000-000007110000}"/>
    <cellStyle name="40% - アクセント 2 4 2 3 5" xfId="14619" xr:uid="{00000000-0005-0000-0000-000008110000}"/>
    <cellStyle name="40% - アクセント 2 4 2 4" xfId="2794" xr:uid="{00000000-0005-0000-0000-000009110000}"/>
    <cellStyle name="40% - アクセント 2 4 2 4 2" xfId="9217" xr:uid="{00000000-0005-0000-0000-00000A110000}"/>
    <cellStyle name="40% - アクセント 2 4 2 4 2 2" xfId="22032" xr:uid="{00000000-0005-0000-0000-00000B110000}"/>
    <cellStyle name="40% - アクセント 2 4 2 4 3" xfId="15625" xr:uid="{00000000-0005-0000-0000-00000C110000}"/>
    <cellStyle name="40% - アクセント 2 4 2 5" xfId="4958" xr:uid="{00000000-0005-0000-0000-00000D110000}"/>
    <cellStyle name="40% - アクセント 2 4 2 5 2" xfId="11371" xr:uid="{00000000-0005-0000-0000-00000E110000}"/>
    <cellStyle name="40% - アクセント 2 4 2 5 2 2" xfId="24186" xr:uid="{00000000-0005-0000-0000-00000F110000}"/>
    <cellStyle name="40% - アクセント 2 4 2 5 3" xfId="17779" xr:uid="{00000000-0005-0000-0000-000010110000}"/>
    <cellStyle name="40% - アクセント 2 4 2 6" xfId="6797" xr:uid="{00000000-0005-0000-0000-000011110000}"/>
    <cellStyle name="40% - アクセント 2 4 2 6 2" xfId="19612" xr:uid="{00000000-0005-0000-0000-000012110000}"/>
    <cellStyle name="40% - アクセント 2 4 2 7" xfId="13205" xr:uid="{00000000-0005-0000-0000-000013110000}"/>
    <cellStyle name="40% - アクセント 2 4 3" xfId="369" xr:uid="{00000000-0005-0000-0000-000014110000}"/>
    <cellStyle name="40% - アクセント 2 4 3 2" xfId="2079" xr:uid="{00000000-0005-0000-0000-000015110000}"/>
    <cellStyle name="40% - アクセント 2 4 3 2 2" xfId="4110" xr:uid="{00000000-0005-0000-0000-000016110000}"/>
    <cellStyle name="40% - アクセント 2 4 3 2 2 2" xfId="10530" xr:uid="{00000000-0005-0000-0000-000017110000}"/>
    <cellStyle name="40% - アクセント 2 4 3 2 2 2 2" xfId="23345" xr:uid="{00000000-0005-0000-0000-000018110000}"/>
    <cellStyle name="40% - アクセント 2 4 3 2 2 3" xfId="16938" xr:uid="{00000000-0005-0000-0000-000019110000}"/>
    <cellStyle name="40% - アクセント 2 4 3 2 3" xfId="6274" xr:uid="{00000000-0005-0000-0000-00001A110000}"/>
    <cellStyle name="40% - アクセント 2 4 3 2 3 2" xfId="12687" xr:uid="{00000000-0005-0000-0000-00001B110000}"/>
    <cellStyle name="40% - アクセント 2 4 3 2 3 2 2" xfId="25502" xr:uid="{00000000-0005-0000-0000-00001C110000}"/>
    <cellStyle name="40% - アクセント 2 4 3 2 3 3" xfId="19095" xr:uid="{00000000-0005-0000-0000-00001D110000}"/>
    <cellStyle name="40% - アクセント 2 4 3 2 4" xfId="8505" xr:uid="{00000000-0005-0000-0000-00001E110000}"/>
    <cellStyle name="40% - アクセント 2 4 3 2 4 2" xfId="21320" xr:uid="{00000000-0005-0000-0000-00001F110000}"/>
    <cellStyle name="40% - アクセント 2 4 3 2 5" xfId="14913" xr:uid="{00000000-0005-0000-0000-000020110000}"/>
    <cellStyle name="40% - アクセント 2 4 3 3" xfId="3088" xr:uid="{00000000-0005-0000-0000-000021110000}"/>
    <cellStyle name="40% - アクセント 2 4 3 3 2" xfId="9511" xr:uid="{00000000-0005-0000-0000-000022110000}"/>
    <cellStyle name="40% - アクセント 2 4 3 3 2 2" xfId="22326" xr:uid="{00000000-0005-0000-0000-000023110000}"/>
    <cellStyle name="40% - アクセント 2 4 3 3 3" xfId="15919" xr:uid="{00000000-0005-0000-0000-000024110000}"/>
    <cellStyle name="40% - アクセント 2 4 3 4" xfId="5252" xr:uid="{00000000-0005-0000-0000-000025110000}"/>
    <cellStyle name="40% - アクセント 2 4 3 4 2" xfId="11665" xr:uid="{00000000-0005-0000-0000-000026110000}"/>
    <cellStyle name="40% - アクセント 2 4 3 4 2 2" xfId="24480" xr:uid="{00000000-0005-0000-0000-000027110000}"/>
    <cellStyle name="40% - アクセント 2 4 3 4 3" xfId="18073" xr:uid="{00000000-0005-0000-0000-000028110000}"/>
    <cellStyle name="40% - アクセント 2 4 3 5" xfId="6860" xr:uid="{00000000-0005-0000-0000-000029110000}"/>
    <cellStyle name="40% - アクセント 2 4 3 5 2" xfId="19675" xr:uid="{00000000-0005-0000-0000-00002A110000}"/>
    <cellStyle name="40% - アクセント 2 4 3 6" xfId="13268" xr:uid="{00000000-0005-0000-0000-00002B110000}"/>
    <cellStyle name="40% - アクセント 2 4 4" xfId="1599" xr:uid="{00000000-0005-0000-0000-00002C110000}"/>
    <cellStyle name="40% - アクセント 2 4 4 2" xfId="3630" xr:uid="{00000000-0005-0000-0000-00002D110000}"/>
    <cellStyle name="40% - アクセント 2 4 4 2 2" xfId="10050" xr:uid="{00000000-0005-0000-0000-00002E110000}"/>
    <cellStyle name="40% - アクセント 2 4 4 2 2 2" xfId="22865" xr:uid="{00000000-0005-0000-0000-00002F110000}"/>
    <cellStyle name="40% - アクセント 2 4 4 2 3" xfId="16458" xr:uid="{00000000-0005-0000-0000-000030110000}"/>
    <cellStyle name="40% - アクセント 2 4 4 3" xfId="5794" xr:uid="{00000000-0005-0000-0000-000031110000}"/>
    <cellStyle name="40% - アクセント 2 4 4 3 2" xfId="12207" xr:uid="{00000000-0005-0000-0000-000032110000}"/>
    <cellStyle name="40% - アクセント 2 4 4 3 2 2" xfId="25022" xr:uid="{00000000-0005-0000-0000-000033110000}"/>
    <cellStyle name="40% - アクセント 2 4 4 3 3" xfId="18615" xr:uid="{00000000-0005-0000-0000-000034110000}"/>
    <cellStyle name="40% - アクセント 2 4 4 4" xfId="8025" xr:uid="{00000000-0005-0000-0000-000035110000}"/>
    <cellStyle name="40% - アクセント 2 4 4 4 2" xfId="20840" xr:uid="{00000000-0005-0000-0000-000036110000}"/>
    <cellStyle name="40% - アクセント 2 4 4 5" xfId="14433" xr:uid="{00000000-0005-0000-0000-000037110000}"/>
    <cellStyle name="40% - アクセント 2 4 5" xfId="2608" xr:uid="{00000000-0005-0000-0000-000038110000}"/>
    <cellStyle name="40% - アクセント 2 4 5 2" xfId="9031" xr:uid="{00000000-0005-0000-0000-000039110000}"/>
    <cellStyle name="40% - アクセント 2 4 5 2 2" xfId="21846" xr:uid="{00000000-0005-0000-0000-00003A110000}"/>
    <cellStyle name="40% - アクセント 2 4 5 3" xfId="15439" xr:uid="{00000000-0005-0000-0000-00003B110000}"/>
    <cellStyle name="40% - アクセント 2 4 6" xfId="4772" xr:uid="{00000000-0005-0000-0000-00003C110000}"/>
    <cellStyle name="40% - アクセント 2 4 6 2" xfId="11185" xr:uid="{00000000-0005-0000-0000-00003D110000}"/>
    <cellStyle name="40% - アクセント 2 4 6 2 2" xfId="24000" xr:uid="{00000000-0005-0000-0000-00003E110000}"/>
    <cellStyle name="40% - アクセント 2 4 6 3" xfId="17593" xr:uid="{00000000-0005-0000-0000-00003F110000}"/>
    <cellStyle name="40% - アクセント 2 4 7" xfId="788" xr:uid="{00000000-0005-0000-0000-000040110000}"/>
    <cellStyle name="40% - アクセント 2 4 7 2" xfId="7241" xr:uid="{00000000-0005-0000-0000-000041110000}"/>
    <cellStyle name="40% - アクセント 2 4 7 2 2" xfId="20056" xr:uid="{00000000-0005-0000-0000-000042110000}"/>
    <cellStyle name="40% - アクセント 2 4 7 3" xfId="13649" xr:uid="{00000000-0005-0000-0000-000043110000}"/>
    <cellStyle name="40% - アクセント 2 4 8" xfId="6556" xr:uid="{00000000-0005-0000-0000-000044110000}"/>
    <cellStyle name="40% - アクセント 2 4 8 2" xfId="12969" xr:uid="{00000000-0005-0000-0000-000045110000}"/>
    <cellStyle name="40% - アクセント 2 4 8 2 2" xfId="25784" xr:uid="{00000000-0005-0000-0000-000046110000}"/>
    <cellStyle name="40% - アクセント 2 4 8 3" xfId="19377" xr:uid="{00000000-0005-0000-0000-000047110000}"/>
    <cellStyle name="40% - アクセント 2 4 9" xfId="6720" xr:uid="{00000000-0005-0000-0000-000048110000}"/>
    <cellStyle name="40% - アクセント 2 4 9 2" xfId="19535" xr:uid="{00000000-0005-0000-0000-000049110000}"/>
    <cellStyle name="40% - アクセント 2 5" xfId="247" xr:uid="{00000000-0005-0000-0000-00004A110000}"/>
    <cellStyle name="40% - アクセント 2 5 2" xfId="560" xr:uid="{00000000-0005-0000-0000-00004B110000}"/>
    <cellStyle name="40% - アクセント 2 5 2 2" xfId="1149" xr:uid="{00000000-0005-0000-0000-00004C110000}"/>
    <cellStyle name="40% - アクセント 2 5 2 2 2" xfId="2189" xr:uid="{00000000-0005-0000-0000-00004D110000}"/>
    <cellStyle name="40% - アクセント 2 5 2 2 2 2" xfId="4220" xr:uid="{00000000-0005-0000-0000-00004E110000}"/>
    <cellStyle name="40% - アクセント 2 5 2 2 2 2 2" xfId="10640" xr:uid="{00000000-0005-0000-0000-00004F110000}"/>
    <cellStyle name="40% - アクセント 2 5 2 2 2 2 2 2" xfId="23455" xr:uid="{00000000-0005-0000-0000-000050110000}"/>
    <cellStyle name="40% - アクセント 2 5 2 2 2 2 3" xfId="17048" xr:uid="{00000000-0005-0000-0000-000051110000}"/>
    <cellStyle name="40% - アクセント 2 5 2 2 2 3" xfId="6384" xr:uid="{00000000-0005-0000-0000-000052110000}"/>
    <cellStyle name="40% - アクセント 2 5 2 2 2 3 2" xfId="12797" xr:uid="{00000000-0005-0000-0000-000053110000}"/>
    <cellStyle name="40% - アクセント 2 5 2 2 2 3 2 2" xfId="25612" xr:uid="{00000000-0005-0000-0000-000054110000}"/>
    <cellStyle name="40% - アクセント 2 5 2 2 2 3 3" xfId="19205" xr:uid="{00000000-0005-0000-0000-000055110000}"/>
    <cellStyle name="40% - アクセント 2 5 2 2 2 4" xfId="8615" xr:uid="{00000000-0005-0000-0000-000056110000}"/>
    <cellStyle name="40% - アクセント 2 5 2 2 2 4 2" xfId="21430" xr:uid="{00000000-0005-0000-0000-000057110000}"/>
    <cellStyle name="40% - アクセント 2 5 2 2 2 5" xfId="15023" xr:uid="{00000000-0005-0000-0000-000058110000}"/>
    <cellStyle name="40% - アクセント 2 5 2 2 3" xfId="3198" xr:uid="{00000000-0005-0000-0000-000059110000}"/>
    <cellStyle name="40% - アクセント 2 5 2 2 3 2" xfId="9621" xr:uid="{00000000-0005-0000-0000-00005A110000}"/>
    <cellStyle name="40% - アクセント 2 5 2 2 3 2 2" xfId="22436" xr:uid="{00000000-0005-0000-0000-00005B110000}"/>
    <cellStyle name="40% - アクセント 2 5 2 2 3 3" xfId="16029" xr:uid="{00000000-0005-0000-0000-00005C110000}"/>
    <cellStyle name="40% - アクセント 2 5 2 2 4" xfId="5362" xr:uid="{00000000-0005-0000-0000-00005D110000}"/>
    <cellStyle name="40% - アクセント 2 5 2 2 4 2" xfId="11775" xr:uid="{00000000-0005-0000-0000-00005E110000}"/>
    <cellStyle name="40% - アクセント 2 5 2 2 4 2 2" xfId="24590" xr:uid="{00000000-0005-0000-0000-00005F110000}"/>
    <cellStyle name="40% - アクセント 2 5 2 2 4 3" xfId="18183" xr:uid="{00000000-0005-0000-0000-000060110000}"/>
    <cellStyle name="40% - アクセント 2 5 2 2 5" xfId="7602" xr:uid="{00000000-0005-0000-0000-000061110000}"/>
    <cellStyle name="40% - アクセント 2 5 2 2 5 2" xfId="20417" xr:uid="{00000000-0005-0000-0000-000062110000}"/>
    <cellStyle name="40% - アクセント 2 5 2 2 6" xfId="14010" xr:uid="{00000000-0005-0000-0000-000063110000}"/>
    <cellStyle name="40% - アクセント 2 5 2 3" xfId="1707" xr:uid="{00000000-0005-0000-0000-000064110000}"/>
    <cellStyle name="40% - アクセント 2 5 2 3 2" xfId="3738" xr:uid="{00000000-0005-0000-0000-000065110000}"/>
    <cellStyle name="40% - アクセント 2 5 2 3 2 2" xfId="10158" xr:uid="{00000000-0005-0000-0000-000066110000}"/>
    <cellStyle name="40% - アクセント 2 5 2 3 2 2 2" xfId="22973" xr:uid="{00000000-0005-0000-0000-000067110000}"/>
    <cellStyle name="40% - アクセント 2 5 2 3 2 3" xfId="16566" xr:uid="{00000000-0005-0000-0000-000068110000}"/>
    <cellStyle name="40% - アクセント 2 5 2 3 3" xfId="5902" xr:uid="{00000000-0005-0000-0000-000069110000}"/>
    <cellStyle name="40% - アクセント 2 5 2 3 3 2" xfId="12315" xr:uid="{00000000-0005-0000-0000-00006A110000}"/>
    <cellStyle name="40% - アクセント 2 5 2 3 3 2 2" xfId="25130" xr:uid="{00000000-0005-0000-0000-00006B110000}"/>
    <cellStyle name="40% - アクセント 2 5 2 3 3 3" xfId="18723" xr:uid="{00000000-0005-0000-0000-00006C110000}"/>
    <cellStyle name="40% - アクセント 2 5 2 3 4" xfId="8133" xr:uid="{00000000-0005-0000-0000-00006D110000}"/>
    <cellStyle name="40% - アクセント 2 5 2 3 4 2" xfId="20948" xr:uid="{00000000-0005-0000-0000-00006E110000}"/>
    <cellStyle name="40% - アクセント 2 5 2 3 5" xfId="14541" xr:uid="{00000000-0005-0000-0000-00006F110000}"/>
    <cellStyle name="40% - アクセント 2 5 2 4" xfId="2716" xr:uid="{00000000-0005-0000-0000-000070110000}"/>
    <cellStyle name="40% - アクセント 2 5 2 4 2" xfId="9139" xr:uid="{00000000-0005-0000-0000-000071110000}"/>
    <cellStyle name="40% - アクセント 2 5 2 4 2 2" xfId="21954" xr:uid="{00000000-0005-0000-0000-000072110000}"/>
    <cellStyle name="40% - アクセント 2 5 2 4 3" xfId="15547" xr:uid="{00000000-0005-0000-0000-000073110000}"/>
    <cellStyle name="40% - アクセント 2 5 2 5" xfId="4880" xr:uid="{00000000-0005-0000-0000-000074110000}"/>
    <cellStyle name="40% - アクセント 2 5 2 5 2" xfId="11293" xr:uid="{00000000-0005-0000-0000-000075110000}"/>
    <cellStyle name="40% - アクセント 2 5 2 5 2 2" xfId="24108" xr:uid="{00000000-0005-0000-0000-000076110000}"/>
    <cellStyle name="40% - アクセント 2 5 2 5 3" xfId="17701" xr:uid="{00000000-0005-0000-0000-000077110000}"/>
    <cellStyle name="40% - アクセント 2 5 2 6" xfId="7037" xr:uid="{00000000-0005-0000-0000-000078110000}"/>
    <cellStyle name="40% - アクセント 2 5 2 6 2" xfId="19852" xr:uid="{00000000-0005-0000-0000-000079110000}"/>
    <cellStyle name="40% - アクセント 2 5 2 7" xfId="13445" xr:uid="{00000000-0005-0000-0000-00007A110000}"/>
    <cellStyle name="40% - アクセント 2 5 3" xfId="979" xr:uid="{00000000-0005-0000-0000-00007B110000}"/>
    <cellStyle name="40% - アクセント 2 5 3 2" xfId="2001" xr:uid="{00000000-0005-0000-0000-00007C110000}"/>
    <cellStyle name="40% - アクセント 2 5 3 2 2" xfId="4032" xr:uid="{00000000-0005-0000-0000-00007D110000}"/>
    <cellStyle name="40% - アクセント 2 5 3 2 2 2" xfId="10452" xr:uid="{00000000-0005-0000-0000-00007E110000}"/>
    <cellStyle name="40% - アクセント 2 5 3 2 2 2 2" xfId="23267" xr:uid="{00000000-0005-0000-0000-00007F110000}"/>
    <cellStyle name="40% - アクセント 2 5 3 2 2 3" xfId="16860" xr:uid="{00000000-0005-0000-0000-000080110000}"/>
    <cellStyle name="40% - アクセント 2 5 3 2 3" xfId="6196" xr:uid="{00000000-0005-0000-0000-000081110000}"/>
    <cellStyle name="40% - アクセント 2 5 3 2 3 2" xfId="12609" xr:uid="{00000000-0005-0000-0000-000082110000}"/>
    <cellStyle name="40% - アクセント 2 5 3 2 3 2 2" xfId="25424" xr:uid="{00000000-0005-0000-0000-000083110000}"/>
    <cellStyle name="40% - アクセント 2 5 3 2 3 3" xfId="19017" xr:uid="{00000000-0005-0000-0000-000084110000}"/>
    <cellStyle name="40% - アクセント 2 5 3 2 4" xfId="8427" xr:uid="{00000000-0005-0000-0000-000085110000}"/>
    <cellStyle name="40% - アクセント 2 5 3 2 4 2" xfId="21242" xr:uid="{00000000-0005-0000-0000-000086110000}"/>
    <cellStyle name="40% - アクセント 2 5 3 2 5" xfId="14835" xr:uid="{00000000-0005-0000-0000-000087110000}"/>
    <cellStyle name="40% - アクセント 2 5 3 3" xfId="3010" xr:uid="{00000000-0005-0000-0000-000088110000}"/>
    <cellStyle name="40% - アクセント 2 5 3 3 2" xfId="9433" xr:uid="{00000000-0005-0000-0000-000089110000}"/>
    <cellStyle name="40% - アクセント 2 5 3 3 2 2" xfId="22248" xr:uid="{00000000-0005-0000-0000-00008A110000}"/>
    <cellStyle name="40% - アクセント 2 5 3 3 3" xfId="15841" xr:uid="{00000000-0005-0000-0000-00008B110000}"/>
    <cellStyle name="40% - アクセント 2 5 3 4" xfId="5174" xr:uid="{00000000-0005-0000-0000-00008C110000}"/>
    <cellStyle name="40% - アクセント 2 5 3 4 2" xfId="11587" xr:uid="{00000000-0005-0000-0000-00008D110000}"/>
    <cellStyle name="40% - アクセント 2 5 3 4 2 2" xfId="24402" xr:uid="{00000000-0005-0000-0000-00008E110000}"/>
    <cellStyle name="40% - アクセント 2 5 3 4 3" xfId="17995" xr:uid="{00000000-0005-0000-0000-00008F110000}"/>
    <cellStyle name="40% - アクセント 2 5 3 5" xfId="7432" xr:uid="{00000000-0005-0000-0000-000090110000}"/>
    <cellStyle name="40% - アクセント 2 5 3 5 2" xfId="20247" xr:uid="{00000000-0005-0000-0000-000091110000}"/>
    <cellStyle name="40% - アクセント 2 5 3 6" xfId="13840" xr:uid="{00000000-0005-0000-0000-000092110000}"/>
    <cellStyle name="40% - アクセント 2 5 4" xfId="1521" xr:uid="{00000000-0005-0000-0000-000093110000}"/>
    <cellStyle name="40% - アクセント 2 5 4 2" xfId="3553" xr:uid="{00000000-0005-0000-0000-000094110000}"/>
    <cellStyle name="40% - アクセント 2 5 4 2 2" xfId="9973" xr:uid="{00000000-0005-0000-0000-000095110000}"/>
    <cellStyle name="40% - アクセント 2 5 4 2 2 2" xfId="22788" xr:uid="{00000000-0005-0000-0000-000096110000}"/>
    <cellStyle name="40% - アクセント 2 5 4 2 3" xfId="16381" xr:uid="{00000000-0005-0000-0000-000097110000}"/>
    <cellStyle name="40% - アクセント 2 5 4 3" xfId="5717" xr:uid="{00000000-0005-0000-0000-000098110000}"/>
    <cellStyle name="40% - アクセント 2 5 4 3 2" xfId="12130" xr:uid="{00000000-0005-0000-0000-000099110000}"/>
    <cellStyle name="40% - アクセント 2 5 4 3 2 2" xfId="24945" xr:uid="{00000000-0005-0000-0000-00009A110000}"/>
    <cellStyle name="40% - アクセント 2 5 4 3 3" xfId="18538" xr:uid="{00000000-0005-0000-0000-00009B110000}"/>
    <cellStyle name="40% - アクセント 2 5 4 4" xfId="7948" xr:uid="{00000000-0005-0000-0000-00009C110000}"/>
    <cellStyle name="40% - アクセント 2 5 4 4 2" xfId="20763" xr:uid="{00000000-0005-0000-0000-00009D110000}"/>
    <cellStyle name="40% - アクセント 2 5 4 5" xfId="14356" xr:uid="{00000000-0005-0000-0000-00009E110000}"/>
    <cellStyle name="40% - アクセント 2 5 5" xfId="2531" xr:uid="{00000000-0005-0000-0000-00009F110000}"/>
    <cellStyle name="40% - アクセント 2 5 5 2" xfId="8954" xr:uid="{00000000-0005-0000-0000-0000A0110000}"/>
    <cellStyle name="40% - アクセント 2 5 5 2 2" xfId="21769" xr:uid="{00000000-0005-0000-0000-0000A1110000}"/>
    <cellStyle name="40% - アクセント 2 5 5 3" xfId="15362" xr:uid="{00000000-0005-0000-0000-0000A2110000}"/>
    <cellStyle name="40% - アクセント 2 5 6" xfId="4695" xr:uid="{00000000-0005-0000-0000-0000A3110000}"/>
    <cellStyle name="40% - アクセント 2 5 6 2" xfId="11108" xr:uid="{00000000-0005-0000-0000-0000A4110000}"/>
    <cellStyle name="40% - アクセント 2 5 6 2 2" xfId="23923" xr:uid="{00000000-0005-0000-0000-0000A5110000}"/>
    <cellStyle name="40% - アクセント 2 5 6 3" xfId="17516" xr:uid="{00000000-0005-0000-0000-0000A6110000}"/>
    <cellStyle name="40% - アクセント 2 5 7" xfId="6748" xr:uid="{00000000-0005-0000-0000-0000A7110000}"/>
    <cellStyle name="40% - アクセント 2 5 7 2" xfId="19563" xr:uid="{00000000-0005-0000-0000-0000A8110000}"/>
    <cellStyle name="40% - アクセント 2 5 8" xfId="13156" xr:uid="{00000000-0005-0000-0000-0000A9110000}"/>
    <cellStyle name="40% - アクセント 2 6" xfId="342" xr:uid="{00000000-0005-0000-0000-0000AA110000}"/>
    <cellStyle name="40% - アクセント 2 6 2" xfId="542" xr:uid="{00000000-0005-0000-0000-0000AB110000}"/>
    <cellStyle name="40% - アクセント 2 6 2 2" xfId="1131" xr:uid="{00000000-0005-0000-0000-0000AC110000}"/>
    <cellStyle name="40% - アクセント 2 6 2 2 2" xfId="2171" xr:uid="{00000000-0005-0000-0000-0000AD110000}"/>
    <cellStyle name="40% - アクセント 2 6 2 2 2 2" xfId="4202" xr:uid="{00000000-0005-0000-0000-0000AE110000}"/>
    <cellStyle name="40% - アクセント 2 6 2 2 2 2 2" xfId="10622" xr:uid="{00000000-0005-0000-0000-0000AF110000}"/>
    <cellStyle name="40% - アクセント 2 6 2 2 2 2 2 2" xfId="23437" xr:uid="{00000000-0005-0000-0000-0000B0110000}"/>
    <cellStyle name="40% - アクセント 2 6 2 2 2 2 3" xfId="17030" xr:uid="{00000000-0005-0000-0000-0000B1110000}"/>
    <cellStyle name="40% - アクセント 2 6 2 2 2 3" xfId="6366" xr:uid="{00000000-0005-0000-0000-0000B2110000}"/>
    <cellStyle name="40% - アクセント 2 6 2 2 2 3 2" xfId="12779" xr:uid="{00000000-0005-0000-0000-0000B3110000}"/>
    <cellStyle name="40% - アクセント 2 6 2 2 2 3 2 2" xfId="25594" xr:uid="{00000000-0005-0000-0000-0000B4110000}"/>
    <cellStyle name="40% - アクセント 2 6 2 2 2 3 3" xfId="19187" xr:uid="{00000000-0005-0000-0000-0000B5110000}"/>
    <cellStyle name="40% - アクセント 2 6 2 2 2 4" xfId="8597" xr:uid="{00000000-0005-0000-0000-0000B6110000}"/>
    <cellStyle name="40% - アクセント 2 6 2 2 2 4 2" xfId="21412" xr:uid="{00000000-0005-0000-0000-0000B7110000}"/>
    <cellStyle name="40% - アクセント 2 6 2 2 2 5" xfId="15005" xr:uid="{00000000-0005-0000-0000-0000B8110000}"/>
    <cellStyle name="40% - アクセント 2 6 2 2 3" xfId="3180" xr:uid="{00000000-0005-0000-0000-0000B9110000}"/>
    <cellStyle name="40% - アクセント 2 6 2 2 3 2" xfId="9603" xr:uid="{00000000-0005-0000-0000-0000BA110000}"/>
    <cellStyle name="40% - アクセント 2 6 2 2 3 2 2" xfId="22418" xr:uid="{00000000-0005-0000-0000-0000BB110000}"/>
    <cellStyle name="40% - アクセント 2 6 2 2 3 3" xfId="16011" xr:uid="{00000000-0005-0000-0000-0000BC110000}"/>
    <cellStyle name="40% - アクセント 2 6 2 2 4" xfId="5344" xr:uid="{00000000-0005-0000-0000-0000BD110000}"/>
    <cellStyle name="40% - アクセント 2 6 2 2 4 2" xfId="11757" xr:uid="{00000000-0005-0000-0000-0000BE110000}"/>
    <cellStyle name="40% - アクセント 2 6 2 2 4 2 2" xfId="24572" xr:uid="{00000000-0005-0000-0000-0000BF110000}"/>
    <cellStyle name="40% - アクセント 2 6 2 2 4 3" xfId="18165" xr:uid="{00000000-0005-0000-0000-0000C0110000}"/>
    <cellStyle name="40% - アクセント 2 6 2 2 5" xfId="7584" xr:uid="{00000000-0005-0000-0000-0000C1110000}"/>
    <cellStyle name="40% - アクセント 2 6 2 2 5 2" xfId="20399" xr:uid="{00000000-0005-0000-0000-0000C2110000}"/>
    <cellStyle name="40% - アクセント 2 6 2 2 6" xfId="13992" xr:uid="{00000000-0005-0000-0000-0000C3110000}"/>
    <cellStyle name="40% - アクセント 2 6 2 3" xfId="1689" xr:uid="{00000000-0005-0000-0000-0000C4110000}"/>
    <cellStyle name="40% - アクセント 2 6 2 3 2" xfId="3720" xr:uid="{00000000-0005-0000-0000-0000C5110000}"/>
    <cellStyle name="40% - アクセント 2 6 2 3 2 2" xfId="10140" xr:uid="{00000000-0005-0000-0000-0000C6110000}"/>
    <cellStyle name="40% - アクセント 2 6 2 3 2 2 2" xfId="22955" xr:uid="{00000000-0005-0000-0000-0000C7110000}"/>
    <cellStyle name="40% - アクセント 2 6 2 3 2 3" xfId="16548" xr:uid="{00000000-0005-0000-0000-0000C8110000}"/>
    <cellStyle name="40% - アクセント 2 6 2 3 3" xfId="5884" xr:uid="{00000000-0005-0000-0000-0000C9110000}"/>
    <cellStyle name="40% - アクセント 2 6 2 3 3 2" xfId="12297" xr:uid="{00000000-0005-0000-0000-0000CA110000}"/>
    <cellStyle name="40% - アクセント 2 6 2 3 3 2 2" xfId="25112" xr:uid="{00000000-0005-0000-0000-0000CB110000}"/>
    <cellStyle name="40% - アクセント 2 6 2 3 3 3" xfId="18705" xr:uid="{00000000-0005-0000-0000-0000CC110000}"/>
    <cellStyle name="40% - アクセント 2 6 2 3 4" xfId="8115" xr:uid="{00000000-0005-0000-0000-0000CD110000}"/>
    <cellStyle name="40% - アクセント 2 6 2 3 4 2" xfId="20930" xr:uid="{00000000-0005-0000-0000-0000CE110000}"/>
    <cellStyle name="40% - アクセント 2 6 2 3 5" xfId="14523" xr:uid="{00000000-0005-0000-0000-0000CF110000}"/>
    <cellStyle name="40% - アクセント 2 6 2 4" xfId="2698" xr:uid="{00000000-0005-0000-0000-0000D0110000}"/>
    <cellStyle name="40% - アクセント 2 6 2 4 2" xfId="9121" xr:uid="{00000000-0005-0000-0000-0000D1110000}"/>
    <cellStyle name="40% - アクセント 2 6 2 4 2 2" xfId="21936" xr:uid="{00000000-0005-0000-0000-0000D2110000}"/>
    <cellStyle name="40% - アクセント 2 6 2 4 3" xfId="15529" xr:uid="{00000000-0005-0000-0000-0000D3110000}"/>
    <cellStyle name="40% - アクセント 2 6 2 5" xfId="4862" xr:uid="{00000000-0005-0000-0000-0000D4110000}"/>
    <cellStyle name="40% - アクセント 2 6 2 5 2" xfId="11275" xr:uid="{00000000-0005-0000-0000-0000D5110000}"/>
    <cellStyle name="40% - アクセント 2 6 2 5 2 2" xfId="24090" xr:uid="{00000000-0005-0000-0000-0000D6110000}"/>
    <cellStyle name="40% - アクセント 2 6 2 5 3" xfId="17683" xr:uid="{00000000-0005-0000-0000-0000D7110000}"/>
    <cellStyle name="40% - アクセント 2 6 2 6" xfId="7019" xr:uid="{00000000-0005-0000-0000-0000D8110000}"/>
    <cellStyle name="40% - アクセント 2 6 2 6 2" xfId="19834" xr:uid="{00000000-0005-0000-0000-0000D9110000}"/>
    <cellStyle name="40% - アクセント 2 6 2 7" xfId="13427" xr:uid="{00000000-0005-0000-0000-0000DA110000}"/>
    <cellStyle name="40% - アクセント 2 6 3" xfId="946" xr:uid="{00000000-0005-0000-0000-0000DB110000}"/>
    <cellStyle name="40% - アクセント 2 6 3 2" xfId="1968" xr:uid="{00000000-0005-0000-0000-0000DC110000}"/>
    <cellStyle name="40% - アクセント 2 6 3 2 2" xfId="3999" xr:uid="{00000000-0005-0000-0000-0000DD110000}"/>
    <cellStyle name="40% - アクセント 2 6 3 2 2 2" xfId="10419" xr:uid="{00000000-0005-0000-0000-0000DE110000}"/>
    <cellStyle name="40% - アクセント 2 6 3 2 2 2 2" xfId="23234" xr:uid="{00000000-0005-0000-0000-0000DF110000}"/>
    <cellStyle name="40% - アクセント 2 6 3 2 2 3" xfId="16827" xr:uid="{00000000-0005-0000-0000-0000E0110000}"/>
    <cellStyle name="40% - アクセント 2 6 3 2 3" xfId="6163" xr:uid="{00000000-0005-0000-0000-0000E1110000}"/>
    <cellStyle name="40% - アクセント 2 6 3 2 3 2" xfId="12576" xr:uid="{00000000-0005-0000-0000-0000E2110000}"/>
    <cellStyle name="40% - アクセント 2 6 3 2 3 2 2" xfId="25391" xr:uid="{00000000-0005-0000-0000-0000E3110000}"/>
    <cellStyle name="40% - アクセント 2 6 3 2 3 3" xfId="18984" xr:uid="{00000000-0005-0000-0000-0000E4110000}"/>
    <cellStyle name="40% - アクセント 2 6 3 2 4" xfId="8394" xr:uid="{00000000-0005-0000-0000-0000E5110000}"/>
    <cellStyle name="40% - アクセント 2 6 3 2 4 2" xfId="21209" xr:uid="{00000000-0005-0000-0000-0000E6110000}"/>
    <cellStyle name="40% - アクセント 2 6 3 2 5" xfId="14802" xr:uid="{00000000-0005-0000-0000-0000E7110000}"/>
    <cellStyle name="40% - アクセント 2 6 3 3" xfId="2977" xr:uid="{00000000-0005-0000-0000-0000E8110000}"/>
    <cellStyle name="40% - アクセント 2 6 3 3 2" xfId="9400" xr:uid="{00000000-0005-0000-0000-0000E9110000}"/>
    <cellStyle name="40% - アクセント 2 6 3 3 2 2" xfId="22215" xr:uid="{00000000-0005-0000-0000-0000EA110000}"/>
    <cellStyle name="40% - アクセント 2 6 3 3 3" xfId="15808" xr:uid="{00000000-0005-0000-0000-0000EB110000}"/>
    <cellStyle name="40% - アクセント 2 6 3 4" xfId="5141" xr:uid="{00000000-0005-0000-0000-0000EC110000}"/>
    <cellStyle name="40% - アクセント 2 6 3 4 2" xfId="11554" xr:uid="{00000000-0005-0000-0000-0000ED110000}"/>
    <cellStyle name="40% - アクセント 2 6 3 4 2 2" xfId="24369" xr:uid="{00000000-0005-0000-0000-0000EE110000}"/>
    <cellStyle name="40% - アクセント 2 6 3 4 3" xfId="17962" xr:uid="{00000000-0005-0000-0000-0000EF110000}"/>
    <cellStyle name="40% - アクセント 2 6 3 5" xfId="7399" xr:uid="{00000000-0005-0000-0000-0000F0110000}"/>
    <cellStyle name="40% - アクセント 2 6 3 5 2" xfId="20214" xr:uid="{00000000-0005-0000-0000-0000F1110000}"/>
    <cellStyle name="40% - アクセント 2 6 3 6" xfId="13807" xr:uid="{00000000-0005-0000-0000-0000F2110000}"/>
    <cellStyle name="40% - アクセント 2 6 4" xfId="1489" xr:uid="{00000000-0005-0000-0000-0000F3110000}"/>
    <cellStyle name="40% - アクセント 2 6 4 2" xfId="3521" xr:uid="{00000000-0005-0000-0000-0000F4110000}"/>
    <cellStyle name="40% - アクセント 2 6 4 2 2" xfId="9941" xr:uid="{00000000-0005-0000-0000-0000F5110000}"/>
    <cellStyle name="40% - アクセント 2 6 4 2 2 2" xfId="22756" xr:uid="{00000000-0005-0000-0000-0000F6110000}"/>
    <cellStyle name="40% - アクセント 2 6 4 2 3" xfId="16349" xr:uid="{00000000-0005-0000-0000-0000F7110000}"/>
    <cellStyle name="40% - アクセント 2 6 4 3" xfId="5685" xr:uid="{00000000-0005-0000-0000-0000F8110000}"/>
    <cellStyle name="40% - アクセント 2 6 4 3 2" xfId="12098" xr:uid="{00000000-0005-0000-0000-0000F9110000}"/>
    <cellStyle name="40% - アクセント 2 6 4 3 2 2" xfId="24913" xr:uid="{00000000-0005-0000-0000-0000FA110000}"/>
    <cellStyle name="40% - アクセント 2 6 4 3 3" xfId="18506" xr:uid="{00000000-0005-0000-0000-0000FB110000}"/>
    <cellStyle name="40% - アクセント 2 6 4 4" xfId="7916" xr:uid="{00000000-0005-0000-0000-0000FC110000}"/>
    <cellStyle name="40% - アクセント 2 6 4 4 2" xfId="20731" xr:uid="{00000000-0005-0000-0000-0000FD110000}"/>
    <cellStyle name="40% - アクセント 2 6 4 5" xfId="14324" xr:uid="{00000000-0005-0000-0000-0000FE110000}"/>
    <cellStyle name="40% - アクセント 2 6 5" xfId="2499" xr:uid="{00000000-0005-0000-0000-0000FF110000}"/>
    <cellStyle name="40% - アクセント 2 6 5 2" xfId="8922" xr:uid="{00000000-0005-0000-0000-000000120000}"/>
    <cellStyle name="40% - アクセント 2 6 5 2 2" xfId="21737" xr:uid="{00000000-0005-0000-0000-000001120000}"/>
    <cellStyle name="40% - アクセント 2 6 5 3" xfId="15330" xr:uid="{00000000-0005-0000-0000-000002120000}"/>
    <cellStyle name="40% - アクセント 2 6 6" xfId="4663" xr:uid="{00000000-0005-0000-0000-000003120000}"/>
    <cellStyle name="40% - アクセント 2 6 6 2" xfId="11076" xr:uid="{00000000-0005-0000-0000-000004120000}"/>
    <cellStyle name="40% - アクセント 2 6 6 2 2" xfId="23891" xr:uid="{00000000-0005-0000-0000-000005120000}"/>
    <cellStyle name="40% - アクセント 2 6 6 3" xfId="17484" xr:uid="{00000000-0005-0000-0000-000006120000}"/>
    <cellStyle name="40% - アクセント 2 6 7" xfId="6833" xr:uid="{00000000-0005-0000-0000-000007120000}"/>
    <cellStyle name="40% - アクセント 2 6 7 2" xfId="19648" xr:uid="{00000000-0005-0000-0000-000008120000}"/>
    <cellStyle name="40% - アクセント 2 6 8" xfId="13241" xr:uid="{00000000-0005-0000-0000-000009120000}"/>
    <cellStyle name="40% - アクセント 2 7" xfId="453" xr:uid="{00000000-0005-0000-0000-00000A120000}"/>
    <cellStyle name="40% - アクセント 2 7 2" xfId="908" xr:uid="{00000000-0005-0000-0000-00000B120000}"/>
    <cellStyle name="40% - アクセント 2 7 2 2" xfId="1930" xr:uid="{00000000-0005-0000-0000-00000C120000}"/>
    <cellStyle name="40% - アクセント 2 7 2 2 2" xfId="3961" xr:uid="{00000000-0005-0000-0000-00000D120000}"/>
    <cellStyle name="40% - アクセント 2 7 2 2 2 2" xfId="10381" xr:uid="{00000000-0005-0000-0000-00000E120000}"/>
    <cellStyle name="40% - アクセント 2 7 2 2 2 2 2" xfId="23196" xr:uid="{00000000-0005-0000-0000-00000F120000}"/>
    <cellStyle name="40% - アクセント 2 7 2 2 2 3" xfId="16789" xr:uid="{00000000-0005-0000-0000-000010120000}"/>
    <cellStyle name="40% - アクセント 2 7 2 2 3" xfId="6125" xr:uid="{00000000-0005-0000-0000-000011120000}"/>
    <cellStyle name="40% - アクセント 2 7 2 2 3 2" xfId="12538" xr:uid="{00000000-0005-0000-0000-000012120000}"/>
    <cellStyle name="40% - アクセント 2 7 2 2 3 2 2" xfId="25353" xr:uid="{00000000-0005-0000-0000-000013120000}"/>
    <cellStyle name="40% - アクセント 2 7 2 2 3 3" xfId="18946" xr:uid="{00000000-0005-0000-0000-000014120000}"/>
    <cellStyle name="40% - アクセント 2 7 2 2 4" xfId="8356" xr:uid="{00000000-0005-0000-0000-000015120000}"/>
    <cellStyle name="40% - アクセント 2 7 2 2 4 2" xfId="21171" xr:uid="{00000000-0005-0000-0000-000016120000}"/>
    <cellStyle name="40% - アクセント 2 7 2 2 5" xfId="14764" xr:uid="{00000000-0005-0000-0000-000017120000}"/>
    <cellStyle name="40% - アクセント 2 7 2 3" xfId="2939" xr:uid="{00000000-0005-0000-0000-000018120000}"/>
    <cellStyle name="40% - アクセント 2 7 2 3 2" xfId="9362" xr:uid="{00000000-0005-0000-0000-000019120000}"/>
    <cellStyle name="40% - アクセント 2 7 2 3 2 2" xfId="22177" xr:uid="{00000000-0005-0000-0000-00001A120000}"/>
    <cellStyle name="40% - アクセント 2 7 2 3 3" xfId="15770" xr:uid="{00000000-0005-0000-0000-00001B120000}"/>
    <cellStyle name="40% - アクセント 2 7 2 4" xfId="5103" xr:uid="{00000000-0005-0000-0000-00001C120000}"/>
    <cellStyle name="40% - アクセント 2 7 2 4 2" xfId="11516" xr:uid="{00000000-0005-0000-0000-00001D120000}"/>
    <cellStyle name="40% - アクセント 2 7 2 4 2 2" xfId="24331" xr:uid="{00000000-0005-0000-0000-00001E120000}"/>
    <cellStyle name="40% - アクセント 2 7 2 4 3" xfId="17924" xr:uid="{00000000-0005-0000-0000-00001F120000}"/>
    <cellStyle name="40% - アクセント 2 7 2 5" xfId="7361" xr:uid="{00000000-0005-0000-0000-000020120000}"/>
    <cellStyle name="40% - アクセント 2 7 2 5 2" xfId="20176" xr:uid="{00000000-0005-0000-0000-000021120000}"/>
    <cellStyle name="40% - アクセント 2 7 2 6" xfId="13769" xr:uid="{00000000-0005-0000-0000-000022120000}"/>
    <cellStyle name="40% - アクセント 2 7 3" xfId="1451" xr:uid="{00000000-0005-0000-0000-000023120000}"/>
    <cellStyle name="40% - アクセント 2 7 3 2" xfId="3483" xr:uid="{00000000-0005-0000-0000-000024120000}"/>
    <cellStyle name="40% - アクセント 2 7 3 2 2" xfId="9903" xr:uid="{00000000-0005-0000-0000-000025120000}"/>
    <cellStyle name="40% - アクセント 2 7 3 2 2 2" xfId="22718" xr:uid="{00000000-0005-0000-0000-000026120000}"/>
    <cellStyle name="40% - アクセント 2 7 3 2 3" xfId="16311" xr:uid="{00000000-0005-0000-0000-000027120000}"/>
    <cellStyle name="40% - アクセント 2 7 3 3" xfId="5647" xr:uid="{00000000-0005-0000-0000-000028120000}"/>
    <cellStyle name="40% - アクセント 2 7 3 3 2" xfId="12060" xr:uid="{00000000-0005-0000-0000-000029120000}"/>
    <cellStyle name="40% - アクセント 2 7 3 3 2 2" xfId="24875" xr:uid="{00000000-0005-0000-0000-00002A120000}"/>
    <cellStyle name="40% - アクセント 2 7 3 3 3" xfId="18468" xr:uid="{00000000-0005-0000-0000-00002B120000}"/>
    <cellStyle name="40% - アクセント 2 7 3 4" xfId="7878" xr:uid="{00000000-0005-0000-0000-00002C120000}"/>
    <cellStyle name="40% - アクセント 2 7 3 4 2" xfId="20693" xr:uid="{00000000-0005-0000-0000-00002D120000}"/>
    <cellStyle name="40% - アクセント 2 7 3 5" xfId="14286" xr:uid="{00000000-0005-0000-0000-00002E120000}"/>
    <cellStyle name="40% - アクセント 2 7 4" xfId="2461" xr:uid="{00000000-0005-0000-0000-00002F120000}"/>
    <cellStyle name="40% - アクセント 2 7 4 2" xfId="8884" xr:uid="{00000000-0005-0000-0000-000030120000}"/>
    <cellStyle name="40% - アクセント 2 7 4 2 2" xfId="21699" xr:uid="{00000000-0005-0000-0000-000031120000}"/>
    <cellStyle name="40% - アクセント 2 7 4 3" xfId="15292" xr:uid="{00000000-0005-0000-0000-000032120000}"/>
    <cellStyle name="40% - アクセント 2 7 5" xfId="4625" xr:uid="{00000000-0005-0000-0000-000033120000}"/>
    <cellStyle name="40% - アクセント 2 7 5 2" xfId="11038" xr:uid="{00000000-0005-0000-0000-000034120000}"/>
    <cellStyle name="40% - アクセント 2 7 5 2 2" xfId="23853" xr:uid="{00000000-0005-0000-0000-000035120000}"/>
    <cellStyle name="40% - アクセント 2 7 5 3" xfId="17446" xr:uid="{00000000-0005-0000-0000-000036120000}"/>
    <cellStyle name="40% - アクセント 2 7 6" xfId="6933" xr:uid="{00000000-0005-0000-0000-000037120000}"/>
    <cellStyle name="40% - アクセント 2 7 6 2" xfId="19748" xr:uid="{00000000-0005-0000-0000-000038120000}"/>
    <cellStyle name="40% - アクセント 2 7 7" xfId="13341" xr:uid="{00000000-0005-0000-0000-000039120000}"/>
    <cellStyle name="40% - アクセント 2 8" xfId="495" xr:uid="{00000000-0005-0000-0000-00003A120000}"/>
    <cellStyle name="40% - アクセント 2 8 2" xfId="1080" xr:uid="{00000000-0005-0000-0000-00003B120000}"/>
    <cellStyle name="40% - アクセント 2 8 2 2" xfId="2120" xr:uid="{00000000-0005-0000-0000-00003C120000}"/>
    <cellStyle name="40% - アクセント 2 8 2 2 2" xfId="4151" xr:uid="{00000000-0005-0000-0000-00003D120000}"/>
    <cellStyle name="40% - アクセント 2 8 2 2 2 2" xfId="10571" xr:uid="{00000000-0005-0000-0000-00003E120000}"/>
    <cellStyle name="40% - アクセント 2 8 2 2 2 2 2" xfId="23386" xr:uid="{00000000-0005-0000-0000-00003F120000}"/>
    <cellStyle name="40% - アクセント 2 8 2 2 2 3" xfId="16979" xr:uid="{00000000-0005-0000-0000-000040120000}"/>
    <cellStyle name="40% - アクセント 2 8 2 2 3" xfId="6315" xr:uid="{00000000-0005-0000-0000-000041120000}"/>
    <cellStyle name="40% - アクセント 2 8 2 2 3 2" xfId="12728" xr:uid="{00000000-0005-0000-0000-000042120000}"/>
    <cellStyle name="40% - アクセント 2 8 2 2 3 2 2" xfId="25543" xr:uid="{00000000-0005-0000-0000-000043120000}"/>
    <cellStyle name="40% - アクセント 2 8 2 2 3 3" xfId="19136" xr:uid="{00000000-0005-0000-0000-000044120000}"/>
    <cellStyle name="40% - アクセント 2 8 2 2 4" xfId="8546" xr:uid="{00000000-0005-0000-0000-000045120000}"/>
    <cellStyle name="40% - アクセント 2 8 2 2 4 2" xfId="21361" xr:uid="{00000000-0005-0000-0000-000046120000}"/>
    <cellStyle name="40% - アクセント 2 8 2 2 5" xfId="14954" xr:uid="{00000000-0005-0000-0000-000047120000}"/>
    <cellStyle name="40% - アクセント 2 8 2 3" xfId="3129" xr:uid="{00000000-0005-0000-0000-000048120000}"/>
    <cellStyle name="40% - アクセント 2 8 2 3 2" xfId="9552" xr:uid="{00000000-0005-0000-0000-000049120000}"/>
    <cellStyle name="40% - アクセント 2 8 2 3 2 2" xfId="22367" xr:uid="{00000000-0005-0000-0000-00004A120000}"/>
    <cellStyle name="40% - アクセント 2 8 2 3 3" xfId="15960" xr:uid="{00000000-0005-0000-0000-00004B120000}"/>
    <cellStyle name="40% - アクセント 2 8 2 4" xfId="5293" xr:uid="{00000000-0005-0000-0000-00004C120000}"/>
    <cellStyle name="40% - アクセント 2 8 2 4 2" xfId="11706" xr:uid="{00000000-0005-0000-0000-00004D120000}"/>
    <cellStyle name="40% - アクセント 2 8 2 4 2 2" xfId="24521" xr:uid="{00000000-0005-0000-0000-00004E120000}"/>
    <cellStyle name="40% - アクセント 2 8 2 4 3" xfId="18114" xr:uid="{00000000-0005-0000-0000-00004F120000}"/>
    <cellStyle name="40% - アクセント 2 8 2 5" xfId="7533" xr:uid="{00000000-0005-0000-0000-000050120000}"/>
    <cellStyle name="40% - アクセント 2 8 2 5 2" xfId="20348" xr:uid="{00000000-0005-0000-0000-000051120000}"/>
    <cellStyle name="40% - アクセント 2 8 2 6" xfId="13941" xr:uid="{00000000-0005-0000-0000-000052120000}"/>
    <cellStyle name="40% - アクセント 2 8 3" xfId="1638" xr:uid="{00000000-0005-0000-0000-000053120000}"/>
    <cellStyle name="40% - アクセント 2 8 3 2" xfId="3669" xr:uid="{00000000-0005-0000-0000-000054120000}"/>
    <cellStyle name="40% - アクセント 2 8 3 2 2" xfId="10089" xr:uid="{00000000-0005-0000-0000-000055120000}"/>
    <cellStyle name="40% - アクセント 2 8 3 2 2 2" xfId="22904" xr:uid="{00000000-0005-0000-0000-000056120000}"/>
    <cellStyle name="40% - アクセント 2 8 3 2 3" xfId="16497" xr:uid="{00000000-0005-0000-0000-000057120000}"/>
    <cellStyle name="40% - アクセント 2 8 3 3" xfId="5833" xr:uid="{00000000-0005-0000-0000-000058120000}"/>
    <cellStyle name="40% - アクセント 2 8 3 3 2" xfId="12246" xr:uid="{00000000-0005-0000-0000-000059120000}"/>
    <cellStyle name="40% - アクセント 2 8 3 3 2 2" xfId="25061" xr:uid="{00000000-0005-0000-0000-00005A120000}"/>
    <cellStyle name="40% - アクセント 2 8 3 3 3" xfId="18654" xr:uid="{00000000-0005-0000-0000-00005B120000}"/>
    <cellStyle name="40% - アクセント 2 8 3 4" xfId="8064" xr:uid="{00000000-0005-0000-0000-00005C120000}"/>
    <cellStyle name="40% - アクセント 2 8 3 4 2" xfId="20879" xr:uid="{00000000-0005-0000-0000-00005D120000}"/>
    <cellStyle name="40% - アクセント 2 8 3 5" xfId="14472" xr:uid="{00000000-0005-0000-0000-00005E120000}"/>
    <cellStyle name="40% - アクセント 2 8 4" xfId="2647" xr:uid="{00000000-0005-0000-0000-00005F120000}"/>
    <cellStyle name="40% - アクセント 2 8 4 2" xfId="9070" xr:uid="{00000000-0005-0000-0000-000060120000}"/>
    <cellStyle name="40% - アクセント 2 8 4 2 2" xfId="21885" xr:uid="{00000000-0005-0000-0000-000061120000}"/>
    <cellStyle name="40% - アクセント 2 8 4 3" xfId="15478" xr:uid="{00000000-0005-0000-0000-000062120000}"/>
    <cellStyle name="40% - アクセント 2 8 5" xfId="4811" xr:uid="{00000000-0005-0000-0000-000063120000}"/>
    <cellStyle name="40% - アクセント 2 8 5 2" xfId="11224" xr:uid="{00000000-0005-0000-0000-000064120000}"/>
    <cellStyle name="40% - アクセント 2 8 5 2 2" xfId="24039" xr:uid="{00000000-0005-0000-0000-000065120000}"/>
    <cellStyle name="40% - アクセント 2 8 5 3" xfId="17632" xr:uid="{00000000-0005-0000-0000-000066120000}"/>
    <cellStyle name="40% - アクセント 2 8 6" xfId="6972" xr:uid="{00000000-0005-0000-0000-000067120000}"/>
    <cellStyle name="40% - アクセント 2 8 6 2" xfId="19787" xr:uid="{00000000-0005-0000-0000-000068120000}"/>
    <cellStyle name="40% - アクセント 2 8 7" xfId="13380" xr:uid="{00000000-0005-0000-0000-000069120000}"/>
    <cellStyle name="40% - アクセント 2 9" xfId="752" xr:uid="{00000000-0005-0000-0000-00006A120000}"/>
    <cellStyle name="40% - アクセント 2 9 2" xfId="885" xr:uid="{00000000-0005-0000-0000-00006B120000}"/>
    <cellStyle name="40% - アクセント 2 9 2 2" xfId="1907" xr:uid="{00000000-0005-0000-0000-00006C120000}"/>
    <cellStyle name="40% - アクセント 2 9 2 2 2" xfId="3938" xr:uid="{00000000-0005-0000-0000-00006D120000}"/>
    <cellStyle name="40% - アクセント 2 9 2 2 2 2" xfId="10358" xr:uid="{00000000-0005-0000-0000-00006E120000}"/>
    <cellStyle name="40% - アクセント 2 9 2 2 2 2 2" xfId="23173" xr:uid="{00000000-0005-0000-0000-00006F120000}"/>
    <cellStyle name="40% - アクセント 2 9 2 2 2 3" xfId="16766" xr:uid="{00000000-0005-0000-0000-000070120000}"/>
    <cellStyle name="40% - アクセント 2 9 2 2 3" xfId="6102" xr:uid="{00000000-0005-0000-0000-000071120000}"/>
    <cellStyle name="40% - アクセント 2 9 2 2 3 2" xfId="12515" xr:uid="{00000000-0005-0000-0000-000072120000}"/>
    <cellStyle name="40% - アクセント 2 9 2 2 3 2 2" xfId="25330" xr:uid="{00000000-0005-0000-0000-000073120000}"/>
    <cellStyle name="40% - アクセント 2 9 2 2 3 3" xfId="18923" xr:uid="{00000000-0005-0000-0000-000074120000}"/>
    <cellStyle name="40% - アクセント 2 9 2 2 4" xfId="8333" xr:uid="{00000000-0005-0000-0000-000075120000}"/>
    <cellStyle name="40% - アクセント 2 9 2 2 4 2" xfId="21148" xr:uid="{00000000-0005-0000-0000-000076120000}"/>
    <cellStyle name="40% - アクセント 2 9 2 2 5" xfId="14741" xr:uid="{00000000-0005-0000-0000-000077120000}"/>
    <cellStyle name="40% - アクセント 2 9 2 3" xfId="2916" xr:uid="{00000000-0005-0000-0000-000078120000}"/>
    <cellStyle name="40% - アクセント 2 9 2 3 2" xfId="9339" xr:uid="{00000000-0005-0000-0000-000079120000}"/>
    <cellStyle name="40% - アクセント 2 9 2 3 2 2" xfId="22154" xr:uid="{00000000-0005-0000-0000-00007A120000}"/>
    <cellStyle name="40% - アクセント 2 9 2 3 3" xfId="15747" xr:uid="{00000000-0005-0000-0000-00007B120000}"/>
    <cellStyle name="40% - アクセント 2 9 2 4" xfId="5080" xr:uid="{00000000-0005-0000-0000-00007C120000}"/>
    <cellStyle name="40% - アクセント 2 9 2 4 2" xfId="11493" xr:uid="{00000000-0005-0000-0000-00007D120000}"/>
    <cellStyle name="40% - アクセント 2 9 2 4 2 2" xfId="24308" xr:uid="{00000000-0005-0000-0000-00007E120000}"/>
    <cellStyle name="40% - アクセント 2 9 2 4 3" xfId="17901" xr:uid="{00000000-0005-0000-0000-00007F120000}"/>
    <cellStyle name="40% - アクセント 2 9 2 5" xfId="7338" xr:uid="{00000000-0005-0000-0000-000080120000}"/>
    <cellStyle name="40% - アクセント 2 9 2 5 2" xfId="20153" xr:uid="{00000000-0005-0000-0000-000081120000}"/>
    <cellStyle name="40% - アクセント 2 9 2 6" xfId="13746" xr:uid="{00000000-0005-0000-0000-000082120000}"/>
    <cellStyle name="40% - アクセント 2 9 3" xfId="1428" xr:uid="{00000000-0005-0000-0000-000083120000}"/>
    <cellStyle name="40% - アクセント 2 9 3 2" xfId="3460" xr:uid="{00000000-0005-0000-0000-000084120000}"/>
    <cellStyle name="40% - アクセント 2 9 3 2 2" xfId="9880" xr:uid="{00000000-0005-0000-0000-000085120000}"/>
    <cellStyle name="40% - アクセント 2 9 3 2 2 2" xfId="22695" xr:uid="{00000000-0005-0000-0000-000086120000}"/>
    <cellStyle name="40% - アクセント 2 9 3 2 3" xfId="16288" xr:uid="{00000000-0005-0000-0000-000087120000}"/>
    <cellStyle name="40% - アクセント 2 9 3 3" xfId="5624" xr:uid="{00000000-0005-0000-0000-000088120000}"/>
    <cellStyle name="40% - アクセント 2 9 3 3 2" xfId="12037" xr:uid="{00000000-0005-0000-0000-000089120000}"/>
    <cellStyle name="40% - アクセント 2 9 3 3 2 2" xfId="24852" xr:uid="{00000000-0005-0000-0000-00008A120000}"/>
    <cellStyle name="40% - アクセント 2 9 3 3 3" xfId="18445" xr:uid="{00000000-0005-0000-0000-00008B120000}"/>
    <cellStyle name="40% - アクセント 2 9 3 4" xfId="7855" xr:uid="{00000000-0005-0000-0000-00008C120000}"/>
    <cellStyle name="40% - アクセント 2 9 3 4 2" xfId="20670" xr:uid="{00000000-0005-0000-0000-00008D120000}"/>
    <cellStyle name="40% - アクセント 2 9 3 5" xfId="14263" xr:uid="{00000000-0005-0000-0000-00008E120000}"/>
    <cellStyle name="40% - アクセント 2 9 4" xfId="2438" xr:uid="{00000000-0005-0000-0000-00008F120000}"/>
    <cellStyle name="40% - アクセント 2 9 4 2" xfId="8861" xr:uid="{00000000-0005-0000-0000-000090120000}"/>
    <cellStyle name="40% - アクセント 2 9 4 2 2" xfId="21676" xr:uid="{00000000-0005-0000-0000-000091120000}"/>
    <cellStyle name="40% - アクセント 2 9 4 3" xfId="15269" xr:uid="{00000000-0005-0000-0000-000092120000}"/>
    <cellStyle name="40% - アクセント 2 9 5" xfId="4602" xr:uid="{00000000-0005-0000-0000-000093120000}"/>
    <cellStyle name="40% - アクセント 2 9 5 2" xfId="11015" xr:uid="{00000000-0005-0000-0000-000094120000}"/>
    <cellStyle name="40% - アクセント 2 9 5 2 2" xfId="23830" xr:uid="{00000000-0005-0000-0000-000095120000}"/>
    <cellStyle name="40% - アクセント 2 9 5 3" xfId="17423" xr:uid="{00000000-0005-0000-0000-000096120000}"/>
    <cellStyle name="40% - アクセント 2 9 6" xfId="7206" xr:uid="{00000000-0005-0000-0000-000097120000}"/>
    <cellStyle name="40% - アクセント 2 9 6 2" xfId="20021" xr:uid="{00000000-0005-0000-0000-000098120000}"/>
    <cellStyle name="40% - アクセント 2 9 7" xfId="13614" xr:uid="{00000000-0005-0000-0000-000099120000}"/>
    <cellStyle name="40% - アクセント 3" xfId="25" builtinId="39" customBuiltin="1"/>
    <cellStyle name="40% - アクセント 3 10" xfId="831" xr:uid="{00000000-0005-0000-0000-00009B120000}"/>
    <cellStyle name="40% - アクセント 3 10 2" xfId="1849" xr:uid="{00000000-0005-0000-0000-00009C120000}"/>
    <cellStyle name="40% - アクセント 3 10 2 2" xfId="3880" xr:uid="{00000000-0005-0000-0000-00009D120000}"/>
    <cellStyle name="40% - アクセント 3 10 2 2 2" xfId="10300" xr:uid="{00000000-0005-0000-0000-00009E120000}"/>
    <cellStyle name="40% - アクセント 3 10 2 2 2 2" xfId="23115" xr:uid="{00000000-0005-0000-0000-00009F120000}"/>
    <cellStyle name="40% - アクセント 3 10 2 2 3" xfId="16708" xr:uid="{00000000-0005-0000-0000-0000A0120000}"/>
    <cellStyle name="40% - アクセント 3 10 2 3" xfId="6044" xr:uid="{00000000-0005-0000-0000-0000A1120000}"/>
    <cellStyle name="40% - アクセント 3 10 2 3 2" xfId="12457" xr:uid="{00000000-0005-0000-0000-0000A2120000}"/>
    <cellStyle name="40% - アクセント 3 10 2 3 2 2" xfId="25272" xr:uid="{00000000-0005-0000-0000-0000A3120000}"/>
    <cellStyle name="40% - アクセント 3 10 2 3 3" xfId="18865" xr:uid="{00000000-0005-0000-0000-0000A4120000}"/>
    <cellStyle name="40% - アクセント 3 10 2 4" xfId="8275" xr:uid="{00000000-0005-0000-0000-0000A5120000}"/>
    <cellStyle name="40% - アクセント 3 10 2 4 2" xfId="21090" xr:uid="{00000000-0005-0000-0000-0000A6120000}"/>
    <cellStyle name="40% - アクセント 3 10 2 5" xfId="14683" xr:uid="{00000000-0005-0000-0000-0000A7120000}"/>
    <cellStyle name="40% - アクセント 3 10 3" xfId="2858" xr:uid="{00000000-0005-0000-0000-0000A8120000}"/>
    <cellStyle name="40% - アクセント 3 10 3 2" xfId="9281" xr:uid="{00000000-0005-0000-0000-0000A9120000}"/>
    <cellStyle name="40% - アクセント 3 10 3 2 2" xfId="22096" xr:uid="{00000000-0005-0000-0000-0000AA120000}"/>
    <cellStyle name="40% - アクセント 3 10 3 3" xfId="15689" xr:uid="{00000000-0005-0000-0000-0000AB120000}"/>
    <cellStyle name="40% - アクセント 3 10 4" xfId="5022" xr:uid="{00000000-0005-0000-0000-0000AC120000}"/>
    <cellStyle name="40% - アクセント 3 10 4 2" xfId="11435" xr:uid="{00000000-0005-0000-0000-0000AD120000}"/>
    <cellStyle name="40% - アクセント 3 10 4 2 2" xfId="24250" xr:uid="{00000000-0005-0000-0000-0000AE120000}"/>
    <cellStyle name="40% - アクセント 3 10 4 3" xfId="17843" xr:uid="{00000000-0005-0000-0000-0000AF120000}"/>
    <cellStyle name="40% - アクセント 3 10 5" xfId="7284" xr:uid="{00000000-0005-0000-0000-0000B0120000}"/>
    <cellStyle name="40% - アクセント 3 10 5 2" xfId="20099" xr:uid="{00000000-0005-0000-0000-0000B1120000}"/>
    <cellStyle name="40% - アクセント 3 10 6" xfId="13692" xr:uid="{00000000-0005-0000-0000-0000B2120000}"/>
    <cellStyle name="40% - アクセント 3 11" xfId="1305" xr:uid="{00000000-0005-0000-0000-0000B3120000}"/>
    <cellStyle name="40% - アクセント 3 11 2" xfId="3352" xr:uid="{00000000-0005-0000-0000-0000B4120000}"/>
    <cellStyle name="40% - アクセント 3 11 2 2" xfId="9775" xr:uid="{00000000-0005-0000-0000-0000B5120000}"/>
    <cellStyle name="40% - アクセント 3 11 2 2 2" xfId="22590" xr:uid="{00000000-0005-0000-0000-0000B6120000}"/>
    <cellStyle name="40% - アクセント 3 11 2 3" xfId="16183" xr:uid="{00000000-0005-0000-0000-0000B7120000}"/>
    <cellStyle name="40% - アクセント 3 11 3" xfId="5516" xr:uid="{00000000-0005-0000-0000-0000B8120000}"/>
    <cellStyle name="40% - アクセント 3 11 3 2" xfId="11929" xr:uid="{00000000-0005-0000-0000-0000B9120000}"/>
    <cellStyle name="40% - アクセント 3 11 3 2 2" xfId="24744" xr:uid="{00000000-0005-0000-0000-0000BA120000}"/>
    <cellStyle name="40% - アクセント 3 11 3 3" xfId="18337" xr:uid="{00000000-0005-0000-0000-0000BB120000}"/>
    <cellStyle name="40% - アクセント 3 11 4" xfId="7753" xr:uid="{00000000-0005-0000-0000-0000BC120000}"/>
    <cellStyle name="40% - アクセント 3 11 4 2" xfId="20568" xr:uid="{00000000-0005-0000-0000-0000BD120000}"/>
    <cellStyle name="40% - アクセント 3 11 5" xfId="14161" xr:uid="{00000000-0005-0000-0000-0000BE120000}"/>
    <cellStyle name="40% - アクセント 3 12" xfId="2346" xr:uid="{00000000-0005-0000-0000-0000BF120000}"/>
    <cellStyle name="40% - アクセント 3 12 2" xfId="8769" xr:uid="{00000000-0005-0000-0000-0000C0120000}"/>
    <cellStyle name="40% - アクセント 3 12 2 2" xfId="21584" xr:uid="{00000000-0005-0000-0000-0000C1120000}"/>
    <cellStyle name="40% - アクセント 3 12 3" xfId="15177" xr:uid="{00000000-0005-0000-0000-0000C2120000}"/>
    <cellStyle name="40% - アクセント 3 13" xfId="4479" xr:uid="{00000000-0005-0000-0000-0000C3120000}"/>
    <cellStyle name="40% - アクセント 3 13 2" xfId="10892" xr:uid="{00000000-0005-0000-0000-0000C4120000}"/>
    <cellStyle name="40% - アクセント 3 13 2 2" xfId="23707" xr:uid="{00000000-0005-0000-0000-0000C5120000}"/>
    <cellStyle name="40% - アクセント 3 13 3" xfId="17300" xr:uid="{00000000-0005-0000-0000-0000C6120000}"/>
    <cellStyle name="40% - アクセント 3 14" xfId="678" xr:uid="{00000000-0005-0000-0000-0000C7120000}"/>
    <cellStyle name="40% - アクセント 3 14 2" xfId="7140" xr:uid="{00000000-0005-0000-0000-0000C8120000}"/>
    <cellStyle name="40% - アクセント 3 14 2 2" xfId="19955" xr:uid="{00000000-0005-0000-0000-0000C9120000}"/>
    <cellStyle name="40% - アクセント 3 14 3" xfId="13548" xr:uid="{00000000-0005-0000-0000-0000CA120000}"/>
    <cellStyle name="40% - アクセント 3 15" xfId="6531" xr:uid="{00000000-0005-0000-0000-0000CB120000}"/>
    <cellStyle name="40% - アクセント 3 15 2" xfId="12944" xr:uid="{00000000-0005-0000-0000-0000CC120000}"/>
    <cellStyle name="40% - アクセント 3 15 2 2" xfId="25759" xr:uid="{00000000-0005-0000-0000-0000CD120000}"/>
    <cellStyle name="40% - アクセント 3 15 3" xfId="19352" xr:uid="{00000000-0005-0000-0000-0000CE120000}"/>
    <cellStyle name="40% - アクセント 3 16" xfId="6648" xr:uid="{00000000-0005-0000-0000-0000CF120000}"/>
    <cellStyle name="40% - アクセント 3 16 2" xfId="19463" xr:uid="{00000000-0005-0000-0000-0000D0120000}"/>
    <cellStyle name="40% - アクセント 3 17" xfId="13047" xr:uid="{00000000-0005-0000-0000-0000D1120000}"/>
    <cellStyle name="40% - アクセント 3 2" xfId="59" xr:uid="{00000000-0005-0000-0000-0000D2120000}"/>
    <cellStyle name="40% - アクセント 3 3" xfId="216" xr:uid="{00000000-0005-0000-0000-0000D3120000}"/>
    <cellStyle name="40% - アクセント 3 3 10" xfId="13130" xr:uid="{00000000-0005-0000-0000-0000D4120000}"/>
    <cellStyle name="40% - アクセント 3 3 2" xfId="308" xr:uid="{00000000-0005-0000-0000-0000D5120000}"/>
    <cellStyle name="40% - アクセント 3 3 2 2" xfId="1199" xr:uid="{00000000-0005-0000-0000-0000D6120000}"/>
    <cellStyle name="40% - アクセント 3 3 2 2 2" xfId="2239" xr:uid="{00000000-0005-0000-0000-0000D7120000}"/>
    <cellStyle name="40% - アクセント 3 3 2 2 2 2" xfId="4270" xr:uid="{00000000-0005-0000-0000-0000D8120000}"/>
    <cellStyle name="40% - アクセント 3 3 2 2 2 2 2" xfId="10690" xr:uid="{00000000-0005-0000-0000-0000D9120000}"/>
    <cellStyle name="40% - アクセント 3 3 2 2 2 2 2 2" xfId="23505" xr:uid="{00000000-0005-0000-0000-0000DA120000}"/>
    <cellStyle name="40% - アクセント 3 3 2 2 2 2 3" xfId="17098" xr:uid="{00000000-0005-0000-0000-0000DB120000}"/>
    <cellStyle name="40% - アクセント 3 3 2 2 2 3" xfId="6434" xr:uid="{00000000-0005-0000-0000-0000DC120000}"/>
    <cellStyle name="40% - アクセント 3 3 2 2 2 3 2" xfId="12847" xr:uid="{00000000-0005-0000-0000-0000DD120000}"/>
    <cellStyle name="40% - アクセント 3 3 2 2 2 3 2 2" xfId="25662" xr:uid="{00000000-0005-0000-0000-0000DE120000}"/>
    <cellStyle name="40% - アクセント 3 3 2 2 2 3 3" xfId="19255" xr:uid="{00000000-0005-0000-0000-0000DF120000}"/>
    <cellStyle name="40% - アクセント 3 3 2 2 2 4" xfId="8665" xr:uid="{00000000-0005-0000-0000-0000E0120000}"/>
    <cellStyle name="40% - アクセント 3 3 2 2 2 4 2" xfId="21480" xr:uid="{00000000-0005-0000-0000-0000E1120000}"/>
    <cellStyle name="40% - アクセント 3 3 2 2 2 5" xfId="15073" xr:uid="{00000000-0005-0000-0000-0000E2120000}"/>
    <cellStyle name="40% - アクセント 3 3 2 2 3" xfId="3248" xr:uid="{00000000-0005-0000-0000-0000E3120000}"/>
    <cellStyle name="40% - アクセント 3 3 2 2 3 2" xfId="9671" xr:uid="{00000000-0005-0000-0000-0000E4120000}"/>
    <cellStyle name="40% - アクセント 3 3 2 2 3 2 2" xfId="22486" xr:uid="{00000000-0005-0000-0000-0000E5120000}"/>
    <cellStyle name="40% - アクセント 3 3 2 2 3 3" xfId="16079" xr:uid="{00000000-0005-0000-0000-0000E6120000}"/>
    <cellStyle name="40% - アクセント 3 3 2 2 4" xfId="5412" xr:uid="{00000000-0005-0000-0000-0000E7120000}"/>
    <cellStyle name="40% - アクセント 3 3 2 2 4 2" xfId="11825" xr:uid="{00000000-0005-0000-0000-0000E8120000}"/>
    <cellStyle name="40% - アクセント 3 3 2 2 4 2 2" xfId="24640" xr:uid="{00000000-0005-0000-0000-0000E9120000}"/>
    <cellStyle name="40% - アクセント 3 3 2 2 4 3" xfId="18233" xr:uid="{00000000-0005-0000-0000-0000EA120000}"/>
    <cellStyle name="40% - アクセント 3 3 2 2 5" xfId="7652" xr:uid="{00000000-0005-0000-0000-0000EB120000}"/>
    <cellStyle name="40% - アクセント 3 3 2 2 5 2" xfId="20467" xr:uid="{00000000-0005-0000-0000-0000EC120000}"/>
    <cellStyle name="40% - アクセント 3 3 2 2 6" xfId="14060" xr:uid="{00000000-0005-0000-0000-0000ED120000}"/>
    <cellStyle name="40% - アクセント 3 3 2 3" xfId="1757" xr:uid="{00000000-0005-0000-0000-0000EE120000}"/>
    <cellStyle name="40% - アクセント 3 3 2 3 2" xfId="3788" xr:uid="{00000000-0005-0000-0000-0000EF120000}"/>
    <cellStyle name="40% - アクセント 3 3 2 3 2 2" xfId="10208" xr:uid="{00000000-0005-0000-0000-0000F0120000}"/>
    <cellStyle name="40% - アクセント 3 3 2 3 2 2 2" xfId="23023" xr:uid="{00000000-0005-0000-0000-0000F1120000}"/>
    <cellStyle name="40% - アクセント 3 3 2 3 2 3" xfId="16616" xr:uid="{00000000-0005-0000-0000-0000F2120000}"/>
    <cellStyle name="40% - アクセント 3 3 2 3 3" xfId="5952" xr:uid="{00000000-0005-0000-0000-0000F3120000}"/>
    <cellStyle name="40% - アクセント 3 3 2 3 3 2" xfId="12365" xr:uid="{00000000-0005-0000-0000-0000F4120000}"/>
    <cellStyle name="40% - アクセント 3 3 2 3 3 2 2" xfId="25180" xr:uid="{00000000-0005-0000-0000-0000F5120000}"/>
    <cellStyle name="40% - アクセント 3 3 2 3 3 3" xfId="18773" xr:uid="{00000000-0005-0000-0000-0000F6120000}"/>
    <cellStyle name="40% - アクセント 3 3 2 3 4" xfId="8183" xr:uid="{00000000-0005-0000-0000-0000F7120000}"/>
    <cellStyle name="40% - アクセント 3 3 2 3 4 2" xfId="20998" xr:uid="{00000000-0005-0000-0000-0000F8120000}"/>
    <cellStyle name="40% - アクセント 3 3 2 3 5" xfId="14591" xr:uid="{00000000-0005-0000-0000-0000F9120000}"/>
    <cellStyle name="40% - アクセント 3 3 2 4" xfId="2766" xr:uid="{00000000-0005-0000-0000-0000FA120000}"/>
    <cellStyle name="40% - アクセント 3 3 2 4 2" xfId="9189" xr:uid="{00000000-0005-0000-0000-0000FB120000}"/>
    <cellStyle name="40% - アクセント 3 3 2 4 2 2" xfId="22004" xr:uid="{00000000-0005-0000-0000-0000FC120000}"/>
    <cellStyle name="40% - アクセント 3 3 2 4 3" xfId="15597" xr:uid="{00000000-0005-0000-0000-0000FD120000}"/>
    <cellStyle name="40% - アクセント 3 3 2 5" xfId="4930" xr:uid="{00000000-0005-0000-0000-0000FE120000}"/>
    <cellStyle name="40% - アクセント 3 3 2 5 2" xfId="11343" xr:uid="{00000000-0005-0000-0000-0000FF120000}"/>
    <cellStyle name="40% - アクセント 3 3 2 5 2 2" xfId="24158" xr:uid="{00000000-0005-0000-0000-000000130000}"/>
    <cellStyle name="40% - アクセント 3 3 2 5 3" xfId="17751" xr:uid="{00000000-0005-0000-0000-000001130000}"/>
    <cellStyle name="40% - アクセント 3 3 2 6" xfId="6799" xr:uid="{00000000-0005-0000-0000-000002130000}"/>
    <cellStyle name="40% - アクセント 3 3 2 6 2" xfId="19614" xr:uid="{00000000-0005-0000-0000-000003130000}"/>
    <cellStyle name="40% - アクセント 3 3 2 7" xfId="13207" xr:uid="{00000000-0005-0000-0000-000004130000}"/>
    <cellStyle name="40% - アクセント 3 3 3" xfId="371" xr:uid="{00000000-0005-0000-0000-000005130000}"/>
    <cellStyle name="40% - アクセント 3 3 3 2" xfId="2051" xr:uid="{00000000-0005-0000-0000-000006130000}"/>
    <cellStyle name="40% - アクセント 3 3 3 2 2" xfId="4082" xr:uid="{00000000-0005-0000-0000-000007130000}"/>
    <cellStyle name="40% - アクセント 3 3 3 2 2 2" xfId="10502" xr:uid="{00000000-0005-0000-0000-000008130000}"/>
    <cellStyle name="40% - アクセント 3 3 3 2 2 2 2" xfId="23317" xr:uid="{00000000-0005-0000-0000-000009130000}"/>
    <cellStyle name="40% - アクセント 3 3 3 2 2 3" xfId="16910" xr:uid="{00000000-0005-0000-0000-00000A130000}"/>
    <cellStyle name="40% - アクセント 3 3 3 2 3" xfId="6246" xr:uid="{00000000-0005-0000-0000-00000B130000}"/>
    <cellStyle name="40% - アクセント 3 3 3 2 3 2" xfId="12659" xr:uid="{00000000-0005-0000-0000-00000C130000}"/>
    <cellStyle name="40% - アクセント 3 3 3 2 3 2 2" xfId="25474" xr:uid="{00000000-0005-0000-0000-00000D130000}"/>
    <cellStyle name="40% - アクセント 3 3 3 2 3 3" xfId="19067" xr:uid="{00000000-0005-0000-0000-00000E130000}"/>
    <cellStyle name="40% - アクセント 3 3 3 2 4" xfId="8477" xr:uid="{00000000-0005-0000-0000-00000F130000}"/>
    <cellStyle name="40% - アクセント 3 3 3 2 4 2" xfId="21292" xr:uid="{00000000-0005-0000-0000-000010130000}"/>
    <cellStyle name="40% - アクセント 3 3 3 2 5" xfId="14885" xr:uid="{00000000-0005-0000-0000-000011130000}"/>
    <cellStyle name="40% - アクセント 3 3 3 3" xfId="3060" xr:uid="{00000000-0005-0000-0000-000012130000}"/>
    <cellStyle name="40% - アクセント 3 3 3 3 2" xfId="9483" xr:uid="{00000000-0005-0000-0000-000013130000}"/>
    <cellStyle name="40% - アクセント 3 3 3 3 2 2" xfId="22298" xr:uid="{00000000-0005-0000-0000-000014130000}"/>
    <cellStyle name="40% - アクセント 3 3 3 3 3" xfId="15891" xr:uid="{00000000-0005-0000-0000-000015130000}"/>
    <cellStyle name="40% - アクセント 3 3 3 4" xfId="5224" xr:uid="{00000000-0005-0000-0000-000016130000}"/>
    <cellStyle name="40% - アクセント 3 3 3 4 2" xfId="11637" xr:uid="{00000000-0005-0000-0000-000017130000}"/>
    <cellStyle name="40% - アクセント 3 3 3 4 2 2" xfId="24452" xr:uid="{00000000-0005-0000-0000-000018130000}"/>
    <cellStyle name="40% - アクセント 3 3 3 4 3" xfId="18045" xr:uid="{00000000-0005-0000-0000-000019130000}"/>
    <cellStyle name="40% - アクセント 3 3 3 5" xfId="6862" xr:uid="{00000000-0005-0000-0000-00001A130000}"/>
    <cellStyle name="40% - アクセント 3 3 3 5 2" xfId="19677" xr:uid="{00000000-0005-0000-0000-00001B130000}"/>
    <cellStyle name="40% - アクセント 3 3 3 6" xfId="13270" xr:uid="{00000000-0005-0000-0000-00001C130000}"/>
    <cellStyle name="40% - アクセント 3 3 4" xfId="1572" xr:uid="{00000000-0005-0000-0000-00001D130000}"/>
    <cellStyle name="40% - アクセント 3 3 4 2" xfId="3603" xr:uid="{00000000-0005-0000-0000-00001E130000}"/>
    <cellStyle name="40% - アクセント 3 3 4 2 2" xfId="10023" xr:uid="{00000000-0005-0000-0000-00001F130000}"/>
    <cellStyle name="40% - アクセント 3 3 4 2 2 2" xfId="22838" xr:uid="{00000000-0005-0000-0000-000020130000}"/>
    <cellStyle name="40% - アクセント 3 3 4 2 3" xfId="16431" xr:uid="{00000000-0005-0000-0000-000021130000}"/>
    <cellStyle name="40% - アクセント 3 3 4 3" xfId="5767" xr:uid="{00000000-0005-0000-0000-000022130000}"/>
    <cellStyle name="40% - アクセント 3 3 4 3 2" xfId="12180" xr:uid="{00000000-0005-0000-0000-000023130000}"/>
    <cellStyle name="40% - アクセント 3 3 4 3 2 2" xfId="24995" xr:uid="{00000000-0005-0000-0000-000024130000}"/>
    <cellStyle name="40% - アクセント 3 3 4 3 3" xfId="18588" xr:uid="{00000000-0005-0000-0000-000025130000}"/>
    <cellStyle name="40% - アクセント 3 3 4 4" xfId="7998" xr:uid="{00000000-0005-0000-0000-000026130000}"/>
    <cellStyle name="40% - アクセント 3 3 4 4 2" xfId="20813" xr:uid="{00000000-0005-0000-0000-000027130000}"/>
    <cellStyle name="40% - アクセント 3 3 4 5" xfId="14406" xr:uid="{00000000-0005-0000-0000-000028130000}"/>
    <cellStyle name="40% - アクセント 3 3 5" xfId="2581" xr:uid="{00000000-0005-0000-0000-000029130000}"/>
    <cellStyle name="40% - アクセント 3 3 5 2" xfId="9004" xr:uid="{00000000-0005-0000-0000-00002A130000}"/>
    <cellStyle name="40% - アクセント 3 3 5 2 2" xfId="21819" xr:uid="{00000000-0005-0000-0000-00002B130000}"/>
    <cellStyle name="40% - アクセント 3 3 5 3" xfId="15412" xr:uid="{00000000-0005-0000-0000-00002C130000}"/>
    <cellStyle name="40% - アクセント 3 3 6" xfId="4745" xr:uid="{00000000-0005-0000-0000-00002D130000}"/>
    <cellStyle name="40% - アクセント 3 3 6 2" xfId="11158" xr:uid="{00000000-0005-0000-0000-00002E130000}"/>
    <cellStyle name="40% - アクセント 3 3 6 2 2" xfId="23973" xr:uid="{00000000-0005-0000-0000-00002F130000}"/>
    <cellStyle name="40% - アクセント 3 3 6 3" xfId="17566" xr:uid="{00000000-0005-0000-0000-000030130000}"/>
    <cellStyle name="40% - アクセント 3 3 7" xfId="775" xr:uid="{00000000-0005-0000-0000-000031130000}"/>
    <cellStyle name="40% - アクセント 3 3 7 2" xfId="7228" xr:uid="{00000000-0005-0000-0000-000032130000}"/>
    <cellStyle name="40% - アクセント 3 3 7 2 2" xfId="20043" xr:uid="{00000000-0005-0000-0000-000033130000}"/>
    <cellStyle name="40% - アクセント 3 3 7 3" xfId="13636" xr:uid="{00000000-0005-0000-0000-000034130000}"/>
    <cellStyle name="40% - アクセント 3 3 8" xfId="6558" xr:uid="{00000000-0005-0000-0000-000035130000}"/>
    <cellStyle name="40% - アクセント 3 3 8 2" xfId="12971" xr:uid="{00000000-0005-0000-0000-000036130000}"/>
    <cellStyle name="40% - アクセント 3 3 8 2 2" xfId="25786" xr:uid="{00000000-0005-0000-0000-000037130000}"/>
    <cellStyle name="40% - アクセント 3 3 8 3" xfId="19379" xr:uid="{00000000-0005-0000-0000-000038130000}"/>
    <cellStyle name="40% - アクセント 3 3 9" xfId="6722" xr:uid="{00000000-0005-0000-0000-000039130000}"/>
    <cellStyle name="40% - アクセント 3 3 9 2" xfId="19537" xr:uid="{00000000-0005-0000-0000-00003A130000}"/>
    <cellStyle name="40% - アクセント 3 4" xfId="249" xr:uid="{00000000-0005-0000-0000-00003B130000}"/>
    <cellStyle name="40% - アクセント 3 4 2" xfId="621" xr:uid="{00000000-0005-0000-0000-00003C130000}"/>
    <cellStyle name="40% - アクセント 3 4 2 2" xfId="1229" xr:uid="{00000000-0005-0000-0000-00003D130000}"/>
    <cellStyle name="40% - アクセント 3 4 2 2 2" xfId="2269" xr:uid="{00000000-0005-0000-0000-00003E130000}"/>
    <cellStyle name="40% - アクセント 3 4 2 2 2 2" xfId="4300" xr:uid="{00000000-0005-0000-0000-00003F130000}"/>
    <cellStyle name="40% - アクセント 3 4 2 2 2 2 2" xfId="10720" xr:uid="{00000000-0005-0000-0000-000040130000}"/>
    <cellStyle name="40% - アクセント 3 4 2 2 2 2 2 2" xfId="23535" xr:uid="{00000000-0005-0000-0000-000041130000}"/>
    <cellStyle name="40% - アクセント 3 4 2 2 2 2 3" xfId="17128" xr:uid="{00000000-0005-0000-0000-000042130000}"/>
    <cellStyle name="40% - アクセント 3 4 2 2 2 3" xfId="6464" xr:uid="{00000000-0005-0000-0000-000043130000}"/>
    <cellStyle name="40% - アクセント 3 4 2 2 2 3 2" xfId="12877" xr:uid="{00000000-0005-0000-0000-000044130000}"/>
    <cellStyle name="40% - アクセント 3 4 2 2 2 3 2 2" xfId="25692" xr:uid="{00000000-0005-0000-0000-000045130000}"/>
    <cellStyle name="40% - アクセント 3 4 2 2 2 3 3" xfId="19285" xr:uid="{00000000-0005-0000-0000-000046130000}"/>
    <cellStyle name="40% - アクセント 3 4 2 2 2 4" xfId="8695" xr:uid="{00000000-0005-0000-0000-000047130000}"/>
    <cellStyle name="40% - アクセント 3 4 2 2 2 4 2" xfId="21510" xr:uid="{00000000-0005-0000-0000-000048130000}"/>
    <cellStyle name="40% - アクセント 3 4 2 2 2 5" xfId="15103" xr:uid="{00000000-0005-0000-0000-000049130000}"/>
    <cellStyle name="40% - アクセント 3 4 2 2 3" xfId="3278" xr:uid="{00000000-0005-0000-0000-00004A130000}"/>
    <cellStyle name="40% - アクセント 3 4 2 2 3 2" xfId="9701" xr:uid="{00000000-0005-0000-0000-00004B130000}"/>
    <cellStyle name="40% - アクセント 3 4 2 2 3 2 2" xfId="22516" xr:uid="{00000000-0005-0000-0000-00004C130000}"/>
    <cellStyle name="40% - アクセント 3 4 2 2 3 3" xfId="16109" xr:uid="{00000000-0005-0000-0000-00004D130000}"/>
    <cellStyle name="40% - アクセント 3 4 2 2 4" xfId="5442" xr:uid="{00000000-0005-0000-0000-00004E130000}"/>
    <cellStyle name="40% - アクセント 3 4 2 2 4 2" xfId="11855" xr:uid="{00000000-0005-0000-0000-00004F130000}"/>
    <cellStyle name="40% - アクセント 3 4 2 2 4 2 2" xfId="24670" xr:uid="{00000000-0005-0000-0000-000050130000}"/>
    <cellStyle name="40% - アクセント 3 4 2 2 4 3" xfId="18263" xr:uid="{00000000-0005-0000-0000-000051130000}"/>
    <cellStyle name="40% - アクセント 3 4 2 2 5" xfId="7682" xr:uid="{00000000-0005-0000-0000-000052130000}"/>
    <cellStyle name="40% - アクセント 3 4 2 2 5 2" xfId="20497" xr:uid="{00000000-0005-0000-0000-000053130000}"/>
    <cellStyle name="40% - アクセント 3 4 2 2 6" xfId="14090" xr:uid="{00000000-0005-0000-0000-000054130000}"/>
    <cellStyle name="40% - アクセント 3 4 2 3" xfId="1787" xr:uid="{00000000-0005-0000-0000-000055130000}"/>
    <cellStyle name="40% - アクセント 3 4 2 3 2" xfId="3818" xr:uid="{00000000-0005-0000-0000-000056130000}"/>
    <cellStyle name="40% - アクセント 3 4 2 3 2 2" xfId="10238" xr:uid="{00000000-0005-0000-0000-000057130000}"/>
    <cellStyle name="40% - アクセント 3 4 2 3 2 2 2" xfId="23053" xr:uid="{00000000-0005-0000-0000-000058130000}"/>
    <cellStyle name="40% - アクセント 3 4 2 3 2 3" xfId="16646" xr:uid="{00000000-0005-0000-0000-000059130000}"/>
    <cellStyle name="40% - アクセント 3 4 2 3 3" xfId="5982" xr:uid="{00000000-0005-0000-0000-00005A130000}"/>
    <cellStyle name="40% - アクセント 3 4 2 3 3 2" xfId="12395" xr:uid="{00000000-0005-0000-0000-00005B130000}"/>
    <cellStyle name="40% - アクセント 3 4 2 3 3 2 2" xfId="25210" xr:uid="{00000000-0005-0000-0000-00005C130000}"/>
    <cellStyle name="40% - アクセント 3 4 2 3 3 3" xfId="18803" xr:uid="{00000000-0005-0000-0000-00005D130000}"/>
    <cellStyle name="40% - アクセント 3 4 2 3 4" xfId="8213" xr:uid="{00000000-0005-0000-0000-00005E130000}"/>
    <cellStyle name="40% - アクセント 3 4 2 3 4 2" xfId="21028" xr:uid="{00000000-0005-0000-0000-00005F130000}"/>
    <cellStyle name="40% - アクセント 3 4 2 3 5" xfId="14621" xr:uid="{00000000-0005-0000-0000-000060130000}"/>
    <cellStyle name="40% - アクセント 3 4 2 4" xfId="2796" xr:uid="{00000000-0005-0000-0000-000061130000}"/>
    <cellStyle name="40% - アクセント 3 4 2 4 2" xfId="9219" xr:uid="{00000000-0005-0000-0000-000062130000}"/>
    <cellStyle name="40% - アクセント 3 4 2 4 2 2" xfId="22034" xr:uid="{00000000-0005-0000-0000-000063130000}"/>
    <cellStyle name="40% - アクセント 3 4 2 4 3" xfId="15627" xr:uid="{00000000-0005-0000-0000-000064130000}"/>
    <cellStyle name="40% - アクセント 3 4 2 5" xfId="4960" xr:uid="{00000000-0005-0000-0000-000065130000}"/>
    <cellStyle name="40% - アクセント 3 4 2 5 2" xfId="11373" xr:uid="{00000000-0005-0000-0000-000066130000}"/>
    <cellStyle name="40% - アクセント 3 4 2 5 2 2" xfId="24188" xr:uid="{00000000-0005-0000-0000-000067130000}"/>
    <cellStyle name="40% - アクセント 3 4 2 5 3" xfId="17781" xr:uid="{00000000-0005-0000-0000-000068130000}"/>
    <cellStyle name="40% - アクセント 3 4 2 6" xfId="7098" xr:uid="{00000000-0005-0000-0000-000069130000}"/>
    <cellStyle name="40% - アクセント 3 4 2 6 2" xfId="19913" xr:uid="{00000000-0005-0000-0000-00006A130000}"/>
    <cellStyle name="40% - アクセント 3 4 2 7" xfId="13506" xr:uid="{00000000-0005-0000-0000-00006B130000}"/>
    <cellStyle name="40% - アクセント 3 4 3" xfId="1044" xr:uid="{00000000-0005-0000-0000-00006C130000}"/>
    <cellStyle name="40% - アクセント 3 4 3 2" xfId="2081" xr:uid="{00000000-0005-0000-0000-00006D130000}"/>
    <cellStyle name="40% - アクセント 3 4 3 2 2" xfId="4112" xr:uid="{00000000-0005-0000-0000-00006E130000}"/>
    <cellStyle name="40% - アクセント 3 4 3 2 2 2" xfId="10532" xr:uid="{00000000-0005-0000-0000-00006F130000}"/>
    <cellStyle name="40% - アクセント 3 4 3 2 2 2 2" xfId="23347" xr:uid="{00000000-0005-0000-0000-000070130000}"/>
    <cellStyle name="40% - アクセント 3 4 3 2 2 3" xfId="16940" xr:uid="{00000000-0005-0000-0000-000071130000}"/>
    <cellStyle name="40% - アクセント 3 4 3 2 3" xfId="6276" xr:uid="{00000000-0005-0000-0000-000072130000}"/>
    <cellStyle name="40% - アクセント 3 4 3 2 3 2" xfId="12689" xr:uid="{00000000-0005-0000-0000-000073130000}"/>
    <cellStyle name="40% - アクセント 3 4 3 2 3 2 2" xfId="25504" xr:uid="{00000000-0005-0000-0000-000074130000}"/>
    <cellStyle name="40% - アクセント 3 4 3 2 3 3" xfId="19097" xr:uid="{00000000-0005-0000-0000-000075130000}"/>
    <cellStyle name="40% - アクセント 3 4 3 2 4" xfId="8507" xr:uid="{00000000-0005-0000-0000-000076130000}"/>
    <cellStyle name="40% - アクセント 3 4 3 2 4 2" xfId="21322" xr:uid="{00000000-0005-0000-0000-000077130000}"/>
    <cellStyle name="40% - アクセント 3 4 3 2 5" xfId="14915" xr:uid="{00000000-0005-0000-0000-000078130000}"/>
    <cellStyle name="40% - アクセント 3 4 3 3" xfId="3090" xr:uid="{00000000-0005-0000-0000-000079130000}"/>
    <cellStyle name="40% - アクセント 3 4 3 3 2" xfId="9513" xr:uid="{00000000-0005-0000-0000-00007A130000}"/>
    <cellStyle name="40% - アクセント 3 4 3 3 2 2" xfId="22328" xr:uid="{00000000-0005-0000-0000-00007B130000}"/>
    <cellStyle name="40% - アクセント 3 4 3 3 3" xfId="15921" xr:uid="{00000000-0005-0000-0000-00007C130000}"/>
    <cellStyle name="40% - アクセント 3 4 3 4" xfId="5254" xr:uid="{00000000-0005-0000-0000-00007D130000}"/>
    <cellStyle name="40% - アクセント 3 4 3 4 2" xfId="11667" xr:uid="{00000000-0005-0000-0000-00007E130000}"/>
    <cellStyle name="40% - アクセント 3 4 3 4 2 2" xfId="24482" xr:uid="{00000000-0005-0000-0000-00007F130000}"/>
    <cellStyle name="40% - アクセント 3 4 3 4 3" xfId="18075" xr:uid="{00000000-0005-0000-0000-000080130000}"/>
    <cellStyle name="40% - アクセント 3 4 3 5" xfId="7497" xr:uid="{00000000-0005-0000-0000-000081130000}"/>
    <cellStyle name="40% - アクセント 3 4 3 5 2" xfId="20312" xr:uid="{00000000-0005-0000-0000-000082130000}"/>
    <cellStyle name="40% - アクセント 3 4 3 6" xfId="13905" xr:uid="{00000000-0005-0000-0000-000083130000}"/>
    <cellStyle name="40% - アクセント 3 4 4" xfId="1601" xr:uid="{00000000-0005-0000-0000-000084130000}"/>
    <cellStyle name="40% - アクセント 3 4 4 2" xfId="3632" xr:uid="{00000000-0005-0000-0000-000085130000}"/>
    <cellStyle name="40% - アクセント 3 4 4 2 2" xfId="10052" xr:uid="{00000000-0005-0000-0000-000086130000}"/>
    <cellStyle name="40% - アクセント 3 4 4 2 2 2" xfId="22867" xr:uid="{00000000-0005-0000-0000-000087130000}"/>
    <cellStyle name="40% - アクセント 3 4 4 2 3" xfId="16460" xr:uid="{00000000-0005-0000-0000-000088130000}"/>
    <cellStyle name="40% - アクセント 3 4 4 3" xfId="5796" xr:uid="{00000000-0005-0000-0000-000089130000}"/>
    <cellStyle name="40% - アクセント 3 4 4 3 2" xfId="12209" xr:uid="{00000000-0005-0000-0000-00008A130000}"/>
    <cellStyle name="40% - アクセント 3 4 4 3 2 2" xfId="25024" xr:uid="{00000000-0005-0000-0000-00008B130000}"/>
    <cellStyle name="40% - アクセント 3 4 4 3 3" xfId="18617" xr:uid="{00000000-0005-0000-0000-00008C130000}"/>
    <cellStyle name="40% - アクセント 3 4 4 4" xfId="8027" xr:uid="{00000000-0005-0000-0000-00008D130000}"/>
    <cellStyle name="40% - アクセント 3 4 4 4 2" xfId="20842" xr:uid="{00000000-0005-0000-0000-00008E130000}"/>
    <cellStyle name="40% - アクセント 3 4 4 5" xfId="14435" xr:uid="{00000000-0005-0000-0000-00008F130000}"/>
    <cellStyle name="40% - アクセント 3 4 5" xfId="2610" xr:uid="{00000000-0005-0000-0000-000090130000}"/>
    <cellStyle name="40% - アクセント 3 4 5 2" xfId="9033" xr:uid="{00000000-0005-0000-0000-000091130000}"/>
    <cellStyle name="40% - アクセント 3 4 5 2 2" xfId="21848" xr:uid="{00000000-0005-0000-0000-000092130000}"/>
    <cellStyle name="40% - アクセント 3 4 5 3" xfId="15441" xr:uid="{00000000-0005-0000-0000-000093130000}"/>
    <cellStyle name="40% - アクセント 3 4 6" xfId="4774" xr:uid="{00000000-0005-0000-0000-000094130000}"/>
    <cellStyle name="40% - アクセント 3 4 6 2" xfId="11187" xr:uid="{00000000-0005-0000-0000-000095130000}"/>
    <cellStyle name="40% - アクセント 3 4 6 2 2" xfId="24002" xr:uid="{00000000-0005-0000-0000-000096130000}"/>
    <cellStyle name="40% - アクセント 3 4 6 3" xfId="17595" xr:uid="{00000000-0005-0000-0000-000097130000}"/>
    <cellStyle name="40% - アクセント 3 4 7" xfId="6750" xr:uid="{00000000-0005-0000-0000-000098130000}"/>
    <cellStyle name="40% - アクセント 3 4 7 2" xfId="19565" xr:uid="{00000000-0005-0000-0000-000099130000}"/>
    <cellStyle name="40% - アクセント 3 4 8" xfId="13158" xr:uid="{00000000-0005-0000-0000-00009A130000}"/>
    <cellStyle name="40% - アクセント 3 5" xfId="344" xr:uid="{00000000-0005-0000-0000-00009B130000}"/>
    <cellStyle name="40% - アクセント 3 5 2" xfId="566" xr:uid="{00000000-0005-0000-0000-00009C130000}"/>
    <cellStyle name="40% - アクセント 3 5 2 2" xfId="1155" xr:uid="{00000000-0005-0000-0000-00009D130000}"/>
    <cellStyle name="40% - アクセント 3 5 2 2 2" xfId="2195" xr:uid="{00000000-0005-0000-0000-00009E130000}"/>
    <cellStyle name="40% - アクセント 3 5 2 2 2 2" xfId="4226" xr:uid="{00000000-0005-0000-0000-00009F130000}"/>
    <cellStyle name="40% - アクセント 3 5 2 2 2 2 2" xfId="10646" xr:uid="{00000000-0005-0000-0000-0000A0130000}"/>
    <cellStyle name="40% - アクセント 3 5 2 2 2 2 2 2" xfId="23461" xr:uid="{00000000-0005-0000-0000-0000A1130000}"/>
    <cellStyle name="40% - アクセント 3 5 2 2 2 2 3" xfId="17054" xr:uid="{00000000-0005-0000-0000-0000A2130000}"/>
    <cellStyle name="40% - アクセント 3 5 2 2 2 3" xfId="6390" xr:uid="{00000000-0005-0000-0000-0000A3130000}"/>
    <cellStyle name="40% - アクセント 3 5 2 2 2 3 2" xfId="12803" xr:uid="{00000000-0005-0000-0000-0000A4130000}"/>
    <cellStyle name="40% - アクセント 3 5 2 2 2 3 2 2" xfId="25618" xr:uid="{00000000-0005-0000-0000-0000A5130000}"/>
    <cellStyle name="40% - アクセント 3 5 2 2 2 3 3" xfId="19211" xr:uid="{00000000-0005-0000-0000-0000A6130000}"/>
    <cellStyle name="40% - アクセント 3 5 2 2 2 4" xfId="8621" xr:uid="{00000000-0005-0000-0000-0000A7130000}"/>
    <cellStyle name="40% - アクセント 3 5 2 2 2 4 2" xfId="21436" xr:uid="{00000000-0005-0000-0000-0000A8130000}"/>
    <cellStyle name="40% - アクセント 3 5 2 2 2 5" xfId="15029" xr:uid="{00000000-0005-0000-0000-0000A9130000}"/>
    <cellStyle name="40% - アクセント 3 5 2 2 3" xfId="3204" xr:uid="{00000000-0005-0000-0000-0000AA130000}"/>
    <cellStyle name="40% - アクセント 3 5 2 2 3 2" xfId="9627" xr:uid="{00000000-0005-0000-0000-0000AB130000}"/>
    <cellStyle name="40% - アクセント 3 5 2 2 3 2 2" xfId="22442" xr:uid="{00000000-0005-0000-0000-0000AC130000}"/>
    <cellStyle name="40% - アクセント 3 5 2 2 3 3" xfId="16035" xr:uid="{00000000-0005-0000-0000-0000AD130000}"/>
    <cellStyle name="40% - アクセント 3 5 2 2 4" xfId="5368" xr:uid="{00000000-0005-0000-0000-0000AE130000}"/>
    <cellStyle name="40% - アクセント 3 5 2 2 4 2" xfId="11781" xr:uid="{00000000-0005-0000-0000-0000AF130000}"/>
    <cellStyle name="40% - アクセント 3 5 2 2 4 2 2" xfId="24596" xr:uid="{00000000-0005-0000-0000-0000B0130000}"/>
    <cellStyle name="40% - アクセント 3 5 2 2 4 3" xfId="18189" xr:uid="{00000000-0005-0000-0000-0000B1130000}"/>
    <cellStyle name="40% - アクセント 3 5 2 2 5" xfId="7608" xr:uid="{00000000-0005-0000-0000-0000B2130000}"/>
    <cellStyle name="40% - アクセント 3 5 2 2 5 2" xfId="20423" xr:uid="{00000000-0005-0000-0000-0000B3130000}"/>
    <cellStyle name="40% - アクセント 3 5 2 2 6" xfId="14016" xr:uid="{00000000-0005-0000-0000-0000B4130000}"/>
    <cellStyle name="40% - アクセント 3 5 2 3" xfId="1713" xr:uid="{00000000-0005-0000-0000-0000B5130000}"/>
    <cellStyle name="40% - アクセント 3 5 2 3 2" xfId="3744" xr:uid="{00000000-0005-0000-0000-0000B6130000}"/>
    <cellStyle name="40% - アクセント 3 5 2 3 2 2" xfId="10164" xr:uid="{00000000-0005-0000-0000-0000B7130000}"/>
    <cellStyle name="40% - アクセント 3 5 2 3 2 2 2" xfId="22979" xr:uid="{00000000-0005-0000-0000-0000B8130000}"/>
    <cellStyle name="40% - アクセント 3 5 2 3 2 3" xfId="16572" xr:uid="{00000000-0005-0000-0000-0000B9130000}"/>
    <cellStyle name="40% - アクセント 3 5 2 3 3" xfId="5908" xr:uid="{00000000-0005-0000-0000-0000BA130000}"/>
    <cellStyle name="40% - アクセント 3 5 2 3 3 2" xfId="12321" xr:uid="{00000000-0005-0000-0000-0000BB130000}"/>
    <cellStyle name="40% - アクセント 3 5 2 3 3 2 2" xfId="25136" xr:uid="{00000000-0005-0000-0000-0000BC130000}"/>
    <cellStyle name="40% - アクセント 3 5 2 3 3 3" xfId="18729" xr:uid="{00000000-0005-0000-0000-0000BD130000}"/>
    <cellStyle name="40% - アクセント 3 5 2 3 4" xfId="8139" xr:uid="{00000000-0005-0000-0000-0000BE130000}"/>
    <cellStyle name="40% - アクセント 3 5 2 3 4 2" xfId="20954" xr:uid="{00000000-0005-0000-0000-0000BF130000}"/>
    <cellStyle name="40% - アクセント 3 5 2 3 5" xfId="14547" xr:uid="{00000000-0005-0000-0000-0000C0130000}"/>
    <cellStyle name="40% - アクセント 3 5 2 4" xfId="2722" xr:uid="{00000000-0005-0000-0000-0000C1130000}"/>
    <cellStyle name="40% - アクセント 3 5 2 4 2" xfId="9145" xr:uid="{00000000-0005-0000-0000-0000C2130000}"/>
    <cellStyle name="40% - アクセント 3 5 2 4 2 2" xfId="21960" xr:uid="{00000000-0005-0000-0000-0000C3130000}"/>
    <cellStyle name="40% - アクセント 3 5 2 4 3" xfId="15553" xr:uid="{00000000-0005-0000-0000-0000C4130000}"/>
    <cellStyle name="40% - アクセント 3 5 2 5" xfId="4886" xr:uid="{00000000-0005-0000-0000-0000C5130000}"/>
    <cellStyle name="40% - アクセント 3 5 2 5 2" xfId="11299" xr:uid="{00000000-0005-0000-0000-0000C6130000}"/>
    <cellStyle name="40% - アクセント 3 5 2 5 2 2" xfId="24114" xr:uid="{00000000-0005-0000-0000-0000C7130000}"/>
    <cellStyle name="40% - アクセント 3 5 2 5 3" xfId="17707" xr:uid="{00000000-0005-0000-0000-0000C8130000}"/>
    <cellStyle name="40% - アクセント 3 5 2 6" xfId="7043" xr:uid="{00000000-0005-0000-0000-0000C9130000}"/>
    <cellStyle name="40% - アクセント 3 5 2 6 2" xfId="19858" xr:uid="{00000000-0005-0000-0000-0000CA130000}"/>
    <cellStyle name="40% - アクセント 3 5 2 7" xfId="13451" xr:uid="{00000000-0005-0000-0000-0000CB130000}"/>
    <cellStyle name="40% - アクセント 3 5 3" xfId="985" xr:uid="{00000000-0005-0000-0000-0000CC130000}"/>
    <cellStyle name="40% - アクセント 3 5 3 2" xfId="2007" xr:uid="{00000000-0005-0000-0000-0000CD130000}"/>
    <cellStyle name="40% - アクセント 3 5 3 2 2" xfId="4038" xr:uid="{00000000-0005-0000-0000-0000CE130000}"/>
    <cellStyle name="40% - アクセント 3 5 3 2 2 2" xfId="10458" xr:uid="{00000000-0005-0000-0000-0000CF130000}"/>
    <cellStyle name="40% - アクセント 3 5 3 2 2 2 2" xfId="23273" xr:uid="{00000000-0005-0000-0000-0000D0130000}"/>
    <cellStyle name="40% - アクセント 3 5 3 2 2 3" xfId="16866" xr:uid="{00000000-0005-0000-0000-0000D1130000}"/>
    <cellStyle name="40% - アクセント 3 5 3 2 3" xfId="6202" xr:uid="{00000000-0005-0000-0000-0000D2130000}"/>
    <cellStyle name="40% - アクセント 3 5 3 2 3 2" xfId="12615" xr:uid="{00000000-0005-0000-0000-0000D3130000}"/>
    <cellStyle name="40% - アクセント 3 5 3 2 3 2 2" xfId="25430" xr:uid="{00000000-0005-0000-0000-0000D4130000}"/>
    <cellStyle name="40% - アクセント 3 5 3 2 3 3" xfId="19023" xr:uid="{00000000-0005-0000-0000-0000D5130000}"/>
    <cellStyle name="40% - アクセント 3 5 3 2 4" xfId="8433" xr:uid="{00000000-0005-0000-0000-0000D6130000}"/>
    <cellStyle name="40% - アクセント 3 5 3 2 4 2" xfId="21248" xr:uid="{00000000-0005-0000-0000-0000D7130000}"/>
    <cellStyle name="40% - アクセント 3 5 3 2 5" xfId="14841" xr:uid="{00000000-0005-0000-0000-0000D8130000}"/>
    <cellStyle name="40% - アクセント 3 5 3 3" xfId="3016" xr:uid="{00000000-0005-0000-0000-0000D9130000}"/>
    <cellStyle name="40% - アクセント 3 5 3 3 2" xfId="9439" xr:uid="{00000000-0005-0000-0000-0000DA130000}"/>
    <cellStyle name="40% - アクセント 3 5 3 3 2 2" xfId="22254" xr:uid="{00000000-0005-0000-0000-0000DB130000}"/>
    <cellStyle name="40% - アクセント 3 5 3 3 3" xfId="15847" xr:uid="{00000000-0005-0000-0000-0000DC130000}"/>
    <cellStyle name="40% - アクセント 3 5 3 4" xfId="5180" xr:uid="{00000000-0005-0000-0000-0000DD130000}"/>
    <cellStyle name="40% - アクセント 3 5 3 4 2" xfId="11593" xr:uid="{00000000-0005-0000-0000-0000DE130000}"/>
    <cellStyle name="40% - アクセント 3 5 3 4 2 2" xfId="24408" xr:uid="{00000000-0005-0000-0000-0000DF130000}"/>
    <cellStyle name="40% - アクセント 3 5 3 4 3" xfId="18001" xr:uid="{00000000-0005-0000-0000-0000E0130000}"/>
    <cellStyle name="40% - アクセント 3 5 3 5" xfId="7438" xr:uid="{00000000-0005-0000-0000-0000E1130000}"/>
    <cellStyle name="40% - アクセント 3 5 3 5 2" xfId="20253" xr:uid="{00000000-0005-0000-0000-0000E2130000}"/>
    <cellStyle name="40% - アクセント 3 5 3 6" xfId="13846" xr:uid="{00000000-0005-0000-0000-0000E3130000}"/>
    <cellStyle name="40% - アクセント 3 5 4" xfId="1527" xr:uid="{00000000-0005-0000-0000-0000E4130000}"/>
    <cellStyle name="40% - アクセント 3 5 4 2" xfId="3559" xr:uid="{00000000-0005-0000-0000-0000E5130000}"/>
    <cellStyle name="40% - アクセント 3 5 4 2 2" xfId="9979" xr:uid="{00000000-0005-0000-0000-0000E6130000}"/>
    <cellStyle name="40% - アクセント 3 5 4 2 2 2" xfId="22794" xr:uid="{00000000-0005-0000-0000-0000E7130000}"/>
    <cellStyle name="40% - アクセント 3 5 4 2 3" xfId="16387" xr:uid="{00000000-0005-0000-0000-0000E8130000}"/>
    <cellStyle name="40% - アクセント 3 5 4 3" xfId="5723" xr:uid="{00000000-0005-0000-0000-0000E9130000}"/>
    <cellStyle name="40% - アクセント 3 5 4 3 2" xfId="12136" xr:uid="{00000000-0005-0000-0000-0000EA130000}"/>
    <cellStyle name="40% - アクセント 3 5 4 3 2 2" xfId="24951" xr:uid="{00000000-0005-0000-0000-0000EB130000}"/>
    <cellStyle name="40% - アクセント 3 5 4 3 3" xfId="18544" xr:uid="{00000000-0005-0000-0000-0000EC130000}"/>
    <cellStyle name="40% - アクセント 3 5 4 4" xfId="7954" xr:uid="{00000000-0005-0000-0000-0000ED130000}"/>
    <cellStyle name="40% - アクセント 3 5 4 4 2" xfId="20769" xr:uid="{00000000-0005-0000-0000-0000EE130000}"/>
    <cellStyle name="40% - アクセント 3 5 4 5" xfId="14362" xr:uid="{00000000-0005-0000-0000-0000EF130000}"/>
    <cellStyle name="40% - アクセント 3 5 5" xfId="2537" xr:uid="{00000000-0005-0000-0000-0000F0130000}"/>
    <cellStyle name="40% - アクセント 3 5 5 2" xfId="8960" xr:uid="{00000000-0005-0000-0000-0000F1130000}"/>
    <cellStyle name="40% - アクセント 3 5 5 2 2" xfId="21775" xr:uid="{00000000-0005-0000-0000-0000F2130000}"/>
    <cellStyle name="40% - アクセント 3 5 5 3" xfId="15368" xr:uid="{00000000-0005-0000-0000-0000F3130000}"/>
    <cellStyle name="40% - アクセント 3 5 6" xfId="4701" xr:uid="{00000000-0005-0000-0000-0000F4130000}"/>
    <cellStyle name="40% - アクセント 3 5 6 2" xfId="11114" xr:uid="{00000000-0005-0000-0000-0000F5130000}"/>
    <cellStyle name="40% - アクセント 3 5 6 2 2" xfId="23929" xr:uid="{00000000-0005-0000-0000-0000F6130000}"/>
    <cellStyle name="40% - アクセント 3 5 6 3" xfId="17522" xr:uid="{00000000-0005-0000-0000-0000F7130000}"/>
    <cellStyle name="40% - アクセント 3 5 7" xfId="6835" xr:uid="{00000000-0005-0000-0000-0000F8130000}"/>
    <cellStyle name="40% - アクセント 3 5 7 2" xfId="19650" xr:uid="{00000000-0005-0000-0000-0000F9130000}"/>
    <cellStyle name="40% - アクセント 3 5 8" xfId="13243" xr:uid="{00000000-0005-0000-0000-0000FA130000}"/>
    <cellStyle name="40% - アクセント 3 6" xfId="409" xr:uid="{00000000-0005-0000-0000-0000FB130000}"/>
    <cellStyle name="40% - アクセント 3 6 2" xfId="540" xr:uid="{00000000-0005-0000-0000-0000FC130000}"/>
    <cellStyle name="40% - アクセント 3 6 2 2" xfId="1129" xr:uid="{00000000-0005-0000-0000-0000FD130000}"/>
    <cellStyle name="40% - アクセント 3 6 2 2 2" xfId="2169" xr:uid="{00000000-0005-0000-0000-0000FE130000}"/>
    <cellStyle name="40% - アクセント 3 6 2 2 2 2" xfId="4200" xr:uid="{00000000-0005-0000-0000-0000FF130000}"/>
    <cellStyle name="40% - アクセント 3 6 2 2 2 2 2" xfId="10620" xr:uid="{00000000-0005-0000-0000-000000140000}"/>
    <cellStyle name="40% - アクセント 3 6 2 2 2 2 2 2" xfId="23435" xr:uid="{00000000-0005-0000-0000-000001140000}"/>
    <cellStyle name="40% - アクセント 3 6 2 2 2 2 3" xfId="17028" xr:uid="{00000000-0005-0000-0000-000002140000}"/>
    <cellStyle name="40% - アクセント 3 6 2 2 2 3" xfId="6364" xr:uid="{00000000-0005-0000-0000-000003140000}"/>
    <cellStyle name="40% - アクセント 3 6 2 2 2 3 2" xfId="12777" xr:uid="{00000000-0005-0000-0000-000004140000}"/>
    <cellStyle name="40% - アクセント 3 6 2 2 2 3 2 2" xfId="25592" xr:uid="{00000000-0005-0000-0000-000005140000}"/>
    <cellStyle name="40% - アクセント 3 6 2 2 2 3 3" xfId="19185" xr:uid="{00000000-0005-0000-0000-000006140000}"/>
    <cellStyle name="40% - アクセント 3 6 2 2 2 4" xfId="8595" xr:uid="{00000000-0005-0000-0000-000007140000}"/>
    <cellStyle name="40% - アクセント 3 6 2 2 2 4 2" xfId="21410" xr:uid="{00000000-0005-0000-0000-000008140000}"/>
    <cellStyle name="40% - アクセント 3 6 2 2 2 5" xfId="15003" xr:uid="{00000000-0005-0000-0000-000009140000}"/>
    <cellStyle name="40% - アクセント 3 6 2 2 3" xfId="3178" xr:uid="{00000000-0005-0000-0000-00000A140000}"/>
    <cellStyle name="40% - アクセント 3 6 2 2 3 2" xfId="9601" xr:uid="{00000000-0005-0000-0000-00000B140000}"/>
    <cellStyle name="40% - アクセント 3 6 2 2 3 2 2" xfId="22416" xr:uid="{00000000-0005-0000-0000-00000C140000}"/>
    <cellStyle name="40% - アクセント 3 6 2 2 3 3" xfId="16009" xr:uid="{00000000-0005-0000-0000-00000D140000}"/>
    <cellStyle name="40% - アクセント 3 6 2 2 4" xfId="5342" xr:uid="{00000000-0005-0000-0000-00000E140000}"/>
    <cellStyle name="40% - アクセント 3 6 2 2 4 2" xfId="11755" xr:uid="{00000000-0005-0000-0000-00000F140000}"/>
    <cellStyle name="40% - アクセント 3 6 2 2 4 2 2" xfId="24570" xr:uid="{00000000-0005-0000-0000-000010140000}"/>
    <cellStyle name="40% - アクセント 3 6 2 2 4 3" xfId="18163" xr:uid="{00000000-0005-0000-0000-000011140000}"/>
    <cellStyle name="40% - アクセント 3 6 2 2 5" xfId="7582" xr:uid="{00000000-0005-0000-0000-000012140000}"/>
    <cellStyle name="40% - アクセント 3 6 2 2 5 2" xfId="20397" xr:uid="{00000000-0005-0000-0000-000013140000}"/>
    <cellStyle name="40% - アクセント 3 6 2 2 6" xfId="13990" xr:uid="{00000000-0005-0000-0000-000014140000}"/>
    <cellStyle name="40% - アクセント 3 6 2 3" xfId="1687" xr:uid="{00000000-0005-0000-0000-000015140000}"/>
    <cellStyle name="40% - アクセント 3 6 2 3 2" xfId="3718" xr:uid="{00000000-0005-0000-0000-000016140000}"/>
    <cellStyle name="40% - アクセント 3 6 2 3 2 2" xfId="10138" xr:uid="{00000000-0005-0000-0000-000017140000}"/>
    <cellStyle name="40% - アクセント 3 6 2 3 2 2 2" xfId="22953" xr:uid="{00000000-0005-0000-0000-000018140000}"/>
    <cellStyle name="40% - アクセント 3 6 2 3 2 3" xfId="16546" xr:uid="{00000000-0005-0000-0000-000019140000}"/>
    <cellStyle name="40% - アクセント 3 6 2 3 3" xfId="5882" xr:uid="{00000000-0005-0000-0000-00001A140000}"/>
    <cellStyle name="40% - アクセント 3 6 2 3 3 2" xfId="12295" xr:uid="{00000000-0005-0000-0000-00001B140000}"/>
    <cellStyle name="40% - アクセント 3 6 2 3 3 2 2" xfId="25110" xr:uid="{00000000-0005-0000-0000-00001C140000}"/>
    <cellStyle name="40% - アクセント 3 6 2 3 3 3" xfId="18703" xr:uid="{00000000-0005-0000-0000-00001D140000}"/>
    <cellStyle name="40% - アクセント 3 6 2 3 4" xfId="8113" xr:uid="{00000000-0005-0000-0000-00001E140000}"/>
    <cellStyle name="40% - アクセント 3 6 2 3 4 2" xfId="20928" xr:uid="{00000000-0005-0000-0000-00001F140000}"/>
    <cellStyle name="40% - アクセント 3 6 2 3 5" xfId="14521" xr:uid="{00000000-0005-0000-0000-000020140000}"/>
    <cellStyle name="40% - アクセント 3 6 2 4" xfId="2696" xr:uid="{00000000-0005-0000-0000-000021140000}"/>
    <cellStyle name="40% - アクセント 3 6 2 4 2" xfId="9119" xr:uid="{00000000-0005-0000-0000-000022140000}"/>
    <cellStyle name="40% - アクセント 3 6 2 4 2 2" xfId="21934" xr:uid="{00000000-0005-0000-0000-000023140000}"/>
    <cellStyle name="40% - アクセント 3 6 2 4 3" xfId="15527" xr:uid="{00000000-0005-0000-0000-000024140000}"/>
    <cellStyle name="40% - アクセント 3 6 2 5" xfId="4860" xr:uid="{00000000-0005-0000-0000-000025140000}"/>
    <cellStyle name="40% - アクセント 3 6 2 5 2" xfId="11273" xr:uid="{00000000-0005-0000-0000-000026140000}"/>
    <cellStyle name="40% - アクセント 3 6 2 5 2 2" xfId="24088" xr:uid="{00000000-0005-0000-0000-000027140000}"/>
    <cellStyle name="40% - アクセント 3 6 2 5 3" xfId="17681" xr:uid="{00000000-0005-0000-0000-000028140000}"/>
    <cellStyle name="40% - アクセント 3 6 2 6" xfId="7017" xr:uid="{00000000-0005-0000-0000-000029140000}"/>
    <cellStyle name="40% - アクセント 3 6 2 6 2" xfId="19832" xr:uid="{00000000-0005-0000-0000-00002A140000}"/>
    <cellStyle name="40% - アクセント 3 6 2 7" xfId="13425" xr:uid="{00000000-0005-0000-0000-00002B140000}"/>
    <cellStyle name="40% - アクセント 3 6 3" xfId="948" xr:uid="{00000000-0005-0000-0000-00002C140000}"/>
    <cellStyle name="40% - アクセント 3 6 3 2" xfId="1970" xr:uid="{00000000-0005-0000-0000-00002D140000}"/>
    <cellStyle name="40% - アクセント 3 6 3 2 2" xfId="4001" xr:uid="{00000000-0005-0000-0000-00002E140000}"/>
    <cellStyle name="40% - アクセント 3 6 3 2 2 2" xfId="10421" xr:uid="{00000000-0005-0000-0000-00002F140000}"/>
    <cellStyle name="40% - アクセント 3 6 3 2 2 2 2" xfId="23236" xr:uid="{00000000-0005-0000-0000-000030140000}"/>
    <cellStyle name="40% - アクセント 3 6 3 2 2 3" xfId="16829" xr:uid="{00000000-0005-0000-0000-000031140000}"/>
    <cellStyle name="40% - アクセント 3 6 3 2 3" xfId="6165" xr:uid="{00000000-0005-0000-0000-000032140000}"/>
    <cellStyle name="40% - アクセント 3 6 3 2 3 2" xfId="12578" xr:uid="{00000000-0005-0000-0000-000033140000}"/>
    <cellStyle name="40% - アクセント 3 6 3 2 3 2 2" xfId="25393" xr:uid="{00000000-0005-0000-0000-000034140000}"/>
    <cellStyle name="40% - アクセント 3 6 3 2 3 3" xfId="18986" xr:uid="{00000000-0005-0000-0000-000035140000}"/>
    <cellStyle name="40% - アクセント 3 6 3 2 4" xfId="8396" xr:uid="{00000000-0005-0000-0000-000036140000}"/>
    <cellStyle name="40% - アクセント 3 6 3 2 4 2" xfId="21211" xr:uid="{00000000-0005-0000-0000-000037140000}"/>
    <cellStyle name="40% - アクセント 3 6 3 2 5" xfId="14804" xr:uid="{00000000-0005-0000-0000-000038140000}"/>
    <cellStyle name="40% - アクセント 3 6 3 3" xfId="2979" xr:uid="{00000000-0005-0000-0000-000039140000}"/>
    <cellStyle name="40% - アクセント 3 6 3 3 2" xfId="9402" xr:uid="{00000000-0005-0000-0000-00003A140000}"/>
    <cellStyle name="40% - アクセント 3 6 3 3 2 2" xfId="22217" xr:uid="{00000000-0005-0000-0000-00003B140000}"/>
    <cellStyle name="40% - アクセント 3 6 3 3 3" xfId="15810" xr:uid="{00000000-0005-0000-0000-00003C140000}"/>
    <cellStyle name="40% - アクセント 3 6 3 4" xfId="5143" xr:uid="{00000000-0005-0000-0000-00003D140000}"/>
    <cellStyle name="40% - アクセント 3 6 3 4 2" xfId="11556" xr:uid="{00000000-0005-0000-0000-00003E140000}"/>
    <cellStyle name="40% - アクセント 3 6 3 4 2 2" xfId="24371" xr:uid="{00000000-0005-0000-0000-00003F140000}"/>
    <cellStyle name="40% - アクセント 3 6 3 4 3" xfId="17964" xr:uid="{00000000-0005-0000-0000-000040140000}"/>
    <cellStyle name="40% - アクセント 3 6 3 5" xfId="7401" xr:uid="{00000000-0005-0000-0000-000041140000}"/>
    <cellStyle name="40% - アクセント 3 6 3 5 2" xfId="20216" xr:uid="{00000000-0005-0000-0000-000042140000}"/>
    <cellStyle name="40% - アクセント 3 6 3 6" xfId="13809" xr:uid="{00000000-0005-0000-0000-000043140000}"/>
    <cellStyle name="40% - アクセント 3 6 4" xfId="1491" xr:uid="{00000000-0005-0000-0000-000044140000}"/>
    <cellStyle name="40% - アクセント 3 6 4 2" xfId="3523" xr:uid="{00000000-0005-0000-0000-000045140000}"/>
    <cellStyle name="40% - アクセント 3 6 4 2 2" xfId="9943" xr:uid="{00000000-0005-0000-0000-000046140000}"/>
    <cellStyle name="40% - アクセント 3 6 4 2 2 2" xfId="22758" xr:uid="{00000000-0005-0000-0000-000047140000}"/>
    <cellStyle name="40% - アクセント 3 6 4 2 3" xfId="16351" xr:uid="{00000000-0005-0000-0000-000048140000}"/>
    <cellStyle name="40% - アクセント 3 6 4 3" xfId="5687" xr:uid="{00000000-0005-0000-0000-000049140000}"/>
    <cellStyle name="40% - アクセント 3 6 4 3 2" xfId="12100" xr:uid="{00000000-0005-0000-0000-00004A140000}"/>
    <cellStyle name="40% - アクセント 3 6 4 3 2 2" xfId="24915" xr:uid="{00000000-0005-0000-0000-00004B140000}"/>
    <cellStyle name="40% - アクセント 3 6 4 3 3" xfId="18508" xr:uid="{00000000-0005-0000-0000-00004C140000}"/>
    <cellStyle name="40% - アクセント 3 6 4 4" xfId="7918" xr:uid="{00000000-0005-0000-0000-00004D140000}"/>
    <cellStyle name="40% - アクセント 3 6 4 4 2" xfId="20733" xr:uid="{00000000-0005-0000-0000-00004E140000}"/>
    <cellStyle name="40% - アクセント 3 6 4 5" xfId="14326" xr:uid="{00000000-0005-0000-0000-00004F140000}"/>
    <cellStyle name="40% - アクセント 3 6 5" xfId="2501" xr:uid="{00000000-0005-0000-0000-000050140000}"/>
    <cellStyle name="40% - アクセント 3 6 5 2" xfId="8924" xr:uid="{00000000-0005-0000-0000-000051140000}"/>
    <cellStyle name="40% - アクセント 3 6 5 2 2" xfId="21739" xr:uid="{00000000-0005-0000-0000-000052140000}"/>
    <cellStyle name="40% - アクセント 3 6 5 3" xfId="15332" xr:uid="{00000000-0005-0000-0000-000053140000}"/>
    <cellStyle name="40% - アクセント 3 6 6" xfId="4665" xr:uid="{00000000-0005-0000-0000-000054140000}"/>
    <cellStyle name="40% - アクセント 3 6 6 2" xfId="11078" xr:uid="{00000000-0005-0000-0000-000055140000}"/>
    <cellStyle name="40% - アクセント 3 6 6 2 2" xfId="23893" xr:uid="{00000000-0005-0000-0000-000056140000}"/>
    <cellStyle name="40% - アクセント 3 6 6 3" xfId="17486" xr:uid="{00000000-0005-0000-0000-000057140000}"/>
    <cellStyle name="40% - アクセント 3 6 7" xfId="6894" xr:uid="{00000000-0005-0000-0000-000058140000}"/>
    <cellStyle name="40% - アクセント 3 6 7 2" xfId="19709" xr:uid="{00000000-0005-0000-0000-000059140000}"/>
    <cellStyle name="40% - アクセント 3 6 8" xfId="13302" xr:uid="{00000000-0005-0000-0000-00005A140000}"/>
    <cellStyle name="40% - アクセント 3 7" xfId="458" xr:uid="{00000000-0005-0000-0000-00005B140000}"/>
    <cellStyle name="40% - アクセント 3 7 2" xfId="913" xr:uid="{00000000-0005-0000-0000-00005C140000}"/>
    <cellStyle name="40% - アクセント 3 7 2 2" xfId="1935" xr:uid="{00000000-0005-0000-0000-00005D140000}"/>
    <cellStyle name="40% - アクセント 3 7 2 2 2" xfId="3966" xr:uid="{00000000-0005-0000-0000-00005E140000}"/>
    <cellStyle name="40% - アクセント 3 7 2 2 2 2" xfId="10386" xr:uid="{00000000-0005-0000-0000-00005F140000}"/>
    <cellStyle name="40% - アクセント 3 7 2 2 2 2 2" xfId="23201" xr:uid="{00000000-0005-0000-0000-000060140000}"/>
    <cellStyle name="40% - アクセント 3 7 2 2 2 3" xfId="16794" xr:uid="{00000000-0005-0000-0000-000061140000}"/>
    <cellStyle name="40% - アクセント 3 7 2 2 3" xfId="6130" xr:uid="{00000000-0005-0000-0000-000062140000}"/>
    <cellStyle name="40% - アクセント 3 7 2 2 3 2" xfId="12543" xr:uid="{00000000-0005-0000-0000-000063140000}"/>
    <cellStyle name="40% - アクセント 3 7 2 2 3 2 2" xfId="25358" xr:uid="{00000000-0005-0000-0000-000064140000}"/>
    <cellStyle name="40% - アクセント 3 7 2 2 3 3" xfId="18951" xr:uid="{00000000-0005-0000-0000-000065140000}"/>
    <cellStyle name="40% - アクセント 3 7 2 2 4" xfId="8361" xr:uid="{00000000-0005-0000-0000-000066140000}"/>
    <cellStyle name="40% - アクセント 3 7 2 2 4 2" xfId="21176" xr:uid="{00000000-0005-0000-0000-000067140000}"/>
    <cellStyle name="40% - アクセント 3 7 2 2 5" xfId="14769" xr:uid="{00000000-0005-0000-0000-000068140000}"/>
    <cellStyle name="40% - アクセント 3 7 2 3" xfId="2944" xr:uid="{00000000-0005-0000-0000-000069140000}"/>
    <cellStyle name="40% - アクセント 3 7 2 3 2" xfId="9367" xr:uid="{00000000-0005-0000-0000-00006A140000}"/>
    <cellStyle name="40% - アクセント 3 7 2 3 2 2" xfId="22182" xr:uid="{00000000-0005-0000-0000-00006B140000}"/>
    <cellStyle name="40% - アクセント 3 7 2 3 3" xfId="15775" xr:uid="{00000000-0005-0000-0000-00006C140000}"/>
    <cellStyle name="40% - アクセント 3 7 2 4" xfId="5108" xr:uid="{00000000-0005-0000-0000-00006D140000}"/>
    <cellStyle name="40% - アクセント 3 7 2 4 2" xfId="11521" xr:uid="{00000000-0005-0000-0000-00006E140000}"/>
    <cellStyle name="40% - アクセント 3 7 2 4 2 2" xfId="24336" xr:uid="{00000000-0005-0000-0000-00006F140000}"/>
    <cellStyle name="40% - アクセント 3 7 2 4 3" xfId="17929" xr:uid="{00000000-0005-0000-0000-000070140000}"/>
    <cellStyle name="40% - アクセント 3 7 2 5" xfId="7366" xr:uid="{00000000-0005-0000-0000-000071140000}"/>
    <cellStyle name="40% - アクセント 3 7 2 5 2" xfId="20181" xr:uid="{00000000-0005-0000-0000-000072140000}"/>
    <cellStyle name="40% - アクセント 3 7 2 6" xfId="13774" xr:uid="{00000000-0005-0000-0000-000073140000}"/>
    <cellStyle name="40% - アクセント 3 7 3" xfId="1456" xr:uid="{00000000-0005-0000-0000-000074140000}"/>
    <cellStyle name="40% - アクセント 3 7 3 2" xfId="3488" xr:uid="{00000000-0005-0000-0000-000075140000}"/>
    <cellStyle name="40% - アクセント 3 7 3 2 2" xfId="9908" xr:uid="{00000000-0005-0000-0000-000076140000}"/>
    <cellStyle name="40% - アクセント 3 7 3 2 2 2" xfId="22723" xr:uid="{00000000-0005-0000-0000-000077140000}"/>
    <cellStyle name="40% - アクセント 3 7 3 2 3" xfId="16316" xr:uid="{00000000-0005-0000-0000-000078140000}"/>
    <cellStyle name="40% - アクセント 3 7 3 3" xfId="5652" xr:uid="{00000000-0005-0000-0000-000079140000}"/>
    <cellStyle name="40% - アクセント 3 7 3 3 2" xfId="12065" xr:uid="{00000000-0005-0000-0000-00007A140000}"/>
    <cellStyle name="40% - アクセント 3 7 3 3 2 2" xfId="24880" xr:uid="{00000000-0005-0000-0000-00007B140000}"/>
    <cellStyle name="40% - アクセント 3 7 3 3 3" xfId="18473" xr:uid="{00000000-0005-0000-0000-00007C140000}"/>
    <cellStyle name="40% - アクセント 3 7 3 4" xfId="7883" xr:uid="{00000000-0005-0000-0000-00007D140000}"/>
    <cellStyle name="40% - アクセント 3 7 3 4 2" xfId="20698" xr:uid="{00000000-0005-0000-0000-00007E140000}"/>
    <cellStyle name="40% - アクセント 3 7 3 5" xfId="14291" xr:uid="{00000000-0005-0000-0000-00007F140000}"/>
    <cellStyle name="40% - アクセント 3 7 4" xfId="2466" xr:uid="{00000000-0005-0000-0000-000080140000}"/>
    <cellStyle name="40% - アクセント 3 7 4 2" xfId="8889" xr:uid="{00000000-0005-0000-0000-000081140000}"/>
    <cellStyle name="40% - アクセント 3 7 4 2 2" xfId="21704" xr:uid="{00000000-0005-0000-0000-000082140000}"/>
    <cellStyle name="40% - アクセント 3 7 4 3" xfId="15297" xr:uid="{00000000-0005-0000-0000-000083140000}"/>
    <cellStyle name="40% - アクセント 3 7 5" xfId="4630" xr:uid="{00000000-0005-0000-0000-000084140000}"/>
    <cellStyle name="40% - アクセント 3 7 5 2" xfId="11043" xr:uid="{00000000-0005-0000-0000-000085140000}"/>
    <cellStyle name="40% - アクセント 3 7 5 2 2" xfId="23858" xr:uid="{00000000-0005-0000-0000-000086140000}"/>
    <cellStyle name="40% - アクセント 3 7 5 3" xfId="17451" xr:uid="{00000000-0005-0000-0000-000087140000}"/>
    <cellStyle name="40% - アクセント 3 7 6" xfId="6938" xr:uid="{00000000-0005-0000-0000-000088140000}"/>
    <cellStyle name="40% - アクセント 3 7 6 2" xfId="19753" xr:uid="{00000000-0005-0000-0000-000089140000}"/>
    <cellStyle name="40% - アクセント 3 7 7" xfId="13346" xr:uid="{00000000-0005-0000-0000-00008A140000}"/>
    <cellStyle name="40% - アクセント 3 8" xfId="491" xr:uid="{00000000-0005-0000-0000-00008B140000}"/>
    <cellStyle name="40% - アクセント 3 8 2" xfId="1076" xr:uid="{00000000-0005-0000-0000-00008C140000}"/>
    <cellStyle name="40% - アクセント 3 8 2 2" xfId="2116" xr:uid="{00000000-0005-0000-0000-00008D140000}"/>
    <cellStyle name="40% - アクセント 3 8 2 2 2" xfId="4147" xr:uid="{00000000-0005-0000-0000-00008E140000}"/>
    <cellStyle name="40% - アクセント 3 8 2 2 2 2" xfId="10567" xr:uid="{00000000-0005-0000-0000-00008F140000}"/>
    <cellStyle name="40% - アクセント 3 8 2 2 2 2 2" xfId="23382" xr:uid="{00000000-0005-0000-0000-000090140000}"/>
    <cellStyle name="40% - アクセント 3 8 2 2 2 3" xfId="16975" xr:uid="{00000000-0005-0000-0000-000091140000}"/>
    <cellStyle name="40% - アクセント 3 8 2 2 3" xfId="6311" xr:uid="{00000000-0005-0000-0000-000092140000}"/>
    <cellStyle name="40% - アクセント 3 8 2 2 3 2" xfId="12724" xr:uid="{00000000-0005-0000-0000-000093140000}"/>
    <cellStyle name="40% - アクセント 3 8 2 2 3 2 2" xfId="25539" xr:uid="{00000000-0005-0000-0000-000094140000}"/>
    <cellStyle name="40% - アクセント 3 8 2 2 3 3" xfId="19132" xr:uid="{00000000-0005-0000-0000-000095140000}"/>
    <cellStyle name="40% - アクセント 3 8 2 2 4" xfId="8542" xr:uid="{00000000-0005-0000-0000-000096140000}"/>
    <cellStyle name="40% - アクセント 3 8 2 2 4 2" xfId="21357" xr:uid="{00000000-0005-0000-0000-000097140000}"/>
    <cellStyle name="40% - アクセント 3 8 2 2 5" xfId="14950" xr:uid="{00000000-0005-0000-0000-000098140000}"/>
    <cellStyle name="40% - アクセント 3 8 2 3" xfId="3125" xr:uid="{00000000-0005-0000-0000-000099140000}"/>
    <cellStyle name="40% - アクセント 3 8 2 3 2" xfId="9548" xr:uid="{00000000-0005-0000-0000-00009A140000}"/>
    <cellStyle name="40% - アクセント 3 8 2 3 2 2" xfId="22363" xr:uid="{00000000-0005-0000-0000-00009B140000}"/>
    <cellStyle name="40% - アクセント 3 8 2 3 3" xfId="15956" xr:uid="{00000000-0005-0000-0000-00009C140000}"/>
    <cellStyle name="40% - アクセント 3 8 2 4" xfId="5289" xr:uid="{00000000-0005-0000-0000-00009D140000}"/>
    <cellStyle name="40% - アクセント 3 8 2 4 2" xfId="11702" xr:uid="{00000000-0005-0000-0000-00009E140000}"/>
    <cellStyle name="40% - アクセント 3 8 2 4 2 2" xfId="24517" xr:uid="{00000000-0005-0000-0000-00009F140000}"/>
    <cellStyle name="40% - アクセント 3 8 2 4 3" xfId="18110" xr:uid="{00000000-0005-0000-0000-0000A0140000}"/>
    <cellStyle name="40% - アクセント 3 8 2 5" xfId="7529" xr:uid="{00000000-0005-0000-0000-0000A1140000}"/>
    <cellStyle name="40% - アクセント 3 8 2 5 2" xfId="20344" xr:uid="{00000000-0005-0000-0000-0000A2140000}"/>
    <cellStyle name="40% - アクセント 3 8 2 6" xfId="13937" xr:uid="{00000000-0005-0000-0000-0000A3140000}"/>
    <cellStyle name="40% - アクセント 3 8 3" xfId="1634" xr:uid="{00000000-0005-0000-0000-0000A4140000}"/>
    <cellStyle name="40% - アクセント 3 8 3 2" xfId="3665" xr:uid="{00000000-0005-0000-0000-0000A5140000}"/>
    <cellStyle name="40% - アクセント 3 8 3 2 2" xfId="10085" xr:uid="{00000000-0005-0000-0000-0000A6140000}"/>
    <cellStyle name="40% - アクセント 3 8 3 2 2 2" xfId="22900" xr:uid="{00000000-0005-0000-0000-0000A7140000}"/>
    <cellStyle name="40% - アクセント 3 8 3 2 3" xfId="16493" xr:uid="{00000000-0005-0000-0000-0000A8140000}"/>
    <cellStyle name="40% - アクセント 3 8 3 3" xfId="5829" xr:uid="{00000000-0005-0000-0000-0000A9140000}"/>
    <cellStyle name="40% - アクセント 3 8 3 3 2" xfId="12242" xr:uid="{00000000-0005-0000-0000-0000AA140000}"/>
    <cellStyle name="40% - アクセント 3 8 3 3 2 2" xfId="25057" xr:uid="{00000000-0005-0000-0000-0000AB140000}"/>
    <cellStyle name="40% - アクセント 3 8 3 3 3" xfId="18650" xr:uid="{00000000-0005-0000-0000-0000AC140000}"/>
    <cellStyle name="40% - アクセント 3 8 3 4" xfId="8060" xr:uid="{00000000-0005-0000-0000-0000AD140000}"/>
    <cellStyle name="40% - アクセント 3 8 3 4 2" xfId="20875" xr:uid="{00000000-0005-0000-0000-0000AE140000}"/>
    <cellStyle name="40% - アクセント 3 8 3 5" xfId="14468" xr:uid="{00000000-0005-0000-0000-0000AF140000}"/>
    <cellStyle name="40% - アクセント 3 8 4" xfId="2643" xr:uid="{00000000-0005-0000-0000-0000B0140000}"/>
    <cellStyle name="40% - アクセント 3 8 4 2" xfId="9066" xr:uid="{00000000-0005-0000-0000-0000B1140000}"/>
    <cellStyle name="40% - アクセント 3 8 4 2 2" xfId="21881" xr:uid="{00000000-0005-0000-0000-0000B2140000}"/>
    <cellStyle name="40% - アクセント 3 8 4 3" xfId="15474" xr:uid="{00000000-0005-0000-0000-0000B3140000}"/>
    <cellStyle name="40% - アクセント 3 8 5" xfId="4807" xr:uid="{00000000-0005-0000-0000-0000B4140000}"/>
    <cellStyle name="40% - アクセント 3 8 5 2" xfId="11220" xr:uid="{00000000-0005-0000-0000-0000B5140000}"/>
    <cellStyle name="40% - アクセント 3 8 5 2 2" xfId="24035" xr:uid="{00000000-0005-0000-0000-0000B6140000}"/>
    <cellStyle name="40% - アクセント 3 8 5 3" xfId="17628" xr:uid="{00000000-0005-0000-0000-0000B7140000}"/>
    <cellStyle name="40% - アクセント 3 8 6" xfId="6968" xr:uid="{00000000-0005-0000-0000-0000B8140000}"/>
    <cellStyle name="40% - アクセント 3 8 6 2" xfId="19783" xr:uid="{00000000-0005-0000-0000-0000B9140000}"/>
    <cellStyle name="40% - アクセント 3 8 7" xfId="13376" xr:uid="{00000000-0005-0000-0000-0000BA140000}"/>
    <cellStyle name="40% - アクセント 3 9" xfId="740" xr:uid="{00000000-0005-0000-0000-0000BB140000}"/>
    <cellStyle name="40% - アクセント 3 9 2" xfId="873" xr:uid="{00000000-0005-0000-0000-0000BC140000}"/>
    <cellStyle name="40% - アクセント 3 9 2 2" xfId="1895" xr:uid="{00000000-0005-0000-0000-0000BD140000}"/>
    <cellStyle name="40% - アクセント 3 9 2 2 2" xfId="3926" xr:uid="{00000000-0005-0000-0000-0000BE140000}"/>
    <cellStyle name="40% - アクセント 3 9 2 2 2 2" xfId="10346" xr:uid="{00000000-0005-0000-0000-0000BF140000}"/>
    <cellStyle name="40% - アクセント 3 9 2 2 2 2 2" xfId="23161" xr:uid="{00000000-0005-0000-0000-0000C0140000}"/>
    <cellStyle name="40% - アクセント 3 9 2 2 2 3" xfId="16754" xr:uid="{00000000-0005-0000-0000-0000C1140000}"/>
    <cellStyle name="40% - アクセント 3 9 2 2 3" xfId="6090" xr:uid="{00000000-0005-0000-0000-0000C2140000}"/>
    <cellStyle name="40% - アクセント 3 9 2 2 3 2" xfId="12503" xr:uid="{00000000-0005-0000-0000-0000C3140000}"/>
    <cellStyle name="40% - アクセント 3 9 2 2 3 2 2" xfId="25318" xr:uid="{00000000-0005-0000-0000-0000C4140000}"/>
    <cellStyle name="40% - アクセント 3 9 2 2 3 3" xfId="18911" xr:uid="{00000000-0005-0000-0000-0000C5140000}"/>
    <cellStyle name="40% - アクセント 3 9 2 2 4" xfId="8321" xr:uid="{00000000-0005-0000-0000-0000C6140000}"/>
    <cellStyle name="40% - アクセント 3 9 2 2 4 2" xfId="21136" xr:uid="{00000000-0005-0000-0000-0000C7140000}"/>
    <cellStyle name="40% - アクセント 3 9 2 2 5" xfId="14729" xr:uid="{00000000-0005-0000-0000-0000C8140000}"/>
    <cellStyle name="40% - アクセント 3 9 2 3" xfId="2904" xr:uid="{00000000-0005-0000-0000-0000C9140000}"/>
    <cellStyle name="40% - アクセント 3 9 2 3 2" xfId="9327" xr:uid="{00000000-0005-0000-0000-0000CA140000}"/>
    <cellStyle name="40% - アクセント 3 9 2 3 2 2" xfId="22142" xr:uid="{00000000-0005-0000-0000-0000CB140000}"/>
    <cellStyle name="40% - アクセント 3 9 2 3 3" xfId="15735" xr:uid="{00000000-0005-0000-0000-0000CC140000}"/>
    <cellStyle name="40% - アクセント 3 9 2 4" xfId="5068" xr:uid="{00000000-0005-0000-0000-0000CD140000}"/>
    <cellStyle name="40% - アクセント 3 9 2 4 2" xfId="11481" xr:uid="{00000000-0005-0000-0000-0000CE140000}"/>
    <cellStyle name="40% - アクセント 3 9 2 4 2 2" xfId="24296" xr:uid="{00000000-0005-0000-0000-0000CF140000}"/>
    <cellStyle name="40% - アクセント 3 9 2 4 3" xfId="17889" xr:uid="{00000000-0005-0000-0000-0000D0140000}"/>
    <cellStyle name="40% - アクセント 3 9 2 5" xfId="7326" xr:uid="{00000000-0005-0000-0000-0000D1140000}"/>
    <cellStyle name="40% - アクセント 3 9 2 5 2" xfId="20141" xr:uid="{00000000-0005-0000-0000-0000D2140000}"/>
    <cellStyle name="40% - アクセント 3 9 2 6" xfId="13734" xr:uid="{00000000-0005-0000-0000-0000D3140000}"/>
    <cellStyle name="40% - アクセント 3 9 3" xfId="1416" xr:uid="{00000000-0005-0000-0000-0000D4140000}"/>
    <cellStyle name="40% - アクセント 3 9 3 2" xfId="3448" xr:uid="{00000000-0005-0000-0000-0000D5140000}"/>
    <cellStyle name="40% - アクセント 3 9 3 2 2" xfId="9868" xr:uid="{00000000-0005-0000-0000-0000D6140000}"/>
    <cellStyle name="40% - アクセント 3 9 3 2 2 2" xfId="22683" xr:uid="{00000000-0005-0000-0000-0000D7140000}"/>
    <cellStyle name="40% - アクセント 3 9 3 2 3" xfId="16276" xr:uid="{00000000-0005-0000-0000-0000D8140000}"/>
    <cellStyle name="40% - アクセント 3 9 3 3" xfId="5612" xr:uid="{00000000-0005-0000-0000-0000D9140000}"/>
    <cellStyle name="40% - アクセント 3 9 3 3 2" xfId="12025" xr:uid="{00000000-0005-0000-0000-0000DA140000}"/>
    <cellStyle name="40% - アクセント 3 9 3 3 2 2" xfId="24840" xr:uid="{00000000-0005-0000-0000-0000DB140000}"/>
    <cellStyle name="40% - アクセント 3 9 3 3 3" xfId="18433" xr:uid="{00000000-0005-0000-0000-0000DC140000}"/>
    <cellStyle name="40% - アクセント 3 9 3 4" xfId="7843" xr:uid="{00000000-0005-0000-0000-0000DD140000}"/>
    <cellStyle name="40% - アクセント 3 9 3 4 2" xfId="20658" xr:uid="{00000000-0005-0000-0000-0000DE140000}"/>
    <cellStyle name="40% - アクセント 3 9 3 5" xfId="14251" xr:uid="{00000000-0005-0000-0000-0000DF140000}"/>
    <cellStyle name="40% - アクセント 3 9 4" xfId="2426" xr:uid="{00000000-0005-0000-0000-0000E0140000}"/>
    <cellStyle name="40% - アクセント 3 9 4 2" xfId="8849" xr:uid="{00000000-0005-0000-0000-0000E1140000}"/>
    <cellStyle name="40% - アクセント 3 9 4 2 2" xfId="21664" xr:uid="{00000000-0005-0000-0000-0000E2140000}"/>
    <cellStyle name="40% - アクセント 3 9 4 3" xfId="15257" xr:uid="{00000000-0005-0000-0000-0000E3140000}"/>
    <cellStyle name="40% - アクセント 3 9 5" xfId="4590" xr:uid="{00000000-0005-0000-0000-0000E4140000}"/>
    <cellStyle name="40% - アクセント 3 9 5 2" xfId="11003" xr:uid="{00000000-0005-0000-0000-0000E5140000}"/>
    <cellStyle name="40% - アクセント 3 9 5 2 2" xfId="23818" xr:uid="{00000000-0005-0000-0000-0000E6140000}"/>
    <cellStyle name="40% - アクセント 3 9 5 3" xfId="17411" xr:uid="{00000000-0005-0000-0000-0000E7140000}"/>
    <cellStyle name="40% - アクセント 3 9 6" xfId="7194" xr:uid="{00000000-0005-0000-0000-0000E8140000}"/>
    <cellStyle name="40% - アクセント 3 9 6 2" xfId="20009" xr:uid="{00000000-0005-0000-0000-0000E9140000}"/>
    <cellStyle name="40% - アクセント 3 9 7" xfId="13602" xr:uid="{00000000-0005-0000-0000-0000EA140000}"/>
    <cellStyle name="40% - アクセント 4" xfId="28" builtinId="43" customBuiltin="1"/>
    <cellStyle name="40% - アクセント 4 10" xfId="833" xr:uid="{00000000-0005-0000-0000-0000EC140000}"/>
    <cellStyle name="40% - アクセント 4 10 2" xfId="1851" xr:uid="{00000000-0005-0000-0000-0000ED140000}"/>
    <cellStyle name="40% - アクセント 4 10 2 2" xfId="3882" xr:uid="{00000000-0005-0000-0000-0000EE140000}"/>
    <cellStyle name="40% - アクセント 4 10 2 2 2" xfId="10302" xr:uid="{00000000-0005-0000-0000-0000EF140000}"/>
    <cellStyle name="40% - アクセント 4 10 2 2 2 2" xfId="23117" xr:uid="{00000000-0005-0000-0000-0000F0140000}"/>
    <cellStyle name="40% - アクセント 4 10 2 2 3" xfId="16710" xr:uid="{00000000-0005-0000-0000-0000F1140000}"/>
    <cellStyle name="40% - アクセント 4 10 2 3" xfId="6046" xr:uid="{00000000-0005-0000-0000-0000F2140000}"/>
    <cellStyle name="40% - アクセント 4 10 2 3 2" xfId="12459" xr:uid="{00000000-0005-0000-0000-0000F3140000}"/>
    <cellStyle name="40% - アクセント 4 10 2 3 2 2" xfId="25274" xr:uid="{00000000-0005-0000-0000-0000F4140000}"/>
    <cellStyle name="40% - アクセント 4 10 2 3 3" xfId="18867" xr:uid="{00000000-0005-0000-0000-0000F5140000}"/>
    <cellStyle name="40% - アクセント 4 10 2 4" xfId="8277" xr:uid="{00000000-0005-0000-0000-0000F6140000}"/>
    <cellStyle name="40% - アクセント 4 10 2 4 2" xfId="21092" xr:uid="{00000000-0005-0000-0000-0000F7140000}"/>
    <cellStyle name="40% - アクセント 4 10 2 5" xfId="14685" xr:uid="{00000000-0005-0000-0000-0000F8140000}"/>
    <cellStyle name="40% - アクセント 4 10 3" xfId="2860" xr:uid="{00000000-0005-0000-0000-0000F9140000}"/>
    <cellStyle name="40% - アクセント 4 10 3 2" xfId="9283" xr:uid="{00000000-0005-0000-0000-0000FA140000}"/>
    <cellStyle name="40% - アクセント 4 10 3 2 2" xfId="22098" xr:uid="{00000000-0005-0000-0000-0000FB140000}"/>
    <cellStyle name="40% - アクセント 4 10 3 3" xfId="15691" xr:uid="{00000000-0005-0000-0000-0000FC140000}"/>
    <cellStyle name="40% - アクセント 4 10 4" xfId="5024" xr:uid="{00000000-0005-0000-0000-0000FD140000}"/>
    <cellStyle name="40% - アクセント 4 10 4 2" xfId="11437" xr:uid="{00000000-0005-0000-0000-0000FE140000}"/>
    <cellStyle name="40% - アクセント 4 10 4 2 2" xfId="24252" xr:uid="{00000000-0005-0000-0000-0000FF140000}"/>
    <cellStyle name="40% - アクセント 4 10 4 3" xfId="17845" xr:uid="{00000000-0005-0000-0000-000000150000}"/>
    <cellStyle name="40% - アクセント 4 10 5" xfId="7286" xr:uid="{00000000-0005-0000-0000-000001150000}"/>
    <cellStyle name="40% - アクセント 4 10 5 2" xfId="20101" xr:uid="{00000000-0005-0000-0000-000002150000}"/>
    <cellStyle name="40% - アクセント 4 10 6" xfId="13694" xr:uid="{00000000-0005-0000-0000-000003150000}"/>
    <cellStyle name="40% - アクセント 4 11" xfId="1307" xr:uid="{00000000-0005-0000-0000-000004150000}"/>
    <cellStyle name="40% - アクセント 4 11 2" xfId="3354" xr:uid="{00000000-0005-0000-0000-000005150000}"/>
    <cellStyle name="40% - アクセント 4 11 2 2" xfId="9777" xr:uid="{00000000-0005-0000-0000-000006150000}"/>
    <cellStyle name="40% - アクセント 4 11 2 2 2" xfId="22592" xr:uid="{00000000-0005-0000-0000-000007150000}"/>
    <cellStyle name="40% - アクセント 4 11 2 3" xfId="16185" xr:uid="{00000000-0005-0000-0000-000008150000}"/>
    <cellStyle name="40% - アクセント 4 11 3" xfId="5518" xr:uid="{00000000-0005-0000-0000-000009150000}"/>
    <cellStyle name="40% - アクセント 4 11 3 2" xfId="11931" xr:uid="{00000000-0005-0000-0000-00000A150000}"/>
    <cellStyle name="40% - アクセント 4 11 3 2 2" xfId="24746" xr:uid="{00000000-0005-0000-0000-00000B150000}"/>
    <cellStyle name="40% - アクセント 4 11 3 3" xfId="18339" xr:uid="{00000000-0005-0000-0000-00000C150000}"/>
    <cellStyle name="40% - アクセント 4 11 4" xfId="7755" xr:uid="{00000000-0005-0000-0000-00000D150000}"/>
    <cellStyle name="40% - アクセント 4 11 4 2" xfId="20570" xr:uid="{00000000-0005-0000-0000-00000E150000}"/>
    <cellStyle name="40% - アクセント 4 11 5" xfId="14163" xr:uid="{00000000-0005-0000-0000-00000F150000}"/>
    <cellStyle name="40% - アクセント 4 12" xfId="2348" xr:uid="{00000000-0005-0000-0000-000010150000}"/>
    <cellStyle name="40% - アクセント 4 12 2" xfId="8771" xr:uid="{00000000-0005-0000-0000-000011150000}"/>
    <cellStyle name="40% - アクセント 4 12 2 2" xfId="21586" xr:uid="{00000000-0005-0000-0000-000012150000}"/>
    <cellStyle name="40% - アクセント 4 12 3" xfId="15179" xr:uid="{00000000-0005-0000-0000-000013150000}"/>
    <cellStyle name="40% - アクセント 4 13" xfId="4481" xr:uid="{00000000-0005-0000-0000-000014150000}"/>
    <cellStyle name="40% - アクセント 4 13 2" xfId="10894" xr:uid="{00000000-0005-0000-0000-000015150000}"/>
    <cellStyle name="40% - アクセント 4 13 2 2" xfId="23709" xr:uid="{00000000-0005-0000-0000-000016150000}"/>
    <cellStyle name="40% - アクセント 4 13 3" xfId="17302" xr:uid="{00000000-0005-0000-0000-000017150000}"/>
    <cellStyle name="40% - アクセント 4 14" xfId="680" xr:uid="{00000000-0005-0000-0000-000018150000}"/>
    <cellStyle name="40% - アクセント 4 14 2" xfId="7142" xr:uid="{00000000-0005-0000-0000-000019150000}"/>
    <cellStyle name="40% - アクセント 4 14 2 2" xfId="19957" xr:uid="{00000000-0005-0000-0000-00001A150000}"/>
    <cellStyle name="40% - アクセント 4 14 3" xfId="13550" xr:uid="{00000000-0005-0000-0000-00001B150000}"/>
    <cellStyle name="40% - アクセント 4 15" xfId="6533" xr:uid="{00000000-0005-0000-0000-00001C150000}"/>
    <cellStyle name="40% - アクセント 4 15 2" xfId="12946" xr:uid="{00000000-0005-0000-0000-00001D150000}"/>
    <cellStyle name="40% - アクセント 4 15 2 2" xfId="25761" xr:uid="{00000000-0005-0000-0000-00001E150000}"/>
    <cellStyle name="40% - アクセント 4 15 3" xfId="19354" xr:uid="{00000000-0005-0000-0000-00001F150000}"/>
    <cellStyle name="40% - アクセント 4 16" xfId="6650" xr:uid="{00000000-0005-0000-0000-000020150000}"/>
    <cellStyle name="40% - アクセント 4 16 2" xfId="19465" xr:uid="{00000000-0005-0000-0000-000021150000}"/>
    <cellStyle name="40% - アクセント 4 17" xfId="13049" xr:uid="{00000000-0005-0000-0000-000022150000}"/>
    <cellStyle name="40% - アクセント 4 2" xfId="60" xr:uid="{00000000-0005-0000-0000-000023150000}"/>
    <cellStyle name="40% - アクセント 4 2 2" xfId="153" xr:uid="{00000000-0005-0000-0000-000024150000}"/>
    <cellStyle name="40% - アクセント 4 2 3" xfId="1344" xr:uid="{00000000-0005-0000-0000-000025150000}"/>
    <cellStyle name="40% - アクセント 4 2 4" xfId="649" xr:uid="{00000000-0005-0000-0000-000026150000}"/>
    <cellStyle name="40% - アクセント 4 3" xfId="201" xr:uid="{00000000-0005-0000-0000-000027150000}"/>
    <cellStyle name="40% - アクセント 4 3 2" xfId="603" xr:uid="{00000000-0005-0000-0000-000028150000}"/>
    <cellStyle name="40% - アクセント 4 3 2 2" xfId="1201" xr:uid="{00000000-0005-0000-0000-000029150000}"/>
    <cellStyle name="40% - アクセント 4 3 2 2 2" xfId="2241" xr:uid="{00000000-0005-0000-0000-00002A150000}"/>
    <cellStyle name="40% - アクセント 4 3 2 2 2 2" xfId="4272" xr:uid="{00000000-0005-0000-0000-00002B150000}"/>
    <cellStyle name="40% - アクセント 4 3 2 2 2 2 2" xfId="10692" xr:uid="{00000000-0005-0000-0000-00002C150000}"/>
    <cellStyle name="40% - アクセント 4 3 2 2 2 2 2 2" xfId="23507" xr:uid="{00000000-0005-0000-0000-00002D150000}"/>
    <cellStyle name="40% - アクセント 4 3 2 2 2 2 3" xfId="17100" xr:uid="{00000000-0005-0000-0000-00002E150000}"/>
    <cellStyle name="40% - アクセント 4 3 2 2 2 3" xfId="6436" xr:uid="{00000000-0005-0000-0000-00002F150000}"/>
    <cellStyle name="40% - アクセント 4 3 2 2 2 3 2" xfId="12849" xr:uid="{00000000-0005-0000-0000-000030150000}"/>
    <cellStyle name="40% - アクセント 4 3 2 2 2 3 2 2" xfId="25664" xr:uid="{00000000-0005-0000-0000-000031150000}"/>
    <cellStyle name="40% - アクセント 4 3 2 2 2 3 3" xfId="19257" xr:uid="{00000000-0005-0000-0000-000032150000}"/>
    <cellStyle name="40% - アクセント 4 3 2 2 2 4" xfId="8667" xr:uid="{00000000-0005-0000-0000-000033150000}"/>
    <cellStyle name="40% - アクセント 4 3 2 2 2 4 2" xfId="21482" xr:uid="{00000000-0005-0000-0000-000034150000}"/>
    <cellStyle name="40% - アクセント 4 3 2 2 2 5" xfId="15075" xr:uid="{00000000-0005-0000-0000-000035150000}"/>
    <cellStyle name="40% - アクセント 4 3 2 2 3" xfId="3250" xr:uid="{00000000-0005-0000-0000-000036150000}"/>
    <cellStyle name="40% - アクセント 4 3 2 2 3 2" xfId="9673" xr:uid="{00000000-0005-0000-0000-000037150000}"/>
    <cellStyle name="40% - アクセント 4 3 2 2 3 2 2" xfId="22488" xr:uid="{00000000-0005-0000-0000-000038150000}"/>
    <cellStyle name="40% - アクセント 4 3 2 2 3 3" xfId="16081" xr:uid="{00000000-0005-0000-0000-000039150000}"/>
    <cellStyle name="40% - アクセント 4 3 2 2 4" xfId="5414" xr:uid="{00000000-0005-0000-0000-00003A150000}"/>
    <cellStyle name="40% - アクセント 4 3 2 2 4 2" xfId="11827" xr:uid="{00000000-0005-0000-0000-00003B150000}"/>
    <cellStyle name="40% - アクセント 4 3 2 2 4 2 2" xfId="24642" xr:uid="{00000000-0005-0000-0000-00003C150000}"/>
    <cellStyle name="40% - アクセント 4 3 2 2 4 3" xfId="18235" xr:uid="{00000000-0005-0000-0000-00003D150000}"/>
    <cellStyle name="40% - アクセント 4 3 2 2 5" xfId="7654" xr:uid="{00000000-0005-0000-0000-00003E150000}"/>
    <cellStyle name="40% - アクセント 4 3 2 2 5 2" xfId="20469" xr:uid="{00000000-0005-0000-0000-00003F150000}"/>
    <cellStyle name="40% - アクセント 4 3 2 2 6" xfId="14062" xr:uid="{00000000-0005-0000-0000-000040150000}"/>
    <cellStyle name="40% - アクセント 4 3 2 3" xfId="1759" xr:uid="{00000000-0005-0000-0000-000041150000}"/>
    <cellStyle name="40% - アクセント 4 3 2 3 2" xfId="3790" xr:uid="{00000000-0005-0000-0000-000042150000}"/>
    <cellStyle name="40% - アクセント 4 3 2 3 2 2" xfId="10210" xr:uid="{00000000-0005-0000-0000-000043150000}"/>
    <cellStyle name="40% - アクセント 4 3 2 3 2 2 2" xfId="23025" xr:uid="{00000000-0005-0000-0000-000044150000}"/>
    <cellStyle name="40% - アクセント 4 3 2 3 2 3" xfId="16618" xr:uid="{00000000-0005-0000-0000-000045150000}"/>
    <cellStyle name="40% - アクセント 4 3 2 3 3" xfId="5954" xr:uid="{00000000-0005-0000-0000-000046150000}"/>
    <cellStyle name="40% - アクセント 4 3 2 3 3 2" xfId="12367" xr:uid="{00000000-0005-0000-0000-000047150000}"/>
    <cellStyle name="40% - アクセント 4 3 2 3 3 2 2" xfId="25182" xr:uid="{00000000-0005-0000-0000-000048150000}"/>
    <cellStyle name="40% - アクセント 4 3 2 3 3 3" xfId="18775" xr:uid="{00000000-0005-0000-0000-000049150000}"/>
    <cellStyle name="40% - アクセント 4 3 2 3 4" xfId="8185" xr:uid="{00000000-0005-0000-0000-00004A150000}"/>
    <cellStyle name="40% - アクセント 4 3 2 3 4 2" xfId="21000" xr:uid="{00000000-0005-0000-0000-00004B150000}"/>
    <cellStyle name="40% - アクセント 4 3 2 3 5" xfId="14593" xr:uid="{00000000-0005-0000-0000-00004C150000}"/>
    <cellStyle name="40% - アクセント 4 3 2 4" xfId="2768" xr:uid="{00000000-0005-0000-0000-00004D150000}"/>
    <cellStyle name="40% - アクセント 4 3 2 4 2" xfId="9191" xr:uid="{00000000-0005-0000-0000-00004E150000}"/>
    <cellStyle name="40% - アクセント 4 3 2 4 2 2" xfId="22006" xr:uid="{00000000-0005-0000-0000-00004F150000}"/>
    <cellStyle name="40% - アクセント 4 3 2 4 3" xfId="15599" xr:uid="{00000000-0005-0000-0000-000050150000}"/>
    <cellStyle name="40% - アクセント 4 3 2 5" xfId="4932" xr:uid="{00000000-0005-0000-0000-000051150000}"/>
    <cellStyle name="40% - アクセント 4 3 2 5 2" xfId="11345" xr:uid="{00000000-0005-0000-0000-000052150000}"/>
    <cellStyle name="40% - アクセント 4 3 2 5 2 2" xfId="24160" xr:uid="{00000000-0005-0000-0000-000053150000}"/>
    <cellStyle name="40% - アクセント 4 3 2 5 3" xfId="17753" xr:uid="{00000000-0005-0000-0000-000054150000}"/>
    <cellStyle name="40% - アクセント 4 3 2 6" xfId="7080" xr:uid="{00000000-0005-0000-0000-000055150000}"/>
    <cellStyle name="40% - アクセント 4 3 2 6 2" xfId="19895" xr:uid="{00000000-0005-0000-0000-000056150000}"/>
    <cellStyle name="40% - アクセント 4 3 2 7" xfId="13488" xr:uid="{00000000-0005-0000-0000-000057150000}"/>
    <cellStyle name="40% - アクセント 4 3 3" xfId="1025" xr:uid="{00000000-0005-0000-0000-000058150000}"/>
    <cellStyle name="40% - アクセント 4 3 3 2" xfId="2053" xr:uid="{00000000-0005-0000-0000-000059150000}"/>
    <cellStyle name="40% - アクセント 4 3 3 2 2" xfId="4084" xr:uid="{00000000-0005-0000-0000-00005A150000}"/>
    <cellStyle name="40% - アクセント 4 3 3 2 2 2" xfId="10504" xr:uid="{00000000-0005-0000-0000-00005B150000}"/>
    <cellStyle name="40% - アクセント 4 3 3 2 2 2 2" xfId="23319" xr:uid="{00000000-0005-0000-0000-00005C150000}"/>
    <cellStyle name="40% - アクセント 4 3 3 2 2 3" xfId="16912" xr:uid="{00000000-0005-0000-0000-00005D150000}"/>
    <cellStyle name="40% - アクセント 4 3 3 2 3" xfId="6248" xr:uid="{00000000-0005-0000-0000-00005E150000}"/>
    <cellStyle name="40% - アクセント 4 3 3 2 3 2" xfId="12661" xr:uid="{00000000-0005-0000-0000-00005F150000}"/>
    <cellStyle name="40% - アクセント 4 3 3 2 3 2 2" xfId="25476" xr:uid="{00000000-0005-0000-0000-000060150000}"/>
    <cellStyle name="40% - アクセント 4 3 3 2 3 3" xfId="19069" xr:uid="{00000000-0005-0000-0000-000061150000}"/>
    <cellStyle name="40% - アクセント 4 3 3 2 4" xfId="8479" xr:uid="{00000000-0005-0000-0000-000062150000}"/>
    <cellStyle name="40% - アクセント 4 3 3 2 4 2" xfId="21294" xr:uid="{00000000-0005-0000-0000-000063150000}"/>
    <cellStyle name="40% - アクセント 4 3 3 2 5" xfId="14887" xr:uid="{00000000-0005-0000-0000-000064150000}"/>
    <cellStyle name="40% - アクセント 4 3 3 3" xfId="3062" xr:uid="{00000000-0005-0000-0000-000065150000}"/>
    <cellStyle name="40% - アクセント 4 3 3 3 2" xfId="9485" xr:uid="{00000000-0005-0000-0000-000066150000}"/>
    <cellStyle name="40% - アクセント 4 3 3 3 2 2" xfId="22300" xr:uid="{00000000-0005-0000-0000-000067150000}"/>
    <cellStyle name="40% - アクセント 4 3 3 3 3" xfId="15893" xr:uid="{00000000-0005-0000-0000-000068150000}"/>
    <cellStyle name="40% - アクセント 4 3 3 4" xfId="5226" xr:uid="{00000000-0005-0000-0000-000069150000}"/>
    <cellStyle name="40% - アクセント 4 3 3 4 2" xfId="11639" xr:uid="{00000000-0005-0000-0000-00006A150000}"/>
    <cellStyle name="40% - アクセント 4 3 3 4 2 2" xfId="24454" xr:uid="{00000000-0005-0000-0000-00006B150000}"/>
    <cellStyle name="40% - アクセント 4 3 3 4 3" xfId="18047" xr:uid="{00000000-0005-0000-0000-00006C150000}"/>
    <cellStyle name="40% - アクセント 4 3 3 5" xfId="7478" xr:uid="{00000000-0005-0000-0000-00006D150000}"/>
    <cellStyle name="40% - アクセント 4 3 3 5 2" xfId="20293" xr:uid="{00000000-0005-0000-0000-00006E150000}"/>
    <cellStyle name="40% - アクセント 4 3 3 6" xfId="13886" xr:uid="{00000000-0005-0000-0000-00006F150000}"/>
    <cellStyle name="40% - アクセント 4 3 4" xfId="1574" xr:uid="{00000000-0005-0000-0000-000070150000}"/>
    <cellStyle name="40% - アクセント 4 3 4 2" xfId="3605" xr:uid="{00000000-0005-0000-0000-000071150000}"/>
    <cellStyle name="40% - アクセント 4 3 4 2 2" xfId="10025" xr:uid="{00000000-0005-0000-0000-000072150000}"/>
    <cellStyle name="40% - アクセント 4 3 4 2 2 2" xfId="22840" xr:uid="{00000000-0005-0000-0000-000073150000}"/>
    <cellStyle name="40% - アクセント 4 3 4 2 3" xfId="16433" xr:uid="{00000000-0005-0000-0000-000074150000}"/>
    <cellStyle name="40% - アクセント 4 3 4 3" xfId="5769" xr:uid="{00000000-0005-0000-0000-000075150000}"/>
    <cellStyle name="40% - アクセント 4 3 4 3 2" xfId="12182" xr:uid="{00000000-0005-0000-0000-000076150000}"/>
    <cellStyle name="40% - アクセント 4 3 4 3 2 2" xfId="24997" xr:uid="{00000000-0005-0000-0000-000077150000}"/>
    <cellStyle name="40% - アクセント 4 3 4 3 3" xfId="18590" xr:uid="{00000000-0005-0000-0000-000078150000}"/>
    <cellStyle name="40% - アクセント 4 3 4 4" xfId="8000" xr:uid="{00000000-0005-0000-0000-000079150000}"/>
    <cellStyle name="40% - アクセント 4 3 4 4 2" xfId="20815" xr:uid="{00000000-0005-0000-0000-00007A150000}"/>
    <cellStyle name="40% - アクセント 4 3 4 5" xfId="14408" xr:uid="{00000000-0005-0000-0000-00007B150000}"/>
    <cellStyle name="40% - アクセント 4 3 5" xfId="2583" xr:uid="{00000000-0005-0000-0000-00007C150000}"/>
    <cellStyle name="40% - アクセント 4 3 5 2" xfId="9006" xr:uid="{00000000-0005-0000-0000-00007D150000}"/>
    <cellStyle name="40% - アクセント 4 3 5 2 2" xfId="21821" xr:uid="{00000000-0005-0000-0000-00007E150000}"/>
    <cellStyle name="40% - アクセント 4 3 5 3" xfId="15414" xr:uid="{00000000-0005-0000-0000-00007F150000}"/>
    <cellStyle name="40% - アクセント 4 3 6" xfId="4747" xr:uid="{00000000-0005-0000-0000-000080150000}"/>
    <cellStyle name="40% - アクセント 4 3 6 2" xfId="11160" xr:uid="{00000000-0005-0000-0000-000081150000}"/>
    <cellStyle name="40% - アクセント 4 3 6 2 2" xfId="23975" xr:uid="{00000000-0005-0000-0000-000082150000}"/>
    <cellStyle name="40% - アクセント 4 3 6 3" xfId="17568" xr:uid="{00000000-0005-0000-0000-000083150000}"/>
    <cellStyle name="40% - アクセント 4 3 7" xfId="777" xr:uid="{00000000-0005-0000-0000-000084150000}"/>
    <cellStyle name="40% - アクセント 4 3 7 2" xfId="7230" xr:uid="{00000000-0005-0000-0000-000085150000}"/>
    <cellStyle name="40% - アクセント 4 3 7 2 2" xfId="20045" xr:uid="{00000000-0005-0000-0000-000086150000}"/>
    <cellStyle name="40% - アクセント 4 3 7 3" xfId="13638" xr:uid="{00000000-0005-0000-0000-000087150000}"/>
    <cellStyle name="40% - アクセント 4 3 8" xfId="655" xr:uid="{00000000-0005-0000-0000-000088150000}"/>
    <cellStyle name="40% - アクセント 4 3 9" xfId="393" xr:uid="{00000000-0005-0000-0000-000089150000}"/>
    <cellStyle name="40% - アクセント 4 3 9 2" xfId="6882" xr:uid="{00000000-0005-0000-0000-00008A150000}"/>
    <cellStyle name="40% - アクセント 4 3 9 2 2" xfId="19697" xr:uid="{00000000-0005-0000-0000-00008B150000}"/>
    <cellStyle name="40% - アクセント 4 3 9 3" xfId="13290" xr:uid="{00000000-0005-0000-0000-00008C150000}"/>
    <cellStyle name="40% - アクセント 4 4" xfId="219" xr:uid="{00000000-0005-0000-0000-00008D150000}"/>
    <cellStyle name="40% - アクセント 4 4 10" xfId="13133" xr:uid="{00000000-0005-0000-0000-00008E150000}"/>
    <cellStyle name="40% - アクセント 4 4 2" xfId="311" xr:uid="{00000000-0005-0000-0000-00008F150000}"/>
    <cellStyle name="40% - アクセント 4 4 2 2" xfId="1231" xr:uid="{00000000-0005-0000-0000-000090150000}"/>
    <cellStyle name="40% - アクセント 4 4 2 2 2" xfId="2271" xr:uid="{00000000-0005-0000-0000-000091150000}"/>
    <cellStyle name="40% - アクセント 4 4 2 2 2 2" xfId="4302" xr:uid="{00000000-0005-0000-0000-000092150000}"/>
    <cellStyle name="40% - アクセント 4 4 2 2 2 2 2" xfId="10722" xr:uid="{00000000-0005-0000-0000-000093150000}"/>
    <cellStyle name="40% - アクセント 4 4 2 2 2 2 2 2" xfId="23537" xr:uid="{00000000-0005-0000-0000-000094150000}"/>
    <cellStyle name="40% - アクセント 4 4 2 2 2 2 3" xfId="17130" xr:uid="{00000000-0005-0000-0000-000095150000}"/>
    <cellStyle name="40% - アクセント 4 4 2 2 2 3" xfId="6466" xr:uid="{00000000-0005-0000-0000-000096150000}"/>
    <cellStyle name="40% - アクセント 4 4 2 2 2 3 2" xfId="12879" xr:uid="{00000000-0005-0000-0000-000097150000}"/>
    <cellStyle name="40% - アクセント 4 4 2 2 2 3 2 2" xfId="25694" xr:uid="{00000000-0005-0000-0000-000098150000}"/>
    <cellStyle name="40% - アクセント 4 4 2 2 2 3 3" xfId="19287" xr:uid="{00000000-0005-0000-0000-000099150000}"/>
    <cellStyle name="40% - アクセント 4 4 2 2 2 4" xfId="8697" xr:uid="{00000000-0005-0000-0000-00009A150000}"/>
    <cellStyle name="40% - アクセント 4 4 2 2 2 4 2" xfId="21512" xr:uid="{00000000-0005-0000-0000-00009B150000}"/>
    <cellStyle name="40% - アクセント 4 4 2 2 2 5" xfId="15105" xr:uid="{00000000-0005-0000-0000-00009C150000}"/>
    <cellStyle name="40% - アクセント 4 4 2 2 3" xfId="3280" xr:uid="{00000000-0005-0000-0000-00009D150000}"/>
    <cellStyle name="40% - アクセント 4 4 2 2 3 2" xfId="9703" xr:uid="{00000000-0005-0000-0000-00009E150000}"/>
    <cellStyle name="40% - アクセント 4 4 2 2 3 2 2" xfId="22518" xr:uid="{00000000-0005-0000-0000-00009F150000}"/>
    <cellStyle name="40% - アクセント 4 4 2 2 3 3" xfId="16111" xr:uid="{00000000-0005-0000-0000-0000A0150000}"/>
    <cellStyle name="40% - アクセント 4 4 2 2 4" xfId="5444" xr:uid="{00000000-0005-0000-0000-0000A1150000}"/>
    <cellStyle name="40% - アクセント 4 4 2 2 4 2" xfId="11857" xr:uid="{00000000-0005-0000-0000-0000A2150000}"/>
    <cellStyle name="40% - アクセント 4 4 2 2 4 2 2" xfId="24672" xr:uid="{00000000-0005-0000-0000-0000A3150000}"/>
    <cellStyle name="40% - アクセント 4 4 2 2 4 3" xfId="18265" xr:uid="{00000000-0005-0000-0000-0000A4150000}"/>
    <cellStyle name="40% - アクセント 4 4 2 2 5" xfId="7684" xr:uid="{00000000-0005-0000-0000-0000A5150000}"/>
    <cellStyle name="40% - アクセント 4 4 2 2 5 2" xfId="20499" xr:uid="{00000000-0005-0000-0000-0000A6150000}"/>
    <cellStyle name="40% - アクセント 4 4 2 2 6" xfId="14092" xr:uid="{00000000-0005-0000-0000-0000A7150000}"/>
    <cellStyle name="40% - アクセント 4 4 2 3" xfId="1789" xr:uid="{00000000-0005-0000-0000-0000A8150000}"/>
    <cellStyle name="40% - アクセント 4 4 2 3 2" xfId="3820" xr:uid="{00000000-0005-0000-0000-0000A9150000}"/>
    <cellStyle name="40% - アクセント 4 4 2 3 2 2" xfId="10240" xr:uid="{00000000-0005-0000-0000-0000AA150000}"/>
    <cellStyle name="40% - アクセント 4 4 2 3 2 2 2" xfId="23055" xr:uid="{00000000-0005-0000-0000-0000AB150000}"/>
    <cellStyle name="40% - アクセント 4 4 2 3 2 3" xfId="16648" xr:uid="{00000000-0005-0000-0000-0000AC150000}"/>
    <cellStyle name="40% - アクセント 4 4 2 3 3" xfId="5984" xr:uid="{00000000-0005-0000-0000-0000AD150000}"/>
    <cellStyle name="40% - アクセント 4 4 2 3 3 2" xfId="12397" xr:uid="{00000000-0005-0000-0000-0000AE150000}"/>
    <cellStyle name="40% - アクセント 4 4 2 3 3 2 2" xfId="25212" xr:uid="{00000000-0005-0000-0000-0000AF150000}"/>
    <cellStyle name="40% - アクセント 4 4 2 3 3 3" xfId="18805" xr:uid="{00000000-0005-0000-0000-0000B0150000}"/>
    <cellStyle name="40% - アクセント 4 4 2 3 4" xfId="8215" xr:uid="{00000000-0005-0000-0000-0000B1150000}"/>
    <cellStyle name="40% - アクセント 4 4 2 3 4 2" xfId="21030" xr:uid="{00000000-0005-0000-0000-0000B2150000}"/>
    <cellStyle name="40% - アクセント 4 4 2 3 5" xfId="14623" xr:uid="{00000000-0005-0000-0000-0000B3150000}"/>
    <cellStyle name="40% - アクセント 4 4 2 4" xfId="2798" xr:uid="{00000000-0005-0000-0000-0000B4150000}"/>
    <cellStyle name="40% - アクセント 4 4 2 4 2" xfId="9221" xr:uid="{00000000-0005-0000-0000-0000B5150000}"/>
    <cellStyle name="40% - アクセント 4 4 2 4 2 2" xfId="22036" xr:uid="{00000000-0005-0000-0000-0000B6150000}"/>
    <cellStyle name="40% - アクセント 4 4 2 4 3" xfId="15629" xr:uid="{00000000-0005-0000-0000-0000B7150000}"/>
    <cellStyle name="40% - アクセント 4 4 2 5" xfId="4962" xr:uid="{00000000-0005-0000-0000-0000B8150000}"/>
    <cellStyle name="40% - アクセント 4 4 2 5 2" xfId="11375" xr:uid="{00000000-0005-0000-0000-0000B9150000}"/>
    <cellStyle name="40% - アクセント 4 4 2 5 2 2" xfId="24190" xr:uid="{00000000-0005-0000-0000-0000BA150000}"/>
    <cellStyle name="40% - アクセント 4 4 2 5 3" xfId="17783" xr:uid="{00000000-0005-0000-0000-0000BB150000}"/>
    <cellStyle name="40% - アクセント 4 4 2 6" xfId="6802" xr:uid="{00000000-0005-0000-0000-0000BC150000}"/>
    <cellStyle name="40% - アクセント 4 4 2 6 2" xfId="19617" xr:uid="{00000000-0005-0000-0000-0000BD150000}"/>
    <cellStyle name="40% - アクセント 4 4 2 7" xfId="13210" xr:uid="{00000000-0005-0000-0000-0000BE150000}"/>
    <cellStyle name="40% - アクセント 4 4 3" xfId="373" xr:uid="{00000000-0005-0000-0000-0000BF150000}"/>
    <cellStyle name="40% - アクセント 4 4 3 2" xfId="2083" xr:uid="{00000000-0005-0000-0000-0000C0150000}"/>
    <cellStyle name="40% - アクセント 4 4 3 2 2" xfId="4114" xr:uid="{00000000-0005-0000-0000-0000C1150000}"/>
    <cellStyle name="40% - アクセント 4 4 3 2 2 2" xfId="10534" xr:uid="{00000000-0005-0000-0000-0000C2150000}"/>
    <cellStyle name="40% - アクセント 4 4 3 2 2 2 2" xfId="23349" xr:uid="{00000000-0005-0000-0000-0000C3150000}"/>
    <cellStyle name="40% - アクセント 4 4 3 2 2 3" xfId="16942" xr:uid="{00000000-0005-0000-0000-0000C4150000}"/>
    <cellStyle name="40% - アクセント 4 4 3 2 3" xfId="6278" xr:uid="{00000000-0005-0000-0000-0000C5150000}"/>
    <cellStyle name="40% - アクセント 4 4 3 2 3 2" xfId="12691" xr:uid="{00000000-0005-0000-0000-0000C6150000}"/>
    <cellStyle name="40% - アクセント 4 4 3 2 3 2 2" xfId="25506" xr:uid="{00000000-0005-0000-0000-0000C7150000}"/>
    <cellStyle name="40% - アクセント 4 4 3 2 3 3" xfId="19099" xr:uid="{00000000-0005-0000-0000-0000C8150000}"/>
    <cellStyle name="40% - アクセント 4 4 3 2 4" xfId="8509" xr:uid="{00000000-0005-0000-0000-0000C9150000}"/>
    <cellStyle name="40% - アクセント 4 4 3 2 4 2" xfId="21324" xr:uid="{00000000-0005-0000-0000-0000CA150000}"/>
    <cellStyle name="40% - アクセント 4 4 3 2 5" xfId="14917" xr:uid="{00000000-0005-0000-0000-0000CB150000}"/>
    <cellStyle name="40% - アクセント 4 4 3 3" xfId="3092" xr:uid="{00000000-0005-0000-0000-0000CC150000}"/>
    <cellStyle name="40% - アクセント 4 4 3 3 2" xfId="9515" xr:uid="{00000000-0005-0000-0000-0000CD150000}"/>
    <cellStyle name="40% - アクセント 4 4 3 3 2 2" xfId="22330" xr:uid="{00000000-0005-0000-0000-0000CE150000}"/>
    <cellStyle name="40% - アクセント 4 4 3 3 3" xfId="15923" xr:uid="{00000000-0005-0000-0000-0000CF150000}"/>
    <cellStyle name="40% - アクセント 4 4 3 4" xfId="5256" xr:uid="{00000000-0005-0000-0000-0000D0150000}"/>
    <cellStyle name="40% - アクセント 4 4 3 4 2" xfId="11669" xr:uid="{00000000-0005-0000-0000-0000D1150000}"/>
    <cellStyle name="40% - アクセント 4 4 3 4 2 2" xfId="24484" xr:uid="{00000000-0005-0000-0000-0000D2150000}"/>
    <cellStyle name="40% - アクセント 4 4 3 4 3" xfId="18077" xr:uid="{00000000-0005-0000-0000-0000D3150000}"/>
    <cellStyle name="40% - アクセント 4 4 3 5" xfId="6864" xr:uid="{00000000-0005-0000-0000-0000D4150000}"/>
    <cellStyle name="40% - アクセント 4 4 3 5 2" xfId="19679" xr:uid="{00000000-0005-0000-0000-0000D5150000}"/>
    <cellStyle name="40% - アクセント 4 4 3 6" xfId="13272" xr:uid="{00000000-0005-0000-0000-0000D6150000}"/>
    <cellStyle name="40% - アクセント 4 4 4" xfId="1603" xr:uid="{00000000-0005-0000-0000-0000D7150000}"/>
    <cellStyle name="40% - アクセント 4 4 4 2" xfId="3634" xr:uid="{00000000-0005-0000-0000-0000D8150000}"/>
    <cellStyle name="40% - アクセント 4 4 4 2 2" xfId="10054" xr:uid="{00000000-0005-0000-0000-0000D9150000}"/>
    <cellStyle name="40% - アクセント 4 4 4 2 2 2" xfId="22869" xr:uid="{00000000-0005-0000-0000-0000DA150000}"/>
    <cellStyle name="40% - アクセント 4 4 4 2 3" xfId="16462" xr:uid="{00000000-0005-0000-0000-0000DB150000}"/>
    <cellStyle name="40% - アクセント 4 4 4 3" xfId="5798" xr:uid="{00000000-0005-0000-0000-0000DC150000}"/>
    <cellStyle name="40% - アクセント 4 4 4 3 2" xfId="12211" xr:uid="{00000000-0005-0000-0000-0000DD150000}"/>
    <cellStyle name="40% - アクセント 4 4 4 3 2 2" xfId="25026" xr:uid="{00000000-0005-0000-0000-0000DE150000}"/>
    <cellStyle name="40% - アクセント 4 4 4 3 3" xfId="18619" xr:uid="{00000000-0005-0000-0000-0000DF150000}"/>
    <cellStyle name="40% - アクセント 4 4 4 4" xfId="8029" xr:uid="{00000000-0005-0000-0000-0000E0150000}"/>
    <cellStyle name="40% - アクセント 4 4 4 4 2" xfId="20844" xr:uid="{00000000-0005-0000-0000-0000E1150000}"/>
    <cellStyle name="40% - アクセント 4 4 4 5" xfId="14437" xr:uid="{00000000-0005-0000-0000-0000E2150000}"/>
    <cellStyle name="40% - アクセント 4 4 5" xfId="2612" xr:uid="{00000000-0005-0000-0000-0000E3150000}"/>
    <cellStyle name="40% - アクセント 4 4 5 2" xfId="9035" xr:uid="{00000000-0005-0000-0000-0000E4150000}"/>
    <cellStyle name="40% - アクセント 4 4 5 2 2" xfId="21850" xr:uid="{00000000-0005-0000-0000-0000E5150000}"/>
    <cellStyle name="40% - アクセント 4 4 5 3" xfId="15443" xr:uid="{00000000-0005-0000-0000-0000E6150000}"/>
    <cellStyle name="40% - アクセント 4 4 6" xfId="4776" xr:uid="{00000000-0005-0000-0000-0000E7150000}"/>
    <cellStyle name="40% - アクセント 4 4 6 2" xfId="11189" xr:uid="{00000000-0005-0000-0000-0000E8150000}"/>
    <cellStyle name="40% - アクセント 4 4 6 2 2" xfId="24004" xr:uid="{00000000-0005-0000-0000-0000E9150000}"/>
    <cellStyle name="40% - アクセント 4 4 6 3" xfId="17597" xr:uid="{00000000-0005-0000-0000-0000EA150000}"/>
    <cellStyle name="40% - アクセント 4 4 7" xfId="789" xr:uid="{00000000-0005-0000-0000-0000EB150000}"/>
    <cellStyle name="40% - アクセント 4 4 7 2" xfId="7242" xr:uid="{00000000-0005-0000-0000-0000EC150000}"/>
    <cellStyle name="40% - アクセント 4 4 7 2 2" xfId="20057" xr:uid="{00000000-0005-0000-0000-0000ED150000}"/>
    <cellStyle name="40% - アクセント 4 4 7 3" xfId="13650" xr:uid="{00000000-0005-0000-0000-0000EE150000}"/>
    <cellStyle name="40% - アクセント 4 4 8" xfId="6560" xr:uid="{00000000-0005-0000-0000-0000EF150000}"/>
    <cellStyle name="40% - アクセント 4 4 8 2" xfId="12973" xr:uid="{00000000-0005-0000-0000-0000F0150000}"/>
    <cellStyle name="40% - アクセント 4 4 8 2 2" xfId="25788" xr:uid="{00000000-0005-0000-0000-0000F1150000}"/>
    <cellStyle name="40% - アクセント 4 4 8 3" xfId="19381" xr:uid="{00000000-0005-0000-0000-0000F2150000}"/>
    <cellStyle name="40% - アクセント 4 4 9" xfId="6725" xr:uid="{00000000-0005-0000-0000-0000F3150000}"/>
    <cellStyle name="40% - アクセント 4 4 9 2" xfId="19540" xr:uid="{00000000-0005-0000-0000-0000F4150000}"/>
    <cellStyle name="40% - アクセント 4 5" xfId="251" xr:uid="{00000000-0005-0000-0000-0000F5150000}"/>
    <cellStyle name="40% - アクセント 4 5 2" xfId="568" xr:uid="{00000000-0005-0000-0000-0000F6150000}"/>
    <cellStyle name="40% - アクセント 4 5 2 2" xfId="1157" xr:uid="{00000000-0005-0000-0000-0000F7150000}"/>
    <cellStyle name="40% - アクセント 4 5 2 2 2" xfId="2197" xr:uid="{00000000-0005-0000-0000-0000F8150000}"/>
    <cellStyle name="40% - アクセント 4 5 2 2 2 2" xfId="4228" xr:uid="{00000000-0005-0000-0000-0000F9150000}"/>
    <cellStyle name="40% - アクセント 4 5 2 2 2 2 2" xfId="10648" xr:uid="{00000000-0005-0000-0000-0000FA150000}"/>
    <cellStyle name="40% - アクセント 4 5 2 2 2 2 2 2" xfId="23463" xr:uid="{00000000-0005-0000-0000-0000FB150000}"/>
    <cellStyle name="40% - アクセント 4 5 2 2 2 2 3" xfId="17056" xr:uid="{00000000-0005-0000-0000-0000FC150000}"/>
    <cellStyle name="40% - アクセント 4 5 2 2 2 3" xfId="6392" xr:uid="{00000000-0005-0000-0000-0000FD150000}"/>
    <cellStyle name="40% - アクセント 4 5 2 2 2 3 2" xfId="12805" xr:uid="{00000000-0005-0000-0000-0000FE150000}"/>
    <cellStyle name="40% - アクセント 4 5 2 2 2 3 2 2" xfId="25620" xr:uid="{00000000-0005-0000-0000-0000FF150000}"/>
    <cellStyle name="40% - アクセント 4 5 2 2 2 3 3" xfId="19213" xr:uid="{00000000-0005-0000-0000-000000160000}"/>
    <cellStyle name="40% - アクセント 4 5 2 2 2 4" xfId="8623" xr:uid="{00000000-0005-0000-0000-000001160000}"/>
    <cellStyle name="40% - アクセント 4 5 2 2 2 4 2" xfId="21438" xr:uid="{00000000-0005-0000-0000-000002160000}"/>
    <cellStyle name="40% - アクセント 4 5 2 2 2 5" xfId="15031" xr:uid="{00000000-0005-0000-0000-000003160000}"/>
    <cellStyle name="40% - アクセント 4 5 2 2 3" xfId="3206" xr:uid="{00000000-0005-0000-0000-000004160000}"/>
    <cellStyle name="40% - アクセント 4 5 2 2 3 2" xfId="9629" xr:uid="{00000000-0005-0000-0000-000005160000}"/>
    <cellStyle name="40% - アクセント 4 5 2 2 3 2 2" xfId="22444" xr:uid="{00000000-0005-0000-0000-000006160000}"/>
    <cellStyle name="40% - アクセント 4 5 2 2 3 3" xfId="16037" xr:uid="{00000000-0005-0000-0000-000007160000}"/>
    <cellStyle name="40% - アクセント 4 5 2 2 4" xfId="5370" xr:uid="{00000000-0005-0000-0000-000008160000}"/>
    <cellStyle name="40% - アクセント 4 5 2 2 4 2" xfId="11783" xr:uid="{00000000-0005-0000-0000-000009160000}"/>
    <cellStyle name="40% - アクセント 4 5 2 2 4 2 2" xfId="24598" xr:uid="{00000000-0005-0000-0000-00000A160000}"/>
    <cellStyle name="40% - アクセント 4 5 2 2 4 3" xfId="18191" xr:uid="{00000000-0005-0000-0000-00000B160000}"/>
    <cellStyle name="40% - アクセント 4 5 2 2 5" xfId="7610" xr:uid="{00000000-0005-0000-0000-00000C160000}"/>
    <cellStyle name="40% - アクセント 4 5 2 2 5 2" xfId="20425" xr:uid="{00000000-0005-0000-0000-00000D160000}"/>
    <cellStyle name="40% - アクセント 4 5 2 2 6" xfId="14018" xr:uid="{00000000-0005-0000-0000-00000E160000}"/>
    <cellStyle name="40% - アクセント 4 5 2 3" xfId="1715" xr:uid="{00000000-0005-0000-0000-00000F160000}"/>
    <cellStyle name="40% - アクセント 4 5 2 3 2" xfId="3746" xr:uid="{00000000-0005-0000-0000-000010160000}"/>
    <cellStyle name="40% - アクセント 4 5 2 3 2 2" xfId="10166" xr:uid="{00000000-0005-0000-0000-000011160000}"/>
    <cellStyle name="40% - アクセント 4 5 2 3 2 2 2" xfId="22981" xr:uid="{00000000-0005-0000-0000-000012160000}"/>
    <cellStyle name="40% - アクセント 4 5 2 3 2 3" xfId="16574" xr:uid="{00000000-0005-0000-0000-000013160000}"/>
    <cellStyle name="40% - アクセント 4 5 2 3 3" xfId="5910" xr:uid="{00000000-0005-0000-0000-000014160000}"/>
    <cellStyle name="40% - アクセント 4 5 2 3 3 2" xfId="12323" xr:uid="{00000000-0005-0000-0000-000015160000}"/>
    <cellStyle name="40% - アクセント 4 5 2 3 3 2 2" xfId="25138" xr:uid="{00000000-0005-0000-0000-000016160000}"/>
    <cellStyle name="40% - アクセント 4 5 2 3 3 3" xfId="18731" xr:uid="{00000000-0005-0000-0000-000017160000}"/>
    <cellStyle name="40% - アクセント 4 5 2 3 4" xfId="8141" xr:uid="{00000000-0005-0000-0000-000018160000}"/>
    <cellStyle name="40% - アクセント 4 5 2 3 4 2" xfId="20956" xr:uid="{00000000-0005-0000-0000-000019160000}"/>
    <cellStyle name="40% - アクセント 4 5 2 3 5" xfId="14549" xr:uid="{00000000-0005-0000-0000-00001A160000}"/>
    <cellStyle name="40% - アクセント 4 5 2 4" xfId="2724" xr:uid="{00000000-0005-0000-0000-00001B160000}"/>
    <cellStyle name="40% - アクセント 4 5 2 4 2" xfId="9147" xr:uid="{00000000-0005-0000-0000-00001C160000}"/>
    <cellStyle name="40% - アクセント 4 5 2 4 2 2" xfId="21962" xr:uid="{00000000-0005-0000-0000-00001D160000}"/>
    <cellStyle name="40% - アクセント 4 5 2 4 3" xfId="15555" xr:uid="{00000000-0005-0000-0000-00001E160000}"/>
    <cellStyle name="40% - アクセント 4 5 2 5" xfId="4888" xr:uid="{00000000-0005-0000-0000-00001F160000}"/>
    <cellStyle name="40% - アクセント 4 5 2 5 2" xfId="11301" xr:uid="{00000000-0005-0000-0000-000020160000}"/>
    <cellStyle name="40% - アクセント 4 5 2 5 2 2" xfId="24116" xr:uid="{00000000-0005-0000-0000-000021160000}"/>
    <cellStyle name="40% - アクセント 4 5 2 5 3" xfId="17709" xr:uid="{00000000-0005-0000-0000-000022160000}"/>
    <cellStyle name="40% - アクセント 4 5 2 6" xfId="7045" xr:uid="{00000000-0005-0000-0000-000023160000}"/>
    <cellStyle name="40% - アクセント 4 5 2 6 2" xfId="19860" xr:uid="{00000000-0005-0000-0000-000024160000}"/>
    <cellStyle name="40% - アクセント 4 5 2 7" xfId="13453" xr:uid="{00000000-0005-0000-0000-000025160000}"/>
    <cellStyle name="40% - アクセント 4 5 3" xfId="987" xr:uid="{00000000-0005-0000-0000-000026160000}"/>
    <cellStyle name="40% - アクセント 4 5 3 2" xfId="2009" xr:uid="{00000000-0005-0000-0000-000027160000}"/>
    <cellStyle name="40% - アクセント 4 5 3 2 2" xfId="4040" xr:uid="{00000000-0005-0000-0000-000028160000}"/>
    <cellStyle name="40% - アクセント 4 5 3 2 2 2" xfId="10460" xr:uid="{00000000-0005-0000-0000-000029160000}"/>
    <cellStyle name="40% - アクセント 4 5 3 2 2 2 2" xfId="23275" xr:uid="{00000000-0005-0000-0000-00002A160000}"/>
    <cellStyle name="40% - アクセント 4 5 3 2 2 3" xfId="16868" xr:uid="{00000000-0005-0000-0000-00002B160000}"/>
    <cellStyle name="40% - アクセント 4 5 3 2 3" xfId="6204" xr:uid="{00000000-0005-0000-0000-00002C160000}"/>
    <cellStyle name="40% - アクセント 4 5 3 2 3 2" xfId="12617" xr:uid="{00000000-0005-0000-0000-00002D160000}"/>
    <cellStyle name="40% - アクセント 4 5 3 2 3 2 2" xfId="25432" xr:uid="{00000000-0005-0000-0000-00002E160000}"/>
    <cellStyle name="40% - アクセント 4 5 3 2 3 3" xfId="19025" xr:uid="{00000000-0005-0000-0000-00002F160000}"/>
    <cellStyle name="40% - アクセント 4 5 3 2 4" xfId="8435" xr:uid="{00000000-0005-0000-0000-000030160000}"/>
    <cellStyle name="40% - アクセント 4 5 3 2 4 2" xfId="21250" xr:uid="{00000000-0005-0000-0000-000031160000}"/>
    <cellStyle name="40% - アクセント 4 5 3 2 5" xfId="14843" xr:uid="{00000000-0005-0000-0000-000032160000}"/>
    <cellStyle name="40% - アクセント 4 5 3 3" xfId="3018" xr:uid="{00000000-0005-0000-0000-000033160000}"/>
    <cellStyle name="40% - アクセント 4 5 3 3 2" xfId="9441" xr:uid="{00000000-0005-0000-0000-000034160000}"/>
    <cellStyle name="40% - アクセント 4 5 3 3 2 2" xfId="22256" xr:uid="{00000000-0005-0000-0000-000035160000}"/>
    <cellStyle name="40% - アクセント 4 5 3 3 3" xfId="15849" xr:uid="{00000000-0005-0000-0000-000036160000}"/>
    <cellStyle name="40% - アクセント 4 5 3 4" xfId="5182" xr:uid="{00000000-0005-0000-0000-000037160000}"/>
    <cellStyle name="40% - アクセント 4 5 3 4 2" xfId="11595" xr:uid="{00000000-0005-0000-0000-000038160000}"/>
    <cellStyle name="40% - アクセント 4 5 3 4 2 2" xfId="24410" xr:uid="{00000000-0005-0000-0000-000039160000}"/>
    <cellStyle name="40% - アクセント 4 5 3 4 3" xfId="18003" xr:uid="{00000000-0005-0000-0000-00003A160000}"/>
    <cellStyle name="40% - アクセント 4 5 3 5" xfId="7440" xr:uid="{00000000-0005-0000-0000-00003B160000}"/>
    <cellStyle name="40% - アクセント 4 5 3 5 2" xfId="20255" xr:uid="{00000000-0005-0000-0000-00003C160000}"/>
    <cellStyle name="40% - アクセント 4 5 3 6" xfId="13848" xr:uid="{00000000-0005-0000-0000-00003D160000}"/>
    <cellStyle name="40% - アクセント 4 5 4" xfId="1529" xr:uid="{00000000-0005-0000-0000-00003E160000}"/>
    <cellStyle name="40% - アクセント 4 5 4 2" xfId="3561" xr:uid="{00000000-0005-0000-0000-00003F160000}"/>
    <cellStyle name="40% - アクセント 4 5 4 2 2" xfId="9981" xr:uid="{00000000-0005-0000-0000-000040160000}"/>
    <cellStyle name="40% - アクセント 4 5 4 2 2 2" xfId="22796" xr:uid="{00000000-0005-0000-0000-000041160000}"/>
    <cellStyle name="40% - アクセント 4 5 4 2 3" xfId="16389" xr:uid="{00000000-0005-0000-0000-000042160000}"/>
    <cellStyle name="40% - アクセント 4 5 4 3" xfId="5725" xr:uid="{00000000-0005-0000-0000-000043160000}"/>
    <cellStyle name="40% - アクセント 4 5 4 3 2" xfId="12138" xr:uid="{00000000-0005-0000-0000-000044160000}"/>
    <cellStyle name="40% - アクセント 4 5 4 3 2 2" xfId="24953" xr:uid="{00000000-0005-0000-0000-000045160000}"/>
    <cellStyle name="40% - アクセント 4 5 4 3 3" xfId="18546" xr:uid="{00000000-0005-0000-0000-000046160000}"/>
    <cellStyle name="40% - アクセント 4 5 4 4" xfId="7956" xr:uid="{00000000-0005-0000-0000-000047160000}"/>
    <cellStyle name="40% - アクセント 4 5 4 4 2" xfId="20771" xr:uid="{00000000-0005-0000-0000-000048160000}"/>
    <cellStyle name="40% - アクセント 4 5 4 5" xfId="14364" xr:uid="{00000000-0005-0000-0000-000049160000}"/>
    <cellStyle name="40% - アクセント 4 5 5" xfId="2539" xr:uid="{00000000-0005-0000-0000-00004A160000}"/>
    <cellStyle name="40% - アクセント 4 5 5 2" xfId="8962" xr:uid="{00000000-0005-0000-0000-00004B160000}"/>
    <cellStyle name="40% - アクセント 4 5 5 2 2" xfId="21777" xr:uid="{00000000-0005-0000-0000-00004C160000}"/>
    <cellStyle name="40% - アクセント 4 5 5 3" xfId="15370" xr:uid="{00000000-0005-0000-0000-00004D160000}"/>
    <cellStyle name="40% - アクセント 4 5 6" xfId="4703" xr:uid="{00000000-0005-0000-0000-00004E160000}"/>
    <cellStyle name="40% - アクセント 4 5 6 2" xfId="11116" xr:uid="{00000000-0005-0000-0000-00004F160000}"/>
    <cellStyle name="40% - アクセント 4 5 6 2 2" xfId="23931" xr:uid="{00000000-0005-0000-0000-000050160000}"/>
    <cellStyle name="40% - アクセント 4 5 6 3" xfId="17524" xr:uid="{00000000-0005-0000-0000-000051160000}"/>
    <cellStyle name="40% - アクセント 4 5 7" xfId="6752" xr:uid="{00000000-0005-0000-0000-000052160000}"/>
    <cellStyle name="40% - アクセント 4 5 7 2" xfId="19567" xr:uid="{00000000-0005-0000-0000-000053160000}"/>
    <cellStyle name="40% - アクセント 4 5 8" xfId="13160" xr:uid="{00000000-0005-0000-0000-000054160000}"/>
    <cellStyle name="40% - アクセント 4 6" xfId="346" xr:uid="{00000000-0005-0000-0000-000055160000}"/>
    <cellStyle name="40% - アクセント 4 6 2" xfId="538" xr:uid="{00000000-0005-0000-0000-000056160000}"/>
    <cellStyle name="40% - アクセント 4 6 2 2" xfId="1127" xr:uid="{00000000-0005-0000-0000-000057160000}"/>
    <cellStyle name="40% - アクセント 4 6 2 2 2" xfId="2167" xr:uid="{00000000-0005-0000-0000-000058160000}"/>
    <cellStyle name="40% - アクセント 4 6 2 2 2 2" xfId="4198" xr:uid="{00000000-0005-0000-0000-000059160000}"/>
    <cellStyle name="40% - アクセント 4 6 2 2 2 2 2" xfId="10618" xr:uid="{00000000-0005-0000-0000-00005A160000}"/>
    <cellStyle name="40% - アクセント 4 6 2 2 2 2 2 2" xfId="23433" xr:uid="{00000000-0005-0000-0000-00005B160000}"/>
    <cellStyle name="40% - アクセント 4 6 2 2 2 2 3" xfId="17026" xr:uid="{00000000-0005-0000-0000-00005C160000}"/>
    <cellStyle name="40% - アクセント 4 6 2 2 2 3" xfId="6362" xr:uid="{00000000-0005-0000-0000-00005D160000}"/>
    <cellStyle name="40% - アクセント 4 6 2 2 2 3 2" xfId="12775" xr:uid="{00000000-0005-0000-0000-00005E160000}"/>
    <cellStyle name="40% - アクセント 4 6 2 2 2 3 2 2" xfId="25590" xr:uid="{00000000-0005-0000-0000-00005F160000}"/>
    <cellStyle name="40% - アクセント 4 6 2 2 2 3 3" xfId="19183" xr:uid="{00000000-0005-0000-0000-000060160000}"/>
    <cellStyle name="40% - アクセント 4 6 2 2 2 4" xfId="8593" xr:uid="{00000000-0005-0000-0000-000061160000}"/>
    <cellStyle name="40% - アクセント 4 6 2 2 2 4 2" xfId="21408" xr:uid="{00000000-0005-0000-0000-000062160000}"/>
    <cellStyle name="40% - アクセント 4 6 2 2 2 5" xfId="15001" xr:uid="{00000000-0005-0000-0000-000063160000}"/>
    <cellStyle name="40% - アクセント 4 6 2 2 3" xfId="3176" xr:uid="{00000000-0005-0000-0000-000064160000}"/>
    <cellStyle name="40% - アクセント 4 6 2 2 3 2" xfId="9599" xr:uid="{00000000-0005-0000-0000-000065160000}"/>
    <cellStyle name="40% - アクセント 4 6 2 2 3 2 2" xfId="22414" xr:uid="{00000000-0005-0000-0000-000066160000}"/>
    <cellStyle name="40% - アクセント 4 6 2 2 3 3" xfId="16007" xr:uid="{00000000-0005-0000-0000-000067160000}"/>
    <cellStyle name="40% - アクセント 4 6 2 2 4" xfId="5340" xr:uid="{00000000-0005-0000-0000-000068160000}"/>
    <cellStyle name="40% - アクセント 4 6 2 2 4 2" xfId="11753" xr:uid="{00000000-0005-0000-0000-000069160000}"/>
    <cellStyle name="40% - アクセント 4 6 2 2 4 2 2" xfId="24568" xr:uid="{00000000-0005-0000-0000-00006A160000}"/>
    <cellStyle name="40% - アクセント 4 6 2 2 4 3" xfId="18161" xr:uid="{00000000-0005-0000-0000-00006B160000}"/>
    <cellStyle name="40% - アクセント 4 6 2 2 5" xfId="7580" xr:uid="{00000000-0005-0000-0000-00006C160000}"/>
    <cellStyle name="40% - アクセント 4 6 2 2 5 2" xfId="20395" xr:uid="{00000000-0005-0000-0000-00006D160000}"/>
    <cellStyle name="40% - アクセント 4 6 2 2 6" xfId="13988" xr:uid="{00000000-0005-0000-0000-00006E160000}"/>
    <cellStyle name="40% - アクセント 4 6 2 3" xfId="1685" xr:uid="{00000000-0005-0000-0000-00006F160000}"/>
    <cellStyle name="40% - アクセント 4 6 2 3 2" xfId="3716" xr:uid="{00000000-0005-0000-0000-000070160000}"/>
    <cellStyle name="40% - アクセント 4 6 2 3 2 2" xfId="10136" xr:uid="{00000000-0005-0000-0000-000071160000}"/>
    <cellStyle name="40% - アクセント 4 6 2 3 2 2 2" xfId="22951" xr:uid="{00000000-0005-0000-0000-000072160000}"/>
    <cellStyle name="40% - アクセント 4 6 2 3 2 3" xfId="16544" xr:uid="{00000000-0005-0000-0000-000073160000}"/>
    <cellStyle name="40% - アクセント 4 6 2 3 3" xfId="5880" xr:uid="{00000000-0005-0000-0000-000074160000}"/>
    <cellStyle name="40% - アクセント 4 6 2 3 3 2" xfId="12293" xr:uid="{00000000-0005-0000-0000-000075160000}"/>
    <cellStyle name="40% - アクセント 4 6 2 3 3 2 2" xfId="25108" xr:uid="{00000000-0005-0000-0000-000076160000}"/>
    <cellStyle name="40% - アクセント 4 6 2 3 3 3" xfId="18701" xr:uid="{00000000-0005-0000-0000-000077160000}"/>
    <cellStyle name="40% - アクセント 4 6 2 3 4" xfId="8111" xr:uid="{00000000-0005-0000-0000-000078160000}"/>
    <cellStyle name="40% - アクセント 4 6 2 3 4 2" xfId="20926" xr:uid="{00000000-0005-0000-0000-000079160000}"/>
    <cellStyle name="40% - アクセント 4 6 2 3 5" xfId="14519" xr:uid="{00000000-0005-0000-0000-00007A160000}"/>
    <cellStyle name="40% - アクセント 4 6 2 4" xfId="2694" xr:uid="{00000000-0005-0000-0000-00007B160000}"/>
    <cellStyle name="40% - アクセント 4 6 2 4 2" xfId="9117" xr:uid="{00000000-0005-0000-0000-00007C160000}"/>
    <cellStyle name="40% - アクセント 4 6 2 4 2 2" xfId="21932" xr:uid="{00000000-0005-0000-0000-00007D160000}"/>
    <cellStyle name="40% - アクセント 4 6 2 4 3" xfId="15525" xr:uid="{00000000-0005-0000-0000-00007E160000}"/>
    <cellStyle name="40% - アクセント 4 6 2 5" xfId="4858" xr:uid="{00000000-0005-0000-0000-00007F160000}"/>
    <cellStyle name="40% - アクセント 4 6 2 5 2" xfId="11271" xr:uid="{00000000-0005-0000-0000-000080160000}"/>
    <cellStyle name="40% - アクセント 4 6 2 5 2 2" xfId="24086" xr:uid="{00000000-0005-0000-0000-000081160000}"/>
    <cellStyle name="40% - アクセント 4 6 2 5 3" xfId="17679" xr:uid="{00000000-0005-0000-0000-000082160000}"/>
    <cellStyle name="40% - アクセント 4 6 2 6" xfId="7015" xr:uid="{00000000-0005-0000-0000-000083160000}"/>
    <cellStyle name="40% - アクセント 4 6 2 6 2" xfId="19830" xr:uid="{00000000-0005-0000-0000-000084160000}"/>
    <cellStyle name="40% - アクセント 4 6 2 7" xfId="13423" xr:uid="{00000000-0005-0000-0000-000085160000}"/>
    <cellStyle name="40% - アクセント 4 6 3" xfId="950" xr:uid="{00000000-0005-0000-0000-000086160000}"/>
    <cellStyle name="40% - アクセント 4 6 3 2" xfId="1972" xr:uid="{00000000-0005-0000-0000-000087160000}"/>
    <cellStyle name="40% - アクセント 4 6 3 2 2" xfId="4003" xr:uid="{00000000-0005-0000-0000-000088160000}"/>
    <cellStyle name="40% - アクセント 4 6 3 2 2 2" xfId="10423" xr:uid="{00000000-0005-0000-0000-000089160000}"/>
    <cellStyle name="40% - アクセント 4 6 3 2 2 2 2" xfId="23238" xr:uid="{00000000-0005-0000-0000-00008A160000}"/>
    <cellStyle name="40% - アクセント 4 6 3 2 2 3" xfId="16831" xr:uid="{00000000-0005-0000-0000-00008B160000}"/>
    <cellStyle name="40% - アクセント 4 6 3 2 3" xfId="6167" xr:uid="{00000000-0005-0000-0000-00008C160000}"/>
    <cellStyle name="40% - アクセント 4 6 3 2 3 2" xfId="12580" xr:uid="{00000000-0005-0000-0000-00008D160000}"/>
    <cellStyle name="40% - アクセント 4 6 3 2 3 2 2" xfId="25395" xr:uid="{00000000-0005-0000-0000-00008E160000}"/>
    <cellStyle name="40% - アクセント 4 6 3 2 3 3" xfId="18988" xr:uid="{00000000-0005-0000-0000-00008F160000}"/>
    <cellStyle name="40% - アクセント 4 6 3 2 4" xfId="8398" xr:uid="{00000000-0005-0000-0000-000090160000}"/>
    <cellStyle name="40% - アクセント 4 6 3 2 4 2" xfId="21213" xr:uid="{00000000-0005-0000-0000-000091160000}"/>
    <cellStyle name="40% - アクセント 4 6 3 2 5" xfId="14806" xr:uid="{00000000-0005-0000-0000-000092160000}"/>
    <cellStyle name="40% - アクセント 4 6 3 3" xfId="2981" xr:uid="{00000000-0005-0000-0000-000093160000}"/>
    <cellStyle name="40% - アクセント 4 6 3 3 2" xfId="9404" xr:uid="{00000000-0005-0000-0000-000094160000}"/>
    <cellStyle name="40% - アクセント 4 6 3 3 2 2" xfId="22219" xr:uid="{00000000-0005-0000-0000-000095160000}"/>
    <cellStyle name="40% - アクセント 4 6 3 3 3" xfId="15812" xr:uid="{00000000-0005-0000-0000-000096160000}"/>
    <cellStyle name="40% - アクセント 4 6 3 4" xfId="5145" xr:uid="{00000000-0005-0000-0000-000097160000}"/>
    <cellStyle name="40% - アクセント 4 6 3 4 2" xfId="11558" xr:uid="{00000000-0005-0000-0000-000098160000}"/>
    <cellStyle name="40% - アクセント 4 6 3 4 2 2" xfId="24373" xr:uid="{00000000-0005-0000-0000-000099160000}"/>
    <cellStyle name="40% - アクセント 4 6 3 4 3" xfId="17966" xr:uid="{00000000-0005-0000-0000-00009A160000}"/>
    <cellStyle name="40% - アクセント 4 6 3 5" xfId="7403" xr:uid="{00000000-0005-0000-0000-00009B160000}"/>
    <cellStyle name="40% - アクセント 4 6 3 5 2" xfId="20218" xr:uid="{00000000-0005-0000-0000-00009C160000}"/>
    <cellStyle name="40% - アクセント 4 6 3 6" xfId="13811" xr:uid="{00000000-0005-0000-0000-00009D160000}"/>
    <cellStyle name="40% - アクセント 4 6 4" xfId="1493" xr:uid="{00000000-0005-0000-0000-00009E160000}"/>
    <cellStyle name="40% - アクセント 4 6 4 2" xfId="3525" xr:uid="{00000000-0005-0000-0000-00009F160000}"/>
    <cellStyle name="40% - アクセント 4 6 4 2 2" xfId="9945" xr:uid="{00000000-0005-0000-0000-0000A0160000}"/>
    <cellStyle name="40% - アクセント 4 6 4 2 2 2" xfId="22760" xr:uid="{00000000-0005-0000-0000-0000A1160000}"/>
    <cellStyle name="40% - アクセント 4 6 4 2 3" xfId="16353" xr:uid="{00000000-0005-0000-0000-0000A2160000}"/>
    <cellStyle name="40% - アクセント 4 6 4 3" xfId="5689" xr:uid="{00000000-0005-0000-0000-0000A3160000}"/>
    <cellStyle name="40% - アクセント 4 6 4 3 2" xfId="12102" xr:uid="{00000000-0005-0000-0000-0000A4160000}"/>
    <cellStyle name="40% - アクセント 4 6 4 3 2 2" xfId="24917" xr:uid="{00000000-0005-0000-0000-0000A5160000}"/>
    <cellStyle name="40% - アクセント 4 6 4 3 3" xfId="18510" xr:uid="{00000000-0005-0000-0000-0000A6160000}"/>
    <cellStyle name="40% - アクセント 4 6 4 4" xfId="7920" xr:uid="{00000000-0005-0000-0000-0000A7160000}"/>
    <cellStyle name="40% - アクセント 4 6 4 4 2" xfId="20735" xr:uid="{00000000-0005-0000-0000-0000A8160000}"/>
    <cellStyle name="40% - アクセント 4 6 4 5" xfId="14328" xr:uid="{00000000-0005-0000-0000-0000A9160000}"/>
    <cellStyle name="40% - アクセント 4 6 5" xfId="2503" xr:uid="{00000000-0005-0000-0000-0000AA160000}"/>
    <cellStyle name="40% - アクセント 4 6 5 2" xfId="8926" xr:uid="{00000000-0005-0000-0000-0000AB160000}"/>
    <cellStyle name="40% - アクセント 4 6 5 2 2" xfId="21741" xr:uid="{00000000-0005-0000-0000-0000AC160000}"/>
    <cellStyle name="40% - アクセント 4 6 5 3" xfId="15334" xr:uid="{00000000-0005-0000-0000-0000AD160000}"/>
    <cellStyle name="40% - アクセント 4 6 6" xfId="4667" xr:uid="{00000000-0005-0000-0000-0000AE160000}"/>
    <cellStyle name="40% - アクセント 4 6 6 2" xfId="11080" xr:uid="{00000000-0005-0000-0000-0000AF160000}"/>
    <cellStyle name="40% - アクセント 4 6 6 2 2" xfId="23895" xr:uid="{00000000-0005-0000-0000-0000B0160000}"/>
    <cellStyle name="40% - アクセント 4 6 6 3" xfId="17488" xr:uid="{00000000-0005-0000-0000-0000B1160000}"/>
    <cellStyle name="40% - アクセント 4 6 7" xfId="6837" xr:uid="{00000000-0005-0000-0000-0000B2160000}"/>
    <cellStyle name="40% - アクセント 4 6 7 2" xfId="19652" xr:uid="{00000000-0005-0000-0000-0000B3160000}"/>
    <cellStyle name="40% - アクセント 4 6 8" xfId="13245" xr:uid="{00000000-0005-0000-0000-0000B4160000}"/>
    <cellStyle name="40% - アクセント 4 7" xfId="165" xr:uid="{00000000-0005-0000-0000-0000B5160000}"/>
    <cellStyle name="40% - アクセント 4 7 2" xfId="902" xr:uid="{00000000-0005-0000-0000-0000B6160000}"/>
    <cellStyle name="40% - アクセント 4 7 2 2" xfId="1924" xr:uid="{00000000-0005-0000-0000-0000B7160000}"/>
    <cellStyle name="40% - アクセント 4 7 2 2 2" xfId="3955" xr:uid="{00000000-0005-0000-0000-0000B8160000}"/>
    <cellStyle name="40% - アクセント 4 7 2 2 2 2" xfId="10375" xr:uid="{00000000-0005-0000-0000-0000B9160000}"/>
    <cellStyle name="40% - アクセント 4 7 2 2 2 2 2" xfId="23190" xr:uid="{00000000-0005-0000-0000-0000BA160000}"/>
    <cellStyle name="40% - アクセント 4 7 2 2 2 3" xfId="16783" xr:uid="{00000000-0005-0000-0000-0000BB160000}"/>
    <cellStyle name="40% - アクセント 4 7 2 2 3" xfId="6119" xr:uid="{00000000-0005-0000-0000-0000BC160000}"/>
    <cellStyle name="40% - アクセント 4 7 2 2 3 2" xfId="12532" xr:uid="{00000000-0005-0000-0000-0000BD160000}"/>
    <cellStyle name="40% - アクセント 4 7 2 2 3 2 2" xfId="25347" xr:uid="{00000000-0005-0000-0000-0000BE160000}"/>
    <cellStyle name="40% - アクセント 4 7 2 2 3 3" xfId="18940" xr:uid="{00000000-0005-0000-0000-0000BF160000}"/>
    <cellStyle name="40% - アクセント 4 7 2 2 4" xfId="8350" xr:uid="{00000000-0005-0000-0000-0000C0160000}"/>
    <cellStyle name="40% - アクセント 4 7 2 2 4 2" xfId="21165" xr:uid="{00000000-0005-0000-0000-0000C1160000}"/>
    <cellStyle name="40% - アクセント 4 7 2 2 5" xfId="14758" xr:uid="{00000000-0005-0000-0000-0000C2160000}"/>
    <cellStyle name="40% - アクセント 4 7 2 3" xfId="2933" xr:uid="{00000000-0005-0000-0000-0000C3160000}"/>
    <cellStyle name="40% - アクセント 4 7 2 3 2" xfId="9356" xr:uid="{00000000-0005-0000-0000-0000C4160000}"/>
    <cellStyle name="40% - アクセント 4 7 2 3 2 2" xfId="22171" xr:uid="{00000000-0005-0000-0000-0000C5160000}"/>
    <cellStyle name="40% - アクセント 4 7 2 3 3" xfId="15764" xr:uid="{00000000-0005-0000-0000-0000C6160000}"/>
    <cellStyle name="40% - アクセント 4 7 2 4" xfId="5097" xr:uid="{00000000-0005-0000-0000-0000C7160000}"/>
    <cellStyle name="40% - アクセント 4 7 2 4 2" xfId="11510" xr:uid="{00000000-0005-0000-0000-0000C8160000}"/>
    <cellStyle name="40% - アクセント 4 7 2 4 2 2" xfId="24325" xr:uid="{00000000-0005-0000-0000-0000C9160000}"/>
    <cellStyle name="40% - アクセント 4 7 2 4 3" xfId="17918" xr:uid="{00000000-0005-0000-0000-0000CA160000}"/>
    <cellStyle name="40% - アクセント 4 7 2 5" xfId="7355" xr:uid="{00000000-0005-0000-0000-0000CB160000}"/>
    <cellStyle name="40% - アクセント 4 7 2 5 2" xfId="20170" xr:uid="{00000000-0005-0000-0000-0000CC160000}"/>
    <cellStyle name="40% - アクセント 4 7 2 6" xfId="13763" xr:uid="{00000000-0005-0000-0000-0000CD160000}"/>
    <cellStyle name="40% - アクセント 4 7 3" xfId="1445" xr:uid="{00000000-0005-0000-0000-0000CE160000}"/>
    <cellStyle name="40% - アクセント 4 7 3 2" xfId="3477" xr:uid="{00000000-0005-0000-0000-0000CF160000}"/>
    <cellStyle name="40% - アクセント 4 7 3 2 2" xfId="9897" xr:uid="{00000000-0005-0000-0000-0000D0160000}"/>
    <cellStyle name="40% - アクセント 4 7 3 2 2 2" xfId="22712" xr:uid="{00000000-0005-0000-0000-0000D1160000}"/>
    <cellStyle name="40% - アクセント 4 7 3 2 3" xfId="16305" xr:uid="{00000000-0005-0000-0000-0000D2160000}"/>
    <cellStyle name="40% - アクセント 4 7 3 3" xfId="5641" xr:uid="{00000000-0005-0000-0000-0000D3160000}"/>
    <cellStyle name="40% - アクセント 4 7 3 3 2" xfId="12054" xr:uid="{00000000-0005-0000-0000-0000D4160000}"/>
    <cellStyle name="40% - アクセント 4 7 3 3 2 2" xfId="24869" xr:uid="{00000000-0005-0000-0000-0000D5160000}"/>
    <cellStyle name="40% - アクセント 4 7 3 3 3" xfId="18462" xr:uid="{00000000-0005-0000-0000-0000D6160000}"/>
    <cellStyle name="40% - アクセント 4 7 3 4" xfId="7872" xr:uid="{00000000-0005-0000-0000-0000D7160000}"/>
    <cellStyle name="40% - アクセント 4 7 3 4 2" xfId="20687" xr:uid="{00000000-0005-0000-0000-0000D8160000}"/>
    <cellStyle name="40% - アクセント 4 7 3 5" xfId="14280" xr:uid="{00000000-0005-0000-0000-0000D9160000}"/>
    <cellStyle name="40% - アクセント 4 7 4" xfId="2455" xr:uid="{00000000-0005-0000-0000-0000DA160000}"/>
    <cellStyle name="40% - アクセント 4 7 4 2" xfId="8878" xr:uid="{00000000-0005-0000-0000-0000DB160000}"/>
    <cellStyle name="40% - アクセント 4 7 4 2 2" xfId="21693" xr:uid="{00000000-0005-0000-0000-0000DC160000}"/>
    <cellStyle name="40% - アクセント 4 7 4 3" xfId="15286" xr:uid="{00000000-0005-0000-0000-0000DD160000}"/>
    <cellStyle name="40% - アクセント 4 7 5" xfId="4619" xr:uid="{00000000-0005-0000-0000-0000DE160000}"/>
    <cellStyle name="40% - アクセント 4 7 5 2" xfId="11032" xr:uid="{00000000-0005-0000-0000-0000DF160000}"/>
    <cellStyle name="40% - アクセント 4 7 5 2 2" xfId="23847" xr:uid="{00000000-0005-0000-0000-0000E0160000}"/>
    <cellStyle name="40% - アクセント 4 7 5 3" xfId="17440" xr:uid="{00000000-0005-0000-0000-0000E1160000}"/>
    <cellStyle name="40% - アクセント 4 7 6" xfId="6688" xr:uid="{00000000-0005-0000-0000-0000E2160000}"/>
    <cellStyle name="40% - アクセント 4 7 6 2" xfId="19503" xr:uid="{00000000-0005-0000-0000-0000E3160000}"/>
    <cellStyle name="40% - アクセント 4 7 7" xfId="13096" xr:uid="{00000000-0005-0000-0000-0000E4160000}"/>
    <cellStyle name="40% - アクセント 4 8" xfId="411" xr:uid="{00000000-0005-0000-0000-0000E5160000}"/>
    <cellStyle name="40% - アクセント 4 8 2" xfId="1066" xr:uid="{00000000-0005-0000-0000-0000E6160000}"/>
    <cellStyle name="40% - アクセント 4 8 2 2" xfId="2106" xr:uid="{00000000-0005-0000-0000-0000E7160000}"/>
    <cellStyle name="40% - アクセント 4 8 2 2 2" xfId="4137" xr:uid="{00000000-0005-0000-0000-0000E8160000}"/>
    <cellStyle name="40% - アクセント 4 8 2 2 2 2" xfId="10557" xr:uid="{00000000-0005-0000-0000-0000E9160000}"/>
    <cellStyle name="40% - アクセント 4 8 2 2 2 2 2" xfId="23372" xr:uid="{00000000-0005-0000-0000-0000EA160000}"/>
    <cellStyle name="40% - アクセント 4 8 2 2 2 3" xfId="16965" xr:uid="{00000000-0005-0000-0000-0000EB160000}"/>
    <cellStyle name="40% - アクセント 4 8 2 2 3" xfId="6301" xr:uid="{00000000-0005-0000-0000-0000EC160000}"/>
    <cellStyle name="40% - アクセント 4 8 2 2 3 2" xfId="12714" xr:uid="{00000000-0005-0000-0000-0000ED160000}"/>
    <cellStyle name="40% - アクセント 4 8 2 2 3 2 2" xfId="25529" xr:uid="{00000000-0005-0000-0000-0000EE160000}"/>
    <cellStyle name="40% - アクセント 4 8 2 2 3 3" xfId="19122" xr:uid="{00000000-0005-0000-0000-0000EF160000}"/>
    <cellStyle name="40% - アクセント 4 8 2 2 4" xfId="8532" xr:uid="{00000000-0005-0000-0000-0000F0160000}"/>
    <cellStyle name="40% - アクセント 4 8 2 2 4 2" xfId="21347" xr:uid="{00000000-0005-0000-0000-0000F1160000}"/>
    <cellStyle name="40% - アクセント 4 8 2 2 5" xfId="14940" xr:uid="{00000000-0005-0000-0000-0000F2160000}"/>
    <cellStyle name="40% - アクセント 4 8 2 3" xfId="3115" xr:uid="{00000000-0005-0000-0000-0000F3160000}"/>
    <cellStyle name="40% - アクセント 4 8 2 3 2" xfId="9538" xr:uid="{00000000-0005-0000-0000-0000F4160000}"/>
    <cellStyle name="40% - アクセント 4 8 2 3 2 2" xfId="22353" xr:uid="{00000000-0005-0000-0000-0000F5160000}"/>
    <cellStyle name="40% - アクセント 4 8 2 3 3" xfId="15946" xr:uid="{00000000-0005-0000-0000-0000F6160000}"/>
    <cellStyle name="40% - アクセント 4 8 2 4" xfId="5279" xr:uid="{00000000-0005-0000-0000-0000F7160000}"/>
    <cellStyle name="40% - アクセント 4 8 2 4 2" xfId="11692" xr:uid="{00000000-0005-0000-0000-0000F8160000}"/>
    <cellStyle name="40% - アクセント 4 8 2 4 2 2" xfId="24507" xr:uid="{00000000-0005-0000-0000-0000F9160000}"/>
    <cellStyle name="40% - アクセント 4 8 2 4 3" xfId="18100" xr:uid="{00000000-0005-0000-0000-0000FA160000}"/>
    <cellStyle name="40% - アクセント 4 8 2 5" xfId="7519" xr:uid="{00000000-0005-0000-0000-0000FB160000}"/>
    <cellStyle name="40% - アクセント 4 8 2 5 2" xfId="20334" xr:uid="{00000000-0005-0000-0000-0000FC160000}"/>
    <cellStyle name="40% - アクセント 4 8 2 6" xfId="13927" xr:uid="{00000000-0005-0000-0000-0000FD160000}"/>
    <cellStyle name="40% - アクセント 4 8 3" xfId="1624" xr:uid="{00000000-0005-0000-0000-0000FE160000}"/>
    <cellStyle name="40% - アクセント 4 8 3 2" xfId="3655" xr:uid="{00000000-0005-0000-0000-0000FF160000}"/>
    <cellStyle name="40% - アクセント 4 8 3 2 2" xfId="10075" xr:uid="{00000000-0005-0000-0000-000000170000}"/>
    <cellStyle name="40% - アクセント 4 8 3 2 2 2" xfId="22890" xr:uid="{00000000-0005-0000-0000-000001170000}"/>
    <cellStyle name="40% - アクセント 4 8 3 2 3" xfId="16483" xr:uid="{00000000-0005-0000-0000-000002170000}"/>
    <cellStyle name="40% - アクセント 4 8 3 3" xfId="5819" xr:uid="{00000000-0005-0000-0000-000003170000}"/>
    <cellStyle name="40% - アクセント 4 8 3 3 2" xfId="12232" xr:uid="{00000000-0005-0000-0000-000004170000}"/>
    <cellStyle name="40% - アクセント 4 8 3 3 2 2" xfId="25047" xr:uid="{00000000-0005-0000-0000-000005170000}"/>
    <cellStyle name="40% - アクセント 4 8 3 3 3" xfId="18640" xr:uid="{00000000-0005-0000-0000-000006170000}"/>
    <cellStyle name="40% - アクセント 4 8 3 4" xfId="8050" xr:uid="{00000000-0005-0000-0000-000007170000}"/>
    <cellStyle name="40% - アクセント 4 8 3 4 2" xfId="20865" xr:uid="{00000000-0005-0000-0000-000008170000}"/>
    <cellStyle name="40% - アクセント 4 8 3 5" xfId="14458" xr:uid="{00000000-0005-0000-0000-000009170000}"/>
    <cellStyle name="40% - アクセント 4 8 4" xfId="2633" xr:uid="{00000000-0005-0000-0000-00000A170000}"/>
    <cellStyle name="40% - アクセント 4 8 4 2" xfId="9056" xr:uid="{00000000-0005-0000-0000-00000B170000}"/>
    <cellStyle name="40% - アクセント 4 8 4 2 2" xfId="21871" xr:uid="{00000000-0005-0000-0000-00000C170000}"/>
    <cellStyle name="40% - アクセント 4 8 4 3" xfId="15464" xr:uid="{00000000-0005-0000-0000-00000D170000}"/>
    <cellStyle name="40% - アクセント 4 8 5" xfId="4797" xr:uid="{00000000-0005-0000-0000-00000E170000}"/>
    <cellStyle name="40% - アクセント 4 8 5 2" xfId="11210" xr:uid="{00000000-0005-0000-0000-00000F170000}"/>
    <cellStyle name="40% - アクセント 4 8 5 2 2" xfId="24025" xr:uid="{00000000-0005-0000-0000-000010170000}"/>
    <cellStyle name="40% - アクセント 4 8 5 3" xfId="17618" xr:uid="{00000000-0005-0000-0000-000011170000}"/>
    <cellStyle name="40% - アクセント 4 8 6" xfId="6896" xr:uid="{00000000-0005-0000-0000-000012170000}"/>
    <cellStyle name="40% - アクセント 4 8 6 2" xfId="19711" xr:uid="{00000000-0005-0000-0000-000013170000}"/>
    <cellStyle name="40% - アクセント 4 8 7" xfId="13304" xr:uid="{00000000-0005-0000-0000-000014170000}"/>
    <cellStyle name="40% - アクセント 4 9" xfId="743" xr:uid="{00000000-0005-0000-0000-000015170000}"/>
    <cellStyle name="40% - アクセント 4 9 2" xfId="876" xr:uid="{00000000-0005-0000-0000-000016170000}"/>
    <cellStyle name="40% - アクセント 4 9 2 2" xfId="1898" xr:uid="{00000000-0005-0000-0000-000017170000}"/>
    <cellStyle name="40% - アクセント 4 9 2 2 2" xfId="3929" xr:uid="{00000000-0005-0000-0000-000018170000}"/>
    <cellStyle name="40% - アクセント 4 9 2 2 2 2" xfId="10349" xr:uid="{00000000-0005-0000-0000-000019170000}"/>
    <cellStyle name="40% - アクセント 4 9 2 2 2 2 2" xfId="23164" xr:uid="{00000000-0005-0000-0000-00001A170000}"/>
    <cellStyle name="40% - アクセント 4 9 2 2 2 3" xfId="16757" xr:uid="{00000000-0005-0000-0000-00001B170000}"/>
    <cellStyle name="40% - アクセント 4 9 2 2 3" xfId="6093" xr:uid="{00000000-0005-0000-0000-00001C170000}"/>
    <cellStyle name="40% - アクセント 4 9 2 2 3 2" xfId="12506" xr:uid="{00000000-0005-0000-0000-00001D170000}"/>
    <cellStyle name="40% - アクセント 4 9 2 2 3 2 2" xfId="25321" xr:uid="{00000000-0005-0000-0000-00001E170000}"/>
    <cellStyle name="40% - アクセント 4 9 2 2 3 3" xfId="18914" xr:uid="{00000000-0005-0000-0000-00001F170000}"/>
    <cellStyle name="40% - アクセント 4 9 2 2 4" xfId="8324" xr:uid="{00000000-0005-0000-0000-000020170000}"/>
    <cellStyle name="40% - アクセント 4 9 2 2 4 2" xfId="21139" xr:uid="{00000000-0005-0000-0000-000021170000}"/>
    <cellStyle name="40% - アクセント 4 9 2 2 5" xfId="14732" xr:uid="{00000000-0005-0000-0000-000022170000}"/>
    <cellStyle name="40% - アクセント 4 9 2 3" xfId="2907" xr:uid="{00000000-0005-0000-0000-000023170000}"/>
    <cellStyle name="40% - アクセント 4 9 2 3 2" xfId="9330" xr:uid="{00000000-0005-0000-0000-000024170000}"/>
    <cellStyle name="40% - アクセント 4 9 2 3 2 2" xfId="22145" xr:uid="{00000000-0005-0000-0000-000025170000}"/>
    <cellStyle name="40% - アクセント 4 9 2 3 3" xfId="15738" xr:uid="{00000000-0005-0000-0000-000026170000}"/>
    <cellStyle name="40% - アクセント 4 9 2 4" xfId="5071" xr:uid="{00000000-0005-0000-0000-000027170000}"/>
    <cellStyle name="40% - アクセント 4 9 2 4 2" xfId="11484" xr:uid="{00000000-0005-0000-0000-000028170000}"/>
    <cellStyle name="40% - アクセント 4 9 2 4 2 2" xfId="24299" xr:uid="{00000000-0005-0000-0000-000029170000}"/>
    <cellStyle name="40% - アクセント 4 9 2 4 3" xfId="17892" xr:uid="{00000000-0005-0000-0000-00002A170000}"/>
    <cellStyle name="40% - アクセント 4 9 2 5" xfId="7329" xr:uid="{00000000-0005-0000-0000-00002B170000}"/>
    <cellStyle name="40% - アクセント 4 9 2 5 2" xfId="20144" xr:uid="{00000000-0005-0000-0000-00002C170000}"/>
    <cellStyle name="40% - アクセント 4 9 2 6" xfId="13737" xr:uid="{00000000-0005-0000-0000-00002D170000}"/>
    <cellStyle name="40% - アクセント 4 9 3" xfId="1419" xr:uid="{00000000-0005-0000-0000-00002E170000}"/>
    <cellStyle name="40% - アクセント 4 9 3 2" xfId="3451" xr:uid="{00000000-0005-0000-0000-00002F170000}"/>
    <cellStyle name="40% - アクセント 4 9 3 2 2" xfId="9871" xr:uid="{00000000-0005-0000-0000-000030170000}"/>
    <cellStyle name="40% - アクセント 4 9 3 2 2 2" xfId="22686" xr:uid="{00000000-0005-0000-0000-000031170000}"/>
    <cellStyle name="40% - アクセント 4 9 3 2 3" xfId="16279" xr:uid="{00000000-0005-0000-0000-000032170000}"/>
    <cellStyle name="40% - アクセント 4 9 3 3" xfId="5615" xr:uid="{00000000-0005-0000-0000-000033170000}"/>
    <cellStyle name="40% - アクセント 4 9 3 3 2" xfId="12028" xr:uid="{00000000-0005-0000-0000-000034170000}"/>
    <cellStyle name="40% - アクセント 4 9 3 3 2 2" xfId="24843" xr:uid="{00000000-0005-0000-0000-000035170000}"/>
    <cellStyle name="40% - アクセント 4 9 3 3 3" xfId="18436" xr:uid="{00000000-0005-0000-0000-000036170000}"/>
    <cellStyle name="40% - アクセント 4 9 3 4" xfId="7846" xr:uid="{00000000-0005-0000-0000-000037170000}"/>
    <cellStyle name="40% - アクセント 4 9 3 4 2" xfId="20661" xr:uid="{00000000-0005-0000-0000-000038170000}"/>
    <cellStyle name="40% - アクセント 4 9 3 5" xfId="14254" xr:uid="{00000000-0005-0000-0000-000039170000}"/>
    <cellStyle name="40% - アクセント 4 9 4" xfId="2429" xr:uid="{00000000-0005-0000-0000-00003A170000}"/>
    <cellStyle name="40% - アクセント 4 9 4 2" xfId="8852" xr:uid="{00000000-0005-0000-0000-00003B170000}"/>
    <cellStyle name="40% - アクセント 4 9 4 2 2" xfId="21667" xr:uid="{00000000-0005-0000-0000-00003C170000}"/>
    <cellStyle name="40% - アクセント 4 9 4 3" xfId="15260" xr:uid="{00000000-0005-0000-0000-00003D170000}"/>
    <cellStyle name="40% - アクセント 4 9 5" xfId="4593" xr:uid="{00000000-0005-0000-0000-00003E170000}"/>
    <cellStyle name="40% - アクセント 4 9 5 2" xfId="11006" xr:uid="{00000000-0005-0000-0000-00003F170000}"/>
    <cellStyle name="40% - アクセント 4 9 5 2 2" xfId="23821" xr:uid="{00000000-0005-0000-0000-000040170000}"/>
    <cellStyle name="40% - アクセント 4 9 5 3" xfId="17414" xr:uid="{00000000-0005-0000-0000-000041170000}"/>
    <cellStyle name="40% - アクセント 4 9 6" xfId="7197" xr:uid="{00000000-0005-0000-0000-000042170000}"/>
    <cellStyle name="40% - アクセント 4 9 6 2" xfId="20012" xr:uid="{00000000-0005-0000-0000-000043170000}"/>
    <cellStyle name="40% - アクセント 4 9 7" xfId="13605" xr:uid="{00000000-0005-0000-0000-000044170000}"/>
    <cellStyle name="40% - アクセント 5" xfId="31" builtinId="47" customBuiltin="1"/>
    <cellStyle name="40% - アクセント 5 10" xfId="835" xr:uid="{00000000-0005-0000-0000-000046170000}"/>
    <cellStyle name="40% - アクセント 5 10 2" xfId="1853" xr:uid="{00000000-0005-0000-0000-000047170000}"/>
    <cellStyle name="40% - アクセント 5 10 2 2" xfId="3884" xr:uid="{00000000-0005-0000-0000-000048170000}"/>
    <cellStyle name="40% - アクセント 5 10 2 2 2" xfId="10304" xr:uid="{00000000-0005-0000-0000-000049170000}"/>
    <cellStyle name="40% - アクセント 5 10 2 2 2 2" xfId="23119" xr:uid="{00000000-0005-0000-0000-00004A170000}"/>
    <cellStyle name="40% - アクセント 5 10 2 2 3" xfId="16712" xr:uid="{00000000-0005-0000-0000-00004B170000}"/>
    <cellStyle name="40% - アクセント 5 10 2 3" xfId="6048" xr:uid="{00000000-0005-0000-0000-00004C170000}"/>
    <cellStyle name="40% - アクセント 5 10 2 3 2" xfId="12461" xr:uid="{00000000-0005-0000-0000-00004D170000}"/>
    <cellStyle name="40% - アクセント 5 10 2 3 2 2" xfId="25276" xr:uid="{00000000-0005-0000-0000-00004E170000}"/>
    <cellStyle name="40% - アクセント 5 10 2 3 3" xfId="18869" xr:uid="{00000000-0005-0000-0000-00004F170000}"/>
    <cellStyle name="40% - アクセント 5 10 2 4" xfId="8279" xr:uid="{00000000-0005-0000-0000-000050170000}"/>
    <cellStyle name="40% - アクセント 5 10 2 4 2" xfId="21094" xr:uid="{00000000-0005-0000-0000-000051170000}"/>
    <cellStyle name="40% - アクセント 5 10 2 5" xfId="14687" xr:uid="{00000000-0005-0000-0000-000052170000}"/>
    <cellStyle name="40% - アクセント 5 10 3" xfId="2862" xr:uid="{00000000-0005-0000-0000-000053170000}"/>
    <cellStyle name="40% - アクセント 5 10 3 2" xfId="9285" xr:uid="{00000000-0005-0000-0000-000054170000}"/>
    <cellStyle name="40% - アクセント 5 10 3 2 2" xfId="22100" xr:uid="{00000000-0005-0000-0000-000055170000}"/>
    <cellStyle name="40% - アクセント 5 10 3 3" xfId="15693" xr:uid="{00000000-0005-0000-0000-000056170000}"/>
    <cellStyle name="40% - アクセント 5 10 4" xfId="5026" xr:uid="{00000000-0005-0000-0000-000057170000}"/>
    <cellStyle name="40% - アクセント 5 10 4 2" xfId="11439" xr:uid="{00000000-0005-0000-0000-000058170000}"/>
    <cellStyle name="40% - アクセント 5 10 4 2 2" xfId="24254" xr:uid="{00000000-0005-0000-0000-000059170000}"/>
    <cellStyle name="40% - アクセント 5 10 4 3" xfId="17847" xr:uid="{00000000-0005-0000-0000-00005A170000}"/>
    <cellStyle name="40% - アクセント 5 10 5" xfId="7288" xr:uid="{00000000-0005-0000-0000-00005B170000}"/>
    <cellStyle name="40% - アクセント 5 10 5 2" xfId="20103" xr:uid="{00000000-0005-0000-0000-00005C170000}"/>
    <cellStyle name="40% - アクセント 5 10 6" xfId="13696" xr:uid="{00000000-0005-0000-0000-00005D170000}"/>
    <cellStyle name="40% - アクセント 5 11" xfId="1309" xr:uid="{00000000-0005-0000-0000-00005E170000}"/>
    <cellStyle name="40% - アクセント 5 11 2" xfId="3356" xr:uid="{00000000-0005-0000-0000-00005F170000}"/>
    <cellStyle name="40% - アクセント 5 11 2 2" xfId="9779" xr:uid="{00000000-0005-0000-0000-000060170000}"/>
    <cellStyle name="40% - アクセント 5 11 2 2 2" xfId="22594" xr:uid="{00000000-0005-0000-0000-000061170000}"/>
    <cellStyle name="40% - アクセント 5 11 2 3" xfId="16187" xr:uid="{00000000-0005-0000-0000-000062170000}"/>
    <cellStyle name="40% - アクセント 5 11 3" xfId="5520" xr:uid="{00000000-0005-0000-0000-000063170000}"/>
    <cellStyle name="40% - アクセント 5 11 3 2" xfId="11933" xr:uid="{00000000-0005-0000-0000-000064170000}"/>
    <cellStyle name="40% - アクセント 5 11 3 2 2" xfId="24748" xr:uid="{00000000-0005-0000-0000-000065170000}"/>
    <cellStyle name="40% - アクセント 5 11 3 3" xfId="18341" xr:uid="{00000000-0005-0000-0000-000066170000}"/>
    <cellStyle name="40% - アクセント 5 11 4" xfId="7757" xr:uid="{00000000-0005-0000-0000-000067170000}"/>
    <cellStyle name="40% - アクセント 5 11 4 2" xfId="20572" xr:uid="{00000000-0005-0000-0000-000068170000}"/>
    <cellStyle name="40% - アクセント 5 11 5" xfId="14165" xr:uid="{00000000-0005-0000-0000-000069170000}"/>
    <cellStyle name="40% - アクセント 5 12" xfId="2350" xr:uid="{00000000-0005-0000-0000-00006A170000}"/>
    <cellStyle name="40% - アクセント 5 12 2" xfId="8773" xr:uid="{00000000-0005-0000-0000-00006B170000}"/>
    <cellStyle name="40% - アクセント 5 12 2 2" xfId="21588" xr:uid="{00000000-0005-0000-0000-00006C170000}"/>
    <cellStyle name="40% - アクセント 5 12 3" xfId="15181" xr:uid="{00000000-0005-0000-0000-00006D170000}"/>
    <cellStyle name="40% - アクセント 5 13" xfId="4483" xr:uid="{00000000-0005-0000-0000-00006E170000}"/>
    <cellStyle name="40% - アクセント 5 13 2" xfId="10896" xr:uid="{00000000-0005-0000-0000-00006F170000}"/>
    <cellStyle name="40% - アクセント 5 13 2 2" xfId="23711" xr:uid="{00000000-0005-0000-0000-000070170000}"/>
    <cellStyle name="40% - アクセント 5 13 3" xfId="17304" xr:uid="{00000000-0005-0000-0000-000071170000}"/>
    <cellStyle name="40% - アクセント 5 14" xfId="682" xr:uid="{00000000-0005-0000-0000-000072170000}"/>
    <cellStyle name="40% - アクセント 5 14 2" xfId="7144" xr:uid="{00000000-0005-0000-0000-000073170000}"/>
    <cellStyle name="40% - アクセント 5 14 2 2" xfId="19959" xr:uid="{00000000-0005-0000-0000-000074170000}"/>
    <cellStyle name="40% - アクセント 5 14 3" xfId="13552" xr:uid="{00000000-0005-0000-0000-000075170000}"/>
    <cellStyle name="40% - アクセント 5 15" xfId="6535" xr:uid="{00000000-0005-0000-0000-000076170000}"/>
    <cellStyle name="40% - アクセント 5 15 2" xfId="12948" xr:uid="{00000000-0005-0000-0000-000077170000}"/>
    <cellStyle name="40% - アクセント 5 15 2 2" xfId="25763" xr:uid="{00000000-0005-0000-0000-000078170000}"/>
    <cellStyle name="40% - アクセント 5 15 3" xfId="19356" xr:uid="{00000000-0005-0000-0000-000079170000}"/>
    <cellStyle name="40% - アクセント 5 16" xfId="6652" xr:uid="{00000000-0005-0000-0000-00007A170000}"/>
    <cellStyle name="40% - アクセント 5 16 2" xfId="19467" xr:uid="{00000000-0005-0000-0000-00007B170000}"/>
    <cellStyle name="40% - アクセント 5 17" xfId="13051" xr:uid="{00000000-0005-0000-0000-00007C170000}"/>
    <cellStyle name="40% - アクセント 5 2" xfId="61" xr:uid="{00000000-0005-0000-0000-00007D170000}"/>
    <cellStyle name="40% - アクセント 5 2 2" xfId="154" xr:uid="{00000000-0005-0000-0000-00007E170000}"/>
    <cellStyle name="40% - アクセント 5 2 3" xfId="1343" xr:uid="{00000000-0005-0000-0000-00007F170000}"/>
    <cellStyle name="40% - アクセント 5 2 4" xfId="647" xr:uid="{00000000-0005-0000-0000-000080170000}"/>
    <cellStyle name="40% - アクセント 5 3" xfId="202" xr:uid="{00000000-0005-0000-0000-000081170000}"/>
    <cellStyle name="40% - アクセント 5 3 2" xfId="604" xr:uid="{00000000-0005-0000-0000-000082170000}"/>
    <cellStyle name="40% - アクセント 5 3 2 2" xfId="1203" xr:uid="{00000000-0005-0000-0000-000083170000}"/>
    <cellStyle name="40% - アクセント 5 3 2 2 2" xfId="2243" xr:uid="{00000000-0005-0000-0000-000084170000}"/>
    <cellStyle name="40% - アクセント 5 3 2 2 2 2" xfId="4274" xr:uid="{00000000-0005-0000-0000-000085170000}"/>
    <cellStyle name="40% - アクセント 5 3 2 2 2 2 2" xfId="10694" xr:uid="{00000000-0005-0000-0000-000086170000}"/>
    <cellStyle name="40% - アクセント 5 3 2 2 2 2 2 2" xfId="23509" xr:uid="{00000000-0005-0000-0000-000087170000}"/>
    <cellStyle name="40% - アクセント 5 3 2 2 2 2 3" xfId="17102" xr:uid="{00000000-0005-0000-0000-000088170000}"/>
    <cellStyle name="40% - アクセント 5 3 2 2 2 3" xfId="6438" xr:uid="{00000000-0005-0000-0000-000089170000}"/>
    <cellStyle name="40% - アクセント 5 3 2 2 2 3 2" xfId="12851" xr:uid="{00000000-0005-0000-0000-00008A170000}"/>
    <cellStyle name="40% - アクセント 5 3 2 2 2 3 2 2" xfId="25666" xr:uid="{00000000-0005-0000-0000-00008B170000}"/>
    <cellStyle name="40% - アクセント 5 3 2 2 2 3 3" xfId="19259" xr:uid="{00000000-0005-0000-0000-00008C170000}"/>
    <cellStyle name="40% - アクセント 5 3 2 2 2 4" xfId="8669" xr:uid="{00000000-0005-0000-0000-00008D170000}"/>
    <cellStyle name="40% - アクセント 5 3 2 2 2 4 2" xfId="21484" xr:uid="{00000000-0005-0000-0000-00008E170000}"/>
    <cellStyle name="40% - アクセント 5 3 2 2 2 5" xfId="15077" xr:uid="{00000000-0005-0000-0000-00008F170000}"/>
    <cellStyle name="40% - アクセント 5 3 2 2 3" xfId="3252" xr:uid="{00000000-0005-0000-0000-000090170000}"/>
    <cellStyle name="40% - アクセント 5 3 2 2 3 2" xfId="9675" xr:uid="{00000000-0005-0000-0000-000091170000}"/>
    <cellStyle name="40% - アクセント 5 3 2 2 3 2 2" xfId="22490" xr:uid="{00000000-0005-0000-0000-000092170000}"/>
    <cellStyle name="40% - アクセント 5 3 2 2 3 3" xfId="16083" xr:uid="{00000000-0005-0000-0000-000093170000}"/>
    <cellStyle name="40% - アクセント 5 3 2 2 4" xfId="5416" xr:uid="{00000000-0005-0000-0000-000094170000}"/>
    <cellStyle name="40% - アクセント 5 3 2 2 4 2" xfId="11829" xr:uid="{00000000-0005-0000-0000-000095170000}"/>
    <cellStyle name="40% - アクセント 5 3 2 2 4 2 2" xfId="24644" xr:uid="{00000000-0005-0000-0000-000096170000}"/>
    <cellStyle name="40% - アクセント 5 3 2 2 4 3" xfId="18237" xr:uid="{00000000-0005-0000-0000-000097170000}"/>
    <cellStyle name="40% - アクセント 5 3 2 2 5" xfId="7656" xr:uid="{00000000-0005-0000-0000-000098170000}"/>
    <cellStyle name="40% - アクセント 5 3 2 2 5 2" xfId="20471" xr:uid="{00000000-0005-0000-0000-000099170000}"/>
    <cellStyle name="40% - アクセント 5 3 2 2 6" xfId="14064" xr:uid="{00000000-0005-0000-0000-00009A170000}"/>
    <cellStyle name="40% - アクセント 5 3 2 3" xfId="1761" xr:uid="{00000000-0005-0000-0000-00009B170000}"/>
    <cellStyle name="40% - アクセント 5 3 2 3 2" xfId="3792" xr:uid="{00000000-0005-0000-0000-00009C170000}"/>
    <cellStyle name="40% - アクセント 5 3 2 3 2 2" xfId="10212" xr:uid="{00000000-0005-0000-0000-00009D170000}"/>
    <cellStyle name="40% - アクセント 5 3 2 3 2 2 2" xfId="23027" xr:uid="{00000000-0005-0000-0000-00009E170000}"/>
    <cellStyle name="40% - アクセント 5 3 2 3 2 3" xfId="16620" xr:uid="{00000000-0005-0000-0000-00009F170000}"/>
    <cellStyle name="40% - アクセント 5 3 2 3 3" xfId="5956" xr:uid="{00000000-0005-0000-0000-0000A0170000}"/>
    <cellStyle name="40% - アクセント 5 3 2 3 3 2" xfId="12369" xr:uid="{00000000-0005-0000-0000-0000A1170000}"/>
    <cellStyle name="40% - アクセント 5 3 2 3 3 2 2" xfId="25184" xr:uid="{00000000-0005-0000-0000-0000A2170000}"/>
    <cellStyle name="40% - アクセント 5 3 2 3 3 3" xfId="18777" xr:uid="{00000000-0005-0000-0000-0000A3170000}"/>
    <cellStyle name="40% - アクセント 5 3 2 3 4" xfId="8187" xr:uid="{00000000-0005-0000-0000-0000A4170000}"/>
    <cellStyle name="40% - アクセント 5 3 2 3 4 2" xfId="21002" xr:uid="{00000000-0005-0000-0000-0000A5170000}"/>
    <cellStyle name="40% - アクセント 5 3 2 3 5" xfId="14595" xr:uid="{00000000-0005-0000-0000-0000A6170000}"/>
    <cellStyle name="40% - アクセント 5 3 2 4" xfId="2770" xr:uid="{00000000-0005-0000-0000-0000A7170000}"/>
    <cellStyle name="40% - アクセント 5 3 2 4 2" xfId="9193" xr:uid="{00000000-0005-0000-0000-0000A8170000}"/>
    <cellStyle name="40% - アクセント 5 3 2 4 2 2" xfId="22008" xr:uid="{00000000-0005-0000-0000-0000A9170000}"/>
    <cellStyle name="40% - アクセント 5 3 2 4 3" xfId="15601" xr:uid="{00000000-0005-0000-0000-0000AA170000}"/>
    <cellStyle name="40% - アクセント 5 3 2 5" xfId="4934" xr:uid="{00000000-0005-0000-0000-0000AB170000}"/>
    <cellStyle name="40% - アクセント 5 3 2 5 2" xfId="11347" xr:uid="{00000000-0005-0000-0000-0000AC170000}"/>
    <cellStyle name="40% - アクセント 5 3 2 5 2 2" xfId="24162" xr:uid="{00000000-0005-0000-0000-0000AD170000}"/>
    <cellStyle name="40% - アクセント 5 3 2 5 3" xfId="17755" xr:uid="{00000000-0005-0000-0000-0000AE170000}"/>
    <cellStyle name="40% - アクセント 5 3 2 6" xfId="7081" xr:uid="{00000000-0005-0000-0000-0000AF170000}"/>
    <cellStyle name="40% - アクセント 5 3 2 6 2" xfId="19896" xr:uid="{00000000-0005-0000-0000-0000B0170000}"/>
    <cellStyle name="40% - アクセント 5 3 2 7" xfId="13489" xr:uid="{00000000-0005-0000-0000-0000B1170000}"/>
    <cellStyle name="40% - アクセント 5 3 3" xfId="1026" xr:uid="{00000000-0005-0000-0000-0000B2170000}"/>
    <cellStyle name="40% - アクセント 5 3 3 2" xfId="2055" xr:uid="{00000000-0005-0000-0000-0000B3170000}"/>
    <cellStyle name="40% - アクセント 5 3 3 2 2" xfId="4086" xr:uid="{00000000-0005-0000-0000-0000B4170000}"/>
    <cellStyle name="40% - アクセント 5 3 3 2 2 2" xfId="10506" xr:uid="{00000000-0005-0000-0000-0000B5170000}"/>
    <cellStyle name="40% - アクセント 5 3 3 2 2 2 2" xfId="23321" xr:uid="{00000000-0005-0000-0000-0000B6170000}"/>
    <cellStyle name="40% - アクセント 5 3 3 2 2 3" xfId="16914" xr:uid="{00000000-0005-0000-0000-0000B7170000}"/>
    <cellStyle name="40% - アクセント 5 3 3 2 3" xfId="6250" xr:uid="{00000000-0005-0000-0000-0000B8170000}"/>
    <cellStyle name="40% - アクセント 5 3 3 2 3 2" xfId="12663" xr:uid="{00000000-0005-0000-0000-0000B9170000}"/>
    <cellStyle name="40% - アクセント 5 3 3 2 3 2 2" xfId="25478" xr:uid="{00000000-0005-0000-0000-0000BA170000}"/>
    <cellStyle name="40% - アクセント 5 3 3 2 3 3" xfId="19071" xr:uid="{00000000-0005-0000-0000-0000BB170000}"/>
    <cellStyle name="40% - アクセント 5 3 3 2 4" xfId="8481" xr:uid="{00000000-0005-0000-0000-0000BC170000}"/>
    <cellStyle name="40% - アクセント 5 3 3 2 4 2" xfId="21296" xr:uid="{00000000-0005-0000-0000-0000BD170000}"/>
    <cellStyle name="40% - アクセント 5 3 3 2 5" xfId="14889" xr:uid="{00000000-0005-0000-0000-0000BE170000}"/>
    <cellStyle name="40% - アクセント 5 3 3 3" xfId="3064" xr:uid="{00000000-0005-0000-0000-0000BF170000}"/>
    <cellStyle name="40% - アクセント 5 3 3 3 2" xfId="9487" xr:uid="{00000000-0005-0000-0000-0000C0170000}"/>
    <cellStyle name="40% - アクセント 5 3 3 3 2 2" xfId="22302" xr:uid="{00000000-0005-0000-0000-0000C1170000}"/>
    <cellStyle name="40% - アクセント 5 3 3 3 3" xfId="15895" xr:uid="{00000000-0005-0000-0000-0000C2170000}"/>
    <cellStyle name="40% - アクセント 5 3 3 4" xfId="5228" xr:uid="{00000000-0005-0000-0000-0000C3170000}"/>
    <cellStyle name="40% - アクセント 5 3 3 4 2" xfId="11641" xr:uid="{00000000-0005-0000-0000-0000C4170000}"/>
    <cellStyle name="40% - アクセント 5 3 3 4 2 2" xfId="24456" xr:uid="{00000000-0005-0000-0000-0000C5170000}"/>
    <cellStyle name="40% - アクセント 5 3 3 4 3" xfId="18049" xr:uid="{00000000-0005-0000-0000-0000C6170000}"/>
    <cellStyle name="40% - アクセント 5 3 3 5" xfId="7479" xr:uid="{00000000-0005-0000-0000-0000C7170000}"/>
    <cellStyle name="40% - アクセント 5 3 3 5 2" xfId="20294" xr:uid="{00000000-0005-0000-0000-0000C8170000}"/>
    <cellStyle name="40% - アクセント 5 3 3 6" xfId="13887" xr:uid="{00000000-0005-0000-0000-0000C9170000}"/>
    <cellStyle name="40% - アクセント 5 3 4" xfId="1576" xr:uid="{00000000-0005-0000-0000-0000CA170000}"/>
    <cellStyle name="40% - アクセント 5 3 4 2" xfId="3607" xr:uid="{00000000-0005-0000-0000-0000CB170000}"/>
    <cellStyle name="40% - アクセント 5 3 4 2 2" xfId="10027" xr:uid="{00000000-0005-0000-0000-0000CC170000}"/>
    <cellStyle name="40% - アクセント 5 3 4 2 2 2" xfId="22842" xr:uid="{00000000-0005-0000-0000-0000CD170000}"/>
    <cellStyle name="40% - アクセント 5 3 4 2 3" xfId="16435" xr:uid="{00000000-0005-0000-0000-0000CE170000}"/>
    <cellStyle name="40% - アクセント 5 3 4 3" xfId="5771" xr:uid="{00000000-0005-0000-0000-0000CF170000}"/>
    <cellStyle name="40% - アクセント 5 3 4 3 2" xfId="12184" xr:uid="{00000000-0005-0000-0000-0000D0170000}"/>
    <cellStyle name="40% - アクセント 5 3 4 3 2 2" xfId="24999" xr:uid="{00000000-0005-0000-0000-0000D1170000}"/>
    <cellStyle name="40% - アクセント 5 3 4 3 3" xfId="18592" xr:uid="{00000000-0005-0000-0000-0000D2170000}"/>
    <cellStyle name="40% - アクセント 5 3 4 4" xfId="8002" xr:uid="{00000000-0005-0000-0000-0000D3170000}"/>
    <cellStyle name="40% - アクセント 5 3 4 4 2" xfId="20817" xr:uid="{00000000-0005-0000-0000-0000D4170000}"/>
    <cellStyle name="40% - アクセント 5 3 4 5" xfId="14410" xr:uid="{00000000-0005-0000-0000-0000D5170000}"/>
    <cellStyle name="40% - アクセント 5 3 5" xfId="2585" xr:uid="{00000000-0005-0000-0000-0000D6170000}"/>
    <cellStyle name="40% - アクセント 5 3 5 2" xfId="9008" xr:uid="{00000000-0005-0000-0000-0000D7170000}"/>
    <cellStyle name="40% - アクセント 5 3 5 2 2" xfId="21823" xr:uid="{00000000-0005-0000-0000-0000D8170000}"/>
    <cellStyle name="40% - アクセント 5 3 5 3" xfId="15416" xr:uid="{00000000-0005-0000-0000-0000D9170000}"/>
    <cellStyle name="40% - アクセント 5 3 6" xfId="4749" xr:uid="{00000000-0005-0000-0000-0000DA170000}"/>
    <cellStyle name="40% - アクセント 5 3 6 2" xfId="11162" xr:uid="{00000000-0005-0000-0000-0000DB170000}"/>
    <cellStyle name="40% - アクセント 5 3 6 2 2" xfId="23977" xr:uid="{00000000-0005-0000-0000-0000DC170000}"/>
    <cellStyle name="40% - アクセント 5 3 6 3" xfId="17570" xr:uid="{00000000-0005-0000-0000-0000DD170000}"/>
    <cellStyle name="40% - アクセント 5 3 7" xfId="779" xr:uid="{00000000-0005-0000-0000-0000DE170000}"/>
    <cellStyle name="40% - アクセント 5 3 7 2" xfId="7232" xr:uid="{00000000-0005-0000-0000-0000DF170000}"/>
    <cellStyle name="40% - アクセント 5 3 7 2 2" xfId="20047" xr:uid="{00000000-0005-0000-0000-0000E0170000}"/>
    <cellStyle name="40% - アクセント 5 3 7 3" xfId="13640" xr:uid="{00000000-0005-0000-0000-0000E1170000}"/>
    <cellStyle name="40% - アクセント 5 3 8" xfId="648" xr:uid="{00000000-0005-0000-0000-0000E2170000}"/>
    <cellStyle name="40% - アクセント 5 3 9" xfId="122" xr:uid="{00000000-0005-0000-0000-0000E3170000}"/>
    <cellStyle name="40% - アクセント 5 3 9 2" xfId="6672" xr:uid="{00000000-0005-0000-0000-0000E4170000}"/>
    <cellStyle name="40% - アクセント 5 3 9 2 2" xfId="19487" xr:uid="{00000000-0005-0000-0000-0000E5170000}"/>
    <cellStyle name="40% - アクセント 5 3 9 3" xfId="13080" xr:uid="{00000000-0005-0000-0000-0000E6170000}"/>
    <cellStyle name="40% - アクセント 5 4" xfId="221" xr:uid="{00000000-0005-0000-0000-0000E7170000}"/>
    <cellStyle name="40% - アクセント 5 4 10" xfId="13135" xr:uid="{00000000-0005-0000-0000-0000E8170000}"/>
    <cellStyle name="40% - アクセント 5 4 2" xfId="313" xr:uid="{00000000-0005-0000-0000-0000E9170000}"/>
    <cellStyle name="40% - アクセント 5 4 2 2" xfId="1233" xr:uid="{00000000-0005-0000-0000-0000EA170000}"/>
    <cellStyle name="40% - アクセント 5 4 2 2 2" xfId="2273" xr:uid="{00000000-0005-0000-0000-0000EB170000}"/>
    <cellStyle name="40% - アクセント 5 4 2 2 2 2" xfId="4304" xr:uid="{00000000-0005-0000-0000-0000EC170000}"/>
    <cellStyle name="40% - アクセント 5 4 2 2 2 2 2" xfId="10724" xr:uid="{00000000-0005-0000-0000-0000ED170000}"/>
    <cellStyle name="40% - アクセント 5 4 2 2 2 2 2 2" xfId="23539" xr:uid="{00000000-0005-0000-0000-0000EE170000}"/>
    <cellStyle name="40% - アクセント 5 4 2 2 2 2 3" xfId="17132" xr:uid="{00000000-0005-0000-0000-0000EF170000}"/>
    <cellStyle name="40% - アクセント 5 4 2 2 2 3" xfId="6468" xr:uid="{00000000-0005-0000-0000-0000F0170000}"/>
    <cellStyle name="40% - アクセント 5 4 2 2 2 3 2" xfId="12881" xr:uid="{00000000-0005-0000-0000-0000F1170000}"/>
    <cellStyle name="40% - アクセント 5 4 2 2 2 3 2 2" xfId="25696" xr:uid="{00000000-0005-0000-0000-0000F2170000}"/>
    <cellStyle name="40% - アクセント 5 4 2 2 2 3 3" xfId="19289" xr:uid="{00000000-0005-0000-0000-0000F3170000}"/>
    <cellStyle name="40% - アクセント 5 4 2 2 2 4" xfId="8699" xr:uid="{00000000-0005-0000-0000-0000F4170000}"/>
    <cellStyle name="40% - アクセント 5 4 2 2 2 4 2" xfId="21514" xr:uid="{00000000-0005-0000-0000-0000F5170000}"/>
    <cellStyle name="40% - アクセント 5 4 2 2 2 5" xfId="15107" xr:uid="{00000000-0005-0000-0000-0000F6170000}"/>
    <cellStyle name="40% - アクセント 5 4 2 2 3" xfId="3282" xr:uid="{00000000-0005-0000-0000-0000F7170000}"/>
    <cellStyle name="40% - アクセント 5 4 2 2 3 2" xfId="9705" xr:uid="{00000000-0005-0000-0000-0000F8170000}"/>
    <cellStyle name="40% - アクセント 5 4 2 2 3 2 2" xfId="22520" xr:uid="{00000000-0005-0000-0000-0000F9170000}"/>
    <cellStyle name="40% - アクセント 5 4 2 2 3 3" xfId="16113" xr:uid="{00000000-0005-0000-0000-0000FA170000}"/>
    <cellStyle name="40% - アクセント 5 4 2 2 4" xfId="5446" xr:uid="{00000000-0005-0000-0000-0000FB170000}"/>
    <cellStyle name="40% - アクセント 5 4 2 2 4 2" xfId="11859" xr:uid="{00000000-0005-0000-0000-0000FC170000}"/>
    <cellStyle name="40% - アクセント 5 4 2 2 4 2 2" xfId="24674" xr:uid="{00000000-0005-0000-0000-0000FD170000}"/>
    <cellStyle name="40% - アクセント 5 4 2 2 4 3" xfId="18267" xr:uid="{00000000-0005-0000-0000-0000FE170000}"/>
    <cellStyle name="40% - アクセント 5 4 2 2 5" xfId="7686" xr:uid="{00000000-0005-0000-0000-0000FF170000}"/>
    <cellStyle name="40% - アクセント 5 4 2 2 5 2" xfId="20501" xr:uid="{00000000-0005-0000-0000-000000180000}"/>
    <cellStyle name="40% - アクセント 5 4 2 2 6" xfId="14094" xr:uid="{00000000-0005-0000-0000-000001180000}"/>
    <cellStyle name="40% - アクセント 5 4 2 3" xfId="1791" xr:uid="{00000000-0005-0000-0000-000002180000}"/>
    <cellStyle name="40% - アクセント 5 4 2 3 2" xfId="3822" xr:uid="{00000000-0005-0000-0000-000003180000}"/>
    <cellStyle name="40% - アクセント 5 4 2 3 2 2" xfId="10242" xr:uid="{00000000-0005-0000-0000-000004180000}"/>
    <cellStyle name="40% - アクセント 5 4 2 3 2 2 2" xfId="23057" xr:uid="{00000000-0005-0000-0000-000005180000}"/>
    <cellStyle name="40% - アクセント 5 4 2 3 2 3" xfId="16650" xr:uid="{00000000-0005-0000-0000-000006180000}"/>
    <cellStyle name="40% - アクセント 5 4 2 3 3" xfId="5986" xr:uid="{00000000-0005-0000-0000-000007180000}"/>
    <cellStyle name="40% - アクセント 5 4 2 3 3 2" xfId="12399" xr:uid="{00000000-0005-0000-0000-000008180000}"/>
    <cellStyle name="40% - アクセント 5 4 2 3 3 2 2" xfId="25214" xr:uid="{00000000-0005-0000-0000-000009180000}"/>
    <cellStyle name="40% - アクセント 5 4 2 3 3 3" xfId="18807" xr:uid="{00000000-0005-0000-0000-00000A180000}"/>
    <cellStyle name="40% - アクセント 5 4 2 3 4" xfId="8217" xr:uid="{00000000-0005-0000-0000-00000B180000}"/>
    <cellStyle name="40% - アクセント 5 4 2 3 4 2" xfId="21032" xr:uid="{00000000-0005-0000-0000-00000C180000}"/>
    <cellStyle name="40% - アクセント 5 4 2 3 5" xfId="14625" xr:uid="{00000000-0005-0000-0000-00000D180000}"/>
    <cellStyle name="40% - アクセント 5 4 2 4" xfId="2800" xr:uid="{00000000-0005-0000-0000-00000E180000}"/>
    <cellStyle name="40% - アクセント 5 4 2 4 2" xfId="9223" xr:uid="{00000000-0005-0000-0000-00000F180000}"/>
    <cellStyle name="40% - アクセント 5 4 2 4 2 2" xfId="22038" xr:uid="{00000000-0005-0000-0000-000010180000}"/>
    <cellStyle name="40% - アクセント 5 4 2 4 3" xfId="15631" xr:uid="{00000000-0005-0000-0000-000011180000}"/>
    <cellStyle name="40% - アクセント 5 4 2 5" xfId="4964" xr:uid="{00000000-0005-0000-0000-000012180000}"/>
    <cellStyle name="40% - アクセント 5 4 2 5 2" xfId="11377" xr:uid="{00000000-0005-0000-0000-000013180000}"/>
    <cellStyle name="40% - アクセント 5 4 2 5 2 2" xfId="24192" xr:uid="{00000000-0005-0000-0000-000014180000}"/>
    <cellStyle name="40% - アクセント 5 4 2 5 3" xfId="17785" xr:uid="{00000000-0005-0000-0000-000015180000}"/>
    <cellStyle name="40% - アクセント 5 4 2 6" xfId="6804" xr:uid="{00000000-0005-0000-0000-000016180000}"/>
    <cellStyle name="40% - アクセント 5 4 2 6 2" xfId="19619" xr:uid="{00000000-0005-0000-0000-000017180000}"/>
    <cellStyle name="40% - アクセント 5 4 2 7" xfId="13212" xr:uid="{00000000-0005-0000-0000-000018180000}"/>
    <cellStyle name="40% - アクセント 5 4 3" xfId="375" xr:uid="{00000000-0005-0000-0000-000019180000}"/>
    <cellStyle name="40% - アクセント 5 4 3 2" xfId="2085" xr:uid="{00000000-0005-0000-0000-00001A180000}"/>
    <cellStyle name="40% - アクセント 5 4 3 2 2" xfId="4116" xr:uid="{00000000-0005-0000-0000-00001B180000}"/>
    <cellStyle name="40% - アクセント 5 4 3 2 2 2" xfId="10536" xr:uid="{00000000-0005-0000-0000-00001C180000}"/>
    <cellStyle name="40% - アクセント 5 4 3 2 2 2 2" xfId="23351" xr:uid="{00000000-0005-0000-0000-00001D180000}"/>
    <cellStyle name="40% - アクセント 5 4 3 2 2 3" xfId="16944" xr:uid="{00000000-0005-0000-0000-00001E180000}"/>
    <cellStyle name="40% - アクセント 5 4 3 2 3" xfId="6280" xr:uid="{00000000-0005-0000-0000-00001F180000}"/>
    <cellStyle name="40% - アクセント 5 4 3 2 3 2" xfId="12693" xr:uid="{00000000-0005-0000-0000-000020180000}"/>
    <cellStyle name="40% - アクセント 5 4 3 2 3 2 2" xfId="25508" xr:uid="{00000000-0005-0000-0000-000021180000}"/>
    <cellStyle name="40% - アクセント 5 4 3 2 3 3" xfId="19101" xr:uid="{00000000-0005-0000-0000-000022180000}"/>
    <cellStyle name="40% - アクセント 5 4 3 2 4" xfId="8511" xr:uid="{00000000-0005-0000-0000-000023180000}"/>
    <cellStyle name="40% - アクセント 5 4 3 2 4 2" xfId="21326" xr:uid="{00000000-0005-0000-0000-000024180000}"/>
    <cellStyle name="40% - アクセント 5 4 3 2 5" xfId="14919" xr:uid="{00000000-0005-0000-0000-000025180000}"/>
    <cellStyle name="40% - アクセント 5 4 3 3" xfId="3094" xr:uid="{00000000-0005-0000-0000-000026180000}"/>
    <cellStyle name="40% - アクセント 5 4 3 3 2" xfId="9517" xr:uid="{00000000-0005-0000-0000-000027180000}"/>
    <cellStyle name="40% - アクセント 5 4 3 3 2 2" xfId="22332" xr:uid="{00000000-0005-0000-0000-000028180000}"/>
    <cellStyle name="40% - アクセント 5 4 3 3 3" xfId="15925" xr:uid="{00000000-0005-0000-0000-000029180000}"/>
    <cellStyle name="40% - アクセント 5 4 3 4" xfId="5258" xr:uid="{00000000-0005-0000-0000-00002A180000}"/>
    <cellStyle name="40% - アクセント 5 4 3 4 2" xfId="11671" xr:uid="{00000000-0005-0000-0000-00002B180000}"/>
    <cellStyle name="40% - アクセント 5 4 3 4 2 2" xfId="24486" xr:uid="{00000000-0005-0000-0000-00002C180000}"/>
    <cellStyle name="40% - アクセント 5 4 3 4 3" xfId="18079" xr:uid="{00000000-0005-0000-0000-00002D180000}"/>
    <cellStyle name="40% - アクセント 5 4 3 5" xfId="6866" xr:uid="{00000000-0005-0000-0000-00002E180000}"/>
    <cellStyle name="40% - アクセント 5 4 3 5 2" xfId="19681" xr:uid="{00000000-0005-0000-0000-00002F180000}"/>
    <cellStyle name="40% - アクセント 5 4 3 6" xfId="13274" xr:uid="{00000000-0005-0000-0000-000030180000}"/>
    <cellStyle name="40% - アクセント 5 4 4" xfId="1605" xr:uid="{00000000-0005-0000-0000-000031180000}"/>
    <cellStyle name="40% - アクセント 5 4 4 2" xfId="3636" xr:uid="{00000000-0005-0000-0000-000032180000}"/>
    <cellStyle name="40% - アクセント 5 4 4 2 2" xfId="10056" xr:uid="{00000000-0005-0000-0000-000033180000}"/>
    <cellStyle name="40% - アクセント 5 4 4 2 2 2" xfId="22871" xr:uid="{00000000-0005-0000-0000-000034180000}"/>
    <cellStyle name="40% - アクセント 5 4 4 2 3" xfId="16464" xr:uid="{00000000-0005-0000-0000-000035180000}"/>
    <cellStyle name="40% - アクセント 5 4 4 3" xfId="5800" xr:uid="{00000000-0005-0000-0000-000036180000}"/>
    <cellStyle name="40% - アクセント 5 4 4 3 2" xfId="12213" xr:uid="{00000000-0005-0000-0000-000037180000}"/>
    <cellStyle name="40% - アクセント 5 4 4 3 2 2" xfId="25028" xr:uid="{00000000-0005-0000-0000-000038180000}"/>
    <cellStyle name="40% - アクセント 5 4 4 3 3" xfId="18621" xr:uid="{00000000-0005-0000-0000-000039180000}"/>
    <cellStyle name="40% - アクセント 5 4 4 4" xfId="8031" xr:uid="{00000000-0005-0000-0000-00003A180000}"/>
    <cellStyle name="40% - アクセント 5 4 4 4 2" xfId="20846" xr:uid="{00000000-0005-0000-0000-00003B180000}"/>
    <cellStyle name="40% - アクセント 5 4 4 5" xfId="14439" xr:uid="{00000000-0005-0000-0000-00003C180000}"/>
    <cellStyle name="40% - アクセント 5 4 5" xfId="2614" xr:uid="{00000000-0005-0000-0000-00003D180000}"/>
    <cellStyle name="40% - アクセント 5 4 5 2" xfId="9037" xr:uid="{00000000-0005-0000-0000-00003E180000}"/>
    <cellStyle name="40% - アクセント 5 4 5 2 2" xfId="21852" xr:uid="{00000000-0005-0000-0000-00003F180000}"/>
    <cellStyle name="40% - アクセント 5 4 5 3" xfId="15445" xr:uid="{00000000-0005-0000-0000-000040180000}"/>
    <cellStyle name="40% - アクセント 5 4 6" xfId="4778" xr:uid="{00000000-0005-0000-0000-000041180000}"/>
    <cellStyle name="40% - アクセント 5 4 6 2" xfId="11191" xr:uid="{00000000-0005-0000-0000-000042180000}"/>
    <cellStyle name="40% - アクセント 5 4 6 2 2" xfId="24006" xr:uid="{00000000-0005-0000-0000-000043180000}"/>
    <cellStyle name="40% - アクセント 5 4 6 3" xfId="17599" xr:uid="{00000000-0005-0000-0000-000044180000}"/>
    <cellStyle name="40% - アクセント 5 4 7" xfId="790" xr:uid="{00000000-0005-0000-0000-000045180000}"/>
    <cellStyle name="40% - アクセント 5 4 7 2" xfId="7243" xr:uid="{00000000-0005-0000-0000-000046180000}"/>
    <cellStyle name="40% - アクセント 5 4 7 2 2" xfId="20058" xr:uid="{00000000-0005-0000-0000-000047180000}"/>
    <cellStyle name="40% - アクセント 5 4 7 3" xfId="13651" xr:uid="{00000000-0005-0000-0000-000048180000}"/>
    <cellStyle name="40% - アクセント 5 4 8" xfId="6562" xr:uid="{00000000-0005-0000-0000-000049180000}"/>
    <cellStyle name="40% - アクセント 5 4 8 2" xfId="12975" xr:uid="{00000000-0005-0000-0000-00004A180000}"/>
    <cellStyle name="40% - アクセント 5 4 8 2 2" xfId="25790" xr:uid="{00000000-0005-0000-0000-00004B180000}"/>
    <cellStyle name="40% - アクセント 5 4 8 3" xfId="19383" xr:uid="{00000000-0005-0000-0000-00004C180000}"/>
    <cellStyle name="40% - アクセント 5 4 9" xfId="6727" xr:uid="{00000000-0005-0000-0000-00004D180000}"/>
    <cellStyle name="40% - アクセント 5 4 9 2" xfId="19542" xr:uid="{00000000-0005-0000-0000-00004E180000}"/>
    <cellStyle name="40% - アクセント 5 5" xfId="253" xr:uid="{00000000-0005-0000-0000-00004F180000}"/>
    <cellStyle name="40% - アクセント 5 5 2" xfId="572" xr:uid="{00000000-0005-0000-0000-000050180000}"/>
    <cellStyle name="40% - アクセント 5 5 2 2" xfId="1162" xr:uid="{00000000-0005-0000-0000-000051180000}"/>
    <cellStyle name="40% - アクセント 5 5 2 2 2" xfId="2202" xr:uid="{00000000-0005-0000-0000-000052180000}"/>
    <cellStyle name="40% - アクセント 5 5 2 2 2 2" xfId="4233" xr:uid="{00000000-0005-0000-0000-000053180000}"/>
    <cellStyle name="40% - アクセント 5 5 2 2 2 2 2" xfId="10653" xr:uid="{00000000-0005-0000-0000-000054180000}"/>
    <cellStyle name="40% - アクセント 5 5 2 2 2 2 2 2" xfId="23468" xr:uid="{00000000-0005-0000-0000-000055180000}"/>
    <cellStyle name="40% - アクセント 5 5 2 2 2 2 3" xfId="17061" xr:uid="{00000000-0005-0000-0000-000056180000}"/>
    <cellStyle name="40% - アクセント 5 5 2 2 2 3" xfId="6397" xr:uid="{00000000-0005-0000-0000-000057180000}"/>
    <cellStyle name="40% - アクセント 5 5 2 2 2 3 2" xfId="12810" xr:uid="{00000000-0005-0000-0000-000058180000}"/>
    <cellStyle name="40% - アクセント 5 5 2 2 2 3 2 2" xfId="25625" xr:uid="{00000000-0005-0000-0000-000059180000}"/>
    <cellStyle name="40% - アクセント 5 5 2 2 2 3 3" xfId="19218" xr:uid="{00000000-0005-0000-0000-00005A180000}"/>
    <cellStyle name="40% - アクセント 5 5 2 2 2 4" xfId="8628" xr:uid="{00000000-0005-0000-0000-00005B180000}"/>
    <cellStyle name="40% - アクセント 5 5 2 2 2 4 2" xfId="21443" xr:uid="{00000000-0005-0000-0000-00005C180000}"/>
    <cellStyle name="40% - アクセント 5 5 2 2 2 5" xfId="15036" xr:uid="{00000000-0005-0000-0000-00005D180000}"/>
    <cellStyle name="40% - アクセント 5 5 2 2 3" xfId="3211" xr:uid="{00000000-0005-0000-0000-00005E180000}"/>
    <cellStyle name="40% - アクセント 5 5 2 2 3 2" xfId="9634" xr:uid="{00000000-0005-0000-0000-00005F180000}"/>
    <cellStyle name="40% - アクセント 5 5 2 2 3 2 2" xfId="22449" xr:uid="{00000000-0005-0000-0000-000060180000}"/>
    <cellStyle name="40% - アクセント 5 5 2 2 3 3" xfId="16042" xr:uid="{00000000-0005-0000-0000-000061180000}"/>
    <cellStyle name="40% - アクセント 5 5 2 2 4" xfId="5375" xr:uid="{00000000-0005-0000-0000-000062180000}"/>
    <cellStyle name="40% - アクセント 5 5 2 2 4 2" xfId="11788" xr:uid="{00000000-0005-0000-0000-000063180000}"/>
    <cellStyle name="40% - アクセント 5 5 2 2 4 2 2" xfId="24603" xr:uid="{00000000-0005-0000-0000-000064180000}"/>
    <cellStyle name="40% - アクセント 5 5 2 2 4 3" xfId="18196" xr:uid="{00000000-0005-0000-0000-000065180000}"/>
    <cellStyle name="40% - アクセント 5 5 2 2 5" xfId="7615" xr:uid="{00000000-0005-0000-0000-000066180000}"/>
    <cellStyle name="40% - アクセント 5 5 2 2 5 2" xfId="20430" xr:uid="{00000000-0005-0000-0000-000067180000}"/>
    <cellStyle name="40% - アクセント 5 5 2 2 6" xfId="14023" xr:uid="{00000000-0005-0000-0000-000068180000}"/>
    <cellStyle name="40% - アクセント 5 5 2 3" xfId="1720" xr:uid="{00000000-0005-0000-0000-000069180000}"/>
    <cellStyle name="40% - アクセント 5 5 2 3 2" xfId="3751" xr:uid="{00000000-0005-0000-0000-00006A180000}"/>
    <cellStyle name="40% - アクセント 5 5 2 3 2 2" xfId="10171" xr:uid="{00000000-0005-0000-0000-00006B180000}"/>
    <cellStyle name="40% - アクセント 5 5 2 3 2 2 2" xfId="22986" xr:uid="{00000000-0005-0000-0000-00006C180000}"/>
    <cellStyle name="40% - アクセント 5 5 2 3 2 3" xfId="16579" xr:uid="{00000000-0005-0000-0000-00006D180000}"/>
    <cellStyle name="40% - アクセント 5 5 2 3 3" xfId="5915" xr:uid="{00000000-0005-0000-0000-00006E180000}"/>
    <cellStyle name="40% - アクセント 5 5 2 3 3 2" xfId="12328" xr:uid="{00000000-0005-0000-0000-00006F180000}"/>
    <cellStyle name="40% - アクセント 5 5 2 3 3 2 2" xfId="25143" xr:uid="{00000000-0005-0000-0000-000070180000}"/>
    <cellStyle name="40% - アクセント 5 5 2 3 3 3" xfId="18736" xr:uid="{00000000-0005-0000-0000-000071180000}"/>
    <cellStyle name="40% - アクセント 5 5 2 3 4" xfId="8146" xr:uid="{00000000-0005-0000-0000-000072180000}"/>
    <cellStyle name="40% - アクセント 5 5 2 3 4 2" xfId="20961" xr:uid="{00000000-0005-0000-0000-000073180000}"/>
    <cellStyle name="40% - アクセント 5 5 2 3 5" xfId="14554" xr:uid="{00000000-0005-0000-0000-000074180000}"/>
    <cellStyle name="40% - アクセント 5 5 2 4" xfId="2729" xr:uid="{00000000-0005-0000-0000-000075180000}"/>
    <cellStyle name="40% - アクセント 5 5 2 4 2" xfId="9152" xr:uid="{00000000-0005-0000-0000-000076180000}"/>
    <cellStyle name="40% - アクセント 5 5 2 4 2 2" xfId="21967" xr:uid="{00000000-0005-0000-0000-000077180000}"/>
    <cellStyle name="40% - アクセント 5 5 2 4 3" xfId="15560" xr:uid="{00000000-0005-0000-0000-000078180000}"/>
    <cellStyle name="40% - アクセント 5 5 2 5" xfId="4893" xr:uid="{00000000-0005-0000-0000-000079180000}"/>
    <cellStyle name="40% - アクセント 5 5 2 5 2" xfId="11306" xr:uid="{00000000-0005-0000-0000-00007A180000}"/>
    <cellStyle name="40% - アクセント 5 5 2 5 2 2" xfId="24121" xr:uid="{00000000-0005-0000-0000-00007B180000}"/>
    <cellStyle name="40% - アクセント 5 5 2 5 3" xfId="17714" xr:uid="{00000000-0005-0000-0000-00007C180000}"/>
    <cellStyle name="40% - アクセント 5 5 2 6" xfId="7049" xr:uid="{00000000-0005-0000-0000-00007D180000}"/>
    <cellStyle name="40% - アクセント 5 5 2 6 2" xfId="19864" xr:uid="{00000000-0005-0000-0000-00007E180000}"/>
    <cellStyle name="40% - アクセント 5 5 2 7" xfId="13457" xr:uid="{00000000-0005-0000-0000-00007F180000}"/>
    <cellStyle name="40% - アクセント 5 5 3" xfId="992" xr:uid="{00000000-0005-0000-0000-000080180000}"/>
    <cellStyle name="40% - アクセント 5 5 3 2" xfId="2014" xr:uid="{00000000-0005-0000-0000-000081180000}"/>
    <cellStyle name="40% - アクセント 5 5 3 2 2" xfId="4045" xr:uid="{00000000-0005-0000-0000-000082180000}"/>
    <cellStyle name="40% - アクセント 5 5 3 2 2 2" xfId="10465" xr:uid="{00000000-0005-0000-0000-000083180000}"/>
    <cellStyle name="40% - アクセント 5 5 3 2 2 2 2" xfId="23280" xr:uid="{00000000-0005-0000-0000-000084180000}"/>
    <cellStyle name="40% - アクセント 5 5 3 2 2 3" xfId="16873" xr:uid="{00000000-0005-0000-0000-000085180000}"/>
    <cellStyle name="40% - アクセント 5 5 3 2 3" xfId="6209" xr:uid="{00000000-0005-0000-0000-000086180000}"/>
    <cellStyle name="40% - アクセント 5 5 3 2 3 2" xfId="12622" xr:uid="{00000000-0005-0000-0000-000087180000}"/>
    <cellStyle name="40% - アクセント 5 5 3 2 3 2 2" xfId="25437" xr:uid="{00000000-0005-0000-0000-000088180000}"/>
    <cellStyle name="40% - アクセント 5 5 3 2 3 3" xfId="19030" xr:uid="{00000000-0005-0000-0000-000089180000}"/>
    <cellStyle name="40% - アクセント 5 5 3 2 4" xfId="8440" xr:uid="{00000000-0005-0000-0000-00008A180000}"/>
    <cellStyle name="40% - アクセント 5 5 3 2 4 2" xfId="21255" xr:uid="{00000000-0005-0000-0000-00008B180000}"/>
    <cellStyle name="40% - アクセント 5 5 3 2 5" xfId="14848" xr:uid="{00000000-0005-0000-0000-00008C180000}"/>
    <cellStyle name="40% - アクセント 5 5 3 3" xfId="3023" xr:uid="{00000000-0005-0000-0000-00008D180000}"/>
    <cellStyle name="40% - アクセント 5 5 3 3 2" xfId="9446" xr:uid="{00000000-0005-0000-0000-00008E180000}"/>
    <cellStyle name="40% - アクセント 5 5 3 3 2 2" xfId="22261" xr:uid="{00000000-0005-0000-0000-00008F180000}"/>
    <cellStyle name="40% - アクセント 5 5 3 3 3" xfId="15854" xr:uid="{00000000-0005-0000-0000-000090180000}"/>
    <cellStyle name="40% - アクセント 5 5 3 4" xfId="5187" xr:uid="{00000000-0005-0000-0000-000091180000}"/>
    <cellStyle name="40% - アクセント 5 5 3 4 2" xfId="11600" xr:uid="{00000000-0005-0000-0000-000092180000}"/>
    <cellStyle name="40% - アクセント 5 5 3 4 2 2" xfId="24415" xr:uid="{00000000-0005-0000-0000-000093180000}"/>
    <cellStyle name="40% - アクセント 5 5 3 4 3" xfId="18008" xr:uid="{00000000-0005-0000-0000-000094180000}"/>
    <cellStyle name="40% - アクセント 5 5 3 5" xfId="7445" xr:uid="{00000000-0005-0000-0000-000095180000}"/>
    <cellStyle name="40% - アクセント 5 5 3 5 2" xfId="20260" xr:uid="{00000000-0005-0000-0000-000096180000}"/>
    <cellStyle name="40% - アクセント 5 5 3 6" xfId="13853" xr:uid="{00000000-0005-0000-0000-000097180000}"/>
    <cellStyle name="40% - アクセント 5 5 4" xfId="1534" xr:uid="{00000000-0005-0000-0000-000098180000}"/>
    <cellStyle name="40% - アクセント 5 5 4 2" xfId="3566" xr:uid="{00000000-0005-0000-0000-000099180000}"/>
    <cellStyle name="40% - アクセント 5 5 4 2 2" xfId="9986" xr:uid="{00000000-0005-0000-0000-00009A180000}"/>
    <cellStyle name="40% - アクセント 5 5 4 2 2 2" xfId="22801" xr:uid="{00000000-0005-0000-0000-00009B180000}"/>
    <cellStyle name="40% - アクセント 5 5 4 2 3" xfId="16394" xr:uid="{00000000-0005-0000-0000-00009C180000}"/>
    <cellStyle name="40% - アクセント 5 5 4 3" xfId="5730" xr:uid="{00000000-0005-0000-0000-00009D180000}"/>
    <cellStyle name="40% - アクセント 5 5 4 3 2" xfId="12143" xr:uid="{00000000-0005-0000-0000-00009E180000}"/>
    <cellStyle name="40% - アクセント 5 5 4 3 2 2" xfId="24958" xr:uid="{00000000-0005-0000-0000-00009F180000}"/>
    <cellStyle name="40% - アクセント 5 5 4 3 3" xfId="18551" xr:uid="{00000000-0005-0000-0000-0000A0180000}"/>
    <cellStyle name="40% - アクセント 5 5 4 4" xfId="7961" xr:uid="{00000000-0005-0000-0000-0000A1180000}"/>
    <cellStyle name="40% - アクセント 5 5 4 4 2" xfId="20776" xr:uid="{00000000-0005-0000-0000-0000A2180000}"/>
    <cellStyle name="40% - アクセント 5 5 4 5" xfId="14369" xr:uid="{00000000-0005-0000-0000-0000A3180000}"/>
    <cellStyle name="40% - アクセント 5 5 5" xfId="2544" xr:uid="{00000000-0005-0000-0000-0000A4180000}"/>
    <cellStyle name="40% - アクセント 5 5 5 2" xfId="8967" xr:uid="{00000000-0005-0000-0000-0000A5180000}"/>
    <cellStyle name="40% - アクセント 5 5 5 2 2" xfId="21782" xr:uid="{00000000-0005-0000-0000-0000A6180000}"/>
    <cellStyle name="40% - アクセント 5 5 5 3" xfId="15375" xr:uid="{00000000-0005-0000-0000-0000A7180000}"/>
    <cellStyle name="40% - アクセント 5 5 6" xfId="4708" xr:uid="{00000000-0005-0000-0000-0000A8180000}"/>
    <cellStyle name="40% - アクセント 5 5 6 2" xfId="11121" xr:uid="{00000000-0005-0000-0000-0000A9180000}"/>
    <cellStyle name="40% - アクセント 5 5 6 2 2" xfId="23936" xr:uid="{00000000-0005-0000-0000-0000AA180000}"/>
    <cellStyle name="40% - アクセント 5 5 6 3" xfId="17529" xr:uid="{00000000-0005-0000-0000-0000AB180000}"/>
    <cellStyle name="40% - アクセント 5 5 7" xfId="6754" xr:uid="{00000000-0005-0000-0000-0000AC180000}"/>
    <cellStyle name="40% - アクセント 5 5 7 2" xfId="19569" xr:uid="{00000000-0005-0000-0000-0000AD180000}"/>
    <cellStyle name="40% - アクセント 5 5 8" xfId="13162" xr:uid="{00000000-0005-0000-0000-0000AE180000}"/>
    <cellStyle name="40% - アクセント 5 6" xfId="348" xr:uid="{00000000-0005-0000-0000-0000AF180000}"/>
    <cellStyle name="40% - アクセント 5 6 2" xfId="536" xr:uid="{00000000-0005-0000-0000-0000B0180000}"/>
    <cellStyle name="40% - アクセント 5 6 2 2" xfId="1125" xr:uid="{00000000-0005-0000-0000-0000B1180000}"/>
    <cellStyle name="40% - アクセント 5 6 2 2 2" xfId="2165" xr:uid="{00000000-0005-0000-0000-0000B2180000}"/>
    <cellStyle name="40% - アクセント 5 6 2 2 2 2" xfId="4196" xr:uid="{00000000-0005-0000-0000-0000B3180000}"/>
    <cellStyle name="40% - アクセント 5 6 2 2 2 2 2" xfId="10616" xr:uid="{00000000-0005-0000-0000-0000B4180000}"/>
    <cellStyle name="40% - アクセント 5 6 2 2 2 2 2 2" xfId="23431" xr:uid="{00000000-0005-0000-0000-0000B5180000}"/>
    <cellStyle name="40% - アクセント 5 6 2 2 2 2 3" xfId="17024" xr:uid="{00000000-0005-0000-0000-0000B6180000}"/>
    <cellStyle name="40% - アクセント 5 6 2 2 2 3" xfId="6360" xr:uid="{00000000-0005-0000-0000-0000B7180000}"/>
    <cellStyle name="40% - アクセント 5 6 2 2 2 3 2" xfId="12773" xr:uid="{00000000-0005-0000-0000-0000B8180000}"/>
    <cellStyle name="40% - アクセント 5 6 2 2 2 3 2 2" xfId="25588" xr:uid="{00000000-0005-0000-0000-0000B9180000}"/>
    <cellStyle name="40% - アクセント 5 6 2 2 2 3 3" xfId="19181" xr:uid="{00000000-0005-0000-0000-0000BA180000}"/>
    <cellStyle name="40% - アクセント 5 6 2 2 2 4" xfId="8591" xr:uid="{00000000-0005-0000-0000-0000BB180000}"/>
    <cellStyle name="40% - アクセント 5 6 2 2 2 4 2" xfId="21406" xr:uid="{00000000-0005-0000-0000-0000BC180000}"/>
    <cellStyle name="40% - アクセント 5 6 2 2 2 5" xfId="14999" xr:uid="{00000000-0005-0000-0000-0000BD180000}"/>
    <cellStyle name="40% - アクセント 5 6 2 2 3" xfId="3174" xr:uid="{00000000-0005-0000-0000-0000BE180000}"/>
    <cellStyle name="40% - アクセント 5 6 2 2 3 2" xfId="9597" xr:uid="{00000000-0005-0000-0000-0000BF180000}"/>
    <cellStyle name="40% - アクセント 5 6 2 2 3 2 2" xfId="22412" xr:uid="{00000000-0005-0000-0000-0000C0180000}"/>
    <cellStyle name="40% - アクセント 5 6 2 2 3 3" xfId="16005" xr:uid="{00000000-0005-0000-0000-0000C1180000}"/>
    <cellStyle name="40% - アクセント 5 6 2 2 4" xfId="5338" xr:uid="{00000000-0005-0000-0000-0000C2180000}"/>
    <cellStyle name="40% - アクセント 5 6 2 2 4 2" xfId="11751" xr:uid="{00000000-0005-0000-0000-0000C3180000}"/>
    <cellStyle name="40% - アクセント 5 6 2 2 4 2 2" xfId="24566" xr:uid="{00000000-0005-0000-0000-0000C4180000}"/>
    <cellStyle name="40% - アクセント 5 6 2 2 4 3" xfId="18159" xr:uid="{00000000-0005-0000-0000-0000C5180000}"/>
    <cellStyle name="40% - アクセント 5 6 2 2 5" xfId="7578" xr:uid="{00000000-0005-0000-0000-0000C6180000}"/>
    <cellStyle name="40% - アクセント 5 6 2 2 5 2" xfId="20393" xr:uid="{00000000-0005-0000-0000-0000C7180000}"/>
    <cellStyle name="40% - アクセント 5 6 2 2 6" xfId="13986" xr:uid="{00000000-0005-0000-0000-0000C8180000}"/>
    <cellStyle name="40% - アクセント 5 6 2 3" xfId="1683" xr:uid="{00000000-0005-0000-0000-0000C9180000}"/>
    <cellStyle name="40% - アクセント 5 6 2 3 2" xfId="3714" xr:uid="{00000000-0005-0000-0000-0000CA180000}"/>
    <cellStyle name="40% - アクセント 5 6 2 3 2 2" xfId="10134" xr:uid="{00000000-0005-0000-0000-0000CB180000}"/>
    <cellStyle name="40% - アクセント 5 6 2 3 2 2 2" xfId="22949" xr:uid="{00000000-0005-0000-0000-0000CC180000}"/>
    <cellStyle name="40% - アクセント 5 6 2 3 2 3" xfId="16542" xr:uid="{00000000-0005-0000-0000-0000CD180000}"/>
    <cellStyle name="40% - アクセント 5 6 2 3 3" xfId="5878" xr:uid="{00000000-0005-0000-0000-0000CE180000}"/>
    <cellStyle name="40% - アクセント 5 6 2 3 3 2" xfId="12291" xr:uid="{00000000-0005-0000-0000-0000CF180000}"/>
    <cellStyle name="40% - アクセント 5 6 2 3 3 2 2" xfId="25106" xr:uid="{00000000-0005-0000-0000-0000D0180000}"/>
    <cellStyle name="40% - アクセント 5 6 2 3 3 3" xfId="18699" xr:uid="{00000000-0005-0000-0000-0000D1180000}"/>
    <cellStyle name="40% - アクセント 5 6 2 3 4" xfId="8109" xr:uid="{00000000-0005-0000-0000-0000D2180000}"/>
    <cellStyle name="40% - アクセント 5 6 2 3 4 2" xfId="20924" xr:uid="{00000000-0005-0000-0000-0000D3180000}"/>
    <cellStyle name="40% - アクセント 5 6 2 3 5" xfId="14517" xr:uid="{00000000-0005-0000-0000-0000D4180000}"/>
    <cellStyle name="40% - アクセント 5 6 2 4" xfId="2692" xr:uid="{00000000-0005-0000-0000-0000D5180000}"/>
    <cellStyle name="40% - アクセント 5 6 2 4 2" xfId="9115" xr:uid="{00000000-0005-0000-0000-0000D6180000}"/>
    <cellStyle name="40% - アクセント 5 6 2 4 2 2" xfId="21930" xr:uid="{00000000-0005-0000-0000-0000D7180000}"/>
    <cellStyle name="40% - アクセント 5 6 2 4 3" xfId="15523" xr:uid="{00000000-0005-0000-0000-0000D8180000}"/>
    <cellStyle name="40% - アクセント 5 6 2 5" xfId="4856" xr:uid="{00000000-0005-0000-0000-0000D9180000}"/>
    <cellStyle name="40% - アクセント 5 6 2 5 2" xfId="11269" xr:uid="{00000000-0005-0000-0000-0000DA180000}"/>
    <cellStyle name="40% - アクセント 5 6 2 5 2 2" xfId="24084" xr:uid="{00000000-0005-0000-0000-0000DB180000}"/>
    <cellStyle name="40% - アクセント 5 6 2 5 3" xfId="17677" xr:uid="{00000000-0005-0000-0000-0000DC180000}"/>
    <cellStyle name="40% - アクセント 5 6 2 6" xfId="7013" xr:uid="{00000000-0005-0000-0000-0000DD180000}"/>
    <cellStyle name="40% - アクセント 5 6 2 6 2" xfId="19828" xr:uid="{00000000-0005-0000-0000-0000DE180000}"/>
    <cellStyle name="40% - アクセント 5 6 2 7" xfId="13421" xr:uid="{00000000-0005-0000-0000-0000DF180000}"/>
    <cellStyle name="40% - アクセント 5 6 3" xfId="952" xr:uid="{00000000-0005-0000-0000-0000E0180000}"/>
    <cellStyle name="40% - アクセント 5 6 3 2" xfId="1974" xr:uid="{00000000-0005-0000-0000-0000E1180000}"/>
    <cellStyle name="40% - アクセント 5 6 3 2 2" xfId="4005" xr:uid="{00000000-0005-0000-0000-0000E2180000}"/>
    <cellStyle name="40% - アクセント 5 6 3 2 2 2" xfId="10425" xr:uid="{00000000-0005-0000-0000-0000E3180000}"/>
    <cellStyle name="40% - アクセント 5 6 3 2 2 2 2" xfId="23240" xr:uid="{00000000-0005-0000-0000-0000E4180000}"/>
    <cellStyle name="40% - アクセント 5 6 3 2 2 3" xfId="16833" xr:uid="{00000000-0005-0000-0000-0000E5180000}"/>
    <cellStyle name="40% - アクセント 5 6 3 2 3" xfId="6169" xr:uid="{00000000-0005-0000-0000-0000E6180000}"/>
    <cellStyle name="40% - アクセント 5 6 3 2 3 2" xfId="12582" xr:uid="{00000000-0005-0000-0000-0000E7180000}"/>
    <cellStyle name="40% - アクセント 5 6 3 2 3 2 2" xfId="25397" xr:uid="{00000000-0005-0000-0000-0000E8180000}"/>
    <cellStyle name="40% - アクセント 5 6 3 2 3 3" xfId="18990" xr:uid="{00000000-0005-0000-0000-0000E9180000}"/>
    <cellStyle name="40% - アクセント 5 6 3 2 4" xfId="8400" xr:uid="{00000000-0005-0000-0000-0000EA180000}"/>
    <cellStyle name="40% - アクセント 5 6 3 2 4 2" xfId="21215" xr:uid="{00000000-0005-0000-0000-0000EB180000}"/>
    <cellStyle name="40% - アクセント 5 6 3 2 5" xfId="14808" xr:uid="{00000000-0005-0000-0000-0000EC180000}"/>
    <cellStyle name="40% - アクセント 5 6 3 3" xfId="2983" xr:uid="{00000000-0005-0000-0000-0000ED180000}"/>
    <cellStyle name="40% - アクセント 5 6 3 3 2" xfId="9406" xr:uid="{00000000-0005-0000-0000-0000EE180000}"/>
    <cellStyle name="40% - アクセント 5 6 3 3 2 2" xfId="22221" xr:uid="{00000000-0005-0000-0000-0000EF180000}"/>
    <cellStyle name="40% - アクセント 5 6 3 3 3" xfId="15814" xr:uid="{00000000-0005-0000-0000-0000F0180000}"/>
    <cellStyle name="40% - アクセント 5 6 3 4" xfId="5147" xr:uid="{00000000-0005-0000-0000-0000F1180000}"/>
    <cellStyle name="40% - アクセント 5 6 3 4 2" xfId="11560" xr:uid="{00000000-0005-0000-0000-0000F2180000}"/>
    <cellStyle name="40% - アクセント 5 6 3 4 2 2" xfId="24375" xr:uid="{00000000-0005-0000-0000-0000F3180000}"/>
    <cellStyle name="40% - アクセント 5 6 3 4 3" xfId="17968" xr:uid="{00000000-0005-0000-0000-0000F4180000}"/>
    <cellStyle name="40% - アクセント 5 6 3 5" xfId="7405" xr:uid="{00000000-0005-0000-0000-0000F5180000}"/>
    <cellStyle name="40% - アクセント 5 6 3 5 2" xfId="20220" xr:uid="{00000000-0005-0000-0000-0000F6180000}"/>
    <cellStyle name="40% - アクセント 5 6 3 6" xfId="13813" xr:uid="{00000000-0005-0000-0000-0000F7180000}"/>
    <cellStyle name="40% - アクセント 5 6 4" xfId="1495" xr:uid="{00000000-0005-0000-0000-0000F8180000}"/>
    <cellStyle name="40% - アクセント 5 6 4 2" xfId="3527" xr:uid="{00000000-0005-0000-0000-0000F9180000}"/>
    <cellStyle name="40% - アクセント 5 6 4 2 2" xfId="9947" xr:uid="{00000000-0005-0000-0000-0000FA180000}"/>
    <cellStyle name="40% - アクセント 5 6 4 2 2 2" xfId="22762" xr:uid="{00000000-0005-0000-0000-0000FB180000}"/>
    <cellStyle name="40% - アクセント 5 6 4 2 3" xfId="16355" xr:uid="{00000000-0005-0000-0000-0000FC180000}"/>
    <cellStyle name="40% - アクセント 5 6 4 3" xfId="5691" xr:uid="{00000000-0005-0000-0000-0000FD180000}"/>
    <cellStyle name="40% - アクセント 5 6 4 3 2" xfId="12104" xr:uid="{00000000-0005-0000-0000-0000FE180000}"/>
    <cellStyle name="40% - アクセント 5 6 4 3 2 2" xfId="24919" xr:uid="{00000000-0005-0000-0000-0000FF180000}"/>
    <cellStyle name="40% - アクセント 5 6 4 3 3" xfId="18512" xr:uid="{00000000-0005-0000-0000-000000190000}"/>
    <cellStyle name="40% - アクセント 5 6 4 4" xfId="7922" xr:uid="{00000000-0005-0000-0000-000001190000}"/>
    <cellStyle name="40% - アクセント 5 6 4 4 2" xfId="20737" xr:uid="{00000000-0005-0000-0000-000002190000}"/>
    <cellStyle name="40% - アクセント 5 6 4 5" xfId="14330" xr:uid="{00000000-0005-0000-0000-000003190000}"/>
    <cellStyle name="40% - アクセント 5 6 5" xfId="2505" xr:uid="{00000000-0005-0000-0000-000004190000}"/>
    <cellStyle name="40% - アクセント 5 6 5 2" xfId="8928" xr:uid="{00000000-0005-0000-0000-000005190000}"/>
    <cellStyle name="40% - アクセント 5 6 5 2 2" xfId="21743" xr:uid="{00000000-0005-0000-0000-000006190000}"/>
    <cellStyle name="40% - アクセント 5 6 5 3" xfId="15336" xr:uid="{00000000-0005-0000-0000-000007190000}"/>
    <cellStyle name="40% - アクセント 5 6 6" xfId="4669" xr:uid="{00000000-0005-0000-0000-000008190000}"/>
    <cellStyle name="40% - アクセント 5 6 6 2" xfId="11082" xr:uid="{00000000-0005-0000-0000-000009190000}"/>
    <cellStyle name="40% - アクセント 5 6 6 2 2" xfId="23897" xr:uid="{00000000-0005-0000-0000-00000A190000}"/>
    <cellStyle name="40% - アクセント 5 6 6 3" xfId="17490" xr:uid="{00000000-0005-0000-0000-00000B190000}"/>
    <cellStyle name="40% - アクセント 5 6 7" xfId="6839" xr:uid="{00000000-0005-0000-0000-00000C190000}"/>
    <cellStyle name="40% - アクセント 5 6 7 2" xfId="19654" xr:uid="{00000000-0005-0000-0000-00000D190000}"/>
    <cellStyle name="40% - アクセント 5 6 8" xfId="13247" xr:uid="{00000000-0005-0000-0000-00000E190000}"/>
    <cellStyle name="40% - アクセント 5 7" xfId="407" xr:uid="{00000000-0005-0000-0000-00000F190000}"/>
    <cellStyle name="40% - アクセント 5 7 2" xfId="906" xr:uid="{00000000-0005-0000-0000-000010190000}"/>
    <cellStyle name="40% - アクセント 5 7 2 2" xfId="1928" xr:uid="{00000000-0005-0000-0000-000011190000}"/>
    <cellStyle name="40% - アクセント 5 7 2 2 2" xfId="3959" xr:uid="{00000000-0005-0000-0000-000012190000}"/>
    <cellStyle name="40% - アクセント 5 7 2 2 2 2" xfId="10379" xr:uid="{00000000-0005-0000-0000-000013190000}"/>
    <cellStyle name="40% - アクセント 5 7 2 2 2 2 2" xfId="23194" xr:uid="{00000000-0005-0000-0000-000014190000}"/>
    <cellStyle name="40% - アクセント 5 7 2 2 2 3" xfId="16787" xr:uid="{00000000-0005-0000-0000-000015190000}"/>
    <cellStyle name="40% - アクセント 5 7 2 2 3" xfId="6123" xr:uid="{00000000-0005-0000-0000-000016190000}"/>
    <cellStyle name="40% - アクセント 5 7 2 2 3 2" xfId="12536" xr:uid="{00000000-0005-0000-0000-000017190000}"/>
    <cellStyle name="40% - アクセント 5 7 2 2 3 2 2" xfId="25351" xr:uid="{00000000-0005-0000-0000-000018190000}"/>
    <cellStyle name="40% - アクセント 5 7 2 2 3 3" xfId="18944" xr:uid="{00000000-0005-0000-0000-000019190000}"/>
    <cellStyle name="40% - アクセント 5 7 2 2 4" xfId="8354" xr:uid="{00000000-0005-0000-0000-00001A190000}"/>
    <cellStyle name="40% - アクセント 5 7 2 2 4 2" xfId="21169" xr:uid="{00000000-0005-0000-0000-00001B190000}"/>
    <cellStyle name="40% - アクセント 5 7 2 2 5" xfId="14762" xr:uid="{00000000-0005-0000-0000-00001C190000}"/>
    <cellStyle name="40% - アクセント 5 7 2 3" xfId="2937" xr:uid="{00000000-0005-0000-0000-00001D190000}"/>
    <cellStyle name="40% - アクセント 5 7 2 3 2" xfId="9360" xr:uid="{00000000-0005-0000-0000-00001E190000}"/>
    <cellStyle name="40% - アクセント 5 7 2 3 2 2" xfId="22175" xr:uid="{00000000-0005-0000-0000-00001F190000}"/>
    <cellStyle name="40% - アクセント 5 7 2 3 3" xfId="15768" xr:uid="{00000000-0005-0000-0000-000020190000}"/>
    <cellStyle name="40% - アクセント 5 7 2 4" xfId="5101" xr:uid="{00000000-0005-0000-0000-000021190000}"/>
    <cellStyle name="40% - アクセント 5 7 2 4 2" xfId="11514" xr:uid="{00000000-0005-0000-0000-000022190000}"/>
    <cellStyle name="40% - アクセント 5 7 2 4 2 2" xfId="24329" xr:uid="{00000000-0005-0000-0000-000023190000}"/>
    <cellStyle name="40% - アクセント 5 7 2 4 3" xfId="17922" xr:uid="{00000000-0005-0000-0000-000024190000}"/>
    <cellStyle name="40% - アクセント 5 7 2 5" xfId="7359" xr:uid="{00000000-0005-0000-0000-000025190000}"/>
    <cellStyle name="40% - アクセント 5 7 2 5 2" xfId="20174" xr:uid="{00000000-0005-0000-0000-000026190000}"/>
    <cellStyle name="40% - アクセント 5 7 2 6" xfId="13767" xr:uid="{00000000-0005-0000-0000-000027190000}"/>
    <cellStyle name="40% - アクセント 5 7 3" xfId="1449" xr:uid="{00000000-0005-0000-0000-000028190000}"/>
    <cellStyle name="40% - アクセント 5 7 3 2" xfId="3481" xr:uid="{00000000-0005-0000-0000-000029190000}"/>
    <cellStyle name="40% - アクセント 5 7 3 2 2" xfId="9901" xr:uid="{00000000-0005-0000-0000-00002A190000}"/>
    <cellStyle name="40% - アクセント 5 7 3 2 2 2" xfId="22716" xr:uid="{00000000-0005-0000-0000-00002B190000}"/>
    <cellStyle name="40% - アクセント 5 7 3 2 3" xfId="16309" xr:uid="{00000000-0005-0000-0000-00002C190000}"/>
    <cellStyle name="40% - アクセント 5 7 3 3" xfId="5645" xr:uid="{00000000-0005-0000-0000-00002D190000}"/>
    <cellStyle name="40% - アクセント 5 7 3 3 2" xfId="12058" xr:uid="{00000000-0005-0000-0000-00002E190000}"/>
    <cellStyle name="40% - アクセント 5 7 3 3 2 2" xfId="24873" xr:uid="{00000000-0005-0000-0000-00002F190000}"/>
    <cellStyle name="40% - アクセント 5 7 3 3 3" xfId="18466" xr:uid="{00000000-0005-0000-0000-000030190000}"/>
    <cellStyle name="40% - アクセント 5 7 3 4" xfId="7876" xr:uid="{00000000-0005-0000-0000-000031190000}"/>
    <cellStyle name="40% - アクセント 5 7 3 4 2" xfId="20691" xr:uid="{00000000-0005-0000-0000-000032190000}"/>
    <cellStyle name="40% - アクセント 5 7 3 5" xfId="14284" xr:uid="{00000000-0005-0000-0000-000033190000}"/>
    <cellStyle name="40% - アクセント 5 7 4" xfId="2459" xr:uid="{00000000-0005-0000-0000-000034190000}"/>
    <cellStyle name="40% - アクセント 5 7 4 2" xfId="8882" xr:uid="{00000000-0005-0000-0000-000035190000}"/>
    <cellStyle name="40% - アクセント 5 7 4 2 2" xfId="21697" xr:uid="{00000000-0005-0000-0000-000036190000}"/>
    <cellStyle name="40% - アクセント 5 7 4 3" xfId="15290" xr:uid="{00000000-0005-0000-0000-000037190000}"/>
    <cellStyle name="40% - アクセント 5 7 5" xfId="4623" xr:uid="{00000000-0005-0000-0000-000038190000}"/>
    <cellStyle name="40% - アクセント 5 7 5 2" xfId="11036" xr:uid="{00000000-0005-0000-0000-000039190000}"/>
    <cellStyle name="40% - アクセント 5 7 5 2 2" xfId="23851" xr:uid="{00000000-0005-0000-0000-00003A190000}"/>
    <cellStyle name="40% - アクセント 5 7 5 3" xfId="17444" xr:uid="{00000000-0005-0000-0000-00003B190000}"/>
    <cellStyle name="40% - アクセント 5 7 6" xfId="6892" xr:uid="{00000000-0005-0000-0000-00003C190000}"/>
    <cellStyle name="40% - アクセント 5 7 6 2" xfId="19707" xr:uid="{00000000-0005-0000-0000-00003D190000}"/>
    <cellStyle name="40% - アクセント 5 7 7" xfId="13300" xr:uid="{00000000-0005-0000-0000-00003E190000}"/>
    <cellStyle name="40% - アクセント 5 8" xfId="489" xr:uid="{00000000-0005-0000-0000-00003F190000}"/>
    <cellStyle name="40% - アクセント 5 8 2" xfId="1074" xr:uid="{00000000-0005-0000-0000-000040190000}"/>
    <cellStyle name="40% - アクセント 5 8 2 2" xfId="2114" xr:uid="{00000000-0005-0000-0000-000041190000}"/>
    <cellStyle name="40% - アクセント 5 8 2 2 2" xfId="4145" xr:uid="{00000000-0005-0000-0000-000042190000}"/>
    <cellStyle name="40% - アクセント 5 8 2 2 2 2" xfId="10565" xr:uid="{00000000-0005-0000-0000-000043190000}"/>
    <cellStyle name="40% - アクセント 5 8 2 2 2 2 2" xfId="23380" xr:uid="{00000000-0005-0000-0000-000044190000}"/>
    <cellStyle name="40% - アクセント 5 8 2 2 2 3" xfId="16973" xr:uid="{00000000-0005-0000-0000-000045190000}"/>
    <cellStyle name="40% - アクセント 5 8 2 2 3" xfId="6309" xr:uid="{00000000-0005-0000-0000-000046190000}"/>
    <cellStyle name="40% - アクセント 5 8 2 2 3 2" xfId="12722" xr:uid="{00000000-0005-0000-0000-000047190000}"/>
    <cellStyle name="40% - アクセント 5 8 2 2 3 2 2" xfId="25537" xr:uid="{00000000-0005-0000-0000-000048190000}"/>
    <cellStyle name="40% - アクセント 5 8 2 2 3 3" xfId="19130" xr:uid="{00000000-0005-0000-0000-000049190000}"/>
    <cellStyle name="40% - アクセント 5 8 2 2 4" xfId="8540" xr:uid="{00000000-0005-0000-0000-00004A190000}"/>
    <cellStyle name="40% - アクセント 5 8 2 2 4 2" xfId="21355" xr:uid="{00000000-0005-0000-0000-00004B190000}"/>
    <cellStyle name="40% - アクセント 5 8 2 2 5" xfId="14948" xr:uid="{00000000-0005-0000-0000-00004C190000}"/>
    <cellStyle name="40% - アクセント 5 8 2 3" xfId="3123" xr:uid="{00000000-0005-0000-0000-00004D190000}"/>
    <cellStyle name="40% - アクセント 5 8 2 3 2" xfId="9546" xr:uid="{00000000-0005-0000-0000-00004E190000}"/>
    <cellStyle name="40% - アクセント 5 8 2 3 2 2" xfId="22361" xr:uid="{00000000-0005-0000-0000-00004F190000}"/>
    <cellStyle name="40% - アクセント 5 8 2 3 3" xfId="15954" xr:uid="{00000000-0005-0000-0000-000050190000}"/>
    <cellStyle name="40% - アクセント 5 8 2 4" xfId="5287" xr:uid="{00000000-0005-0000-0000-000051190000}"/>
    <cellStyle name="40% - アクセント 5 8 2 4 2" xfId="11700" xr:uid="{00000000-0005-0000-0000-000052190000}"/>
    <cellStyle name="40% - アクセント 5 8 2 4 2 2" xfId="24515" xr:uid="{00000000-0005-0000-0000-000053190000}"/>
    <cellStyle name="40% - アクセント 5 8 2 4 3" xfId="18108" xr:uid="{00000000-0005-0000-0000-000054190000}"/>
    <cellStyle name="40% - アクセント 5 8 2 5" xfId="7527" xr:uid="{00000000-0005-0000-0000-000055190000}"/>
    <cellStyle name="40% - アクセント 5 8 2 5 2" xfId="20342" xr:uid="{00000000-0005-0000-0000-000056190000}"/>
    <cellStyle name="40% - アクセント 5 8 2 6" xfId="13935" xr:uid="{00000000-0005-0000-0000-000057190000}"/>
    <cellStyle name="40% - アクセント 5 8 3" xfId="1632" xr:uid="{00000000-0005-0000-0000-000058190000}"/>
    <cellStyle name="40% - アクセント 5 8 3 2" xfId="3663" xr:uid="{00000000-0005-0000-0000-000059190000}"/>
    <cellStyle name="40% - アクセント 5 8 3 2 2" xfId="10083" xr:uid="{00000000-0005-0000-0000-00005A190000}"/>
    <cellStyle name="40% - アクセント 5 8 3 2 2 2" xfId="22898" xr:uid="{00000000-0005-0000-0000-00005B190000}"/>
    <cellStyle name="40% - アクセント 5 8 3 2 3" xfId="16491" xr:uid="{00000000-0005-0000-0000-00005C190000}"/>
    <cellStyle name="40% - アクセント 5 8 3 3" xfId="5827" xr:uid="{00000000-0005-0000-0000-00005D190000}"/>
    <cellStyle name="40% - アクセント 5 8 3 3 2" xfId="12240" xr:uid="{00000000-0005-0000-0000-00005E190000}"/>
    <cellStyle name="40% - アクセント 5 8 3 3 2 2" xfId="25055" xr:uid="{00000000-0005-0000-0000-00005F190000}"/>
    <cellStyle name="40% - アクセント 5 8 3 3 3" xfId="18648" xr:uid="{00000000-0005-0000-0000-000060190000}"/>
    <cellStyle name="40% - アクセント 5 8 3 4" xfId="8058" xr:uid="{00000000-0005-0000-0000-000061190000}"/>
    <cellStyle name="40% - アクセント 5 8 3 4 2" xfId="20873" xr:uid="{00000000-0005-0000-0000-000062190000}"/>
    <cellStyle name="40% - アクセント 5 8 3 5" xfId="14466" xr:uid="{00000000-0005-0000-0000-000063190000}"/>
    <cellStyle name="40% - アクセント 5 8 4" xfId="2641" xr:uid="{00000000-0005-0000-0000-000064190000}"/>
    <cellStyle name="40% - アクセント 5 8 4 2" xfId="9064" xr:uid="{00000000-0005-0000-0000-000065190000}"/>
    <cellStyle name="40% - アクセント 5 8 4 2 2" xfId="21879" xr:uid="{00000000-0005-0000-0000-000066190000}"/>
    <cellStyle name="40% - アクセント 5 8 4 3" xfId="15472" xr:uid="{00000000-0005-0000-0000-000067190000}"/>
    <cellStyle name="40% - アクセント 5 8 5" xfId="4805" xr:uid="{00000000-0005-0000-0000-000068190000}"/>
    <cellStyle name="40% - アクセント 5 8 5 2" xfId="11218" xr:uid="{00000000-0005-0000-0000-000069190000}"/>
    <cellStyle name="40% - アクセント 5 8 5 2 2" xfId="24033" xr:uid="{00000000-0005-0000-0000-00006A190000}"/>
    <cellStyle name="40% - アクセント 5 8 5 3" xfId="17626" xr:uid="{00000000-0005-0000-0000-00006B190000}"/>
    <cellStyle name="40% - アクセント 5 8 6" xfId="6966" xr:uid="{00000000-0005-0000-0000-00006C190000}"/>
    <cellStyle name="40% - アクセント 5 8 6 2" xfId="19781" xr:uid="{00000000-0005-0000-0000-00006D190000}"/>
    <cellStyle name="40% - アクセント 5 8 7" xfId="13374" xr:uid="{00000000-0005-0000-0000-00006E190000}"/>
    <cellStyle name="40% - アクセント 5 9" xfId="750" xr:uid="{00000000-0005-0000-0000-00006F190000}"/>
    <cellStyle name="40% - アクセント 5 9 2" xfId="883" xr:uid="{00000000-0005-0000-0000-000070190000}"/>
    <cellStyle name="40% - アクセント 5 9 2 2" xfId="1905" xr:uid="{00000000-0005-0000-0000-000071190000}"/>
    <cellStyle name="40% - アクセント 5 9 2 2 2" xfId="3936" xr:uid="{00000000-0005-0000-0000-000072190000}"/>
    <cellStyle name="40% - アクセント 5 9 2 2 2 2" xfId="10356" xr:uid="{00000000-0005-0000-0000-000073190000}"/>
    <cellStyle name="40% - アクセント 5 9 2 2 2 2 2" xfId="23171" xr:uid="{00000000-0005-0000-0000-000074190000}"/>
    <cellStyle name="40% - アクセント 5 9 2 2 2 3" xfId="16764" xr:uid="{00000000-0005-0000-0000-000075190000}"/>
    <cellStyle name="40% - アクセント 5 9 2 2 3" xfId="6100" xr:uid="{00000000-0005-0000-0000-000076190000}"/>
    <cellStyle name="40% - アクセント 5 9 2 2 3 2" xfId="12513" xr:uid="{00000000-0005-0000-0000-000077190000}"/>
    <cellStyle name="40% - アクセント 5 9 2 2 3 2 2" xfId="25328" xr:uid="{00000000-0005-0000-0000-000078190000}"/>
    <cellStyle name="40% - アクセント 5 9 2 2 3 3" xfId="18921" xr:uid="{00000000-0005-0000-0000-000079190000}"/>
    <cellStyle name="40% - アクセント 5 9 2 2 4" xfId="8331" xr:uid="{00000000-0005-0000-0000-00007A190000}"/>
    <cellStyle name="40% - アクセント 5 9 2 2 4 2" xfId="21146" xr:uid="{00000000-0005-0000-0000-00007B190000}"/>
    <cellStyle name="40% - アクセント 5 9 2 2 5" xfId="14739" xr:uid="{00000000-0005-0000-0000-00007C190000}"/>
    <cellStyle name="40% - アクセント 5 9 2 3" xfId="2914" xr:uid="{00000000-0005-0000-0000-00007D190000}"/>
    <cellStyle name="40% - アクセント 5 9 2 3 2" xfId="9337" xr:uid="{00000000-0005-0000-0000-00007E190000}"/>
    <cellStyle name="40% - アクセント 5 9 2 3 2 2" xfId="22152" xr:uid="{00000000-0005-0000-0000-00007F190000}"/>
    <cellStyle name="40% - アクセント 5 9 2 3 3" xfId="15745" xr:uid="{00000000-0005-0000-0000-000080190000}"/>
    <cellStyle name="40% - アクセント 5 9 2 4" xfId="5078" xr:uid="{00000000-0005-0000-0000-000081190000}"/>
    <cellStyle name="40% - アクセント 5 9 2 4 2" xfId="11491" xr:uid="{00000000-0005-0000-0000-000082190000}"/>
    <cellStyle name="40% - アクセント 5 9 2 4 2 2" xfId="24306" xr:uid="{00000000-0005-0000-0000-000083190000}"/>
    <cellStyle name="40% - アクセント 5 9 2 4 3" xfId="17899" xr:uid="{00000000-0005-0000-0000-000084190000}"/>
    <cellStyle name="40% - アクセント 5 9 2 5" xfId="7336" xr:uid="{00000000-0005-0000-0000-000085190000}"/>
    <cellStyle name="40% - アクセント 5 9 2 5 2" xfId="20151" xr:uid="{00000000-0005-0000-0000-000086190000}"/>
    <cellStyle name="40% - アクセント 5 9 2 6" xfId="13744" xr:uid="{00000000-0005-0000-0000-000087190000}"/>
    <cellStyle name="40% - アクセント 5 9 3" xfId="1426" xr:uid="{00000000-0005-0000-0000-000088190000}"/>
    <cellStyle name="40% - アクセント 5 9 3 2" xfId="3458" xr:uid="{00000000-0005-0000-0000-000089190000}"/>
    <cellStyle name="40% - アクセント 5 9 3 2 2" xfId="9878" xr:uid="{00000000-0005-0000-0000-00008A190000}"/>
    <cellStyle name="40% - アクセント 5 9 3 2 2 2" xfId="22693" xr:uid="{00000000-0005-0000-0000-00008B190000}"/>
    <cellStyle name="40% - アクセント 5 9 3 2 3" xfId="16286" xr:uid="{00000000-0005-0000-0000-00008C190000}"/>
    <cellStyle name="40% - アクセント 5 9 3 3" xfId="5622" xr:uid="{00000000-0005-0000-0000-00008D190000}"/>
    <cellStyle name="40% - アクセント 5 9 3 3 2" xfId="12035" xr:uid="{00000000-0005-0000-0000-00008E190000}"/>
    <cellStyle name="40% - アクセント 5 9 3 3 2 2" xfId="24850" xr:uid="{00000000-0005-0000-0000-00008F190000}"/>
    <cellStyle name="40% - アクセント 5 9 3 3 3" xfId="18443" xr:uid="{00000000-0005-0000-0000-000090190000}"/>
    <cellStyle name="40% - アクセント 5 9 3 4" xfId="7853" xr:uid="{00000000-0005-0000-0000-000091190000}"/>
    <cellStyle name="40% - アクセント 5 9 3 4 2" xfId="20668" xr:uid="{00000000-0005-0000-0000-000092190000}"/>
    <cellStyle name="40% - アクセント 5 9 3 5" xfId="14261" xr:uid="{00000000-0005-0000-0000-000093190000}"/>
    <cellStyle name="40% - アクセント 5 9 4" xfId="2436" xr:uid="{00000000-0005-0000-0000-000094190000}"/>
    <cellStyle name="40% - アクセント 5 9 4 2" xfId="8859" xr:uid="{00000000-0005-0000-0000-000095190000}"/>
    <cellStyle name="40% - アクセント 5 9 4 2 2" xfId="21674" xr:uid="{00000000-0005-0000-0000-000096190000}"/>
    <cellStyle name="40% - アクセント 5 9 4 3" xfId="15267" xr:uid="{00000000-0005-0000-0000-000097190000}"/>
    <cellStyle name="40% - アクセント 5 9 5" xfId="4600" xr:uid="{00000000-0005-0000-0000-000098190000}"/>
    <cellStyle name="40% - アクセント 5 9 5 2" xfId="11013" xr:uid="{00000000-0005-0000-0000-000099190000}"/>
    <cellStyle name="40% - アクセント 5 9 5 2 2" xfId="23828" xr:uid="{00000000-0005-0000-0000-00009A190000}"/>
    <cellStyle name="40% - アクセント 5 9 5 3" xfId="17421" xr:uid="{00000000-0005-0000-0000-00009B190000}"/>
    <cellStyle name="40% - アクセント 5 9 6" xfId="7204" xr:uid="{00000000-0005-0000-0000-00009C190000}"/>
    <cellStyle name="40% - アクセント 5 9 6 2" xfId="20019" xr:uid="{00000000-0005-0000-0000-00009D190000}"/>
    <cellStyle name="40% - アクセント 5 9 7" xfId="13612" xr:uid="{00000000-0005-0000-0000-00009E190000}"/>
    <cellStyle name="40% - アクセント 6" xfId="34" builtinId="51" customBuiltin="1"/>
    <cellStyle name="40% - アクセント 6 10" xfId="837" xr:uid="{00000000-0005-0000-0000-0000A0190000}"/>
    <cellStyle name="40% - アクセント 6 10 2" xfId="1855" xr:uid="{00000000-0005-0000-0000-0000A1190000}"/>
    <cellStyle name="40% - アクセント 6 10 2 2" xfId="3886" xr:uid="{00000000-0005-0000-0000-0000A2190000}"/>
    <cellStyle name="40% - アクセント 6 10 2 2 2" xfId="10306" xr:uid="{00000000-0005-0000-0000-0000A3190000}"/>
    <cellStyle name="40% - アクセント 6 10 2 2 2 2" xfId="23121" xr:uid="{00000000-0005-0000-0000-0000A4190000}"/>
    <cellStyle name="40% - アクセント 6 10 2 2 3" xfId="16714" xr:uid="{00000000-0005-0000-0000-0000A5190000}"/>
    <cellStyle name="40% - アクセント 6 10 2 3" xfId="6050" xr:uid="{00000000-0005-0000-0000-0000A6190000}"/>
    <cellStyle name="40% - アクセント 6 10 2 3 2" xfId="12463" xr:uid="{00000000-0005-0000-0000-0000A7190000}"/>
    <cellStyle name="40% - アクセント 6 10 2 3 2 2" xfId="25278" xr:uid="{00000000-0005-0000-0000-0000A8190000}"/>
    <cellStyle name="40% - アクセント 6 10 2 3 3" xfId="18871" xr:uid="{00000000-0005-0000-0000-0000A9190000}"/>
    <cellStyle name="40% - アクセント 6 10 2 4" xfId="8281" xr:uid="{00000000-0005-0000-0000-0000AA190000}"/>
    <cellStyle name="40% - アクセント 6 10 2 4 2" xfId="21096" xr:uid="{00000000-0005-0000-0000-0000AB190000}"/>
    <cellStyle name="40% - アクセント 6 10 2 5" xfId="14689" xr:uid="{00000000-0005-0000-0000-0000AC190000}"/>
    <cellStyle name="40% - アクセント 6 10 3" xfId="2864" xr:uid="{00000000-0005-0000-0000-0000AD190000}"/>
    <cellStyle name="40% - アクセント 6 10 3 2" xfId="9287" xr:uid="{00000000-0005-0000-0000-0000AE190000}"/>
    <cellStyle name="40% - アクセント 6 10 3 2 2" xfId="22102" xr:uid="{00000000-0005-0000-0000-0000AF190000}"/>
    <cellStyle name="40% - アクセント 6 10 3 3" xfId="15695" xr:uid="{00000000-0005-0000-0000-0000B0190000}"/>
    <cellStyle name="40% - アクセント 6 10 4" xfId="5028" xr:uid="{00000000-0005-0000-0000-0000B1190000}"/>
    <cellStyle name="40% - アクセント 6 10 4 2" xfId="11441" xr:uid="{00000000-0005-0000-0000-0000B2190000}"/>
    <cellStyle name="40% - アクセント 6 10 4 2 2" xfId="24256" xr:uid="{00000000-0005-0000-0000-0000B3190000}"/>
    <cellStyle name="40% - アクセント 6 10 4 3" xfId="17849" xr:uid="{00000000-0005-0000-0000-0000B4190000}"/>
    <cellStyle name="40% - アクセント 6 10 5" xfId="7290" xr:uid="{00000000-0005-0000-0000-0000B5190000}"/>
    <cellStyle name="40% - アクセント 6 10 5 2" xfId="20105" xr:uid="{00000000-0005-0000-0000-0000B6190000}"/>
    <cellStyle name="40% - アクセント 6 10 6" xfId="13698" xr:uid="{00000000-0005-0000-0000-0000B7190000}"/>
    <cellStyle name="40% - アクセント 6 11" xfId="1311" xr:uid="{00000000-0005-0000-0000-0000B8190000}"/>
    <cellStyle name="40% - アクセント 6 11 2" xfId="3358" xr:uid="{00000000-0005-0000-0000-0000B9190000}"/>
    <cellStyle name="40% - アクセント 6 11 2 2" xfId="9781" xr:uid="{00000000-0005-0000-0000-0000BA190000}"/>
    <cellStyle name="40% - アクセント 6 11 2 2 2" xfId="22596" xr:uid="{00000000-0005-0000-0000-0000BB190000}"/>
    <cellStyle name="40% - アクセント 6 11 2 3" xfId="16189" xr:uid="{00000000-0005-0000-0000-0000BC190000}"/>
    <cellStyle name="40% - アクセント 6 11 3" xfId="5522" xr:uid="{00000000-0005-0000-0000-0000BD190000}"/>
    <cellStyle name="40% - アクセント 6 11 3 2" xfId="11935" xr:uid="{00000000-0005-0000-0000-0000BE190000}"/>
    <cellStyle name="40% - アクセント 6 11 3 2 2" xfId="24750" xr:uid="{00000000-0005-0000-0000-0000BF190000}"/>
    <cellStyle name="40% - アクセント 6 11 3 3" xfId="18343" xr:uid="{00000000-0005-0000-0000-0000C0190000}"/>
    <cellStyle name="40% - アクセント 6 11 4" xfId="7759" xr:uid="{00000000-0005-0000-0000-0000C1190000}"/>
    <cellStyle name="40% - アクセント 6 11 4 2" xfId="20574" xr:uid="{00000000-0005-0000-0000-0000C2190000}"/>
    <cellStyle name="40% - アクセント 6 11 5" xfId="14167" xr:uid="{00000000-0005-0000-0000-0000C3190000}"/>
    <cellStyle name="40% - アクセント 6 12" xfId="2352" xr:uid="{00000000-0005-0000-0000-0000C4190000}"/>
    <cellStyle name="40% - アクセント 6 12 2" xfId="8775" xr:uid="{00000000-0005-0000-0000-0000C5190000}"/>
    <cellStyle name="40% - アクセント 6 12 2 2" xfId="21590" xr:uid="{00000000-0005-0000-0000-0000C6190000}"/>
    <cellStyle name="40% - アクセント 6 12 3" xfId="15183" xr:uid="{00000000-0005-0000-0000-0000C7190000}"/>
    <cellStyle name="40% - アクセント 6 13" xfId="4485" xr:uid="{00000000-0005-0000-0000-0000C8190000}"/>
    <cellStyle name="40% - アクセント 6 13 2" xfId="10898" xr:uid="{00000000-0005-0000-0000-0000C9190000}"/>
    <cellStyle name="40% - アクセント 6 13 2 2" xfId="23713" xr:uid="{00000000-0005-0000-0000-0000CA190000}"/>
    <cellStyle name="40% - アクセント 6 13 3" xfId="17306" xr:uid="{00000000-0005-0000-0000-0000CB190000}"/>
    <cellStyle name="40% - アクセント 6 14" xfId="684" xr:uid="{00000000-0005-0000-0000-0000CC190000}"/>
    <cellStyle name="40% - アクセント 6 14 2" xfId="7146" xr:uid="{00000000-0005-0000-0000-0000CD190000}"/>
    <cellStyle name="40% - アクセント 6 14 2 2" xfId="19961" xr:uid="{00000000-0005-0000-0000-0000CE190000}"/>
    <cellStyle name="40% - アクセント 6 14 3" xfId="13554" xr:uid="{00000000-0005-0000-0000-0000CF190000}"/>
    <cellStyle name="40% - アクセント 6 15" xfId="6537" xr:uid="{00000000-0005-0000-0000-0000D0190000}"/>
    <cellStyle name="40% - アクセント 6 15 2" xfId="12950" xr:uid="{00000000-0005-0000-0000-0000D1190000}"/>
    <cellStyle name="40% - アクセント 6 15 2 2" xfId="25765" xr:uid="{00000000-0005-0000-0000-0000D2190000}"/>
    <cellStyle name="40% - アクセント 6 15 3" xfId="19358" xr:uid="{00000000-0005-0000-0000-0000D3190000}"/>
    <cellStyle name="40% - アクセント 6 16" xfId="6654" xr:uid="{00000000-0005-0000-0000-0000D4190000}"/>
    <cellStyle name="40% - アクセント 6 16 2" xfId="19469" xr:uid="{00000000-0005-0000-0000-0000D5190000}"/>
    <cellStyle name="40% - アクセント 6 17" xfId="13053" xr:uid="{00000000-0005-0000-0000-0000D6190000}"/>
    <cellStyle name="40% - アクセント 6 2" xfId="62" xr:uid="{00000000-0005-0000-0000-0000D7190000}"/>
    <cellStyle name="40% - アクセント 6 2 2" xfId="155" xr:uid="{00000000-0005-0000-0000-0000D8190000}"/>
    <cellStyle name="40% - アクセント 6 2 3" xfId="1352" xr:uid="{00000000-0005-0000-0000-0000D9190000}"/>
    <cellStyle name="40% - アクセント 6 2 4" xfId="645" xr:uid="{00000000-0005-0000-0000-0000DA190000}"/>
    <cellStyle name="40% - アクセント 6 3" xfId="206" xr:uid="{00000000-0005-0000-0000-0000DB190000}"/>
    <cellStyle name="40% - アクセント 6 3 2" xfId="605" xr:uid="{00000000-0005-0000-0000-0000DC190000}"/>
    <cellStyle name="40% - アクセント 6 3 2 2" xfId="1205" xr:uid="{00000000-0005-0000-0000-0000DD190000}"/>
    <cellStyle name="40% - アクセント 6 3 2 2 2" xfId="2245" xr:uid="{00000000-0005-0000-0000-0000DE190000}"/>
    <cellStyle name="40% - アクセント 6 3 2 2 2 2" xfId="4276" xr:uid="{00000000-0005-0000-0000-0000DF190000}"/>
    <cellStyle name="40% - アクセント 6 3 2 2 2 2 2" xfId="10696" xr:uid="{00000000-0005-0000-0000-0000E0190000}"/>
    <cellStyle name="40% - アクセント 6 3 2 2 2 2 2 2" xfId="23511" xr:uid="{00000000-0005-0000-0000-0000E1190000}"/>
    <cellStyle name="40% - アクセント 6 3 2 2 2 2 3" xfId="17104" xr:uid="{00000000-0005-0000-0000-0000E2190000}"/>
    <cellStyle name="40% - アクセント 6 3 2 2 2 3" xfId="6440" xr:uid="{00000000-0005-0000-0000-0000E3190000}"/>
    <cellStyle name="40% - アクセント 6 3 2 2 2 3 2" xfId="12853" xr:uid="{00000000-0005-0000-0000-0000E4190000}"/>
    <cellStyle name="40% - アクセント 6 3 2 2 2 3 2 2" xfId="25668" xr:uid="{00000000-0005-0000-0000-0000E5190000}"/>
    <cellStyle name="40% - アクセント 6 3 2 2 2 3 3" xfId="19261" xr:uid="{00000000-0005-0000-0000-0000E6190000}"/>
    <cellStyle name="40% - アクセント 6 3 2 2 2 4" xfId="8671" xr:uid="{00000000-0005-0000-0000-0000E7190000}"/>
    <cellStyle name="40% - アクセント 6 3 2 2 2 4 2" xfId="21486" xr:uid="{00000000-0005-0000-0000-0000E8190000}"/>
    <cellStyle name="40% - アクセント 6 3 2 2 2 5" xfId="15079" xr:uid="{00000000-0005-0000-0000-0000E9190000}"/>
    <cellStyle name="40% - アクセント 6 3 2 2 3" xfId="3254" xr:uid="{00000000-0005-0000-0000-0000EA190000}"/>
    <cellStyle name="40% - アクセント 6 3 2 2 3 2" xfId="9677" xr:uid="{00000000-0005-0000-0000-0000EB190000}"/>
    <cellStyle name="40% - アクセント 6 3 2 2 3 2 2" xfId="22492" xr:uid="{00000000-0005-0000-0000-0000EC190000}"/>
    <cellStyle name="40% - アクセント 6 3 2 2 3 3" xfId="16085" xr:uid="{00000000-0005-0000-0000-0000ED190000}"/>
    <cellStyle name="40% - アクセント 6 3 2 2 4" xfId="5418" xr:uid="{00000000-0005-0000-0000-0000EE190000}"/>
    <cellStyle name="40% - アクセント 6 3 2 2 4 2" xfId="11831" xr:uid="{00000000-0005-0000-0000-0000EF190000}"/>
    <cellStyle name="40% - アクセント 6 3 2 2 4 2 2" xfId="24646" xr:uid="{00000000-0005-0000-0000-0000F0190000}"/>
    <cellStyle name="40% - アクセント 6 3 2 2 4 3" xfId="18239" xr:uid="{00000000-0005-0000-0000-0000F1190000}"/>
    <cellStyle name="40% - アクセント 6 3 2 2 5" xfId="7658" xr:uid="{00000000-0005-0000-0000-0000F2190000}"/>
    <cellStyle name="40% - アクセント 6 3 2 2 5 2" xfId="20473" xr:uid="{00000000-0005-0000-0000-0000F3190000}"/>
    <cellStyle name="40% - アクセント 6 3 2 2 6" xfId="14066" xr:uid="{00000000-0005-0000-0000-0000F4190000}"/>
    <cellStyle name="40% - アクセント 6 3 2 3" xfId="1763" xr:uid="{00000000-0005-0000-0000-0000F5190000}"/>
    <cellStyle name="40% - アクセント 6 3 2 3 2" xfId="3794" xr:uid="{00000000-0005-0000-0000-0000F6190000}"/>
    <cellStyle name="40% - アクセント 6 3 2 3 2 2" xfId="10214" xr:uid="{00000000-0005-0000-0000-0000F7190000}"/>
    <cellStyle name="40% - アクセント 6 3 2 3 2 2 2" xfId="23029" xr:uid="{00000000-0005-0000-0000-0000F8190000}"/>
    <cellStyle name="40% - アクセント 6 3 2 3 2 3" xfId="16622" xr:uid="{00000000-0005-0000-0000-0000F9190000}"/>
    <cellStyle name="40% - アクセント 6 3 2 3 3" xfId="5958" xr:uid="{00000000-0005-0000-0000-0000FA190000}"/>
    <cellStyle name="40% - アクセント 6 3 2 3 3 2" xfId="12371" xr:uid="{00000000-0005-0000-0000-0000FB190000}"/>
    <cellStyle name="40% - アクセント 6 3 2 3 3 2 2" xfId="25186" xr:uid="{00000000-0005-0000-0000-0000FC190000}"/>
    <cellStyle name="40% - アクセント 6 3 2 3 3 3" xfId="18779" xr:uid="{00000000-0005-0000-0000-0000FD190000}"/>
    <cellStyle name="40% - アクセント 6 3 2 3 4" xfId="8189" xr:uid="{00000000-0005-0000-0000-0000FE190000}"/>
    <cellStyle name="40% - アクセント 6 3 2 3 4 2" xfId="21004" xr:uid="{00000000-0005-0000-0000-0000FF190000}"/>
    <cellStyle name="40% - アクセント 6 3 2 3 5" xfId="14597" xr:uid="{00000000-0005-0000-0000-0000001A0000}"/>
    <cellStyle name="40% - アクセント 6 3 2 4" xfId="2772" xr:uid="{00000000-0005-0000-0000-0000011A0000}"/>
    <cellStyle name="40% - アクセント 6 3 2 4 2" xfId="9195" xr:uid="{00000000-0005-0000-0000-0000021A0000}"/>
    <cellStyle name="40% - アクセント 6 3 2 4 2 2" xfId="22010" xr:uid="{00000000-0005-0000-0000-0000031A0000}"/>
    <cellStyle name="40% - アクセント 6 3 2 4 3" xfId="15603" xr:uid="{00000000-0005-0000-0000-0000041A0000}"/>
    <cellStyle name="40% - アクセント 6 3 2 5" xfId="4936" xr:uid="{00000000-0005-0000-0000-0000051A0000}"/>
    <cellStyle name="40% - アクセント 6 3 2 5 2" xfId="11349" xr:uid="{00000000-0005-0000-0000-0000061A0000}"/>
    <cellStyle name="40% - アクセント 6 3 2 5 2 2" xfId="24164" xr:uid="{00000000-0005-0000-0000-0000071A0000}"/>
    <cellStyle name="40% - アクセント 6 3 2 5 3" xfId="17757" xr:uid="{00000000-0005-0000-0000-0000081A0000}"/>
    <cellStyle name="40% - アクセント 6 3 2 6" xfId="7082" xr:uid="{00000000-0005-0000-0000-0000091A0000}"/>
    <cellStyle name="40% - アクセント 6 3 2 6 2" xfId="19897" xr:uid="{00000000-0005-0000-0000-00000A1A0000}"/>
    <cellStyle name="40% - アクセント 6 3 2 7" xfId="13490" xr:uid="{00000000-0005-0000-0000-00000B1A0000}"/>
    <cellStyle name="40% - アクセント 6 3 3" xfId="1027" xr:uid="{00000000-0005-0000-0000-00000C1A0000}"/>
    <cellStyle name="40% - アクセント 6 3 3 2" xfId="2057" xr:uid="{00000000-0005-0000-0000-00000D1A0000}"/>
    <cellStyle name="40% - アクセント 6 3 3 2 2" xfId="4088" xr:uid="{00000000-0005-0000-0000-00000E1A0000}"/>
    <cellStyle name="40% - アクセント 6 3 3 2 2 2" xfId="10508" xr:uid="{00000000-0005-0000-0000-00000F1A0000}"/>
    <cellStyle name="40% - アクセント 6 3 3 2 2 2 2" xfId="23323" xr:uid="{00000000-0005-0000-0000-0000101A0000}"/>
    <cellStyle name="40% - アクセント 6 3 3 2 2 3" xfId="16916" xr:uid="{00000000-0005-0000-0000-0000111A0000}"/>
    <cellStyle name="40% - アクセント 6 3 3 2 3" xfId="6252" xr:uid="{00000000-0005-0000-0000-0000121A0000}"/>
    <cellStyle name="40% - アクセント 6 3 3 2 3 2" xfId="12665" xr:uid="{00000000-0005-0000-0000-0000131A0000}"/>
    <cellStyle name="40% - アクセント 6 3 3 2 3 2 2" xfId="25480" xr:uid="{00000000-0005-0000-0000-0000141A0000}"/>
    <cellStyle name="40% - アクセント 6 3 3 2 3 3" xfId="19073" xr:uid="{00000000-0005-0000-0000-0000151A0000}"/>
    <cellStyle name="40% - アクセント 6 3 3 2 4" xfId="8483" xr:uid="{00000000-0005-0000-0000-0000161A0000}"/>
    <cellStyle name="40% - アクセント 6 3 3 2 4 2" xfId="21298" xr:uid="{00000000-0005-0000-0000-0000171A0000}"/>
    <cellStyle name="40% - アクセント 6 3 3 2 5" xfId="14891" xr:uid="{00000000-0005-0000-0000-0000181A0000}"/>
    <cellStyle name="40% - アクセント 6 3 3 3" xfId="3066" xr:uid="{00000000-0005-0000-0000-0000191A0000}"/>
    <cellStyle name="40% - アクセント 6 3 3 3 2" xfId="9489" xr:uid="{00000000-0005-0000-0000-00001A1A0000}"/>
    <cellStyle name="40% - アクセント 6 3 3 3 2 2" xfId="22304" xr:uid="{00000000-0005-0000-0000-00001B1A0000}"/>
    <cellStyle name="40% - アクセント 6 3 3 3 3" xfId="15897" xr:uid="{00000000-0005-0000-0000-00001C1A0000}"/>
    <cellStyle name="40% - アクセント 6 3 3 4" xfId="5230" xr:uid="{00000000-0005-0000-0000-00001D1A0000}"/>
    <cellStyle name="40% - アクセント 6 3 3 4 2" xfId="11643" xr:uid="{00000000-0005-0000-0000-00001E1A0000}"/>
    <cellStyle name="40% - アクセント 6 3 3 4 2 2" xfId="24458" xr:uid="{00000000-0005-0000-0000-00001F1A0000}"/>
    <cellStyle name="40% - アクセント 6 3 3 4 3" xfId="18051" xr:uid="{00000000-0005-0000-0000-0000201A0000}"/>
    <cellStyle name="40% - アクセント 6 3 3 5" xfId="7480" xr:uid="{00000000-0005-0000-0000-0000211A0000}"/>
    <cellStyle name="40% - アクセント 6 3 3 5 2" xfId="20295" xr:uid="{00000000-0005-0000-0000-0000221A0000}"/>
    <cellStyle name="40% - アクセント 6 3 3 6" xfId="13888" xr:uid="{00000000-0005-0000-0000-0000231A0000}"/>
    <cellStyle name="40% - アクセント 6 3 4" xfId="1578" xr:uid="{00000000-0005-0000-0000-0000241A0000}"/>
    <cellStyle name="40% - アクセント 6 3 4 2" xfId="3609" xr:uid="{00000000-0005-0000-0000-0000251A0000}"/>
    <cellStyle name="40% - アクセント 6 3 4 2 2" xfId="10029" xr:uid="{00000000-0005-0000-0000-0000261A0000}"/>
    <cellStyle name="40% - アクセント 6 3 4 2 2 2" xfId="22844" xr:uid="{00000000-0005-0000-0000-0000271A0000}"/>
    <cellStyle name="40% - アクセント 6 3 4 2 3" xfId="16437" xr:uid="{00000000-0005-0000-0000-0000281A0000}"/>
    <cellStyle name="40% - アクセント 6 3 4 3" xfId="5773" xr:uid="{00000000-0005-0000-0000-0000291A0000}"/>
    <cellStyle name="40% - アクセント 6 3 4 3 2" xfId="12186" xr:uid="{00000000-0005-0000-0000-00002A1A0000}"/>
    <cellStyle name="40% - アクセント 6 3 4 3 2 2" xfId="25001" xr:uid="{00000000-0005-0000-0000-00002B1A0000}"/>
    <cellStyle name="40% - アクセント 6 3 4 3 3" xfId="18594" xr:uid="{00000000-0005-0000-0000-00002C1A0000}"/>
    <cellStyle name="40% - アクセント 6 3 4 4" xfId="8004" xr:uid="{00000000-0005-0000-0000-00002D1A0000}"/>
    <cellStyle name="40% - アクセント 6 3 4 4 2" xfId="20819" xr:uid="{00000000-0005-0000-0000-00002E1A0000}"/>
    <cellStyle name="40% - アクセント 6 3 4 5" xfId="14412" xr:uid="{00000000-0005-0000-0000-00002F1A0000}"/>
    <cellStyle name="40% - アクセント 6 3 5" xfId="2587" xr:uid="{00000000-0005-0000-0000-0000301A0000}"/>
    <cellStyle name="40% - アクセント 6 3 5 2" xfId="9010" xr:uid="{00000000-0005-0000-0000-0000311A0000}"/>
    <cellStyle name="40% - アクセント 6 3 5 2 2" xfId="21825" xr:uid="{00000000-0005-0000-0000-0000321A0000}"/>
    <cellStyle name="40% - アクセント 6 3 5 3" xfId="15418" xr:uid="{00000000-0005-0000-0000-0000331A0000}"/>
    <cellStyle name="40% - アクセント 6 3 6" xfId="4751" xr:uid="{00000000-0005-0000-0000-0000341A0000}"/>
    <cellStyle name="40% - アクセント 6 3 6 2" xfId="11164" xr:uid="{00000000-0005-0000-0000-0000351A0000}"/>
    <cellStyle name="40% - アクセント 6 3 6 2 2" xfId="23979" xr:uid="{00000000-0005-0000-0000-0000361A0000}"/>
    <cellStyle name="40% - アクセント 6 3 6 3" xfId="17572" xr:uid="{00000000-0005-0000-0000-0000371A0000}"/>
    <cellStyle name="40% - アクセント 6 3 7" xfId="781" xr:uid="{00000000-0005-0000-0000-0000381A0000}"/>
    <cellStyle name="40% - アクセント 6 3 7 2" xfId="7234" xr:uid="{00000000-0005-0000-0000-0000391A0000}"/>
    <cellStyle name="40% - アクセント 6 3 7 2 2" xfId="20049" xr:uid="{00000000-0005-0000-0000-00003A1A0000}"/>
    <cellStyle name="40% - アクセント 6 3 7 3" xfId="13642" xr:uid="{00000000-0005-0000-0000-00003B1A0000}"/>
    <cellStyle name="40% - アクセント 6 3 8" xfId="660" xr:uid="{00000000-0005-0000-0000-00003C1A0000}"/>
    <cellStyle name="40% - アクセント 6 3 9" xfId="472" xr:uid="{00000000-0005-0000-0000-00003D1A0000}"/>
    <cellStyle name="40% - アクセント 6 3 9 2" xfId="6951" xr:uid="{00000000-0005-0000-0000-00003E1A0000}"/>
    <cellStyle name="40% - アクセント 6 3 9 2 2" xfId="19766" xr:uid="{00000000-0005-0000-0000-00003F1A0000}"/>
    <cellStyle name="40% - アクセント 6 3 9 3" xfId="13359" xr:uid="{00000000-0005-0000-0000-0000401A0000}"/>
    <cellStyle name="40% - アクセント 6 4" xfId="223" xr:uid="{00000000-0005-0000-0000-0000411A0000}"/>
    <cellStyle name="40% - アクセント 6 4 10" xfId="13137" xr:uid="{00000000-0005-0000-0000-0000421A0000}"/>
    <cellStyle name="40% - アクセント 6 4 2" xfId="315" xr:uid="{00000000-0005-0000-0000-0000431A0000}"/>
    <cellStyle name="40% - アクセント 6 4 2 2" xfId="1235" xr:uid="{00000000-0005-0000-0000-0000441A0000}"/>
    <cellStyle name="40% - アクセント 6 4 2 2 2" xfId="2275" xr:uid="{00000000-0005-0000-0000-0000451A0000}"/>
    <cellStyle name="40% - アクセント 6 4 2 2 2 2" xfId="4306" xr:uid="{00000000-0005-0000-0000-0000461A0000}"/>
    <cellStyle name="40% - アクセント 6 4 2 2 2 2 2" xfId="10726" xr:uid="{00000000-0005-0000-0000-0000471A0000}"/>
    <cellStyle name="40% - アクセント 6 4 2 2 2 2 2 2" xfId="23541" xr:uid="{00000000-0005-0000-0000-0000481A0000}"/>
    <cellStyle name="40% - アクセント 6 4 2 2 2 2 3" xfId="17134" xr:uid="{00000000-0005-0000-0000-0000491A0000}"/>
    <cellStyle name="40% - アクセント 6 4 2 2 2 3" xfId="6470" xr:uid="{00000000-0005-0000-0000-00004A1A0000}"/>
    <cellStyle name="40% - アクセント 6 4 2 2 2 3 2" xfId="12883" xr:uid="{00000000-0005-0000-0000-00004B1A0000}"/>
    <cellStyle name="40% - アクセント 6 4 2 2 2 3 2 2" xfId="25698" xr:uid="{00000000-0005-0000-0000-00004C1A0000}"/>
    <cellStyle name="40% - アクセント 6 4 2 2 2 3 3" xfId="19291" xr:uid="{00000000-0005-0000-0000-00004D1A0000}"/>
    <cellStyle name="40% - アクセント 6 4 2 2 2 4" xfId="8701" xr:uid="{00000000-0005-0000-0000-00004E1A0000}"/>
    <cellStyle name="40% - アクセント 6 4 2 2 2 4 2" xfId="21516" xr:uid="{00000000-0005-0000-0000-00004F1A0000}"/>
    <cellStyle name="40% - アクセント 6 4 2 2 2 5" xfId="15109" xr:uid="{00000000-0005-0000-0000-0000501A0000}"/>
    <cellStyle name="40% - アクセント 6 4 2 2 3" xfId="3284" xr:uid="{00000000-0005-0000-0000-0000511A0000}"/>
    <cellStyle name="40% - アクセント 6 4 2 2 3 2" xfId="9707" xr:uid="{00000000-0005-0000-0000-0000521A0000}"/>
    <cellStyle name="40% - アクセント 6 4 2 2 3 2 2" xfId="22522" xr:uid="{00000000-0005-0000-0000-0000531A0000}"/>
    <cellStyle name="40% - アクセント 6 4 2 2 3 3" xfId="16115" xr:uid="{00000000-0005-0000-0000-0000541A0000}"/>
    <cellStyle name="40% - アクセント 6 4 2 2 4" xfId="5448" xr:uid="{00000000-0005-0000-0000-0000551A0000}"/>
    <cellStyle name="40% - アクセント 6 4 2 2 4 2" xfId="11861" xr:uid="{00000000-0005-0000-0000-0000561A0000}"/>
    <cellStyle name="40% - アクセント 6 4 2 2 4 2 2" xfId="24676" xr:uid="{00000000-0005-0000-0000-0000571A0000}"/>
    <cellStyle name="40% - アクセント 6 4 2 2 4 3" xfId="18269" xr:uid="{00000000-0005-0000-0000-0000581A0000}"/>
    <cellStyle name="40% - アクセント 6 4 2 2 5" xfId="7688" xr:uid="{00000000-0005-0000-0000-0000591A0000}"/>
    <cellStyle name="40% - アクセント 6 4 2 2 5 2" xfId="20503" xr:uid="{00000000-0005-0000-0000-00005A1A0000}"/>
    <cellStyle name="40% - アクセント 6 4 2 2 6" xfId="14096" xr:uid="{00000000-0005-0000-0000-00005B1A0000}"/>
    <cellStyle name="40% - アクセント 6 4 2 3" xfId="1793" xr:uid="{00000000-0005-0000-0000-00005C1A0000}"/>
    <cellStyle name="40% - アクセント 6 4 2 3 2" xfId="3824" xr:uid="{00000000-0005-0000-0000-00005D1A0000}"/>
    <cellStyle name="40% - アクセント 6 4 2 3 2 2" xfId="10244" xr:uid="{00000000-0005-0000-0000-00005E1A0000}"/>
    <cellStyle name="40% - アクセント 6 4 2 3 2 2 2" xfId="23059" xr:uid="{00000000-0005-0000-0000-00005F1A0000}"/>
    <cellStyle name="40% - アクセント 6 4 2 3 2 3" xfId="16652" xr:uid="{00000000-0005-0000-0000-0000601A0000}"/>
    <cellStyle name="40% - アクセント 6 4 2 3 3" xfId="5988" xr:uid="{00000000-0005-0000-0000-0000611A0000}"/>
    <cellStyle name="40% - アクセント 6 4 2 3 3 2" xfId="12401" xr:uid="{00000000-0005-0000-0000-0000621A0000}"/>
    <cellStyle name="40% - アクセント 6 4 2 3 3 2 2" xfId="25216" xr:uid="{00000000-0005-0000-0000-0000631A0000}"/>
    <cellStyle name="40% - アクセント 6 4 2 3 3 3" xfId="18809" xr:uid="{00000000-0005-0000-0000-0000641A0000}"/>
    <cellStyle name="40% - アクセント 6 4 2 3 4" xfId="8219" xr:uid="{00000000-0005-0000-0000-0000651A0000}"/>
    <cellStyle name="40% - アクセント 6 4 2 3 4 2" xfId="21034" xr:uid="{00000000-0005-0000-0000-0000661A0000}"/>
    <cellStyle name="40% - アクセント 6 4 2 3 5" xfId="14627" xr:uid="{00000000-0005-0000-0000-0000671A0000}"/>
    <cellStyle name="40% - アクセント 6 4 2 4" xfId="2802" xr:uid="{00000000-0005-0000-0000-0000681A0000}"/>
    <cellStyle name="40% - アクセント 6 4 2 4 2" xfId="9225" xr:uid="{00000000-0005-0000-0000-0000691A0000}"/>
    <cellStyle name="40% - アクセント 6 4 2 4 2 2" xfId="22040" xr:uid="{00000000-0005-0000-0000-00006A1A0000}"/>
    <cellStyle name="40% - アクセント 6 4 2 4 3" xfId="15633" xr:uid="{00000000-0005-0000-0000-00006B1A0000}"/>
    <cellStyle name="40% - アクセント 6 4 2 5" xfId="4966" xr:uid="{00000000-0005-0000-0000-00006C1A0000}"/>
    <cellStyle name="40% - アクセント 6 4 2 5 2" xfId="11379" xr:uid="{00000000-0005-0000-0000-00006D1A0000}"/>
    <cellStyle name="40% - アクセント 6 4 2 5 2 2" xfId="24194" xr:uid="{00000000-0005-0000-0000-00006E1A0000}"/>
    <cellStyle name="40% - アクセント 6 4 2 5 3" xfId="17787" xr:uid="{00000000-0005-0000-0000-00006F1A0000}"/>
    <cellStyle name="40% - アクセント 6 4 2 6" xfId="6806" xr:uid="{00000000-0005-0000-0000-0000701A0000}"/>
    <cellStyle name="40% - アクセント 6 4 2 6 2" xfId="19621" xr:uid="{00000000-0005-0000-0000-0000711A0000}"/>
    <cellStyle name="40% - アクセント 6 4 2 7" xfId="13214" xr:uid="{00000000-0005-0000-0000-0000721A0000}"/>
    <cellStyle name="40% - アクセント 6 4 3" xfId="377" xr:uid="{00000000-0005-0000-0000-0000731A0000}"/>
    <cellStyle name="40% - アクセント 6 4 3 2" xfId="2087" xr:uid="{00000000-0005-0000-0000-0000741A0000}"/>
    <cellStyle name="40% - アクセント 6 4 3 2 2" xfId="4118" xr:uid="{00000000-0005-0000-0000-0000751A0000}"/>
    <cellStyle name="40% - アクセント 6 4 3 2 2 2" xfId="10538" xr:uid="{00000000-0005-0000-0000-0000761A0000}"/>
    <cellStyle name="40% - アクセント 6 4 3 2 2 2 2" xfId="23353" xr:uid="{00000000-0005-0000-0000-0000771A0000}"/>
    <cellStyle name="40% - アクセント 6 4 3 2 2 3" xfId="16946" xr:uid="{00000000-0005-0000-0000-0000781A0000}"/>
    <cellStyle name="40% - アクセント 6 4 3 2 3" xfId="6282" xr:uid="{00000000-0005-0000-0000-0000791A0000}"/>
    <cellStyle name="40% - アクセント 6 4 3 2 3 2" xfId="12695" xr:uid="{00000000-0005-0000-0000-00007A1A0000}"/>
    <cellStyle name="40% - アクセント 6 4 3 2 3 2 2" xfId="25510" xr:uid="{00000000-0005-0000-0000-00007B1A0000}"/>
    <cellStyle name="40% - アクセント 6 4 3 2 3 3" xfId="19103" xr:uid="{00000000-0005-0000-0000-00007C1A0000}"/>
    <cellStyle name="40% - アクセント 6 4 3 2 4" xfId="8513" xr:uid="{00000000-0005-0000-0000-00007D1A0000}"/>
    <cellStyle name="40% - アクセント 6 4 3 2 4 2" xfId="21328" xr:uid="{00000000-0005-0000-0000-00007E1A0000}"/>
    <cellStyle name="40% - アクセント 6 4 3 2 5" xfId="14921" xr:uid="{00000000-0005-0000-0000-00007F1A0000}"/>
    <cellStyle name="40% - アクセント 6 4 3 3" xfId="3096" xr:uid="{00000000-0005-0000-0000-0000801A0000}"/>
    <cellStyle name="40% - アクセント 6 4 3 3 2" xfId="9519" xr:uid="{00000000-0005-0000-0000-0000811A0000}"/>
    <cellStyle name="40% - アクセント 6 4 3 3 2 2" xfId="22334" xr:uid="{00000000-0005-0000-0000-0000821A0000}"/>
    <cellStyle name="40% - アクセント 6 4 3 3 3" xfId="15927" xr:uid="{00000000-0005-0000-0000-0000831A0000}"/>
    <cellStyle name="40% - アクセント 6 4 3 4" xfId="5260" xr:uid="{00000000-0005-0000-0000-0000841A0000}"/>
    <cellStyle name="40% - アクセント 6 4 3 4 2" xfId="11673" xr:uid="{00000000-0005-0000-0000-0000851A0000}"/>
    <cellStyle name="40% - アクセント 6 4 3 4 2 2" xfId="24488" xr:uid="{00000000-0005-0000-0000-0000861A0000}"/>
    <cellStyle name="40% - アクセント 6 4 3 4 3" xfId="18081" xr:uid="{00000000-0005-0000-0000-0000871A0000}"/>
    <cellStyle name="40% - アクセント 6 4 3 5" xfId="6868" xr:uid="{00000000-0005-0000-0000-0000881A0000}"/>
    <cellStyle name="40% - アクセント 6 4 3 5 2" xfId="19683" xr:uid="{00000000-0005-0000-0000-0000891A0000}"/>
    <cellStyle name="40% - アクセント 6 4 3 6" xfId="13276" xr:uid="{00000000-0005-0000-0000-00008A1A0000}"/>
    <cellStyle name="40% - アクセント 6 4 4" xfId="1607" xr:uid="{00000000-0005-0000-0000-00008B1A0000}"/>
    <cellStyle name="40% - アクセント 6 4 4 2" xfId="3638" xr:uid="{00000000-0005-0000-0000-00008C1A0000}"/>
    <cellStyle name="40% - アクセント 6 4 4 2 2" xfId="10058" xr:uid="{00000000-0005-0000-0000-00008D1A0000}"/>
    <cellStyle name="40% - アクセント 6 4 4 2 2 2" xfId="22873" xr:uid="{00000000-0005-0000-0000-00008E1A0000}"/>
    <cellStyle name="40% - アクセント 6 4 4 2 3" xfId="16466" xr:uid="{00000000-0005-0000-0000-00008F1A0000}"/>
    <cellStyle name="40% - アクセント 6 4 4 3" xfId="5802" xr:uid="{00000000-0005-0000-0000-0000901A0000}"/>
    <cellStyle name="40% - アクセント 6 4 4 3 2" xfId="12215" xr:uid="{00000000-0005-0000-0000-0000911A0000}"/>
    <cellStyle name="40% - アクセント 6 4 4 3 2 2" xfId="25030" xr:uid="{00000000-0005-0000-0000-0000921A0000}"/>
    <cellStyle name="40% - アクセント 6 4 4 3 3" xfId="18623" xr:uid="{00000000-0005-0000-0000-0000931A0000}"/>
    <cellStyle name="40% - アクセント 6 4 4 4" xfId="8033" xr:uid="{00000000-0005-0000-0000-0000941A0000}"/>
    <cellStyle name="40% - アクセント 6 4 4 4 2" xfId="20848" xr:uid="{00000000-0005-0000-0000-0000951A0000}"/>
    <cellStyle name="40% - アクセント 6 4 4 5" xfId="14441" xr:uid="{00000000-0005-0000-0000-0000961A0000}"/>
    <cellStyle name="40% - アクセント 6 4 5" xfId="2616" xr:uid="{00000000-0005-0000-0000-0000971A0000}"/>
    <cellStyle name="40% - アクセント 6 4 5 2" xfId="9039" xr:uid="{00000000-0005-0000-0000-0000981A0000}"/>
    <cellStyle name="40% - アクセント 6 4 5 2 2" xfId="21854" xr:uid="{00000000-0005-0000-0000-0000991A0000}"/>
    <cellStyle name="40% - アクセント 6 4 5 3" xfId="15447" xr:uid="{00000000-0005-0000-0000-00009A1A0000}"/>
    <cellStyle name="40% - アクセント 6 4 6" xfId="4780" xr:uid="{00000000-0005-0000-0000-00009B1A0000}"/>
    <cellStyle name="40% - アクセント 6 4 6 2" xfId="11193" xr:uid="{00000000-0005-0000-0000-00009C1A0000}"/>
    <cellStyle name="40% - アクセント 6 4 6 2 2" xfId="24008" xr:uid="{00000000-0005-0000-0000-00009D1A0000}"/>
    <cellStyle name="40% - アクセント 6 4 6 3" xfId="17601" xr:uid="{00000000-0005-0000-0000-00009E1A0000}"/>
    <cellStyle name="40% - アクセント 6 4 7" xfId="791" xr:uid="{00000000-0005-0000-0000-00009F1A0000}"/>
    <cellStyle name="40% - アクセント 6 4 7 2" xfId="7244" xr:uid="{00000000-0005-0000-0000-0000A01A0000}"/>
    <cellStyle name="40% - アクセント 6 4 7 2 2" xfId="20059" xr:uid="{00000000-0005-0000-0000-0000A11A0000}"/>
    <cellStyle name="40% - アクセント 6 4 7 3" xfId="13652" xr:uid="{00000000-0005-0000-0000-0000A21A0000}"/>
    <cellStyle name="40% - アクセント 6 4 8" xfId="6564" xr:uid="{00000000-0005-0000-0000-0000A31A0000}"/>
    <cellStyle name="40% - アクセント 6 4 8 2" xfId="12977" xr:uid="{00000000-0005-0000-0000-0000A41A0000}"/>
    <cellStyle name="40% - アクセント 6 4 8 2 2" xfId="25792" xr:uid="{00000000-0005-0000-0000-0000A51A0000}"/>
    <cellStyle name="40% - アクセント 6 4 8 3" xfId="19385" xr:uid="{00000000-0005-0000-0000-0000A61A0000}"/>
    <cellStyle name="40% - アクセント 6 4 9" xfId="6729" xr:uid="{00000000-0005-0000-0000-0000A71A0000}"/>
    <cellStyle name="40% - アクセント 6 4 9 2" xfId="19544" xr:uid="{00000000-0005-0000-0000-0000A81A0000}"/>
    <cellStyle name="40% - アクセント 6 5" xfId="255" xr:uid="{00000000-0005-0000-0000-0000A91A0000}"/>
    <cellStyle name="40% - アクセント 6 5 2" xfId="570" xr:uid="{00000000-0005-0000-0000-0000AA1A0000}"/>
    <cellStyle name="40% - アクセント 6 5 2 2" xfId="1159" xr:uid="{00000000-0005-0000-0000-0000AB1A0000}"/>
    <cellStyle name="40% - アクセント 6 5 2 2 2" xfId="2199" xr:uid="{00000000-0005-0000-0000-0000AC1A0000}"/>
    <cellStyle name="40% - アクセント 6 5 2 2 2 2" xfId="4230" xr:uid="{00000000-0005-0000-0000-0000AD1A0000}"/>
    <cellStyle name="40% - アクセント 6 5 2 2 2 2 2" xfId="10650" xr:uid="{00000000-0005-0000-0000-0000AE1A0000}"/>
    <cellStyle name="40% - アクセント 6 5 2 2 2 2 2 2" xfId="23465" xr:uid="{00000000-0005-0000-0000-0000AF1A0000}"/>
    <cellStyle name="40% - アクセント 6 5 2 2 2 2 3" xfId="17058" xr:uid="{00000000-0005-0000-0000-0000B01A0000}"/>
    <cellStyle name="40% - アクセント 6 5 2 2 2 3" xfId="6394" xr:uid="{00000000-0005-0000-0000-0000B11A0000}"/>
    <cellStyle name="40% - アクセント 6 5 2 2 2 3 2" xfId="12807" xr:uid="{00000000-0005-0000-0000-0000B21A0000}"/>
    <cellStyle name="40% - アクセント 6 5 2 2 2 3 2 2" xfId="25622" xr:uid="{00000000-0005-0000-0000-0000B31A0000}"/>
    <cellStyle name="40% - アクセント 6 5 2 2 2 3 3" xfId="19215" xr:uid="{00000000-0005-0000-0000-0000B41A0000}"/>
    <cellStyle name="40% - アクセント 6 5 2 2 2 4" xfId="8625" xr:uid="{00000000-0005-0000-0000-0000B51A0000}"/>
    <cellStyle name="40% - アクセント 6 5 2 2 2 4 2" xfId="21440" xr:uid="{00000000-0005-0000-0000-0000B61A0000}"/>
    <cellStyle name="40% - アクセント 6 5 2 2 2 5" xfId="15033" xr:uid="{00000000-0005-0000-0000-0000B71A0000}"/>
    <cellStyle name="40% - アクセント 6 5 2 2 3" xfId="3208" xr:uid="{00000000-0005-0000-0000-0000B81A0000}"/>
    <cellStyle name="40% - アクセント 6 5 2 2 3 2" xfId="9631" xr:uid="{00000000-0005-0000-0000-0000B91A0000}"/>
    <cellStyle name="40% - アクセント 6 5 2 2 3 2 2" xfId="22446" xr:uid="{00000000-0005-0000-0000-0000BA1A0000}"/>
    <cellStyle name="40% - アクセント 6 5 2 2 3 3" xfId="16039" xr:uid="{00000000-0005-0000-0000-0000BB1A0000}"/>
    <cellStyle name="40% - アクセント 6 5 2 2 4" xfId="5372" xr:uid="{00000000-0005-0000-0000-0000BC1A0000}"/>
    <cellStyle name="40% - アクセント 6 5 2 2 4 2" xfId="11785" xr:uid="{00000000-0005-0000-0000-0000BD1A0000}"/>
    <cellStyle name="40% - アクセント 6 5 2 2 4 2 2" xfId="24600" xr:uid="{00000000-0005-0000-0000-0000BE1A0000}"/>
    <cellStyle name="40% - アクセント 6 5 2 2 4 3" xfId="18193" xr:uid="{00000000-0005-0000-0000-0000BF1A0000}"/>
    <cellStyle name="40% - アクセント 6 5 2 2 5" xfId="7612" xr:uid="{00000000-0005-0000-0000-0000C01A0000}"/>
    <cellStyle name="40% - アクセント 6 5 2 2 5 2" xfId="20427" xr:uid="{00000000-0005-0000-0000-0000C11A0000}"/>
    <cellStyle name="40% - アクセント 6 5 2 2 6" xfId="14020" xr:uid="{00000000-0005-0000-0000-0000C21A0000}"/>
    <cellStyle name="40% - アクセント 6 5 2 3" xfId="1717" xr:uid="{00000000-0005-0000-0000-0000C31A0000}"/>
    <cellStyle name="40% - アクセント 6 5 2 3 2" xfId="3748" xr:uid="{00000000-0005-0000-0000-0000C41A0000}"/>
    <cellStyle name="40% - アクセント 6 5 2 3 2 2" xfId="10168" xr:uid="{00000000-0005-0000-0000-0000C51A0000}"/>
    <cellStyle name="40% - アクセント 6 5 2 3 2 2 2" xfId="22983" xr:uid="{00000000-0005-0000-0000-0000C61A0000}"/>
    <cellStyle name="40% - アクセント 6 5 2 3 2 3" xfId="16576" xr:uid="{00000000-0005-0000-0000-0000C71A0000}"/>
    <cellStyle name="40% - アクセント 6 5 2 3 3" xfId="5912" xr:uid="{00000000-0005-0000-0000-0000C81A0000}"/>
    <cellStyle name="40% - アクセント 6 5 2 3 3 2" xfId="12325" xr:uid="{00000000-0005-0000-0000-0000C91A0000}"/>
    <cellStyle name="40% - アクセント 6 5 2 3 3 2 2" xfId="25140" xr:uid="{00000000-0005-0000-0000-0000CA1A0000}"/>
    <cellStyle name="40% - アクセント 6 5 2 3 3 3" xfId="18733" xr:uid="{00000000-0005-0000-0000-0000CB1A0000}"/>
    <cellStyle name="40% - アクセント 6 5 2 3 4" xfId="8143" xr:uid="{00000000-0005-0000-0000-0000CC1A0000}"/>
    <cellStyle name="40% - アクセント 6 5 2 3 4 2" xfId="20958" xr:uid="{00000000-0005-0000-0000-0000CD1A0000}"/>
    <cellStyle name="40% - アクセント 6 5 2 3 5" xfId="14551" xr:uid="{00000000-0005-0000-0000-0000CE1A0000}"/>
    <cellStyle name="40% - アクセント 6 5 2 4" xfId="2726" xr:uid="{00000000-0005-0000-0000-0000CF1A0000}"/>
    <cellStyle name="40% - アクセント 6 5 2 4 2" xfId="9149" xr:uid="{00000000-0005-0000-0000-0000D01A0000}"/>
    <cellStyle name="40% - アクセント 6 5 2 4 2 2" xfId="21964" xr:uid="{00000000-0005-0000-0000-0000D11A0000}"/>
    <cellStyle name="40% - アクセント 6 5 2 4 3" xfId="15557" xr:uid="{00000000-0005-0000-0000-0000D21A0000}"/>
    <cellStyle name="40% - アクセント 6 5 2 5" xfId="4890" xr:uid="{00000000-0005-0000-0000-0000D31A0000}"/>
    <cellStyle name="40% - アクセント 6 5 2 5 2" xfId="11303" xr:uid="{00000000-0005-0000-0000-0000D41A0000}"/>
    <cellStyle name="40% - アクセント 6 5 2 5 2 2" xfId="24118" xr:uid="{00000000-0005-0000-0000-0000D51A0000}"/>
    <cellStyle name="40% - アクセント 6 5 2 5 3" xfId="17711" xr:uid="{00000000-0005-0000-0000-0000D61A0000}"/>
    <cellStyle name="40% - アクセント 6 5 2 6" xfId="7047" xr:uid="{00000000-0005-0000-0000-0000D71A0000}"/>
    <cellStyle name="40% - アクセント 6 5 2 6 2" xfId="19862" xr:uid="{00000000-0005-0000-0000-0000D81A0000}"/>
    <cellStyle name="40% - アクセント 6 5 2 7" xfId="13455" xr:uid="{00000000-0005-0000-0000-0000D91A0000}"/>
    <cellStyle name="40% - アクセント 6 5 3" xfId="989" xr:uid="{00000000-0005-0000-0000-0000DA1A0000}"/>
    <cellStyle name="40% - アクセント 6 5 3 2" xfId="2011" xr:uid="{00000000-0005-0000-0000-0000DB1A0000}"/>
    <cellStyle name="40% - アクセント 6 5 3 2 2" xfId="4042" xr:uid="{00000000-0005-0000-0000-0000DC1A0000}"/>
    <cellStyle name="40% - アクセント 6 5 3 2 2 2" xfId="10462" xr:uid="{00000000-0005-0000-0000-0000DD1A0000}"/>
    <cellStyle name="40% - アクセント 6 5 3 2 2 2 2" xfId="23277" xr:uid="{00000000-0005-0000-0000-0000DE1A0000}"/>
    <cellStyle name="40% - アクセント 6 5 3 2 2 3" xfId="16870" xr:uid="{00000000-0005-0000-0000-0000DF1A0000}"/>
    <cellStyle name="40% - アクセント 6 5 3 2 3" xfId="6206" xr:uid="{00000000-0005-0000-0000-0000E01A0000}"/>
    <cellStyle name="40% - アクセント 6 5 3 2 3 2" xfId="12619" xr:uid="{00000000-0005-0000-0000-0000E11A0000}"/>
    <cellStyle name="40% - アクセント 6 5 3 2 3 2 2" xfId="25434" xr:uid="{00000000-0005-0000-0000-0000E21A0000}"/>
    <cellStyle name="40% - アクセント 6 5 3 2 3 3" xfId="19027" xr:uid="{00000000-0005-0000-0000-0000E31A0000}"/>
    <cellStyle name="40% - アクセント 6 5 3 2 4" xfId="8437" xr:uid="{00000000-0005-0000-0000-0000E41A0000}"/>
    <cellStyle name="40% - アクセント 6 5 3 2 4 2" xfId="21252" xr:uid="{00000000-0005-0000-0000-0000E51A0000}"/>
    <cellStyle name="40% - アクセント 6 5 3 2 5" xfId="14845" xr:uid="{00000000-0005-0000-0000-0000E61A0000}"/>
    <cellStyle name="40% - アクセント 6 5 3 3" xfId="3020" xr:uid="{00000000-0005-0000-0000-0000E71A0000}"/>
    <cellStyle name="40% - アクセント 6 5 3 3 2" xfId="9443" xr:uid="{00000000-0005-0000-0000-0000E81A0000}"/>
    <cellStyle name="40% - アクセント 6 5 3 3 2 2" xfId="22258" xr:uid="{00000000-0005-0000-0000-0000E91A0000}"/>
    <cellStyle name="40% - アクセント 6 5 3 3 3" xfId="15851" xr:uid="{00000000-0005-0000-0000-0000EA1A0000}"/>
    <cellStyle name="40% - アクセント 6 5 3 4" xfId="5184" xr:uid="{00000000-0005-0000-0000-0000EB1A0000}"/>
    <cellStyle name="40% - アクセント 6 5 3 4 2" xfId="11597" xr:uid="{00000000-0005-0000-0000-0000EC1A0000}"/>
    <cellStyle name="40% - アクセント 6 5 3 4 2 2" xfId="24412" xr:uid="{00000000-0005-0000-0000-0000ED1A0000}"/>
    <cellStyle name="40% - アクセント 6 5 3 4 3" xfId="18005" xr:uid="{00000000-0005-0000-0000-0000EE1A0000}"/>
    <cellStyle name="40% - アクセント 6 5 3 5" xfId="7442" xr:uid="{00000000-0005-0000-0000-0000EF1A0000}"/>
    <cellStyle name="40% - アクセント 6 5 3 5 2" xfId="20257" xr:uid="{00000000-0005-0000-0000-0000F01A0000}"/>
    <cellStyle name="40% - アクセント 6 5 3 6" xfId="13850" xr:uid="{00000000-0005-0000-0000-0000F11A0000}"/>
    <cellStyle name="40% - アクセント 6 5 4" xfId="1531" xr:uid="{00000000-0005-0000-0000-0000F21A0000}"/>
    <cellStyle name="40% - アクセント 6 5 4 2" xfId="3563" xr:uid="{00000000-0005-0000-0000-0000F31A0000}"/>
    <cellStyle name="40% - アクセント 6 5 4 2 2" xfId="9983" xr:uid="{00000000-0005-0000-0000-0000F41A0000}"/>
    <cellStyle name="40% - アクセント 6 5 4 2 2 2" xfId="22798" xr:uid="{00000000-0005-0000-0000-0000F51A0000}"/>
    <cellStyle name="40% - アクセント 6 5 4 2 3" xfId="16391" xr:uid="{00000000-0005-0000-0000-0000F61A0000}"/>
    <cellStyle name="40% - アクセント 6 5 4 3" xfId="5727" xr:uid="{00000000-0005-0000-0000-0000F71A0000}"/>
    <cellStyle name="40% - アクセント 6 5 4 3 2" xfId="12140" xr:uid="{00000000-0005-0000-0000-0000F81A0000}"/>
    <cellStyle name="40% - アクセント 6 5 4 3 2 2" xfId="24955" xr:uid="{00000000-0005-0000-0000-0000F91A0000}"/>
    <cellStyle name="40% - アクセント 6 5 4 3 3" xfId="18548" xr:uid="{00000000-0005-0000-0000-0000FA1A0000}"/>
    <cellStyle name="40% - アクセント 6 5 4 4" xfId="7958" xr:uid="{00000000-0005-0000-0000-0000FB1A0000}"/>
    <cellStyle name="40% - アクセント 6 5 4 4 2" xfId="20773" xr:uid="{00000000-0005-0000-0000-0000FC1A0000}"/>
    <cellStyle name="40% - アクセント 6 5 4 5" xfId="14366" xr:uid="{00000000-0005-0000-0000-0000FD1A0000}"/>
    <cellStyle name="40% - アクセント 6 5 5" xfId="2541" xr:uid="{00000000-0005-0000-0000-0000FE1A0000}"/>
    <cellStyle name="40% - アクセント 6 5 5 2" xfId="8964" xr:uid="{00000000-0005-0000-0000-0000FF1A0000}"/>
    <cellStyle name="40% - アクセント 6 5 5 2 2" xfId="21779" xr:uid="{00000000-0005-0000-0000-0000001B0000}"/>
    <cellStyle name="40% - アクセント 6 5 5 3" xfId="15372" xr:uid="{00000000-0005-0000-0000-0000011B0000}"/>
    <cellStyle name="40% - アクセント 6 5 6" xfId="4705" xr:uid="{00000000-0005-0000-0000-0000021B0000}"/>
    <cellStyle name="40% - アクセント 6 5 6 2" xfId="11118" xr:uid="{00000000-0005-0000-0000-0000031B0000}"/>
    <cellStyle name="40% - アクセント 6 5 6 2 2" xfId="23933" xr:uid="{00000000-0005-0000-0000-0000041B0000}"/>
    <cellStyle name="40% - アクセント 6 5 6 3" xfId="17526" xr:uid="{00000000-0005-0000-0000-0000051B0000}"/>
    <cellStyle name="40% - アクセント 6 5 7" xfId="6756" xr:uid="{00000000-0005-0000-0000-0000061B0000}"/>
    <cellStyle name="40% - アクセント 6 5 7 2" xfId="19571" xr:uid="{00000000-0005-0000-0000-0000071B0000}"/>
    <cellStyle name="40% - アクセント 6 5 8" xfId="13164" xr:uid="{00000000-0005-0000-0000-0000081B0000}"/>
    <cellStyle name="40% - アクセント 6 6" xfId="350" xr:uid="{00000000-0005-0000-0000-0000091B0000}"/>
    <cellStyle name="40% - アクセント 6 6 2" xfId="534" xr:uid="{00000000-0005-0000-0000-00000A1B0000}"/>
    <cellStyle name="40% - アクセント 6 6 2 2" xfId="1123" xr:uid="{00000000-0005-0000-0000-00000B1B0000}"/>
    <cellStyle name="40% - アクセント 6 6 2 2 2" xfId="2163" xr:uid="{00000000-0005-0000-0000-00000C1B0000}"/>
    <cellStyle name="40% - アクセント 6 6 2 2 2 2" xfId="4194" xr:uid="{00000000-0005-0000-0000-00000D1B0000}"/>
    <cellStyle name="40% - アクセント 6 6 2 2 2 2 2" xfId="10614" xr:uid="{00000000-0005-0000-0000-00000E1B0000}"/>
    <cellStyle name="40% - アクセント 6 6 2 2 2 2 2 2" xfId="23429" xr:uid="{00000000-0005-0000-0000-00000F1B0000}"/>
    <cellStyle name="40% - アクセント 6 6 2 2 2 2 3" xfId="17022" xr:uid="{00000000-0005-0000-0000-0000101B0000}"/>
    <cellStyle name="40% - アクセント 6 6 2 2 2 3" xfId="6358" xr:uid="{00000000-0005-0000-0000-0000111B0000}"/>
    <cellStyle name="40% - アクセント 6 6 2 2 2 3 2" xfId="12771" xr:uid="{00000000-0005-0000-0000-0000121B0000}"/>
    <cellStyle name="40% - アクセント 6 6 2 2 2 3 2 2" xfId="25586" xr:uid="{00000000-0005-0000-0000-0000131B0000}"/>
    <cellStyle name="40% - アクセント 6 6 2 2 2 3 3" xfId="19179" xr:uid="{00000000-0005-0000-0000-0000141B0000}"/>
    <cellStyle name="40% - アクセント 6 6 2 2 2 4" xfId="8589" xr:uid="{00000000-0005-0000-0000-0000151B0000}"/>
    <cellStyle name="40% - アクセント 6 6 2 2 2 4 2" xfId="21404" xr:uid="{00000000-0005-0000-0000-0000161B0000}"/>
    <cellStyle name="40% - アクセント 6 6 2 2 2 5" xfId="14997" xr:uid="{00000000-0005-0000-0000-0000171B0000}"/>
    <cellStyle name="40% - アクセント 6 6 2 2 3" xfId="3172" xr:uid="{00000000-0005-0000-0000-0000181B0000}"/>
    <cellStyle name="40% - アクセント 6 6 2 2 3 2" xfId="9595" xr:uid="{00000000-0005-0000-0000-0000191B0000}"/>
    <cellStyle name="40% - アクセント 6 6 2 2 3 2 2" xfId="22410" xr:uid="{00000000-0005-0000-0000-00001A1B0000}"/>
    <cellStyle name="40% - アクセント 6 6 2 2 3 3" xfId="16003" xr:uid="{00000000-0005-0000-0000-00001B1B0000}"/>
    <cellStyle name="40% - アクセント 6 6 2 2 4" xfId="5336" xr:uid="{00000000-0005-0000-0000-00001C1B0000}"/>
    <cellStyle name="40% - アクセント 6 6 2 2 4 2" xfId="11749" xr:uid="{00000000-0005-0000-0000-00001D1B0000}"/>
    <cellStyle name="40% - アクセント 6 6 2 2 4 2 2" xfId="24564" xr:uid="{00000000-0005-0000-0000-00001E1B0000}"/>
    <cellStyle name="40% - アクセント 6 6 2 2 4 3" xfId="18157" xr:uid="{00000000-0005-0000-0000-00001F1B0000}"/>
    <cellStyle name="40% - アクセント 6 6 2 2 5" xfId="7576" xr:uid="{00000000-0005-0000-0000-0000201B0000}"/>
    <cellStyle name="40% - アクセント 6 6 2 2 5 2" xfId="20391" xr:uid="{00000000-0005-0000-0000-0000211B0000}"/>
    <cellStyle name="40% - アクセント 6 6 2 2 6" xfId="13984" xr:uid="{00000000-0005-0000-0000-0000221B0000}"/>
    <cellStyle name="40% - アクセント 6 6 2 3" xfId="1681" xr:uid="{00000000-0005-0000-0000-0000231B0000}"/>
    <cellStyle name="40% - アクセント 6 6 2 3 2" xfId="3712" xr:uid="{00000000-0005-0000-0000-0000241B0000}"/>
    <cellStyle name="40% - アクセント 6 6 2 3 2 2" xfId="10132" xr:uid="{00000000-0005-0000-0000-0000251B0000}"/>
    <cellStyle name="40% - アクセント 6 6 2 3 2 2 2" xfId="22947" xr:uid="{00000000-0005-0000-0000-0000261B0000}"/>
    <cellStyle name="40% - アクセント 6 6 2 3 2 3" xfId="16540" xr:uid="{00000000-0005-0000-0000-0000271B0000}"/>
    <cellStyle name="40% - アクセント 6 6 2 3 3" xfId="5876" xr:uid="{00000000-0005-0000-0000-0000281B0000}"/>
    <cellStyle name="40% - アクセント 6 6 2 3 3 2" xfId="12289" xr:uid="{00000000-0005-0000-0000-0000291B0000}"/>
    <cellStyle name="40% - アクセント 6 6 2 3 3 2 2" xfId="25104" xr:uid="{00000000-0005-0000-0000-00002A1B0000}"/>
    <cellStyle name="40% - アクセント 6 6 2 3 3 3" xfId="18697" xr:uid="{00000000-0005-0000-0000-00002B1B0000}"/>
    <cellStyle name="40% - アクセント 6 6 2 3 4" xfId="8107" xr:uid="{00000000-0005-0000-0000-00002C1B0000}"/>
    <cellStyle name="40% - アクセント 6 6 2 3 4 2" xfId="20922" xr:uid="{00000000-0005-0000-0000-00002D1B0000}"/>
    <cellStyle name="40% - アクセント 6 6 2 3 5" xfId="14515" xr:uid="{00000000-0005-0000-0000-00002E1B0000}"/>
    <cellStyle name="40% - アクセント 6 6 2 4" xfId="2690" xr:uid="{00000000-0005-0000-0000-00002F1B0000}"/>
    <cellStyle name="40% - アクセント 6 6 2 4 2" xfId="9113" xr:uid="{00000000-0005-0000-0000-0000301B0000}"/>
    <cellStyle name="40% - アクセント 6 6 2 4 2 2" xfId="21928" xr:uid="{00000000-0005-0000-0000-0000311B0000}"/>
    <cellStyle name="40% - アクセント 6 6 2 4 3" xfId="15521" xr:uid="{00000000-0005-0000-0000-0000321B0000}"/>
    <cellStyle name="40% - アクセント 6 6 2 5" xfId="4854" xr:uid="{00000000-0005-0000-0000-0000331B0000}"/>
    <cellStyle name="40% - アクセント 6 6 2 5 2" xfId="11267" xr:uid="{00000000-0005-0000-0000-0000341B0000}"/>
    <cellStyle name="40% - アクセント 6 6 2 5 2 2" xfId="24082" xr:uid="{00000000-0005-0000-0000-0000351B0000}"/>
    <cellStyle name="40% - アクセント 6 6 2 5 3" xfId="17675" xr:uid="{00000000-0005-0000-0000-0000361B0000}"/>
    <cellStyle name="40% - アクセント 6 6 2 6" xfId="7011" xr:uid="{00000000-0005-0000-0000-0000371B0000}"/>
    <cellStyle name="40% - アクセント 6 6 2 6 2" xfId="19826" xr:uid="{00000000-0005-0000-0000-0000381B0000}"/>
    <cellStyle name="40% - アクセント 6 6 2 7" xfId="13419" xr:uid="{00000000-0005-0000-0000-0000391B0000}"/>
    <cellStyle name="40% - アクセント 6 6 3" xfId="954" xr:uid="{00000000-0005-0000-0000-00003A1B0000}"/>
    <cellStyle name="40% - アクセント 6 6 3 2" xfId="1976" xr:uid="{00000000-0005-0000-0000-00003B1B0000}"/>
    <cellStyle name="40% - アクセント 6 6 3 2 2" xfId="4007" xr:uid="{00000000-0005-0000-0000-00003C1B0000}"/>
    <cellStyle name="40% - アクセント 6 6 3 2 2 2" xfId="10427" xr:uid="{00000000-0005-0000-0000-00003D1B0000}"/>
    <cellStyle name="40% - アクセント 6 6 3 2 2 2 2" xfId="23242" xr:uid="{00000000-0005-0000-0000-00003E1B0000}"/>
    <cellStyle name="40% - アクセント 6 6 3 2 2 3" xfId="16835" xr:uid="{00000000-0005-0000-0000-00003F1B0000}"/>
    <cellStyle name="40% - アクセント 6 6 3 2 3" xfId="6171" xr:uid="{00000000-0005-0000-0000-0000401B0000}"/>
    <cellStyle name="40% - アクセント 6 6 3 2 3 2" xfId="12584" xr:uid="{00000000-0005-0000-0000-0000411B0000}"/>
    <cellStyle name="40% - アクセント 6 6 3 2 3 2 2" xfId="25399" xr:uid="{00000000-0005-0000-0000-0000421B0000}"/>
    <cellStyle name="40% - アクセント 6 6 3 2 3 3" xfId="18992" xr:uid="{00000000-0005-0000-0000-0000431B0000}"/>
    <cellStyle name="40% - アクセント 6 6 3 2 4" xfId="8402" xr:uid="{00000000-0005-0000-0000-0000441B0000}"/>
    <cellStyle name="40% - アクセント 6 6 3 2 4 2" xfId="21217" xr:uid="{00000000-0005-0000-0000-0000451B0000}"/>
    <cellStyle name="40% - アクセント 6 6 3 2 5" xfId="14810" xr:uid="{00000000-0005-0000-0000-0000461B0000}"/>
    <cellStyle name="40% - アクセント 6 6 3 3" xfId="2985" xr:uid="{00000000-0005-0000-0000-0000471B0000}"/>
    <cellStyle name="40% - アクセント 6 6 3 3 2" xfId="9408" xr:uid="{00000000-0005-0000-0000-0000481B0000}"/>
    <cellStyle name="40% - アクセント 6 6 3 3 2 2" xfId="22223" xr:uid="{00000000-0005-0000-0000-0000491B0000}"/>
    <cellStyle name="40% - アクセント 6 6 3 3 3" xfId="15816" xr:uid="{00000000-0005-0000-0000-00004A1B0000}"/>
    <cellStyle name="40% - アクセント 6 6 3 4" xfId="5149" xr:uid="{00000000-0005-0000-0000-00004B1B0000}"/>
    <cellStyle name="40% - アクセント 6 6 3 4 2" xfId="11562" xr:uid="{00000000-0005-0000-0000-00004C1B0000}"/>
    <cellStyle name="40% - アクセント 6 6 3 4 2 2" xfId="24377" xr:uid="{00000000-0005-0000-0000-00004D1B0000}"/>
    <cellStyle name="40% - アクセント 6 6 3 4 3" xfId="17970" xr:uid="{00000000-0005-0000-0000-00004E1B0000}"/>
    <cellStyle name="40% - アクセント 6 6 3 5" xfId="7407" xr:uid="{00000000-0005-0000-0000-00004F1B0000}"/>
    <cellStyle name="40% - アクセント 6 6 3 5 2" xfId="20222" xr:uid="{00000000-0005-0000-0000-0000501B0000}"/>
    <cellStyle name="40% - アクセント 6 6 3 6" xfId="13815" xr:uid="{00000000-0005-0000-0000-0000511B0000}"/>
    <cellStyle name="40% - アクセント 6 6 4" xfId="1497" xr:uid="{00000000-0005-0000-0000-0000521B0000}"/>
    <cellStyle name="40% - アクセント 6 6 4 2" xfId="3529" xr:uid="{00000000-0005-0000-0000-0000531B0000}"/>
    <cellStyle name="40% - アクセント 6 6 4 2 2" xfId="9949" xr:uid="{00000000-0005-0000-0000-0000541B0000}"/>
    <cellStyle name="40% - アクセント 6 6 4 2 2 2" xfId="22764" xr:uid="{00000000-0005-0000-0000-0000551B0000}"/>
    <cellStyle name="40% - アクセント 6 6 4 2 3" xfId="16357" xr:uid="{00000000-0005-0000-0000-0000561B0000}"/>
    <cellStyle name="40% - アクセント 6 6 4 3" xfId="5693" xr:uid="{00000000-0005-0000-0000-0000571B0000}"/>
    <cellStyle name="40% - アクセント 6 6 4 3 2" xfId="12106" xr:uid="{00000000-0005-0000-0000-0000581B0000}"/>
    <cellStyle name="40% - アクセント 6 6 4 3 2 2" xfId="24921" xr:uid="{00000000-0005-0000-0000-0000591B0000}"/>
    <cellStyle name="40% - アクセント 6 6 4 3 3" xfId="18514" xr:uid="{00000000-0005-0000-0000-00005A1B0000}"/>
    <cellStyle name="40% - アクセント 6 6 4 4" xfId="7924" xr:uid="{00000000-0005-0000-0000-00005B1B0000}"/>
    <cellStyle name="40% - アクセント 6 6 4 4 2" xfId="20739" xr:uid="{00000000-0005-0000-0000-00005C1B0000}"/>
    <cellStyle name="40% - アクセント 6 6 4 5" xfId="14332" xr:uid="{00000000-0005-0000-0000-00005D1B0000}"/>
    <cellStyle name="40% - アクセント 6 6 5" xfId="2507" xr:uid="{00000000-0005-0000-0000-00005E1B0000}"/>
    <cellStyle name="40% - アクセント 6 6 5 2" xfId="8930" xr:uid="{00000000-0005-0000-0000-00005F1B0000}"/>
    <cellStyle name="40% - アクセント 6 6 5 2 2" xfId="21745" xr:uid="{00000000-0005-0000-0000-0000601B0000}"/>
    <cellStyle name="40% - アクセント 6 6 5 3" xfId="15338" xr:uid="{00000000-0005-0000-0000-0000611B0000}"/>
    <cellStyle name="40% - アクセント 6 6 6" xfId="4671" xr:uid="{00000000-0005-0000-0000-0000621B0000}"/>
    <cellStyle name="40% - アクセント 6 6 6 2" xfId="11084" xr:uid="{00000000-0005-0000-0000-0000631B0000}"/>
    <cellStyle name="40% - アクセント 6 6 6 2 2" xfId="23899" xr:uid="{00000000-0005-0000-0000-0000641B0000}"/>
    <cellStyle name="40% - アクセント 6 6 6 3" xfId="17492" xr:uid="{00000000-0005-0000-0000-0000651B0000}"/>
    <cellStyle name="40% - アクセント 6 6 7" xfId="6841" xr:uid="{00000000-0005-0000-0000-0000661B0000}"/>
    <cellStyle name="40% - アクセント 6 6 7 2" xfId="19656" xr:uid="{00000000-0005-0000-0000-0000671B0000}"/>
    <cellStyle name="40% - アクセント 6 6 8" xfId="13249" xr:uid="{00000000-0005-0000-0000-0000681B0000}"/>
    <cellStyle name="40% - アクセント 6 7" xfId="390" xr:uid="{00000000-0005-0000-0000-0000691B0000}"/>
    <cellStyle name="40% - アクセント 6 7 2" xfId="904" xr:uid="{00000000-0005-0000-0000-00006A1B0000}"/>
    <cellStyle name="40% - アクセント 6 7 2 2" xfId="1926" xr:uid="{00000000-0005-0000-0000-00006B1B0000}"/>
    <cellStyle name="40% - アクセント 6 7 2 2 2" xfId="3957" xr:uid="{00000000-0005-0000-0000-00006C1B0000}"/>
    <cellStyle name="40% - アクセント 6 7 2 2 2 2" xfId="10377" xr:uid="{00000000-0005-0000-0000-00006D1B0000}"/>
    <cellStyle name="40% - アクセント 6 7 2 2 2 2 2" xfId="23192" xr:uid="{00000000-0005-0000-0000-00006E1B0000}"/>
    <cellStyle name="40% - アクセント 6 7 2 2 2 3" xfId="16785" xr:uid="{00000000-0005-0000-0000-00006F1B0000}"/>
    <cellStyle name="40% - アクセント 6 7 2 2 3" xfId="6121" xr:uid="{00000000-0005-0000-0000-0000701B0000}"/>
    <cellStyle name="40% - アクセント 6 7 2 2 3 2" xfId="12534" xr:uid="{00000000-0005-0000-0000-0000711B0000}"/>
    <cellStyle name="40% - アクセント 6 7 2 2 3 2 2" xfId="25349" xr:uid="{00000000-0005-0000-0000-0000721B0000}"/>
    <cellStyle name="40% - アクセント 6 7 2 2 3 3" xfId="18942" xr:uid="{00000000-0005-0000-0000-0000731B0000}"/>
    <cellStyle name="40% - アクセント 6 7 2 2 4" xfId="8352" xr:uid="{00000000-0005-0000-0000-0000741B0000}"/>
    <cellStyle name="40% - アクセント 6 7 2 2 4 2" xfId="21167" xr:uid="{00000000-0005-0000-0000-0000751B0000}"/>
    <cellStyle name="40% - アクセント 6 7 2 2 5" xfId="14760" xr:uid="{00000000-0005-0000-0000-0000761B0000}"/>
    <cellStyle name="40% - アクセント 6 7 2 3" xfId="2935" xr:uid="{00000000-0005-0000-0000-0000771B0000}"/>
    <cellStyle name="40% - アクセント 6 7 2 3 2" xfId="9358" xr:uid="{00000000-0005-0000-0000-0000781B0000}"/>
    <cellStyle name="40% - アクセント 6 7 2 3 2 2" xfId="22173" xr:uid="{00000000-0005-0000-0000-0000791B0000}"/>
    <cellStyle name="40% - アクセント 6 7 2 3 3" xfId="15766" xr:uid="{00000000-0005-0000-0000-00007A1B0000}"/>
    <cellStyle name="40% - アクセント 6 7 2 4" xfId="5099" xr:uid="{00000000-0005-0000-0000-00007B1B0000}"/>
    <cellStyle name="40% - アクセント 6 7 2 4 2" xfId="11512" xr:uid="{00000000-0005-0000-0000-00007C1B0000}"/>
    <cellStyle name="40% - アクセント 6 7 2 4 2 2" xfId="24327" xr:uid="{00000000-0005-0000-0000-00007D1B0000}"/>
    <cellStyle name="40% - アクセント 6 7 2 4 3" xfId="17920" xr:uid="{00000000-0005-0000-0000-00007E1B0000}"/>
    <cellStyle name="40% - アクセント 6 7 2 5" xfId="7357" xr:uid="{00000000-0005-0000-0000-00007F1B0000}"/>
    <cellStyle name="40% - アクセント 6 7 2 5 2" xfId="20172" xr:uid="{00000000-0005-0000-0000-0000801B0000}"/>
    <cellStyle name="40% - アクセント 6 7 2 6" xfId="13765" xr:uid="{00000000-0005-0000-0000-0000811B0000}"/>
    <cellStyle name="40% - アクセント 6 7 3" xfId="1447" xr:uid="{00000000-0005-0000-0000-0000821B0000}"/>
    <cellStyle name="40% - アクセント 6 7 3 2" xfId="3479" xr:uid="{00000000-0005-0000-0000-0000831B0000}"/>
    <cellStyle name="40% - アクセント 6 7 3 2 2" xfId="9899" xr:uid="{00000000-0005-0000-0000-0000841B0000}"/>
    <cellStyle name="40% - アクセント 6 7 3 2 2 2" xfId="22714" xr:uid="{00000000-0005-0000-0000-0000851B0000}"/>
    <cellStyle name="40% - アクセント 6 7 3 2 3" xfId="16307" xr:uid="{00000000-0005-0000-0000-0000861B0000}"/>
    <cellStyle name="40% - アクセント 6 7 3 3" xfId="5643" xr:uid="{00000000-0005-0000-0000-0000871B0000}"/>
    <cellStyle name="40% - アクセント 6 7 3 3 2" xfId="12056" xr:uid="{00000000-0005-0000-0000-0000881B0000}"/>
    <cellStyle name="40% - アクセント 6 7 3 3 2 2" xfId="24871" xr:uid="{00000000-0005-0000-0000-0000891B0000}"/>
    <cellStyle name="40% - アクセント 6 7 3 3 3" xfId="18464" xr:uid="{00000000-0005-0000-0000-00008A1B0000}"/>
    <cellStyle name="40% - アクセント 6 7 3 4" xfId="7874" xr:uid="{00000000-0005-0000-0000-00008B1B0000}"/>
    <cellStyle name="40% - アクセント 6 7 3 4 2" xfId="20689" xr:uid="{00000000-0005-0000-0000-00008C1B0000}"/>
    <cellStyle name="40% - アクセント 6 7 3 5" xfId="14282" xr:uid="{00000000-0005-0000-0000-00008D1B0000}"/>
    <cellStyle name="40% - アクセント 6 7 4" xfId="2457" xr:uid="{00000000-0005-0000-0000-00008E1B0000}"/>
    <cellStyle name="40% - アクセント 6 7 4 2" xfId="8880" xr:uid="{00000000-0005-0000-0000-00008F1B0000}"/>
    <cellStyle name="40% - アクセント 6 7 4 2 2" xfId="21695" xr:uid="{00000000-0005-0000-0000-0000901B0000}"/>
    <cellStyle name="40% - アクセント 6 7 4 3" xfId="15288" xr:uid="{00000000-0005-0000-0000-0000911B0000}"/>
    <cellStyle name="40% - アクセント 6 7 5" xfId="4621" xr:uid="{00000000-0005-0000-0000-0000921B0000}"/>
    <cellStyle name="40% - アクセント 6 7 5 2" xfId="11034" xr:uid="{00000000-0005-0000-0000-0000931B0000}"/>
    <cellStyle name="40% - アクセント 6 7 5 2 2" xfId="23849" xr:uid="{00000000-0005-0000-0000-0000941B0000}"/>
    <cellStyle name="40% - アクセント 6 7 5 3" xfId="17442" xr:uid="{00000000-0005-0000-0000-0000951B0000}"/>
    <cellStyle name="40% - アクセント 6 7 6" xfId="6880" xr:uid="{00000000-0005-0000-0000-0000961B0000}"/>
    <cellStyle name="40% - アクセント 6 7 6 2" xfId="19695" xr:uid="{00000000-0005-0000-0000-0000971B0000}"/>
    <cellStyle name="40% - アクセント 6 7 7" xfId="13288" xr:uid="{00000000-0005-0000-0000-0000981B0000}"/>
    <cellStyle name="40% - アクセント 6 8" xfId="493" xr:uid="{00000000-0005-0000-0000-0000991B0000}"/>
    <cellStyle name="40% - アクセント 6 8 2" xfId="1078" xr:uid="{00000000-0005-0000-0000-00009A1B0000}"/>
    <cellStyle name="40% - アクセント 6 8 2 2" xfId="2118" xr:uid="{00000000-0005-0000-0000-00009B1B0000}"/>
    <cellStyle name="40% - アクセント 6 8 2 2 2" xfId="4149" xr:uid="{00000000-0005-0000-0000-00009C1B0000}"/>
    <cellStyle name="40% - アクセント 6 8 2 2 2 2" xfId="10569" xr:uid="{00000000-0005-0000-0000-00009D1B0000}"/>
    <cellStyle name="40% - アクセント 6 8 2 2 2 2 2" xfId="23384" xr:uid="{00000000-0005-0000-0000-00009E1B0000}"/>
    <cellStyle name="40% - アクセント 6 8 2 2 2 3" xfId="16977" xr:uid="{00000000-0005-0000-0000-00009F1B0000}"/>
    <cellStyle name="40% - アクセント 6 8 2 2 3" xfId="6313" xr:uid="{00000000-0005-0000-0000-0000A01B0000}"/>
    <cellStyle name="40% - アクセント 6 8 2 2 3 2" xfId="12726" xr:uid="{00000000-0005-0000-0000-0000A11B0000}"/>
    <cellStyle name="40% - アクセント 6 8 2 2 3 2 2" xfId="25541" xr:uid="{00000000-0005-0000-0000-0000A21B0000}"/>
    <cellStyle name="40% - アクセント 6 8 2 2 3 3" xfId="19134" xr:uid="{00000000-0005-0000-0000-0000A31B0000}"/>
    <cellStyle name="40% - アクセント 6 8 2 2 4" xfId="8544" xr:uid="{00000000-0005-0000-0000-0000A41B0000}"/>
    <cellStyle name="40% - アクセント 6 8 2 2 4 2" xfId="21359" xr:uid="{00000000-0005-0000-0000-0000A51B0000}"/>
    <cellStyle name="40% - アクセント 6 8 2 2 5" xfId="14952" xr:uid="{00000000-0005-0000-0000-0000A61B0000}"/>
    <cellStyle name="40% - アクセント 6 8 2 3" xfId="3127" xr:uid="{00000000-0005-0000-0000-0000A71B0000}"/>
    <cellStyle name="40% - アクセント 6 8 2 3 2" xfId="9550" xr:uid="{00000000-0005-0000-0000-0000A81B0000}"/>
    <cellStyle name="40% - アクセント 6 8 2 3 2 2" xfId="22365" xr:uid="{00000000-0005-0000-0000-0000A91B0000}"/>
    <cellStyle name="40% - アクセント 6 8 2 3 3" xfId="15958" xr:uid="{00000000-0005-0000-0000-0000AA1B0000}"/>
    <cellStyle name="40% - アクセント 6 8 2 4" xfId="5291" xr:uid="{00000000-0005-0000-0000-0000AB1B0000}"/>
    <cellStyle name="40% - アクセント 6 8 2 4 2" xfId="11704" xr:uid="{00000000-0005-0000-0000-0000AC1B0000}"/>
    <cellStyle name="40% - アクセント 6 8 2 4 2 2" xfId="24519" xr:uid="{00000000-0005-0000-0000-0000AD1B0000}"/>
    <cellStyle name="40% - アクセント 6 8 2 4 3" xfId="18112" xr:uid="{00000000-0005-0000-0000-0000AE1B0000}"/>
    <cellStyle name="40% - アクセント 6 8 2 5" xfId="7531" xr:uid="{00000000-0005-0000-0000-0000AF1B0000}"/>
    <cellStyle name="40% - アクセント 6 8 2 5 2" xfId="20346" xr:uid="{00000000-0005-0000-0000-0000B01B0000}"/>
    <cellStyle name="40% - アクセント 6 8 2 6" xfId="13939" xr:uid="{00000000-0005-0000-0000-0000B11B0000}"/>
    <cellStyle name="40% - アクセント 6 8 3" xfId="1636" xr:uid="{00000000-0005-0000-0000-0000B21B0000}"/>
    <cellStyle name="40% - アクセント 6 8 3 2" xfId="3667" xr:uid="{00000000-0005-0000-0000-0000B31B0000}"/>
    <cellStyle name="40% - アクセント 6 8 3 2 2" xfId="10087" xr:uid="{00000000-0005-0000-0000-0000B41B0000}"/>
    <cellStyle name="40% - アクセント 6 8 3 2 2 2" xfId="22902" xr:uid="{00000000-0005-0000-0000-0000B51B0000}"/>
    <cellStyle name="40% - アクセント 6 8 3 2 3" xfId="16495" xr:uid="{00000000-0005-0000-0000-0000B61B0000}"/>
    <cellStyle name="40% - アクセント 6 8 3 3" xfId="5831" xr:uid="{00000000-0005-0000-0000-0000B71B0000}"/>
    <cellStyle name="40% - アクセント 6 8 3 3 2" xfId="12244" xr:uid="{00000000-0005-0000-0000-0000B81B0000}"/>
    <cellStyle name="40% - アクセント 6 8 3 3 2 2" xfId="25059" xr:uid="{00000000-0005-0000-0000-0000B91B0000}"/>
    <cellStyle name="40% - アクセント 6 8 3 3 3" xfId="18652" xr:uid="{00000000-0005-0000-0000-0000BA1B0000}"/>
    <cellStyle name="40% - アクセント 6 8 3 4" xfId="8062" xr:uid="{00000000-0005-0000-0000-0000BB1B0000}"/>
    <cellStyle name="40% - アクセント 6 8 3 4 2" xfId="20877" xr:uid="{00000000-0005-0000-0000-0000BC1B0000}"/>
    <cellStyle name="40% - アクセント 6 8 3 5" xfId="14470" xr:uid="{00000000-0005-0000-0000-0000BD1B0000}"/>
    <cellStyle name="40% - アクセント 6 8 4" xfId="2645" xr:uid="{00000000-0005-0000-0000-0000BE1B0000}"/>
    <cellStyle name="40% - アクセント 6 8 4 2" xfId="9068" xr:uid="{00000000-0005-0000-0000-0000BF1B0000}"/>
    <cellStyle name="40% - アクセント 6 8 4 2 2" xfId="21883" xr:uid="{00000000-0005-0000-0000-0000C01B0000}"/>
    <cellStyle name="40% - アクセント 6 8 4 3" xfId="15476" xr:uid="{00000000-0005-0000-0000-0000C11B0000}"/>
    <cellStyle name="40% - アクセント 6 8 5" xfId="4809" xr:uid="{00000000-0005-0000-0000-0000C21B0000}"/>
    <cellStyle name="40% - アクセント 6 8 5 2" xfId="11222" xr:uid="{00000000-0005-0000-0000-0000C31B0000}"/>
    <cellStyle name="40% - アクセント 6 8 5 2 2" xfId="24037" xr:uid="{00000000-0005-0000-0000-0000C41B0000}"/>
    <cellStyle name="40% - アクセント 6 8 5 3" xfId="17630" xr:uid="{00000000-0005-0000-0000-0000C51B0000}"/>
    <cellStyle name="40% - アクセント 6 8 6" xfId="6970" xr:uid="{00000000-0005-0000-0000-0000C61B0000}"/>
    <cellStyle name="40% - アクセント 6 8 6 2" xfId="19785" xr:uid="{00000000-0005-0000-0000-0000C71B0000}"/>
    <cellStyle name="40% - アクセント 6 8 7" xfId="13378" xr:uid="{00000000-0005-0000-0000-0000C81B0000}"/>
    <cellStyle name="40% - アクセント 6 9" xfId="742" xr:uid="{00000000-0005-0000-0000-0000C91B0000}"/>
    <cellStyle name="40% - アクセント 6 9 2" xfId="875" xr:uid="{00000000-0005-0000-0000-0000CA1B0000}"/>
    <cellStyle name="40% - アクセント 6 9 2 2" xfId="1897" xr:uid="{00000000-0005-0000-0000-0000CB1B0000}"/>
    <cellStyle name="40% - アクセント 6 9 2 2 2" xfId="3928" xr:uid="{00000000-0005-0000-0000-0000CC1B0000}"/>
    <cellStyle name="40% - アクセント 6 9 2 2 2 2" xfId="10348" xr:uid="{00000000-0005-0000-0000-0000CD1B0000}"/>
    <cellStyle name="40% - アクセント 6 9 2 2 2 2 2" xfId="23163" xr:uid="{00000000-0005-0000-0000-0000CE1B0000}"/>
    <cellStyle name="40% - アクセント 6 9 2 2 2 3" xfId="16756" xr:uid="{00000000-0005-0000-0000-0000CF1B0000}"/>
    <cellStyle name="40% - アクセント 6 9 2 2 3" xfId="6092" xr:uid="{00000000-0005-0000-0000-0000D01B0000}"/>
    <cellStyle name="40% - アクセント 6 9 2 2 3 2" xfId="12505" xr:uid="{00000000-0005-0000-0000-0000D11B0000}"/>
    <cellStyle name="40% - アクセント 6 9 2 2 3 2 2" xfId="25320" xr:uid="{00000000-0005-0000-0000-0000D21B0000}"/>
    <cellStyle name="40% - アクセント 6 9 2 2 3 3" xfId="18913" xr:uid="{00000000-0005-0000-0000-0000D31B0000}"/>
    <cellStyle name="40% - アクセント 6 9 2 2 4" xfId="8323" xr:uid="{00000000-0005-0000-0000-0000D41B0000}"/>
    <cellStyle name="40% - アクセント 6 9 2 2 4 2" xfId="21138" xr:uid="{00000000-0005-0000-0000-0000D51B0000}"/>
    <cellStyle name="40% - アクセント 6 9 2 2 5" xfId="14731" xr:uid="{00000000-0005-0000-0000-0000D61B0000}"/>
    <cellStyle name="40% - アクセント 6 9 2 3" xfId="2906" xr:uid="{00000000-0005-0000-0000-0000D71B0000}"/>
    <cellStyle name="40% - アクセント 6 9 2 3 2" xfId="9329" xr:uid="{00000000-0005-0000-0000-0000D81B0000}"/>
    <cellStyle name="40% - アクセント 6 9 2 3 2 2" xfId="22144" xr:uid="{00000000-0005-0000-0000-0000D91B0000}"/>
    <cellStyle name="40% - アクセント 6 9 2 3 3" xfId="15737" xr:uid="{00000000-0005-0000-0000-0000DA1B0000}"/>
    <cellStyle name="40% - アクセント 6 9 2 4" xfId="5070" xr:uid="{00000000-0005-0000-0000-0000DB1B0000}"/>
    <cellStyle name="40% - アクセント 6 9 2 4 2" xfId="11483" xr:uid="{00000000-0005-0000-0000-0000DC1B0000}"/>
    <cellStyle name="40% - アクセント 6 9 2 4 2 2" xfId="24298" xr:uid="{00000000-0005-0000-0000-0000DD1B0000}"/>
    <cellStyle name="40% - アクセント 6 9 2 4 3" xfId="17891" xr:uid="{00000000-0005-0000-0000-0000DE1B0000}"/>
    <cellStyle name="40% - アクセント 6 9 2 5" xfId="7328" xr:uid="{00000000-0005-0000-0000-0000DF1B0000}"/>
    <cellStyle name="40% - アクセント 6 9 2 5 2" xfId="20143" xr:uid="{00000000-0005-0000-0000-0000E01B0000}"/>
    <cellStyle name="40% - アクセント 6 9 2 6" xfId="13736" xr:uid="{00000000-0005-0000-0000-0000E11B0000}"/>
    <cellStyle name="40% - アクセント 6 9 3" xfId="1418" xr:uid="{00000000-0005-0000-0000-0000E21B0000}"/>
    <cellStyle name="40% - アクセント 6 9 3 2" xfId="3450" xr:uid="{00000000-0005-0000-0000-0000E31B0000}"/>
    <cellStyle name="40% - アクセント 6 9 3 2 2" xfId="9870" xr:uid="{00000000-0005-0000-0000-0000E41B0000}"/>
    <cellStyle name="40% - アクセント 6 9 3 2 2 2" xfId="22685" xr:uid="{00000000-0005-0000-0000-0000E51B0000}"/>
    <cellStyle name="40% - アクセント 6 9 3 2 3" xfId="16278" xr:uid="{00000000-0005-0000-0000-0000E61B0000}"/>
    <cellStyle name="40% - アクセント 6 9 3 3" xfId="5614" xr:uid="{00000000-0005-0000-0000-0000E71B0000}"/>
    <cellStyle name="40% - アクセント 6 9 3 3 2" xfId="12027" xr:uid="{00000000-0005-0000-0000-0000E81B0000}"/>
    <cellStyle name="40% - アクセント 6 9 3 3 2 2" xfId="24842" xr:uid="{00000000-0005-0000-0000-0000E91B0000}"/>
    <cellStyle name="40% - アクセント 6 9 3 3 3" xfId="18435" xr:uid="{00000000-0005-0000-0000-0000EA1B0000}"/>
    <cellStyle name="40% - アクセント 6 9 3 4" xfId="7845" xr:uid="{00000000-0005-0000-0000-0000EB1B0000}"/>
    <cellStyle name="40% - アクセント 6 9 3 4 2" xfId="20660" xr:uid="{00000000-0005-0000-0000-0000EC1B0000}"/>
    <cellStyle name="40% - アクセント 6 9 3 5" xfId="14253" xr:uid="{00000000-0005-0000-0000-0000ED1B0000}"/>
    <cellStyle name="40% - アクセント 6 9 4" xfId="2428" xr:uid="{00000000-0005-0000-0000-0000EE1B0000}"/>
    <cellStyle name="40% - アクセント 6 9 4 2" xfId="8851" xr:uid="{00000000-0005-0000-0000-0000EF1B0000}"/>
    <cellStyle name="40% - アクセント 6 9 4 2 2" xfId="21666" xr:uid="{00000000-0005-0000-0000-0000F01B0000}"/>
    <cellStyle name="40% - アクセント 6 9 4 3" xfId="15259" xr:uid="{00000000-0005-0000-0000-0000F11B0000}"/>
    <cellStyle name="40% - アクセント 6 9 5" xfId="4592" xr:uid="{00000000-0005-0000-0000-0000F21B0000}"/>
    <cellStyle name="40% - アクセント 6 9 5 2" xfId="11005" xr:uid="{00000000-0005-0000-0000-0000F31B0000}"/>
    <cellStyle name="40% - アクセント 6 9 5 2 2" xfId="23820" xr:uid="{00000000-0005-0000-0000-0000F41B0000}"/>
    <cellStyle name="40% - アクセント 6 9 5 3" xfId="17413" xr:uid="{00000000-0005-0000-0000-0000F51B0000}"/>
    <cellStyle name="40% - アクセント 6 9 6" xfId="7196" xr:uid="{00000000-0005-0000-0000-0000F61B0000}"/>
    <cellStyle name="40% - アクセント 6 9 6 2" xfId="20011" xr:uid="{00000000-0005-0000-0000-0000F71B0000}"/>
    <cellStyle name="40% - アクセント 6 9 7" xfId="13604" xr:uid="{00000000-0005-0000-0000-0000F81B0000}"/>
    <cellStyle name="60% - アクセント 1 2" xfId="63" xr:uid="{00000000-0005-0000-0000-0000F91B0000}"/>
    <cellStyle name="60% - アクセント 1 3" xfId="183" xr:uid="{00000000-0005-0000-0000-0000FA1B0000}"/>
    <cellStyle name="60% - アクセント 1 4" xfId="293" xr:uid="{00000000-0005-0000-0000-0000FB1B0000}"/>
    <cellStyle name="60% - アクセント 1 5" xfId="98" xr:uid="{00000000-0005-0000-0000-0000FC1B0000}"/>
    <cellStyle name="60% - アクセント 2 2" xfId="64" xr:uid="{00000000-0005-0000-0000-0000FD1B0000}"/>
    <cellStyle name="60% - アクセント 2 3" xfId="184" xr:uid="{00000000-0005-0000-0000-0000FE1B0000}"/>
    <cellStyle name="60% - アクセント 2 4" xfId="294" xr:uid="{00000000-0005-0000-0000-0000FF1B0000}"/>
    <cellStyle name="60% - アクセント 2 5" xfId="99" xr:uid="{00000000-0005-0000-0000-0000001C0000}"/>
    <cellStyle name="60% - アクセント 3 2" xfId="65" xr:uid="{00000000-0005-0000-0000-0000011C0000}"/>
    <cellStyle name="60% - アクセント 3 3" xfId="185" xr:uid="{00000000-0005-0000-0000-0000021C0000}"/>
    <cellStyle name="60% - アクセント 3 4" xfId="295" xr:uid="{00000000-0005-0000-0000-0000031C0000}"/>
    <cellStyle name="60% - アクセント 3 5" xfId="100" xr:uid="{00000000-0005-0000-0000-0000041C0000}"/>
    <cellStyle name="60% - アクセント 4 2" xfId="66" xr:uid="{00000000-0005-0000-0000-0000051C0000}"/>
    <cellStyle name="60% - アクセント 4 3" xfId="186" xr:uid="{00000000-0005-0000-0000-0000061C0000}"/>
    <cellStyle name="60% - アクセント 4 4" xfId="296" xr:uid="{00000000-0005-0000-0000-0000071C0000}"/>
    <cellStyle name="60% - アクセント 4 5" xfId="101" xr:uid="{00000000-0005-0000-0000-0000081C0000}"/>
    <cellStyle name="60% - アクセント 5 2" xfId="67" xr:uid="{00000000-0005-0000-0000-0000091C0000}"/>
    <cellStyle name="60% - アクセント 5 3" xfId="187" xr:uid="{00000000-0005-0000-0000-00000A1C0000}"/>
    <cellStyle name="60% - アクセント 5 4" xfId="297" xr:uid="{00000000-0005-0000-0000-00000B1C0000}"/>
    <cellStyle name="60% - アクセント 5 5" xfId="102" xr:uid="{00000000-0005-0000-0000-00000C1C0000}"/>
    <cellStyle name="60% - アクセント 6 2" xfId="68" xr:uid="{00000000-0005-0000-0000-00000D1C0000}"/>
    <cellStyle name="60% - アクセント 6 3" xfId="188" xr:uid="{00000000-0005-0000-0000-00000E1C0000}"/>
    <cellStyle name="60% - アクセント 6 4" xfId="298" xr:uid="{00000000-0005-0000-0000-00000F1C0000}"/>
    <cellStyle name="60% - アクセント 6 5" xfId="103" xr:uid="{00000000-0005-0000-0000-0000101C0000}"/>
    <cellStyle name="アクセント 1" xfId="17" builtinId="29" customBuiltin="1"/>
    <cellStyle name="アクセント 1 2" xfId="69" xr:uid="{00000000-0005-0000-0000-0000121C0000}"/>
    <cellStyle name="アクセント 2" xfId="20" builtinId="33" customBuiltin="1"/>
    <cellStyle name="アクセント 2 2" xfId="70" xr:uid="{00000000-0005-0000-0000-0000141C0000}"/>
    <cellStyle name="アクセント 3" xfId="23" builtinId="37" customBuiltin="1"/>
    <cellStyle name="アクセント 3 2" xfId="71" xr:uid="{00000000-0005-0000-0000-0000161C0000}"/>
    <cellStyle name="アクセント 4" xfId="26" builtinId="41" customBuiltin="1"/>
    <cellStyle name="アクセント 4 2" xfId="72" xr:uid="{00000000-0005-0000-0000-0000181C0000}"/>
    <cellStyle name="アクセント 5" xfId="29" builtinId="45" customBuiltin="1"/>
    <cellStyle name="アクセント 5 2" xfId="73" xr:uid="{00000000-0005-0000-0000-00001A1C0000}"/>
    <cellStyle name="アクセント 6" xfId="32" builtinId="49" customBuiltin="1"/>
    <cellStyle name="アクセント 6 2" xfId="74" xr:uid="{00000000-0005-0000-0000-00001C1C0000}"/>
    <cellStyle name="タイトル 2" xfId="75" xr:uid="{00000000-0005-0000-0000-00001D1C0000}"/>
    <cellStyle name="タイトル 3" xfId="181" xr:uid="{00000000-0005-0000-0000-00001E1C0000}"/>
    <cellStyle name="タイトル 4" xfId="291" xr:uid="{00000000-0005-0000-0000-00001F1C0000}"/>
    <cellStyle name="タイトル 5" xfId="96" xr:uid="{00000000-0005-0000-0000-0000201C0000}"/>
    <cellStyle name="チェック セル" xfId="13" builtinId="23" customBuiltin="1"/>
    <cellStyle name="チェック セル 2" xfId="76" xr:uid="{00000000-0005-0000-0000-0000221C0000}"/>
    <cellStyle name="どちらでもない 2" xfId="77" xr:uid="{00000000-0005-0000-0000-0000231C0000}"/>
    <cellStyle name="どちらでもない 2 2" xfId="6640" xr:uid="{00000000-0005-0000-0000-0000241C0000}"/>
    <cellStyle name="どちらでもない 3" xfId="182" xr:uid="{00000000-0005-0000-0000-0000251C0000}"/>
    <cellStyle name="どちらでもない 4" xfId="292" xr:uid="{00000000-0005-0000-0000-0000261C0000}"/>
    <cellStyle name="どちらでもない 5" xfId="97" xr:uid="{00000000-0005-0000-0000-0000271C0000}"/>
    <cellStyle name="パーセント 2" xfId="147" xr:uid="{00000000-0005-0000-0000-0000281C0000}"/>
    <cellStyle name="ハイパーリンク" xfId="2" builtinId="8"/>
    <cellStyle name="ハイパーリンク 2" xfId="133" xr:uid="{00000000-0005-0000-0000-00002A1C0000}"/>
    <cellStyle name="ハイパーリンク 3" xfId="167" xr:uid="{00000000-0005-0000-0000-00002B1C0000}"/>
    <cellStyle name="ハイパーリンク 3 2" xfId="657" xr:uid="{00000000-0005-0000-0000-00002C1C0000}"/>
    <cellStyle name="ハイパーリンク 3 2 2" xfId="722" xr:uid="{00000000-0005-0000-0000-00002D1C0000}"/>
    <cellStyle name="ハイパーリンク 3 3" xfId="396" xr:uid="{00000000-0005-0000-0000-00002E1C0000}"/>
    <cellStyle name="ハイパーリンク 4" xfId="1282" xr:uid="{00000000-0005-0000-0000-00002F1C0000}"/>
    <cellStyle name="ハイパーリンク 5" xfId="686" xr:uid="{00000000-0005-0000-0000-0000301C0000}"/>
    <cellStyle name="ハイパーリンク 6" xfId="13041" xr:uid="{00000000-0005-0000-0000-0000311C0000}"/>
    <cellStyle name="メモ 2" xfId="78" xr:uid="{00000000-0005-0000-0000-0000321C0000}"/>
    <cellStyle name="メモ 3" xfId="120" xr:uid="{00000000-0005-0000-0000-0000331C0000}"/>
    <cellStyle name="メモ 3 10" xfId="860" xr:uid="{00000000-0005-0000-0000-0000341C0000}"/>
    <cellStyle name="メモ 3 10 2" xfId="1878" xr:uid="{00000000-0005-0000-0000-0000351C0000}"/>
    <cellStyle name="メモ 3 10 2 2" xfId="3909" xr:uid="{00000000-0005-0000-0000-0000361C0000}"/>
    <cellStyle name="メモ 3 10 2 2 2" xfId="10329" xr:uid="{00000000-0005-0000-0000-0000371C0000}"/>
    <cellStyle name="メモ 3 10 2 2 2 2" xfId="23144" xr:uid="{00000000-0005-0000-0000-0000381C0000}"/>
    <cellStyle name="メモ 3 10 2 2 3" xfId="16737" xr:uid="{00000000-0005-0000-0000-0000391C0000}"/>
    <cellStyle name="メモ 3 10 2 3" xfId="6073" xr:uid="{00000000-0005-0000-0000-00003A1C0000}"/>
    <cellStyle name="メモ 3 10 2 3 2" xfId="12486" xr:uid="{00000000-0005-0000-0000-00003B1C0000}"/>
    <cellStyle name="メモ 3 10 2 3 2 2" xfId="25301" xr:uid="{00000000-0005-0000-0000-00003C1C0000}"/>
    <cellStyle name="メモ 3 10 2 3 3" xfId="18894" xr:uid="{00000000-0005-0000-0000-00003D1C0000}"/>
    <cellStyle name="メモ 3 10 2 4" xfId="8304" xr:uid="{00000000-0005-0000-0000-00003E1C0000}"/>
    <cellStyle name="メモ 3 10 2 4 2" xfId="21119" xr:uid="{00000000-0005-0000-0000-00003F1C0000}"/>
    <cellStyle name="メモ 3 10 2 5" xfId="14712" xr:uid="{00000000-0005-0000-0000-0000401C0000}"/>
    <cellStyle name="メモ 3 10 3" xfId="2887" xr:uid="{00000000-0005-0000-0000-0000411C0000}"/>
    <cellStyle name="メモ 3 10 3 2" xfId="9310" xr:uid="{00000000-0005-0000-0000-0000421C0000}"/>
    <cellStyle name="メモ 3 10 3 2 2" xfId="22125" xr:uid="{00000000-0005-0000-0000-0000431C0000}"/>
    <cellStyle name="メモ 3 10 3 3" xfId="15718" xr:uid="{00000000-0005-0000-0000-0000441C0000}"/>
    <cellStyle name="メモ 3 10 4" xfId="5051" xr:uid="{00000000-0005-0000-0000-0000451C0000}"/>
    <cellStyle name="メモ 3 10 4 2" xfId="11464" xr:uid="{00000000-0005-0000-0000-0000461C0000}"/>
    <cellStyle name="メモ 3 10 4 2 2" xfId="24279" xr:uid="{00000000-0005-0000-0000-0000471C0000}"/>
    <cellStyle name="メモ 3 10 4 3" xfId="17872" xr:uid="{00000000-0005-0000-0000-0000481C0000}"/>
    <cellStyle name="メモ 3 10 5" xfId="7313" xr:uid="{00000000-0005-0000-0000-0000491C0000}"/>
    <cellStyle name="メモ 3 10 5 2" xfId="20128" xr:uid="{00000000-0005-0000-0000-00004A1C0000}"/>
    <cellStyle name="メモ 3 10 6" xfId="13721" xr:uid="{00000000-0005-0000-0000-00004B1C0000}"/>
    <cellStyle name="メモ 3 11" xfId="1404" xr:uid="{00000000-0005-0000-0000-00004C1C0000}"/>
    <cellStyle name="メモ 3 11 2" xfId="3436" xr:uid="{00000000-0005-0000-0000-00004D1C0000}"/>
    <cellStyle name="メモ 3 11 2 2" xfId="9856" xr:uid="{00000000-0005-0000-0000-00004E1C0000}"/>
    <cellStyle name="メモ 3 11 2 2 2" xfId="22671" xr:uid="{00000000-0005-0000-0000-00004F1C0000}"/>
    <cellStyle name="メモ 3 11 2 3" xfId="16264" xr:uid="{00000000-0005-0000-0000-0000501C0000}"/>
    <cellStyle name="メモ 3 11 3" xfId="5600" xr:uid="{00000000-0005-0000-0000-0000511C0000}"/>
    <cellStyle name="メモ 3 11 3 2" xfId="12013" xr:uid="{00000000-0005-0000-0000-0000521C0000}"/>
    <cellStyle name="メモ 3 11 3 2 2" xfId="24828" xr:uid="{00000000-0005-0000-0000-0000531C0000}"/>
    <cellStyle name="メモ 3 11 3 3" xfId="18421" xr:uid="{00000000-0005-0000-0000-0000541C0000}"/>
    <cellStyle name="メモ 3 11 4" xfId="7831" xr:uid="{00000000-0005-0000-0000-0000551C0000}"/>
    <cellStyle name="メモ 3 11 4 2" xfId="20646" xr:uid="{00000000-0005-0000-0000-0000561C0000}"/>
    <cellStyle name="メモ 3 11 5" xfId="14239" xr:uid="{00000000-0005-0000-0000-0000571C0000}"/>
    <cellStyle name="メモ 3 12" xfId="2414" xr:uid="{00000000-0005-0000-0000-0000581C0000}"/>
    <cellStyle name="メモ 3 12 2" xfId="8837" xr:uid="{00000000-0005-0000-0000-0000591C0000}"/>
    <cellStyle name="メモ 3 12 2 2" xfId="21652" xr:uid="{00000000-0005-0000-0000-00005A1C0000}"/>
    <cellStyle name="メモ 3 12 3" xfId="15245" xr:uid="{00000000-0005-0000-0000-00005B1C0000}"/>
    <cellStyle name="メモ 3 13" xfId="4578" xr:uid="{00000000-0005-0000-0000-00005C1C0000}"/>
    <cellStyle name="メモ 3 13 2" xfId="10991" xr:uid="{00000000-0005-0000-0000-00005D1C0000}"/>
    <cellStyle name="メモ 3 13 2 2" xfId="23806" xr:uid="{00000000-0005-0000-0000-00005E1C0000}"/>
    <cellStyle name="メモ 3 13 3" xfId="17399" xr:uid="{00000000-0005-0000-0000-00005F1C0000}"/>
    <cellStyle name="メモ 3 14" xfId="731" xr:uid="{00000000-0005-0000-0000-0000601C0000}"/>
    <cellStyle name="メモ 3 14 2" xfId="7185" xr:uid="{00000000-0005-0000-0000-0000611C0000}"/>
    <cellStyle name="メモ 3 14 2 2" xfId="20000" xr:uid="{00000000-0005-0000-0000-0000621C0000}"/>
    <cellStyle name="メモ 3 14 3" xfId="13593" xr:uid="{00000000-0005-0000-0000-0000631C0000}"/>
    <cellStyle name="メモ 3 15" xfId="6539" xr:uid="{00000000-0005-0000-0000-0000641C0000}"/>
    <cellStyle name="メモ 3 15 2" xfId="12952" xr:uid="{00000000-0005-0000-0000-0000651C0000}"/>
    <cellStyle name="メモ 3 15 2 2" xfId="25767" xr:uid="{00000000-0005-0000-0000-0000661C0000}"/>
    <cellStyle name="メモ 3 15 3" xfId="19360" xr:uid="{00000000-0005-0000-0000-0000671C0000}"/>
    <cellStyle name="メモ 3 16" xfId="6670" xr:uid="{00000000-0005-0000-0000-0000681C0000}"/>
    <cellStyle name="メモ 3 16 2" xfId="19485" xr:uid="{00000000-0005-0000-0000-0000691C0000}"/>
    <cellStyle name="メモ 3 17" xfId="13078" xr:uid="{00000000-0005-0000-0000-00006A1C0000}"/>
    <cellStyle name="メモ 3 2" xfId="234" xr:uid="{00000000-0005-0000-0000-00006B1C0000}"/>
    <cellStyle name="メモ 3 2 10" xfId="13145" xr:uid="{00000000-0005-0000-0000-00006C1C0000}"/>
    <cellStyle name="メモ 3 2 2" xfId="323" xr:uid="{00000000-0005-0000-0000-00006D1C0000}"/>
    <cellStyle name="メモ 3 2 2 2" xfId="1218" xr:uid="{00000000-0005-0000-0000-00006E1C0000}"/>
    <cellStyle name="メモ 3 2 2 2 2" xfId="2258" xr:uid="{00000000-0005-0000-0000-00006F1C0000}"/>
    <cellStyle name="メモ 3 2 2 2 2 2" xfId="4289" xr:uid="{00000000-0005-0000-0000-0000701C0000}"/>
    <cellStyle name="メモ 3 2 2 2 2 2 2" xfId="10709" xr:uid="{00000000-0005-0000-0000-0000711C0000}"/>
    <cellStyle name="メモ 3 2 2 2 2 2 2 2" xfId="23524" xr:uid="{00000000-0005-0000-0000-0000721C0000}"/>
    <cellStyle name="メモ 3 2 2 2 2 2 3" xfId="17117" xr:uid="{00000000-0005-0000-0000-0000731C0000}"/>
    <cellStyle name="メモ 3 2 2 2 2 3" xfId="6453" xr:uid="{00000000-0005-0000-0000-0000741C0000}"/>
    <cellStyle name="メモ 3 2 2 2 2 3 2" xfId="12866" xr:uid="{00000000-0005-0000-0000-0000751C0000}"/>
    <cellStyle name="メモ 3 2 2 2 2 3 2 2" xfId="25681" xr:uid="{00000000-0005-0000-0000-0000761C0000}"/>
    <cellStyle name="メモ 3 2 2 2 2 3 3" xfId="19274" xr:uid="{00000000-0005-0000-0000-0000771C0000}"/>
    <cellStyle name="メモ 3 2 2 2 2 4" xfId="8684" xr:uid="{00000000-0005-0000-0000-0000781C0000}"/>
    <cellStyle name="メモ 3 2 2 2 2 4 2" xfId="21499" xr:uid="{00000000-0005-0000-0000-0000791C0000}"/>
    <cellStyle name="メモ 3 2 2 2 2 5" xfId="15092" xr:uid="{00000000-0005-0000-0000-00007A1C0000}"/>
    <cellStyle name="メモ 3 2 2 2 3" xfId="3267" xr:uid="{00000000-0005-0000-0000-00007B1C0000}"/>
    <cellStyle name="メモ 3 2 2 2 3 2" xfId="9690" xr:uid="{00000000-0005-0000-0000-00007C1C0000}"/>
    <cellStyle name="メモ 3 2 2 2 3 2 2" xfId="22505" xr:uid="{00000000-0005-0000-0000-00007D1C0000}"/>
    <cellStyle name="メモ 3 2 2 2 3 3" xfId="16098" xr:uid="{00000000-0005-0000-0000-00007E1C0000}"/>
    <cellStyle name="メモ 3 2 2 2 4" xfId="5431" xr:uid="{00000000-0005-0000-0000-00007F1C0000}"/>
    <cellStyle name="メモ 3 2 2 2 4 2" xfId="11844" xr:uid="{00000000-0005-0000-0000-0000801C0000}"/>
    <cellStyle name="メモ 3 2 2 2 4 2 2" xfId="24659" xr:uid="{00000000-0005-0000-0000-0000811C0000}"/>
    <cellStyle name="メモ 3 2 2 2 4 3" xfId="18252" xr:uid="{00000000-0005-0000-0000-0000821C0000}"/>
    <cellStyle name="メモ 3 2 2 2 5" xfId="7671" xr:uid="{00000000-0005-0000-0000-0000831C0000}"/>
    <cellStyle name="メモ 3 2 2 2 5 2" xfId="20486" xr:uid="{00000000-0005-0000-0000-0000841C0000}"/>
    <cellStyle name="メモ 3 2 2 2 6" xfId="14079" xr:uid="{00000000-0005-0000-0000-0000851C0000}"/>
    <cellStyle name="メモ 3 2 2 3" xfId="1776" xr:uid="{00000000-0005-0000-0000-0000861C0000}"/>
    <cellStyle name="メモ 3 2 2 3 2" xfId="3807" xr:uid="{00000000-0005-0000-0000-0000871C0000}"/>
    <cellStyle name="メモ 3 2 2 3 2 2" xfId="10227" xr:uid="{00000000-0005-0000-0000-0000881C0000}"/>
    <cellStyle name="メモ 3 2 2 3 2 2 2" xfId="23042" xr:uid="{00000000-0005-0000-0000-0000891C0000}"/>
    <cellStyle name="メモ 3 2 2 3 2 3" xfId="16635" xr:uid="{00000000-0005-0000-0000-00008A1C0000}"/>
    <cellStyle name="メモ 3 2 2 3 3" xfId="5971" xr:uid="{00000000-0005-0000-0000-00008B1C0000}"/>
    <cellStyle name="メモ 3 2 2 3 3 2" xfId="12384" xr:uid="{00000000-0005-0000-0000-00008C1C0000}"/>
    <cellStyle name="メモ 3 2 2 3 3 2 2" xfId="25199" xr:uid="{00000000-0005-0000-0000-00008D1C0000}"/>
    <cellStyle name="メモ 3 2 2 3 3 3" xfId="18792" xr:uid="{00000000-0005-0000-0000-00008E1C0000}"/>
    <cellStyle name="メモ 3 2 2 3 4" xfId="8202" xr:uid="{00000000-0005-0000-0000-00008F1C0000}"/>
    <cellStyle name="メモ 3 2 2 3 4 2" xfId="21017" xr:uid="{00000000-0005-0000-0000-0000901C0000}"/>
    <cellStyle name="メモ 3 2 2 3 5" xfId="14610" xr:uid="{00000000-0005-0000-0000-0000911C0000}"/>
    <cellStyle name="メモ 3 2 2 4" xfId="2785" xr:uid="{00000000-0005-0000-0000-0000921C0000}"/>
    <cellStyle name="メモ 3 2 2 4 2" xfId="9208" xr:uid="{00000000-0005-0000-0000-0000931C0000}"/>
    <cellStyle name="メモ 3 2 2 4 2 2" xfId="22023" xr:uid="{00000000-0005-0000-0000-0000941C0000}"/>
    <cellStyle name="メモ 3 2 2 4 3" xfId="15616" xr:uid="{00000000-0005-0000-0000-0000951C0000}"/>
    <cellStyle name="メモ 3 2 2 5" xfId="4949" xr:uid="{00000000-0005-0000-0000-0000961C0000}"/>
    <cellStyle name="メモ 3 2 2 5 2" xfId="11362" xr:uid="{00000000-0005-0000-0000-0000971C0000}"/>
    <cellStyle name="メモ 3 2 2 5 2 2" xfId="24177" xr:uid="{00000000-0005-0000-0000-0000981C0000}"/>
    <cellStyle name="メモ 3 2 2 5 3" xfId="17770" xr:uid="{00000000-0005-0000-0000-0000991C0000}"/>
    <cellStyle name="メモ 3 2 2 6" xfId="6814" xr:uid="{00000000-0005-0000-0000-00009A1C0000}"/>
    <cellStyle name="メモ 3 2 2 6 2" xfId="19629" xr:uid="{00000000-0005-0000-0000-00009B1C0000}"/>
    <cellStyle name="メモ 3 2 2 7" xfId="13222" xr:uid="{00000000-0005-0000-0000-00009C1C0000}"/>
    <cellStyle name="メモ 3 2 3" xfId="379" xr:uid="{00000000-0005-0000-0000-00009D1C0000}"/>
    <cellStyle name="メモ 3 2 3 2" xfId="2070" xr:uid="{00000000-0005-0000-0000-00009E1C0000}"/>
    <cellStyle name="メモ 3 2 3 2 2" xfId="4101" xr:uid="{00000000-0005-0000-0000-00009F1C0000}"/>
    <cellStyle name="メモ 3 2 3 2 2 2" xfId="10521" xr:uid="{00000000-0005-0000-0000-0000A01C0000}"/>
    <cellStyle name="メモ 3 2 3 2 2 2 2" xfId="23336" xr:uid="{00000000-0005-0000-0000-0000A11C0000}"/>
    <cellStyle name="メモ 3 2 3 2 2 3" xfId="16929" xr:uid="{00000000-0005-0000-0000-0000A21C0000}"/>
    <cellStyle name="メモ 3 2 3 2 3" xfId="6265" xr:uid="{00000000-0005-0000-0000-0000A31C0000}"/>
    <cellStyle name="メモ 3 2 3 2 3 2" xfId="12678" xr:uid="{00000000-0005-0000-0000-0000A41C0000}"/>
    <cellStyle name="メモ 3 2 3 2 3 2 2" xfId="25493" xr:uid="{00000000-0005-0000-0000-0000A51C0000}"/>
    <cellStyle name="メモ 3 2 3 2 3 3" xfId="19086" xr:uid="{00000000-0005-0000-0000-0000A61C0000}"/>
    <cellStyle name="メモ 3 2 3 2 4" xfId="8496" xr:uid="{00000000-0005-0000-0000-0000A71C0000}"/>
    <cellStyle name="メモ 3 2 3 2 4 2" xfId="21311" xr:uid="{00000000-0005-0000-0000-0000A81C0000}"/>
    <cellStyle name="メモ 3 2 3 2 5" xfId="14904" xr:uid="{00000000-0005-0000-0000-0000A91C0000}"/>
    <cellStyle name="メモ 3 2 3 3" xfId="3079" xr:uid="{00000000-0005-0000-0000-0000AA1C0000}"/>
    <cellStyle name="メモ 3 2 3 3 2" xfId="9502" xr:uid="{00000000-0005-0000-0000-0000AB1C0000}"/>
    <cellStyle name="メモ 3 2 3 3 2 2" xfId="22317" xr:uid="{00000000-0005-0000-0000-0000AC1C0000}"/>
    <cellStyle name="メモ 3 2 3 3 3" xfId="15910" xr:uid="{00000000-0005-0000-0000-0000AD1C0000}"/>
    <cellStyle name="メモ 3 2 3 4" xfId="5243" xr:uid="{00000000-0005-0000-0000-0000AE1C0000}"/>
    <cellStyle name="メモ 3 2 3 4 2" xfId="11656" xr:uid="{00000000-0005-0000-0000-0000AF1C0000}"/>
    <cellStyle name="メモ 3 2 3 4 2 2" xfId="24471" xr:uid="{00000000-0005-0000-0000-0000B01C0000}"/>
    <cellStyle name="メモ 3 2 3 4 3" xfId="18064" xr:uid="{00000000-0005-0000-0000-0000B11C0000}"/>
    <cellStyle name="メモ 3 2 3 5" xfId="6870" xr:uid="{00000000-0005-0000-0000-0000B21C0000}"/>
    <cellStyle name="メモ 3 2 3 5 2" xfId="19685" xr:uid="{00000000-0005-0000-0000-0000B31C0000}"/>
    <cellStyle name="メモ 3 2 3 6" xfId="13278" xr:uid="{00000000-0005-0000-0000-0000B41C0000}"/>
    <cellStyle name="メモ 3 2 4" xfId="1590" xr:uid="{00000000-0005-0000-0000-0000B51C0000}"/>
    <cellStyle name="メモ 3 2 4 2" xfId="3621" xr:uid="{00000000-0005-0000-0000-0000B61C0000}"/>
    <cellStyle name="メモ 3 2 4 2 2" xfId="10041" xr:uid="{00000000-0005-0000-0000-0000B71C0000}"/>
    <cellStyle name="メモ 3 2 4 2 2 2" xfId="22856" xr:uid="{00000000-0005-0000-0000-0000B81C0000}"/>
    <cellStyle name="メモ 3 2 4 2 3" xfId="16449" xr:uid="{00000000-0005-0000-0000-0000B91C0000}"/>
    <cellStyle name="メモ 3 2 4 3" xfId="5785" xr:uid="{00000000-0005-0000-0000-0000BA1C0000}"/>
    <cellStyle name="メモ 3 2 4 3 2" xfId="12198" xr:uid="{00000000-0005-0000-0000-0000BB1C0000}"/>
    <cellStyle name="メモ 3 2 4 3 2 2" xfId="25013" xr:uid="{00000000-0005-0000-0000-0000BC1C0000}"/>
    <cellStyle name="メモ 3 2 4 3 3" xfId="18606" xr:uid="{00000000-0005-0000-0000-0000BD1C0000}"/>
    <cellStyle name="メモ 3 2 4 4" xfId="8016" xr:uid="{00000000-0005-0000-0000-0000BE1C0000}"/>
    <cellStyle name="メモ 3 2 4 4 2" xfId="20831" xr:uid="{00000000-0005-0000-0000-0000BF1C0000}"/>
    <cellStyle name="メモ 3 2 4 5" xfId="14424" xr:uid="{00000000-0005-0000-0000-0000C01C0000}"/>
    <cellStyle name="メモ 3 2 5" xfId="2599" xr:uid="{00000000-0005-0000-0000-0000C11C0000}"/>
    <cellStyle name="メモ 3 2 5 2" xfId="9022" xr:uid="{00000000-0005-0000-0000-0000C21C0000}"/>
    <cellStyle name="メモ 3 2 5 2 2" xfId="21837" xr:uid="{00000000-0005-0000-0000-0000C31C0000}"/>
    <cellStyle name="メモ 3 2 5 3" xfId="15430" xr:uid="{00000000-0005-0000-0000-0000C41C0000}"/>
    <cellStyle name="メモ 3 2 6" xfId="4763" xr:uid="{00000000-0005-0000-0000-0000C51C0000}"/>
    <cellStyle name="メモ 3 2 6 2" xfId="11176" xr:uid="{00000000-0005-0000-0000-0000C61C0000}"/>
    <cellStyle name="メモ 3 2 6 2 2" xfId="23991" xr:uid="{00000000-0005-0000-0000-0000C71C0000}"/>
    <cellStyle name="メモ 3 2 6 3" xfId="17584" xr:uid="{00000000-0005-0000-0000-0000C81C0000}"/>
    <cellStyle name="メモ 3 2 7" xfId="786" xr:uid="{00000000-0005-0000-0000-0000C91C0000}"/>
    <cellStyle name="メモ 3 2 7 2" xfId="7239" xr:uid="{00000000-0005-0000-0000-0000CA1C0000}"/>
    <cellStyle name="メモ 3 2 7 2 2" xfId="20054" xr:uid="{00000000-0005-0000-0000-0000CB1C0000}"/>
    <cellStyle name="メモ 3 2 7 3" xfId="13647" xr:uid="{00000000-0005-0000-0000-0000CC1C0000}"/>
    <cellStyle name="メモ 3 2 8" xfId="6566" xr:uid="{00000000-0005-0000-0000-0000CD1C0000}"/>
    <cellStyle name="メモ 3 2 8 2" xfId="12979" xr:uid="{00000000-0005-0000-0000-0000CE1C0000}"/>
    <cellStyle name="メモ 3 2 8 2 2" xfId="25794" xr:uid="{00000000-0005-0000-0000-0000CF1C0000}"/>
    <cellStyle name="メモ 3 2 8 3" xfId="19387" xr:uid="{00000000-0005-0000-0000-0000D01C0000}"/>
    <cellStyle name="メモ 3 2 9" xfId="6737" xr:uid="{00000000-0005-0000-0000-0000D11C0000}"/>
    <cellStyle name="メモ 3 2 9 2" xfId="19552" xr:uid="{00000000-0005-0000-0000-0000D21C0000}"/>
    <cellStyle name="メモ 3 3" xfId="276" xr:uid="{00000000-0005-0000-0000-0000D31C0000}"/>
    <cellStyle name="メモ 3 3 2" xfId="635" xr:uid="{00000000-0005-0000-0000-0000D41C0000}"/>
    <cellStyle name="メモ 3 3 2 2" xfId="1249" xr:uid="{00000000-0005-0000-0000-0000D51C0000}"/>
    <cellStyle name="メモ 3 3 2 2 2" xfId="2289" xr:uid="{00000000-0005-0000-0000-0000D61C0000}"/>
    <cellStyle name="メモ 3 3 2 2 2 2" xfId="4320" xr:uid="{00000000-0005-0000-0000-0000D71C0000}"/>
    <cellStyle name="メモ 3 3 2 2 2 2 2" xfId="10740" xr:uid="{00000000-0005-0000-0000-0000D81C0000}"/>
    <cellStyle name="メモ 3 3 2 2 2 2 2 2" xfId="23555" xr:uid="{00000000-0005-0000-0000-0000D91C0000}"/>
    <cellStyle name="メモ 3 3 2 2 2 2 3" xfId="17148" xr:uid="{00000000-0005-0000-0000-0000DA1C0000}"/>
    <cellStyle name="メモ 3 3 2 2 2 3" xfId="6484" xr:uid="{00000000-0005-0000-0000-0000DB1C0000}"/>
    <cellStyle name="メモ 3 3 2 2 2 3 2" xfId="12897" xr:uid="{00000000-0005-0000-0000-0000DC1C0000}"/>
    <cellStyle name="メモ 3 3 2 2 2 3 2 2" xfId="25712" xr:uid="{00000000-0005-0000-0000-0000DD1C0000}"/>
    <cellStyle name="メモ 3 3 2 2 2 3 3" xfId="19305" xr:uid="{00000000-0005-0000-0000-0000DE1C0000}"/>
    <cellStyle name="メモ 3 3 2 2 2 4" xfId="8715" xr:uid="{00000000-0005-0000-0000-0000DF1C0000}"/>
    <cellStyle name="メモ 3 3 2 2 2 4 2" xfId="21530" xr:uid="{00000000-0005-0000-0000-0000E01C0000}"/>
    <cellStyle name="メモ 3 3 2 2 2 5" xfId="15123" xr:uid="{00000000-0005-0000-0000-0000E11C0000}"/>
    <cellStyle name="メモ 3 3 2 2 3" xfId="3298" xr:uid="{00000000-0005-0000-0000-0000E21C0000}"/>
    <cellStyle name="メモ 3 3 2 2 3 2" xfId="9721" xr:uid="{00000000-0005-0000-0000-0000E31C0000}"/>
    <cellStyle name="メモ 3 3 2 2 3 2 2" xfId="22536" xr:uid="{00000000-0005-0000-0000-0000E41C0000}"/>
    <cellStyle name="メモ 3 3 2 2 3 3" xfId="16129" xr:uid="{00000000-0005-0000-0000-0000E51C0000}"/>
    <cellStyle name="メモ 3 3 2 2 4" xfId="5462" xr:uid="{00000000-0005-0000-0000-0000E61C0000}"/>
    <cellStyle name="メモ 3 3 2 2 4 2" xfId="11875" xr:uid="{00000000-0005-0000-0000-0000E71C0000}"/>
    <cellStyle name="メモ 3 3 2 2 4 2 2" xfId="24690" xr:uid="{00000000-0005-0000-0000-0000E81C0000}"/>
    <cellStyle name="メモ 3 3 2 2 4 3" xfId="18283" xr:uid="{00000000-0005-0000-0000-0000E91C0000}"/>
    <cellStyle name="メモ 3 3 2 2 5" xfId="7702" xr:uid="{00000000-0005-0000-0000-0000EA1C0000}"/>
    <cellStyle name="メモ 3 3 2 2 5 2" xfId="20517" xr:uid="{00000000-0005-0000-0000-0000EB1C0000}"/>
    <cellStyle name="メモ 3 3 2 2 6" xfId="14110" xr:uid="{00000000-0005-0000-0000-0000EC1C0000}"/>
    <cellStyle name="メモ 3 3 2 3" xfId="1807" xr:uid="{00000000-0005-0000-0000-0000ED1C0000}"/>
    <cellStyle name="メモ 3 3 2 3 2" xfId="3838" xr:uid="{00000000-0005-0000-0000-0000EE1C0000}"/>
    <cellStyle name="メモ 3 3 2 3 2 2" xfId="10258" xr:uid="{00000000-0005-0000-0000-0000EF1C0000}"/>
    <cellStyle name="メモ 3 3 2 3 2 2 2" xfId="23073" xr:uid="{00000000-0005-0000-0000-0000F01C0000}"/>
    <cellStyle name="メモ 3 3 2 3 2 3" xfId="16666" xr:uid="{00000000-0005-0000-0000-0000F11C0000}"/>
    <cellStyle name="メモ 3 3 2 3 3" xfId="6002" xr:uid="{00000000-0005-0000-0000-0000F21C0000}"/>
    <cellStyle name="メモ 3 3 2 3 3 2" xfId="12415" xr:uid="{00000000-0005-0000-0000-0000F31C0000}"/>
    <cellStyle name="メモ 3 3 2 3 3 2 2" xfId="25230" xr:uid="{00000000-0005-0000-0000-0000F41C0000}"/>
    <cellStyle name="メモ 3 3 2 3 3 3" xfId="18823" xr:uid="{00000000-0005-0000-0000-0000F51C0000}"/>
    <cellStyle name="メモ 3 3 2 3 4" xfId="8233" xr:uid="{00000000-0005-0000-0000-0000F61C0000}"/>
    <cellStyle name="メモ 3 3 2 3 4 2" xfId="21048" xr:uid="{00000000-0005-0000-0000-0000F71C0000}"/>
    <cellStyle name="メモ 3 3 2 3 5" xfId="14641" xr:uid="{00000000-0005-0000-0000-0000F81C0000}"/>
    <cellStyle name="メモ 3 3 2 4" xfId="2816" xr:uid="{00000000-0005-0000-0000-0000F91C0000}"/>
    <cellStyle name="メモ 3 3 2 4 2" xfId="9239" xr:uid="{00000000-0005-0000-0000-0000FA1C0000}"/>
    <cellStyle name="メモ 3 3 2 4 2 2" xfId="22054" xr:uid="{00000000-0005-0000-0000-0000FB1C0000}"/>
    <cellStyle name="メモ 3 3 2 4 3" xfId="15647" xr:uid="{00000000-0005-0000-0000-0000FC1C0000}"/>
    <cellStyle name="メモ 3 3 2 5" xfId="4980" xr:uid="{00000000-0005-0000-0000-0000FD1C0000}"/>
    <cellStyle name="メモ 3 3 2 5 2" xfId="11393" xr:uid="{00000000-0005-0000-0000-0000FE1C0000}"/>
    <cellStyle name="メモ 3 3 2 5 2 2" xfId="24208" xr:uid="{00000000-0005-0000-0000-0000FF1C0000}"/>
    <cellStyle name="メモ 3 3 2 5 3" xfId="17801" xr:uid="{00000000-0005-0000-0000-0000001D0000}"/>
    <cellStyle name="メモ 3 3 2 6" xfId="7112" xr:uid="{00000000-0005-0000-0000-0000011D0000}"/>
    <cellStyle name="メモ 3 3 2 6 2" xfId="19927" xr:uid="{00000000-0005-0000-0000-0000021D0000}"/>
    <cellStyle name="メモ 3 3 2 7" xfId="13520" xr:uid="{00000000-0005-0000-0000-0000031D0000}"/>
    <cellStyle name="メモ 3 3 3" xfId="1061" xr:uid="{00000000-0005-0000-0000-0000041D0000}"/>
    <cellStyle name="メモ 3 3 3 2" xfId="2101" xr:uid="{00000000-0005-0000-0000-0000051D0000}"/>
    <cellStyle name="メモ 3 3 3 2 2" xfId="4132" xr:uid="{00000000-0005-0000-0000-0000061D0000}"/>
    <cellStyle name="メモ 3 3 3 2 2 2" xfId="10552" xr:uid="{00000000-0005-0000-0000-0000071D0000}"/>
    <cellStyle name="メモ 3 3 3 2 2 2 2" xfId="23367" xr:uid="{00000000-0005-0000-0000-0000081D0000}"/>
    <cellStyle name="メモ 3 3 3 2 2 3" xfId="16960" xr:uid="{00000000-0005-0000-0000-0000091D0000}"/>
    <cellStyle name="メモ 3 3 3 2 3" xfId="6296" xr:uid="{00000000-0005-0000-0000-00000A1D0000}"/>
    <cellStyle name="メモ 3 3 3 2 3 2" xfId="12709" xr:uid="{00000000-0005-0000-0000-00000B1D0000}"/>
    <cellStyle name="メモ 3 3 3 2 3 2 2" xfId="25524" xr:uid="{00000000-0005-0000-0000-00000C1D0000}"/>
    <cellStyle name="メモ 3 3 3 2 3 3" xfId="19117" xr:uid="{00000000-0005-0000-0000-00000D1D0000}"/>
    <cellStyle name="メモ 3 3 3 2 4" xfId="8527" xr:uid="{00000000-0005-0000-0000-00000E1D0000}"/>
    <cellStyle name="メモ 3 3 3 2 4 2" xfId="21342" xr:uid="{00000000-0005-0000-0000-00000F1D0000}"/>
    <cellStyle name="メモ 3 3 3 2 5" xfId="14935" xr:uid="{00000000-0005-0000-0000-0000101D0000}"/>
    <cellStyle name="メモ 3 3 3 3" xfId="3110" xr:uid="{00000000-0005-0000-0000-0000111D0000}"/>
    <cellStyle name="メモ 3 3 3 3 2" xfId="9533" xr:uid="{00000000-0005-0000-0000-0000121D0000}"/>
    <cellStyle name="メモ 3 3 3 3 2 2" xfId="22348" xr:uid="{00000000-0005-0000-0000-0000131D0000}"/>
    <cellStyle name="メモ 3 3 3 3 3" xfId="15941" xr:uid="{00000000-0005-0000-0000-0000141D0000}"/>
    <cellStyle name="メモ 3 3 3 4" xfId="5274" xr:uid="{00000000-0005-0000-0000-0000151D0000}"/>
    <cellStyle name="メモ 3 3 3 4 2" xfId="11687" xr:uid="{00000000-0005-0000-0000-0000161D0000}"/>
    <cellStyle name="メモ 3 3 3 4 2 2" xfId="24502" xr:uid="{00000000-0005-0000-0000-0000171D0000}"/>
    <cellStyle name="メモ 3 3 3 4 3" xfId="18095" xr:uid="{00000000-0005-0000-0000-0000181D0000}"/>
    <cellStyle name="メモ 3 3 3 5" xfId="7514" xr:uid="{00000000-0005-0000-0000-0000191D0000}"/>
    <cellStyle name="メモ 3 3 3 5 2" xfId="20329" xr:uid="{00000000-0005-0000-0000-00001A1D0000}"/>
    <cellStyle name="メモ 3 3 3 6" xfId="13922" xr:uid="{00000000-0005-0000-0000-00001B1D0000}"/>
    <cellStyle name="メモ 3 3 4" xfId="1620" xr:uid="{00000000-0005-0000-0000-00001C1D0000}"/>
    <cellStyle name="メモ 3 3 4 2" xfId="3651" xr:uid="{00000000-0005-0000-0000-00001D1D0000}"/>
    <cellStyle name="メモ 3 3 4 2 2" xfId="10071" xr:uid="{00000000-0005-0000-0000-00001E1D0000}"/>
    <cellStyle name="メモ 3 3 4 2 2 2" xfId="22886" xr:uid="{00000000-0005-0000-0000-00001F1D0000}"/>
    <cellStyle name="メモ 3 3 4 2 3" xfId="16479" xr:uid="{00000000-0005-0000-0000-0000201D0000}"/>
    <cellStyle name="メモ 3 3 4 3" xfId="5815" xr:uid="{00000000-0005-0000-0000-0000211D0000}"/>
    <cellStyle name="メモ 3 3 4 3 2" xfId="12228" xr:uid="{00000000-0005-0000-0000-0000221D0000}"/>
    <cellStyle name="メモ 3 3 4 3 2 2" xfId="25043" xr:uid="{00000000-0005-0000-0000-0000231D0000}"/>
    <cellStyle name="メモ 3 3 4 3 3" xfId="18636" xr:uid="{00000000-0005-0000-0000-0000241D0000}"/>
    <cellStyle name="メモ 3 3 4 4" xfId="8046" xr:uid="{00000000-0005-0000-0000-0000251D0000}"/>
    <cellStyle name="メモ 3 3 4 4 2" xfId="20861" xr:uid="{00000000-0005-0000-0000-0000261D0000}"/>
    <cellStyle name="メモ 3 3 4 5" xfId="14454" xr:uid="{00000000-0005-0000-0000-0000271D0000}"/>
    <cellStyle name="メモ 3 3 5" xfId="2629" xr:uid="{00000000-0005-0000-0000-0000281D0000}"/>
    <cellStyle name="メモ 3 3 5 2" xfId="9052" xr:uid="{00000000-0005-0000-0000-0000291D0000}"/>
    <cellStyle name="メモ 3 3 5 2 2" xfId="21867" xr:uid="{00000000-0005-0000-0000-00002A1D0000}"/>
    <cellStyle name="メモ 3 3 5 3" xfId="15460" xr:uid="{00000000-0005-0000-0000-00002B1D0000}"/>
    <cellStyle name="メモ 3 3 6" xfId="4793" xr:uid="{00000000-0005-0000-0000-00002C1D0000}"/>
    <cellStyle name="メモ 3 3 6 2" xfId="11206" xr:uid="{00000000-0005-0000-0000-00002D1D0000}"/>
    <cellStyle name="メモ 3 3 6 2 2" xfId="24021" xr:uid="{00000000-0005-0000-0000-00002E1D0000}"/>
    <cellStyle name="メモ 3 3 6 3" xfId="17614" xr:uid="{00000000-0005-0000-0000-00002F1D0000}"/>
    <cellStyle name="メモ 3 3 7" xfId="6776" xr:uid="{00000000-0005-0000-0000-0000301D0000}"/>
    <cellStyle name="メモ 3 3 7 2" xfId="19591" xr:uid="{00000000-0005-0000-0000-0000311D0000}"/>
    <cellStyle name="メモ 3 3 8" xfId="13184" xr:uid="{00000000-0005-0000-0000-0000321D0000}"/>
    <cellStyle name="メモ 3 4" xfId="352" xr:uid="{00000000-0005-0000-0000-0000331D0000}"/>
    <cellStyle name="メモ 3 4 2" xfId="594" xr:uid="{00000000-0005-0000-0000-0000341D0000}"/>
    <cellStyle name="メモ 3 4 2 2" xfId="1187" xr:uid="{00000000-0005-0000-0000-0000351D0000}"/>
    <cellStyle name="メモ 3 4 2 2 2" xfId="2227" xr:uid="{00000000-0005-0000-0000-0000361D0000}"/>
    <cellStyle name="メモ 3 4 2 2 2 2" xfId="4258" xr:uid="{00000000-0005-0000-0000-0000371D0000}"/>
    <cellStyle name="メモ 3 4 2 2 2 2 2" xfId="10678" xr:uid="{00000000-0005-0000-0000-0000381D0000}"/>
    <cellStyle name="メモ 3 4 2 2 2 2 2 2" xfId="23493" xr:uid="{00000000-0005-0000-0000-0000391D0000}"/>
    <cellStyle name="メモ 3 4 2 2 2 2 3" xfId="17086" xr:uid="{00000000-0005-0000-0000-00003A1D0000}"/>
    <cellStyle name="メモ 3 4 2 2 2 3" xfId="6422" xr:uid="{00000000-0005-0000-0000-00003B1D0000}"/>
    <cellStyle name="メモ 3 4 2 2 2 3 2" xfId="12835" xr:uid="{00000000-0005-0000-0000-00003C1D0000}"/>
    <cellStyle name="メモ 3 4 2 2 2 3 2 2" xfId="25650" xr:uid="{00000000-0005-0000-0000-00003D1D0000}"/>
    <cellStyle name="メモ 3 4 2 2 2 3 3" xfId="19243" xr:uid="{00000000-0005-0000-0000-00003E1D0000}"/>
    <cellStyle name="メモ 3 4 2 2 2 4" xfId="8653" xr:uid="{00000000-0005-0000-0000-00003F1D0000}"/>
    <cellStyle name="メモ 3 4 2 2 2 4 2" xfId="21468" xr:uid="{00000000-0005-0000-0000-0000401D0000}"/>
    <cellStyle name="メモ 3 4 2 2 2 5" xfId="15061" xr:uid="{00000000-0005-0000-0000-0000411D0000}"/>
    <cellStyle name="メモ 3 4 2 2 3" xfId="3236" xr:uid="{00000000-0005-0000-0000-0000421D0000}"/>
    <cellStyle name="メモ 3 4 2 2 3 2" xfId="9659" xr:uid="{00000000-0005-0000-0000-0000431D0000}"/>
    <cellStyle name="メモ 3 4 2 2 3 2 2" xfId="22474" xr:uid="{00000000-0005-0000-0000-0000441D0000}"/>
    <cellStyle name="メモ 3 4 2 2 3 3" xfId="16067" xr:uid="{00000000-0005-0000-0000-0000451D0000}"/>
    <cellStyle name="メモ 3 4 2 2 4" xfId="5400" xr:uid="{00000000-0005-0000-0000-0000461D0000}"/>
    <cellStyle name="メモ 3 4 2 2 4 2" xfId="11813" xr:uid="{00000000-0005-0000-0000-0000471D0000}"/>
    <cellStyle name="メモ 3 4 2 2 4 2 2" xfId="24628" xr:uid="{00000000-0005-0000-0000-0000481D0000}"/>
    <cellStyle name="メモ 3 4 2 2 4 3" xfId="18221" xr:uid="{00000000-0005-0000-0000-0000491D0000}"/>
    <cellStyle name="メモ 3 4 2 2 5" xfId="7640" xr:uid="{00000000-0005-0000-0000-00004A1D0000}"/>
    <cellStyle name="メモ 3 4 2 2 5 2" xfId="20455" xr:uid="{00000000-0005-0000-0000-00004B1D0000}"/>
    <cellStyle name="メモ 3 4 2 2 6" xfId="14048" xr:uid="{00000000-0005-0000-0000-00004C1D0000}"/>
    <cellStyle name="メモ 3 4 2 3" xfId="1745" xr:uid="{00000000-0005-0000-0000-00004D1D0000}"/>
    <cellStyle name="メモ 3 4 2 3 2" xfId="3776" xr:uid="{00000000-0005-0000-0000-00004E1D0000}"/>
    <cellStyle name="メモ 3 4 2 3 2 2" xfId="10196" xr:uid="{00000000-0005-0000-0000-00004F1D0000}"/>
    <cellStyle name="メモ 3 4 2 3 2 2 2" xfId="23011" xr:uid="{00000000-0005-0000-0000-0000501D0000}"/>
    <cellStyle name="メモ 3 4 2 3 2 3" xfId="16604" xr:uid="{00000000-0005-0000-0000-0000511D0000}"/>
    <cellStyle name="メモ 3 4 2 3 3" xfId="5940" xr:uid="{00000000-0005-0000-0000-0000521D0000}"/>
    <cellStyle name="メモ 3 4 2 3 3 2" xfId="12353" xr:uid="{00000000-0005-0000-0000-0000531D0000}"/>
    <cellStyle name="メモ 3 4 2 3 3 2 2" xfId="25168" xr:uid="{00000000-0005-0000-0000-0000541D0000}"/>
    <cellStyle name="メモ 3 4 2 3 3 3" xfId="18761" xr:uid="{00000000-0005-0000-0000-0000551D0000}"/>
    <cellStyle name="メモ 3 4 2 3 4" xfId="8171" xr:uid="{00000000-0005-0000-0000-0000561D0000}"/>
    <cellStyle name="メモ 3 4 2 3 4 2" xfId="20986" xr:uid="{00000000-0005-0000-0000-0000571D0000}"/>
    <cellStyle name="メモ 3 4 2 3 5" xfId="14579" xr:uid="{00000000-0005-0000-0000-0000581D0000}"/>
    <cellStyle name="メモ 3 4 2 4" xfId="2754" xr:uid="{00000000-0005-0000-0000-0000591D0000}"/>
    <cellStyle name="メモ 3 4 2 4 2" xfId="9177" xr:uid="{00000000-0005-0000-0000-00005A1D0000}"/>
    <cellStyle name="メモ 3 4 2 4 2 2" xfId="21992" xr:uid="{00000000-0005-0000-0000-00005B1D0000}"/>
    <cellStyle name="メモ 3 4 2 4 3" xfId="15585" xr:uid="{00000000-0005-0000-0000-00005C1D0000}"/>
    <cellStyle name="メモ 3 4 2 5" xfId="4918" xr:uid="{00000000-0005-0000-0000-00005D1D0000}"/>
    <cellStyle name="メモ 3 4 2 5 2" xfId="11331" xr:uid="{00000000-0005-0000-0000-00005E1D0000}"/>
    <cellStyle name="メモ 3 4 2 5 2 2" xfId="24146" xr:uid="{00000000-0005-0000-0000-00005F1D0000}"/>
    <cellStyle name="メモ 3 4 2 5 3" xfId="17739" xr:uid="{00000000-0005-0000-0000-0000601D0000}"/>
    <cellStyle name="メモ 3 4 2 6" xfId="7071" xr:uid="{00000000-0005-0000-0000-0000611D0000}"/>
    <cellStyle name="メモ 3 4 2 6 2" xfId="19886" xr:uid="{00000000-0005-0000-0000-0000621D0000}"/>
    <cellStyle name="メモ 3 4 2 7" xfId="13479" xr:uid="{00000000-0005-0000-0000-0000631D0000}"/>
    <cellStyle name="メモ 3 4 3" xfId="1016" xr:uid="{00000000-0005-0000-0000-0000641D0000}"/>
    <cellStyle name="メモ 3 4 3 2" xfId="2039" xr:uid="{00000000-0005-0000-0000-0000651D0000}"/>
    <cellStyle name="メモ 3 4 3 2 2" xfId="4070" xr:uid="{00000000-0005-0000-0000-0000661D0000}"/>
    <cellStyle name="メモ 3 4 3 2 2 2" xfId="10490" xr:uid="{00000000-0005-0000-0000-0000671D0000}"/>
    <cellStyle name="メモ 3 4 3 2 2 2 2" xfId="23305" xr:uid="{00000000-0005-0000-0000-0000681D0000}"/>
    <cellStyle name="メモ 3 4 3 2 2 3" xfId="16898" xr:uid="{00000000-0005-0000-0000-0000691D0000}"/>
    <cellStyle name="メモ 3 4 3 2 3" xfId="6234" xr:uid="{00000000-0005-0000-0000-00006A1D0000}"/>
    <cellStyle name="メモ 3 4 3 2 3 2" xfId="12647" xr:uid="{00000000-0005-0000-0000-00006B1D0000}"/>
    <cellStyle name="メモ 3 4 3 2 3 2 2" xfId="25462" xr:uid="{00000000-0005-0000-0000-00006C1D0000}"/>
    <cellStyle name="メモ 3 4 3 2 3 3" xfId="19055" xr:uid="{00000000-0005-0000-0000-00006D1D0000}"/>
    <cellStyle name="メモ 3 4 3 2 4" xfId="8465" xr:uid="{00000000-0005-0000-0000-00006E1D0000}"/>
    <cellStyle name="メモ 3 4 3 2 4 2" xfId="21280" xr:uid="{00000000-0005-0000-0000-00006F1D0000}"/>
    <cellStyle name="メモ 3 4 3 2 5" xfId="14873" xr:uid="{00000000-0005-0000-0000-0000701D0000}"/>
    <cellStyle name="メモ 3 4 3 3" xfId="3048" xr:uid="{00000000-0005-0000-0000-0000711D0000}"/>
    <cellStyle name="メモ 3 4 3 3 2" xfId="9471" xr:uid="{00000000-0005-0000-0000-0000721D0000}"/>
    <cellStyle name="メモ 3 4 3 3 2 2" xfId="22286" xr:uid="{00000000-0005-0000-0000-0000731D0000}"/>
    <cellStyle name="メモ 3 4 3 3 3" xfId="15879" xr:uid="{00000000-0005-0000-0000-0000741D0000}"/>
    <cellStyle name="メモ 3 4 3 4" xfId="5212" xr:uid="{00000000-0005-0000-0000-0000751D0000}"/>
    <cellStyle name="メモ 3 4 3 4 2" xfId="11625" xr:uid="{00000000-0005-0000-0000-0000761D0000}"/>
    <cellStyle name="メモ 3 4 3 4 2 2" xfId="24440" xr:uid="{00000000-0005-0000-0000-0000771D0000}"/>
    <cellStyle name="メモ 3 4 3 4 3" xfId="18033" xr:uid="{00000000-0005-0000-0000-0000781D0000}"/>
    <cellStyle name="メモ 3 4 3 5" xfId="7469" xr:uid="{00000000-0005-0000-0000-0000791D0000}"/>
    <cellStyle name="メモ 3 4 3 5 2" xfId="20284" xr:uid="{00000000-0005-0000-0000-00007A1D0000}"/>
    <cellStyle name="メモ 3 4 3 6" xfId="13877" xr:uid="{00000000-0005-0000-0000-00007B1D0000}"/>
    <cellStyle name="メモ 3 4 4" xfId="1560" xr:uid="{00000000-0005-0000-0000-00007C1D0000}"/>
    <cellStyle name="メモ 3 4 4 2" xfId="3591" xr:uid="{00000000-0005-0000-0000-00007D1D0000}"/>
    <cellStyle name="メモ 3 4 4 2 2" xfId="10011" xr:uid="{00000000-0005-0000-0000-00007E1D0000}"/>
    <cellStyle name="メモ 3 4 4 2 2 2" xfId="22826" xr:uid="{00000000-0005-0000-0000-00007F1D0000}"/>
    <cellStyle name="メモ 3 4 4 2 3" xfId="16419" xr:uid="{00000000-0005-0000-0000-0000801D0000}"/>
    <cellStyle name="メモ 3 4 4 3" xfId="5755" xr:uid="{00000000-0005-0000-0000-0000811D0000}"/>
    <cellStyle name="メモ 3 4 4 3 2" xfId="12168" xr:uid="{00000000-0005-0000-0000-0000821D0000}"/>
    <cellStyle name="メモ 3 4 4 3 2 2" xfId="24983" xr:uid="{00000000-0005-0000-0000-0000831D0000}"/>
    <cellStyle name="メモ 3 4 4 3 3" xfId="18576" xr:uid="{00000000-0005-0000-0000-0000841D0000}"/>
    <cellStyle name="メモ 3 4 4 4" xfId="7986" xr:uid="{00000000-0005-0000-0000-0000851D0000}"/>
    <cellStyle name="メモ 3 4 4 4 2" xfId="20801" xr:uid="{00000000-0005-0000-0000-0000861D0000}"/>
    <cellStyle name="メモ 3 4 4 5" xfId="14394" xr:uid="{00000000-0005-0000-0000-0000871D0000}"/>
    <cellStyle name="メモ 3 4 5" xfId="2569" xr:uid="{00000000-0005-0000-0000-0000881D0000}"/>
    <cellStyle name="メモ 3 4 5 2" xfId="8992" xr:uid="{00000000-0005-0000-0000-0000891D0000}"/>
    <cellStyle name="メモ 3 4 5 2 2" xfId="21807" xr:uid="{00000000-0005-0000-0000-00008A1D0000}"/>
    <cellStyle name="メモ 3 4 5 3" xfId="15400" xr:uid="{00000000-0005-0000-0000-00008B1D0000}"/>
    <cellStyle name="メモ 3 4 6" xfId="4733" xr:uid="{00000000-0005-0000-0000-00008C1D0000}"/>
    <cellStyle name="メモ 3 4 6 2" xfId="11146" xr:uid="{00000000-0005-0000-0000-00008D1D0000}"/>
    <cellStyle name="メモ 3 4 6 2 2" xfId="23961" xr:uid="{00000000-0005-0000-0000-00008E1D0000}"/>
    <cellStyle name="メモ 3 4 6 3" xfId="17554" xr:uid="{00000000-0005-0000-0000-00008F1D0000}"/>
    <cellStyle name="メモ 3 4 7" xfId="6843" xr:uid="{00000000-0005-0000-0000-0000901D0000}"/>
    <cellStyle name="メモ 3 4 7 2" xfId="19658" xr:uid="{00000000-0005-0000-0000-0000911D0000}"/>
    <cellStyle name="メモ 3 4 8" xfId="13251" xr:uid="{00000000-0005-0000-0000-0000921D0000}"/>
    <cellStyle name="メモ 3 5" xfId="437" xr:uid="{00000000-0005-0000-0000-0000931D0000}"/>
    <cellStyle name="メモ 3 5 2" xfId="554" xr:uid="{00000000-0005-0000-0000-0000941D0000}"/>
    <cellStyle name="メモ 3 5 2 2" xfId="1143" xr:uid="{00000000-0005-0000-0000-0000951D0000}"/>
    <cellStyle name="メモ 3 5 2 2 2" xfId="2183" xr:uid="{00000000-0005-0000-0000-0000961D0000}"/>
    <cellStyle name="メモ 3 5 2 2 2 2" xfId="4214" xr:uid="{00000000-0005-0000-0000-0000971D0000}"/>
    <cellStyle name="メモ 3 5 2 2 2 2 2" xfId="10634" xr:uid="{00000000-0005-0000-0000-0000981D0000}"/>
    <cellStyle name="メモ 3 5 2 2 2 2 2 2" xfId="23449" xr:uid="{00000000-0005-0000-0000-0000991D0000}"/>
    <cellStyle name="メモ 3 5 2 2 2 2 3" xfId="17042" xr:uid="{00000000-0005-0000-0000-00009A1D0000}"/>
    <cellStyle name="メモ 3 5 2 2 2 3" xfId="6378" xr:uid="{00000000-0005-0000-0000-00009B1D0000}"/>
    <cellStyle name="メモ 3 5 2 2 2 3 2" xfId="12791" xr:uid="{00000000-0005-0000-0000-00009C1D0000}"/>
    <cellStyle name="メモ 3 5 2 2 2 3 2 2" xfId="25606" xr:uid="{00000000-0005-0000-0000-00009D1D0000}"/>
    <cellStyle name="メモ 3 5 2 2 2 3 3" xfId="19199" xr:uid="{00000000-0005-0000-0000-00009E1D0000}"/>
    <cellStyle name="メモ 3 5 2 2 2 4" xfId="8609" xr:uid="{00000000-0005-0000-0000-00009F1D0000}"/>
    <cellStyle name="メモ 3 5 2 2 2 4 2" xfId="21424" xr:uid="{00000000-0005-0000-0000-0000A01D0000}"/>
    <cellStyle name="メモ 3 5 2 2 2 5" xfId="15017" xr:uid="{00000000-0005-0000-0000-0000A11D0000}"/>
    <cellStyle name="メモ 3 5 2 2 3" xfId="3192" xr:uid="{00000000-0005-0000-0000-0000A21D0000}"/>
    <cellStyle name="メモ 3 5 2 2 3 2" xfId="9615" xr:uid="{00000000-0005-0000-0000-0000A31D0000}"/>
    <cellStyle name="メモ 3 5 2 2 3 2 2" xfId="22430" xr:uid="{00000000-0005-0000-0000-0000A41D0000}"/>
    <cellStyle name="メモ 3 5 2 2 3 3" xfId="16023" xr:uid="{00000000-0005-0000-0000-0000A51D0000}"/>
    <cellStyle name="メモ 3 5 2 2 4" xfId="5356" xr:uid="{00000000-0005-0000-0000-0000A61D0000}"/>
    <cellStyle name="メモ 3 5 2 2 4 2" xfId="11769" xr:uid="{00000000-0005-0000-0000-0000A71D0000}"/>
    <cellStyle name="メモ 3 5 2 2 4 2 2" xfId="24584" xr:uid="{00000000-0005-0000-0000-0000A81D0000}"/>
    <cellStyle name="メモ 3 5 2 2 4 3" xfId="18177" xr:uid="{00000000-0005-0000-0000-0000A91D0000}"/>
    <cellStyle name="メモ 3 5 2 2 5" xfId="7596" xr:uid="{00000000-0005-0000-0000-0000AA1D0000}"/>
    <cellStyle name="メモ 3 5 2 2 5 2" xfId="20411" xr:uid="{00000000-0005-0000-0000-0000AB1D0000}"/>
    <cellStyle name="メモ 3 5 2 2 6" xfId="14004" xr:uid="{00000000-0005-0000-0000-0000AC1D0000}"/>
    <cellStyle name="メモ 3 5 2 3" xfId="1701" xr:uid="{00000000-0005-0000-0000-0000AD1D0000}"/>
    <cellStyle name="メモ 3 5 2 3 2" xfId="3732" xr:uid="{00000000-0005-0000-0000-0000AE1D0000}"/>
    <cellStyle name="メモ 3 5 2 3 2 2" xfId="10152" xr:uid="{00000000-0005-0000-0000-0000AF1D0000}"/>
    <cellStyle name="メモ 3 5 2 3 2 2 2" xfId="22967" xr:uid="{00000000-0005-0000-0000-0000B01D0000}"/>
    <cellStyle name="メモ 3 5 2 3 2 3" xfId="16560" xr:uid="{00000000-0005-0000-0000-0000B11D0000}"/>
    <cellStyle name="メモ 3 5 2 3 3" xfId="5896" xr:uid="{00000000-0005-0000-0000-0000B21D0000}"/>
    <cellStyle name="メモ 3 5 2 3 3 2" xfId="12309" xr:uid="{00000000-0005-0000-0000-0000B31D0000}"/>
    <cellStyle name="メモ 3 5 2 3 3 2 2" xfId="25124" xr:uid="{00000000-0005-0000-0000-0000B41D0000}"/>
    <cellStyle name="メモ 3 5 2 3 3 3" xfId="18717" xr:uid="{00000000-0005-0000-0000-0000B51D0000}"/>
    <cellStyle name="メモ 3 5 2 3 4" xfId="8127" xr:uid="{00000000-0005-0000-0000-0000B61D0000}"/>
    <cellStyle name="メモ 3 5 2 3 4 2" xfId="20942" xr:uid="{00000000-0005-0000-0000-0000B71D0000}"/>
    <cellStyle name="メモ 3 5 2 3 5" xfId="14535" xr:uid="{00000000-0005-0000-0000-0000B81D0000}"/>
    <cellStyle name="メモ 3 5 2 4" xfId="2710" xr:uid="{00000000-0005-0000-0000-0000B91D0000}"/>
    <cellStyle name="メモ 3 5 2 4 2" xfId="9133" xr:uid="{00000000-0005-0000-0000-0000BA1D0000}"/>
    <cellStyle name="メモ 3 5 2 4 2 2" xfId="21948" xr:uid="{00000000-0005-0000-0000-0000BB1D0000}"/>
    <cellStyle name="メモ 3 5 2 4 3" xfId="15541" xr:uid="{00000000-0005-0000-0000-0000BC1D0000}"/>
    <cellStyle name="メモ 3 5 2 5" xfId="4874" xr:uid="{00000000-0005-0000-0000-0000BD1D0000}"/>
    <cellStyle name="メモ 3 5 2 5 2" xfId="11287" xr:uid="{00000000-0005-0000-0000-0000BE1D0000}"/>
    <cellStyle name="メモ 3 5 2 5 2 2" xfId="24102" xr:uid="{00000000-0005-0000-0000-0000BF1D0000}"/>
    <cellStyle name="メモ 3 5 2 5 3" xfId="17695" xr:uid="{00000000-0005-0000-0000-0000C01D0000}"/>
    <cellStyle name="メモ 3 5 2 6" xfId="7031" xr:uid="{00000000-0005-0000-0000-0000C11D0000}"/>
    <cellStyle name="メモ 3 5 2 6 2" xfId="19846" xr:uid="{00000000-0005-0000-0000-0000C21D0000}"/>
    <cellStyle name="メモ 3 5 2 7" xfId="13439" xr:uid="{00000000-0005-0000-0000-0000C31D0000}"/>
    <cellStyle name="メモ 3 5 3" xfId="973" xr:uid="{00000000-0005-0000-0000-0000C41D0000}"/>
    <cellStyle name="メモ 3 5 3 2" xfId="1995" xr:uid="{00000000-0005-0000-0000-0000C51D0000}"/>
    <cellStyle name="メモ 3 5 3 2 2" xfId="4026" xr:uid="{00000000-0005-0000-0000-0000C61D0000}"/>
    <cellStyle name="メモ 3 5 3 2 2 2" xfId="10446" xr:uid="{00000000-0005-0000-0000-0000C71D0000}"/>
    <cellStyle name="メモ 3 5 3 2 2 2 2" xfId="23261" xr:uid="{00000000-0005-0000-0000-0000C81D0000}"/>
    <cellStyle name="メモ 3 5 3 2 2 3" xfId="16854" xr:uid="{00000000-0005-0000-0000-0000C91D0000}"/>
    <cellStyle name="メモ 3 5 3 2 3" xfId="6190" xr:uid="{00000000-0005-0000-0000-0000CA1D0000}"/>
    <cellStyle name="メモ 3 5 3 2 3 2" xfId="12603" xr:uid="{00000000-0005-0000-0000-0000CB1D0000}"/>
    <cellStyle name="メモ 3 5 3 2 3 2 2" xfId="25418" xr:uid="{00000000-0005-0000-0000-0000CC1D0000}"/>
    <cellStyle name="メモ 3 5 3 2 3 3" xfId="19011" xr:uid="{00000000-0005-0000-0000-0000CD1D0000}"/>
    <cellStyle name="メモ 3 5 3 2 4" xfId="8421" xr:uid="{00000000-0005-0000-0000-0000CE1D0000}"/>
    <cellStyle name="メモ 3 5 3 2 4 2" xfId="21236" xr:uid="{00000000-0005-0000-0000-0000CF1D0000}"/>
    <cellStyle name="メモ 3 5 3 2 5" xfId="14829" xr:uid="{00000000-0005-0000-0000-0000D01D0000}"/>
    <cellStyle name="メモ 3 5 3 3" xfId="3004" xr:uid="{00000000-0005-0000-0000-0000D11D0000}"/>
    <cellStyle name="メモ 3 5 3 3 2" xfId="9427" xr:uid="{00000000-0005-0000-0000-0000D21D0000}"/>
    <cellStyle name="メモ 3 5 3 3 2 2" xfId="22242" xr:uid="{00000000-0005-0000-0000-0000D31D0000}"/>
    <cellStyle name="メモ 3 5 3 3 3" xfId="15835" xr:uid="{00000000-0005-0000-0000-0000D41D0000}"/>
    <cellStyle name="メモ 3 5 3 4" xfId="5168" xr:uid="{00000000-0005-0000-0000-0000D51D0000}"/>
    <cellStyle name="メモ 3 5 3 4 2" xfId="11581" xr:uid="{00000000-0005-0000-0000-0000D61D0000}"/>
    <cellStyle name="メモ 3 5 3 4 2 2" xfId="24396" xr:uid="{00000000-0005-0000-0000-0000D71D0000}"/>
    <cellStyle name="メモ 3 5 3 4 3" xfId="17989" xr:uid="{00000000-0005-0000-0000-0000D81D0000}"/>
    <cellStyle name="メモ 3 5 3 5" xfId="7426" xr:uid="{00000000-0005-0000-0000-0000D91D0000}"/>
    <cellStyle name="メモ 3 5 3 5 2" xfId="20241" xr:uid="{00000000-0005-0000-0000-0000DA1D0000}"/>
    <cellStyle name="メモ 3 5 3 6" xfId="13834" xr:uid="{00000000-0005-0000-0000-0000DB1D0000}"/>
    <cellStyle name="メモ 3 5 4" xfId="1515" xr:uid="{00000000-0005-0000-0000-0000DC1D0000}"/>
    <cellStyle name="メモ 3 5 4 2" xfId="3547" xr:uid="{00000000-0005-0000-0000-0000DD1D0000}"/>
    <cellStyle name="メモ 3 5 4 2 2" xfId="9967" xr:uid="{00000000-0005-0000-0000-0000DE1D0000}"/>
    <cellStyle name="メモ 3 5 4 2 2 2" xfId="22782" xr:uid="{00000000-0005-0000-0000-0000DF1D0000}"/>
    <cellStyle name="メモ 3 5 4 2 3" xfId="16375" xr:uid="{00000000-0005-0000-0000-0000E01D0000}"/>
    <cellStyle name="メモ 3 5 4 3" xfId="5711" xr:uid="{00000000-0005-0000-0000-0000E11D0000}"/>
    <cellStyle name="メモ 3 5 4 3 2" xfId="12124" xr:uid="{00000000-0005-0000-0000-0000E21D0000}"/>
    <cellStyle name="メモ 3 5 4 3 2 2" xfId="24939" xr:uid="{00000000-0005-0000-0000-0000E31D0000}"/>
    <cellStyle name="メモ 3 5 4 3 3" xfId="18532" xr:uid="{00000000-0005-0000-0000-0000E41D0000}"/>
    <cellStyle name="メモ 3 5 4 4" xfId="7942" xr:uid="{00000000-0005-0000-0000-0000E51D0000}"/>
    <cellStyle name="メモ 3 5 4 4 2" xfId="20757" xr:uid="{00000000-0005-0000-0000-0000E61D0000}"/>
    <cellStyle name="メモ 3 5 4 5" xfId="14350" xr:uid="{00000000-0005-0000-0000-0000E71D0000}"/>
    <cellStyle name="メモ 3 5 5" xfId="2525" xr:uid="{00000000-0005-0000-0000-0000E81D0000}"/>
    <cellStyle name="メモ 3 5 5 2" xfId="8948" xr:uid="{00000000-0005-0000-0000-0000E91D0000}"/>
    <cellStyle name="メモ 3 5 5 2 2" xfId="21763" xr:uid="{00000000-0005-0000-0000-0000EA1D0000}"/>
    <cellStyle name="メモ 3 5 5 3" xfId="15356" xr:uid="{00000000-0005-0000-0000-0000EB1D0000}"/>
    <cellStyle name="メモ 3 5 6" xfId="4689" xr:uid="{00000000-0005-0000-0000-0000EC1D0000}"/>
    <cellStyle name="メモ 3 5 6 2" xfId="11102" xr:uid="{00000000-0005-0000-0000-0000ED1D0000}"/>
    <cellStyle name="メモ 3 5 6 2 2" xfId="23917" xr:uid="{00000000-0005-0000-0000-0000EE1D0000}"/>
    <cellStyle name="メモ 3 5 6 3" xfId="17510" xr:uid="{00000000-0005-0000-0000-0000EF1D0000}"/>
    <cellStyle name="メモ 3 5 7" xfId="6920" xr:uid="{00000000-0005-0000-0000-0000F01D0000}"/>
    <cellStyle name="メモ 3 5 7 2" xfId="19735" xr:uid="{00000000-0005-0000-0000-0000F11D0000}"/>
    <cellStyle name="メモ 3 5 8" xfId="13328" xr:uid="{00000000-0005-0000-0000-0000F21D0000}"/>
    <cellStyle name="メモ 3 6" xfId="389" xr:uid="{00000000-0005-0000-0000-0000F31D0000}"/>
    <cellStyle name="メモ 3 6 2" xfId="936" xr:uid="{00000000-0005-0000-0000-0000F41D0000}"/>
    <cellStyle name="メモ 3 6 2 2" xfId="1958" xr:uid="{00000000-0005-0000-0000-0000F51D0000}"/>
    <cellStyle name="メモ 3 6 2 2 2" xfId="3989" xr:uid="{00000000-0005-0000-0000-0000F61D0000}"/>
    <cellStyle name="メモ 3 6 2 2 2 2" xfId="10409" xr:uid="{00000000-0005-0000-0000-0000F71D0000}"/>
    <cellStyle name="メモ 3 6 2 2 2 2 2" xfId="23224" xr:uid="{00000000-0005-0000-0000-0000F81D0000}"/>
    <cellStyle name="メモ 3 6 2 2 2 3" xfId="16817" xr:uid="{00000000-0005-0000-0000-0000F91D0000}"/>
    <cellStyle name="メモ 3 6 2 2 3" xfId="6153" xr:uid="{00000000-0005-0000-0000-0000FA1D0000}"/>
    <cellStyle name="メモ 3 6 2 2 3 2" xfId="12566" xr:uid="{00000000-0005-0000-0000-0000FB1D0000}"/>
    <cellStyle name="メモ 3 6 2 2 3 2 2" xfId="25381" xr:uid="{00000000-0005-0000-0000-0000FC1D0000}"/>
    <cellStyle name="メモ 3 6 2 2 3 3" xfId="18974" xr:uid="{00000000-0005-0000-0000-0000FD1D0000}"/>
    <cellStyle name="メモ 3 6 2 2 4" xfId="8384" xr:uid="{00000000-0005-0000-0000-0000FE1D0000}"/>
    <cellStyle name="メモ 3 6 2 2 4 2" xfId="21199" xr:uid="{00000000-0005-0000-0000-0000FF1D0000}"/>
    <cellStyle name="メモ 3 6 2 2 5" xfId="14792" xr:uid="{00000000-0005-0000-0000-0000001E0000}"/>
    <cellStyle name="メモ 3 6 2 3" xfId="2967" xr:uid="{00000000-0005-0000-0000-0000011E0000}"/>
    <cellStyle name="メモ 3 6 2 3 2" xfId="9390" xr:uid="{00000000-0005-0000-0000-0000021E0000}"/>
    <cellStyle name="メモ 3 6 2 3 2 2" xfId="22205" xr:uid="{00000000-0005-0000-0000-0000031E0000}"/>
    <cellStyle name="メモ 3 6 2 3 3" xfId="15798" xr:uid="{00000000-0005-0000-0000-0000041E0000}"/>
    <cellStyle name="メモ 3 6 2 4" xfId="5131" xr:uid="{00000000-0005-0000-0000-0000051E0000}"/>
    <cellStyle name="メモ 3 6 2 4 2" xfId="11544" xr:uid="{00000000-0005-0000-0000-0000061E0000}"/>
    <cellStyle name="メモ 3 6 2 4 2 2" xfId="24359" xr:uid="{00000000-0005-0000-0000-0000071E0000}"/>
    <cellStyle name="メモ 3 6 2 4 3" xfId="17952" xr:uid="{00000000-0005-0000-0000-0000081E0000}"/>
    <cellStyle name="メモ 3 6 2 5" xfId="7389" xr:uid="{00000000-0005-0000-0000-0000091E0000}"/>
    <cellStyle name="メモ 3 6 2 5 2" xfId="20204" xr:uid="{00000000-0005-0000-0000-00000A1E0000}"/>
    <cellStyle name="メモ 3 6 2 6" xfId="13797" xr:uid="{00000000-0005-0000-0000-00000B1E0000}"/>
    <cellStyle name="メモ 3 6 3" xfId="1479" xr:uid="{00000000-0005-0000-0000-00000C1E0000}"/>
    <cellStyle name="メモ 3 6 3 2" xfId="3511" xr:uid="{00000000-0005-0000-0000-00000D1E0000}"/>
    <cellStyle name="メモ 3 6 3 2 2" xfId="9931" xr:uid="{00000000-0005-0000-0000-00000E1E0000}"/>
    <cellStyle name="メモ 3 6 3 2 2 2" xfId="22746" xr:uid="{00000000-0005-0000-0000-00000F1E0000}"/>
    <cellStyle name="メモ 3 6 3 2 3" xfId="16339" xr:uid="{00000000-0005-0000-0000-0000101E0000}"/>
    <cellStyle name="メモ 3 6 3 3" xfId="5675" xr:uid="{00000000-0005-0000-0000-0000111E0000}"/>
    <cellStyle name="メモ 3 6 3 3 2" xfId="12088" xr:uid="{00000000-0005-0000-0000-0000121E0000}"/>
    <cellStyle name="メモ 3 6 3 3 2 2" xfId="24903" xr:uid="{00000000-0005-0000-0000-0000131E0000}"/>
    <cellStyle name="メモ 3 6 3 3 3" xfId="18496" xr:uid="{00000000-0005-0000-0000-0000141E0000}"/>
    <cellStyle name="メモ 3 6 3 4" xfId="7906" xr:uid="{00000000-0005-0000-0000-0000151E0000}"/>
    <cellStyle name="メモ 3 6 3 4 2" xfId="20721" xr:uid="{00000000-0005-0000-0000-0000161E0000}"/>
    <cellStyle name="メモ 3 6 3 5" xfId="14314" xr:uid="{00000000-0005-0000-0000-0000171E0000}"/>
    <cellStyle name="メモ 3 6 4" xfId="2489" xr:uid="{00000000-0005-0000-0000-0000181E0000}"/>
    <cellStyle name="メモ 3 6 4 2" xfId="8912" xr:uid="{00000000-0005-0000-0000-0000191E0000}"/>
    <cellStyle name="メモ 3 6 4 2 2" xfId="21727" xr:uid="{00000000-0005-0000-0000-00001A1E0000}"/>
    <cellStyle name="メモ 3 6 4 3" xfId="15320" xr:uid="{00000000-0005-0000-0000-00001B1E0000}"/>
    <cellStyle name="メモ 3 6 5" xfId="4653" xr:uid="{00000000-0005-0000-0000-00001C1E0000}"/>
    <cellStyle name="メモ 3 6 5 2" xfId="11066" xr:uid="{00000000-0005-0000-0000-00001D1E0000}"/>
    <cellStyle name="メモ 3 6 5 2 2" xfId="23881" xr:uid="{00000000-0005-0000-0000-00001E1E0000}"/>
    <cellStyle name="メモ 3 6 5 3" xfId="17474" xr:uid="{00000000-0005-0000-0000-00001F1E0000}"/>
    <cellStyle name="メモ 3 6 6" xfId="6879" xr:uid="{00000000-0005-0000-0000-0000201E0000}"/>
    <cellStyle name="メモ 3 6 6 2" xfId="19694" xr:uid="{00000000-0005-0000-0000-0000211E0000}"/>
    <cellStyle name="メモ 3 6 7" xfId="13287" xr:uid="{00000000-0005-0000-0000-0000221E0000}"/>
    <cellStyle name="メモ 3 7" xfId="517" xr:uid="{00000000-0005-0000-0000-0000231E0000}"/>
    <cellStyle name="メモ 3 7 2" xfId="1104" xr:uid="{00000000-0005-0000-0000-0000241E0000}"/>
    <cellStyle name="メモ 3 7 2 2" xfId="2144" xr:uid="{00000000-0005-0000-0000-0000251E0000}"/>
    <cellStyle name="メモ 3 7 2 2 2" xfId="4175" xr:uid="{00000000-0005-0000-0000-0000261E0000}"/>
    <cellStyle name="メモ 3 7 2 2 2 2" xfId="10595" xr:uid="{00000000-0005-0000-0000-0000271E0000}"/>
    <cellStyle name="メモ 3 7 2 2 2 2 2" xfId="23410" xr:uid="{00000000-0005-0000-0000-0000281E0000}"/>
    <cellStyle name="メモ 3 7 2 2 2 3" xfId="17003" xr:uid="{00000000-0005-0000-0000-0000291E0000}"/>
    <cellStyle name="メモ 3 7 2 2 3" xfId="6339" xr:uid="{00000000-0005-0000-0000-00002A1E0000}"/>
    <cellStyle name="メモ 3 7 2 2 3 2" xfId="12752" xr:uid="{00000000-0005-0000-0000-00002B1E0000}"/>
    <cellStyle name="メモ 3 7 2 2 3 2 2" xfId="25567" xr:uid="{00000000-0005-0000-0000-00002C1E0000}"/>
    <cellStyle name="メモ 3 7 2 2 3 3" xfId="19160" xr:uid="{00000000-0005-0000-0000-00002D1E0000}"/>
    <cellStyle name="メモ 3 7 2 2 4" xfId="8570" xr:uid="{00000000-0005-0000-0000-00002E1E0000}"/>
    <cellStyle name="メモ 3 7 2 2 4 2" xfId="21385" xr:uid="{00000000-0005-0000-0000-00002F1E0000}"/>
    <cellStyle name="メモ 3 7 2 2 5" xfId="14978" xr:uid="{00000000-0005-0000-0000-0000301E0000}"/>
    <cellStyle name="メモ 3 7 2 3" xfId="3153" xr:uid="{00000000-0005-0000-0000-0000311E0000}"/>
    <cellStyle name="メモ 3 7 2 3 2" xfId="9576" xr:uid="{00000000-0005-0000-0000-0000321E0000}"/>
    <cellStyle name="メモ 3 7 2 3 2 2" xfId="22391" xr:uid="{00000000-0005-0000-0000-0000331E0000}"/>
    <cellStyle name="メモ 3 7 2 3 3" xfId="15984" xr:uid="{00000000-0005-0000-0000-0000341E0000}"/>
    <cellStyle name="メモ 3 7 2 4" xfId="5317" xr:uid="{00000000-0005-0000-0000-0000351E0000}"/>
    <cellStyle name="メモ 3 7 2 4 2" xfId="11730" xr:uid="{00000000-0005-0000-0000-0000361E0000}"/>
    <cellStyle name="メモ 3 7 2 4 2 2" xfId="24545" xr:uid="{00000000-0005-0000-0000-0000371E0000}"/>
    <cellStyle name="メモ 3 7 2 4 3" xfId="18138" xr:uid="{00000000-0005-0000-0000-0000381E0000}"/>
    <cellStyle name="メモ 3 7 2 5" xfId="7557" xr:uid="{00000000-0005-0000-0000-0000391E0000}"/>
    <cellStyle name="メモ 3 7 2 5 2" xfId="20372" xr:uid="{00000000-0005-0000-0000-00003A1E0000}"/>
    <cellStyle name="メモ 3 7 2 6" xfId="13965" xr:uid="{00000000-0005-0000-0000-00003B1E0000}"/>
    <cellStyle name="メモ 3 7 3" xfId="1662" xr:uid="{00000000-0005-0000-0000-00003C1E0000}"/>
    <cellStyle name="メモ 3 7 3 2" xfId="3693" xr:uid="{00000000-0005-0000-0000-00003D1E0000}"/>
    <cellStyle name="メモ 3 7 3 2 2" xfId="10113" xr:uid="{00000000-0005-0000-0000-00003E1E0000}"/>
    <cellStyle name="メモ 3 7 3 2 2 2" xfId="22928" xr:uid="{00000000-0005-0000-0000-00003F1E0000}"/>
    <cellStyle name="メモ 3 7 3 2 3" xfId="16521" xr:uid="{00000000-0005-0000-0000-0000401E0000}"/>
    <cellStyle name="メモ 3 7 3 3" xfId="5857" xr:uid="{00000000-0005-0000-0000-0000411E0000}"/>
    <cellStyle name="メモ 3 7 3 3 2" xfId="12270" xr:uid="{00000000-0005-0000-0000-0000421E0000}"/>
    <cellStyle name="メモ 3 7 3 3 2 2" xfId="25085" xr:uid="{00000000-0005-0000-0000-0000431E0000}"/>
    <cellStyle name="メモ 3 7 3 3 3" xfId="18678" xr:uid="{00000000-0005-0000-0000-0000441E0000}"/>
    <cellStyle name="メモ 3 7 3 4" xfId="8088" xr:uid="{00000000-0005-0000-0000-0000451E0000}"/>
    <cellStyle name="メモ 3 7 3 4 2" xfId="20903" xr:uid="{00000000-0005-0000-0000-0000461E0000}"/>
    <cellStyle name="メモ 3 7 3 5" xfId="14496" xr:uid="{00000000-0005-0000-0000-0000471E0000}"/>
    <cellStyle name="メモ 3 7 4" xfId="2671" xr:uid="{00000000-0005-0000-0000-0000481E0000}"/>
    <cellStyle name="メモ 3 7 4 2" xfId="9094" xr:uid="{00000000-0005-0000-0000-0000491E0000}"/>
    <cellStyle name="メモ 3 7 4 2 2" xfId="21909" xr:uid="{00000000-0005-0000-0000-00004A1E0000}"/>
    <cellStyle name="メモ 3 7 4 3" xfId="15502" xr:uid="{00000000-0005-0000-0000-00004B1E0000}"/>
    <cellStyle name="メモ 3 7 5" xfId="4835" xr:uid="{00000000-0005-0000-0000-00004C1E0000}"/>
    <cellStyle name="メモ 3 7 5 2" xfId="11248" xr:uid="{00000000-0005-0000-0000-00004D1E0000}"/>
    <cellStyle name="メモ 3 7 5 2 2" xfId="24063" xr:uid="{00000000-0005-0000-0000-00004E1E0000}"/>
    <cellStyle name="メモ 3 7 5 3" xfId="17656" xr:uid="{00000000-0005-0000-0000-00004F1E0000}"/>
    <cellStyle name="メモ 3 7 6" xfId="6994" xr:uid="{00000000-0005-0000-0000-0000501E0000}"/>
    <cellStyle name="メモ 3 7 6 2" xfId="19809" xr:uid="{00000000-0005-0000-0000-0000511E0000}"/>
    <cellStyle name="メモ 3 7 7" xfId="13402" xr:uid="{00000000-0005-0000-0000-0000521E0000}"/>
    <cellStyle name="メモ 3 8" xfId="765" xr:uid="{00000000-0005-0000-0000-0000531E0000}"/>
    <cellStyle name="メモ 3 8 2" xfId="899" xr:uid="{00000000-0005-0000-0000-0000541E0000}"/>
    <cellStyle name="メモ 3 8 2 2" xfId="1921" xr:uid="{00000000-0005-0000-0000-0000551E0000}"/>
    <cellStyle name="メモ 3 8 2 2 2" xfId="3952" xr:uid="{00000000-0005-0000-0000-0000561E0000}"/>
    <cellStyle name="メモ 3 8 2 2 2 2" xfId="10372" xr:uid="{00000000-0005-0000-0000-0000571E0000}"/>
    <cellStyle name="メモ 3 8 2 2 2 2 2" xfId="23187" xr:uid="{00000000-0005-0000-0000-0000581E0000}"/>
    <cellStyle name="メモ 3 8 2 2 2 3" xfId="16780" xr:uid="{00000000-0005-0000-0000-0000591E0000}"/>
    <cellStyle name="メモ 3 8 2 2 3" xfId="6116" xr:uid="{00000000-0005-0000-0000-00005A1E0000}"/>
    <cellStyle name="メモ 3 8 2 2 3 2" xfId="12529" xr:uid="{00000000-0005-0000-0000-00005B1E0000}"/>
    <cellStyle name="メモ 3 8 2 2 3 2 2" xfId="25344" xr:uid="{00000000-0005-0000-0000-00005C1E0000}"/>
    <cellStyle name="メモ 3 8 2 2 3 3" xfId="18937" xr:uid="{00000000-0005-0000-0000-00005D1E0000}"/>
    <cellStyle name="メモ 3 8 2 2 4" xfId="8347" xr:uid="{00000000-0005-0000-0000-00005E1E0000}"/>
    <cellStyle name="メモ 3 8 2 2 4 2" xfId="21162" xr:uid="{00000000-0005-0000-0000-00005F1E0000}"/>
    <cellStyle name="メモ 3 8 2 2 5" xfId="14755" xr:uid="{00000000-0005-0000-0000-0000601E0000}"/>
    <cellStyle name="メモ 3 8 2 3" xfId="2930" xr:uid="{00000000-0005-0000-0000-0000611E0000}"/>
    <cellStyle name="メモ 3 8 2 3 2" xfId="9353" xr:uid="{00000000-0005-0000-0000-0000621E0000}"/>
    <cellStyle name="メモ 3 8 2 3 2 2" xfId="22168" xr:uid="{00000000-0005-0000-0000-0000631E0000}"/>
    <cellStyle name="メモ 3 8 2 3 3" xfId="15761" xr:uid="{00000000-0005-0000-0000-0000641E0000}"/>
    <cellStyle name="メモ 3 8 2 4" xfId="5094" xr:uid="{00000000-0005-0000-0000-0000651E0000}"/>
    <cellStyle name="メモ 3 8 2 4 2" xfId="11507" xr:uid="{00000000-0005-0000-0000-0000661E0000}"/>
    <cellStyle name="メモ 3 8 2 4 2 2" xfId="24322" xr:uid="{00000000-0005-0000-0000-0000671E0000}"/>
    <cellStyle name="メモ 3 8 2 4 3" xfId="17915" xr:uid="{00000000-0005-0000-0000-0000681E0000}"/>
    <cellStyle name="メモ 3 8 2 5" xfId="7352" xr:uid="{00000000-0005-0000-0000-0000691E0000}"/>
    <cellStyle name="メモ 3 8 2 5 2" xfId="20167" xr:uid="{00000000-0005-0000-0000-00006A1E0000}"/>
    <cellStyle name="メモ 3 8 2 6" xfId="13760" xr:uid="{00000000-0005-0000-0000-00006B1E0000}"/>
    <cellStyle name="メモ 3 8 3" xfId="1442" xr:uid="{00000000-0005-0000-0000-00006C1E0000}"/>
    <cellStyle name="メモ 3 8 3 2" xfId="3474" xr:uid="{00000000-0005-0000-0000-00006D1E0000}"/>
    <cellStyle name="メモ 3 8 3 2 2" xfId="9894" xr:uid="{00000000-0005-0000-0000-00006E1E0000}"/>
    <cellStyle name="メモ 3 8 3 2 2 2" xfId="22709" xr:uid="{00000000-0005-0000-0000-00006F1E0000}"/>
    <cellStyle name="メモ 3 8 3 2 3" xfId="16302" xr:uid="{00000000-0005-0000-0000-0000701E0000}"/>
    <cellStyle name="メモ 3 8 3 3" xfId="5638" xr:uid="{00000000-0005-0000-0000-0000711E0000}"/>
    <cellStyle name="メモ 3 8 3 3 2" xfId="12051" xr:uid="{00000000-0005-0000-0000-0000721E0000}"/>
    <cellStyle name="メモ 3 8 3 3 2 2" xfId="24866" xr:uid="{00000000-0005-0000-0000-0000731E0000}"/>
    <cellStyle name="メモ 3 8 3 3 3" xfId="18459" xr:uid="{00000000-0005-0000-0000-0000741E0000}"/>
    <cellStyle name="メモ 3 8 3 4" xfId="7869" xr:uid="{00000000-0005-0000-0000-0000751E0000}"/>
    <cellStyle name="メモ 3 8 3 4 2" xfId="20684" xr:uid="{00000000-0005-0000-0000-0000761E0000}"/>
    <cellStyle name="メモ 3 8 3 5" xfId="14277" xr:uid="{00000000-0005-0000-0000-0000771E0000}"/>
    <cellStyle name="メモ 3 8 4" xfId="2452" xr:uid="{00000000-0005-0000-0000-0000781E0000}"/>
    <cellStyle name="メモ 3 8 4 2" xfId="8875" xr:uid="{00000000-0005-0000-0000-0000791E0000}"/>
    <cellStyle name="メモ 3 8 4 2 2" xfId="21690" xr:uid="{00000000-0005-0000-0000-00007A1E0000}"/>
    <cellStyle name="メモ 3 8 4 3" xfId="15283" xr:uid="{00000000-0005-0000-0000-00007B1E0000}"/>
    <cellStyle name="メモ 3 8 5" xfId="4616" xr:uid="{00000000-0005-0000-0000-00007C1E0000}"/>
    <cellStyle name="メモ 3 8 5 2" xfId="11029" xr:uid="{00000000-0005-0000-0000-00007D1E0000}"/>
    <cellStyle name="メモ 3 8 5 2 2" xfId="23844" xr:uid="{00000000-0005-0000-0000-00007E1E0000}"/>
    <cellStyle name="メモ 3 8 5 3" xfId="17437" xr:uid="{00000000-0005-0000-0000-00007F1E0000}"/>
    <cellStyle name="メモ 3 8 6" xfId="7219" xr:uid="{00000000-0005-0000-0000-0000801E0000}"/>
    <cellStyle name="メモ 3 8 6 2" xfId="20034" xr:uid="{00000000-0005-0000-0000-0000811E0000}"/>
    <cellStyle name="メモ 3 8 7" xfId="13627" xr:uid="{00000000-0005-0000-0000-0000821E0000}"/>
    <cellStyle name="メモ 3 9" xfId="793" xr:uid="{00000000-0005-0000-0000-0000831E0000}"/>
    <cellStyle name="メモ 3 9 2" xfId="1253" xr:uid="{00000000-0005-0000-0000-0000841E0000}"/>
    <cellStyle name="メモ 3 9 2 2" xfId="2293" xr:uid="{00000000-0005-0000-0000-0000851E0000}"/>
    <cellStyle name="メモ 3 9 2 2 2" xfId="4324" xr:uid="{00000000-0005-0000-0000-0000861E0000}"/>
    <cellStyle name="メモ 3 9 2 2 2 2" xfId="10744" xr:uid="{00000000-0005-0000-0000-0000871E0000}"/>
    <cellStyle name="メモ 3 9 2 2 2 2 2" xfId="23559" xr:uid="{00000000-0005-0000-0000-0000881E0000}"/>
    <cellStyle name="メモ 3 9 2 2 2 3" xfId="17152" xr:uid="{00000000-0005-0000-0000-0000891E0000}"/>
    <cellStyle name="メモ 3 9 2 2 3" xfId="6488" xr:uid="{00000000-0005-0000-0000-00008A1E0000}"/>
    <cellStyle name="メモ 3 9 2 2 3 2" xfId="12901" xr:uid="{00000000-0005-0000-0000-00008B1E0000}"/>
    <cellStyle name="メモ 3 9 2 2 3 2 2" xfId="25716" xr:uid="{00000000-0005-0000-0000-00008C1E0000}"/>
    <cellStyle name="メモ 3 9 2 2 3 3" xfId="19309" xr:uid="{00000000-0005-0000-0000-00008D1E0000}"/>
    <cellStyle name="メモ 3 9 2 2 4" xfId="8719" xr:uid="{00000000-0005-0000-0000-00008E1E0000}"/>
    <cellStyle name="メモ 3 9 2 2 4 2" xfId="21534" xr:uid="{00000000-0005-0000-0000-00008F1E0000}"/>
    <cellStyle name="メモ 3 9 2 2 5" xfId="15127" xr:uid="{00000000-0005-0000-0000-0000901E0000}"/>
    <cellStyle name="メモ 3 9 2 3" xfId="3302" xr:uid="{00000000-0005-0000-0000-0000911E0000}"/>
    <cellStyle name="メモ 3 9 2 3 2" xfId="9725" xr:uid="{00000000-0005-0000-0000-0000921E0000}"/>
    <cellStyle name="メモ 3 9 2 3 2 2" xfId="22540" xr:uid="{00000000-0005-0000-0000-0000931E0000}"/>
    <cellStyle name="メモ 3 9 2 3 3" xfId="16133" xr:uid="{00000000-0005-0000-0000-0000941E0000}"/>
    <cellStyle name="メモ 3 9 2 4" xfId="5466" xr:uid="{00000000-0005-0000-0000-0000951E0000}"/>
    <cellStyle name="メモ 3 9 2 4 2" xfId="11879" xr:uid="{00000000-0005-0000-0000-0000961E0000}"/>
    <cellStyle name="メモ 3 9 2 4 2 2" xfId="24694" xr:uid="{00000000-0005-0000-0000-0000971E0000}"/>
    <cellStyle name="メモ 3 9 2 4 3" xfId="18287" xr:uid="{00000000-0005-0000-0000-0000981E0000}"/>
    <cellStyle name="メモ 3 9 2 5" xfId="7706" xr:uid="{00000000-0005-0000-0000-0000991E0000}"/>
    <cellStyle name="メモ 3 9 2 5 2" xfId="20521" xr:uid="{00000000-0005-0000-0000-00009A1E0000}"/>
    <cellStyle name="メモ 3 9 2 6" xfId="14114" xr:uid="{00000000-0005-0000-0000-00009B1E0000}"/>
    <cellStyle name="メモ 3 9 3" xfId="1811" xr:uid="{00000000-0005-0000-0000-00009C1E0000}"/>
    <cellStyle name="メモ 3 9 3 2" xfId="3842" xr:uid="{00000000-0005-0000-0000-00009D1E0000}"/>
    <cellStyle name="メモ 3 9 3 2 2" xfId="10262" xr:uid="{00000000-0005-0000-0000-00009E1E0000}"/>
    <cellStyle name="メモ 3 9 3 2 2 2" xfId="23077" xr:uid="{00000000-0005-0000-0000-00009F1E0000}"/>
    <cellStyle name="メモ 3 9 3 2 3" xfId="16670" xr:uid="{00000000-0005-0000-0000-0000A01E0000}"/>
    <cellStyle name="メモ 3 9 3 3" xfId="6006" xr:uid="{00000000-0005-0000-0000-0000A11E0000}"/>
    <cellStyle name="メモ 3 9 3 3 2" xfId="12419" xr:uid="{00000000-0005-0000-0000-0000A21E0000}"/>
    <cellStyle name="メモ 3 9 3 3 2 2" xfId="25234" xr:uid="{00000000-0005-0000-0000-0000A31E0000}"/>
    <cellStyle name="メモ 3 9 3 3 3" xfId="18827" xr:uid="{00000000-0005-0000-0000-0000A41E0000}"/>
    <cellStyle name="メモ 3 9 3 4" xfId="8237" xr:uid="{00000000-0005-0000-0000-0000A51E0000}"/>
    <cellStyle name="メモ 3 9 3 4 2" xfId="21052" xr:uid="{00000000-0005-0000-0000-0000A61E0000}"/>
    <cellStyle name="メモ 3 9 3 5" xfId="14645" xr:uid="{00000000-0005-0000-0000-0000A71E0000}"/>
    <cellStyle name="メモ 3 9 4" xfId="2820" xr:uid="{00000000-0005-0000-0000-0000A81E0000}"/>
    <cellStyle name="メモ 3 9 4 2" xfId="9243" xr:uid="{00000000-0005-0000-0000-0000A91E0000}"/>
    <cellStyle name="メモ 3 9 4 2 2" xfId="22058" xr:uid="{00000000-0005-0000-0000-0000AA1E0000}"/>
    <cellStyle name="メモ 3 9 4 3" xfId="15651" xr:uid="{00000000-0005-0000-0000-0000AB1E0000}"/>
    <cellStyle name="メモ 3 9 5" xfId="4984" xr:uid="{00000000-0005-0000-0000-0000AC1E0000}"/>
    <cellStyle name="メモ 3 9 5 2" xfId="11397" xr:uid="{00000000-0005-0000-0000-0000AD1E0000}"/>
    <cellStyle name="メモ 3 9 5 2 2" xfId="24212" xr:uid="{00000000-0005-0000-0000-0000AE1E0000}"/>
    <cellStyle name="メモ 3 9 5 3" xfId="17805" xr:uid="{00000000-0005-0000-0000-0000AF1E0000}"/>
    <cellStyle name="メモ 3 9 6" xfId="7246" xr:uid="{00000000-0005-0000-0000-0000B01E0000}"/>
    <cellStyle name="メモ 3 9 6 2" xfId="20061" xr:uid="{00000000-0005-0000-0000-0000B11E0000}"/>
    <cellStyle name="メモ 3 9 7" xfId="13654" xr:uid="{00000000-0005-0000-0000-0000B21E0000}"/>
    <cellStyle name="メモ 4" xfId="210" xr:uid="{00000000-0005-0000-0000-0000B31E0000}"/>
    <cellStyle name="メモ 4 2" xfId="302" xr:uid="{00000000-0005-0000-0000-0000B41E0000}"/>
    <cellStyle name="メモ 4 2 2" xfId="6793" xr:uid="{00000000-0005-0000-0000-0000B51E0000}"/>
    <cellStyle name="メモ 4 2 2 2" xfId="19608" xr:uid="{00000000-0005-0000-0000-0000B61E0000}"/>
    <cellStyle name="メモ 4 2 3" xfId="13201" xr:uid="{00000000-0005-0000-0000-0000B71E0000}"/>
    <cellStyle name="メモ 4 3" xfId="6716" xr:uid="{00000000-0005-0000-0000-0000B81E0000}"/>
    <cellStyle name="メモ 4 3 2" xfId="19531" xr:uid="{00000000-0005-0000-0000-0000B91E0000}"/>
    <cellStyle name="メモ 4 4" xfId="13124" xr:uid="{00000000-0005-0000-0000-0000BA1E0000}"/>
    <cellStyle name="リンク セル" xfId="12" builtinId="24" customBuiltin="1"/>
    <cellStyle name="リンク セル 2" xfId="79" xr:uid="{00000000-0005-0000-0000-0000BC1E0000}"/>
    <cellStyle name="悪い" xfId="8" builtinId="27" customBuiltin="1"/>
    <cellStyle name="悪い 2" xfId="80" xr:uid="{00000000-0005-0000-0000-0000BE1E0000}"/>
    <cellStyle name="計算" xfId="11" builtinId="22" customBuiltin="1"/>
    <cellStyle name="計算 2" xfId="81" xr:uid="{00000000-0005-0000-0000-0000C01E0000}"/>
    <cellStyle name="警告文" xfId="14" builtinId="11" customBuiltin="1"/>
    <cellStyle name="警告文 2" xfId="82" xr:uid="{00000000-0005-0000-0000-0000C21E0000}"/>
    <cellStyle name="桁区切り" xfId="1" builtinId="6"/>
    <cellStyle name="桁区切り 10" xfId="13040" xr:uid="{00000000-0005-0000-0000-0000C41E0000}"/>
    <cellStyle name="桁区切り 2" xfId="83" xr:uid="{00000000-0005-0000-0000-0000C51E0000}"/>
    <cellStyle name="桁区切り 2 2" xfId="145" xr:uid="{00000000-0005-0000-0000-0000C61E0000}"/>
    <cellStyle name="桁区切り 2 2 10" xfId="1321" xr:uid="{00000000-0005-0000-0000-0000C71E0000}"/>
    <cellStyle name="桁区切り 2 2 10 2" xfId="3368" xr:uid="{00000000-0005-0000-0000-0000C81E0000}"/>
    <cellStyle name="桁区切り 2 2 11" xfId="1298" xr:uid="{00000000-0005-0000-0000-0000C91E0000}"/>
    <cellStyle name="桁区切り 2 2 11 2" xfId="3346" xr:uid="{00000000-0005-0000-0000-0000CA1E0000}"/>
    <cellStyle name="桁区切り 2 2 11 2 2" xfId="9769" xr:uid="{00000000-0005-0000-0000-0000CB1E0000}"/>
    <cellStyle name="桁区切り 2 2 11 2 2 2" xfId="22584" xr:uid="{00000000-0005-0000-0000-0000CC1E0000}"/>
    <cellStyle name="桁区切り 2 2 11 2 3" xfId="16177" xr:uid="{00000000-0005-0000-0000-0000CD1E0000}"/>
    <cellStyle name="桁区切り 2 2 11 3" xfId="4374" xr:uid="{00000000-0005-0000-0000-0000CE1E0000}"/>
    <cellStyle name="桁区切り 2 2 11 3 2" xfId="10788" xr:uid="{00000000-0005-0000-0000-0000CF1E0000}"/>
    <cellStyle name="桁区切り 2 2 11 3 2 2" xfId="23603" xr:uid="{00000000-0005-0000-0000-0000D01E0000}"/>
    <cellStyle name="桁区切り 2 2 11 3 3" xfId="17196" xr:uid="{00000000-0005-0000-0000-0000D11E0000}"/>
    <cellStyle name="桁区切り 2 2 11 4" xfId="4500" xr:uid="{00000000-0005-0000-0000-0000D21E0000}"/>
    <cellStyle name="桁区切り 2 2 11 4 2" xfId="10913" xr:uid="{00000000-0005-0000-0000-0000D31E0000}"/>
    <cellStyle name="桁区切り 2 2 11 4 2 2" xfId="23728" xr:uid="{00000000-0005-0000-0000-0000D41E0000}"/>
    <cellStyle name="桁区切り 2 2 11 4 3" xfId="17321" xr:uid="{00000000-0005-0000-0000-0000D51E0000}"/>
    <cellStyle name="桁区切り 2 2 11 5" xfId="7747" xr:uid="{00000000-0005-0000-0000-0000D61E0000}"/>
    <cellStyle name="桁区切り 2 2 11 5 2" xfId="20562" xr:uid="{00000000-0005-0000-0000-0000D71E0000}"/>
    <cellStyle name="桁区切り 2 2 11 6" xfId="14155" xr:uid="{00000000-0005-0000-0000-0000D81E0000}"/>
    <cellStyle name="桁区切り 2 2 12" xfId="2326" xr:uid="{00000000-0005-0000-0000-0000D91E0000}"/>
    <cellStyle name="桁区切り 2 2 12 2" xfId="5510" xr:uid="{00000000-0005-0000-0000-0000DA1E0000}"/>
    <cellStyle name="桁区切り 2 2 12 2 2" xfId="11923" xr:uid="{00000000-0005-0000-0000-0000DB1E0000}"/>
    <cellStyle name="桁区切り 2 2 12 2 2 2" xfId="24738" xr:uid="{00000000-0005-0000-0000-0000DC1E0000}"/>
    <cellStyle name="桁区切り 2 2 12 2 3" xfId="18331" xr:uid="{00000000-0005-0000-0000-0000DD1E0000}"/>
    <cellStyle name="桁区切り 2 2 13" xfId="4466" xr:uid="{00000000-0005-0000-0000-0000DE1E0000}"/>
    <cellStyle name="桁区切り 2 2 13 2" xfId="10880" xr:uid="{00000000-0005-0000-0000-0000DF1E0000}"/>
    <cellStyle name="桁区切り 2 2 13 2 2" xfId="23695" xr:uid="{00000000-0005-0000-0000-0000E01E0000}"/>
    <cellStyle name="桁区切り 2 2 13 3" xfId="17288" xr:uid="{00000000-0005-0000-0000-0000E11E0000}"/>
    <cellStyle name="桁区切り 2 2 14" xfId="691" xr:uid="{00000000-0005-0000-0000-0000E21E0000}"/>
    <cellStyle name="桁区切り 2 2 14 2" xfId="7151" xr:uid="{00000000-0005-0000-0000-0000E31E0000}"/>
    <cellStyle name="桁区切り 2 2 14 2 2" xfId="19966" xr:uid="{00000000-0005-0000-0000-0000E41E0000}"/>
    <cellStyle name="桁区切り 2 2 14 3" xfId="13559" xr:uid="{00000000-0005-0000-0000-0000E51E0000}"/>
    <cellStyle name="桁区切り 2 2 15" xfId="6542" xr:uid="{00000000-0005-0000-0000-0000E61E0000}"/>
    <cellStyle name="桁区切り 2 2 15 2" xfId="12955" xr:uid="{00000000-0005-0000-0000-0000E71E0000}"/>
    <cellStyle name="桁区切り 2 2 15 2 2" xfId="25770" xr:uid="{00000000-0005-0000-0000-0000E81E0000}"/>
    <cellStyle name="桁区切り 2 2 15 3" xfId="19363" xr:uid="{00000000-0005-0000-0000-0000E91E0000}"/>
    <cellStyle name="桁区切り 2 2 16" xfId="6574" xr:uid="{00000000-0005-0000-0000-0000EA1E0000}"/>
    <cellStyle name="桁区切り 2 2 16 2" xfId="12987" xr:uid="{00000000-0005-0000-0000-0000EB1E0000}"/>
    <cellStyle name="桁区切り 2 2 16 2 2" xfId="25802" xr:uid="{00000000-0005-0000-0000-0000EC1E0000}"/>
    <cellStyle name="桁区切り 2 2 16 3" xfId="19395" xr:uid="{00000000-0005-0000-0000-0000ED1E0000}"/>
    <cellStyle name="桁区切り 2 2 17" xfId="6679" xr:uid="{00000000-0005-0000-0000-0000EE1E0000}"/>
    <cellStyle name="桁区切り 2 2 17 2" xfId="19494" xr:uid="{00000000-0005-0000-0000-0000EF1E0000}"/>
    <cellStyle name="桁区切り 2 2 18" xfId="13087" xr:uid="{00000000-0005-0000-0000-0000F01E0000}"/>
    <cellStyle name="桁区切り 2 2 2" xfId="231" xr:uid="{00000000-0005-0000-0000-0000F11E0000}"/>
    <cellStyle name="桁区切り 2 2 2 10" xfId="6586" xr:uid="{00000000-0005-0000-0000-0000F21E0000}"/>
    <cellStyle name="桁区切り 2 2 2 10 2" xfId="12998" xr:uid="{00000000-0005-0000-0000-0000F31E0000}"/>
    <cellStyle name="桁区切り 2 2 2 10 2 2" xfId="25813" xr:uid="{00000000-0005-0000-0000-0000F41E0000}"/>
    <cellStyle name="桁区切り 2 2 2 10 3" xfId="19406" xr:uid="{00000000-0005-0000-0000-0000F51E0000}"/>
    <cellStyle name="桁区切り 2 2 2 11" xfId="6734" xr:uid="{00000000-0005-0000-0000-0000F61E0000}"/>
    <cellStyle name="桁区切り 2 2 2 11 2" xfId="19549" xr:uid="{00000000-0005-0000-0000-0000F71E0000}"/>
    <cellStyle name="桁区切り 2 2 2 12" xfId="13142" xr:uid="{00000000-0005-0000-0000-0000F81E0000}"/>
    <cellStyle name="桁区切り 2 2 2 2" xfId="320" xr:uid="{00000000-0005-0000-0000-0000F91E0000}"/>
    <cellStyle name="桁区切り 2 2 2 2 2" xfId="1116" xr:uid="{00000000-0005-0000-0000-0000FA1E0000}"/>
    <cellStyle name="桁区切り 2 2 2 2 2 2" xfId="2156" xr:uid="{00000000-0005-0000-0000-0000FB1E0000}"/>
    <cellStyle name="桁区切り 2 2 2 2 2 2 2" xfId="4187" xr:uid="{00000000-0005-0000-0000-0000FC1E0000}"/>
    <cellStyle name="桁区切り 2 2 2 2 2 2 2 2" xfId="10607" xr:uid="{00000000-0005-0000-0000-0000FD1E0000}"/>
    <cellStyle name="桁区切り 2 2 2 2 2 2 2 2 2" xfId="23422" xr:uid="{00000000-0005-0000-0000-0000FE1E0000}"/>
    <cellStyle name="桁区切り 2 2 2 2 2 2 2 3" xfId="17015" xr:uid="{00000000-0005-0000-0000-0000FF1E0000}"/>
    <cellStyle name="桁区切り 2 2 2 2 2 2 3" xfId="4441" xr:uid="{00000000-0005-0000-0000-0000001F0000}"/>
    <cellStyle name="桁区切り 2 2 2 2 2 2 3 2" xfId="10855" xr:uid="{00000000-0005-0000-0000-0000011F0000}"/>
    <cellStyle name="桁区切り 2 2 2 2 2 2 3 2 2" xfId="23670" xr:uid="{00000000-0005-0000-0000-0000021F0000}"/>
    <cellStyle name="桁区切り 2 2 2 2 2 2 3 3" xfId="17263" xr:uid="{00000000-0005-0000-0000-0000031F0000}"/>
    <cellStyle name="桁区切り 2 2 2 2 2 2 4" xfId="6351" xr:uid="{00000000-0005-0000-0000-0000041F0000}"/>
    <cellStyle name="桁区切り 2 2 2 2 2 2 4 2" xfId="12764" xr:uid="{00000000-0005-0000-0000-0000051F0000}"/>
    <cellStyle name="桁区切り 2 2 2 2 2 2 4 2 2" xfId="25579" xr:uid="{00000000-0005-0000-0000-0000061F0000}"/>
    <cellStyle name="桁区切り 2 2 2 2 2 2 4 3" xfId="19172" xr:uid="{00000000-0005-0000-0000-0000071F0000}"/>
    <cellStyle name="桁区切り 2 2 2 2 2 2 5" xfId="8582" xr:uid="{00000000-0005-0000-0000-0000081F0000}"/>
    <cellStyle name="桁区切り 2 2 2 2 2 2 5 2" xfId="21397" xr:uid="{00000000-0005-0000-0000-0000091F0000}"/>
    <cellStyle name="桁区切り 2 2 2 2 2 2 6" xfId="14990" xr:uid="{00000000-0005-0000-0000-00000A1F0000}"/>
    <cellStyle name="桁区切り 2 2 2 2 2 3" xfId="3165" xr:uid="{00000000-0005-0000-0000-00000B1F0000}"/>
    <cellStyle name="桁区切り 2 2 2 2 2 3 2" xfId="9588" xr:uid="{00000000-0005-0000-0000-00000C1F0000}"/>
    <cellStyle name="桁区切り 2 2 2 2 2 3 2 2" xfId="22403" xr:uid="{00000000-0005-0000-0000-00000D1F0000}"/>
    <cellStyle name="桁区切り 2 2 2 2 2 3 3" xfId="15996" xr:uid="{00000000-0005-0000-0000-00000E1F0000}"/>
    <cellStyle name="桁区切り 2 2 2 2 2 4" xfId="5329" xr:uid="{00000000-0005-0000-0000-00000F1F0000}"/>
    <cellStyle name="桁区切り 2 2 2 2 2 4 2" xfId="11742" xr:uid="{00000000-0005-0000-0000-0000101F0000}"/>
    <cellStyle name="桁区切り 2 2 2 2 2 4 2 2" xfId="24557" xr:uid="{00000000-0005-0000-0000-0000111F0000}"/>
    <cellStyle name="桁区切り 2 2 2 2 2 4 3" xfId="18150" xr:uid="{00000000-0005-0000-0000-0000121F0000}"/>
    <cellStyle name="桁区切り 2 2 2 2 2 5" xfId="7569" xr:uid="{00000000-0005-0000-0000-0000131F0000}"/>
    <cellStyle name="桁区切り 2 2 2 2 2 5 2" xfId="20384" xr:uid="{00000000-0005-0000-0000-0000141F0000}"/>
    <cellStyle name="桁区切り 2 2 2 2 2 6" xfId="13977" xr:uid="{00000000-0005-0000-0000-0000151F0000}"/>
    <cellStyle name="桁区切り 2 2 2 2 3" xfId="1674" xr:uid="{00000000-0005-0000-0000-0000161F0000}"/>
    <cellStyle name="桁区切り 2 2 2 2 3 2" xfId="3705" xr:uid="{00000000-0005-0000-0000-0000171F0000}"/>
    <cellStyle name="桁区切り 2 2 2 2 3 2 2" xfId="10125" xr:uid="{00000000-0005-0000-0000-0000181F0000}"/>
    <cellStyle name="桁区切り 2 2 2 2 3 2 2 2" xfId="22940" xr:uid="{00000000-0005-0000-0000-0000191F0000}"/>
    <cellStyle name="桁区切り 2 2 2 2 3 2 3" xfId="16533" xr:uid="{00000000-0005-0000-0000-00001A1F0000}"/>
    <cellStyle name="桁区切り 2 2 2 2 3 3" xfId="4407" xr:uid="{00000000-0005-0000-0000-00001B1F0000}"/>
    <cellStyle name="桁区切り 2 2 2 2 3 3 2" xfId="10821" xr:uid="{00000000-0005-0000-0000-00001C1F0000}"/>
    <cellStyle name="桁区切り 2 2 2 2 3 3 2 2" xfId="23636" xr:uid="{00000000-0005-0000-0000-00001D1F0000}"/>
    <cellStyle name="桁区切り 2 2 2 2 3 3 3" xfId="17229" xr:uid="{00000000-0005-0000-0000-00001E1F0000}"/>
    <cellStyle name="桁区切り 2 2 2 2 3 4" xfId="5869" xr:uid="{00000000-0005-0000-0000-00001F1F0000}"/>
    <cellStyle name="桁区切り 2 2 2 2 3 4 2" xfId="12282" xr:uid="{00000000-0005-0000-0000-0000201F0000}"/>
    <cellStyle name="桁区切り 2 2 2 2 3 4 2 2" xfId="25097" xr:uid="{00000000-0005-0000-0000-0000211F0000}"/>
    <cellStyle name="桁区切り 2 2 2 2 3 4 3" xfId="18690" xr:uid="{00000000-0005-0000-0000-0000221F0000}"/>
    <cellStyle name="桁区切り 2 2 2 2 3 5" xfId="8100" xr:uid="{00000000-0005-0000-0000-0000231F0000}"/>
    <cellStyle name="桁区切り 2 2 2 2 3 5 2" xfId="20915" xr:uid="{00000000-0005-0000-0000-0000241F0000}"/>
    <cellStyle name="桁区切り 2 2 2 2 3 6" xfId="14508" xr:uid="{00000000-0005-0000-0000-0000251F0000}"/>
    <cellStyle name="桁区切り 2 2 2 2 4" xfId="2683" xr:uid="{00000000-0005-0000-0000-0000261F0000}"/>
    <cellStyle name="桁区切り 2 2 2 2 4 2" xfId="9106" xr:uid="{00000000-0005-0000-0000-0000271F0000}"/>
    <cellStyle name="桁区切り 2 2 2 2 4 2 2" xfId="21921" xr:uid="{00000000-0005-0000-0000-0000281F0000}"/>
    <cellStyle name="桁区切り 2 2 2 2 4 3" xfId="15514" xr:uid="{00000000-0005-0000-0000-0000291F0000}"/>
    <cellStyle name="桁区切り 2 2 2 2 5" xfId="4847" xr:uid="{00000000-0005-0000-0000-00002A1F0000}"/>
    <cellStyle name="桁区切り 2 2 2 2 5 2" xfId="11260" xr:uid="{00000000-0005-0000-0000-00002B1F0000}"/>
    <cellStyle name="桁区切り 2 2 2 2 5 2 2" xfId="24075" xr:uid="{00000000-0005-0000-0000-00002C1F0000}"/>
    <cellStyle name="桁区切り 2 2 2 2 5 3" xfId="17668" xr:uid="{00000000-0005-0000-0000-00002D1F0000}"/>
    <cellStyle name="桁区切り 2 2 2 2 6" xfId="6614" xr:uid="{00000000-0005-0000-0000-00002E1F0000}"/>
    <cellStyle name="桁区切り 2 2 2 2 6 2" xfId="13025" xr:uid="{00000000-0005-0000-0000-00002F1F0000}"/>
    <cellStyle name="桁区切り 2 2 2 2 6 2 2" xfId="25840" xr:uid="{00000000-0005-0000-0000-0000301F0000}"/>
    <cellStyle name="桁区切り 2 2 2 2 6 3" xfId="19433" xr:uid="{00000000-0005-0000-0000-0000311F0000}"/>
    <cellStyle name="桁区切り 2 2 2 2 7" xfId="527" xr:uid="{00000000-0005-0000-0000-0000321F0000}"/>
    <cellStyle name="桁区切り 2 2 2 2 7 2" xfId="7004" xr:uid="{00000000-0005-0000-0000-0000331F0000}"/>
    <cellStyle name="桁区切り 2 2 2 2 7 2 2" xfId="19819" xr:uid="{00000000-0005-0000-0000-0000341F0000}"/>
    <cellStyle name="桁区切り 2 2 2 2 7 3" xfId="13412" xr:uid="{00000000-0005-0000-0000-0000351F0000}"/>
    <cellStyle name="桁区切り 2 2 2 2 8" xfId="6811" xr:uid="{00000000-0005-0000-0000-0000361F0000}"/>
    <cellStyle name="桁区切り 2 2 2 2 8 2" xfId="19626" xr:uid="{00000000-0005-0000-0000-0000371F0000}"/>
    <cellStyle name="桁区切り 2 2 2 2 9" xfId="13219" xr:uid="{00000000-0005-0000-0000-0000381F0000}"/>
    <cellStyle name="桁区切り 2 2 2 3" xfId="382" xr:uid="{00000000-0005-0000-0000-0000391F0000}"/>
    <cellStyle name="桁区切り 2 2 2 3 2" xfId="1888" xr:uid="{00000000-0005-0000-0000-00003A1F0000}"/>
    <cellStyle name="桁区切り 2 2 2 3 2 2" xfId="3919" xr:uid="{00000000-0005-0000-0000-00003B1F0000}"/>
    <cellStyle name="桁区切り 2 2 2 3 2 2 2" xfId="10339" xr:uid="{00000000-0005-0000-0000-00003C1F0000}"/>
    <cellStyle name="桁区切り 2 2 2 3 2 2 2 2" xfId="23154" xr:uid="{00000000-0005-0000-0000-00003D1F0000}"/>
    <cellStyle name="桁区切り 2 2 2 3 2 2 3" xfId="16747" xr:uid="{00000000-0005-0000-0000-00003E1F0000}"/>
    <cellStyle name="桁区切り 2 2 2 3 2 3" xfId="4423" xr:uid="{00000000-0005-0000-0000-00003F1F0000}"/>
    <cellStyle name="桁区切り 2 2 2 3 2 3 2" xfId="10837" xr:uid="{00000000-0005-0000-0000-0000401F0000}"/>
    <cellStyle name="桁区切り 2 2 2 3 2 3 2 2" xfId="23652" xr:uid="{00000000-0005-0000-0000-0000411F0000}"/>
    <cellStyle name="桁区切り 2 2 2 3 2 3 3" xfId="17245" xr:uid="{00000000-0005-0000-0000-0000421F0000}"/>
    <cellStyle name="桁区切り 2 2 2 3 2 4" xfId="6083" xr:uid="{00000000-0005-0000-0000-0000431F0000}"/>
    <cellStyle name="桁区切り 2 2 2 3 2 4 2" xfId="12496" xr:uid="{00000000-0005-0000-0000-0000441F0000}"/>
    <cellStyle name="桁区切り 2 2 2 3 2 4 2 2" xfId="25311" xr:uid="{00000000-0005-0000-0000-0000451F0000}"/>
    <cellStyle name="桁区切り 2 2 2 3 2 4 3" xfId="18904" xr:uid="{00000000-0005-0000-0000-0000461F0000}"/>
    <cellStyle name="桁区切り 2 2 2 3 2 5" xfId="8314" xr:uid="{00000000-0005-0000-0000-0000471F0000}"/>
    <cellStyle name="桁区切り 2 2 2 3 2 5 2" xfId="21129" xr:uid="{00000000-0005-0000-0000-0000481F0000}"/>
    <cellStyle name="桁区切り 2 2 2 3 2 6" xfId="14722" xr:uid="{00000000-0005-0000-0000-0000491F0000}"/>
    <cellStyle name="桁区切り 2 2 2 3 3" xfId="2897" xr:uid="{00000000-0005-0000-0000-00004A1F0000}"/>
    <cellStyle name="桁区切り 2 2 2 3 3 2" xfId="9320" xr:uid="{00000000-0005-0000-0000-00004B1F0000}"/>
    <cellStyle name="桁区切り 2 2 2 3 3 2 2" xfId="22135" xr:uid="{00000000-0005-0000-0000-00004C1F0000}"/>
    <cellStyle name="桁区切り 2 2 2 3 3 3" xfId="15728" xr:uid="{00000000-0005-0000-0000-00004D1F0000}"/>
    <cellStyle name="桁区切り 2 2 2 3 4" xfId="5061" xr:uid="{00000000-0005-0000-0000-00004E1F0000}"/>
    <cellStyle name="桁区切り 2 2 2 3 4 2" xfId="11474" xr:uid="{00000000-0005-0000-0000-00004F1F0000}"/>
    <cellStyle name="桁区切り 2 2 2 3 4 2 2" xfId="24289" xr:uid="{00000000-0005-0000-0000-0000501F0000}"/>
    <cellStyle name="桁区切り 2 2 2 3 4 3" xfId="17882" xr:uid="{00000000-0005-0000-0000-0000511F0000}"/>
    <cellStyle name="桁区切り 2 2 2 3 5" xfId="6873" xr:uid="{00000000-0005-0000-0000-0000521F0000}"/>
    <cellStyle name="桁区切り 2 2 2 3 5 2" xfId="19688" xr:uid="{00000000-0005-0000-0000-0000531F0000}"/>
    <cellStyle name="桁区切り 2 2 2 3 6" xfId="13281" xr:uid="{00000000-0005-0000-0000-0000541F0000}"/>
    <cellStyle name="桁区切り 2 2 2 4" xfId="1384" xr:uid="{00000000-0005-0000-0000-0000551F0000}"/>
    <cellStyle name="桁区切り 2 2 2 4 2" xfId="3416" xr:uid="{00000000-0005-0000-0000-0000561F0000}"/>
    <cellStyle name="桁区切り 2 2 2 4 2 2" xfId="5580" xr:uid="{00000000-0005-0000-0000-0000571F0000}"/>
    <cellStyle name="桁区切り 2 2 2 4 2 2 2" xfId="11993" xr:uid="{00000000-0005-0000-0000-0000581F0000}"/>
    <cellStyle name="桁区切り 2 2 2 4 2 2 2 2" xfId="24808" xr:uid="{00000000-0005-0000-0000-0000591F0000}"/>
    <cellStyle name="桁区切り 2 2 2 4 2 2 3" xfId="18401" xr:uid="{00000000-0005-0000-0000-00005A1F0000}"/>
    <cellStyle name="桁区切り 2 2 2 4 2 3" xfId="9836" xr:uid="{00000000-0005-0000-0000-00005B1F0000}"/>
    <cellStyle name="桁区切り 2 2 2 4 2 3 2" xfId="22651" xr:uid="{00000000-0005-0000-0000-00005C1F0000}"/>
    <cellStyle name="桁区切り 2 2 2 4 2 4" xfId="16244" xr:uid="{00000000-0005-0000-0000-00005D1F0000}"/>
    <cellStyle name="桁区切り 2 2 2 4 3" xfId="2394" xr:uid="{00000000-0005-0000-0000-00005E1F0000}"/>
    <cellStyle name="桁区切り 2 2 2 4 3 2" xfId="8817" xr:uid="{00000000-0005-0000-0000-00005F1F0000}"/>
    <cellStyle name="桁区切り 2 2 2 4 3 2 2" xfId="21632" xr:uid="{00000000-0005-0000-0000-0000601F0000}"/>
    <cellStyle name="桁区切り 2 2 2 4 3 3" xfId="15225" xr:uid="{00000000-0005-0000-0000-0000611F0000}"/>
    <cellStyle name="桁区切り 2 2 2 4 4" xfId="4390" xr:uid="{00000000-0005-0000-0000-0000621F0000}"/>
    <cellStyle name="桁区切り 2 2 2 4 4 2" xfId="10804" xr:uid="{00000000-0005-0000-0000-0000631F0000}"/>
    <cellStyle name="桁区切り 2 2 2 4 4 2 2" xfId="23619" xr:uid="{00000000-0005-0000-0000-0000641F0000}"/>
    <cellStyle name="桁区切り 2 2 2 4 4 3" xfId="17212" xr:uid="{00000000-0005-0000-0000-0000651F0000}"/>
    <cellStyle name="桁区切り 2 2 2 4 5" xfId="4558" xr:uid="{00000000-0005-0000-0000-0000661F0000}"/>
    <cellStyle name="桁区切り 2 2 2 4 5 2" xfId="10971" xr:uid="{00000000-0005-0000-0000-0000671F0000}"/>
    <cellStyle name="桁区切り 2 2 2 4 5 2 2" xfId="23786" xr:uid="{00000000-0005-0000-0000-0000681F0000}"/>
    <cellStyle name="桁区切り 2 2 2 4 5 3" xfId="17379" xr:uid="{00000000-0005-0000-0000-0000691F0000}"/>
    <cellStyle name="桁区切り 2 2 2 4 6" xfId="7811" xr:uid="{00000000-0005-0000-0000-00006A1F0000}"/>
    <cellStyle name="桁区切り 2 2 2 4 6 2" xfId="20626" xr:uid="{00000000-0005-0000-0000-00006B1F0000}"/>
    <cellStyle name="桁区切り 2 2 2 4 7" xfId="14219" xr:uid="{00000000-0005-0000-0000-00006C1F0000}"/>
    <cellStyle name="桁区切り 2 2 2 5" xfId="1320" xr:uid="{00000000-0005-0000-0000-00006D1F0000}"/>
    <cellStyle name="桁区切り 2 2 2 5 2" xfId="3367" xr:uid="{00000000-0005-0000-0000-00006E1F0000}"/>
    <cellStyle name="桁区切り 2 2 2 5 2 2" xfId="9790" xr:uid="{00000000-0005-0000-0000-00006F1F0000}"/>
    <cellStyle name="桁区切り 2 2 2 5 2 2 2" xfId="22605" xr:uid="{00000000-0005-0000-0000-0000701F0000}"/>
    <cellStyle name="桁区切り 2 2 2 5 2 3" xfId="16198" xr:uid="{00000000-0005-0000-0000-0000711F0000}"/>
    <cellStyle name="桁区切り 2 2 2 5 3" xfId="4377" xr:uid="{00000000-0005-0000-0000-0000721F0000}"/>
    <cellStyle name="桁区切り 2 2 2 5 3 2" xfId="10791" xr:uid="{00000000-0005-0000-0000-0000731F0000}"/>
    <cellStyle name="桁区切り 2 2 2 5 3 2 2" xfId="23606" xr:uid="{00000000-0005-0000-0000-0000741F0000}"/>
    <cellStyle name="桁区切り 2 2 2 5 3 3" xfId="17199" xr:uid="{00000000-0005-0000-0000-0000751F0000}"/>
    <cellStyle name="桁区切り 2 2 2 5 4" xfId="4509" xr:uid="{00000000-0005-0000-0000-0000761F0000}"/>
    <cellStyle name="桁区切り 2 2 2 5 4 2" xfId="10922" xr:uid="{00000000-0005-0000-0000-0000771F0000}"/>
    <cellStyle name="桁区切り 2 2 2 5 4 2 2" xfId="23737" xr:uid="{00000000-0005-0000-0000-0000781F0000}"/>
    <cellStyle name="桁区切り 2 2 2 5 4 3" xfId="17330" xr:uid="{00000000-0005-0000-0000-0000791F0000}"/>
    <cellStyle name="桁区切り 2 2 2 5 5" xfId="7768" xr:uid="{00000000-0005-0000-0000-00007A1F0000}"/>
    <cellStyle name="桁区切り 2 2 2 5 5 2" xfId="20583" xr:uid="{00000000-0005-0000-0000-00007B1F0000}"/>
    <cellStyle name="桁区切り 2 2 2 5 6" xfId="14176" xr:uid="{00000000-0005-0000-0000-00007C1F0000}"/>
    <cellStyle name="桁区切り 2 2 2 6" xfId="2334" xr:uid="{00000000-0005-0000-0000-00007D1F0000}"/>
    <cellStyle name="桁区切り 2 2 2 6 2" xfId="5531" xr:uid="{00000000-0005-0000-0000-00007E1F0000}"/>
    <cellStyle name="桁区切り 2 2 2 6 2 2" xfId="11944" xr:uid="{00000000-0005-0000-0000-00007F1F0000}"/>
    <cellStyle name="桁区切り 2 2 2 6 2 2 2" xfId="24759" xr:uid="{00000000-0005-0000-0000-0000801F0000}"/>
    <cellStyle name="桁区切り 2 2 2 6 2 3" xfId="18352" xr:uid="{00000000-0005-0000-0000-0000811F0000}"/>
    <cellStyle name="桁区切り 2 2 2 6 3" xfId="8757" xr:uid="{00000000-0005-0000-0000-0000821F0000}"/>
    <cellStyle name="桁区切り 2 2 2 6 3 2" xfId="21572" xr:uid="{00000000-0005-0000-0000-0000831F0000}"/>
    <cellStyle name="桁区切り 2 2 2 6 4" xfId="15165" xr:uid="{00000000-0005-0000-0000-0000841F0000}"/>
    <cellStyle name="桁区切り 2 2 2 7" xfId="4473" xr:uid="{00000000-0005-0000-0000-0000851F0000}"/>
    <cellStyle name="桁区切り 2 2 2 7 2" xfId="10886" xr:uid="{00000000-0005-0000-0000-0000861F0000}"/>
    <cellStyle name="桁区切り 2 2 2 7 2 2" xfId="23701" xr:uid="{00000000-0005-0000-0000-0000871F0000}"/>
    <cellStyle name="桁区切り 2 2 2 7 3" xfId="17294" xr:uid="{00000000-0005-0000-0000-0000881F0000}"/>
    <cellStyle name="桁区切り 2 2 2 8" xfId="715" xr:uid="{00000000-0005-0000-0000-0000891F0000}"/>
    <cellStyle name="桁区切り 2 2 2 8 2" xfId="7172" xr:uid="{00000000-0005-0000-0000-00008A1F0000}"/>
    <cellStyle name="桁区切り 2 2 2 8 2 2" xfId="19987" xr:uid="{00000000-0005-0000-0000-00008B1F0000}"/>
    <cellStyle name="桁区切り 2 2 2 8 3" xfId="13580" xr:uid="{00000000-0005-0000-0000-00008C1F0000}"/>
    <cellStyle name="桁区切り 2 2 2 9" xfId="6569" xr:uid="{00000000-0005-0000-0000-00008D1F0000}"/>
    <cellStyle name="桁区切り 2 2 2 9 2" xfId="12982" xr:uid="{00000000-0005-0000-0000-00008E1F0000}"/>
    <cellStyle name="桁区切り 2 2 2 9 2 2" xfId="25797" xr:uid="{00000000-0005-0000-0000-00008F1F0000}"/>
    <cellStyle name="桁区切り 2 2 2 9 3" xfId="19390" xr:uid="{00000000-0005-0000-0000-0000901F0000}"/>
    <cellStyle name="桁区切り 2 2 3" xfId="217" xr:uid="{00000000-0005-0000-0000-0000911F0000}"/>
    <cellStyle name="桁区切り 2 2 3 10" xfId="13131" xr:uid="{00000000-0005-0000-0000-0000921F0000}"/>
    <cellStyle name="桁区切り 2 2 3 2" xfId="309" xr:uid="{00000000-0005-0000-0000-0000931F0000}"/>
    <cellStyle name="桁区切り 2 2 3 2 2" xfId="1215" xr:uid="{00000000-0005-0000-0000-0000941F0000}"/>
    <cellStyle name="桁区切り 2 2 3 2 2 2" xfId="2255" xr:uid="{00000000-0005-0000-0000-0000951F0000}"/>
    <cellStyle name="桁区切り 2 2 3 2 2 2 2" xfId="4286" xr:uid="{00000000-0005-0000-0000-0000961F0000}"/>
    <cellStyle name="桁区切り 2 2 3 2 2 2 2 2" xfId="10706" xr:uid="{00000000-0005-0000-0000-0000971F0000}"/>
    <cellStyle name="桁区切り 2 2 3 2 2 2 2 2 2" xfId="23521" xr:uid="{00000000-0005-0000-0000-0000981F0000}"/>
    <cellStyle name="桁区切り 2 2 3 2 2 2 2 3" xfId="17114" xr:uid="{00000000-0005-0000-0000-0000991F0000}"/>
    <cellStyle name="桁区切り 2 2 3 2 2 2 3" xfId="4446" xr:uid="{00000000-0005-0000-0000-00009A1F0000}"/>
    <cellStyle name="桁区切り 2 2 3 2 2 2 3 2" xfId="10860" xr:uid="{00000000-0005-0000-0000-00009B1F0000}"/>
    <cellStyle name="桁区切り 2 2 3 2 2 2 3 2 2" xfId="23675" xr:uid="{00000000-0005-0000-0000-00009C1F0000}"/>
    <cellStyle name="桁区切り 2 2 3 2 2 2 3 3" xfId="17268" xr:uid="{00000000-0005-0000-0000-00009D1F0000}"/>
    <cellStyle name="桁区切り 2 2 3 2 2 2 4" xfId="6450" xr:uid="{00000000-0005-0000-0000-00009E1F0000}"/>
    <cellStyle name="桁区切り 2 2 3 2 2 2 4 2" xfId="12863" xr:uid="{00000000-0005-0000-0000-00009F1F0000}"/>
    <cellStyle name="桁区切り 2 2 3 2 2 2 4 2 2" xfId="25678" xr:uid="{00000000-0005-0000-0000-0000A01F0000}"/>
    <cellStyle name="桁区切り 2 2 3 2 2 2 4 3" xfId="19271" xr:uid="{00000000-0005-0000-0000-0000A11F0000}"/>
    <cellStyle name="桁区切り 2 2 3 2 2 2 5" xfId="8681" xr:uid="{00000000-0005-0000-0000-0000A21F0000}"/>
    <cellStyle name="桁区切り 2 2 3 2 2 2 5 2" xfId="21496" xr:uid="{00000000-0005-0000-0000-0000A31F0000}"/>
    <cellStyle name="桁区切り 2 2 3 2 2 2 6" xfId="15089" xr:uid="{00000000-0005-0000-0000-0000A41F0000}"/>
    <cellStyle name="桁区切り 2 2 3 2 2 3" xfId="3264" xr:uid="{00000000-0005-0000-0000-0000A51F0000}"/>
    <cellStyle name="桁区切り 2 2 3 2 2 3 2" xfId="9687" xr:uid="{00000000-0005-0000-0000-0000A61F0000}"/>
    <cellStyle name="桁区切り 2 2 3 2 2 3 2 2" xfId="22502" xr:uid="{00000000-0005-0000-0000-0000A71F0000}"/>
    <cellStyle name="桁区切り 2 2 3 2 2 3 3" xfId="16095" xr:uid="{00000000-0005-0000-0000-0000A81F0000}"/>
    <cellStyle name="桁区切り 2 2 3 2 2 4" xfId="5428" xr:uid="{00000000-0005-0000-0000-0000A91F0000}"/>
    <cellStyle name="桁区切り 2 2 3 2 2 4 2" xfId="11841" xr:uid="{00000000-0005-0000-0000-0000AA1F0000}"/>
    <cellStyle name="桁区切り 2 2 3 2 2 4 2 2" xfId="24656" xr:uid="{00000000-0005-0000-0000-0000AB1F0000}"/>
    <cellStyle name="桁区切り 2 2 3 2 2 4 3" xfId="18249" xr:uid="{00000000-0005-0000-0000-0000AC1F0000}"/>
    <cellStyle name="桁区切り 2 2 3 2 2 5" xfId="7668" xr:uid="{00000000-0005-0000-0000-0000AD1F0000}"/>
    <cellStyle name="桁区切り 2 2 3 2 2 5 2" xfId="20483" xr:uid="{00000000-0005-0000-0000-0000AE1F0000}"/>
    <cellStyle name="桁区切り 2 2 3 2 2 6" xfId="14076" xr:uid="{00000000-0005-0000-0000-0000AF1F0000}"/>
    <cellStyle name="桁区切り 2 2 3 2 3" xfId="1773" xr:uid="{00000000-0005-0000-0000-0000B01F0000}"/>
    <cellStyle name="桁区切り 2 2 3 2 3 2" xfId="3804" xr:uid="{00000000-0005-0000-0000-0000B11F0000}"/>
    <cellStyle name="桁区切り 2 2 3 2 3 2 2" xfId="10224" xr:uid="{00000000-0005-0000-0000-0000B21F0000}"/>
    <cellStyle name="桁区切り 2 2 3 2 3 2 2 2" xfId="23039" xr:uid="{00000000-0005-0000-0000-0000B31F0000}"/>
    <cellStyle name="桁区切り 2 2 3 2 3 2 3" xfId="16632" xr:uid="{00000000-0005-0000-0000-0000B41F0000}"/>
    <cellStyle name="桁区切り 2 2 3 2 3 3" xfId="4412" xr:uid="{00000000-0005-0000-0000-0000B51F0000}"/>
    <cellStyle name="桁区切り 2 2 3 2 3 3 2" xfId="10826" xr:uid="{00000000-0005-0000-0000-0000B61F0000}"/>
    <cellStyle name="桁区切り 2 2 3 2 3 3 2 2" xfId="23641" xr:uid="{00000000-0005-0000-0000-0000B71F0000}"/>
    <cellStyle name="桁区切り 2 2 3 2 3 3 3" xfId="17234" xr:uid="{00000000-0005-0000-0000-0000B81F0000}"/>
    <cellStyle name="桁区切り 2 2 3 2 3 4" xfId="5968" xr:uid="{00000000-0005-0000-0000-0000B91F0000}"/>
    <cellStyle name="桁区切り 2 2 3 2 3 4 2" xfId="12381" xr:uid="{00000000-0005-0000-0000-0000BA1F0000}"/>
    <cellStyle name="桁区切り 2 2 3 2 3 4 2 2" xfId="25196" xr:uid="{00000000-0005-0000-0000-0000BB1F0000}"/>
    <cellStyle name="桁区切り 2 2 3 2 3 4 3" xfId="18789" xr:uid="{00000000-0005-0000-0000-0000BC1F0000}"/>
    <cellStyle name="桁区切り 2 2 3 2 3 5" xfId="8199" xr:uid="{00000000-0005-0000-0000-0000BD1F0000}"/>
    <cellStyle name="桁区切り 2 2 3 2 3 5 2" xfId="21014" xr:uid="{00000000-0005-0000-0000-0000BE1F0000}"/>
    <cellStyle name="桁区切り 2 2 3 2 3 6" xfId="14607" xr:uid="{00000000-0005-0000-0000-0000BF1F0000}"/>
    <cellStyle name="桁区切り 2 2 3 2 4" xfId="2782" xr:uid="{00000000-0005-0000-0000-0000C01F0000}"/>
    <cellStyle name="桁区切り 2 2 3 2 4 2" xfId="9205" xr:uid="{00000000-0005-0000-0000-0000C11F0000}"/>
    <cellStyle name="桁区切り 2 2 3 2 4 2 2" xfId="22020" xr:uid="{00000000-0005-0000-0000-0000C21F0000}"/>
    <cellStyle name="桁区切り 2 2 3 2 4 3" xfId="15613" xr:uid="{00000000-0005-0000-0000-0000C31F0000}"/>
    <cellStyle name="桁区切り 2 2 3 2 5" xfId="4946" xr:uid="{00000000-0005-0000-0000-0000C41F0000}"/>
    <cellStyle name="桁区切り 2 2 3 2 5 2" xfId="11359" xr:uid="{00000000-0005-0000-0000-0000C51F0000}"/>
    <cellStyle name="桁区切り 2 2 3 2 5 2 2" xfId="24174" xr:uid="{00000000-0005-0000-0000-0000C61F0000}"/>
    <cellStyle name="桁区切り 2 2 3 2 5 3" xfId="17767" xr:uid="{00000000-0005-0000-0000-0000C71F0000}"/>
    <cellStyle name="桁区切り 2 2 3 2 6" xfId="6800" xr:uid="{00000000-0005-0000-0000-0000C81F0000}"/>
    <cellStyle name="桁区切り 2 2 3 2 6 2" xfId="19615" xr:uid="{00000000-0005-0000-0000-0000C91F0000}"/>
    <cellStyle name="桁区切り 2 2 3 2 7" xfId="13208" xr:uid="{00000000-0005-0000-0000-0000CA1F0000}"/>
    <cellStyle name="桁区切り 2 2 3 3" xfId="1034" xr:uid="{00000000-0005-0000-0000-0000CB1F0000}"/>
    <cellStyle name="桁区切り 2 2 3 3 2" xfId="2067" xr:uid="{00000000-0005-0000-0000-0000CC1F0000}"/>
    <cellStyle name="桁区切り 2 2 3 3 2 2" xfId="4098" xr:uid="{00000000-0005-0000-0000-0000CD1F0000}"/>
    <cellStyle name="桁区切り 2 2 3 3 2 2 2" xfId="10518" xr:uid="{00000000-0005-0000-0000-0000CE1F0000}"/>
    <cellStyle name="桁区切り 2 2 3 3 2 2 2 2" xfId="23333" xr:uid="{00000000-0005-0000-0000-0000CF1F0000}"/>
    <cellStyle name="桁区切り 2 2 3 3 2 2 3" xfId="16926" xr:uid="{00000000-0005-0000-0000-0000D01F0000}"/>
    <cellStyle name="桁区切り 2 2 3 3 2 3" xfId="4432" xr:uid="{00000000-0005-0000-0000-0000D11F0000}"/>
    <cellStyle name="桁区切り 2 2 3 3 2 3 2" xfId="10846" xr:uid="{00000000-0005-0000-0000-0000D21F0000}"/>
    <cellStyle name="桁区切り 2 2 3 3 2 3 2 2" xfId="23661" xr:uid="{00000000-0005-0000-0000-0000D31F0000}"/>
    <cellStyle name="桁区切り 2 2 3 3 2 3 3" xfId="17254" xr:uid="{00000000-0005-0000-0000-0000D41F0000}"/>
    <cellStyle name="桁区切り 2 2 3 3 2 4" xfId="6262" xr:uid="{00000000-0005-0000-0000-0000D51F0000}"/>
    <cellStyle name="桁区切り 2 2 3 3 2 4 2" xfId="12675" xr:uid="{00000000-0005-0000-0000-0000D61F0000}"/>
    <cellStyle name="桁区切り 2 2 3 3 2 4 2 2" xfId="25490" xr:uid="{00000000-0005-0000-0000-0000D71F0000}"/>
    <cellStyle name="桁区切り 2 2 3 3 2 4 3" xfId="19083" xr:uid="{00000000-0005-0000-0000-0000D81F0000}"/>
    <cellStyle name="桁区切り 2 2 3 3 2 5" xfId="8493" xr:uid="{00000000-0005-0000-0000-0000D91F0000}"/>
    <cellStyle name="桁区切り 2 2 3 3 2 5 2" xfId="21308" xr:uid="{00000000-0005-0000-0000-0000DA1F0000}"/>
    <cellStyle name="桁区切り 2 2 3 3 2 6" xfId="14901" xr:uid="{00000000-0005-0000-0000-0000DB1F0000}"/>
    <cellStyle name="桁区切り 2 2 3 3 3" xfId="3076" xr:uid="{00000000-0005-0000-0000-0000DC1F0000}"/>
    <cellStyle name="桁区切り 2 2 3 3 3 2" xfId="9499" xr:uid="{00000000-0005-0000-0000-0000DD1F0000}"/>
    <cellStyle name="桁区切り 2 2 3 3 3 2 2" xfId="22314" xr:uid="{00000000-0005-0000-0000-0000DE1F0000}"/>
    <cellStyle name="桁区切り 2 2 3 3 3 3" xfId="15907" xr:uid="{00000000-0005-0000-0000-0000DF1F0000}"/>
    <cellStyle name="桁区切り 2 2 3 3 4" xfId="5240" xr:uid="{00000000-0005-0000-0000-0000E01F0000}"/>
    <cellStyle name="桁区切り 2 2 3 3 4 2" xfId="11653" xr:uid="{00000000-0005-0000-0000-0000E11F0000}"/>
    <cellStyle name="桁区切り 2 2 3 3 4 2 2" xfId="24468" xr:uid="{00000000-0005-0000-0000-0000E21F0000}"/>
    <cellStyle name="桁区切り 2 2 3 3 4 3" xfId="18061" xr:uid="{00000000-0005-0000-0000-0000E31F0000}"/>
    <cellStyle name="桁区切り 2 2 3 3 5" xfId="7487" xr:uid="{00000000-0005-0000-0000-0000E41F0000}"/>
    <cellStyle name="桁区切り 2 2 3 3 5 2" xfId="20302" xr:uid="{00000000-0005-0000-0000-0000E51F0000}"/>
    <cellStyle name="桁区切り 2 2 3 3 6" xfId="13895" xr:uid="{00000000-0005-0000-0000-0000E61F0000}"/>
    <cellStyle name="桁区切り 2 2 3 4" xfId="1588" xr:uid="{00000000-0005-0000-0000-0000E71F0000}"/>
    <cellStyle name="桁区切り 2 2 3 4 2" xfId="3619" xr:uid="{00000000-0005-0000-0000-0000E81F0000}"/>
    <cellStyle name="桁区切り 2 2 3 4 2 2" xfId="5783" xr:uid="{00000000-0005-0000-0000-0000E91F0000}"/>
    <cellStyle name="桁区切り 2 2 3 4 2 2 2" xfId="12196" xr:uid="{00000000-0005-0000-0000-0000EA1F0000}"/>
    <cellStyle name="桁区切り 2 2 3 4 2 2 2 2" xfId="25011" xr:uid="{00000000-0005-0000-0000-0000EB1F0000}"/>
    <cellStyle name="桁区切り 2 2 3 4 2 2 3" xfId="18604" xr:uid="{00000000-0005-0000-0000-0000EC1F0000}"/>
    <cellStyle name="桁区切り 2 2 3 4 2 3" xfId="10039" xr:uid="{00000000-0005-0000-0000-0000ED1F0000}"/>
    <cellStyle name="桁区切り 2 2 3 4 2 3 2" xfId="22854" xr:uid="{00000000-0005-0000-0000-0000EE1F0000}"/>
    <cellStyle name="桁区切り 2 2 3 4 2 4" xfId="16447" xr:uid="{00000000-0005-0000-0000-0000EF1F0000}"/>
    <cellStyle name="桁区切り 2 2 3 4 3" xfId="2597" xr:uid="{00000000-0005-0000-0000-0000F01F0000}"/>
    <cellStyle name="桁区切り 2 2 3 4 3 2" xfId="9020" xr:uid="{00000000-0005-0000-0000-0000F11F0000}"/>
    <cellStyle name="桁区切り 2 2 3 4 3 2 2" xfId="21835" xr:uid="{00000000-0005-0000-0000-0000F21F0000}"/>
    <cellStyle name="桁区切り 2 2 3 4 3 3" xfId="15428" xr:uid="{00000000-0005-0000-0000-0000F31F0000}"/>
    <cellStyle name="桁区切り 2 2 3 4 4" xfId="4399" xr:uid="{00000000-0005-0000-0000-0000F41F0000}"/>
    <cellStyle name="桁区切り 2 2 3 4 4 2" xfId="10813" xr:uid="{00000000-0005-0000-0000-0000F51F0000}"/>
    <cellStyle name="桁区切り 2 2 3 4 4 2 2" xfId="23628" xr:uid="{00000000-0005-0000-0000-0000F61F0000}"/>
    <cellStyle name="桁区切り 2 2 3 4 4 3" xfId="17221" xr:uid="{00000000-0005-0000-0000-0000F71F0000}"/>
    <cellStyle name="桁区切り 2 2 3 4 5" xfId="4761" xr:uid="{00000000-0005-0000-0000-0000F81F0000}"/>
    <cellStyle name="桁区切り 2 2 3 4 5 2" xfId="11174" xr:uid="{00000000-0005-0000-0000-0000F91F0000}"/>
    <cellStyle name="桁区切り 2 2 3 4 5 2 2" xfId="23989" xr:uid="{00000000-0005-0000-0000-0000FA1F0000}"/>
    <cellStyle name="桁区切り 2 2 3 4 5 3" xfId="17582" xr:uid="{00000000-0005-0000-0000-0000FB1F0000}"/>
    <cellStyle name="桁区切り 2 2 3 4 6" xfId="8014" xr:uid="{00000000-0005-0000-0000-0000FC1F0000}"/>
    <cellStyle name="桁区切り 2 2 3 4 6 2" xfId="20829" xr:uid="{00000000-0005-0000-0000-0000FD1F0000}"/>
    <cellStyle name="桁区切り 2 2 3 4 7" xfId="14422" xr:uid="{00000000-0005-0000-0000-0000FE1F0000}"/>
    <cellStyle name="桁区切り 2 2 3 5" xfId="1338" xr:uid="{00000000-0005-0000-0000-0000FF1F0000}"/>
    <cellStyle name="桁区切り 2 2 3 5 2" xfId="3375" xr:uid="{00000000-0005-0000-0000-000000200000}"/>
    <cellStyle name="桁区切り 2 2 3 5 2 2" xfId="9795" xr:uid="{00000000-0005-0000-0000-000001200000}"/>
    <cellStyle name="桁区切り 2 2 3 5 2 2 2" xfId="22610" xr:uid="{00000000-0005-0000-0000-000002200000}"/>
    <cellStyle name="桁区切り 2 2 3 5 2 3" xfId="16203" xr:uid="{00000000-0005-0000-0000-000003200000}"/>
    <cellStyle name="桁区切り 2 2 3 5 3" xfId="4380" xr:uid="{00000000-0005-0000-0000-000004200000}"/>
    <cellStyle name="桁区切り 2 2 3 5 3 2" xfId="10794" xr:uid="{00000000-0005-0000-0000-000005200000}"/>
    <cellStyle name="桁区切り 2 2 3 5 3 2 2" xfId="23609" xr:uid="{00000000-0005-0000-0000-000006200000}"/>
    <cellStyle name="桁区切り 2 2 3 5 3 3" xfId="17202" xr:uid="{00000000-0005-0000-0000-000007200000}"/>
    <cellStyle name="桁区切り 2 2 3 5 4" xfId="5536" xr:uid="{00000000-0005-0000-0000-000008200000}"/>
    <cellStyle name="桁区切り 2 2 3 5 4 2" xfId="11949" xr:uid="{00000000-0005-0000-0000-000009200000}"/>
    <cellStyle name="桁区切り 2 2 3 5 4 2 2" xfId="24764" xr:uid="{00000000-0005-0000-0000-00000A200000}"/>
    <cellStyle name="桁区切り 2 2 3 5 4 3" xfId="18357" xr:uid="{00000000-0005-0000-0000-00000B200000}"/>
    <cellStyle name="桁区切り 2 2 3 5 5" xfId="7773" xr:uid="{00000000-0005-0000-0000-00000C200000}"/>
    <cellStyle name="桁区切り 2 2 3 5 5 2" xfId="20588" xr:uid="{00000000-0005-0000-0000-00000D200000}"/>
    <cellStyle name="桁区切り 2 2 3 5 6" xfId="14181" xr:uid="{00000000-0005-0000-0000-00000E200000}"/>
    <cellStyle name="桁区切り 2 2 3 6" xfId="2340" xr:uid="{00000000-0005-0000-0000-00000F200000}"/>
    <cellStyle name="桁区切り 2 2 3 6 2" xfId="8763" xr:uid="{00000000-0005-0000-0000-000010200000}"/>
    <cellStyle name="桁区切り 2 2 3 6 2 2" xfId="21578" xr:uid="{00000000-0005-0000-0000-000011200000}"/>
    <cellStyle name="桁区切り 2 2 3 6 3" xfId="15171" xr:uid="{00000000-0005-0000-0000-000012200000}"/>
    <cellStyle name="桁区切り 2 2 3 7" xfId="4514" xr:uid="{00000000-0005-0000-0000-000013200000}"/>
    <cellStyle name="桁区切り 2 2 3 7 2" xfId="10927" xr:uid="{00000000-0005-0000-0000-000014200000}"/>
    <cellStyle name="桁区切り 2 2 3 7 2 2" xfId="23742" xr:uid="{00000000-0005-0000-0000-000015200000}"/>
    <cellStyle name="桁区切り 2 2 3 7 3" xfId="17335" xr:uid="{00000000-0005-0000-0000-000016200000}"/>
    <cellStyle name="桁区切り 2 2 3 8" xfId="6602" xr:uid="{00000000-0005-0000-0000-000017200000}"/>
    <cellStyle name="桁区切り 2 2 3 8 2" xfId="13014" xr:uid="{00000000-0005-0000-0000-000018200000}"/>
    <cellStyle name="桁区切り 2 2 3 8 2 2" xfId="25829" xr:uid="{00000000-0005-0000-0000-000019200000}"/>
    <cellStyle name="桁区切り 2 2 3 8 3" xfId="19422" xr:uid="{00000000-0005-0000-0000-00001A200000}"/>
    <cellStyle name="桁区切り 2 2 3 9" xfId="6723" xr:uid="{00000000-0005-0000-0000-00001B200000}"/>
    <cellStyle name="桁区切り 2 2 3 9 2" xfId="19538" xr:uid="{00000000-0005-0000-0000-00001C200000}"/>
    <cellStyle name="桁区切り 2 2 4" xfId="280" xr:uid="{00000000-0005-0000-0000-00001D200000}"/>
    <cellStyle name="桁区切り 2 2 4 2" xfId="633" xr:uid="{00000000-0005-0000-0000-00001E200000}"/>
    <cellStyle name="桁区切り 2 2 4 2 2" xfId="1245" xr:uid="{00000000-0005-0000-0000-00001F200000}"/>
    <cellStyle name="桁区切り 2 2 4 2 2 2" xfId="2285" xr:uid="{00000000-0005-0000-0000-000020200000}"/>
    <cellStyle name="桁区切り 2 2 4 2 2 2 2" xfId="4316" xr:uid="{00000000-0005-0000-0000-000021200000}"/>
    <cellStyle name="桁区切り 2 2 4 2 2 2 2 2" xfId="10736" xr:uid="{00000000-0005-0000-0000-000022200000}"/>
    <cellStyle name="桁区切り 2 2 4 2 2 2 2 2 2" xfId="23551" xr:uid="{00000000-0005-0000-0000-000023200000}"/>
    <cellStyle name="桁区切り 2 2 4 2 2 2 2 3" xfId="17144" xr:uid="{00000000-0005-0000-0000-000024200000}"/>
    <cellStyle name="桁区切り 2 2 4 2 2 2 3" xfId="4447" xr:uid="{00000000-0005-0000-0000-000025200000}"/>
    <cellStyle name="桁区切り 2 2 4 2 2 2 3 2" xfId="10861" xr:uid="{00000000-0005-0000-0000-000026200000}"/>
    <cellStyle name="桁区切り 2 2 4 2 2 2 3 2 2" xfId="23676" xr:uid="{00000000-0005-0000-0000-000027200000}"/>
    <cellStyle name="桁区切り 2 2 4 2 2 2 3 3" xfId="17269" xr:uid="{00000000-0005-0000-0000-000028200000}"/>
    <cellStyle name="桁区切り 2 2 4 2 2 2 4" xfId="6480" xr:uid="{00000000-0005-0000-0000-000029200000}"/>
    <cellStyle name="桁区切り 2 2 4 2 2 2 4 2" xfId="12893" xr:uid="{00000000-0005-0000-0000-00002A200000}"/>
    <cellStyle name="桁区切り 2 2 4 2 2 2 4 2 2" xfId="25708" xr:uid="{00000000-0005-0000-0000-00002B200000}"/>
    <cellStyle name="桁区切り 2 2 4 2 2 2 4 3" xfId="19301" xr:uid="{00000000-0005-0000-0000-00002C200000}"/>
    <cellStyle name="桁区切り 2 2 4 2 2 2 5" xfId="8711" xr:uid="{00000000-0005-0000-0000-00002D200000}"/>
    <cellStyle name="桁区切り 2 2 4 2 2 2 5 2" xfId="21526" xr:uid="{00000000-0005-0000-0000-00002E200000}"/>
    <cellStyle name="桁区切り 2 2 4 2 2 2 6" xfId="15119" xr:uid="{00000000-0005-0000-0000-00002F200000}"/>
    <cellStyle name="桁区切り 2 2 4 2 2 3" xfId="3294" xr:uid="{00000000-0005-0000-0000-000030200000}"/>
    <cellStyle name="桁区切り 2 2 4 2 2 3 2" xfId="9717" xr:uid="{00000000-0005-0000-0000-000031200000}"/>
    <cellStyle name="桁区切り 2 2 4 2 2 3 2 2" xfId="22532" xr:uid="{00000000-0005-0000-0000-000032200000}"/>
    <cellStyle name="桁区切り 2 2 4 2 2 3 3" xfId="16125" xr:uid="{00000000-0005-0000-0000-000033200000}"/>
    <cellStyle name="桁区切り 2 2 4 2 2 4" xfId="5458" xr:uid="{00000000-0005-0000-0000-000034200000}"/>
    <cellStyle name="桁区切り 2 2 4 2 2 4 2" xfId="11871" xr:uid="{00000000-0005-0000-0000-000035200000}"/>
    <cellStyle name="桁区切り 2 2 4 2 2 4 2 2" xfId="24686" xr:uid="{00000000-0005-0000-0000-000036200000}"/>
    <cellStyle name="桁区切り 2 2 4 2 2 4 3" xfId="18279" xr:uid="{00000000-0005-0000-0000-000037200000}"/>
    <cellStyle name="桁区切り 2 2 4 2 2 5" xfId="7698" xr:uid="{00000000-0005-0000-0000-000038200000}"/>
    <cellStyle name="桁区切り 2 2 4 2 2 5 2" xfId="20513" xr:uid="{00000000-0005-0000-0000-000039200000}"/>
    <cellStyle name="桁区切り 2 2 4 2 2 6" xfId="14106" xr:uid="{00000000-0005-0000-0000-00003A200000}"/>
    <cellStyle name="桁区切り 2 2 4 2 3" xfId="1803" xr:uid="{00000000-0005-0000-0000-00003B200000}"/>
    <cellStyle name="桁区切り 2 2 4 2 3 2" xfId="3834" xr:uid="{00000000-0005-0000-0000-00003C200000}"/>
    <cellStyle name="桁区切り 2 2 4 2 3 2 2" xfId="10254" xr:uid="{00000000-0005-0000-0000-00003D200000}"/>
    <cellStyle name="桁区切り 2 2 4 2 3 2 2 2" xfId="23069" xr:uid="{00000000-0005-0000-0000-00003E200000}"/>
    <cellStyle name="桁区切り 2 2 4 2 3 2 3" xfId="16662" xr:uid="{00000000-0005-0000-0000-00003F200000}"/>
    <cellStyle name="桁区切り 2 2 4 2 3 3" xfId="4413" xr:uid="{00000000-0005-0000-0000-000040200000}"/>
    <cellStyle name="桁区切り 2 2 4 2 3 3 2" xfId="10827" xr:uid="{00000000-0005-0000-0000-000041200000}"/>
    <cellStyle name="桁区切り 2 2 4 2 3 3 2 2" xfId="23642" xr:uid="{00000000-0005-0000-0000-000042200000}"/>
    <cellStyle name="桁区切り 2 2 4 2 3 3 3" xfId="17235" xr:uid="{00000000-0005-0000-0000-000043200000}"/>
    <cellStyle name="桁区切り 2 2 4 2 3 4" xfId="5998" xr:uid="{00000000-0005-0000-0000-000044200000}"/>
    <cellStyle name="桁区切り 2 2 4 2 3 4 2" xfId="12411" xr:uid="{00000000-0005-0000-0000-000045200000}"/>
    <cellStyle name="桁区切り 2 2 4 2 3 4 2 2" xfId="25226" xr:uid="{00000000-0005-0000-0000-000046200000}"/>
    <cellStyle name="桁区切り 2 2 4 2 3 4 3" xfId="18819" xr:uid="{00000000-0005-0000-0000-000047200000}"/>
    <cellStyle name="桁区切り 2 2 4 2 3 5" xfId="8229" xr:uid="{00000000-0005-0000-0000-000048200000}"/>
    <cellStyle name="桁区切り 2 2 4 2 3 5 2" xfId="21044" xr:uid="{00000000-0005-0000-0000-000049200000}"/>
    <cellStyle name="桁区切り 2 2 4 2 3 6" xfId="14637" xr:uid="{00000000-0005-0000-0000-00004A200000}"/>
    <cellStyle name="桁区切り 2 2 4 2 4" xfId="2812" xr:uid="{00000000-0005-0000-0000-00004B200000}"/>
    <cellStyle name="桁区切り 2 2 4 2 4 2" xfId="9235" xr:uid="{00000000-0005-0000-0000-00004C200000}"/>
    <cellStyle name="桁区切り 2 2 4 2 4 2 2" xfId="22050" xr:uid="{00000000-0005-0000-0000-00004D200000}"/>
    <cellStyle name="桁区切り 2 2 4 2 4 3" xfId="15643" xr:uid="{00000000-0005-0000-0000-00004E200000}"/>
    <cellStyle name="桁区切り 2 2 4 2 5" xfId="4976" xr:uid="{00000000-0005-0000-0000-00004F200000}"/>
    <cellStyle name="桁区切り 2 2 4 2 5 2" xfId="11389" xr:uid="{00000000-0005-0000-0000-000050200000}"/>
    <cellStyle name="桁区切り 2 2 4 2 5 2 2" xfId="24204" xr:uid="{00000000-0005-0000-0000-000051200000}"/>
    <cellStyle name="桁区切り 2 2 4 2 5 3" xfId="17797" xr:uid="{00000000-0005-0000-0000-000052200000}"/>
    <cellStyle name="桁区切り 2 2 4 2 6" xfId="7110" xr:uid="{00000000-0005-0000-0000-000053200000}"/>
    <cellStyle name="桁区切り 2 2 4 2 6 2" xfId="19925" xr:uid="{00000000-0005-0000-0000-000054200000}"/>
    <cellStyle name="桁区切り 2 2 4 2 7" xfId="13518" xr:uid="{00000000-0005-0000-0000-000055200000}"/>
    <cellStyle name="桁区切り 2 2 4 3" xfId="1057" xr:uid="{00000000-0005-0000-0000-000056200000}"/>
    <cellStyle name="桁区切り 2 2 4 3 2" xfId="2097" xr:uid="{00000000-0005-0000-0000-000057200000}"/>
    <cellStyle name="桁区切り 2 2 4 3 2 2" xfId="4128" xr:uid="{00000000-0005-0000-0000-000058200000}"/>
    <cellStyle name="桁区切り 2 2 4 3 2 2 2" xfId="10548" xr:uid="{00000000-0005-0000-0000-000059200000}"/>
    <cellStyle name="桁区切り 2 2 4 3 2 2 2 2" xfId="23363" xr:uid="{00000000-0005-0000-0000-00005A200000}"/>
    <cellStyle name="桁区切り 2 2 4 3 2 2 3" xfId="16956" xr:uid="{00000000-0005-0000-0000-00005B200000}"/>
    <cellStyle name="桁区切り 2 2 4 3 2 3" xfId="4433" xr:uid="{00000000-0005-0000-0000-00005C200000}"/>
    <cellStyle name="桁区切り 2 2 4 3 2 3 2" xfId="10847" xr:uid="{00000000-0005-0000-0000-00005D200000}"/>
    <cellStyle name="桁区切り 2 2 4 3 2 3 2 2" xfId="23662" xr:uid="{00000000-0005-0000-0000-00005E200000}"/>
    <cellStyle name="桁区切り 2 2 4 3 2 3 3" xfId="17255" xr:uid="{00000000-0005-0000-0000-00005F200000}"/>
    <cellStyle name="桁区切り 2 2 4 3 2 4" xfId="6292" xr:uid="{00000000-0005-0000-0000-000060200000}"/>
    <cellStyle name="桁区切り 2 2 4 3 2 4 2" xfId="12705" xr:uid="{00000000-0005-0000-0000-000061200000}"/>
    <cellStyle name="桁区切り 2 2 4 3 2 4 2 2" xfId="25520" xr:uid="{00000000-0005-0000-0000-000062200000}"/>
    <cellStyle name="桁区切り 2 2 4 3 2 4 3" xfId="19113" xr:uid="{00000000-0005-0000-0000-000063200000}"/>
    <cellStyle name="桁区切り 2 2 4 3 2 5" xfId="8523" xr:uid="{00000000-0005-0000-0000-000064200000}"/>
    <cellStyle name="桁区切り 2 2 4 3 2 5 2" xfId="21338" xr:uid="{00000000-0005-0000-0000-000065200000}"/>
    <cellStyle name="桁区切り 2 2 4 3 2 6" xfId="14931" xr:uid="{00000000-0005-0000-0000-000066200000}"/>
    <cellStyle name="桁区切り 2 2 4 3 3" xfId="3106" xr:uid="{00000000-0005-0000-0000-000067200000}"/>
    <cellStyle name="桁区切り 2 2 4 3 3 2" xfId="9529" xr:uid="{00000000-0005-0000-0000-000068200000}"/>
    <cellStyle name="桁区切り 2 2 4 3 3 2 2" xfId="22344" xr:uid="{00000000-0005-0000-0000-000069200000}"/>
    <cellStyle name="桁区切り 2 2 4 3 3 3" xfId="15937" xr:uid="{00000000-0005-0000-0000-00006A200000}"/>
    <cellStyle name="桁区切り 2 2 4 3 4" xfId="5270" xr:uid="{00000000-0005-0000-0000-00006B200000}"/>
    <cellStyle name="桁区切り 2 2 4 3 4 2" xfId="11683" xr:uid="{00000000-0005-0000-0000-00006C200000}"/>
    <cellStyle name="桁区切り 2 2 4 3 4 2 2" xfId="24498" xr:uid="{00000000-0005-0000-0000-00006D200000}"/>
    <cellStyle name="桁区切り 2 2 4 3 4 3" xfId="18091" xr:uid="{00000000-0005-0000-0000-00006E200000}"/>
    <cellStyle name="桁区切り 2 2 4 3 5" xfId="7510" xr:uid="{00000000-0005-0000-0000-00006F200000}"/>
    <cellStyle name="桁区切り 2 2 4 3 5 2" xfId="20325" xr:uid="{00000000-0005-0000-0000-000070200000}"/>
    <cellStyle name="桁区切り 2 2 4 3 6" xfId="13918" xr:uid="{00000000-0005-0000-0000-000071200000}"/>
    <cellStyle name="桁区切り 2 2 4 4" xfId="1349" xr:uid="{00000000-0005-0000-0000-000072200000}"/>
    <cellStyle name="桁区切り 2 2 4 4 2" xfId="3384" xr:uid="{00000000-0005-0000-0000-000073200000}"/>
    <cellStyle name="桁区切り 2 2 4 4 2 2" xfId="9804" xr:uid="{00000000-0005-0000-0000-000074200000}"/>
    <cellStyle name="桁区切り 2 2 4 4 2 2 2" xfId="22619" xr:uid="{00000000-0005-0000-0000-000075200000}"/>
    <cellStyle name="桁区切り 2 2 4 4 2 3" xfId="16212" xr:uid="{00000000-0005-0000-0000-000076200000}"/>
    <cellStyle name="桁区切り 2 2 4 4 3" xfId="4383" xr:uid="{00000000-0005-0000-0000-000077200000}"/>
    <cellStyle name="桁区切り 2 2 4 4 3 2" xfId="10797" xr:uid="{00000000-0005-0000-0000-000078200000}"/>
    <cellStyle name="桁区切り 2 2 4 4 3 2 2" xfId="23612" xr:uid="{00000000-0005-0000-0000-000079200000}"/>
    <cellStyle name="桁区切り 2 2 4 4 3 3" xfId="17205" xr:uid="{00000000-0005-0000-0000-00007A200000}"/>
    <cellStyle name="桁区切り 2 2 4 4 4" xfId="5545" xr:uid="{00000000-0005-0000-0000-00007B200000}"/>
    <cellStyle name="桁区切り 2 2 4 4 4 2" xfId="11958" xr:uid="{00000000-0005-0000-0000-00007C200000}"/>
    <cellStyle name="桁区切り 2 2 4 4 4 2 2" xfId="24773" xr:uid="{00000000-0005-0000-0000-00007D200000}"/>
    <cellStyle name="桁区切り 2 2 4 4 4 3" xfId="18366" xr:uid="{00000000-0005-0000-0000-00007E200000}"/>
    <cellStyle name="桁区切り 2 2 4 4 5" xfId="7782" xr:uid="{00000000-0005-0000-0000-00007F200000}"/>
    <cellStyle name="桁区切り 2 2 4 4 5 2" xfId="20597" xr:uid="{00000000-0005-0000-0000-000080200000}"/>
    <cellStyle name="桁区切り 2 2 4 4 6" xfId="14190" xr:uid="{00000000-0005-0000-0000-000081200000}"/>
    <cellStyle name="桁区切り 2 2 4 5" xfId="2361" xr:uid="{00000000-0005-0000-0000-000082200000}"/>
    <cellStyle name="桁区切り 2 2 4 5 2" xfId="8784" xr:uid="{00000000-0005-0000-0000-000083200000}"/>
    <cellStyle name="桁区切り 2 2 4 5 2 2" xfId="21599" xr:uid="{00000000-0005-0000-0000-000084200000}"/>
    <cellStyle name="桁区切り 2 2 4 5 3" xfId="15192" xr:uid="{00000000-0005-0000-0000-000085200000}"/>
    <cellStyle name="桁区切り 2 2 4 6" xfId="4523" xr:uid="{00000000-0005-0000-0000-000086200000}"/>
    <cellStyle name="桁区切り 2 2 4 6 2" xfId="10936" xr:uid="{00000000-0005-0000-0000-000087200000}"/>
    <cellStyle name="桁区切り 2 2 4 6 2 2" xfId="23751" xr:uid="{00000000-0005-0000-0000-000088200000}"/>
    <cellStyle name="桁区切り 2 2 4 6 3" xfId="17344" xr:uid="{00000000-0005-0000-0000-000089200000}"/>
    <cellStyle name="桁区切り 2 2 4 7" xfId="6779" xr:uid="{00000000-0005-0000-0000-00008A200000}"/>
    <cellStyle name="桁区切り 2 2 4 7 2" xfId="19594" xr:uid="{00000000-0005-0000-0000-00008B200000}"/>
    <cellStyle name="桁区切り 2 2 4 8" xfId="13187" xr:uid="{00000000-0005-0000-0000-00008C200000}"/>
    <cellStyle name="桁区切り 2 2 5" xfId="355" xr:uid="{00000000-0005-0000-0000-00008D200000}"/>
    <cellStyle name="桁区切り 2 2 5 2" xfId="964" xr:uid="{00000000-0005-0000-0000-00008E200000}"/>
    <cellStyle name="桁区切り 2 2 5 2 2" xfId="1986" xr:uid="{00000000-0005-0000-0000-00008F200000}"/>
    <cellStyle name="桁区切り 2 2 5 2 2 2" xfId="4017" xr:uid="{00000000-0005-0000-0000-000090200000}"/>
    <cellStyle name="桁区切り 2 2 5 2 2 2 2" xfId="10437" xr:uid="{00000000-0005-0000-0000-000091200000}"/>
    <cellStyle name="桁区切り 2 2 5 2 2 2 2 2" xfId="23252" xr:uid="{00000000-0005-0000-0000-000092200000}"/>
    <cellStyle name="桁区切り 2 2 5 2 2 2 3" xfId="16845" xr:uid="{00000000-0005-0000-0000-000093200000}"/>
    <cellStyle name="桁区切り 2 2 5 2 2 3" xfId="4428" xr:uid="{00000000-0005-0000-0000-000094200000}"/>
    <cellStyle name="桁区切り 2 2 5 2 2 3 2" xfId="10842" xr:uid="{00000000-0005-0000-0000-000095200000}"/>
    <cellStyle name="桁区切り 2 2 5 2 2 3 2 2" xfId="23657" xr:uid="{00000000-0005-0000-0000-000096200000}"/>
    <cellStyle name="桁区切り 2 2 5 2 2 3 3" xfId="17250" xr:uid="{00000000-0005-0000-0000-000097200000}"/>
    <cellStyle name="桁区切り 2 2 5 2 2 4" xfId="6181" xr:uid="{00000000-0005-0000-0000-000098200000}"/>
    <cellStyle name="桁区切り 2 2 5 2 2 4 2" xfId="12594" xr:uid="{00000000-0005-0000-0000-000099200000}"/>
    <cellStyle name="桁区切り 2 2 5 2 2 4 2 2" xfId="25409" xr:uid="{00000000-0005-0000-0000-00009A200000}"/>
    <cellStyle name="桁区切り 2 2 5 2 2 4 3" xfId="19002" xr:uid="{00000000-0005-0000-0000-00009B200000}"/>
    <cellStyle name="桁区切り 2 2 5 2 2 5" xfId="8412" xr:uid="{00000000-0005-0000-0000-00009C200000}"/>
    <cellStyle name="桁区切り 2 2 5 2 2 5 2" xfId="21227" xr:uid="{00000000-0005-0000-0000-00009D200000}"/>
    <cellStyle name="桁区切り 2 2 5 2 2 6" xfId="14820" xr:uid="{00000000-0005-0000-0000-00009E200000}"/>
    <cellStyle name="桁区切り 2 2 5 2 3" xfId="2995" xr:uid="{00000000-0005-0000-0000-00009F200000}"/>
    <cellStyle name="桁区切り 2 2 5 2 3 2" xfId="9418" xr:uid="{00000000-0005-0000-0000-0000A0200000}"/>
    <cellStyle name="桁区切り 2 2 5 2 3 2 2" xfId="22233" xr:uid="{00000000-0005-0000-0000-0000A1200000}"/>
    <cellStyle name="桁区切り 2 2 5 2 3 3" xfId="15826" xr:uid="{00000000-0005-0000-0000-0000A2200000}"/>
    <cellStyle name="桁区切り 2 2 5 2 4" xfId="5159" xr:uid="{00000000-0005-0000-0000-0000A3200000}"/>
    <cellStyle name="桁区切り 2 2 5 2 4 2" xfId="11572" xr:uid="{00000000-0005-0000-0000-0000A4200000}"/>
    <cellStyle name="桁区切り 2 2 5 2 4 2 2" xfId="24387" xr:uid="{00000000-0005-0000-0000-0000A5200000}"/>
    <cellStyle name="桁区切り 2 2 5 2 4 3" xfId="17980" xr:uid="{00000000-0005-0000-0000-0000A6200000}"/>
    <cellStyle name="桁区切り 2 2 5 2 5" xfId="7417" xr:uid="{00000000-0005-0000-0000-0000A7200000}"/>
    <cellStyle name="桁区切り 2 2 5 2 5 2" xfId="20232" xr:uid="{00000000-0005-0000-0000-0000A8200000}"/>
    <cellStyle name="桁区切り 2 2 5 2 6" xfId="13825" xr:uid="{00000000-0005-0000-0000-0000A9200000}"/>
    <cellStyle name="桁区切り 2 2 5 3" xfId="1506" xr:uid="{00000000-0005-0000-0000-0000AA200000}"/>
    <cellStyle name="桁区切り 2 2 5 3 2" xfId="3538" xr:uid="{00000000-0005-0000-0000-0000AB200000}"/>
    <cellStyle name="桁区切り 2 2 5 3 2 2" xfId="9958" xr:uid="{00000000-0005-0000-0000-0000AC200000}"/>
    <cellStyle name="桁区切り 2 2 5 3 2 2 2" xfId="22773" xr:uid="{00000000-0005-0000-0000-0000AD200000}"/>
    <cellStyle name="桁区切り 2 2 5 3 2 3" xfId="16366" xr:uid="{00000000-0005-0000-0000-0000AE200000}"/>
    <cellStyle name="桁区切り 2 2 5 3 3" xfId="4395" xr:uid="{00000000-0005-0000-0000-0000AF200000}"/>
    <cellStyle name="桁区切り 2 2 5 3 3 2" xfId="10809" xr:uid="{00000000-0005-0000-0000-0000B0200000}"/>
    <cellStyle name="桁区切り 2 2 5 3 3 2 2" xfId="23624" xr:uid="{00000000-0005-0000-0000-0000B1200000}"/>
    <cellStyle name="桁区切り 2 2 5 3 3 3" xfId="17217" xr:uid="{00000000-0005-0000-0000-0000B2200000}"/>
    <cellStyle name="桁区切り 2 2 5 3 4" xfId="5702" xr:uid="{00000000-0005-0000-0000-0000B3200000}"/>
    <cellStyle name="桁区切り 2 2 5 3 4 2" xfId="12115" xr:uid="{00000000-0005-0000-0000-0000B4200000}"/>
    <cellStyle name="桁区切り 2 2 5 3 4 2 2" xfId="24930" xr:uid="{00000000-0005-0000-0000-0000B5200000}"/>
    <cellStyle name="桁区切り 2 2 5 3 4 3" xfId="18523" xr:uid="{00000000-0005-0000-0000-0000B6200000}"/>
    <cellStyle name="桁区切り 2 2 5 3 5" xfId="7933" xr:uid="{00000000-0005-0000-0000-0000B7200000}"/>
    <cellStyle name="桁区切り 2 2 5 3 5 2" xfId="20748" xr:uid="{00000000-0005-0000-0000-0000B8200000}"/>
    <cellStyle name="桁区切り 2 2 5 3 6" xfId="14341" xr:uid="{00000000-0005-0000-0000-0000B9200000}"/>
    <cellStyle name="桁区切り 2 2 5 4" xfId="2516" xr:uid="{00000000-0005-0000-0000-0000BA200000}"/>
    <cellStyle name="桁区切り 2 2 5 4 2" xfId="8939" xr:uid="{00000000-0005-0000-0000-0000BB200000}"/>
    <cellStyle name="桁区切り 2 2 5 4 2 2" xfId="21754" xr:uid="{00000000-0005-0000-0000-0000BC200000}"/>
    <cellStyle name="桁区切り 2 2 5 4 3" xfId="15347" xr:uid="{00000000-0005-0000-0000-0000BD200000}"/>
    <cellStyle name="桁区切り 2 2 5 5" xfId="4680" xr:uid="{00000000-0005-0000-0000-0000BE200000}"/>
    <cellStyle name="桁区切り 2 2 5 5 2" xfId="11093" xr:uid="{00000000-0005-0000-0000-0000BF200000}"/>
    <cellStyle name="桁区切り 2 2 5 5 2 2" xfId="23908" xr:uid="{00000000-0005-0000-0000-0000C0200000}"/>
    <cellStyle name="桁区切り 2 2 5 5 3" xfId="17501" xr:uid="{00000000-0005-0000-0000-0000C1200000}"/>
    <cellStyle name="桁区切り 2 2 5 6" xfId="6846" xr:uid="{00000000-0005-0000-0000-0000C2200000}"/>
    <cellStyle name="桁区切り 2 2 5 6 2" xfId="19661" xr:uid="{00000000-0005-0000-0000-0000C3200000}"/>
    <cellStyle name="桁区切り 2 2 5 7" xfId="13254" xr:uid="{00000000-0005-0000-0000-0000C4200000}"/>
    <cellStyle name="桁区切り 2 2 6" xfId="487" xr:uid="{00000000-0005-0000-0000-0000C5200000}"/>
    <cellStyle name="桁区切り 2 2 6 2" xfId="1072" xr:uid="{00000000-0005-0000-0000-0000C6200000}"/>
    <cellStyle name="桁区切り 2 2 6 2 2" xfId="2112" xr:uid="{00000000-0005-0000-0000-0000C7200000}"/>
    <cellStyle name="桁区切り 2 2 6 2 2 2" xfId="4143" xr:uid="{00000000-0005-0000-0000-0000C8200000}"/>
    <cellStyle name="桁区切り 2 2 6 2 2 2 2" xfId="10563" xr:uid="{00000000-0005-0000-0000-0000C9200000}"/>
    <cellStyle name="桁区切り 2 2 6 2 2 2 2 2" xfId="23378" xr:uid="{00000000-0005-0000-0000-0000CA200000}"/>
    <cellStyle name="桁区切り 2 2 6 2 2 2 3" xfId="16971" xr:uid="{00000000-0005-0000-0000-0000CB200000}"/>
    <cellStyle name="桁区切り 2 2 6 2 2 3" xfId="4437" xr:uid="{00000000-0005-0000-0000-0000CC200000}"/>
    <cellStyle name="桁区切り 2 2 6 2 2 3 2" xfId="10851" xr:uid="{00000000-0005-0000-0000-0000CD200000}"/>
    <cellStyle name="桁区切り 2 2 6 2 2 3 2 2" xfId="23666" xr:uid="{00000000-0005-0000-0000-0000CE200000}"/>
    <cellStyle name="桁区切り 2 2 6 2 2 3 3" xfId="17259" xr:uid="{00000000-0005-0000-0000-0000CF200000}"/>
    <cellStyle name="桁区切り 2 2 6 2 2 4" xfId="6307" xr:uid="{00000000-0005-0000-0000-0000D0200000}"/>
    <cellStyle name="桁区切り 2 2 6 2 2 4 2" xfId="12720" xr:uid="{00000000-0005-0000-0000-0000D1200000}"/>
    <cellStyle name="桁区切り 2 2 6 2 2 4 2 2" xfId="25535" xr:uid="{00000000-0005-0000-0000-0000D2200000}"/>
    <cellStyle name="桁区切り 2 2 6 2 2 4 3" xfId="19128" xr:uid="{00000000-0005-0000-0000-0000D3200000}"/>
    <cellStyle name="桁区切り 2 2 6 2 2 5" xfId="8538" xr:uid="{00000000-0005-0000-0000-0000D4200000}"/>
    <cellStyle name="桁区切り 2 2 6 2 2 5 2" xfId="21353" xr:uid="{00000000-0005-0000-0000-0000D5200000}"/>
    <cellStyle name="桁区切り 2 2 6 2 2 6" xfId="14946" xr:uid="{00000000-0005-0000-0000-0000D6200000}"/>
    <cellStyle name="桁区切り 2 2 6 2 3" xfId="3121" xr:uid="{00000000-0005-0000-0000-0000D7200000}"/>
    <cellStyle name="桁区切り 2 2 6 2 3 2" xfId="9544" xr:uid="{00000000-0005-0000-0000-0000D8200000}"/>
    <cellStyle name="桁区切り 2 2 6 2 3 2 2" xfId="22359" xr:uid="{00000000-0005-0000-0000-0000D9200000}"/>
    <cellStyle name="桁区切り 2 2 6 2 3 3" xfId="15952" xr:uid="{00000000-0005-0000-0000-0000DA200000}"/>
    <cellStyle name="桁区切り 2 2 6 2 4" xfId="5285" xr:uid="{00000000-0005-0000-0000-0000DB200000}"/>
    <cellStyle name="桁区切り 2 2 6 2 4 2" xfId="11698" xr:uid="{00000000-0005-0000-0000-0000DC200000}"/>
    <cellStyle name="桁区切り 2 2 6 2 4 2 2" xfId="24513" xr:uid="{00000000-0005-0000-0000-0000DD200000}"/>
    <cellStyle name="桁区切り 2 2 6 2 4 3" xfId="18106" xr:uid="{00000000-0005-0000-0000-0000DE200000}"/>
    <cellStyle name="桁区切り 2 2 6 2 5" xfId="7525" xr:uid="{00000000-0005-0000-0000-0000DF200000}"/>
    <cellStyle name="桁区切り 2 2 6 2 5 2" xfId="20340" xr:uid="{00000000-0005-0000-0000-0000E0200000}"/>
    <cellStyle name="桁区切り 2 2 6 2 6" xfId="13933" xr:uid="{00000000-0005-0000-0000-0000E1200000}"/>
    <cellStyle name="桁区切り 2 2 6 3" xfId="1630" xr:uid="{00000000-0005-0000-0000-0000E2200000}"/>
    <cellStyle name="桁区切り 2 2 6 3 2" xfId="3661" xr:uid="{00000000-0005-0000-0000-0000E3200000}"/>
    <cellStyle name="桁区切り 2 2 6 3 2 2" xfId="10081" xr:uid="{00000000-0005-0000-0000-0000E4200000}"/>
    <cellStyle name="桁区切り 2 2 6 3 2 2 2" xfId="22896" xr:uid="{00000000-0005-0000-0000-0000E5200000}"/>
    <cellStyle name="桁区切り 2 2 6 3 2 3" xfId="16489" xr:uid="{00000000-0005-0000-0000-0000E6200000}"/>
    <cellStyle name="桁区切り 2 2 6 3 3" xfId="4403" xr:uid="{00000000-0005-0000-0000-0000E7200000}"/>
    <cellStyle name="桁区切り 2 2 6 3 3 2" xfId="10817" xr:uid="{00000000-0005-0000-0000-0000E8200000}"/>
    <cellStyle name="桁区切り 2 2 6 3 3 2 2" xfId="23632" xr:uid="{00000000-0005-0000-0000-0000E9200000}"/>
    <cellStyle name="桁区切り 2 2 6 3 3 3" xfId="17225" xr:uid="{00000000-0005-0000-0000-0000EA200000}"/>
    <cellStyle name="桁区切り 2 2 6 3 4" xfId="5825" xr:uid="{00000000-0005-0000-0000-0000EB200000}"/>
    <cellStyle name="桁区切り 2 2 6 3 4 2" xfId="12238" xr:uid="{00000000-0005-0000-0000-0000EC200000}"/>
    <cellStyle name="桁区切り 2 2 6 3 4 2 2" xfId="25053" xr:uid="{00000000-0005-0000-0000-0000ED200000}"/>
    <cellStyle name="桁区切り 2 2 6 3 4 3" xfId="18646" xr:uid="{00000000-0005-0000-0000-0000EE200000}"/>
    <cellStyle name="桁区切り 2 2 6 3 5" xfId="8056" xr:uid="{00000000-0005-0000-0000-0000EF200000}"/>
    <cellStyle name="桁区切り 2 2 6 3 5 2" xfId="20871" xr:uid="{00000000-0005-0000-0000-0000F0200000}"/>
    <cellStyle name="桁区切り 2 2 6 3 6" xfId="14464" xr:uid="{00000000-0005-0000-0000-0000F1200000}"/>
    <cellStyle name="桁区切り 2 2 6 4" xfId="2639" xr:uid="{00000000-0005-0000-0000-0000F2200000}"/>
    <cellStyle name="桁区切り 2 2 6 4 2" xfId="9062" xr:uid="{00000000-0005-0000-0000-0000F3200000}"/>
    <cellStyle name="桁区切り 2 2 6 4 2 2" xfId="21877" xr:uid="{00000000-0005-0000-0000-0000F4200000}"/>
    <cellStyle name="桁区切り 2 2 6 4 3" xfId="15470" xr:uid="{00000000-0005-0000-0000-0000F5200000}"/>
    <cellStyle name="桁区切り 2 2 6 5" xfId="4803" xr:uid="{00000000-0005-0000-0000-0000F6200000}"/>
    <cellStyle name="桁区切り 2 2 6 5 2" xfId="11216" xr:uid="{00000000-0005-0000-0000-0000F7200000}"/>
    <cellStyle name="桁区切り 2 2 6 5 2 2" xfId="24031" xr:uid="{00000000-0005-0000-0000-0000F8200000}"/>
    <cellStyle name="桁区切り 2 2 6 5 3" xfId="17624" xr:uid="{00000000-0005-0000-0000-0000F9200000}"/>
    <cellStyle name="桁区切り 2 2 6 6" xfId="6964" xr:uid="{00000000-0005-0000-0000-0000FA200000}"/>
    <cellStyle name="桁区切り 2 2 6 6 2" xfId="19779" xr:uid="{00000000-0005-0000-0000-0000FB200000}"/>
    <cellStyle name="桁区切り 2 2 6 7" xfId="13372" xr:uid="{00000000-0005-0000-0000-0000FC200000}"/>
    <cellStyle name="桁区切り 2 2 7" xfId="794" xr:uid="{00000000-0005-0000-0000-0000FD200000}"/>
    <cellStyle name="桁区切り 2 2 7 2" xfId="1254" xr:uid="{00000000-0005-0000-0000-0000FE200000}"/>
    <cellStyle name="桁区切り 2 2 7 2 2" xfId="2294" xr:uid="{00000000-0005-0000-0000-0000FF200000}"/>
    <cellStyle name="桁区切り 2 2 7 2 2 2" xfId="4325" xr:uid="{00000000-0005-0000-0000-000000210000}"/>
    <cellStyle name="桁区切り 2 2 7 2 2 2 2" xfId="10745" xr:uid="{00000000-0005-0000-0000-000001210000}"/>
    <cellStyle name="桁区切り 2 2 7 2 2 2 2 2" xfId="23560" xr:uid="{00000000-0005-0000-0000-000002210000}"/>
    <cellStyle name="桁区切り 2 2 7 2 2 2 3" xfId="17153" xr:uid="{00000000-0005-0000-0000-000003210000}"/>
    <cellStyle name="桁区切り 2 2 7 2 2 3" xfId="4449" xr:uid="{00000000-0005-0000-0000-000004210000}"/>
    <cellStyle name="桁区切り 2 2 7 2 2 3 2" xfId="10863" xr:uid="{00000000-0005-0000-0000-000005210000}"/>
    <cellStyle name="桁区切り 2 2 7 2 2 3 2 2" xfId="23678" xr:uid="{00000000-0005-0000-0000-000006210000}"/>
    <cellStyle name="桁区切り 2 2 7 2 2 3 3" xfId="17271" xr:uid="{00000000-0005-0000-0000-000007210000}"/>
    <cellStyle name="桁区切り 2 2 7 2 2 4" xfId="6489" xr:uid="{00000000-0005-0000-0000-000008210000}"/>
    <cellStyle name="桁区切り 2 2 7 2 2 4 2" xfId="12902" xr:uid="{00000000-0005-0000-0000-000009210000}"/>
    <cellStyle name="桁区切り 2 2 7 2 2 4 2 2" xfId="25717" xr:uid="{00000000-0005-0000-0000-00000A210000}"/>
    <cellStyle name="桁区切り 2 2 7 2 2 4 3" xfId="19310" xr:uid="{00000000-0005-0000-0000-00000B210000}"/>
    <cellStyle name="桁区切り 2 2 7 2 2 5" xfId="8720" xr:uid="{00000000-0005-0000-0000-00000C210000}"/>
    <cellStyle name="桁区切り 2 2 7 2 2 5 2" xfId="21535" xr:uid="{00000000-0005-0000-0000-00000D210000}"/>
    <cellStyle name="桁区切り 2 2 7 2 2 6" xfId="15128" xr:uid="{00000000-0005-0000-0000-00000E210000}"/>
    <cellStyle name="桁区切り 2 2 7 2 3" xfId="3303" xr:uid="{00000000-0005-0000-0000-00000F210000}"/>
    <cellStyle name="桁区切り 2 2 7 2 3 2" xfId="9726" xr:uid="{00000000-0005-0000-0000-000010210000}"/>
    <cellStyle name="桁区切り 2 2 7 2 3 2 2" xfId="22541" xr:uid="{00000000-0005-0000-0000-000011210000}"/>
    <cellStyle name="桁区切り 2 2 7 2 3 3" xfId="16134" xr:uid="{00000000-0005-0000-0000-000012210000}"/>
    <cellStyle name="桁区切り 2 2 7 2 4" xfId="5467" xr:uid="{00000000-0005-0000-0000-000013210000}"/>
    <cellStyle name="桁区切り 2 2 7 2 4 2" xfId="11880" xr:uid="{00000000-0005-0000-0000-000014210000}"/>
    <cellStyle name="桁区切り 2 2 7 2 4 2 2" xfId="24695" xr:uid="{00000000-0005-0000-0000-000015210000}"/>
    <cellStyle name="桁区切り 2 2 7 2 4 3" xfId="18288" xr:uid="{00000000-0005-0000-0000-000016210000}"/>
    <cellStyle name="桁区切り 2 2 7 2 5" xfId="7707" xr:uid="{00000000-0005-0000-0000-000017210000}"/>
    <cellStyle name="桁区切り 2 2 7 2 5 2" xfId="20522" xr:uid="{00000000-0005-0000-0000-000018210000}"/>
    <cellStyle name="桁区切り 2 2 7 2 6" xfId="14115" xr:uid="{00000000-0005-0000-0000-000019210000}"/>
    <cellStyle name="桁区切り 2 2 7 3" xfId="1812" xr:uid="{00000000-0005-0000-0000-00001A210000}"/>
    <cellStyle name="桁区切り 2 2 7 3 2" xfId="3843" xr:uid="{00000000-0005-0000-0000-00001B210000}"/>
    <cellStyle name="桁区切り 2 2 7 3 2 2" xfId="10263" xr:uid="{00000000-0005-0000-0000-00001C210000}"/>
    <cellStyle name="桁区切り 2 2 7 3 2 2 2" xfId="23078" xr:uid="{00000000-0005-0000-0000-00001D210000}"/>
    <cellStyle name="桁区切り 2 2 7 3 2 3" xfId="16671" xr:uid="{00000000-0005-0000-0000-00001E210000}"/>
    <cellStyle name="桁区切り 2 2 7 3 3" xfId="4415" xr:uid="{00000000-0005-0000-0000-00001F210000}"/>
    <cellStyle name="桁区切り 2 2 7 3 3 2" xfId="10829" xr:uid="{00000000-0005-0000-0000-000020210000}"/>
    <cellStyle name="桁区切り 2 2 7 3 3 2 2" xfId="23644" xr:uid="{00000000-0005-0000-0000-000021210000}"/>
    <cellStyle name="桁区切り 2 2 7 3 3 3" xfId="17237" xr:uid="{00000000-0005-0000-0000-000022210000}"/>
    <cellStyle name="桁区切り 2 2 7 3 4" xfId="6007" xr:uid="{00000000-0005-0000-0000-000023210000}"/>
    <cellStyle name="桁区切り 2 2 7 3 4 2" xfId="12420" xr:uid="{00000000-0005-0000-0000-000024210000}"/>
    <cellStyle name="桁区切り 2 2 7 3 4 2 2" xfId="25235" xr:uid="{00000000-0005-0000-0000-000025210000}"/>
    <cellStyle name="桁区切り 2 2 7 3 4 3" xfId="18828" xr:uid="{00000000-0005-0000-0000-000026210000}"/>
    <cellStyle name="桁区切り 2 2 7 3 5" xfId="8238" xr:uid="{00000000-0005-0000-0000-000027210000}"/>
    <cellStyle name="桁区切り 2 2 7 3 5 2" xfId="21053" xr:uid="{00000000-0005-0000-0000-000028210000}"/>
    <cellStyle name="桁区切り 2 2 7 3 6" xfId="14646" xr:uid="{00000000-0005-0000-0000-000029210000}"/>
    <cellStyle name="桁区切り 2 2 7 4" xfId="2821" xr:uid="{00000000-0005-0000-0000-00002A210000}"/>
    <cellStyle name="桁区切り 2 2 7 4 2" xfId="9244" xr:uid="{00000000-0005-0000-0000-00002B210000}"/>
    <cellStyle name="桁区切り 2 2 7 4 2 2" xfId="22059" xr:uid="{00000000-0005-0000-0000-00002C210000}"/>
    <cellStyle name="桁区切り 2 2 7 4 3" xfId="15652" xr:uid="{00000000-0005-0000-0000-00002D210000}"/>
    <cellStyle name="桁区切り 2 2 7 5" xfId="4985" xr:uid="{00000000-0005-0000-0000-00002E210000}"/>
    <cellStyle name="桁区切り 2 2 7 5 2" xfId="11398" xr:uid="{00000000-0005-0000-0000-00002F210000}"/>
    <cellStyle name="桁区切り 2 2 7 5 2 2" xfId="24213" xr:uid="{00000000-0005-0000-0000-000030210000}"/>
    <cellStyle name="桁区切り 2 2 7 5 3" xfId="17806" xr:uid="{00000000-0005-0000-0000-000031210000}"/>
    <cellStyle name="桁区切り 2 2 7 6" xfId="7247" xr:uid="{00000000-0005-0000-0000-000032210000}"/>
    <cellStyle name="桁区切り 2 2 7 6 2" xfId="20062" xr:uid="{00000000-0005-0000-0000-000033210000}"/>
    <cellStyle name="桁区切り 2 2 7 7" xfId="13655" xr:uid="{00000000-0005-0000-0000-000034210000}"/>
    <cellStyle name="桁区切り 2 2 8" xfId="851" xr:uid="{00000000-0005-0000-0000-000035210000}"/>
    <cellStyle name="桁区切り 2 2 8 2" xfId="1869" xr:uid="{00000000-0005-0000-0000-000036210000}"/>
    <cellStyle name="桁区切り 2 2 8 2 2" xfId="3900" xr:uid="{00000000-0005-0000-0000-000037210000}"/>
    <cellStyle name="桁区切り 2 2 8 2 2 2" xfId="10320" xr:uid="{00000000-0005-0000-0000-000038210000}"/>
    <cellStyle name="桁区切り 2 2 8 2 2 2 2" xfId="23135" xr:uid="{00000000-0005-0000-0000-000039210000}"/>
    <cellStyle name="桁区切り 2 2 8 2 2 3" xfId="16728" xr:uid="{00000000-0005-0000-0000-00003A210000}"/>
    <cellStyle name="桁区切り 2 2 8 2 3" xfId="4420" xr:uid="{00000000-0005-0000-0000-00003B210000}"/>
    <cellStyle name="桁区切り 2 2 8 2 3 2" xfId="10834" xr:uid="{00000000-0005-0000-0000-00003C210000}"/>
    <cellStyle name="桁区切り 2 2 8 2 3 2 2" xfId="23649" xr:uid="{00000000-0005-0000-0000-00003D210000}"/>
    <cellStyle name="桁区切り 2 2 8 2 3 3" xfId="17242" xr:uid="{00000000-0005-0000-0000-00003E210000}"/>
    <cellStyle name="桁区切り 2 2 8 2 4" xfId="6064" xr:uid="{00000000-0005-0000-0000-00003F210000}"/>
    <cellStyle name="桁区切り 2 2 8 2 4 2" xfId="12477" xr:uid="{00000000-0005-0000-0000-000040210000}"/>
    <cellStyle name="桁区切り 2 2 8 2 4 2 2" xfId="25292" xr:uid="{00000000-0005-0000-0000-000041210000}"/>
    <cellStyle name="桁区切り 2 2 8 2 4 3" xfId="18885" xr:uid="{00000000-0005-0000-0000-000042210000}"/>
    <cellStyle name="桁区切り 2 2 8 2 5" xfId="8295" xr:uid="{00000000-0005-0000-0000-000043210000}"/>
    <cellStyle name="桁区切り 2 2 8 2 5 2" xfId="21110" xr:uid="{00000000-0005-0000-0000-000044210000}"/>
    <cellStyle name="桁区切り 2 2 8 2 6" xfId="14703" xr:uid="{00000000-0005-0000-0000-000045210000}"/>
    <cellStyle name="桁区切り 2 2 8 3" xfId="2878" xr:uid="{00000000-0005-0000-0000-000046210000}"/>
    <cellStyle name="桁区切り 2 2 8 3 2" xfId="9301" xr:uid="{00000000-0005-0000-0000-000047210000}"/>
    <cellStyle name="桁区切り 2 2 8 3 2 2" xfId="22116" xr:uid="{00000000-0005-0000-0000-000048210000}"/>
    <cellStyle name="桁区切り 2 2 8 3 3" xfId="15709" xr:uid="{00000000-0005-0000-0000-000049210000}"/>
    <cellStyle name="桁区切り 2 2 8 4" xfId="5042" xr:uid="{00000000-0005-0000-0000-00004A210000}"/>
    <cellStyle name="桁区切り 2 2 8 4 2" xfId="11455" xr:uid="{00000000-0005-0000-0000-00004B210000}"/>
    <cellStyle name="桁区切り 2 2 8 4 2 2" xfId="24270" xr:uid="{00000000-0005-0000-0000-00004C210000}"/>
    <cellStyle name="桁区切り 2 2 8 4 3" xfId="17863" xr:uid="{00000000-0005-0000-0000-00004D210000}"/>
    <cellStyle name="桁区切り 2 2 8 5" xfId="7304" xr:uid="{00000000-0005-0000-0000-00004E210000}"/>
    <cellStyle name="桁区切り 2 2 8 5 2" xfId="20119" xr:uid="{00000000-0005-0000-0000-00004F210000}"/>
    <cellStyle name="桁区切り 2 2 8 6" xfId="13712" xr:uid="{00000000-0005-0000-0000-000050210000}"/>
    <cellStyle name="桁区切り 2 2 9" xfId="1377" xr:uid="{00000000-0005-0000-0000-000051210000}"/>
    <cellStyle name="桁区切り 2 2 9 2" xfId="3409" xr:uid="{00000000-0005-0000-0000-000052210000}"/>
    <cellStyle name="桁区切り 2 2 9 2 2" xfId="4387" xr:uid="{00000000-0005-0000-0000-000053210000}"/>
    <cellStyle name="桁区切り 2 2 9 2 2 2" xfId="10801" xr:uid="{00000000-0005-0000-0000-000054210000}"/>
    <cellStyle name="桁区切り 2 2 9 2 2 2 2" xfId="23616" xr:uid="{00000000-0005-0000-0000-000055210000}"/>
    <cellStyle name="桁区切り 2 2 9 2 2 3" xfId="17209" xr:uid="{00000000-0005-0000-0000-000056210000}"/>
    <cellStyle name="桁区切り 2 2 9 2 3" xfId="5573" xr:uid="{00000000-0005-0000-0000-000057210000}"/>
    <cellStyle name="桁区切り 2 2 9 2 3 2" xfId="11986" xr:uid="{00000000-0005-0000-0000-000058210000}"/>
    <cellStyle name="桁区切り 2 2 9 2 3 2 2" xfId="24801" xr:uid="{00000000-0005-0000-0000-000059210000}"/>
    <cellStyle name="桁区切り 2 2 9 2 3 3" xfId="18394" xr:uid="{00000000-0005-0000-0000-00005A210000}"/>
    <cellStyle name="桁区切り 2 2 9 2 4" xfId="9829" xr:uid="{00000000-0005-0000-0000-00005B210000}"/>
    <cellStyle name="桁区切り 2 2 9 2 4 2" xfId="22644" xr:uid="{00000000-0005-0000-0000-00005C210000}"/>
    <cellStyle name="桁区切り 2 2 9 2 5" xfId="16237" xr:uid="{00000000-0005-0000-0000-00005D210000}"/>
    <cellStyle name="桁区切り 2 2 9 3" xfId="2387" xr:uid="{00000000-0005-0000-0000-00005E210000}"/>
    <cellStyle name="桁区切り 2 2 9 3 2" xfId="8810" xr:uid="{00000000-0005-0000-0000-00005F210000}"/>
    <cellStyle name="桁区切り 2 2 9 3 2 2" xfId="21625" xr:uid="{00000000-0005-0000-0000-000060210000}"/>
    <cellStyle name="桁区切り 2 2 9 3 3" xfId="15218" xr:uid="{00000000-0005-0000-0000-000061210000}"/>
    <cellStyle name="桁区切り 2 2 9 4" xfId="4551" xr:uid="{00000000-0005-0000-0000-000062210000}"/>
    <cellStyle name="桁区切り 2 2 9 4 2" xfId="10964" xr:uid="{00000000-0005-0000-0000-000063210000}"/>
    <cellStyle name="桁区切り 2 2 9 4 2 2" xfId="23779" xr:uid="{00000000-0005-0000-0000-000064210000}"/>
    <cellStyle name="桁区切り 2 2 9 4 3" xfId="17372" xr:uid="{00000000-0005-0000-0000-000065210000}"/>
    <cellStyle name="桁区切り 2 2 9 5" xfId="7804" xr:uid="{00000000-0005-0000-0000-000066210000}"/>
    <cellStyle name="桁区切り 2 2 9 5 2" xfId="20619" xr:uid="{00000000-0005-0000-0000-000067210000}"/>
    <cellStyle name="桁区切り 2 2 9 6" xfId="14212" xr:uid="{00000000-0005-0000-0000-000068210000}"/>
    <cellStyle name="桁区切り 2 3" xfId="159" xr:uid="{00000000-0005-0000-0000-000069210000}"/>
    <cellStyle name="桁区切り 2 3 2" xfId="237" xr:uid="{00000000-0005-0000-0000-00006A210000}"/>
    <cellStyle name="桁区切り 2 3 2 2" xfId="1544" xr:uid="{00000000-0005-0000-0000-00006B210000}"/>
    <cellStyle name="桁区切り 2 3 2 3" xfId="170" xr:uid="{00000000-0005-0000-0000-00006C210000}"/>
    <cellStyle name="桁区切り 2 3 3" xfId="386" xr:uid="{00000000-0005-0000-0000-00006D210000}"/>
    <cellStyle name="桁区切り 2 3 3 2" xfId="584" xr:uid="{00000000-0005-0000-0000-00006E210000}"/>
    <cellStyle name="桁区切り 2 3 3 2 2" xfId="1176" xr:uid="{00000000-0005-0000-0000-00006F210000}"/>
    <cellStyle name="桁区切り 2 3 3 2 2 2" xfId="2216" xr:uid="{00000000-0005-0000-0000-000070210000}"/>
    <cellStyle name="桁区切り 2 3 3 2 2 2 2" xfId="4247" xr:uid="{00000000-0005-0000-0000-000071210000}"/>
    <cellStyle name="桁区切り 2 3 3 2 2 2 2 2" xfId="10667" xr:uid="{00000000-0005-0000-0000-000072210000}"/>
    <cellStyle name="桁区切り 2 3 3 2 2 2 2 2 2" xfId="23482" xr:uid="{00000000-0005-0000-0000-000073210000}"/>
    <cellStyle name="桁区切り 2 3 3 2 2 2 2 3" xfId="17075" xr:uid="{00000000-0005-0000-0000-000074210000}"/>
    <cellStyle name="桁区切り 2 3 3 2 2 2 3" xfId="4445" xr:uid="{00000000-0005-0000-0000-000075210000}"/>
    <cellStyle name="桁区切り 2 3 3 2 2 2 3 2" xfId="10859" xr:uid="{00000000-0005-0000-0000-000076210000}"/>
    <cellStyle name="桁区切り 2 3 3 2 2 2 3 2 2" xfId="23674" xr:uid="{00000000-0005-0000-0000-000077210000}"/>
    <cellStyle name="桁区切り 2 3 3 2 2 2 3 3" xfId="17267" xr:uid="{00000000-0005-0000-0000-000078210000}"/>
    <cellStyle name="桁区切り 2 3 3 2 2 2 4" xfId="6411" xr:uid="{00000000-0005-0000-0000-000079210000}"/>
    <cellStyle name="桁区切り 2 3 3 2 2 2 4 2" xfId="12824" xr:uid="{00000000-0005-0000-0000-00007A210000}"/>
    <cellStyle name="桁区切り 2 3 3 2 2 2 4 2 2" xfId="25639" xr:uid="{00000000-0005-0000-0000-00007B210000}"/>
    <cellStyle name="桁区切り 2 3 3 2 2 2 4 3" xfId="19232" xr:uid="{00000000-0005-0000-0000-00007C210000}"/>
    <cellStyle name="桁区切り 2 3 3 2 2 2 5" xfId="8642" xr:uid="{00000000-0005-0000-0000-00007D210000}"/>
    <cellStyle name="桁区切り 2 3 3 2 2 2 5 2" xfId="21457" xr:uid="{00000000-0005-0000-0000-00007E210000}"/>
    <cellStyle name="桁区切り 2 3 3 2 2 2 6" xfId="15050" xr:uid="{00000000-0005-0000-0000-00007F210000}"/>
    <cellStyle name="桁区切り 2 3 3 2 2 3" xfId="3225" xr:uid="{00000000-0005-0000-0000-000080210000}"/>
    <cellStyle name="桁区切り 2 3 3 2 2 3 2" xfId="9648" xr:uid="{00000000-0005-0000-0000-000081210000}"/>
    <cellStyle name="桁区切り 2 3 3 2 2 3 2 2" xfId="22463" xr:uid="{00000000-0005-0000-0000-000082210000}"/>
    <cellStyle name="桁区切り 2 3 3 2 2 3 3" xfId="16056" xr:uid="{00000000-0005-0000-0000-000083210000}"/>
    <cellStyle name="桁区切り 2 3 3 2 2 4" xfId="5389" xr:uid="{00000000-0005-0000-0000-000084210000}"/>
    <cellStyle name="桁区切り 2 3 3 2 2 4 2" xfId="11802" xr:uid="{00000000-0005-0000-0000-000085210000}"/>
    <cellStyle name="桁区切り 2 3 3 2 2 4 2 2" xfId="24617" xr:uid="{00000000-0005-0000-0000-000086210000}"/>
    <cellStyle name="桁区切り 2 3 3 2 2 4 3" xfId="18210" xr:uid="{00000000-0005-0000-0000-000087210000}"/>
    <cellStyle name="桁区切り 2 3 3 2 2 5" xfId="7629" xr:uid="{00000000-0005-0000-0000-000088210000}"/>
    <cellStyle name="桁区切り 2 3 3 2 2 5 2" xfId="20444" xr:uid="{00000000-0005-0000-0000-000089210000}"/>
    <cellStyle name="桁区切り 2 3 3 2 2 6" xfId="14037" xr:uid="{00000000-0005-0000-0000-00008A210000}"/>
    <cellStyle name="桁区切り 2 3 3 2 3" xfId="1734" xr:uid="{00000000-0005-0000-0000-00008B210000}"/>
    <cellStyle name="桁区切り 2 3 3 2 3 2" xfId="3765" xr:uid="{00000000-0005-0000-0000-00008C210000}"/>
    <cellStyle name="桁区切り 2 3 3 2 3 2 2" xfId="10185" xr:uid="{00000000-0005-0000-0000-00008D210000}"/>
    <cellStyle name="桁区切り 2 3 3 2 3 2 2 2" xfId="23000" xr:uid="{00000000-0005-0000-0000-00008E210000}"/>
    <cellStyle name="桁区切り 2 3 3 2 3 2 3" xfId="16593" xr:uid="{00000000-0005-0000-0000-00008F210000}"/>
    <cellStyle name="桁区切り 2 3 3 2 3 3" xfId="4411" xr:uid="{00000000-0005-0000-0000-000090210000}"/>
    <cellStyle name="桁区切り 2 3 3 2 3 3 2" xfId="10825" xr:uid="{00000000-0005-0000-0000-000091210000}"/>
    <cellStyle name="桁区切り 2 3 3 2 3 3 2 2" xfId="23640" xr:uid="{00000000-0005-0000-0000-000092210000}"/>
    <cellStyle name="桁区切り 2 3 3 2 3 3 3" xfId="17233" xr:uid="{00000000-0005-0000-0000-000093210000}"/>
    <cellStyle name="桁区切り 2 3 3 2 3 4" xfId="5929" xr:uid="{00000000-0005-0000-0000-000094210000}"/>
    <cellStyle name="桁区切り 2 3 3 2 3 4 2" xfId="12342" xr:uid="{00000000-0005-0000-0000-000095210000}"/>
    <cellStyle name="桁区切り 2 3 3 2 3 4 2 2" xfId="25157" xr:uid="{00000000-0005-0000-0000-000096210000}"/>
    <cellStyle name="桁区切り 2 3 3 2 3 4 3" xfId="18750" xr:uid="{00000000-0005-0000-0000-000097210000}"/>
    <cellStyle name="桁区切り 2 3 3 2 3 5" xfId="8160" xr:uid="{00000000-0005-0000-0000-000098210000}"/>
    <cellStyle name="桁区切り 2 3 3 2 3 5 2" xfId="20975" xr:uid="{00000000-0005-0000-0000-000099210000}"/>
    <cellStyle name="桁区切り 2 3 3 2 3 6" xfId="14568" xr:uid="{00000000-0005-0000-0000-00009A210000}"/>
    <cellStyle name="桁区切り 2 3 3 2 4" xfId="2743" xr:uid="{00000000-0005-0000-0000-00009B210000}"/>
    <cellStyle name="桁区切り 2 3 3 2 4 2" xfId="9166" xr:uid="{00000000-0005-0000-0000-00009C210000}"/>
    <cellStyle name="桁区切り 2 3 3 2 4 2 2" xfId="21981" xr:uid="{00000000-0005-0000-0000-00009D210000}"/>
    <cellStyle name="桁区切り 2 3 3 2 4 3" xfId="15574" xr:uid="{00000000-0005-0000-0000-00009E210000}"/>
    <cellStyle name="桁区切り 2 3 3 2 5" xfId="4907" xr:uid="{00000000-0005-0000-0000-00009F210000}"/>
    <cellStyle name="桁区切り 2 3 3 2 5 2" xfId="11320" xr:uid="{00000000-0005-0000-0000-0000A0210000}"/>
    <cellStyle name="桁区切り 2 3 3 2 5 2 2" xfId="24135" xr:uid="{00000000-0005-0000-0000-0000A1210000}"/>
    <cellStyle name="桁区切り 2 3 3 2 5 3" xfId="17728" xr:uid="{00000000-0005-0000-0000-0000A2210000}"/>
    <cellStyle name="桁区切り 2 3 3 2 6" xfId="7061" xr:uid="{00000000-0005-0000-0000-0000A3210000}"/>
    <cellStyle name="桁区切り 2 3 3 2 6 2" xfId="19876" xr:uid="{00000000-0005-0000-0000-0000A4210000}"/>
    <cellStyle name="桁区切り 2 3 3 2 7" xfId="13469" xr:uid="{00000000-0005-0000-0000-0000A5210000}"/>
    <cellStyle name="桁区切り 2 3 3 3" xfId="1005" xr:uid="{00000000-0005-0000-0000-0000A6210000}"/>
    <cellStyle name="桁区切り 2 3 3 3 2" xfId="2028" xr:uid="{00000000-0005-0000-0000-0000A7210000}"/>
    <cellStyle name="桁区切り 2 3 3 3 2 2" xfId="4059" xr:uid="{00000000-0005-0000-0000-0000A8210000}"/>
    <cellStyle name="桁区切り 2 3 3 3 2 2 2" xfId="10479" xr:uid="{00000000-0005-0000-0000-0000A9210000}"/>
    <cellStyle name="桁区切り 2 3 3 3 2 2 2 2" xfId="23294" xr:uid="{00000000-0005-0000-0000-0000AA210000}"/>
    <cellStyle name="桁区切り 2 3 3 3 2 2 3" xfId="16887" xr:uid="{00000000-0005-0000-0000-0000AB210000}"/>
    <cellStyle name="桁区切り 2 3 3 3 2 3" xfId="4431" xr:uid="{00000000-0005-0000-0000-0000AC210000}"/>
    <cellStyle name="桁区切り 2 3 3 3 2 3 2" xfId="10845" xr:uid="{00000000-0005-0000-0000-0000AD210000}"/>
    <cellStyle name="桁区切り 2 3 3 3 2 3 2 2" xfId="23660" xr:uid="{00000000-0005-0000-0000-0000AE210000}"/>
    <cellStyle name="桁区切り 2 3 3 3 2 3 3" xfId="17253" xr:uid="{00000000-0005-0000-0000-0000AF210000}"/>
    <cellStyle name="桁区切り 2 3 3 3 2 4" xfId="6223" xr:uid="{00000000-0005-0000-0000-0000B0210000}"/>
    <cellStyle name="桁区切り 2 3 3 3 2 4 2" xfId="12636" xr:uid="{00000000-0005-0000-0000-0000B1210000}"/>
    <cellStyle name="桁区切り 2 3 3 3 2 4 2 2" xfId="25451" xr:uid="{00000000-0005-0000-0000-0000B2210000}"/>
    <cellStyle name="桁区切り 2 3 3 3 2 4 3" xfId="19044" xr:uid="{00000000-0005-0000-0000-0000B3210000}"/>
    <cellStyle name="桁区切り 2 3 3 3 2 5" xfId="8454" xr:uid="{00000000-0005-0000-0000-0000B4210000}"/>
    <cellStyle name="桁区切り 2 3 3 3 2 5 2" xfId="21269" xr:uid="{00000000-0005-0000-0000-0000B5210000}"/>
    <cellStyle name="桁区切り 2 3 3 3 2 6" xfId="14862" xr:uid="{00000000-0005-0000-0000-0000B6210000}"/>
    <cellStyle name="桁区切り 2 3 3 3 3" xfId="3037" xr:uid="{00000000-0005-0000-0000-0000B7210000}"/>
    <cellStyle name="桁区切り 2 3 3 3 3 2" xfId="9460" xr:uid="{00000000-0005-0000-0000-0000B8210000}"/>
    <cellStyle name="桁区切り 2 3 3 3 3 2 2" xfId="22275" xr:uid="{00000000-0005-0000-0000-0000B9210000}"/>
    <cellStyle name="桁区切り 2 3 3 3 3 3" xfId="15868" xr:uid="{00000000-0005-0000-0000-0000BA210000}"/>
    <cellStyle name="桁区切り 2 3 3 3 4" xfId="5201" xr:uid="{00000000-0005-0000-0000-0000BB210000}"/>
    <cellStyle name="桁区切り 2 3 3 3 4 2" xfId="11614" xr:uid="{00000000-0005-0000-0000-0000BC210000}"/>
    <cellStyle name="桁区切り 2 3 3 3 4 2 2" xfId="24429" xr:uid="{00000000-0005-0000-0000-0000BD210000}"/>
    <cellStyle name="桁区切り 2 3 3 3 4 3" xfId="18022" xr:uid="{00000000-0005-0000-0000-0000BE210000}"/>
    <cellStyle name="桁区切り 2 3 3 3 5" xfId="7458" xr:uid="{00000000-0005-0000-0000-0000BF210000}"/>
    <cellStyle name="桁区切り 2 3 3 3 5 2" xfId="20273" xr:uid="{00000000-0005-0000-0000-0000C0210000}"/>
    <cellStyle name="桁区切り 2 3 3 3 6" xfId="13866" xr:uid="{00000000-0005-0000-0000-0000C1210000}"/>
    <cellStyle name="桁区切り 2 3 3 4" xfId="1549" xr:uid="{00000000-0005-0000-0000-0000C2210000}"/>
    <cellStyle name="桁区切り 2 3 3 4 2" xfId="3580" xr:uid="{00000000-0005-0000-0000-0000C3210000}"/>
    <cellStyle name="桁区切り 2 3 3 4 2 2" xfId="10000" xr:uid="{00000000-0005-0000-0000-0000C4210000}"/>
    <cellStyle name="桁区切り 2 3 3 4 2 2 2" xfId="22815" xr:uid="{00000000-0005-0000-0000-0000C5210000}"/>
    <cellStyle name="桁区切り 2 3 3 4 2 3" xfId="16408" xr:uid="{00000000-0005-0000-0000-0000C6210000}"/>
    <cellStyle name="桁区切り 2 3 3 4 3" xfId="4398" xr:uid="{00000000-0005-0000-0000-0000C7210000}"/>
    <cellStyle name="桁区切り 2 3 3 4 3 2" xfId="10812" xr:uid="{00000000-0005-0000-0000-0000C8210000}"/>
    <cellStyle name="桁区切り 2 3 3 4 3 2 2" xfId="23627" xr:uid="{00000000-0005-0000-0000-0000C9210000}"/>
    <cellStyle name="桁区切り 2 3 3 4 3 3" xfId="17220" xr:uid="{00000000-0005-0000-0000-0000CA210000}"/>
    <cellStyle name="桁区切り 2 3 3 4 4" xfId="5744" xr:uid="{00000000-0005-0000-0000-0000CB210000}"/>
    <cellStyle name="桁区切り 2 3 3 4 4 2" xfId="12157" xr:uid="{00000000-0005-0000-0000-0000CC210000}"/>
    <cellStyle name="桁区切り 2 3 3 4 4 2 2" xfId="24972" xr:uid="{00000000-0005-0000-0000-0000CD210000}"/>
    <cellStyle name="桁区切り 2 3 3 4 4 3" xfId="18565" xr:uid="{00000000-0005-0000-0000-0000CE210000}"/>
    <cellStyle name="桁区切り 2 3 3 4 5" xfId="7975" xr:uid="{00000000-0005-0000-0000-0000CF210000}"/>
    <cellStyle name="桁区切り 2 3 3 4 5 2" xfId="20790" xr:uid="{00000000-0005-0000-0000-0000D0210000}"/>
    <cellStyle name="桁区切り 2 3 3 4 6" xfId="14383" xr:uid="{00000000-0005-0000-0000-0000D1210000}"/>
    <cellStyle name="桁区切り 2 3 3 5" xfId="2558" xr:uid="{00000000-0005-0000-0000-0000D2210000}"/>
    <cellStyle name="桁区切り 2 3 3 5 2" xfId="8981" xr:uid="{00000000-0005-0000-0000-0000D3210000}"/>
    <cellStyle name="桁区切り 2 3 3 5 2 2" xfId="21796" xr:uid="{00000000-0005-0000-0000-0000D4210000}"/>
    <cellStyle name="桁区切り 2 3 3 5 3" xfId="15389" xr:uid="{00000000-0005-0000-0000-0000D5210000}"/>
    <cellStyle name="桁区切り 2 3 3 6" xfId="4722" xr:uid="{00000000-0005-0000-0000-0000D6210000}"/>
    <cellStyle name="桁区切り 2 3 3 6 2" xfId="11135" xr:uid="{00000000-0005-0000-0000-0000D7210000}"/>
    <cellStyle name="桁区切り 2 3 3 6 2 2" xfId="23950" xr:uid="{00000000-0005-0000-0000-0000D8210000}"/>
    <cellStyle name="桁区切り 2 3 3 6 3" xfId="17543" xr:uid="{00000000-0005-0000-0000-0000D9210000}"/>
    <cellStyle name="桁区切り 2 3 3 7" xfId="6877" xr:uid="{00000000-0005-0000-0000-0000DA210000}"/>
    <cellStyle name="桁区切り 2 3 3 7 2" xfId="19692" xr:uid="{00000000-0005-0000-0000-0000DB210000}"/>
    <cellStyle name="桁区切り 2 3 3 8" xfId="13285" xr:uid="{00000000-0005-0000-0000-0000DC210000}"/>
    <cellStyle name="桁区切り 2 3 4" xfId="432" xr:uid="{00000000-0005-0000-0000-0000DD210000}"/>
    <cellStyle name="桁区切り 2 3 4 2" xfId="578" xr:uid="{00000000-0005-0000-0000-0000DE210000}"/>
    <cellStyle name="桁区切り 2 3 4 2 2" xfId="1168" xr:uid="{00000000-0005-0000-0000-0000DF210000}"/>
    <cellStyle name="桁区切り 2 3 4 2 2 2" xfId="2208" xr:uid="{00000000-0005-0000-0000-0000E0210000}"/>
    <cellStyle name="桁区切り 2 3 4 2 2 2 2" xfId="4239" xr:uid="{00000000-0005-0000-0000-0000E1210000}"/>
    <cellStyle name="桁区切り 2 3 4 2 2 2 2 2" xfId="10659" xr:uid="{00000000-0005-0000-0000-0000E2210000}"/>
    <cellStyle name="桁区切り 2 3 4 2 2 2 2 2 2" xfId="23474" xr:uid="{00000000-0005-0000-0000-0000E3210000}"/>
    <cellStyle name="桁区切り 2 3 4 2 2 2 2 3" xfId="17067" xr:uid="{00000000-0005-0000-0000-0000E4210000}"/>
    <cellStyle name="桁区切り 2 3 4 2 2 2 3" xfId="4443" xr:uid="{00000000-0005-0000-0000-0000E5210000}"/>
    <cellStyle name="桁区切り 2 3 4 2 2 2 3 2" xfId="10857" xr:uid="{00000000-0005-0000-0000-0000E6210000}"/>
    <cellStyle name="桁区切り 2 3 4 2 2 2 3 2 2" xfId="23672" xr:uid="{00000000-0005-0000-0000-0000E7210000}"/>
    <cellStyle name="桁区切り 2 3 4 2 2 2 3 3" xfId="17265" xr:uid="{00000000-0005-0000-0000-0000E8210000}"/>
    <cellStyle name="桁区切り 2 3 4 2 2 2 4" xfId="6403" xr:uid="{00000000-0005-0000-0000-0000E9210000}"/>
    <cellStyle name="桁区切り 2 3 4 2 2 2 4 2" xfId="12816" xr:uid="{00000000-0005-0000-0000-0000EA210000}"/>
    <cellStyle name="桁区切り 2 3 4 2 2 2 4 2 2" xfId="25631" xr:uid="{00000000-0005-0000-0000-0000EB210000}"/>
    <cellStyle name="桁区切り 2 3 4 2 2 2 4 3" xfId="19224" xr:uid="{00000000-0005-0000-0000-0000EC210000}"/>
    <cellStyle name="桁区切り 2 3 4 2 2 2 5" xfId="8634" xr:uid="{00000000-0005-0000-0000-0000ED210000}"/>
    <cellStyle name="桁区切り 2 3 4 2 2 2 5 2" xfId="21449" xr:uid="{00000000-0005-0000-0000-0000EE210000}"/>
    <cellStyle name="桁区切り 2 3 4 2 2 2 6" xfId="15042" xr:uid="{00000000-0005-0000-0000-0000EF210000}"/>
    <cellStyle name="桁区切り 2 3 4 2 2 3" xfId="3217" xr:uid="{00000000-0005-0000-0000-0000F0210000}"/>
    <cellStyle name="桁区切り 2 3 4 2 2 3 2" xfId="9640" xr:uid="{00000000-0005-0000-0000-0000F1210000}"/>
    <cellStyle name="桁区切り 2 3 4 2 2 3 2 2" xfId="22455" xr:uid="{00000000-0005-0000-0000-0000F2210000}"/>
    <cellStyle name="桁区切り 2 3 4 2 2 3 3" xfId="16048" xr:uid="{00000000-0005-0000-0000-0000F3210000}"/>
    <cellStyle name="桁区切り 2 3 4 2 2 4" xfId="5381" xr:uid="{00000000-0005-0000-0000-0000F4210000}"/>
    <cellStyle name="桁区切り 2 3 4 2 2 4 2" xfId="11794" xr:uid="{00000000-0005-0000-0000-0000F5210000}"/>
    <cellStyle name="桁区切り 2 3 4 2 2 4 2 2" xfId="24609" xr:uid="{00000000-0005-0000-0000-0000F6210000}"/>
    <cellStyle name="桁区切り 2 3 4 2 2 4 3" xfId="18202" xr:uid="{00000000-0005-0000-0000-0000F7210000}"/>
    <cellStyle name="桁区切り 2 3 4 2 2 5" xfId="7621" xr:uid="{00000000-0005-0000-0000-0000F8210000}"/>
    <cellStyle name="桁区切り 2 3 4 2 2 5 2" xfId="20436" xr:uid="{00000000-0005-0000-0000-0000F9210000}"/>
    <cellStyle name="桁区切り 2 3 4 2 2 6" xfId="14029" xr:uid="{00000000-0005-0000-0000-0000FA210000}"/>
    <cellStyle name="桁区切り 2 3 4 2 3" xfId="1726" xr:uid="{00000000-0005-0000-0000-0000FB210000}"/>
    <cellStyle name="桁区切り 2 3 4 2 3 2" xfId="3757" xr:uid="{00000000-0005-0000-0000-0000FC210000}"/>
    <cellStyle name="桁区切り 2 3 4 2 3 2 2" xfId="10177" xr:uid="{00000000-0005-0000-0000-0000FD210000}"/>
    <cellStyle name="桁区切り 2 3 4 2 3 2 2 2" xfId="22992" xr:uid="{00000000-0005-0000-0000-0000FE210000}"/>
    <cellStyle name="桁区切り 2 3 4 2 3 2 3" xfId="16585" xr:uid="{00000000-0005-0000-0000-0000FF210000}"/>
    <cellStyle name="桁区切り 2 3 4 2 3 3" xfId="4409" xr:uid="{00000000-0005-0000-0000-000000220000}"/>
    <cellStyle name="桁区切り 2 3 4 2 3 3 2" xfId="10823" xr:uid="{00000000-0005-0000-0000-000001220000}"/>
    <cellStyle name="桁区切り 2 3 4 2 3 3 2 2" xfId="23638" xr:uid="{00000000-0005-0000-0000-000002220000}"/>
    <cellStyle name="桁区切り 2 3 4 2 3 3 3" xfId="17231" xr:uid="{00000000-0005-0000-0000-000003220000}"/>
    <cellStyle name="桁区切り 2 3 4 2 3 4" xfId="5921" xr:uid="{00000000-0005-0000-0000-000004220000}"/>
    <cellStyle name="桁区切り 2 3 4 2 3 4 2" xfId="12334" xr:uid="{00000000-0005-0000-0000-000005220000}"/>
    <cellStyle name="桁区切り 2 3 4 2 3 4 2 2" xfId="25149" xr:uid="{00000000-0005-0000-0000-000006220000}"/>
    <cellStyle name="桁区切り 2 3 4 2 3 4 3" xfId="18742" xr:uid="{00000000-0005-0000-0000-000007220000}"/>
    <cellStyle name="桁区切り 2 3 4 2 3 5" xfId="8152" xr:uid="{00000000-0005-0000-0000-000008220000}"/>
    <cellStyle name="桁区切り 2 3 4 2 3 5 2" xfId="20967" xr:uid="{00000000-0005-0000-0000-000009220000}"/>
    <cellStyle name="桁区切り 2 3 4 2 3 6" xfId="14560" xr:uid="{00000000-0005-0000-0000-00000A220000}"/>
    <cellStyle name="桁区切り 2 3 4 2 4" xfId="2735" xr:uid="{00000000-0005-0000-0000-00000B220000}"/>
    <cellStyle name="桁区切り 2 3 4 2 4 2" xfId="9158" xr:uid="{00000000-0005-0000-0000-00000C220000}"/>
    <cellStyle name="桁区切り 2 3 4 2 4 2 2" xfId="21973" xr:uid="{00000000-0005-0000-0000-00000D220000}"/>
    <cellStyle name="桁区切り 2 3 4 2 4 3" xfId="15566" xr:uid="{00000000-0005-0000-0000-00000E220000}"/>
    <cellStyle name="桁区切り 2 3 4 2 5" xfId="4899" xr:uid="{00000000-0005-0000-0000-00000F220000}"/>
    <cellStyle name="桁区切り 2 3 4 2 5 2" xfId="11312" xr:uid="{00000000-0005-0000-0000-000010220000}"/>
    <cellStyle name="桁区切り 2 3 4 2 5 2 2" xfId="24127" xr:uid="{00000000-0005-0000-0000-000011220000}"/>
    <cellStyle name="桁区切り 2 3 4 2 5 3" xfId="17720" xr:uid="{00000000-0005-0000-0000-000012220000}"/>
    <cellStyle name="桁区切り 2 3 4 2 6" xfId="7055" xr:uid="{00000000-0005-0000-0000-000013220000}"/>
    <cellStyle name="桁区切り 2 3 4 2 6 2" xfId="19870" xr:uid="{00000000-0005-0000-0000-000014220000}"/>
    <cellStyle name="桁区切り 2 3 4 2 7" xfId="13463" xr:uid="{00000000-0005-0000-0000-000015220000}"/>
    <cellStyle name="桁区切り 2 3 4 3" xfId="998" xr:uid="{00000000-0005-0000-0000-000016220000}"/>
    <cellStyle name="桁区切り 2 3 4 3 2" xfId="2020" xr:uid="{00000000-0005-0000-0000-000017220000}"/>
    <cellStyle name="桁区切り 2 3 4 3 2 2" xfId="4051" xr:uid="{00000000-0005-0000-0000-000018220000}"/>
    <cellStyle name="桁区切り 2 3 4 3 2 2 2" xfId="10471" xr:uid="{00000000-0005-0000-0000-000019220000}"/>
    <cellStyle name="桁区切り 2 3 4 3 2 2 2 2" xfId="23286" xr:uid="{00000000-0005-0000-0000-00001A220000}"/>
    <cellStyle name="桁区切り 2 3 4 3 2 2 3" xfId="16879" xr:uid="{00000000-0005-0000-0000-00001B220000}"/>
    <cellStyle name="桁区切り 2 3 4 3 2 3" xfId="4429" xr:uid="{00000000-0005-0000-0000-00001C220000}"/>
    <cellStyle name="桁区切り 2 3 4 3 2 3 2" xfId="10843" xr:uid="{00000000-0005-0000-0000-00001D220000}"/>
    <cellStyle name="桁区切り 2 3 4 3 2 3 2 2" xfId="23658" xr:uid="{00000000-0005-0000-0000-00001E220000}"/>
    <cellStyle name="桁区切り 2 3 4 3 2 3 3" xfId="17251" xr:uid="{00000000-0005-0000-0000-00001F220000}"/>
    <cellStyle name="桁区切り 2 3 4 3 2 4" xfId="6215" xr:uid="{00000000-0005-0000-0000-000020220000}"/>
    <cellStyle name="桁区切り 2 3 4 3 2 4 2" xfId="12628" xr:uid="{00000000-0005-0000-0000-000021220000}"/>
    <cellStyle name="桁区切り 2 3 4 3 2 4 2 2" xfId="25443" xr:uid="{00000000-0005-0000-0000-000022220000}"/>
    <cellStyle name="桁区切り 2 3 4 3 2 4 3" xfId="19036" xr:uid="{00000000-0005-0000-0000-000023220000}"/>
    <cellStyle name="桁区切り 2 3 4 3 2 5" xfId="8446" xr:uid="{00000000-0005-0000-0000-000024220000}"/>
    <cellStyle name="桁区切り 2 3 4 3 2 5 2" xfId="21261" xr:uid="{00000000-0005-0000-0000-000025220000}"/>
    <cellStyle name="桁区切り 2 3 4 3 2 6" xfId="14854" xr:uid="{00000000-0005-0000-0000-000026220000}"/>
    <cellStyle name="桁区切り 2 3 4 3 3" xfId="3029" xr:uid="{00000000-0005-0000-0000-000027220000}"/>
    <cellStyle name="桁区切り 2 3 4 3 3 2" xfId="9452" xr:uid="{00000000-0005-0000-0000-000028220000}"/>
    <cellStyle name="桁区切り 2 3 4 3 3 2 2" xfId="22267" xr:uid="{00000000-0005-0000-0000-000029220000}"/>
    <cellStyle name="桁区切り 2 3 4 3 3 3" xfId="15860" xr:uid="{00000000-0005-0000-0000-00002A220000}"/>
    <cellStyle name="桁区切り 2 3 4 3 4" xfId="5193" xr:uid="{00000000-0005-0000-0000-00002B220000}"/>
    <cellStyle name="桁区切り 2 3 4 3 4 2" xfId="11606" xr:uid="{00000000-0005-0000-0000-00002C220000}"/>
    <cellStyle name="桁区切り 2 3 4 3 4 2 2" xfId="24421" xr:uid="{00000000-0005-0000-0000-00002D220000}"/>
    <cellStyle name="桁区切り 2 3 4 3 4 3" xfId="18014" xr:uid="{00000000-0005-0000-0000-00002E220000}"/>
    <cellStyle name="桁区切り 2 3 4 3 5" xfId="7451" xr:uid="{00000000-0005-0000-0000-00002F220000}"/>
    <cellStyle name="桁区切り 2 3 4 3 5 2" xfId="20266" xr:uid="{00000000-0005-0000-0000-000030220000}"/>
    <cellStyle name="桁区切り 2 3 4 3 6" xfId="13859" xr:uid="{00000000-0005-0000-0000-000031220000}"/>
    <cellStyle name="桁区切り 2 3 4 4" xfId="1540" xr:uid="{00000000-0005-0000-0000-000032220000}"/>
    <cellStyle name="桁区切り 2 3 4 4 2" xfId="3572" xr:uid="{00000000-0005-0000-0000-000033220000}"/>
    <cellStyle name="桁区切り 2 3 4 4 2 2" xfId="9992" xr:uid="{00000000-0005-0000-0000-000034220000}"/>
    <cellStyle name="桁区切り 2 3 4 4 2 2 2" xfId="22807" xr:uid="{00000000-0005-0000-0000-000035220000}"/>
    <cellStyle name="桁区切り 2 3 4 4 2 3" xfId="16400" xr:uid="{00000000-0005-0000-0000-000036220000}"/>
    <cellStyle name="桁区切り 2 3 4 4 3" xfId="4396" xr:uid="{00000000-0005-0000-0000-000037220000}"/>
    <cellStyle name="桁区切り 2 3 4 4 3 2" xfId="10810" xr:uid="{00000000-0005-0000-0000-000038220000}"/>
    <cellStyle name="桁区切り 2 3 4 4 3 2 2" xfId="23625" xr:uid="{00000000-0005-0000-0000-000039220000}"/>
    <cellStyle name="桁区切り 2 3 4 4 3 3" xfId="17218" xr:uid="{00000000-0005-0000-0000-00003A220000}"/>
    <cellStyle name="桁区切り 2 3 4 4 4" xfId="5736" xr:uid="{00000000-0005-0000-0000-00003B220000}"/>
    <cellStyle name="桁区切り 2 3 4 4 4 2" xfId="12149" xr:uid="{00000000-0005-0000-0000-00003C220000}"/>
    <cellStyle name="桁区切り 2 3 4 4 4 2 2" xfId="24964" xr:uid="{00000000-0005-0000-0000-00003D220000}"/>
    <cellStyle name="桁区切り 2 3 4 4 4 3" xfId="18557" xr:uid="{00000000-0005-0000-0000-00003E220000}"/>
    <cellStyle name="桁区切り 2 3 4 4 5" xfId="7967" xr:uid="{00000000-0005-0000-0000-00003F220000}"/>
    <cellStyle name="桁区切り 2 3 4 4 5 2" xfId="20782" xr:uid="{00000000-0005-0000-0000-000040220000}"/>
    <cellStyle name="桁区切り 2 3 4 4 6" xfId="14375" xr:uid="{00000000-0005-0000-0000-000041220000}"/>
    <cellStyle name="桁区切り 2 3 4 5" xfId="2550" xr:uid="{00000000-0005-0000-0000-000042220000}"/>
    <cellStyle name="桁区切り 2 3 4 5 2" xfId="8973" xr:uid="{00000000-0005-0000-0000-000043220000}"/>
    <cellStyle name="桁区切り 2 3 4 5 2 2" xfId="21788" xr:uid="{00000000-0005-0000-0000-000044220000}"/>
    <cellStyle name="桁区切り 2 3 4 5 3" xfId="15381" xr:uid="{00000000-0005-0000-0000-000045220000}"/>
    <cellStyle name="桁区切り 2 3 4 6" xfId="4714" xr:uid="{00000000-0005-0000-0000-000046220000}"/>
    <cellStyle name="桁区切り 2 3 4 6 2" xfId="11127" xr:uid="{00000000-0005-0000-0000-000047220000}"/>
    <cellStyle name="桁区切り 2 3 4 6 2 2" xfId="23942" xr:uid="{00000000-0005-0000-0000-000048220000}"/>
    <cellStyle name="桁区切り 2 3 4 6 3" xfId="17535" xr:uid="{00000000-0005-0000-0000-000049220000}"/>
    <cellStyle name="桁区切り 2 3 4 7" xfId="6915" xr:uid="{00000000-0005-0000-0000-00004A220000}"/>
    <cellStyle name="桁区切り 2 3 4 7 2" xfId="19730" xr:uid="{00000000-0005-0000-0000-00004B220000}"/>
    <cellStyle name="桁区切り 2 3 4 8" xfId="13323" xr:uid="{00000000-0005-0000-0000-00004C220000}"/>
    <cellStyle name="桁区切り 2 3 5" xfId="1299" xr:uid="{00000000-0005-0000-0000-00004D220000}"/>
    <cellStyle name="桁区切り 2 4" xfId="144" xr:uid="{00000000-0005-0000-0000-00004E220000}"/>
    <cellStyle name="桁区切り 2 4 2" xfId="242" xr:uid="{00000000-0005-0000-0000-00004F220000}"/>
    <cellStyle name="桁区切り 2 5" xfId="230" xr:uid="{00000000-0005-0000-0000-000050220000}"/>
    <cellStyle name="桁区切り 2 5 2" xfId="1290" xr:uid="{00000000-0005-0000-0000-000051220000}"/>
    <cellStyle name="桁区切り 3" xfId="141" xr:uid="{00000000-0005-0000-0000-000052220000}"/>
    <cellStyle name="桁区切り 3 2" xfId="229" xr:uid="{00000000-0005-0000-0000-000053220000}"/>
    <cellStyle name="桁区切り 4" xfId="135" xr:uid="{00000000-0005-0000-0000-000054220000}"/>
    <cellStyle name="桁区切り 4 2" xfId="226" xr:uid="{00000000-0005-0000-0000-000055220000}"/>
    <cellStyle name="桁区切り 5" xfId="146" xr:uid="{00000000-0005-0000-0000-000056220000}"/>
    <cellStyle name="桁区切り 5 10" xfId="1294" xr:uid="{00000000-0005-0000-0000-000057220000}"/>
    <cellStyle name="桁区切り 5 10 2" xfId="3343" xr:uid="{00000000-0005-0000-0000-000058220000}"/>
    <cellStyle name="桁区切り 5 10 2 2" xfId="9766" xr:uid="{00000000-0005-0000-0000-000059220000}"/>
    <cellStyle name="桁区切り 5 10 2 2 2" xfId="22581" xr:uid="{00000000-0005-0000-0000-00005A220000}"/>
    <cellStyle name="桁区切り 5 10 2 3" xfId="16174" xr:uid="{00000000-0005-0000-0000-00005B220000}"/>
    <cellStyle name="桁区切り 5 10 3" xfId="4373" xr:uid="{00000000-0005-0000-0000-00005C220000}"/>
    <cellStyle name="桁区切り 5 10 3 2" xfId="10787" xr:uid="{00000000-0005-0000-0000-00005D220000}"/>
    <cellStyle name="桁区切り 5 10 3 2 2" xfId="23602" xr:uid="{00000000-0005-0000-0000-00005E220000}"/>
    <cellStyle name="桁区切り 5 10 3 3" xfId="17195" xr:uid="{00000000-0005-0000-0000-00005F220000}"/>
    <cellStyle name="桁区切り 5 10 4" xfId="4497" xr:uid="{00000000-0005-0000-0000-000060220000}"/>
    <cellStyle name="桁区切り 5 10 4 2" xfId="10910" xr:uid="{00000000-0005-0000-0000-000061220000}"/>
    <cellStyle name="桁区切り 5 10 4 2 2" xfId="23725" xr:uid="{00000000-0005-0000-0000-000062220000}"/>
    <cellStyle name="桁区切り 5 10 4 3" xfId="17318" xr:uid="{00000000-0005-0000-0000-000063220000}"/>
    <cellStyle name="桁区切り 5 10 5" xfId="7744" xr:uid="{00000000-0005-0000-0000-000064220000}"/>
    <cellStyle name="桁区切り 5 10 5 2" xfId="20559" xr:uid="{00000000-0005-0000-0000-000065220000}"/>
    <cellStyle name="桁区切り 5 10 6" xfId="14152" xr:uid="{00000000-0005-0000-0000-000066220000}"/>
    <cellStyle name="桁区切り 5 11" xfId="2327" xr:uid="{00000000-0005-0000-0000-000067220000}"/>
    <cellStyle name="桁区切り 5 11 2" xfId="5507" xr:uid="{00000000-0005-0000-0000-000068220000}"/>
    <cellStyle name="桁区切り 5 11 2 2" xfId="11920" xr:uid="{00000000-0005-0000-0000-000069220000}"/>
    <cellStyle name="桁区切り 5 11 2 2 2" xfId="24735" xr:uid="{00000000-0005-0000-0000-00006A220000}"/>
    <cellStyle name="桁区切り 5 11 2 3" xfId="18328" xr:uid="{00000000-0005-0000-0000-00006B220000}"/>
    <cellStyle name="桁区切り 5 12" xfId="4463" xr:uid="{00000000-0005-0000-0000-00006C220000}"/>
    <cellStyle name="桁区切り 5 12 2" xfId="10877" xr:uid="{00000000-0005-0000-0000-00006D220000}"/>
    <cellStyle name="桁区切り 5 12 2 2" xfId="23692" xr:uid="{00000000-0005-0000-0000-00006E220000}"/>
    <cellStyle name="桁区切り 5 12 3" xfId="17285" xr:uid="{00000000-0005-0000-0000-00006F220000}"/>
    <cellStyle name="桁区切り 5 13" xfId="687" xr:uid="{00000000-0005-0000-0000-000070220000}"/>
    <cellStyle name="桁区切り 5 13 2" xfId="7148" xr:uid="{00000000-0005-0000-0000-000071220000}"/>
    <cellStyle name="桁区切り 5 13 2 2" xfId="19963" xr:uid="{00000000-0005-0000-0000-000072220000}"/>
    <cellStyle name="桁区切り 5 13 3" xfId="13556" xr:uid="{00000000-0005-0000-0000-000073220000}"/>
    <cellStyle name="桁区切り 5 14" xfId="6543" xr:uid="{00000000-0005-0000-0000-000074220000}"/>
    <cellStyle name="桁区切り 5 14 2" xfId="12956" xr:uid="{00000000-0005-0000-0000-000075220000}"/>
    <cellStyle name="桁区切り 5 14 2 2" xfId="25771" xr:uid="{00000000-0005-0000-0000-000076220000}"/>
    <cellStyle name="桁区切り 5 14 3" xfId="19364" xr:uid="{00000000-0005-0000-0000-000077220000}"/>
    <cellStyle name="桁区切り 5 15" xfId="6575" xr:uid="{00000000-0005-0000-0000-000078220000}"/>
    <cellStyle name="桁区切り 5 15 2" xfId="12988" xr:uid="{00000000-0005-0000-0000-000079220000}"/>
    <cellStyle name="桁区切り 5 15 2 2" xfId="25803" xr:uid="{00000000-0005-0000-0000-00007A220000}"/>
    <cellStyle name="桁区切り 5 15 3" xfId="19396" xr:uid="{00000000-0005-0000-0000-00007B220000}"/>
    <cellStyle name="桁区切り 5 16" xfId="6680" xr:uid="{00000000-0005-0000-0000-00007C220000}"/>
    <cellStyle name="桁区切り 5 16 2" xfId="19495" xr:uid="{00000000-0005-0000-0000-00007D220000}"/>
    <cellStyle name="桁区切り 5 17" xfId="13088" xr:uid="{00000000-0005-0000-0000-00007E220000}"/>
    <cellStyle name="桁区切り 5 2" xfId="232" xr:uid="{00000000-0005-0000-0000-00007F220000}"/>
    <cellStyle name="桁区切り 5 2 10" xfId="6587" xr:uid="{00000000-0005-0000-0000-000080220000}"/>
    <cellStyle name="桁区切り 5 2 10 2" xfId="12999" xr:uid="{00000000-0005-0000-0000-000081220000}"/>
    <cellStyle name="桁区切り 5 2 10 2 2" xfId="25814" xr:uid="{00000000-0005-0000-0000-000082220000}"/>
    <cellStyle name="桁区切り 5 2 10 3" xfId="19407" xr:uid="{00000000-0005-0000-0000-000083220000}"/>
    <cellStyle name="桁区切り 5 2 11" xfId="6735" xr:uid="{00000000-0005-0000-0000-000084220000}"/>
    <cellStyle name="桁区切り 5 2 11 2" xfId="19550" xr:uid="{00000000-0005-0000-0000-000085220000}"/>
    <cellStyle name="桁区切り 5 2 12" xfId="13143" xr:uid="{00000000-0005-0000-0000-000086220000}"/>
    <cellStyle name="桁区切り 5 2 2" xfId="321" xr:uid="{00000000-0005-0000-0000-000087220000}"/>
    <cellStyle name="桁区切り 5 2 2 2" xfId="1111" xr:uid="{00000000-0005-0000-0000-000088220000}"/>
    <cellStyle name="桁区切り 5 2 2 2 2" xfId="2151" xr:uid="{00000000-0005-0000-0000-000089220000}"/>
    <cellStyle name="桁区切り 5 2 2 2 2 2" xfId="4182" xr:uid="{00000000-0005-0000-0000-00008A220000}"/>
    <cellStyle name="桁区切り 5 2 2 2 2 2 2" xfId="10602" xr:uid="{00000000-0005-0000-0000-00008B220000}"/>
    <cellStyle name="桁区切り 5 2 2 2 2 2 2 2" xfId="23417" xr:uid="{00000000-0005-0000-0000-00008C220000}"/>
    <cellStyle name="桁区切り 5 2 2 2 2 2 3" xfId="17010" xr:uid="{00000000-0005-0000-0000-00008D220000}"/>
    <cellStyle name="桁区切り 5 2 2 2 2 3" xfId="4440" xr:uid="{00000000-0005-0000-0000-00008E220000}"/>
    <cellStyle name="桁区切り 5 2 2 2 2 3 2" xfId="10854" xr:uid="{00000000-0005-0000-0000-00008F220000}"/>
    <cellStyle name="桁区切り 5 2 2 2 2 3 2 2" xfId="23669" xr:uid="{00000000-0005-0000-0000-000090220000}"/>
    <cellStyle name="桁区切り 5 2 2 2 2 3 3" xfId="17262" xr:uid="{00000000-0005-0000-0000-000091220000}"/>
    <cellStyle name="桁区切り 5 2 2 2 2 4" xfId="6346" xr:uid="{00000000-0005-0000-0000-000092220000}"/>
    <cellStyle name="桁区切り 5 2 2 2 2 4 2" xfId="12759" xr:uid="{00000000-0005-0000-0000-000093220000}"/>
    <cellStyle name="桁区切り 5 2 2 2 2 4 2 2" xfId="25574" xr:uid="{00000000-0005-0000-0000-000094220000}"/>
    <cellStyle name="桁区切り 5 2 2 2 2 4 3" xfId="19167" xr:uid="{00000000-0005-0000-0000-000095220000}"/>
    <cellStyle name="桁区切り 5 2 2 2 2 5" xfId="8577" xr:uid="{00000000-0005-0000-0000-000096220000}"/>
    <cellStyle name="桁区切り 5 2 2 2 2 5 2" xfId="21392" xr:uid="{00000000-0005-0000-0000-000097220000}"/>
    <cellStyle name="桁区切り 5 2 2 2 2 6" xfId="14985" xr:uid="{00000000-0005-0000-0000-000098220000}"/>
    <cellStyle name="桁区切り 5 2 2 2 3" xfId="3160" xr:uid="{00000000-0005-0000-0000-000099220000}"/>
    <cellStyle name="桁区切り 5 2 2 2 3 2" xfId="9583" xr:uid="{00000000-0005-0000-0000-00009A220000}"/>
    <cellStyle name="桁区切り 5 2 2 2 3 2 2" xfId="22398" xr:uid="{00000000-0005-0000-0000-00009B220000}"/>
    <cellStyle name="桁区切り 5 2 2 2 3 3" xfId="15991" xr:uid="{00000000-0005-0000-0000-00009C220000}"/>
    <cellStyle name="桁区切り 5 2 2 2 4" xfId="5324" xr:uid="{00000000-0005-0000-0000-00009D220000}"/>
    <cellStyle name="桁区切り 5 2 2 2 4 2" xfId="11737" xr:uid="{00000000-0005-0000-0000-00009E220000}"/>
    <cellStyle name="桁区切り 5 2 2 2 4 2 2" xfId="24552" xr:uid="{00000000-0005-0000-0000-00009F220000}"/>
    <cellStyle name="桁区切り 5 2 2 2 4 3" xfId="18145" xr:uid="{00000000-0005-0000-0000-0000A0220000}"/>
    <cellStyle name="桁区切り 5 2 2 2 5" xfId="7564" xr:uid="{00000000-0005-0000-0000-0000A1220000}"/>
    <cellStyle name="桁区切り 5 2 2 2 5 2" xfId="20379" xr:uid="{00000000-0005-0000-0000-0000A2220000}"/>
    <cellStyle name="桁区切り 5 2 2 2 6" xfId="13972" xr:uid="{00000000-0005-0000-0000-0000A3220000}"/>
    <cellStyle name="桁区切り 5 2 2 3" xfId="1669" xr:uid="{00000000-0005-0000-0000-0000A4220000}"/>
    <cellStyle name="桁区切り 5 2 2 3 2" xfId="3700" xr:uid="{00000000-0005-0000-0000-0000A5220000}"/>
    <cellStyle name="桁区切り 5 2 2 3 2 2" xfId="10120" xr:uid="{00000000-0005-0000-0000-0000A6220000}"/>
    <cellStyle name="桁区切り 5 2 2 3 2 2 2" xfId="22935" xr:uid="{00000000-0005-0000-0000-0000A7220000}"/>
    <cellStyle name="桁区切り 5 2 2 3 2 3" xfId="16528" xr:uid="{00000000-0005-0000-0000-0000A8220000}"/>
    <cellStyle name="桁区切り 5 2 2 3 3" xfId="4406" xr:uid="{00000000-0005-0000-0000-0000A9220000}"/>
    <cellStyle name="桁区切り 5 2 2 3 3 2" xfId="10820" xr:uid="{00000000-0005-0000-0000-0000AA220000}"/>
    <cellStyle name="桁区切り 5 2 2 3 3 2 2" xfId="23635" xr:uid="{00000000-0005-0000-0000-0000AB220000}"/>
    <cellStyle name="桁区切り 5 2 2 3 3 3" xfId="17228" xr:uid="{00000000-0005-0000-0000-0000AC220000}"/>
    <cellStyle name="桁区切り 5 2 2 3 4" xfId="5864" xr:uid="{00000000-0005-0000-0000-0000AD220000}"/>
    <cellStyle name="桁区切り 5 2 2 3 4 2" xfId="12277" xr:uid="{00000000-0005-0000-0000-0000AE220000}"/>
    <cellStyle name="桁区切り 5 2 2 3 4 2 2" xfId="25092" xr:uid="{00000000-0005-0000-0000-0000AF220000}"/>
    <cellStyle name="桁区切り 5 2 2 3 4 3" xfId="18685" xr:uid="{00000000-0005-0000-0000-0000B0220000}"/>
    <cellStyle name="桁区切り 5 2 2 3 5" xfId="8095" xr:uid="{00000000-0005-0000-0000-0000B1220000}"/>
    <cellStyle name="桁区切り 5 2 2 3 5 2" xfId="20910" xr:uid="{00000000-0005-0000-0000-0000B2220000}"/>
    <cellStyle name="桁区切り 5 2 2 3 6" xfId="14503" xr:uid="{00000000-0005-0000-0000-0000B3220000}"/>
    <cellStyle name="桁区切り 5 2 2 4" xfId="2678" xr:uid="{00000000-0005-0000-0000-0000B4220000}"/>
    <cellStyle name="桁区切り 5 2 2 4 2" xfId="9101" xr:uid="{00000000-0005-0000-0000-0000B5220000}"/>
    <cellStyle name="桁区切り 5 2 2 4 2 2" xfId="21916" xr:uid="{00000000-0005-0000-0000-0000B6220000}"/>
    <cellStyle name="桁区切り 5 2 2 4 3" xfId="15509" xr:uid="{00000000-0005-0000-0000-0000B7220000}"/>
    <cellStyle name="桁区切り 5 2 2 5" xfId="4842" xr:uid="{00000000-0005-0000-0000-0000B8220000}"/>
    <cellStyle name="桁区切り 5 2 2 5 2" xfId="11255" xr:uid="{00000000-0005-0000-0000-0000B9220000}"/>
    <cellStyle name="桁区切り 5 2 2 5 2 2" xfId="24070" xr:uid="{00000000-0005-0000-0000-0000BA220000}"/>
    <cellStyle name="桁区切り 5 2 2 5 3" xfId="17663" xr:uid="{00000000-0005-0000-0000-0000BB220000}"/>
    <cellStyle name="桁区切り 5 2 2 6" xfId="6615" xr:uid="{00000000-0005-0000-0000-0000BC220000}"/>
    <cellStyle name="桁区切り 5 2 2 6 2" xfId="13026" xr:uid="{00000000-0005-0000-0000-0000BD220000}"/>
    <cellStyle name="桁区切り 5 2 2 6 2 2" xfId="25841" xr:uid="{00000000-0005-0000-0000-0000BE220000}"/>
    <cellStyle name="桁区切り 5 2 2 6 3" xfId="19434" xr:uid="{00000000-0005-0000-0000-0000BF220000}"/>
    <cellStyle name="桁区切り 5 2 2 7" xfId="523" xr:uid="{00000000-0005-0000-0000-0000C0220000}"/>
    <cellStyle name="桁区切り 5 2 2 7 2" xfId="7000" xr:uid="{00000000-0005-0000-0000-0000C1220000}"/>
    <cellStyle name="桁区切り 5 2 2 7 2 2" xfId="19815" xr:uid="{00000000-0005-0000-0000-0000C2220000}"/>
    <cellStyle name="桁区切り 5 2 2 7 3" xfId="13408" xr:uid="{00000000-0005-0000-0000-0000C3220000}"/>
    <cellStyle name="桁区切り 5 2 2 8" xfId="6812" xr:uid="{00000000-0005-0000-0000-0000C4220000}"/>
    <cellStyle name="桁区切り 5 2 2 8 2" xfId="19627" xr:uid="{00000000-0005-0000-0000-0000C5220000}"/>
    <cellStyle name="桁区切り 5 2 2 9" xfId="13220" xr:uid="{00000000-0005-0000-0000-0000C6220000}"/>
    <cellStyle name="桁区切り 5 2 3" xfId="383" xr:uid="{00000000-0005-0000-0000-0000C7220000}"/>
    <cellStyle name="桁区切り 5 2 3 2" xfId="1884" xr:uid="{00000000-0005-0000-0000-0000C8220000}"/>
    <cellStyle name="桁区切り 5 2 3 2 2" xfId="3915" xr:uid="{00000000-0005-0000-0000-0000C9220000}"/>
    <cellStyle name="桁区切り 5 2 3 2 2 2" xfId="10335" xr:uid="{00000000-0005-0000-0000-0000CA220000}"/>
    <cellStyle name="桁区切り 5 2 3 2 2 2 2" xfId="23150" xr:uid="{00000000-0005-0000-0000-0000CB220000}"/>
    <cellStyle name="桁区切り 5 2 3 2 2 3" xfId="16743" xr:uid="{00000000-0005-0000-0000-0000CC220000}"/>
    <cellStyle name="桁区切り 5 2 3 2 3" xfId="4422" xr:uid="{00000000-0005-0000-0000-0000CD220000}"/>
    <cellStyle name="桁区切り 5 2 3 2 3 2" xfId="10836" xr:uid="{00000000-0005-0000-0000-0000CE220000}"/>
    <cellStyle name="桁区切り 5 2 3 2 3 2 2" xfId="23651" xr:uid="{00000000-0005-0000-0000-0000CF220000}"/>
    <cellStyle name="桁区切り 5 2 3 2 3 3" xfId="17244" xr:uid="{00000000-0005-0000-0000-0000D0220000}"/>
    <cellStyle name="桁区切り 5 2 3 2 4" xfId="6079" xr:uid="{00000000-0005-0000-0000-0000D1220000}"/>
    <cellStyle name="桁区切り 5 2 3 2 4 2" xfId="12492" xr:uid="{00000000-0005-0000-0000-0000D2220000}"/>
    <cellStyle name="桁区切り 5 2 3 2 4 2 2" xfId="25307" xr:uid="{00000000-0005-0000-0000-0000D3220000}"/>
    <cellStyle name="桁区切り 5 2 3 2 4 3" xfId="18900" xr:uid="{00000000-0005-0000-0000-0000D4220000}"/>
    <cellStyle name="桁区切り 5 2 3 2 5" xfId="8310" xr:uid="{00000000-0005-0000-0000-0000D5220000}"/>
    <cellStyle name="桁区切り 5 2 3 2 5 2" xfId="21125" xr:uid="{00000000-0005-0000-0000-0000D6220000}"/>
    <cellStyle name="桁区切り 5 2 3 2 6" xfId="14718" xr:uid="{00000000-0005-0000-0000-0000D7220000}"/>
    <cellStyle name="桁区切り 5 2 3 3" xfId="2893" xr:uid="{00000000-0005-0000-0000-0000D8220000}"/>
    <cellStyle name="桁区切り 5 2 3 3 2" xfId="9316" xr:uid="{00000000-0005-0000-0000-0000D9220000}"/>
    <cellStyle name="桁区切り 5 2 3 3 2 2" xfId="22131" xr:uid="{00000000-0005-0000-0000-0000DA220000}"/>
    <cellStyle name="桁区切り 5 2 3 3 3" xfId="15724" xr:uid="{00000000-0005-0000-0000-0000DB220000}"/>
    <cellStyle name="桁区切り 5 2 3 4" xfId="5057" xr:uid="{00000000-0005-0000-0000-0000DC220000}"/>
    <cellStyle name="桁区切り 5 2 3 4 2" xfId="11470" xr:uid="{00000000-0005-0000-0000-0000DD220000}"/>
    <cellStyle name="桁区切り 5 2 3 4 2 2" xfId="24285" xr:uid="{00000000-0005-0000-0000-0000DE220000}"/>
    <cellStyle name="桁区切り 5 2 3 4 3" xfId="17878" xr:uid="{00000000-0005-0000-0000-0000DF220000}"/>
    <cellStyle name="桁区切り 5 2 3 5" xfId="6874" xr:uid="{00000000-0005-0000-0000-0000E0220000}"/>
    <cellStyle name="桁区切り 5 2 3 5 2" xfId="19689" xr:uid="{00000000-0005-0000-0000-0000E1220000}"/>
    <cellStyle name="桁区切り 5 2 3 6" xfId="13282" xr:uid="{00000000-0005-0000-0000-0000E2220000}"/>
    <cellStyle name="桁区切り 5 2 4" xfId="1381" xr:uid="{00000000-0005-0000-0000-0000E3220000}"/>
    <cellStyle name="桁区切り 5 2 4 2" xfId="3413" xr:uid="{00000000-0005-0000-0000-0000E4220000}"/>
    <cellStyle name="桁区切り 5 2 4 2 2" xfId="5577" xr:uid="{00000000-0005-0000-0000-0000E5220000}"/>
    <cellStyle name="桁区切り 5 2 4 2 2 2" xfId="11990" xr:uid="{00000000-0005-0000-0000-0000E6220000}"/>
    <cellStyle name="桁区切り 5 2 4 2 2 2 2" xfId="24805" xr:uid="{00000000-0005-0000-0000-0000E7220000}"/>
    <cellStyle name="桁区切り 5 2 4 2 2 3" xfId="18398" xr:uid="{00000000-0005-0000-0000-0000E8220000}"/>
    <cellStyle name="桁区切り 5 2 4 2 3" xfId="9833" xr:uid="{00000000-0005-0000-0000-0000E9220000}"/>
    <cellStyle name="桁区切り 5 2 4 2 3 2" xfId="22648" xr:uid="{00000000-0005-0000-0000-0000EA220000}"/>
    <cellStyle name="桁区切り 5 2 4 2 4" xfId="16241" xr:uid="{00000000-0005-0000-0000-0000EB220000}"/>
    <cellStyle name="桁区切り 5 2 4 3" xfId="2391" xr:uid="{00000000-0005-0000-0000-0000EC220000}"/>
    <cellStyle name="桁区切り 5 2 4 3 2" xfId="8814" xr:uid="{00000000-0005-0000-0000-0000ED220000}"/>
    <cellStyle name="桁区切り 5 2 4 3 2 2" xfId="21629" xr:uid="{00000000-0005-0000-0000-0000EE220000}"/>
    <cellStyle name="桁区切り 5 2 4 3 3" xfId="15222" xr:uid="{00000000-0005-0000-0000-0000EF220000}"/>
    <cellStyle name="桁区切り 5 2 4 4" xfId="4389" xr:uid="{00000000-0005-0000-0000-0000F0220000}"/>
    <cellStyle name="桁区切り 5 2 4 4 2" xfId="10803" xr:uid="{00000000-0005-0000-0000-0000F1220000}"/>
    <cellStyle name="桁区切り 5 2 4 4 2 2" xfId="23618" xr:uid="{00000000-0005-0000-0000-0000F2220000}"/>
    <cellStyle name="桁区切り 5 2 4 4 3" xfId="17211" xr:uid="{00000000-0005-0000-0000-0000F3220000}"/>
    <cellStyle name="桁区切り 5 2 4 5" xfId="4555" xr:uid="{00000000-0005-0000-0000-0000F4220000}"/>
    <cellStyle name="桁区切り 5 2 4 5 2" xfId="10968" xr:uid="{00000000-0005-0000-0000-0000F5220000}"/>
    <cellStyle name="桁区切り 5 2 4 5 2 2" xfId="23783" xr:uid="{00000000-0005-0000-0000-0000F6220000}"/>
    <cellStyle name="桁区切り 5 2 4 5 3" xfId="17376" xr:uid="{00000000-0005-0000-0000-0000F7220000}"/>
    <cellStyle name="桁区切り 5 2 4 6" xfId="7808" xr:uid="{00000000-0005-0000-0000-0000F8220000}"/>
    <cellStyle name="桁区切り 5 2 4 6 2" xfId="20623" xr:uid="{00000000-0005-0000-0000-0000F9220000}"/>
    <cellStyle name="桁区切り 5 2 4 7" xfId="14216" xr:uid="{00000000-0005-0000-0000-0000FA220000}"/>
    <cellStyle name="桁区切り 5 2 5" xfId="1316" xr:uid="{00000000-0005-0000-0000-0000FB220000}"/>
    <cellStyle name="桁区切り 5 2 5 2" xfId="3363" xr:uid="{00000000-0005-0000-0000-0000FC220000}"/>
    <cellStyle name="桁区切り 5 2 5 2 2" xfId="9786" xr:uid="{00000000-0005-0000-0000-0000FD220000}"/>
    <cellStyle name="桁区切り 5 2 5 2 2 2" xfId="22601" xr:uid="{00000000-0005-0000-0000-0000FE220000}"/>
    <cellStyle name="桁区切り 5 2 5 2 3" xfId="16194" xr:uid="{00000000-0005-0000-0000-0000FF220000}"/>
    <cellStyle name="桁区切り 5 2 5 3" xfId="4376" xr:uid="{00000000-0005-0000-0000-000000230000}"/>
    <cellStyle name="桁区切り 5 2 5 3 2" xfId="10790" xr:uid="{00000000-0005-0000-0000-000001230000}"/>
    <cellStyle name="桁区切り 5 2 5 3 2 2" xfId="23605" xr:uid="{00000000-0005-0000-0000-000002230000}"/>
    <cellStyle name="桁区切り 5 2 5 3 3" xfId="17198" xr:uid="{00000000-0005-0000-0000-000003230000}"/>
    <cellStyle name="桁区切り 5 2 5 4" xfId="4505" xr:uid="{00000000-0005-0000-0000-000004230000}"/>
    <cellStyle name="桁区切り 5 2 5 4 2" xfId="10918" xr:uid="{00000000-0005-0000-0000-000005230000}"/>
    <cellStyle name="桁区切り 5 2 5 4 2 2" xfId="23733" xr:uid="{00000000-0005-0000-0000-000006230000}"/>
    <cellStyle name="桁区切り 5 2 5 4 3" xfId="17326" xr:uid="{00000000-0005-0000-0000-000007230000}"/>
    <cellStyle name="桁区切り 5 2 5 5" xfId="7764" xr:uid="{00000000-0005-0000-0000-000008230000}"/>
    <cellStyle name="桁区切り 5 2 5 5 2" xfId="20579" xr:uid="{00000000-0005-0000-0000-000009230000}"/>
    <cellStyle name="桁区切り 5 2 5 6" xfId="14172" xr:uid="{00000000-0005-0000-0000-00000A230000}"/>
    <cellStyle name="桁区切り 5 2 6" xfId="2331" xr:uid="{00000000-0005-0000-0000-00000B230000}"/>
    <cellStyle name="桁区切り 5 2 6 2" xfId="5527" xr:uid="{00000000-0005-0000-0000-00000C230000}"/>
    <cellStyle name="桁区切り 5 2 6 2 2" xfId="11940" xr:uid="{00000000-0005-0000-0000-00000D230000}"/>
    <cellStyle name="桁区切り 5 2 6 2 2 2" xfId="24755" xr:uid="{00000000-0005-0000-0000-00000E230000}"/>
    <cellStyle name="桁区切り 5 2 6 2 3" xfId="18348" xr:uid="{00000000-0005-0000-0000-00000F230000}"/>
    <cellStyle name="桁区切り 5 2 6 3" xfId="8754" xr:uid="{00000000-0005-0000-0000-000010230000}"/>
    <cellStyle name="桁区切り 5 2 6 3 2" xfId="21569" xr:uid="{00000000-0005-0000-0000-000011230000}"/>
    <cellStyle name="桁区切り 5 2 6 4" xfId="15162" xr:uid="{00000000-0005-0000-0000-000012230000}"/>
    <cellStyle name="桁区切り 5 2 7" xfId="4469" xr:uid="{00000000-0005-0000-0000-000013230000}"/>
    <cellStyle name="桁区切り 5 2 7 2" xfId="10883" xr:uid="{00000000-0005-0000-0000-000014230000}"/>
    <cellStyle name="桁区切り 5 2 7 2 2" xfId="23698" xr:uid="{00000000-0005-0000-0000-000015230000}"/>
    <cellStyle name="桁区切り 5 2 7 3" xfId="17291" xr:uid="{00000000-0005-0000-0000-000016230000}"/>
    <cellStyle name="桁区切り 5 2 8" xfId="712" xr:uid="{00000000-0005-0000-0000-000017230000}"/>
    <cellStyle name="桁区切り 5 2 8 2" xfId="7169" xr:uid="{00000000-0005-0000-0000-000018230000}"/>
    <cellStyle name="桁区切り 5 2 8 2 2" xfId="19984" xr:uid="{00000000-0005-0000-0000-000019230000}"/>
    <cellStyle name="桁区切り 5 2 8 3" xfId="13577" xr:uid="{00000000-0005-0000-0000-00001A230000}"/>
    <cellStyle name="桁区切り 5 2 9" xfId="6570" xr:uid="{00000000-0005-0000-0000-00001B230000}"/>
    <cellStyle name="桁区切り 5 2 9 2" xfId="12983" xr:uid="{00000000-0005-0000-0000-00001C230000}"/>
    <cellStyle name="桁区切り 5 2 9 2 2" xfId="25798" xr:uid="{00000000-0005-0000-0000-00001D230000}"/>
    <cellStyle name="桁区切り 5 2 9 3" xfId="19391" xr:uid="{00000000-0005-0000-0000-00001E230000}"/>
    <cellStyle name="桁区切り 5 3" xfId="240" xr:uid="{00000000-0005-0000-0000-00001F230000}"/>
    <cellStyle name="桁区切り 5 3 10" xfId="13150" xr:uid="{00000000-0005-0000-0000-000020230000}"/>
    <cellStyle name="桁区切り 5 3 2" xfId="328" xr:uid="{00000000-0005-0000-0000-000021230000}"/>
    <cellStyle name="桁区切り 5 3 2 2" xfId="1246" xr:uid="{00000000-0005-0000-0000-000022230000}"/>
    <cellStyle name="桁区切り 5 3 2 2 2" xfId="2286" xr:uid="{00000000-0005-0000-0000-000023230000}"/>
    <cellStyle name="桁区切り 5 3 2 2 2 2" xfId="4317" xr:uid="{00000000-0005-0000-0000-000024230000}"/>
    <cellStyle name="桁区切り 5 3 2 2 2 2 2" xfId="10737" xr:uid="{00000000-0005-0000-0000-000025230000}"/>
    <cellStyle name="桁区切り 5 3 2 2 2 2 2 2" xfId="23552" xr:uid="{00000000-0005-0000-0000-000026230000}"/>
    <cellStyle name="桁区切り 5 3 2 2 2 2 3" xfId="17145" xr:uid="{00000000-0005-0000-0000-000027230000}"/>
    <cellStyle name="桁区切り 5 3 2 2 2 3" xfId="4448" xr:uid="{00000000-0005-0000-0000-000028230000}"/>
    <cellStyle name="桁区切り 5 3 2 2 2 3 2" xfId="10862" xr:uid="{00000000-0005-0000-0000-000029230000}"/>
    <cellStyle name="桁区切り 5 3 2 2 2 3 2 2" xfId="23677" xr:uid="{00000000-0005-0000-0000-00002A230000}"/>
    <cellStyle name="桁区切り 5 3 2 2 2 3 3" xfId="17270" xr:uid="{00000000-0005-0000-0000-00002B230000}"/>
    <cellStyle name="桁区切り 5 3 2 2 2 4" xfId="6481" xr:uid="{00000000-0005-0000-0000-00002C230000}"/>
    <cellStyle name="桁区切り 5 3 2 2 2 4 2" xfId="12894" xr:uid="{00000000-0005-0000-0000-00002D230000}"/>
    <cellStyle name="桁区切り 5 3 2 2 2 4 2 2" xfId="25709" xr:uid="{00000000-0005-0000-0000-00002E230000}"/>
    <cellStyle name="桁区切り 5 3 2 2 2 4 3" xfId="19302" xr:uid="{00000000-0005-0000-0000-00002F230000}"/>
    <cellStyle name="桁区切り 5 3 2 2 2 5" xfId="8712" xr:uid="{00000000-0005-0000-0000-000030230000}"/>
    <cellStyle name="桁区切り 5 3 2 2 2 5 2" xfId="21527" xr:uid="{00000000-0005-0000-0000-000031230000}"/>
    <cellStyle name="桁区切り 5 3 2 2 2 6" xfId="15120" xr:uid="{00000000-0005-0000-0000-000032230000}"/>
    <cellStyle name="桁区切り 5 3 2 2 3" xfId="3295" xr:uid="{00000000-0005-0000-0000-000033230000}"/>
    <cellStyle name="桁区切り 5 3 2 2 3 2" xfId="9718" xr:uid="{00000000-0005-0000-0000-000034230000}"/>
    <cellStyle name="桁区切り 5 3 2 2 3 2 2" xfId="22533" xr:uid="{00000000-0005-0000-0000-000035230000}"/>
    <cellStyle name="桁区切り 5 3 2 2 3 3" xfId="16126" xr:uid="{00000000-0005-0000-0000-000036230000}"/>
    <cellStyle name="桁区切り 5 3 2 2 4" xfId="5459" xr:uid="{00000000-0005-0000-0000-000037230000}"/>
    <cellStyle name="桁区切り 5 3 2 2 4 2" xfId="11872" xr:uid="{00000000-0005-0000-0000-000038230000}"/>
    <cellStyle name="桁区切り 5 3 2 2 4 2 2" xfId="24687" xr:uid="{00000000-0005-0000-0000-000039230000}"/>
    <cellStyle name="桁区切り 5 3 2 2 4 3" xfId="18280" xr:uid="{00000000-0005-0000-0000-00003A230000}"/>
    <cellStyle name="桁区切り 5 3 2 2 5" xfId="7699" xr:uid="{00000000-0005-0000-0000-00003B230000}"/>
    <cellStyle name="桁区切り 5 3 2 2 5 2" xfId="20514" xr:uid="{00000000-0005-0000-0000-00003C230000}"/>
    <cellStyle name="桁区切り 5 3 2 2 6" xfId="14107" xr:uid="{00000000-0005-0000-0000-00003D230000}"/>
    <cellStyle name="桁区切り 5 3 2 3" xfId="1804" xr:uid="{00000000-0005-0000-0000-00003E230000}"/>
    <cellStyle name="桁区切り 5 3 2 3 2" xfId="3835" xr:uid="{00000000-0005-0000-0000-00003F230000}"/>
    <cellStyle name="桁区切り 5 3 2 3 2 2" xfId="10255" xr:uid="{00000000-0005-0000-0000-000040230000}"/>
    <cellStyle name="桁区切り 5 3 2 3 2 2 2" xfId="23070" xr:uid="{00000000-0005-0000-0000-000041230000}"/>
    <cellStyle name="桁区切り 5 3 2 3 2 3" xfId="16663" xr:uid="{00000000-0005-0000-0000-000042230000}"/>
    <cellStyle name="桁区切り 5 3 2 3 3" xfId="4414" xr:uid="{00000000-0005-0000-0000-000043230000}"/>
    <cellStyle name="桁区切り 5 3 2 3 3 2" xfId="10828" xr:uid="{00000000-0005-0000-0000-000044230000}"/>
    <cellStyle name="桁区切り 5 3 2 3 3 2 2" xfId="23643" xr:uid="{00000000-0005-0000-0000-000045230000}"/>
    <cellStyle name="桁区切り 5 3 2 3 3 3" xfId="17236" xr:uid="{00000000-0005-0000-0000-000046230000}"/>
    <cellStyle name="桁区切り 5 3 2 3 4" xfId="5999" xr:uid="{00000000-0005-0000-0000-000047230000}"/>
    <cellStyle name="桁区切り 5 3 2 3 4 2" xfId="12412" xr:uid="{00000000-0005-0000-0000-000048230000}"/>
    <cellStyle name="桁区切り 5 3 2 3 4 2 2" xfId="25227" xr:uid="{00000000-0005-0000-0000-000049230000}"/>
    <cellStyle name="桁区切り 5 3 2 3 4 3" xfId="18820" xr:uid="{00000000-0005-0000-0000-00004A230000}"/>
    <cellStyle name="桁区切り 5 3 2 3 5" xfId="8230" xr:uid="{00000000-0005-0000-0000-00004B230000}"/>
    <cellStyle name="桁区切り 5 3 2 3 5 2" xfId="21045" xr:uid="{00000000-0005-0000-0000-00004C230000}"/>
    <cellStyle name="桁区切り 5 3 2 3 6" xfId="14638" xr:uid="{00000000-0005-0000-0000-00004D230000}"/>
    <cellStyle name="桁区切り 5 3 2 4" xfId="2813" xr:uid="{00000000-0005-0000-0000-00004E230000}"/>
    <cellStyle name="桁区切り 5 3 2 4 2" xfId="9236" xr:uid="{00000000-0005-0000-0000-00004F230000}"/>
    <cellStyle name="桁区切り 5 3 2 4 2 2" xfId="22051" xr:uid="{00000000-0005-0000-0000-000050230000}"/>
    <cellStyle name="桁区切り 5 3 2 4 3" xfId="15644" xr:uid="{00000000-0005-0000-0000-000051230000}"/>
    <cellStyle name="桁区切り 5 3 2 5" xfId="4977" xr:uid="{00000000-0005-0000-0000-000052230000}"/>
    <cellStyle name="桁区切り 5 3 2 5 2" xfId="11390" xr:uid="{00000000-0005-0000-0000-000053230000}"/>
    <cellStyle name="桁区切り 5 3 2 5 2 2" xfId="24205" xr:uid="{00000000-0005-0000-0000-000054230000}"/>
    <cellStyle name="桁区切り 5 3 2 5 3" xfId="17798" xr:uid="{00000000-0005-0000-0000-000055230000}"/>
    <cellStyle name="桁区切り 5 3 2 6" xfId="6819" xr:uid="{00000000-0005-0000-0000-000056230000}"/>
    <cellStyle name="桁区切り 5 3 2 6 2" xfId="19634" xr:uid="{00000000-0005-0000-0000-000057230000}"/>
    <cellStyle name="桁区切り 5 3 2 7" xfId="13227" xr:uid="{00000000-0005-0000-0000-000058230000}"/>
    <cellStyle name="桁区切り 5 3 3" xfId="1058" xr:uid="{00000000-0005-0000-0000-000059230000}"/>
    <cellStyle name="桁区切り 5 3 3 2" xfId="2098" xr:uid="{00000000-0005-0000-0000-00005A230000}"/>
    <cellStyle name="桁区切り 5 3 3 2 2" xfId="4129" xr:uid="{00000000-0005-0000-0000-00005B230000}"/>
    <cellStyle name="桁区切り 5 3 3 2 2 2" xfId="10549" xr:uid="{00000000-0005-0000-0000-00005C230000}"/>
    <cellStyle name="桁区切り 5 3 3 2 2 2 2" xfId="23364" xr:uid="{00000000-0005-0000-0000-00005D230000}"/>
    <cellStyle name="桁区切り 5 3 3 2 2 3" xfId="16957" xr:uid="{00000000-0005-0000-0000-00005E230000}"/>
    <cellStyle name="桁区切り 5 3 3 2 3" xfId="4434" xr:uid="{00000000-0005-0000-0000-00005F230000}"/>
    <cellStyle name="桁区切り 5 3 3 2 3 2" xfId="10848" xr:uid="{00000000-0005-0000-0000-000060230000}"/>
    <cellStyle name="桁区切り 5 3 3 2 3 2 2" xfId="23663" xr:uid="{00000000-0005-0000-0000-000061230000}"/>
    <cellStyle name="桁区切り 5 3 3 2 3 3" xfId="17256" xr:uid="{00000000-0005-0000-0000-000062230000}"/>
    <cellStyle name="桁区切り 5 3 3 2 4" xfId="6293" xr:uid="{00000000-0005-0000-0000-000063230000}"/>
    <cellStyle name="桁区切り 5 3 3 2 4 2" xfId="12706" xr:uid="{00000000-0005-0000-0000-000064230000}"/>
    <cellStyle name="桁区切り 5 3 3 2 4 2 2" xfId="25521" xr:uid="{00000000-0005-0000-0000-000065230000}"/>
    <cellStyle name="桁区切り 5 3 3 2 4 3" xfId="19114" xr:uid="{00000000-0005-0000-0000-000066230000}"/>
    <cellStyle name="桁区切り 5 3 3 2 5" xfId="8524" xr:uid="{00000000-0005-0000-0000-000067230000}"/>
    <cellStyle name="桁区切り 5 3 3 2 5 2" xfId="21339" xr:uid="{00000000-0005-0000-0000-000068230000}"/>
    <cellStyle name="桁区切り 5 3 3 2 6" xfId="14932" xr:uid="{00000000-0005-0000-0000-000069230000}"/>
    <cellStyle name="桁区切り 5 3 3 3" xfId="3107" xr:uid="{00000000-0005-0000-0000-00006A230000}"/>
    <cellStyle name="桁区切り 5 3 3 3 2" xfId="9530" xr:uid="{00000000-0005-0000-0000-00006B230000}"/>
    <cellStyle name="桁区切り 5 3 3 3 2 2" xfId="22345" xr:uid="{00000000-0005-0000-0000-00006C230000}"/>
    <cellStyle name="桁区切り 5 3 3 3 3" xfId="15938" xr:uid="{00000000-0005-0000-0000-00006D230000}"/>
    <cellStyle name="桁区切り 5 3 3 4" xfId="5271" xr:uid="{00000000-0005-0000-0000-00006E230000}"/>
    <cellStyle name="桁区切り 5 3 3 4 2" xfId="11684" xr:uid="{00000000-0005-0000-0000-00006F230000}"/>
    <cellStyle name="桁区切り 5 3 3 4 2 2" xfId="24499" xr:uid="{00000000-0005-0000-0000-000070230000}"/>
    <cellStyle name="桁区切り 5 3 3 4 3" xfId="18092" xr:uid="{00000000-0005-0000-0000-000071230000}"/>
    <cellStyle name="桁区切り 5 3 3 5" xfId="7511" xr:uid="{00000000-0005-0000-0000-000072230000}"/>
    <cellStyle name="桁区切り 5 3 3 5 2" xfId="20326" xr:uid="{00000000-0005-0000-0000-000073230000}"/>
    <cellStyle name="桁区切り 5 3 3 6" xfId="13919" xr:uid="{00000000-0005-0000-0000-000074230000}"/>
    <cellStyle name="桁区切り 5 3 4" xfId="1617" xr:uid="{00000000-0005-0000-0000-000075230000}"/>
    <cellStyle name="桁区切り 5 3 4 2" xfId="3648" xr:uid="{00000000-0005-0000-0000-000076230000}"/>
    <cellStyle name="桁区切り 5 3 4 2 2" xfId="5812" xr:uid="{00000000-0005-0000-0000-000077230000}"/>
    <cellStyle name="桁区切り 5 3 4 2 2 2" xfId="12225" xr:uid="{00000000-0005-0000-0000-000078230000}"/>
    <cellStyle name="桁区切り 5 3 4 2 2 2 2" xfId="25040" xr:uid="{00000000-0005-0000-0000-000079230000}"/>
    <cellStyle name="桁区切り 5 3 4 2 2 3" xfId="18633" xr:uid="{00000000-0005-0000-0000-00007A230000}"/>
    <cellStyle name="桁区切り 5 3 4 2 3" xfId="10068" xr:uid="{00000000-0005-0000-0000-00007B230000}"/>
    <cellStyle name="桁区切り 5 3 4 2 3 2" xfId="22883" xr:uid="{00000000-0005-0000-0000-00007C230000}"/>
    <cellStyle name="桁区切り 5 3 4 2 4" xfId="16476" xr:uid="{00000000-0005-0000-0000-00007D230000}"/>
    <cellStyle name="桁区切り 5 3 4 3" xfId="2626" xr:uid="{00000000-0005-0000-0000-00007E230000}"/>
    <cellStyle name="桁区切り 5 3 4 3 2" xfId="9049" xr:uid="{00000000-0005-0000-0000-00007F230000}"/>
    <cellStyle name="桁区切り 5 3 4 3 2 2" xfId="21864" xr:uid="{00000000-0005-0000-0000-000080230000}"/>
    <cellStyle name="桁区切り 5 3 4 3 3" xfId="15457" xr:uid="{00000000-0005-0000-0000-000081230000}"/>
    <cellStyle name="桁区切り 5 3 4 4" xfId="4400" xr:uid="{00000000-0005-0000-0000-000082230000}"/>
    <cellStyle name="桁区切り 5 3 4 4 2" xfId="10814" xr:uid="{00000000-0005-0000-0000-000083230000}"/>
    <cellStyle name="桁区切り 5 3 4 4 2 2" xfId="23629" xr:uid="{00000000-0005-0000-0000-000084230000}"/>
    <cellStyle name="桁区切り 5 3 4 4 3" xfId="17222" xr:uid="{00000000-0005-0000-0000-000085230000}"/>
    <cellStyle name="桁区切り 5 3 4 5" xfId="4790" xr:uid="{00000000-0005-0000-0000-000086230000}"/>
    <cellStyle name="桁区切り 5 3 4 5 2" xfId="11203" xr:uid="{00000000-0005-0000-0000-000087230000}"/>
    <cellStyle name="桁区切り 5 3 4 5 2 2" xfId="24018" xr:uid="{00000000-0005-0000-0000-000088230000}"/>
    <cellStyle name="桁区切り 5 3 4 5 3" xfId="17611" xr:uid="{00000000-0005-0000-0000-000089230000}"/>
    <cellStyle name="桁区切り 5 3 4 6" xfId="8043" xr:uid="{00000000-0005-0000-0000-00008A230000}"/>
    <cellStyle name="桁区切り 5 3 4 6 2" xfId="20858" xr:uid="{00000000-0005-0000-0000-00008B230000}"/>
    <cellStyle name="桁区切り 5 3 4 7" xfId="14451" xr:uid="{00000000-0005-0000-0000-00008C230000}"/>
    <cellStyle name="桁区切り 5 3 5" xfId="1337" xr:uid="{00000000-0005-0000-0000-00008D230000}"/>
    <cellStyle name="桁区切り 5 3 5 2" xfId="3374" xr:uid="{00000000-0005-0000-0000-00008E230000}"/>
    <cellStyle name="桁区切り 5 3 5 2 2" xfId="9794" xr:uid="{00000000-0005-0000-0000-00008F230000}"/>
    <cellStyle name="桁区切り 5 3 5 2 2 2" xfId="22609" xr:uid="{00000000-0005-0000-0000-000090230000}"/>
    <cellStyle name="桁区切り 5 3 5 2 3" xfId="16202" xr:uid="{00000000-0005-0000-0000-000091230000}"/>
    <cellStyle name="桁区切り 5 3 5 3" xfId="4379" xr:uid="{00000000-0005-0000-0000-000092230000}"/>
    <cellStyle name="桁区切り 5 3 5 3 2" xfId="10793" xr:uid="{00000000-0005-0000-0000-000093230000}"/>
    <cellStyle name="桁区切り 5 3 5 3 2 2" xfId="23608" xr:uid="{00000000-0005-0000-0000-000094230000}"/>
    <cellStyle name="桁区切り 5 3 5 3 3" xfId="17201" xr:uid="{00000000-0005-0000-0000-000095230000}"/>
    <cellStyle name="桁区切り 5 3 5 4" xfId="5535" xr:uid="{00000000-0005-0000-0000-000096230000}"/>
    <cellStyle name="桁区切り 5 3 5 4 2" xfId="11948" xr:uid="{00000000-0005-0000-0000-000097230000}"/>
    <cellStyle name="桁区切り 5 3 5 4 2 2" xfId="24763" xr:uid="{00000000-0005-0000-0000-000098230000}"/>
    <cellStyle name="桁区切り 5 3 5 4 3" xfId="18356" xr:uid="{00000000-0005-0000-0000-000099230000}"/>
    <cellStyle name="桁区切り 5 3 5 5" xfId="7772" xr:uid="{00000000-0005-0000-0000-00009A230000}"/>
    <cellStyle name="桁区切り 5 3 5 5 2" xfId="20587" xr:uid="{00000000-0005-0000-0000-00009B230000}"/>
    <cellStyle name="桁区切り 5 3 5 6" xfId="14180" xr:uid="{00000000-0005-0000-0000-00009C230000}"/>
    <cellStyle name="桁区切り 5 3 6" xfId="2337" xr:uid="{00000000-0005-0000-0000-00009D230000}"/>
    <cellStyle name="桁区切り 5 3 6 2" xfId="8760" xr:uid="{00000000-0005-0000-0000-00009E230000}"/>
    <cellStyle name="桁区切り 5 3 6 2 2" xfId="21575" xr:uid="{00000000-0005-0000-0000-00009F230000}"/>
    <cellStyle name="桁区切り 5 3 6 3" xfId="15168" xr:uid="{00000000-0005-0000-0000-0000A0230000}"/>
    <cellStyle name="桁区切り 5 3 7" xfId="4513" xr:uid="{00000000-0005-0000-0000-0000A1230000}"/>
    <cellStyle name="桁区切り 5 3 7 2" xfId="10926" xr:uid="{00000000-0005-0000-0000-0000A2230000}"/>
    <cellStyle name="桁区切り 5 3 7 2 2" xfId="23741" xr:uid="{00000000-0005-0000-0000-0000A3230000}"/>
    <cellStyle name="桁区切り 5 3 7 3" xfId="17334" xr:uid="{00000000-0005-0000-0000-0000A4230000}"/>
    <cellStyle name="桁区切り 5 3 8" xfId="6603" xr:uid="{00000000-0005-0000-0000-0000A5230000}"/>
    <cellStyle name="桁区切り 5 3 8 2" xfId="13015" xr:uid="{00000000-0005-0000-0000-0000A6230000}"/>
    <cellStyle name="桁区切り 5 3 8 2 2" xfId="25830" xr:uid="{00000000-0005-0000-0000-0000A7230000}"/>
    <cellStyle name="桁区切り 5 3 8 3" xfId="19423" xr:uid="{00000000-0005-0000-0000-0000A8230000}"/>
    <cellStyle name="桁区切り 5 3 9" xfId="6742" xr:uid="{00000000-0005-0000-0000-0000A9230000}"/>
    <cellStyle name="桁区切り 5 3 9 2" xfId="19557" xr:uid="{00000000-0005-0000-0000-0000AA230000}"/>
    <cellStyle name="桁区切り 5 4" xfId="281" xr:uid="{00000000-0005-0000-0000-0000AB230000}"/>
    <cellStyle name="桁区切り 5 4 2" xfId="961" xr:uid="{00000000-0005-0000-0000-0000AC230000}"/>
    <cellStyle name="桁区切り 5 4 2 2" xfId="1983" xr:uid="{00000000-0005-0000-0000-0000AD230000}"/>
    <cellStyle name="桁区切り 5 4 2 2 2" xfId="4014" xr:uid="{00000000-0005-0000-0000-0000AE230000}"/>
    <cellStyle name="桁区切り 5 4 2 2 2 2" xfId="10434" xr:uid="{00000000-0005-0000-0000-0000AF230000}"/>
    <cellStyle name="桁区切り 5 4 2 2 2 2 2" xfId="23249" xr:uid="{00000000-0005-0000-0000-0000B0230000}"/>
    <cellStyle name="桁区切り 5 4 2 2 2 3" xfId="16842" xr:uid="{00000000-0005-0000-0000-0000B1230000}"/>
    <cellStyle name="桁区切り 5 4 2 2 3" xfId="4427" xr:uid="{00000000-0005-0000-0000-0000B2230000}"/>
    <cellStyle name="桁区切り 5 4 2 2 3 2" xfId="10841" xr:uid="{00000000-0005-0000-0000-0000B3230000}"/>
    <cellStyle name="桁区切り 5 4 2 2 3 2 2" xfId="23656" xr:uid="{00000000-0005-0000-0000-0000B4230000}"/>
    <cellStyle name="桁区切り 5 4 2 2 3 3" xfId="17249" xr:uid="{00000000-0005-0000-0000-0000B5230000}"/>
    <cellStyle name="桁区切り 5 4 2 2 4" xfId="6178" xr:uid="{00000000-0005-0000-0000-0000B6230000}"/>
    <cellStyle name="桁区切り 5 4 2 2 4 2" xfId="12591" xr:uid="{00000000-0005-0000-0000-0000B7230000}"/>
    <cellStyle name="桁区切り 5 4 2 2 4 2 2" xfId="25406" xr:uid="{00000000-0005-0000-0000-0000B8230000}"/>
    <cellStyle name="桁区切り 5 4 2 2 4 3" xfId="18999" xr:uid="{00000000-0005-0000-0000-0000B9230000}"/>
    <cellStyle name="桁区切り 5 4 2 2 5" xfId="8409" xr:uid="{00000000-0005-0000-0000-0000BA230000}"/>
    <cellStyle name="桁区切り 5 4 2 2 5 2" xfId="21224" xr:uid="{00000000-0005-0000-0000-0000BB230000}"/>
    <cellStyle name="桁区切り 5 4 2 2 6" xfId="14817" xr:uid="{00000000-0005-0000-0000-0000BC230000}"/>
    <cellStyle name="桁区切り 5 4 2 3" xfId="2992" xr:uid="{00000000-0005-0000-0000-0000BD230000}"/>
    <cellStyle name="桁区切り 5 4 2 3 2" xfId="9415" xr:uid="{00000000-0005-0000-0000-0000BE230000}"/>
    <cellStyle name="桁区切り 5 4 2 3 2 2" xfId="22230" xr:uid="{00000000-0005-0000-0000-0000BF230000}"/>
    <cellStyle name="桁区切り 5 4 2 3 3" xfId="15823" xr:uid="{00000000-0005-0000-0000-0000C0230000}"/>
    <cellStyle name="桁区切り 5 4 2 4" xfId="5156" xr:uid="{00000000-0005-0000-0000-0000C1230000}"/>
    <cellStyle name="桁区切り 5 4 2 4 2" xfId="11569" xr:uid="{00000000-0005-0000-0000-0000C2230000}"/>
    <cellStyle name="桁区切り 5 4 2 4 2 2" xfId="24384" xr:uid="{00000000-0005-0000-0000-0000C3230000}"/>
    <cellStyle name="桁区切り 5 4 2 4 3" xfId="17977" xr:uid="{00000000-0005-0000-0000-0000C4230000}"/>
    <cellStyle name="桁区切り 5 4 2 5" xfId="7414" xr:uid="{00000000-0005-0000-0000-0000C5230000}"/>
    <cellStyle name="桁区切り 5 4 2 5 2" xfId="20229" xr:uid="{00000000-0005-0000-0000-0000C6230000}"/>
    <cellStyle name="桁区切り 5 4 2 6" xfId="13822" xr:uid="{00000000-0005-0000-0000-0000C7230000}"/>
    <cellStyle name="桁区切り 5 4 3" xfId="1345" xr:uid="{00000000-0005-0000-0000-0000C8230000}"/>
    <cellStyle name="桁区切り 5 4 3 2" xfId="3380" xr:uid="{00000000-0005-0000-0000-0000C9230000}"/>
    <cellStyle name="桁区切り 5 4 3 2 2" xfId="9800" xr:uid="{00000000-0005-0000-0000-0000CA230000}"/>
    <cellStyle name="桁区切り 5 4 3 2 2 2" xfId="22615" xr:uid="{00000000-0005-0000-0000-0000CB230000}"/>
    <cellStyle name="桁区切り 5 4 3 2 3" xfId="16208" xr:uid="{00000000-0005-0000-0000-0000CC230000}"/>
    <cellStyle name="桁区切り 5 4 3 3" xfId="4382" xr:uid="{00000000-0005-0000-0000-0000CD230000}"/>
    <cellStyle name="桁区切り 5 4 3 3 2" xfId="10796" xr:uid="{00000000-0005-0000-0000-0000CE230000}"/>
    <cellStyle name="桁区切り 5 4 3 3 2 2" xfId="23611" xr:uid="{00000000-0005-0000-0000-0000CF230000}"/>
    <cellStyle name="桁区切り 5 4 3 3 3" xfId="17204" xr:uid="{00000000-0005-0000-0000-0000D0230000}"/>
    <cellStyle name="桁区切り 5 4 3 4" xfId="5541" xr:uid="{00000000-0005-0000-0000-0000D1230000}"/>
    <cellStyle name="桁区切り 5 4 3 4 2" xfId="11954" xr:uid="{00000000-0005-0000-0000-0000D2230000}"/>
    <cellStyle name="桁区切り 5 4 3 4 2 2" xfId="24769" xr:uid="{00000000-0005-0000-0000-0000D3230000}"/>
    <cellStyle name="桁区切り 5 4 3 4 3" xfId="18362" xr:uid="{00000000-0005-0000-0000-0000D4230000}"/>
    <cellStyle name="桁区切り 5 4 3 5" xfId="7778" xr:uid="{00000000-0005-0000-0000-0000D5230000}"/>
    <cellStyle name="桁区切り 5 4 3 5 2" xfId="20593" xr:uid="{00000000-0005-0000-0000-0000D6230000}"/>
    <cellStyle name="桁区切り 5 4 3 6" xfId="14186" xr:uid="{00000000-0005-0000-0000-0000D7230000}"/>
    <cellStyle name="桁区切り 5 4 4" xfId="2357" xr:uid="{00000000-0005-0000-0000-0000D8230000}"/>
    <cellStyle name="桁区切り 5 4 4 2" xfId="8780" xr:uid="{00000000-0005-0000-0000-0000D9230000}"/>
    <cellStyle name="桁区切り 5 4 4 2 2" xfId="21595" xr:uid="{00000000-0005-0000-0000-0000DA230000}"/>
    <cellStyle name="桁区切り 5 4 4 3" xfId="15188" xr:uid="{00000000-0005-0000-0000-0000DB230000}"/>
    <cellStyle name="桁区切り 5 4 5" xfId="4519" xr:uid="{00000000-0005-0000-0000-0000DC230000}"/>
    <cellStyle name="桁区切り 5 4 5 2" xfId="10932" xr:uid="{00000000-0005-0000-0000-0000DD230000}"/>
    <cellStyle name="桁区切り 5 4 5 2 2" xfId="23747" xr:uid="{00000000-0005-0000-0000-0000DE230000}"/>
    <cellStyle name="桁区切り 5 4 5 3" xfId="17340" xr:uid="{00000000-0005-0000-0000-0000DF230000}"/>
    <cellStyle name="桁区切り 5 4 6" xfId="6780" xr:uid="{00000000-0005-0000-0000-0000E0230000}"/>
    <cellStyle name="桁区切り 5 4 6 2" xfId="19595" xr:uid="{00000000-0005-0000-0000-0000E1230000}"/>
    <cellStyle name="桁区切り 5 4 7" xfId="13188" xr:uid="{00000000-0005-0000-0000-0000E2230000}"/>
    <cellStyle name="桁区切り 5 5" xfId="356" xr:uid="{00000000-0005-0000-0000-0000E3230000}"/>
    <cellStyle name="桁区切り 5 5 2" xfId="1068" xr:uid="{00000000-0005-0000-0000-0000E4230000}"/>
    <cellStyle name="桁区切り 5 5 2 2" xfId="2108" xr:uid="{00000000-0005-0000-0000-0000E5230000}"/>
    <cellStyle name="桁区切り 5 5 2 2 2" xfId="4139" xr:uid="{00000000-0005-0000-0000-0000E6230000}"/>
    <cellStyle name="桁区切り 5 5 2 2 2 2" xfId="10559" xr:uid="{00000000-0005-0000-0000-0000E7230000}"/>
    <cellStyle name="桁区切り 5 5 2 2 2 2 2" xfId="23374" xr:uid="{00000000-0005-0000-0000-0000E8230000}"/>
    <cellStyle name="桁区切り 5 5 2 2 2 3" xfId="16967" xr:uid="{00000000-0005-0000-0000-0000E9230000}"/>
    <cellStyle name="桁区切り 5 5 2 2 3" xfId="4436" xr:uid="{00000000-0005-0000-0000-0000EA230000}"/>
    <cellStyle name="桁区切り 5 5 2 2 3 2" xfId="10850" xr:uid="{00000000-0005-0000-0000-0000EB230000}"/>
    <cellStyle name="桁区切り 5 5 2 2 3 2 2" xfId="23665" xr:uid="{00000000-0005-0000-0000-0000EC230000}"/>
    <cellStyle name="桁区切り 5 5 2 2 3 3" xfId="17258" xr:uid="{00000000-0005-0000-0000-0000ED230000}"/>
    <cellStyle name="桁区切り 5 5 2 2 4" xfId="6303" xr:uid="{00000000-0005-0000-0000-0000EE230000}"/>
    <cellStyle name="桁区切り 5 5 2 2 4 2" xfId="12716" xr:uid="{00000000-0005-0000-0000-0000EF230000}"/>
    <cellStyle name="桁区切り 5 5 2 2 4 2 2" xfId="25531" xr:uid="{00000000-0005-0000-0000-0000F0230000}"/>
    <cellStyle name="桁区切り 5 5 2 2 4 3" xfId="19124" xr:uid="{00000000-0005-0000-0000-0000F1230000}"/>
    <cellStyle name="桁区切り 5 5 2 2 5" xfId="8534" xr:uid="{00000000-0005-0000-0000-0000F2230000}"/>
    <cellStyle name="桁区切り 5 5 2 2 5 2" xfId="21349" xr:uid="{00000000-0005-0000-0000-0000F3230000}"/>
    <cellStyle name="桁区切り 5 5 2 2 6" xfId="14942" xr:uid="{00000000-0005-0000-0000-0000F4230000}"/>
    <cellStyle name="桁区切り 5 5 2 3" xfId="3117" xr:uid="{00000000-0005-0000-0000-0000F5230000}"/>
    <cellStyle name="桁区切り 5 5 2 3 2" xfId="9540" xr:uid="{00000000-0005-0000-0000-0000F6230000}"/>
    <cellStyle name="桁区切り 5 5 2 3 2 2" xfId="22355" xr:uid="{00000000-0005-0000-0000-0000F7230000}"/>
    <cellStyle name="桁区切り 5 5 2 3 3" xfId="15948" xr:uid="{00000000-0005-0000-0000-0000F8230000}"/>
    <cellStyle name="桁区切り 5 5 2 4" xfId="5281" xr:uid="{00000000-0005-0000-0000-0000F9230000}"/>
    <cellStyle name="桁区切り 5 5 2 4 2" xfId="11694" xr:uid="{00000000-0005-0000-0000-0000FA230000}"/>
    <cellStyle name="桁区切り 5 5 2 4 2 2" xfId="24509" xr:uid="{00000000-0005-0000-0000-0000FB230000}"/>
    <cellStyle name="桁区切り 5 5 2 4 3" xfId="18102" xr:uid="{00000000-0005-0000-0000-0000FC230000}"/>
    <cellStyle name="桁区切り 5 5 2 5" xfId="7521" xr:uid="{00000000-0005-0000-0000-0000FD230000}"/>
    <cellStyle name="桁区切り 5 5 2 5 2" xfId="20336" xr:uid="{00000000-0005-0000-0000-0000FE230000}"/>
    <cellStyle name="桁区切り 5 5 2 6" xfId="13929" xr:uid="{00000000-0005-0000-0000-0000FF230000}"/>
    <cellStyle name="桁区切り 5 5 3" xfId="1626" xr:uid="{00000000-0005-0000-0000-000000240000}"/>
    <cellStyle name="桁区切り 5 5 3 2" xfId="3657" xr:uid="{00000000-0005-0000-0000-000001240000}"/>
    <cellStyle name="桁区切り 5 5 3 2 2" xfId="10077" xr:uid="{00000000-0005-0000-0000-000002240000}"/>
    <cellStyle name="桁区切り 5 5 3 2 2 2" xfId="22892" xr:uid="{00000000-0005-0000-0000-000003240000}"/>
    <cellStyle name="桁区切り 5 5 3 2 3" xfId="16485" xr:uid="{00000000-0005-0000-0000-000004240000}"/>
    <cellStyle name="桁区切り 5 5 3 3" xfId="4402" xr:uid="{00000000-0005-0000-0000-000005240000}"/>
    <cellStyle name="桁区切り 5 5 3 3 2" xfId="10816" xr:uid="{00000000-0005-0000-0000-000006240000}"/>
    <cellStyle name="桁区切り 5 5 3 3 2 2" xfId="23631" xr:uid="{00000000-0005-0000-0000-000007240000}"/>
    <cellStyle name="桁区切り 5 5 3 3 3" xfId="17224" xr:uid="{00000000-0005-0000-0000-000008240000}"/>
    <cellStyle name="桁区切り 5 5 3 4" xfId="5821" xr:uid="{00000000-0005-0000-0000-000009240000}"/>
    <cellStyle name="桁区切り 5 5 3 4 2" xfId="12234" xr:uid="{00000000-0005-0000-0000-00000A240000}"/>
    <cellStyle name="桁区切り 5 5 3 4 2 2" xfId="25049" xr:uid="{00000000-0005-0000-0000-00000B240000}"/>
    <cellStyle name="桁区切り 5 5 3 4 3" xfId="18642" xr:uid="{00000000-0005-0000-0000-00000C240000}"/>
    <cellStyle name="桁区切り 5 5 3 5" xfId="8052" xr:uid="{00000000-0005-0000-0000-00000D240000}"/>
    <cellStyle name="桁区切り 5 5 3 5 2" xfId="20867" xr:uid="{00000000-0005-0000-0000-00000E240000}"/>
    <cellStyle name="桁区切り 5 5 3 6" xfId="14460" xr:uid="{00000000-0005-0000-0000-00000F240000}"/>
    <cellStyle name="桁区切り 5 5 4" xfId="2635" xr:uid="{00000000-0005-0000-0000-000010240000}"/>
    <cellStyle name="桁区切り 5 5 4 2" xfId="9058" xr:uid="{00000000-0005-0000-0000-000011240000}"/>
    <cellStyle name="桁区切り 5 5 4 2 2" xfId="21873" xr:uid="{00000000-0005-0000-0000-000012240000}"/>
    <cellStyle name="桁区切り 5 5 4 3" xfId="15466" xr:uid="{00000000-0005-0000-0000-000013240000}"/>
    <cellStyle name="桁区切り 5 5 5" xfId="4799" xr:uid="{00000000-0005-0000-0000-000014240000}"/>
    <cellStyle name="桁区切り 5 5 5 2" xfId="11212" xr:uid="{00000000-0005-0000-0000-000015240000}"/>
    <cellStyle name="桁区切り 5 5 5 2 2" xfId="24027" xr:uid="{00000000-0005-0000-0000-000016240000}"/>
    <cellStyle name="桁区切り 5 5 5 3" xfId="17620" xr:uid="{00000000-0005-0000-0000-000017240000}"/>
    <cellStyle name="桁区切り 5 5 6" xfId="6847" xr:uid="{00000000-0005-0000-0000-000018240000}"/>
    <cellStyle name="桁区切り 5 5 6 2" xfId="19662" xr:uid="{00000000-0005-0000-0000-000019240000}"/>
    <cellStyle name="桁区切り 5 5 7" xfId="13255" xr:uid="{00000000-0005-0000-0000-00001A240000}"/>
    <cellStyle name="桁区切り 5 6" xfId="795" xr:uid="{00000000-0005-0000-0000-00001B240000}"/>
    <cellStyle name="桁区切り 5 6 2" xfId="1255" xr:uid="{00000000-0005-0000-0000-00001C240000}"/>
    <cellStyle name="桁区切り 5 6 2 2" xfId="2295" xr:uid="{00000000-0005-0000-0000-00001D240000}"/>
    <cellStyle name="桁区切り 5 6 2 2 2" xfId="4326" xr:uid="{00000000-0005-0000-0000-00001E240000}"/>
    <cellStyle name="桁区切り 5 6 2 2 2 2" xfId="10746" xr:uid="{00000000-0005-0000-0000-00001F240000}"/>
    <cellStyle name="桁区切り 5 6 2 2 2 2 2" xfId="23561" xr:uid="{00000000-0005-0000-0000-000020240000}"/>
    <cellStyle name="桁区切り 5 6 2 2 2 3" xfId="17154" xr:uid="{00000000-0005-0000-0000-000021240000}"/>
    <cellStyle name="桁区切り 5 6 2 2 3" xfId="4450" xr:uid="{00000000-0005-0000-0000-000022240000}"/>
    <cellStyle name="桁区切り 5 6 2 2 3 2" xfId="10864" xr:uid="{00000000-0005-0000-0000-000023240000}"/>
    <cellStyle name="桁区切り 5 6 2 2 3 2 2" xfId="23679" xr:uid="{00000000-0005-0000-0000-000024240000}"/>
    <cellStyle name="桁区切り 5 6 2 2 3 3" xfId="17272" xr:uid="{00000000-0005-0000-0000-000025240000}"/>
    <cellStyle name="桁区切り 5 6 2 2 4" xfId="6490" xr:uid="{00000000-0005-0000-0000-000026240000}"/>
    <cellStyle name="桁区切り 5 6 2 2 4 2" xfId="12903" xr:uid="{00000000-0005-0000-0000-000027240000}"/>
    <cellStyle name="桁区切り 5 6 2 2 4 2 2" xfId="25718" xr:uid="{00000000-0005-0000-0000-000028240000}"/>
    <cellStyle name="桁区切り 5 6 2 2 4 3" xfId="19311" xr:uid="{00000000-0005-0000-0000-000029240000}"/>
    <cellStyle name="桁区切り 5 6 2 2 5" xfId="8721" xr:uid="{00000000-0005-0000-0000-00002A240000}"/>
    <cellStyle name="桁区切り 5 6 2 2 5 2" xfId="21536" xr:uid="{00000000-0005-0000-0000-00002B240000}"/>
    <cellStyle name="桁区切り 5 6 2 2 6" xfId="15129" xr:uid="{00000000-0005-0000-0000-00002C240000}"/>
    <cellStyle name="桁区切り 5 6 2 3" xfId="3304" xr:uid="{00000000-0005-0000-0000-00002D240000}"/>
    <cellStyle name="桁区切り 5 6 2 3 2" xfId="9727" xr:uid="{00000000-0005-0000-0000-00002E240000}"/>
    <cellStyle name="桁区切り 5 6 2 3 2 2" xfId="22542" xr:uid="{00000000-0005-0000-0000-00002F240000}"/>
    <cellStyle name="桁区切り 5 6 2 3 3" xfId="16135" xr:uid="{00000000-0005-0000-0000-000030240000}"/>
    <cellStyle name="桁区切り 5 6 2 4" xfId="5468" xr:uid="{00000000-0005-0000-0000-000031240000}"/>
    <cellStyle name="桁区切り 5 6 2 4 2" xfId="11881" xr:uid="{00000000-0005-0000-0000-000032240000}"/>
    <cellStyle name="桁区切り 5 6 2 4 2 2" xfId="24696" xr:uid="{00000000-0005-0000-0000-000033240000}"/>
    <cellStyle name="桁区切り 5 6 2 4 3" xfId="18289" xr:uid="{00000000-0005-0000-0000-000034240000}"/>
    <cellStyle name="桁区切り 5 6 2 5" xfId="7708" xr:uid="{00000000-0005-0000-0000-000035240000}"/>
    <cellStyle name="桁区切り 5 6 2 5 2" xfId="20523" xr:uid="{00000000-0005-0000-0000-000036240000}"/>
    <cellStyle name="桁区切り 5 6 2 6" xfId="14116" xr:uid="{00000000-0005-0000-0000-000037240000}"/>
    <cellStyle name="桁区切り 5 6 3" xfId="1813" xr:uid="{00000000-0005-0000-0000-000038240000}"/>
    <cellStyle name="桁区切り 5 6 3 2" xfId="3844" xr:uid="{00000000-0005-0000-0000-000039240000}"/>
    <cellStyle name="桁区切り 5 6 3 2 2" xfId="10264" xr:uid="{00000000-0005-0000-0000-00003A240000}"/>
    <cellStyle name="桁区切り 5 6 3 2 2 2" xfId="23079" xr:uid="{00000000-0005-0000-0000-00003B240000}"/>
    <cellStyle name="桁区切り 5 6 3 2 3" xfId="16672" xr:uid="{00000000-0005-0000-0000-00003C240000}"/>
    <cellStyle name="桁区切り 5 6 3 3" xfId="4416" xr:uid="{00000000-0005-0000-0000-00003D240000}"/>
    <cellStyle name="桁区切り 5 6 3 3 2" xfId="10830" xr:uid="{00000000-0005-0000-0000-00003E240000}"/>
    <cellStyle name="桁区切り 5 6 3 3 2 2" xfId="23645" xr:uid="{00000000-0005-0000-0000-00003F240000}"/>
    <cellStyle name="桁区切り 5 6 3 3 3" xfId="17238" xr:uid="{00000000-0005-0000-0000-000040240000}"/>
    <cellStyle name="桁区切り 5 6 3 4" xfId="6008" xr:uid="{00000000-0005-0000-0000-000041240000}"/>
    <cellStyle name="桁区切り 5 6 3 4 2" xfId="12421" xr:uid="{00000000-0005-0000-0000-000042240000}"/>
    <cellStyle name="桁区切り 5 6 3 4 2 2" xfId="25236" xr:uid="{00000000-0005-0000-0000-000043240000}"/>
    <cellStyle name="桁区切り 5 6 3 4 3" xfId="18829" xr:uid="{00000000-0005-0000-0000-000044240000}"/>
    <cellStyle name="桁区切り 5 6 3 5" xfId="8239" xr:uid="{00000000-0005-0000-0000-000045240000}"/>
    <cellStyle name="桁区切り 5 6 3 5 2" xfId="21054" xr:uid="{00000000-0005-0000-0000-000046240000}"/>
    <cellStyle name="桁区切り 5 6 3 6" xfId="14647" xr:uid="{00000000-0005-0000-0000-000047240000}"/>
    <cellStyle name="桁区切り 5 6 4" xfId="2822" xr:uid="{00000000-0005-0000-0000-000048240000}"/>
    <cellStyle name="桁区切り 5 6 4 2" xfId="9245" xr:uid="{00000000-0005-0000-0000-000049240000}"/>
    <cellStyle name="桁区切り 5 6 4 2 2" xfId="22060" xr:uid="{00000000-0005-0000-0000-00004A240000}"/>
    <cellStyle name="桁区切り 5 6 4 3" xfId="15653" xr:uid="{00000000-0005-0000-0000-00004B240000}"/>
    <cellStyle name="桁区切り 5 6 5" xfId="4986" xr:uid="{00000000-0005-0000-0000-00004C240000}"/>
    <cellStyle name="桁区切り 5 6 5 2" xfId="11399" xr:uid="{00000000-0005-0000-0000-00004D240000}"/>
    <cellStyle name="桁区切り 5 6 5 2 2" xfId="24214" xr:uid="{00000000-0005-0000-0000-00004E240000}"/>
    <cellStyle name="桁区切り 5 6 5 3" xfId="17807" xr:uid="{00000000-0005-0000-0000-00004F240000}"/>
    <cellStyle name="桁区切り 5 6 6" xfId="7248" xr:uid="{00000000-0005-0000-0000-000050240000}"/>
    <cellStyle name="桁区切り 5 6 6 2" xfId="20063" xr:uid="{00000000-0005-0000-0000-000051240000}"/>
    <cellStyle name="桁区切り 5 6 7" xfId="13656" xr:uid="{00000000-0005-0000-0000-000052240000}"/>
    <cellStyle name="桁区切り 5 7" xfId="848" xr:uid="{00000000-0005-0000-0000-000053240000}"/>
    <cellStyle name="桁区切り 5 7 2" xfId="1866" xr:uid="{00000000-0005-0000-0000-000054240000}"/>
    <cellStyle name="桁区切り 5 7 2 2" xfId="3897" xr:uid="{00000000-0005-0000-0000-000055240000}"/>
    <cellStyle name="桁区切り 5 7 2 2 2" xfId="10317" xr:uid="{00000000-0005-0000-0000-000056240000}"/>
    <cellStyle name="桁区切り 5 7 2 2 2 2" xfId="23132" xr:uid="{00000000-0005-0000-0000-000057240000}"/>
    <cellStyle name="桁区切り 5 7 2 2 3" xfId="16725" xr:uid="{00000000-0005-0000-0000-000058240000}"/>
    <cellStyle name="桁区切り 5 7 2 3" xfId="4419" xr:uid="{00000000-0005-0000-0000-000059240000}"/>
    <cellStyle name="桁区切り 5 7 2 3 2" xfId="10833" xr:uid="{00000000-0005-0000-0000-00005A240000}"/>
    <cellStyle name="桁区切り 5 7 2 3 2 2" xfId="23648" xr:uid="{00000000-0005-0000-0000-00005B240000}"/>
    <cellStyle name="桁区切り 5 7 2 3 3" xfId="17241" xr:uid="{00000000-0005-0000-0000-00005C240000}"/>
    <cellStyle name="桁区切り 5 7 2 4" xfId="6061" xr:uid="{00000000-0005-0000-0000-00005D240000}"/>
    <cellStyle name="桁区切り 5 7 2 4 2" xfId="12474" xr:uid="{00000000-0005-0000-0000-00005E240000}"/>
    <cellStyle name="桁区切り 5 7 2 4 2 2" xfId="25289" xr:uid="{00000000-0005-0000-0000-00005F240000}"/>
    <cellStyle name="桁区切り 5 7 2 4 3" xfId="18882" xr:uid="{00000000-0005-0000-0000-000060240000}"/>
    <cellStyle name="桁区切り 5 7 2 5" xfId="8292" xr:uid="{00000000-0005-0000-0000-000061240000}"/>
    <cellStyle name="桁区切り 5 7 2 5 2" xfId="21107" xr:uid="{00000000-0005-0000-0000-000062240000}"/>
    <cellStyle name="桁区切り 5 7 2 6" xfId="14700" xr:uid="{00000000-0005-0000-0000-000063240000}"/>
    <cellStyle name="桁区切り 5 7 3" xfId="2875" xr:uid="{00000000-0005-0000-0000-000064240000}"/>
    <cellStyle name="桁区切り 5 7 3 2" xfId="9298" xr:uid="{00000000-0005-0000-0000-000065240000}"/>
    <cellStyle name="桁区切り 5 7 3 2 2" xfId="22113" xr:uid="{00000000-0005-0000-0000-000066240000}"/>
    <cellStyle name="桁区切り 5 7 3 3" xfId="15706" xr:uid="{00000000-0005-0000-0000-000067240000}"/>
    <cellStyle name="桁区切り 5 7 4" xfId="5039" xr:uid="{00000000-0005-0000-0000-000068240000}"/>
    <cellStyle name="桁区切り 5 7 4 2" xfId="11452" xr:uid="{00000000-0005-0000-0000-000069240000}"/>
    <cellStyle name="桁区切り 5 7 4 2 2" xfId="24267" xr:uid="{00000000-0005-0000-0000-00006A240000}"/>
    <cellStyle name="桁区切り 5 7 4 3" xfId="17860" xr:uid="{00000000-0005-0000-0000-00006B240000}"/>
    <cellStyle name="桁区切り 5 7 5" xfId="7301" xr:uid="{00000000-0005-0000-0000-00006C240000}"/>
    <cellStyle name="桁区切り 5 7 5 2" xfId="20116" xr:uid="{00000000-0005-0000-0000-00006D240000}"/>
    <cellStyle name="桁区切り 5 7 6" xfId="13709" xr:uid="{00000000-0005-0000-0000-00006E240000}"/>
    <cellStyle name="桁区切り 5 8" xfId="1374" xr:uid="{00000000-0005-0000-0000-00006F240000}"/>
    <cellStyle name="桁区切り 5 8 2" xfId="3406" xr:uid="{00000000-0005-0000-0000-000070240000}"/>
    <cellStyle name="桁区切り 5 8 2 2" xfId="4386" xr:uid="{00000000-0005-0000-0000-000071240000}"/>
    <cellStyle name="桁区切り 5 8 2 2 2" xfId="10800" xr:uid="{00000000-0005-0000-0000-000072240000}"/>
    <cellStyle name="桁区切り 5 8 2 2 2 2" xfId="23615" xr:uid="{00000000-0005-0000-0000-000073240000}"/>
    <cellStyle name="桁区切り 5 8 2 2 3" xfId="17208" xr:uid="{00000000-0005-0000-0000-000074240000}"/>
    <cellStyle name="桁区切り 5 8 2 3" xfId="5570" xr:uid="{00000000-0005-0000-0000-000075240000}"/>
    <cellStyle name="桁区切り 5 8 2 3 2" xfId="11983" xr:uid="{00000000-0005-0000-0000-000076240000}"/>
    <cellStyle name="桁区切り 5 8 2 3 2 2" xfId="24798" xr:uid="{00000000-0005-0000-0000-000077240000}"/>
    <cellStyle name="桁区切り 5 8 2 3 3" xfId="18391" xr:uid="{00000000-0005-0000-0000-000078240000}"/>
    <cellStyle name="桁区切り 5 8 2 4" xfId="9826" xr:uid="{00000000-0005-0000-0000-000079240000}"/>
    <cellStyle name="桁区切り 5 8 2 4 2" xfId="22641" xr:uid="{00000000-0005-0000-0000-00007A240000}"/>
    <cellStyle name="桁区切り 5 8 2 5" xfId="16234" xr:uid="{00000000-0005-0000-0000-00007B240000}"/>
    <cellStyle name="桁区切り 5 8 3" xfId="2384" xr:uid="{00000000-0005-0000-0000-00007C240000}"/>
    <cellStyle name="桁区切り 5 8 3 2" xfId="8807" xr:uid="{00000000-0005-0000-0000-00007D240000}"/>
    <cellStyle name="桁区切り 5 8 3 2 2" xfId="21622" xr:uid="{00000000-0005-0000-0000-00007E240000}"/>
    <cellStyle name="桁区切り 5 8 3 3" xfId="15215" xr:uid="{00000000-0005-0000-0000-00007F240000}"/>
    <cellStyle name="桁区切り 5 8 4" xfId="4548" xr:uid="{00000000-0005-0000-0000-000080240000}"/>
    <cellStyle name="桁区切り 5 8 4 2" xfId="10961" xr:uid="{00000000-0005-0000-0000-000081240000}"/>
    <cellStyle name="桁区切り 5 8 4 2 2" xfId="23776" xr:uid="{00000000-0005-0000-0000-000082240000}"/>
    <cellStyle name="桁区切り 5 8 4 3" xfId="17369" xr:uid="{00000000-0005-0000-0000-000083240000}"/>
    <cellStyle name="桁区切り 5 8 5" xfId="7801" xr:uid="{00000000-0005-0000-0000-000084240000}"/>
    <cellStyle name="桁区切り 5 8 5 2" xfId="20616" xr:uid="{00000000-0005-0000-0000-000085240000}"/>
    <cellStyle name="桁区切り 5 8 6" xfId="14209" xr:uid="{00000000-0005-0000-0000-000086240000}"/>
    <cellStyle name="桁区切り 5 9" xfId="1331" xr:uid="{00000000-0005-0000-0000-000087240000}"/>
    <cellStyle name="桁区切り 5 9 2" xfId="3370" xr:uid="{00000000-0005-0000-0000-000088240000}"/>
    <cellStyle name="桁区切り 6" xfId="404" xr:uid="{00000000-0005-0000-0000-000089240000}"/>
    <cellStyle name="桁区切り 6 10" xfId="1373" xr:uid="{00000000-0005-0000-0000-00008A240000}"/>
    <cellStyle name="桁区切り 6 10 2" xfId="3405" xr:uid="{00000000-0005-0000-0000-00008B240000}"/>
    <cellStyle name="桁区切り 6 10 2 2" xfId="4385" xr:uid="{00000000-0005-0000-0000-00008C240000}"/>
    <cellStyle name="桁区切り 6 10 2 2 2" xfId="10799" xr:uid="{00000000-0005-0000-0000-00008D240000}"/>
    <cellStyle name="桁区切り 6 10 2 2 2 2" xfId="23614" xr:uid="{00000000-0005-0000-0000-00008E240000}"/>
    <cellStyle name="桁区切り 6 10 2 2 3" xfId="17207" xr:uid="{00000000-0005-0000-0000-00008F240000}"/>
    <cellStyle name="桁区切り 6 10 2 3" xfId="5569" xr:uid="{00000000-0005-0000-0000-000090240000}"/>
    <cellStyle name="桁区切り 6 10 2 3 2" xfId="11982" xr:uid="{00000000-0005-0000-0000-000091240000}"/>
    <cellStyle name="桁区切り 6 10 2 3 2 2" xfId="24797" xr:uid="{00000000-0005-0000-0000-000092240000}"/>
    <cellStyle name="桁区切り 6 10 2 3 3" xfId="18390" xr:uid="{00000000-0005-0000-0000-000093240000}"/>
    <cellStyle name="桁区切り 6 10 2 4" xfId="9825" xr:uid="{00000000-0005-0000-0000-000094240000}"/>
    <cellStyle name="桁区切り 6 10 2 4 2" xfId="22640" xr:uid="{00000000-0005-0000-0000-000095240000}"/>
    <cellStyle name="桁区切り 6 10 2 5" xfId="16233" xr:uid="{00000000-0005-0000-0000-000096240000}"/>
    <cellStyle name="桁区切り 6 10 3" xfId="2383" xr:uid="{00000000-0005-0000-0000-000097240000}"/>
    <cellStyle name="桁区切り 6 10 3 2" xfId="8806" xr:uid="{00000000-0005-0000-0000-000098240000}"/>
    <cellStyle name="桁区切り 6 10 3 2 2" xfId="21621" xr:uid="{00000000-0005-0000-0000-000099240000}"/>
    <cellStyle name="桁区切り 6 10 3 3" xfId="15214" xr:uid="{00000000-0005-0000-0000-00009A240000}"/>
    <cellStyle name="桁区切り 6 10 4" xfId="4547" xr:uid="{00000000-0005-0000-0000-00009B240000}"/>
    <cellStyle name="桁区切り 6 10 4 2" xfId="10960" xr:uid="{00000000-0005-0000-0000-00009C240000}"/>
    <cellStyle name="桁区切り 6 10 4 2 2" xfId="23775" xr:uid="{00000000-0005-0000-0000-00009D240000}"/>
    <cellStyle name="桁区切り 6 10 4 3" xfId="17368" xr:uid="{00000000-0005-0000-0000-00009E240000}"/>
    <cellStyle name="桁区切り 6 10 5" xfId="7800" xr:uid="{00000000-0005-0000-0000-00009F240000}"/>
    <cellStyle name="桁区切り 6 10 5 2" xfId="20615" xr:uid="{00000000-0005-0000-0000-0000A0240000}"/>
    <cellStyle name="桁区切り 6 10 6" xfId="14208" xr:uid="{00000000-0005-0000-0000-0000A1240000}"/>
    <cellStyle name="桁区切り 6 11" xfId="1356" xr:uid="{00000000-0005-0000-0000-0000A2240000}"/>
    <cellStyle name="桁区切り 6 11 2" xfId="3387" xr:uid="{00000000-0005-0000-0000-0000A3240000}"/>
    <cellStyle name="桁区切り 6 11 2 2" xfId="5548" xr:uid="{00000000-0005-0000-0000-0000A4240000}"/>
    <cellStyle name="桁区切り 6 11 2 2 2" xfId="11961" xr:uid="{00000000-0005-0000-0000-0000A5240000}"/>
    <cellStyle name="桁区切り 6 11 2 2 2 2" xfId="24776" xr:uid="{00000000-0005-0000-0000-0000A6240000}"/>
    <cellStyle name="桁区切り 6 11 2 2 3" xfId="18369" xr:uid="{00000000-0005-0000-0000-0000A7240000}"/>
    <cellStyle name="桁区切り 6 11 2 3" xfId="9807" xr:uid="{00000000-0005-0000-0000-0000A8240000}"/>
    <cellStyle name="桁区切り 6 11 2 3 2" xfId="22622" xr:uid="{00000000-0005-0000-0000-0000A9240000}"/>
    <cellStyle name="桁区切り 6 11 2 4" xfId="16215" xr:uid="{00000000-0005-0000-0000-0000AA240000}"/>
    <cellStyle name="桁区切り 6 11 3" xfId="2364" xr:uid="{00000000-0005-0000-0000-0000AB240000}"/>
    <cellStyle name="桁区切り 6 11 3 2" xfId="8787" xr:uid="{00000000-0005-0000-0000-0000AC240000}"/>
    <cellStyle name="桁区切り 6 11 3 2 2" xfId="21602" xr:uid="{00000000-0005-0000-0000-0000AD240000}"/>
    <cellStyle name="桁区切り 6 11 3 3" xfId="15195" xr:uid="{00000000-0005-0000-0000-0000AE240000}"/>
    <cellStyle name="桁区切り 6 11 4" xfId="4384" xr:uid="{00000000-0005-0000-0000-0000AF240000}"/>
    <cellStyle name="桁区切り 6 11 4 2" xfId="10798" xr:uid="{00000000-0005-0000-0000-0000B0240000}"/>
    <cellStyle name="桁区切り 6 11 4 2 2" xfId="23613" xr:uid="{00000000-0005-0000-0000-0000B1240000}"/>
    <cellStyle name="桁区切り 6 11 4 3" xfId="17206" xr:uid="{00000000-0005-0000-0000-0000B2240000}"/>
    <cellStyle name="桁区切り 6 11 5" xfId="4526" xr:uid="{00000000-0005-0000-0000-0000B3240000}"/>
    <cellStyle name="桁区切り 6 11 5 2" xfId="10939" xr:uid="{00000000-0005-0000-0000-0000B4240000}"/>
    <cellStyle name="桁区切り 6 11 5 2 2" xfId="23754" xr:uid="{00000000-0005-0000-0000-0000B5240000}"/>
    <cellStyle name="桁区切り 6 11 5 3" xfId="17347" xr:uid="{00000000-0005-0000-0000-0000B6240000}"/>
    <cellStyle name="桁区切り 6 11 6" xfId="7784" xr:uid="{00000000-0005-0000-0000-0000B7240000}"/>
    <cellStyle name="桁区切り 6 11 6 2" xfId="20599" xr:uid="{00000000-0005-0000-0000-0000B8240000}"/>
    <cellStyle name="桁区切り 6 11 7" xfId="14192" xr:uid="{00000000-0005-0000-0000-0000B9240000}"/>
    <cellStyle name="桁区切り 6 12" xfId="1322" xr:uid="{00000000-0005-0000-0000-0000BA240000}"/>
    <cellStyle name="桁区切り 6 12 2" xfId="3369" xr:uid="{00000000-0005-0000-0000-0000BB240000}"/>
    <cellStyle name="桁区切り 6 13" xfId="1293" xr:uid="{00000000-0005-0000-0000-0000BC240000}"/>
    <cellStyle name="桁区切り 6 13 2" xfId="3342" xr:uid="{00000000-0005-0000-0000-0000BD240000}"/>
    <cellStyle name="桁区切り 6 13 2 2" xfId="9765" xr:uid="{00000000-0005-0000-0000-0000BE240000}"/>
    <cellStyle name="桁区切り 6 13 2 2 2" xfId="22580" xr:uid="{00000000-0005-0000-0000-0000BF240000}"/>
    <cellStyle name="桁区切り 6 13 2 3" xfId="16173" xr:uid="{00000000-0005-0000-0000-0000C0240000}"/>
    <cellStyle name="桁区切り 6 13 3" xfId="4372" xr:uid="{00000000-0005-0000-0000-0000C1240000}"/>
    <cellStyle name="桁区切り 6 13 3 2" xfId="10786" xr:uid="{00000000-0005-0000-0000-0000C2240000}"/>
    <cellStyle name="桁区切り 6 13 3 2 2" xfId="23601" xr:uid="{00000000-0005-0000-0000-0000C3240000}"/>
    <cellStyle name="桁区切り 6 13 3 3" xfId="17194" xr:uid="{00000000-0005-0000-0000-0000C4240000}"/>
    <cellStyle name="桁区切り 6 13 4" xfId="4496" xr:uid="{00000000-0005-0000-0000-0000C5240000}"/>
    <cellStyle name="桁区切り 6 13 4 2" xfId="10909" xr:uid="{00000000-0005-0000-0000-0000C6240000}"/>
    <cellStyle name="桁区切り 6 13 4 2 2" xfId="23724" xr:uid="{00000000-0005-0000-0000-0000C7240000}"/>
    <cellStyle name="桁区切り 6 13 4 3" xfId="17317" xr:uid="{00000000-0005-0000-0000-0000C8240000}"/>
    <cellStyle name="桁区切り 6 13 5" xfId="7743" xr:uid="{00000000-0005-0000-0000-0000C9240000}"/>
    <cellStyle name="桁区切り 6 13 5 2" xfId="20558" xr:uid="{00000000-0005-0000-0000-0000CA240000}"/>
    <cellStyle name="桁区切り 6 13 6" xfId="14151" xr:uid="{00000000-0005-0000-0000-0000CB240000}"/>
    <cellStyle name="桁区切り 6 14" xfId="2328" xr:uid="{00000000-0005-0000-0000-0000CC240000}"/>
    <cellStyle name="桁区切り 6 14 2" xfId="5506" xr:uid="{00000000-0005-0000-0000-0000CD240000}"/>
    <cellStyle name="桁区切り 6 14 2 2" xfId="11919" xr:uid="{00000000-0005-0000-0000-0000CE240000}"/>
    <cellStyle name="桁区切り 6 14 2 2 2" xfId="24734" xr:uid="{00000000-0005-0000-0000-0000CF240000}"/>
    <cellStyle name="桁区切り 6 14 2 3" xfId="18327" xr:uid="{00000000-0005-0000-0000-0000D0240000}"/>
    <cellStyle name="桁区切り 6 15" xfId="4462" xr:uid="{00000000-0005-0000-0000-0000D1240000}"/>
    <cellStyle name="桁区切り 6 15 2" xfId="10876" xr:uid="{00000000-0005-0000-0000-0000D2240000}"/>
    <cellStyle name="桁区切り 6 15 2 2" xfId="23691" xr:uid="{00000000-0005-0000-0000-0000D3240000}"/>
    <cellStyle name="桁区切り 6 15 3" xfId="17284" xr:uid="{00000000-0005-0000-0000-0000D4240000}"/>
    <cellStyle name="桁区切り 6 16" xfId="6576" xr:uid="{00000000-0005-0000-0000-0000D5240000}"/>
    <cellStyle name="桁区切り 6 16 2" xfId="12989" xr:uid="{00000000-0005-0000-0000-0000D6240000}"/>
    <cellStyle name="桁区切り 6 16 2 2" xfId="25804" xr:uid="{00000000-0005-0000-0000-0000D7240000}"/>
    <cellStyle name="桁区切り 6 16 3" xfId="19397" xr:uid="{00000000-0005-0000-0000-0000D8240000}"/>
    <cellStyle name="桁区切り 6 17" xfId="6890" xr:uid="{00000000-0005-0000-0000-0000D9240000}"/>
    <cellStyle name="桁区切り 6 17 2" xfId="19705" xr:uid="{00000000-0005-0000-0000-0000DA240000}"/>
    <cellStyle name="桁区切り 6 18" xfId="13298" xr:uid="{00000000-0005-0000-0000-0000DB240000}"/>
    <cellStyle name="桁区切り 6 2" xfId="428" xr:uid="{00000000-0005-0000-0000-0000DC240000}"/>
    <cellStyle name="桁区切り 6 2 2" xfId="580" xr:uid="{00000000-0005-0000-0000-0000DD240000}"/>
    <cellStyle name="桁区切り 6 2 2 2" xfId="1170" xr:uid="{00000000-0005-0000-0000-0000DE240000}"/>
    <cellStyle name="桁区切り 6 2 2 2 2" xfId="2210" xr:uid="{00000000-0005-0000-0000-0000DF240000}"/>
    <cellStyle name="桁区切り 6 2 2 2 2 2" xfId="4241" xr:uid="{00000000-0005-0000-0000-0000E0240000}"/>
    <cellStyle name="桁区切り 6 2 2 2 2 2 2" xfId="10661" xr:uid="{00000000-0005-0000-0000-0000E1240000}"/>
    <cellStyle name="桁区切り 6 2 2 2 2 2 2 2" xfId="23476" xr:uid="{00000000-0005-0000-0000-0000E2240000}"/>
    <cellStyle name="桁区切り 6 2 2 2 2 2 3" xfId="17069" xr:uid="{00000000-0005-0000-0000-0000E3240000}"/>
    <cellStyle name="桁区切り 6 2 2 2 2 3" xfId="4444" xr:uid="{00000000-0005-0000-0000-0000E4240000}"/>
    <cellStyle name="桁区切り 6 2 2 2 2 3 2" xfId="10858" xr:uid="{00000000-0005-0000-0000-0000E5240000}"/>
    <cellStyle name="桁区切り 6 2 2 2 2 3 2 2" xfId="23673" xr:uid="{00000000-0005-0000-0000-0000E6240000}"/>
    <cellStyle name="桁区切り 6 2 2 2 2 3 3" xfId="17266" xr:uid="{00000000-0005-0000-0000-0000E7240000}"/>
    <cellStyle name="桁区切り 6 2 2 2 2 4" xfId="6405" xr:uid="{00000000-0005-0000-0000-0000E8240000}"/>
    <cellStyle name="桁区切り 6 2 2 2 2 4 2" xfId="12818" xr:uid="{00000000-0005-0000-0000-0000E9240000}"/>
    <cellStyle name="桁区切り 6 2 2 2 2 4 2 2" xfId="25633" xr:uid="{00000000-0005-0000-0000-0000EA240000}"/>
    <cellStyle name="桁区切り 6 2 2 2 2 4 3" xfId="19226" xr:uid="{00000000-0005-0000-0000-0000EB240000}"/>
    <cellStyle name="桁区切り 6 2 2 2 2 5" xfId="8636" xr:uid="{00000000-0005-0000-0000-0000EC240000}"/>
    <cellStyle name="桁区切り 6 2 2 2 2 5 2" xfId="21451" xr:uid="{00000000-0005-0000-0000-0000ED240000}"/>
    <cellStyle name="桁区切り 6 2 2 2 2 6" xfId="15044" xr:uid="{00000000-0005-0000-0000-0000EE240000}"/>
    <cellStyle name="桁区切り 6 2 2 2 3" xfId="3219" xr:uid="{00000000-0005-0000-0000-0000EF240000}"/>
    <cellStyle name="桁区切り 6 2 2 2 3 2" xfId="9642" xr:uid="{00000000-0005-0000-0000-0000F0240000}"/>
    <cellStyle name="桁区切り 6 2 2 2 3 2 2" xfId="22457" xr:uid="{00000000-0005-0000-0000-0000F1240000}"/>
    <cellStyle name="桁区切り 6 2 2 2 3 3" xfId="16050" xr:uid="{00000000-0005-0000-0000-0000F2240000}"/>
    <cellStyle name="桁区切り 6 2 2 2 4" xfId="5383" xr:uid="{00000000-0005-0000-0000-0000F3240000}"/>
    <cellStyle name="桁区切り 6 2 2 2 4 2" xfId="11796" xr:uid="{00000000-0005-0000-0000-0000F4240000}"/>
    <cellStyle name="桁区切り 6 2 2 2 4 2 2" xfId="24611" xr:uid="{00000000-0005-0000-0000-0000F5240000}"/>
    <cellStyle name="桁区切り 6 2 2 2 4 3" xfId="18204" xr:uid="{00000000-0005-0000-0000-0000F6240000}"/>
    <cellStyle name="桁区切り 6 2 2 2 5" xfId="7623" xr:uid="{00000000-0005-0000-0000-0000F7240000}"/>
    <cellStyle name="桁区切り 6 2 2 2 5 2" xfId="20438" xr:uid="{00000000-0005-0000-0000-0000F8240000}"/>
    <cellStyle name="桁区切り 6 2 2 2 6" xfId="14031" xr:uid="{00000000-0005-0000-0000-0000F9240000}"/>
    <cellStyle name="桁区切り 6 2 2 3" xfId="1728" xr:uid="{00000000-0005-0000-0000-0000FA240000}"/>
    <cellStyle name="桁区切り 6 2 2 3 2" xfId="3759" xr:uid="{00000000-0005-0000-0000-0000FB240000}"/>
    <cellStyle name="桁区切り 6 2 2 3 2 2" xfId="10179" xr:uid="{00000000-0005-0000-0000-0000FC240000}"/>
    <cellStyle name="桁区切り 6 2 2 3 2 2 2" xfId="22994" xr:uid="{00000000-0005-0000-0000-0000FD240000}"/>
    <cellStyle name="桁区切り 6 2 2 3 2 3" xfId="16587" xr:uid="{00000000-0005-0000-0000-0000FE240000}"/>
    <cellStyle name="桁区切り 6 2 2 3 3" xfId="4410" xr:uid="{00000000-0005-0000-0000-0000FF240000}"/>
    <cellStyle name="桁区切り 6 2 2 3 3 2" xfId="10824" xr:uid="{00000000-0005-0000-0000-000000250000}"/>
    <cellStyle name="桁区切り 6 2 2 3 3 2 2" xfId="23639" xr:uid="{00000000-0005-0000-0000-000001250000}"/>
    <cellStyle name="桁区切り 6 2 2 3 3 3" xfId="17232" xr:uid="{00000000-0005-0000-0000-000002250000}"/>
    <cellStyle name="桁区切り 6 2 2 3 4" xfId="5923" xr:uid="{00000000-0005-0000-0000-000003250000}"/>
    <cellStyle name="桁区切り 6 2 2 3 4 2" xfId="12336" xr:uid="{00000000-0005-0000-0000-000004250000}"/>
    <cellStyle name="桁区切り 6 2 2 3 4 2 2" xfId="25151" xr:uid="{00000000-0005-0000-0000-000005250000}"/>
    <cellStyle name="桁区切り 6 2 2 3 4 3" xfId="18744" xr:uid="{00000000-0005-0000-0000-000006250000}"/>
    <cellStyle name="桁区切り 6 2 2 3 5" xfId="8154" xr:uid="{00000000-0005-0000-0000-000007250000}"/>
    <cellStyle name="桁区切り 6 2 2 3 5 2" xfId="20969" xr:uid="{00000000-0005-0000-0000-000008250000}"/>
    <cellStyle name="桁区切り 6 2 2 3 6" xfId="14562" xr:uid="{00000000-0005-0000-0000-000009250000}"/>
    <cellStyle name="桁区切り 6 2 2 4" xfId="2737" xr:uid="{00000000-0005-0000-0000-00000A250000}"/>
    <cellStyle name="桁区切り 6 2 2 4 2" xfId="9160" xr:uid="{00000000-0005-0000-0000-00000B250000}"/>
    <cellStyle name="桁区切り 6 2 2 4 2 2" xfId="21975" xr:uid="{00000000-0005-0000-0000-00000C250000}"/>
    <cellStyle name="桁区切り 6 2 2 4 3" xfId="15568" xr:uid="{00000000-0005-0000-0000-00000D250000}"/>
    <cellStyle name="桁区切り 6 2 2 5" xfId="4901" xr:uid="{00000000-0005-0000-0000-00000E250000}"/>
    <cellStyle name="桁区切り 6 2 2 5 2" xfId="11314" xr:uid="{00000000-0005-0000-0000-00000F250000}"/>
    <cellStyle name="桁区切り 6 2 2 5 2 2" xfId="24129" xr:uid="{00000000-0005-0000-0000-000010250000}"/>
    <cellStyle name="桁区切り 6 2 2 5 3" xfId="17722" xr:uid="{00000000-0005-0000-0000-000011250000}"/>
    <cellStyle name="桁区切り 6 2 2 6" xfId="7057" xr:uid="{00000000-0005-0000-0000-000012250000}"/>
    <cellStyle name="桁区切り 6 2 2 6 2" xfId="19872" xr:uid="{00000000-0005-0000-0000-000013250000}"/>
    <cellStyle name="桁区切り 6 2 2 7" xfId="13465" xr:uid="{00000000-0005-0000-0000-000014250000}"/>
    <cellStyle name="桁区切り 6 2 3" xfId="1000" xr:uid="{00000000-0005-0000-0000-000015250000}"/>
    <cellStyle name="桁区切り 6 2 3 2" xfId="2022" xr:uid="{00000000-0005-0000-0000-000016250000}"/>
    <cellStyle name="桁区切り 6 2 3 2 2" xfId="4053" xr:uid="{00000000-0005-0000-0000-000017250000}"/>
    <cellStyle name="桁区切り 6 2 3 2 2 2" xfId="10473" xr:uid="{00000000-0005-0000-0000-000018250000}"/>
    <cellStyle name="桁区切り 6 2 3 2 2 2 2" xfId="23288" xr:uid="{00000000-0005-0000-0000-000019250000}"/>
    <cellStyle name="桁区切り 6 2 3 2 2 3" xfId="16881" xr:uid="{00000000-0005-0000-0000-00001A250000}"/>
    <cellStyle name="桁区切り 6 2 3 2 3" xfId="4430" xr:uid="{00000000-0005-0000-0000-00001B250000}"/>
    <cellStyle name="桁区切り 6 2 3 2 3 2" xfId="10844" xr:uid="{00000000-0005-0000-0000-00001C250000}"/>
    <cellStyle name="桁区切り 6 2 3 2 3 2 2" xfId="23659" xr:uid="{00000000-0005-0000-0000-00001D250000}"/>
    <cellStyle name="桁区切り 6 2 3 2 3 3" xfId="17252" xr:uid="{00000000-0005-0000-0000-00001E250000}"/>
    <cellStyle name="桁区切り 6 2 3 2 4" xfId="6217" xr:uid="{00000000-0005-0000-0000-00001F250000}"/>
    <cellStyle name="桁区切り 6 2 3 2 4 2" xfId="12630" xr:uid="{00000000-0005-0000-0000-000020250000}"/>
    <cellStyle name="桁区切り 6 2 3 2 4 2 2" xfId="25445" xr:uid="{00000000-0005-0000-0000-000021250000}"/>
    <cellStyle name="桁区切り 6 2 3 2 4 3" xfId="19038" xr:uid="{00000000-0005-0000-0000-000022250000}"/>
    <cellStyle name="桁区切り 6 2 3 2 5" xfId="8448" xr:uid="{00000000-0005-0000-0000-000023250000}"/>
    <cellStyle name="桁区切り 6 2 3 2 5 2" xfId="21263" xr:uid="{00000000-0005-0000-0000-000024250000}"/>
    <cellStyle name="桁区切り 6 2 3 2 6" xfId="14856" xr:uid="{00000000-0005-0000-0000-000025250000}"/>
    <cellStyle name="桁区切り 6 2 3 3" xfId="3031" xr:uid="{00000000-0005-0000-0000-000026250000}"/>
    <cellStyle name="桁区切り 6 2 3 3 2" xfId="9454" xr:uid="{00000000-0005-0000-0000-000027250000}"/>
    <cellStyle name="桁区切り 6 2 3 3 2 2" xfId="22269" xr:uid="{00000000-0005-0000-0000-000028250000}"/>
    <cellStyle name="桁区切り 6 2 3 3 3" xfId="15862" xr:uid="{00000000-0005-0000-0000-000029250000}"/>
    <cellStyle name="桁区切り 6 2 3 4" xfId="5195" xr:uid="{00000000-0005-0000-0000-00002A250000}"/>
    <cellStyle name="桁区切り 6 2 3 4 2" xfId="11608" xr:uid="{00000000-0005-0000-0000-00002B250000}"/>
    <cellStyle name="桁区切り 6 2 3 4 2 2" xfId="24423" xr:uid="{00000000-0005-0000-0000-00002C250000}"/>
    <cellStyle name="桁区切り 6 2 3 4 3" xfId="18016" xr:uid="{00000000-0005-0000-0000-00002D250000}"/>
    <cellStyle name="桁区切り 6 2 3 5" xfId="7453" xr:uid="{00000000-0005-0000-0000-00002E250000}"/>
    <cellStyle name="桁区切り 6 2 3 5 2" xfId="20268" xr:uid="{00000000-0005-0000-0000-00002F250000}"/>
    <cellStyle name="桁区切り 6 2 3 6" xfId="13861" xr:uid="{00000000-0005-0000-0000-000030250000}"/>
    <cellStyle name="桁区切り 6 2 4" xfId="1542" xr:uid="{00000000-0005-0000-0000-000031250000}"/>
    <cellStyle name="桁区切り 6 2 4 2" xfId="3574" xr:uid="{00000000-0005-0000-0000-000032250000}"/>
    <cellStyle name="桁区切り 6 2 4 2 2" xfId="9994" xr:uid="{00000000-0005-0000-0000-000033250000}"/>
    <cellStyle name="桁区切り 6 2 4 2 2 2" xfId="22809" xr:uid="{00000000-0005-0000-0000-000034250000}"/>
    <cellStyle name="桁区切り 6 2 4 2 3" xfId="16402" xr:uid="{00000000-0005-0000-0000-000035250000}"/>
    <cellStyle name="桁区切り 6 2 4 3" xfId="4397" xr:uid="{00000000-0005-0000-0000-000036250000}"/>
    <cellStyle name="桁区切り 6 2 4 3 2" xfId="10811" xr:uid="{00000000-0005-0000-0000-000037250000}"/>
    <cellStyle name="桁区切り 6 2 4 3 2 2" xfId="23626" xr:uid="{00000000-0005-0000-0000-000038250000}"/>
    <cellStyle name="桁区切り 6 2 4 3 3" xfId="17219" xr:uid="{00000000-0005-0000-0000-000039250000}"/>
    <cellStyle name="桁区切り 6 2 4 4" xfId="5738" xr:uid="{00000000-0005-0000-0000-00003A250000}"/>
    <cellStyle name="桁区切り 6 2 4 4 2" xfId="12151" xr:uid="{00000000-0005-0000-0000-00003B250000}"/>
    <cellStyle name="桁区切り 6 2 4 4 2 2" xfId="24966" xr:uid="{00000000-0005-0000-0000-00003C250000}"/>
    <cellStyle name="桁区切り 6 2 4 4 3" xfId="18559" xr:uid="{00000000-0005-0000-0000-00003D250000}"/>
    <cellStyle name="桁区切り 6 2 4 5" xfId="7969" xr:uid="{00000000-0005-0000-0000-00003E250000}"/>
    <cellStyle name="桁区切り 6 2 4 5 2" xfId="20784" xr:uid="{00000000-0005-0000-0000-00003F250000}"/>
    <cellStyle name="桁区切り 6 2 4 6" xfId="14377" xr:uid="{00000000-0005-0000-0000-000040250000}"/>
    <cellStyle name="桁区切り 6 2 5" xfId="2552" xr:uid="{00000000-0005-0000-0000-000041250000}"/>
    <cellStyle name="桁区切り 6 2 5 2" xfId="8975" xr:uid="{00000000-0005-0000-0000-000042250000}"/>
    <cellStyle name="桁区切り 6 2 5 2 2" xfId="21790" xr:uid="{00000000-0005-0000-0000-000043250000}"/>
    <cellStyle name="桁区切り 6 2 5 3" xfId="15383" xr:uid="{00000000-0005-0000-0000-000044250000}"/>
    <cellStyle name="桁区切り 6 2 6" xfId="4716" xr:uid="{00000000-0005-0000-0000-000045250000}"/>
    <cellStyle name="桁区切り 6 2 6 2" xfId="11129" xr:uid="{00000000-0005-0000-0000-000046250000}"/>
    <cellStyle name="桁区切り 6 2 6 2 2" xfId="23944" xr:uid="{00000000-0005-0000-0000-000047250000}"/>
    <cellStyle name="桁区切り 6 2 6 3" xfId="17537" xr:uid="{00000000-0005-0000-0000-000048250000}"/>
    <cellStyle name="桁区切り 6 2 7" xfId="6604" xr:uid="{00000000-0005-0000-0000-000049250000}"/>
    <cellStyle name="桁区切り 6 2 7 2" xfId="13016" xr:uid="{00000000-0005-0000-0000-00004A250000}"/>
    <cellStyle name="桁区切り 6 2 7 2 2" xfId="25831" xr:uid="{00000000-0005-0000-0000-00004B250000}"/>
    <cellStyle name="桁区切り 6 2 7 3" xfId="19424" xr:uid="{00000000-0005-0000-0000-00004C250000}"/>
    <cellStyle name="桁区切り 6 2 8" xfId="6911" xr:uid="{00000000-0005-0000-0000-00004D250000}"/>
    <cellStyle name="桁区切り 6 2 8 2" xfId="19726" xr:uid="{00000000-0005-0000-0000-00004E250000}"/>
    <cellStyle name="桁区切り 6 2 9" xfId="13319" xr:uid="{00000000-0005-0000-0000-00004F250000}"/>
    <cellStyle name="桁区切り 6 3" xfId="461" xr:uid="{00000000-0005-0000-0000-000050250000}"/>
    <cellStyle name="桁区切り 6 3 2" xfId="528" xr:uid="{00000000-0005-0000-0000-000051250000}"/>
    <cellStyle name="桁区切り 6 3 2 2" xfId="1117" xr:uid="{00000000-0005-0000-0000-000052250000}"/>
    <cellStyle name="桁区切り 6 3 2 2 2" xfId="2157" xr:uid="{00000000-0005-0000-0000-000053250000}"/>
    <cellStyle name="桁区切り 6 3 2 2 2 2" xfId="4188" xr:uid="{00000000-0005-0000-0000-000054250000}"/>
    <cellStyle name="桁区切り 6 3 2 2 2 2 2" xfId="10608" xr:uid="{00000000-0005-0000-0000-000055250000}"/>
    <cellStyle name="桁区切り 6 3 2 2 2 2 2 2" xfId="23423" xr:uid="{00000000-0005-0000-0000-000056250000}"/>
    <cellStyle name="桁区切り 6 3 2 2 2 2 3" xfId="17016" xr:uid="{00000000-0005-0000-0000-000057250000}"/>
    <cellStyle name="桁区切り 6 3 2 2 2 3" xfId="4442" xr:uid="{00000000-0005-0000-0000-000058250000}"/>
    <cellStyle name="桁区切り 6 3 2 2 2 3 2" xfId="10856" xr:uid="{00000000-0005-0000-0000-000059250000}"/>
    <cellStyle name="桁区切り 6 3 2 2 2 3 2 2" xfId="23671" xr:uid="{00000000-0005-0000-0000-00005A250000}"/>
    <cellStyle name="桁区切り 6 3 2 2 2 3 3" xfId="17264" xr:uid="{00000000-0005-0000-0000-00005B250000}"/>
    <cellStyle name="桁区切り 6 3 2 2 2 4" xfId="6352" xr:uid="{00000000-0005-0000-0000-00005C250000}"/>
    <cellStyle name="桁区切り 6 3 2 2 2 4 2" xfId="12765" xr:uid="{00000000-0005-0000-0000-00005D250000}"/>
    <cellStyle name="桁区切り 6 3 2 2 2 4 2 2" xfId="25580" xr:uid="{00000000-0005-0000-0000-00005E250000}"/>
    <cellStyle name="桁区切り 6 3 2 2 2 4 3" xfId="19173" xr:uid="{00000000-0005-0000-0000-00005F250000}"/>
    <cellStyle name="桁区切り 6 3 2 2 2 5" xfId="8583" xr:uid="{00000000-0005-0000-0000-000060250000}"/>
    <cellStyle name="桁区切り 6 3 2 2 2 5 2" xfId="21398" xr:uid="{00000000-0005-0000-0000-000061250000}"/>
    <cellStyle name="桁区切り 6 3 2 2 2 6" xfId="14991" xr:uid="{00000000-0005-0000-0000-000062250000}"/>
    <cellStyle name="桁区切り 6 3 2 2 3" xfId="3166" xr:uid="{00000000-0005-0000-0000-000063250000}"/>
    <cellStyle name="桁区切り 6 3 2 2 3 2" xfId="9589" xr:uid="{00000000-0005-0000-0000-000064250000}"/>
    <cellStyle name="桁区切り 6 3 2 2 3 2 2" xfId="22404" xr:uid="{00000000-0005-0000-0000-000065250000}"/>
    <cellStyle name="桁区切り 6 3 2 2 3 3" xfId="15997" xr:uid="{00000000-0005-0000-0000-000066250000}"/>
    <cellStyle name="桁区切り 6 3 2 2 4" xfId="5330" xr:uid="{00000000-0005-0000-0000-000067250000}"/>
    <cellStyle name="桁区切り 6 3 2 2 4 2" xfId="11743" xr:uid="{00000000-0005-0000-0000-000068250000}"/>
    <cellStyle name="桁区切り 6 3 2 2 4 2 2" xfId="24558" xr:uid="{00000000-0005-0000-0000-000069250000}"/>
    <cellStyle name="桁区切り 6 3 2 2 4 3" xfId="18151" xr:uid="{00000000-0005-0000-0000-00006A250000}"/>
    <cellStyle name="桁区切り 6 3 2 2 5" xfId="7570" xr:uid="{00000000-0005-0000-0000-00006B250000}"/>
    <cellStyle name="桁区切り 6 3 2 2 5 2" xfId="20385" xr:uid="{00000000-0005-0000-0000-00006C250000}"/>
    <cellStyle name="桁区切り 6 3 2 2 6" xfId="13978" xr:uid="{00000000-0005-0000-0000-00006D250000}"/>
    <cellStyle name="桁区切り 6 3 2 3" xfId="1675" xr:uid="{00000000-0005-0000-0000-00006E250000}"/>
    <cellStyle name="桁区切り 6 3 2 3 2" xfId="3706" xr:uid="{00000000-0005-0000-0000-00006F250000}"/>
    <cellStyle name="桁区切り 6 3 2 3 2 2" xfId="10126" xr:uid="{00000000-0005-0000-0000-000070250000}"/>
    <cellStyle name="桁区切り 6 3 2 3 2 2 2" xfId="22941" xr:uid="{00000000-0005-0000-0000-000071250000}"/>
    <cellStyle name="桁区切り 6 3 2 3 2 3" xfId="16534" xr:uid="{00000000-0005-0000-0000-000072250000}"/>
    <cellStyle name="桁区切り 6 3 2 3 3" xfId="4408" xr:uid="{00000000-0005-0000-0000-000073250000}"/>
    <cellStyle name="桁区切り 6 3 2 3 3 2" xfId="10822" xr:uid="{00000000-0005-0000-0000-000074250000}"/>
    <cellStyle name="桁区切り 6 3 2 3 3 2 2" xfId="23637" xr:uid="{00000000-0005-0000-0000-000075250000}"/>
    <cellStyle name="桁区切り 6 3 2 3 3 3" xfId="17230" xr:uid="{00000000-0005-0000-0000-000076250000}"/>
    <cellStyle name="桁区切り 6 3 2 3 4" xfId="5870" xr:uid="{00000000-0005-0000-0000-000077250000}"/>
    <cellStyle name="桁区切り 6 3 2 3 4 2" xfId="12283" xr:uid="{00000000-0005-0000-0000-000078250000}"/>
    <cellStyle name="桁区切り 6 3 2 3 4 2 2" xfId="25098" xr:uid="{00000000-0005-0000-0000-000079250000}"/>
    <cellStyle name="桁区切り 6 3 2 3 4 3" xfId="18691" xr:uid="{00000000-0005-0000-0000-00007A250000}"/>
    <cellStyle name="桁区切り 6 3 2 3 5" xfId="8101" xr:uid="{00000000-0005-0000-0000-00007B250000}"/>
    <cellStyle name="桁区切り 6 3 2 3 5 2" xfId="20916" xr:uid="{00000000-0005-0000-0000-00007C250000}"/>
    <cellStyle name="桁区切り 6 3 2 3 6" xfId="14509" xr:uid="{00000000-0005-0000-0000-00007D250000}"/>
    <cellStyle name="桁区切り 6 3 2 4" xfId="2684" xr:uid="{00000000-0005-0000-0000-00007E250000}"/>
    <cellStyle name="桁区切り 6 3 2 4 2" xfId="9107" xr:uid="{00000000-0005-0000-0000-00007F250000}"/>
    <cellStyle name="桁区切り 6 3 2 4 2 2" xfId="21922" xr:uid="{00000000-0005-0000-0000-000080250000}"/>
    <cellStyle name="桁区切り 6 3 2 4 3" xfId="15515" xr:uid="{00000000-0005-0000-0000-000081250000}"/>
    <cellStyle name="桁区切り 6 3 2 5" xfId="4848" xr:uid="{00000000-0005-0000-0000-000082250000}"/>
    <cellStyle name="桁区切り 6 3 2 5 2" xfId="11261" xr:uid="{00000000-0005-0000-0000-000083250000}"/>
    <cellStyle name="桁区切り 6 3 2 5 2 2" xfId="24076" xr:uid="{00000000-0005-0000-0000-000084250000}"/>
    <cellStyle name="桁区切り 6 3 2 5 3" xfId="17669" xr:uid="{00000000-0005-0000-0000-000085250000}"/>
    <cellStyle name="桁区切り 6 3 2 6" xfId="7005" xr:uid="{00000000-0005-0000-0000-000086250000}"/>
    <cellStyle name="桁区切り 6 3 2 6 2" xfId="19820" xr:uid="{00000000-0005-0000-0000-000087250000}"/>
    <cellStyle name="桁区切り 6 3 2 7" xfId="13413" xr:uid="{00000000-0005-0000-0000-000088250000}"/>
    <cellStyle name="桁区切り 6 3 3" xfId="960" xr:uid="{00000000-0005-0000-0000-000089250000}"/>
    <cellStyle name="桁区切り 6 3 3 2" xfId="1982" xr:uid="{00000000-0005-0000-0000-00008A250000}"/>
    <cellStyle name="桁区切り 6 3 3 2 2" xfId="4013" xr:uid="{00000000-0005-0000-0000-00008B250000}"/>
    <cellStyle name="桁区切り 6 3 3 2 2 2" xfId="10433" xr:uid="{00000000-0005-0000-0000-00008C250000}"/>
    <cellStyle name="桁区切り 6 3 3 2 2 2 2" xfId="23248" xr:uid="{00000000-0005-0000-0000-00008D250000}"/>
    <cellStyle name="桁区切り 6 3 3 2 2 3" xfId="16841" xr:uid="{00000000-0005-0000-0000-00008E250000}"/>
    <cellStyle name="桁区切り 6 3 3 2 3" xfId="4426" xr:uid="{00000000-0005-0000-0000-00008F250000}"/>
    <cellStyle name="桁区切り 6 3 3 2 3 2" xfId="10840" xr:uid="{00000000-0005-0000-0000-000090250000}"/>
    <cellStyle name="桁区切り 6 3 3 2 3 2 2" xfId="23655" xr:uid="{00000000-0005-0000-0000-000091250000}"/>
    <cellStyle name="桁区切り 6 3 3 2 3 3" xfId="17248" xr:uid="{00000000-0005-0000-0000-000092250000}"/>
    <cellStyle name="桁区切り 6 3 3 2 4" xfId="6177" xr:uid="{00000000-0005-0000-0000-000093250000}"/>
    <cellStyle name="桁区切り 6 3 3 2 4 2" xfId="12590" xr:uid="{00000000-0005-0000-0000-000094250000}"/>
    <cellStyle name="桁区切り 6 3 3 2 4 2 2" xfId="25405" xr:uid="{00000000-0005-0000-0000-000095250000}"/>
    <cellStyle name="桁区切り 6 3 3 2 4 3" xfId="18998" xr:uid="{00000000-0005-0000-0000-000096250000}"/>
    <cellStyle name="桁区切り 6 3 3 2 5" xfId="8408" xr:uid="{00000000-0005-0000-0000-000097250000}"/>
    <cellStyle name="桁区切り 6 3 3 2 5 2" xfId="21223" xr:uid="{00000000-0005-0000-0000-000098250000}"/>
    <cellStyle name="桁区切り 6 3 3 2 6" xfId="14816" xr:uid="{00000000-0005-0000-0000-000099250000}"/>
    <cellStyle name="桁区切り 6 3 3 3" xfId="2991" xr:uid="{00000000-0005-0000-0000-00009A250000}"/>
    <cellStyle name="桁区切り 6 3 3 3 2" xfId="9414" xr:uid="{00000000-0005-0000-0000-00009B250000}"/>
    <cellStyle name="桁区切り 6 3 3 3 2 2" xfId="22229" xr:uid="{00000000-0005-0000-0000-00009C250000}"/>
    <cellStyle name="桁区切り 6 3 3 3 3" xfId="15822" xr:uid="{00000000-0005-0000-0000-00009D250000}"/>
    <cellStyle name="桁区切り 6 3 3 4" xfId="5155" xr:uid="{00000000-0005-0000-0000-00009E250000}"/>
    <cellStyle name="桁区切り 6 3 3 4 2" xfId="11568" xr:uid="{00000000-0005-0000-0000-00009F250000}"/>
    <cellStyle name="桁区切り 6 3 3 4 2 2" xfId="24383" xr:uid="{00000000-0005-0000-0000-0000A0250000}"/>
    <cellStyle name="桁区切り 6 3 3 4 3" xfId="17976" xr:uid="{00000000-0005-0000-0000-0000A1250000}"/>
    <cellStyle name="桁区切り 6 3 3 5" xfId="7413" xr:uid="{00000000-0005-0000-0000-0000A2250000}"/>
    <cellStyle name="桁区切り 6 3 3 5 2" xfId="20228" xr:uid="{00000000-0005-0000-0000-0000A3250000}"/>
    <cellStyle name="桁区切り 6 3 3 6" xfId="13821" xr:uid="{00000000-0005-0000-0000-0000A4250000}"/>
    <cellStyle name="桁区切り 6 3 4" xfId="1503" xr:uid="{00000000-0005-0000-0000-0000A5250000}"/>
    <cellStyle name="桁区切り 6 3 4 2" xfId="3535" xr:uid="{00000000-0005-0000-0000-0000A6250000}"/>
    <cellStyle name="桁区切り 6 3 4 2 2" xfId="9955" xr:uid="{00000000-0005-0000-0000-0000A7250000}"/>
    <cellStyle name="桁区切り 6 3 4 2 2 2" xfId="22770" xr:uid="{00000000-0005-0000-0000-0000A8250000}"/>
    <cellStyle name="桁区切り 6 3 4 2 3" xfId="16363" xr:uid="{00000000-0005-0000-0000-0000A9250000}"/>
    <cellStyle name="桁区切り 6 3 4 3" xfId="4394" xr:uid="{00000000-0005-0000-0000-0000AA250000}"/>
    <cellStyle name="桁区切り 6 3 4 3 2" xfId="10808" xr:uid="{00000000-0005-0000-0000-0000AB250000}"/>
    <cellStyle name="桁区切り 6 3 4 3 2 2" xfId="23623" xr:uid="{00000000-0005-0000-0000-0000AC250000}"/>
    <cellStyle name="桁区切り 6 3 4 3 3" xfId="17216" xr:uid="{00000000-0005-0000-0000-0000AD250000}"/>
    <cellStyle name="桁区切り 6 3 4 4" xfId="5699" xr:uid="{00000000-0005-0000-0000-0000AE250000}"/>
    <cellStyle name="桁区切り 6 3 4 4 2" xfId="12112" xr:uid="{00000000-0005-0000-0000-0000AF250000}"/>
    <cellStyle name="桁区切り 6 3 4 4 2 2" xfId="24927" xr:uid="{00000000-0005-0000-0000-0000B0250000}"/>
    <cellStyle name="桁区切り 6 3 4 4 3" xfId="18520" xr:uid="{00000000-0005-0000-0000-0000B1250000}"/>
    <cellStyle name="桁区切り 6 3 4 5" xfId="7930" xr:uid="{00000000-0005-0000-0000-0000B2250000}"/>
    <cellStyle name="桁区切り 6 3 4 5 2" xfId="20745" xr:uid="{00000000-0005-0000-0000-0000B3250000}"/>
    <cellStyle name="桁区切り 6 3 4 6" xfId="14338" xr:uid="{00000000-0005-0000-0000-0000B4250000}"/>
    <cellStyle name="桁区切り 6 3 5" xfId="2513" xr:uid="{00000000-0005-0000-0000-0000B5250000}"/>
    <cellStyle name="桁区切り 6 3 5 2" xfId="8936" xr:uid="{00000000-0005-0000-0000-0000B6250000}"/>
    <cellStyle name="桁区切り 6 3 5 2 2" xfId="21751" xr:uid="{00000000-0005-0000-0000-0000B7250000}"/>
    <cellStyle name="桁区切り 6 3 5 3" xfId="15344" xr:uid="{00000000-0005-0000-0000-0000B8250000}"/>
    <cellStyle name="桁区切り 6 3 6" xfId="4677" xr:uid="{00000000-0005-0000-0000-0000B9250000}"/>
    <cellStyle name="桁区切り 6 3 6 2" xfId="11090" xr:uid="{00000000-0005-0000-0000-0000BA250000}"/>
    <cellStyle name="桁区切り 6 3 6 2 2" xfId="23905" xr:uid="{00000000-0005-0000-0000-0000BB250000}"/>
    <cellStyle name="桁区切り 6 3 6 3" xfId="17498" xr:uid="{00000000-0005-0000-0000-0000BC250000}"/>
    <cellStyle name="桁区切り 6 3 7" xfId="6940" xr:uid="{00000000-0005-0000-0000-0000BD250000}"/>
    <cellStyle name="桁区切り 6 3 7 2" xfId="19755" xr:uid="{00000000-0005-0000-0000-0000BE250000}"/>
    <cellStyle name="桁区切り 6 3 8" xfId="13348" xr:uid="{00000000-0005-0000-0000-0000BF250000}"/>
    <cellStyle name="桁区切り 6 4" xfId="422" xr:uid="{00000000-0005-0000-0000-0000C0250000}"/>
    <cellStyle name="桁区切り 6 4 2" xfId="925" xr:uid="{00000000-0005-0000-0000-0000C1250000}"/>
    <cellStyle name="桁区切り 6 4 2 2" xfId="1947" xr:uid="{00000000-0005-0000-0000-0000C2250000}"/>
    <cellStyle name="桁区切り 6 4 2 2 2" xfId="3978" xr:uid="{00000000-0005-0000-0000-0000C3250000}"/>
    <cellStyle name="桁区切り 6 4 2 2 2 2" xfId="10398" xr:uid="{00000000-0005-0000-0000-0000C4250000}"/>
    <cellStyle name="桁区切り 6 4 2 2 2 2 2" xfId="23213" xr:uid="{00000000-0005-0000-0000-0000C5250000}"/>
    <cellStyle name="桁区切り 6 4 2 2 2 3" xfId="16806" xr:uid="{00000000-0005-0000-0000-0000C6250000}"/>
    <cellStyle name="桁区切り 6 4 2 2 3" xfId="4425" xr:uid="{00000000-0005-0000-0000-0000C7250000}"/>
    <cellStyle name="桁区切り 6 4 2 2 3 2" xfId="10839" xr:uid="{00000000-0005-0000-0000-0000C8250000}"/>
    <cellStyle name="桁区切り 6 4 2 2 3 2 2" xfId="23654" xr:uid="{00000000-0005-0000-0000-0000C9250000}"/>
    <cellStyle name="桁区切り 6 4 2 2 3 3" xfId="17247" xr:uid="{00000000-0005-0000-0000-0000CA250000}"/>
    <cellStyle name="桁区切り 6 4 2 2 4" xfId="6142" xr:uid="{00000000-0005-0000-0000-0000CB250000}"/>
    <cellStyle name="桁区切り 6 4 2 2 4 2" xfId="12555" xr:uid="{00000000-0005-0000-0000-0000CC250000}"/>
    <cellStyle name="桁区切り 6 4 2 2 4 2 2" xfId="25370" xr:uid="{00000000-0005-0000-0000-0000CD250000}"/>
    <cellStyle name="桁区切り 6 4 2 2 4 3" xfId="18963" xr:uid="{00000000-0005-0000-0000-0000CE250000}"/>
    <cellStyle name="桁区切り 6 4 2 2 5" xfId="8373" xr:uid="{00000000-0005-0000-0000-0000CF250000}"/>
    <cellStyle name="桁区切り 6 4 2 2 5 2" xfId="21188" xr:uid="{00000000-0005-0000-0000-0000D0250000}"/>
    <cellStyle name="桁区切り 6 4 2 2 6" xfId="14781" xr:uid="{00000000-0005-0000-0000-0000D1250000}"/>
    <cellStyle name="桁区切り 6 4 2 3" xfId="2956" xr:uid="{00000000-0005-0000-0000-0000D2250000}"/>
    <cellStyle name="桁区切り 6 4 2 3 2" xfId="9379" xr:uid="{00000000-0005-0000-0000-0000D3250000}"/>
    <cellStyle name="桁区切り 6 4 2 3 2 2" xfId="22194" xr:uid="{00000000-0005-0000-0000-0000D4250000}"/>
    <cellStyle name="桁区切り 6 4 2 3 3" xfId="15787" xr:uid="{00000000-0005-0000-0000-0000D5250000}"/>
    <cellStyle name="桁区切り 6 4 2 4" xfId="5120" xr:uid="{00000000-0005-0000-0000-0000D6250000}"/>
    <cellStyle name="桁区切り 6 4 2 4 2" xfId="11533" xr:uid="{00000000-0005-0000-0000-0000D7250000}"/>
    <cellStyle name="桁区切り 6 4 2 4 2 2" xfId="24348" xr:uid="{00000000-0005-0000-0000-0000D8250000}"/>
    <cellStyle name="桁区切り 6 4 2 4 3" xfId="17941" xr:uid="{00000000-0005-0000-0000-0000D9250000}"/>
    <cellStyle name="桁区切り 6 4 2 5" xfId="7378" xr:uid="{00000000-0005-0000-0000-0000DA250000}"/>
    <cellStyle name="桁区切り 6 4 2 5 2" xfId="20193" xr:uid="{00000000-0005-0000-0000-0000DB250000}"/>
    <cellStyle name="桁区切り 6 4 2 6" xfId="13786" xr:uid="{00000000-0005-0000-0000-0000DC250000}"/>
    <cellStyle name="桁区切り 6 4 3" xfId="1468" xr:uid="{00000000-0005-0000-0000-0000DD250000}"/>
    <cellStyle name="桁区切り 6 4 3 2" xfId="3500" xr:uid="{00000000-0005-0000-0000-0000DE250000}"/>
    <cellStyle name="桁区切り 6 4 3 2 2" xfId="9920" xr:uid="{00000000-0005-0000-0000-0000DF250000}"/>
    <cellStyle name="桁区切り 6 4 3 2 2 2" xfId="22735" xr:uid="{00000000-0005-0000-0000-0000E0250000}"/>
    <cellStyle name="桁区切り 6 4 3 2 3" xfId="16328" xr:uid="{00000000-0005-0000-0000-0000E1250000}"/>
    <cellStyle name="桁区切り 6 4 3 3" xfId="4393" xr:uid="{00000000-0005-0000-0000-0000E2250000}"/>
    <cellStyle name="桁区切り 6 4 3 3 2" xfId="10807" xr:uid="{00000000-0005-0000-0000-0000E3250000}"/>
    <cellStyle name="桁区切り 6 4 3 3 2 2" xfId="23622" xr:uid="{00000000-0005-0000-0000-0000E4250000}"/>
    <cellStyle name="桁区切り 6 4 3 3 3" xfId="17215" xr:uid="{00000000-0005-0000-0000-0000E5250000}"/>
    <cellStyle name="桁区切り 6 4 3 4" xfId="5664" xr:uid="{00000000-0005-0000-0000-0000E6250000}"/>
    <cellStyle name="桁区切り 6 4 3 4 2" xfId="12077" xr:uid="{00000000-0005-0000-0000-0000E7250000}"/>
    <cellStyle name="桁区切り 6 4 3 4 2 2" xfId="24892" xr:uid="{00000000-0005-0000-0000-0000E8250000}"/>
    <cellStyle name="桁区切り 6 4 3 4 3" xfId="18485" xr:uid="{00000000-0005-0000-0000-0000E9250000}"/>
    <cellStyle name="桁区切り 6 4 3 5" xfId="7895" xr:uid="{00000000-0005-0000-0000-0000EA250000}"/>
    <cellStyle name="桁区切り 6 4 3 5 2" xfId="20710" xr:uid="{00000000-0005-0000-0000-0000EB250000}"/>
    <cellStyle name="桁区切り 6 4 3 6" xfId="14303" xr:uid="{00000000-0005-0000-0000-0000EC250000}"/>
    <cellStyle name="桁区切り 6 4 4" xfId="2478" xr:uid="{00000000-0005-0000-0000-0000ED250000}"/>
    <cellStyle name="桁区切り 6 4 4 2" xfId="8901" xr:uid="{00000000-0005-0000-0000-0000EE250000}"/>
    <cellStyle name="桁区切り 6 4 4 2 2" xfId="21716" xr:uid="{00000000-0005-0000-0000-0000EF250000}"/>
    <cellStyle name="桁区切り 6 4 4 3" xfId="15309" xr:uid="{00000000-0005-0000-0000-0000F0250000}"/>
    <cellStyle name="桁区切り 6 4 5" xfId="4642" xr:uid="{00000000-0005-0000-0000-0000F1250000}"/>
    <cellStyle name="桁区切り 6 4 5 2" xfId="11055" xr:uid="{00000000-0005-0000-0000-0000F2250000}"/>
    <cellStyle name="桁区切り 6 4 5 2 2" xfId="23870" xr:uid="{00000000-0005-0000-0000-0000F3250000}"/>
    <cellStyle name="桁区切り 6 4 5 3" xfId="17463" xr:uid="{00000000-0005-0000-0000-0000F4250000}"/>
    <cellStyle name="桁区切り 6 4 6" xfId="6906" xr:uid="{00000000-0005-0000-0000-0000F5250000}"/>
    <cellStyle name="桁区切り 6 4 6 2" xfId="19721" xr:uid="{00000000-0005-0000-0000-0000F6250000}"/>
    <cellStyle name="桁区切り 6 4 7" xfId="13314" xr:uid="{00000000-0005-0000-0000-0000F7250000}"/>
    <cellStyle name="桁区切り 6 5" xfId="509" xr:uid="{00000000-0005-0000-0000-0000F8250000}"/>
    <cellStyle name="桁区切り 6 5 2" xfId="1094" xr:uid="{00000000-0005-0000-0000-0000F9250000}"/>
    <cellStyle name="桁区切り 6 5 2 2" xfId="2134" xr:uid="{00000000-0005-0000-0000-0000FA250000}"/>
    <cellStyle name="桁区切り 6 5 2 2 2" xfId="4165" xr:uid="{00000000-0005-0000-0000-0000FB250000}"/>
    <cellStyle name="桁区切り 6 5 2 2 2 2" xfId="10585" xr:uid="{00000000-0005-0000-0000-0000FC250000}"/>
    <cellStyle name="桁区切り 6 5 2 2 2 2 2" xfId="23400" xr:uid="{00000000-0005-0000-0000-0000FD250000}"/>
    <cellStyle name="桁区切り 6 5 2 2 2 3" xfId="16993" xr:uid="{00000000-0005-0000-0000-0000FE250000}"/>
    <cellStyle name="桁区切り 6 5 2 2 3" xfId="4438" xr:uid="{00000000-0005-0000-0000-0000FF250000}"/>
    <cellStyle name="桁区切り 6 5 2 2 3 2" xfId="10852" xr:uid="{00000000-0005-0000-0000-000000260000}"/>
    <cellStyle name="桁区切り 6 5 2 2 3 2 2" xfId="23667" xr:uid="{00000000-0005-0000-0000-000001260000}"/>
    <cellStyle name="桁区切り 6 5 2 2 3 3" xfId="17260" xr:uid="{00000000-0005-0000-0000-000002260000}"/>
    <cellStyle name="桁区切り 6 5 2 2 4" xfId="6329" xr:uid="{00000000-0005-0000-0000-000003260000}"/>
    <cellStyle name="桁区切り 6 5 2 2 4 2" xfId="12742" xr:uid="{00000000-0005-0000-0000-000004260000}"/>
    <cellStyle name="桁区切り 6 5 2 2 4 2 2" xfId="25557" xr:uid="{00000000-0005-0000-0000-000005260000}"/>
    <cellStyle name="桁区切り 6 5 2 2 4 3" xfId="19150" xr:uid="{00000000-0005-0000-0000-000006260000}"/>
    <cellStyle name="桁区切り 6 5 2 2 5" xfId="8560" xr:uid="{00000000-0005-0000-0000-000007260000}"/>
    <cellStyle name="桁区切り 6 5 2 2 5 2" xfId="21375" xr:uid="{00000000-0005-0000-0000-000008260000}"/>
    <cellStyle name="桁区切り 6 5 2 2 6" xfId="14968" xr:uid="{00000000-0005-0000-0000-000009260000}"/>
    <cellStyle name="桁区切り 6 5 2 3" xfId="3143" xr:uid="{00000000-0005-0000-0000-00000A260000}"/>
    <cellStyle name="桁区切り 6 5 2 3 2" xfId="9566" xr:uid="{00000000-0005-0000-0000-00000B260000}"/>
    <cellStyle name="桁区切り 6 5 2 3 2 2" xfId="22381" xr:uid="{00000000-0005-0000-0000-00000C260000}"/>
    <cellStyle name="桁区切り 6 5 2 3 3" xfId="15974" xr:uid="{00000000-0005-0000-0000-00000D260000}"/>
    <cellStyle name="桁区切り 6 5 2 4" xfId="5307" xr:uid="{00000000-0005-0000-0000-00000E260000}"/>
    <cellStyle name="桁区切り 6 5 2 4 2" xfId="11720" xr:uid="{00000000-0005-0000-0000-00000F260000}"/>
    <cellStyle name="桁区切り 6 5 2 4 2 2" xfId="24535" xr:uid="{00000000-0005-0000-0000-000010260000}"/>
    <cellStyle name="桁区切り 6 5 2 4 3" xfId="18128" xr:uid="{00000000-0005-0000-0000-000011260000}"/>
    <cellStyle name="桁区切り 6 5 2 5" xfId="7547" xr:uid="{00000000-0005-0000-0000-000012260000}"/>
    <cellStyle name="桁区切り 6 5 2 5 2" xfId="20362" xr:uid="{00000000-0005-0000-0000-000013260000}"/>
    <cellStyle name="桁区切り 6 5 2 6" xfId="13955" xr:uid="{00000000-0005-0000-0000-000014260000}"/>
    <cellStyle name="桁区切り 6 5 3" xfId="1652" xr:uid="{00000000-0005-0000-0000-000015260000}"/>
    <cellStyle name="桁区切り 6 5 3 2" xfId="3683" xr:uid="{00000000-0005-0000-0000-000016260000}"/>
    <cellStyle name="桁区切り 6 5 3 2 2" xfId="10103" xr:uid="{00000000-0005-0000-0000-000017260000}"/>
    <cellStyle name="桁区切り 6 5 3 2 2 2" xfId="22918" xr:uid="{00000000-0005-0000-0000-000018260000}"/>
    <cellStyle name="桁区切り 6 5 3 2 3" xfId="16511" xr:uid="{00000000-0005-0000-0000-000019260000}"/>
    <cellStyle name="桁区切り 6 5 3 3" xfId="4404" xr:uid="{00000000-0005-0000-0000-00001A260000}"/>
    <cellStyle name="桁区切り 6 5 3 3 2" xfId="10818" xr:uid="{00000000-0005-0000-0000-00001B260000}"/>
    <cellStyle name="桁区切り 6 5 3 3 2 2" xfId="23633" xr:uid="{00000000-0005-0000-0000-00001C260000}"/>
    <cellStyle name="桁区切り 6 5 3 3 3" xfId="17226" xr:uid="{00000000-0005-0000-0000-00001D260000}"/>
    <cellStyle name="桁区切り 6 5 3 4" xfId="5847" xr:uid="{00000000-0005-0000-0000-00001E260000}"/>
    <cellStyle name="桁区切り 6 5 3 4 2" xfId="12260" xr:uid="{00000000-0005-0000-0000-00001F260000}"/>
    <cellStyle name="桁区切り 6 5 3 4 2 2" xfId="25075" xr:uid="{00000000-0005-0000-0000-000020260000}"/>
    <cellStyle name="桁区切り 6 5 3 4 3" xfId="18668" xr:uid="{00000000-0005-0000-0000-000021260000}"/>
    <cellStyle name="桁区切り 6 5 3 5" xfId="8078" xr:uid="{00000000-0005-0000-0000-000022260000}"/>
    <cellStyle name="桁区切り 6 5 3 5 2" xfId="20893" xr:uid="{00000000-0005-0000-0000-000023260000}"/>
    <cellStyle name="桁区切り 6 5 3 6" xfId="14486" xr:uid="{00000000-0005-0000-0000-000024260000}"/>
    <cellStyle name="桁区切り 6 5 4" xfId="2661" xr:uid="{00000000-0005-0000-0000-000025260000}"/>
    <cellStyle name="桁区切り 6 5 4 2" xfId="9084" xr:uid="{00000000-0005-0000-0000-000026260000}"/>
    <cellStyle name="桁区切り 6 5 4 2 2" xfId="21899" xr:uid="{00000000-0005-0000-0000-000027260000}"/>
    <cellStyle name="桁区切り 6 5 4 3" xfId="15492" xr:uid="{00000000-0005-0000-0000-000028260000}"/>
    <cellStyle name="桁区切り 6 5 5" xfId="4825" xr:uid="{00000000-0005-0000-0000-000029260000}"/>
    <cellStyle name="桁区切り 6 5 5 2" xfId="11238" xr:uid="{00000000-0005-0000-0000-00002A260000}"/>
    <cellStyle name="桁区切り 6 5 5 2 2" xfId="24053" xr:uid="{00000000-0005-0000-0000-00002B260000}"/>
    <cellStyle name="桁区切り 6 5 5 3" xfId="17646" xr:uid="{00000000-0005-0000-0000-00002C260000}"/>
    <cellStyle name="桁区切り 6 5 6" xfId="6986" xr:uid="{00000000-0005-0000-0000-00002D260000}"/>
    <cellStyle name="桁区切り 6 5 6 2" xfId="19801" xr:uid="{00000000-0005-0000-0000-00002E260000}"/>
    <cellStyle name="桁区切り 6 5 7" xfId="13394" xr:uid="{00000000-0005-0000-0000-00002F260000}"/>
    <cellStyle name="桁区切り 6 6" xfId="737" xr:uid="{00000000-0005-0000-0000-000030260000}"/>
    <cellStyle name="桁区切り 6 6 2" xfId="870" xr:uid="{00000000-0005-0000-0000-000031260000}"/>
    <cellStyle name="桁区切り 6 6 2 2" xfId="1892" xr:uid="{00000000-0005-0000-0000-000032260000}"/>
    <cellStyle name="桁区切り 6 6 2 2 2" xfId="3923" xr:uid="{00000000-0005-0000-0000-000033260000}"/>
    <cellStyle name="桁区切り 6 6 2 2 2 2" xfId="10343" xr:uid="{00000000-0005-0000-0000-000034260000}"/>
    <cellStyle name="桁区切り 6 6 2 2 2 2 2" xfId="23158" xr:uid="{00000000-0005-0000-0000-000035260000}"/>
    <cellStyle name="桁区切り 6 6 2 2 2 3" xfId="16751" xr:uid="{00000000-0005-0000-0000-000036260000}"/>
    <cellStyle name="桁区切り 6 6 2 2 3" xfId="4424" xr:uid="{00000000-0005-0000-0000-000037260000}"/>
    <cellStyle name="桁区切り 6 6 2 2 3 2" xfId="10838" xr:uid="{00000000-0005-0000-0000-000038260000}"/>
    <cellStyle name="桁区切り 6 6 2 2 3 2 2" xfId="23653" xr:uid="{00000000-0005-0000-0000-000039260000}"/>
    <cellStyle name="桁区切り 6 6 2 2 3 3" xfId="17246" xr:uid="{00000000-0005-0000-0000-00003A260000}"/>
    <cellStyle name="桁区切り 6 6 2 2 4" xfId="6087" xr:uid="{00000000-0005-0000-0000-00003B260000}"/>
    <cellStyle name="桁区切り 6 6 2 2 4 2" xfId="12500" xr:uid="{00000000-0005-0000-0000-00003C260000}"/>
    <cellStyle name="桁区切り 6 6 2 2 4 2 2" xfId="25315" xr:uid="{00000000-0005-0000-0000-00003D260000}"/>
    <cellStyle name="桁区切り 6 6 2 2 4 3" xfId="18908" xr:uid="{00000000-0005-0000-0000-00003E260000}"/>
    <cellStyle name="桁区切り 6 6 2 2 5" xfId="8318" xr:uid="{00000000-0005-0000-0000-00003F260000}"/>
    <cellStyle name="桁区切り 6 6 2 2 5 2" xfId="21133" xr:uid="{00000000-0005-0000-0000-000040260000}"/>
    <cellStyle name="桁区切り 6 6 2 2 6" xfId="14726" xr:uid="{00000000-0005-0000-0000-000041260000}"/>
    <cellStyle name="桁区切り 6 6 2 3" xfId="2901" xr:uid="{00000000-0005-0000-0000-000042260000}"/>
    <cellStyle name="桁区切り 6 6 2 3 2" xfId="9324" xr:uid="{00000000-0005-0000-0000-000043260000}"/>
    <cellStyle name="桁区切り 6 6 2 3 2 2" xfId="22139" xr:uid="{00000000-0005-0000-0000-000044260000}"/>
    <cellStyle name="桁区切り 6 6 2 3 3" xfId="15732" xr:uid="{00000000-0005-0000-0000-000045260000}"/>
    <cellStyle name="桁区切り 6 6 2 4" xfId="5065" xr:uid="{00000000-0005-0000-0000-000046260000}"/>
    <cellStyle name="桁区切り 6 6 2 4 2" xfId="11478" xr:uid="{00000000-0005-0000-0000-000047260000}"/>
    <cellStyle name="桁区切り 6 6 2 4 2 2" xfId="24293" xr:uid="{00000000-0005-0000-0000-000048260000}"/>
    <cellStyle name="桁区切り 6 6 2 4 3" xfId="17886" xr:uid="{00000000-0005-0000-0000-000049260000}"/>
    <cellStyle name="桁区切り 6 6 2 5" xfId="7323" xr:uid="{00000000-0005-0000-0000-00004A260000}"/>
    <cellStyle name="桁区切り 6 6 2 5 2" xfId="20138" xr:uid="{00000000-0005-0000-0000-00004B260000}"/>
    <cellStyle name="桁区切り 6 6 2 6" xfId="13731" xr:uid="{00000000-0005-0000-0000-00004C260000}"/>
    <cellStyle name="桁区切り 6 6 3" xfId="1413" xr:uid="{00000000-0005-0000-0000-00004D260000}"/>
    <cellStyle name="桁区切り 6 6 3 2" xfId="3445" xr:uid="{00000000-0005-0000-0000-00004E260000}"/>
    <cellStyle name="桁区切り 6 6 3 2 2" xfId="9865" xr:uid="{00000000-0005-0000-0000-00004F260000}"/>
    <cellStyle name="桁区切り 6 6 3 2 2 2" xfId="22680" xr:uid="{00000000-0005-0000-0000-000050260000}"/>
    <cellStyle name="桁区切り 6 6 3 2 3" xfId="16273" xr:uid="{00000000-0005-0000-0000-000051260000}"/>
    <cellStyle name="桁区切り 6 6 3 3" xfId="4392" xr:uid="{00000000-0005-0000-0000-000052260000}"/>
    <cellStyle name="桁区切り 6 6 3 3 2" xfId="10806" xr:uid="{00000000-0005-0000-0000-000053260000}"/>
    <cellStyle name="桁区切り 6 6 3 3 2 2" xfId="23621" xr:uid="{00000000-0005-0000-0000-000054260000}"/>
    <cellStyle name="桁区切り 6 6 3 3 3" xfId="17214" xr:uid="{00000000-0005-0000-0000-000055260000}"/>
    <cellStyle name="桁区切り 6 6 3 4" xfId="5609" xr:uid="{00000000-0005-0000-0000-000056260000}"/>
    <cellStyle name="桁区切り 6 6 3 4 2" xfId="12022" xr:uid="{00000000-0005-0000-0000-000057260000}"/>
    <cellStyle name="桁区切り 6 6 3 4 2 2" xfId="24837" xr:uid="{00000000-0005-0000-0000-000058260000}"/>
    <cellStyle name="桁区切り 6 6 3 4 3" xfId="18430" xr:uid="{00000000-0005-0000-0000-000059260000}"/>
    <cellStyle name="桁区切り 6 6 3 5" xfId="7840" xr:uid="{00000000-0005-0000-0000-00005A260000}"/>
    <cellStyle name="桁区切り 6 6 3 5 2" xfId="20655" xr:uid="{00000000-0005-0000-0000-00005B260000}"/>
    <cellStyle name="桁区切り 6 6 3 6" xfId="14248" xr:uid="{00000000-0005-0000-0000-00005C260000}"/>
    <cellStyle name="桁区切り 6 6 4" xfId="2423" xr:uid="{00000000-0005-0000-0000-00005D260000}"/>
    <cellStyle name="桁区切り 6 6 4 2" xfId="8846" xr:uid="{00000000-0005-0000-0000-00005E260000}"/>
    <cellStyle name="桁区切り 6 6 4 2 2" xfId="21661" xr:uid="{00000000-0005-0000-0000-00005F260000}"/>
    <cellStyle name="桁区切り 6 6 4 3" xfId="15254" xr:uid="{00000000-0005-0000-0000-000060260000}"/>
    <cellStyle name="桁区切り 6 6 5" xfId="4587" xr:uid="{00000000-0005-0000-0000-000061260000}"/>
    <cellStyle name="桁区切り 6 6 5 2" xfId="11000" xr:uid="{00000000-0005-0000-0000-000062260000}"/>
    <cellStyle name="桁区切り 6 6 5 2 2" xfId="23815" xr:uid="{00000000-0005-0000-0000-000063260000}"/>
    <cellStyle name="桁区切り 6 6 5 3" xfId="17408" xr:uid="{00000000-0005-0000-0000-000064260000}"/>
    <cellStyle name="桁区切り 6 6 6" xfId="7191" xr:uid="{00000000-0005-0000-0000-000065260000}"/>
    <cellStyle name="桁区切り 6 6 6 2" xfId="20006" xr:uid="{00000000-0005-0000-0000-000066260000}"/>
    <cellStyle name="桁区切り 6 6 7" xfId="13599" xr:uid="{00000000-0005-0000-0000-000067260000}"/>
    <cellStyle name="桁区切り 6 7" xfId="796" xr:uid="{00000000-0005-0000-0000-000068260000}"/>
    <cellStyle name="桁区切り 6 7 2" xfId="1256" xr:uid="{00000000-0005-0000-0000-000069260000}"/>
    <cellStyle name="桁区切り 6 7 2 2" xfId="2296" xr:uid="{00000000-0005-0000-0000-00006A260000}"/>
    <cellStyle name="桁区切り 6 7 2 2 2" xfId="4327" xr:uid="{00000000-0005-0000-0000-00006B260000}"/>
    <cellStyle name="桁区切り 6 7 2 2 2 2" xfId="10747" xr:uid="{00000000-0005-0000-0000-00006C260000}"/>
    <cellStyle name="桁区切り 6 7 2 2 2 2 2" xfId="23562" xr:uid="{00000000-0005-0000-0000-00006D260000}"/>
    <cellStyle name="桁区切り 6 7 2 2 2 3" xfId="17155" xr:uid="{00000000-0005-0000-0000-00006E260000}"/>
    <cellStyle name="桁区切り 6 7 2 2 3" xfId="4451" xr:uid="{00000000-0005-0000-0000-00006F260000}"/>
    <cellStyle name="桁区切り 6 7 2 2 3 2" xfId="10865" xr:uid="{00000000-0005-0000-0000-000070260000}"/>
    <cellStyle name="桁区切り 6 7 2 2 3 2 2" xfId="23680" xr:uid="{00000000-0005-0000-0000-000071260000}"/>
    <cellStyle name="桁区切り 6 7 2 2 3 3" xfId="17273" xr:uid="{00000000-0005-0000-0000-000072260000}"/>
    <cellStyle name="桁区切り 6 7 2 2 4" xfId="6491" xr:uid="{00000000-0005-0000-0000-000073260000}"/>
    <cellStyle name="桁区切り 6 7 2 2 4 2" xfId="12904" xr:uid="{00000000-0005-0000-0000-000074260000}"/>
    <cellStyle name="桁区切り 6 7 2 2 4 2 2" xfId="25719" xr:uid="{00000000-0005-0000-0000-000075260000}"/>
    <cellStyle name="桁区切り 6 7 2 2 4 3" xfId="19312" xr:uid="{00000000-0005-0000-0000-000076260000}"/>
    <cellStyle name="桁区切り 6 7 2 2 5" xfId="8722" xr:uid="{00000000-0005-0000-0000-000077260000}"/>
    <cellStyle name="桁区切り 6 7 2 2 5 2" xfId="21537" xr:uid="{00000000-0005-0000-0000-000078260000}"/>
    <cellStyle name="桁区切り 6 7 2 2 6" xfId="15130" xr:uid="{00000000-0005-0000-0000-000079260000}"/>
    <cellStyle name="桁区切り 6 7 2 3" xfId="3305" xr:uid="{00000000-0005-0000-0000-00007A260000}"/>
    <cellStyle name="桁区切り 6 7 2 3 2" xfId="9728" xr:uid="{00000000-0005-0000-0000-00007B260000}"/>
    <cellStyle name="桁区切り 6 7 2 3 2 2" xfId="22543" xr:uid="{00000000-0005-0000-0000-00007C260000}"/>
    <cellStyle name="桁区切り 6 7 2 3 3" xfId="16136" xr:uid="{00000000-0005-0000-0000-00007D260000}"/>
    <cellStyle name="桁区切り 6 7 2 4" xfId="5469" xr:uid="{00000000-0005-0000-0000-00007E260000}"/>
    <cellStyle name="桁区切り 6 7 2 4 2" xfId="11882" xr:uid="{00000000-0005-0000-0000-00007F260000}"/>
    <cellStyle name="桁区切り 6 7 2 4 2 2" xfId="24697" xr:uid="{00000000-0005-0000-0000-000080260000}"/>
    <cellStyle name="桁区切り 6 7 2 4 3" xfId="18290" xr:uid="{00000000-0005-0000-0000-000081260000}"/>
    <cellStyle name="桁区切り 6 7 2 5" xfId="7709" xr:uid="{00000000-0005-0000-0000-000082260000}"/>
    <cellStyle name="桁区切り 6 7 2 5 2" xfId="20524" xr:uid="{00000000-0005-0000-0000-000083260000}"/>
    <cellStyle name="桁区切り 6 7 2 6" xfId="14117" xr:uid="{00000000-0005-0000-0000-000084260000}"/>
    <cellStyle name="桁区切り 6 7 3" xfId="1814" xr:uid="{00000000-0005-0000-0000-000085260000}"/>
    <cellStyle name="桁区切り 6 7 3 2" xfId="3845" xr:uid="{00000000-0005-0000-0000-000086260000}"/>
    <cellStyle name="桁区切り 6 7 3 2 2" xfId="10265" xr:uid="{00000000-0005-0000-0000-000087260000}"/>
    <cellStyle name="桁区切り 6 7 3 2 2 2" xfId="23080" xr:uid="{00000000-0005-0000-0000-000088260000}"/>
    <cellStyle name="桁区切り 6 7 3 2 3" xfId="16673" xr:uid="{00000000-0005-0000-0000-000089260000}"/>
    <cellStyle name="桁区切り 6 7 3 3" xfId="4417" xr:uid="{00000000-0005-0000-0000-00008A260000}"/>
    <cellStyle name="桁区切り 6 7 3 3 2" xfId="10831" xr:uid="{00000000-0005-0000-0000-00008B260000}"/>
    <cellStyle name="桁区切り 6 7 3 3 2 2" xfId="23646" xr:uid="{00000000-0005-0000-0000-00008C260000}"/>
    <cellStyle name="桁区切り 6 7 3 3 3" xfId="17239" xr:uid="{00000000-0005-0000-0000-00008D260000}"/>
    <cellStyle name="桁区切り 6 7 3 4" xfId="6009" xr:uid="{00000000-0005-0000-0000-00008E260000}"/>
    <cellStyle name="桁区切り 6 7 3 4 2" xfId="12422" xr:uid="{00000000-0005-0000-0000-00008F260000}"/>
    <cellStyle name="桁区切り 6 7 3 4 2 2" xfId="25237" xr:uid="{00000000-0005-0000-0000-000090260000}"/>
    <cellStyle name="桁区切り 6 7 3 4 3" xfId="18830" xr:uid="{00000000-0005-0000-0000-000091260000}"/>
    <cellStyle name="桁区切り 6 7 3 5" xfId="8240" xr:uid="{00000000-0005-0000-0000-000092260000}"/>
    <cellStyle name="桁区切り 6 7 3 5 2" xfId="21055" xr:uid="{00000000-0005-0000-0000-000093260000}"/>
    <cellStyle name="桁区切り 6 7 3 6" xfId="14648" xr:uid="{00000000-0005-0000-0000-000094260000}"/>
    <cellStyle name="桁区切り 6 7 4" xfId="2823" xr:uid="{00000000-0005-0000-0000-000095260000}"/>
    <cellStyle name="桁区切り 6 7 4 2" xfId="9246" xr:uid="{00000000-0005-0000-0000-000096260000}"/>
    <cellStyle name="桁区切り 6 7 4 2 2" xfId="22061" xr:uid="{00000000-0005-0000-0000-000097260000}"/>
    <cellStyle name="桁区切り 6 7 4 3" xfId="15654" xr:uid="{00000000-0005-0000-0000-000098260000}"/>
    <cellStyle name="桁区切り 6 7 5" xfId="4987" xr:uid="{00000000-0005-0000-0000-000099260000}"/>
    <cellStyle name="桁区切り 6 7 5 2" xfId="11400" xr:uid="{00000000-0005-0000-0000-00009A260000}"/>
    <cellStyle name="桁区切り 6 7 5 2 2" xfId="24215" xr:uid="{00000000-0005-0000-0000-00009B260000}"/>
    <cellStyle name="桁区切り 6 7 5 3" xfId="17808" xr:uid="{00000000-0005-0000-0000-00009C260000}"/>
    <cellStyle name="桁区切り 6 7 6" xfId="7249" xr:uid="{00000000-0005-0000-0000-00009D260000}"/>
    <cellStyle name="桁区切り 6 7 6 2" xfId="20064" xr:uid="{00000000-0005-0000-0000-00009E260000}"/>
    <cellStyle name="桁区切り 6 7 7" xfId="13657" xr:uid="{00000000-0005-0000-0000-00009F260000}"/>
    <cellStyle name="桁区切り 6 8" xfId="847" xr:uid="{00000000-0005-0000-0000-0000A0260000}"/>
    <cellStyle name="桁区切り 6 8 2" xfId="1865" xr:uid="{00000000-0005-0000-0000-0000A1260000}"/>
    <cellStyle name="桁区切り 6 8 2 2" xfId="3896" xr:uid="{00000000-0005-0000-0000-0000A2260000}"/>
    <cellStyle name="桁区切り 6 8 2 2 2" xfId="10316" xr:uid="{00000000-0005-0000-0000-0000A3260000}"/>
    <cellStyle name="桁区切り 6 8 2 2 2 2" xfId="23131" xr:uid="{00000000-0005-0000-0000-0000A4260000}"/>
    <cellStyle name="桁区切り 6 8 2 2 3" xfId="16724" xr:uid="{00000000-0005-0000-0000-0000A5260000}"/>
    <cellStyle name="桁区切り 6 8 2 3" xfId="4418" xr:uid="{00000000-0005-0000-0000-0000A6260000}"/>
    <cellStyle name="桁区切り 6 8 2 3 2" xfId="10832" xr:uid="{00000000-0005-0000-0000-0000A7260000}"/>
    <cellStyle name="桁区切り 6 8 2 3 2 2" xfId="23647" xr:uid="{00000000-0005-0000-0000-0000A8260000}"/>
    <cellStyle name="桁区切り 6 8 2 3 3" xfId="17240" xr:uid="{00000000-0005-0000-0000-0000A9260000}"/>
    <cellStyle name="桁区切り 6 8 2 4" xfId="6060" xr:uid="{00000000-0005-0000-0000-0000AA260000}"/>
    <cellStyle name="桁区切り 6 8 2 4 2" xfId="12473" xr:uid="{00000000-0005-0000-0000-0000AB260000}"/>
    <cellStyle name="桁区切り 6 8 2 4 2 2" xfId="25288" xr:uid="{00000000-0005-0000-0000-0000AC260000}"/>
    <cellStyle name="桁区切り 6 8 2 4 3" xfId="18881" xr:uid="{00000000-0005-0000-0000-0000AD260000}"/>
    <cellStyle name="桁区切り 6 8 2 5" xfId="8291" xr:uid="{00000000-0005-0000-0000-0000AE260000}"/>
    <cellStyle name="桁区切り 6 8 2 5 2" xfId="21106" xr:uid="{00000000-0005-0000-0000-0000AF260000}"/>
    <cellStyle name="桁区切り 6 8 2 6" xfId="14699" xr:uid="{00000000-0005-0000-0000-0000B0260000}"/>
    <cellStyle name="桁区切り 6 8 3" xfId="2874" xr:uid="{00000000-0005-0000-0000-0000B1260000}"/>
    <cellStyle name="桁区切り 6 8 3 2" xfId="9297" xr:uid="{00000000-0005-0000-0000-0000B2260000}"/>
    <cellStyle name="桁区切り 6 8 3 2 2" xfId="22112" xr:uid="{00000000-0005-0000-0000-0000B3260000}"/>
    <cellStyle name="桁区切り 6 8 3 3" xfId="15705" xr:uid="{00000000-0005-0000-0000-0000B4260000}"/>
    <cellStyle name="桁区切り 6 8 4" xfId="5038" xr:uid="{00000000-0005-0000-0000-0000B5260000}"/>
    <cellStyle name="桁区切り 6 8 4 2" xfId="11451" xr:uid="{00000000-0005-0000-0000-0000B6260000}"/>
    <cellStyle name="桁区切り 6 8 4 2 2" xfId="24266" xr:uid="{00000000-0005-0000-0000-0000B7260000}"/>
    <cellStyle name="桁区切り 6 8 4 3" xfId="17859" xr:uid="{00000000-0005-0000-0000-0000B8260000}"/>
    <cellStyle name="桁区切り 6 8 5" xfId="7300" xr:uid="{00000000-0005-0000-0000-0000B9260000}"/>
    <cellStyle name="桁区切り 6 8 5 2" xfId="20115" xr:uid="{00000000-0005-0000-0000-0000BA260000}"/>
    <cellStyle name="桁区切り 6 8 6" xfId="13708" xr:uid="{00000000-0005-0000-0000-0000BB260000}"/>
    <cellStyle name="桁区切り 6 9" xfId="719" xr:uid="{00000000-0005-0000-0000-0000BC260000}"/>
    <cellStyle name="桁区切り 6 9 2" xfId="1394" xr:uid="{00000000-0005-0000-0000-0000BD260000}"/>
    <cellStyle name="桁区切り 6 9 2 2" xfId="3426" xr:uid="{00000000-0005-0000-0000-0000BE260000}"/>
    <cellStyle name="桁区切り 6 9 2 2 2" xfId="9846" xr:uid="{00000000-0005-0000-0000-0000BF260000}"/>
    <cellStyle name="桁区切り 6 9 2 2 2 2" xfId="22661" xr:uid="{00000000-0005-0000-0000-0000C0260000}"/>
    <cellStyle name="桁区切り 6 9 2 2 3" xfId="16254" xr:uid="{00000000-0005-0000-0000-0000C1260000}"/>
    <cellStyle name="桁区切り 6 9 2 3" xfId="4391" xr:uid="{00000000-0005-0000-0000-0000C2260000}"/>
    <cellStyle name="桁区切り 6 9 2 3 2" xfId="10805" xr:uid="{00000000-0005-0000-0000-0000C3260000}"/>
    <cellStyle name="桁区切り 6 9 2 3 2 2" xfId="23620" xr:uid="{00000000-0005-0000-0000-0000C4260000}"/>
    <cellStyle name="桁区切り 6 9 2 3 3" xfId="17213" xr:uid="{00000000-0005-0000-0000-0000C5260000}"/>
    <cellStyle name="桁区切り 6 9 2 4" xfId="5590" xr:uid="{00000000-0005-0000-0000-0000C6260000}"/>
    <cellStyle name="桁区切り 6 9 2 4 2" xfId="12003" xr:uid="{00000000-0005-0000-0000-0000C7260000}"/>
    <cellStyle name="桁区切り 6 9 2 4 2 2" xfId="24818" xr:uid="{00000000-0005-0000-0000-0000C8260000}"/>
    <cellStyle name="桁区切り 6 9 2 4 3" xfId="18411" xr:uid="{00000000-0005-0000-0000-0000C9260000}"/>
    <cellStyle name="桁区切り 6 9 2 5" xfId="7821" xr:uid="{00000000-0005-0000-0000-0000CA260000}"/>
    <cellStyle name="桁区切り 6 9 2 5 2" xfId="20636" xr:uid="{00000000-0005-0000-0000-0000CB260000}"/>
    <cellStyle name="桁区切り 6 9 2 6" xfId="14229" xr:uid="{00000000-0005-0000-0000-0000CC260000}"/>
    <cellStyle name="桁区切り 6 9 3" xfId="2404" xr:uid="{00000000-0005-0000-0000-0000CD260000}"/>
    <cellStyle name="桁区切り 6 9 3 2" xfId="8827" xr:uid="{00000000-0005-0000-0000-0000CE260000}"/>
    <cellStyle name="桁区切り 6 9 3 2 2" xfId="21642" xr:uid="{00000000-0005-0000-0000-0000CF260000}"/>
    <cellStyle name="桁区切り 6 9 3 3" xfId="15235" xr:uid="{00000000-0005-0000-0000-0000D0260000}"/>
    <cellStyle name="桁区切り 6 9 4" xfId="4568" xr:uid="{00000000-0005-0000-0000-0000D1260000}"/>
    <cellStyle name="桁区切り 6 9 4 2" xfId="10981" xr:uid="{00000000-0005-0000-0000-0000D2260000}"/>
    <cellStyle name="桁区切り 6 9 4 2 2" xfId="23796" xr:uid="{00000000-0005-0000-0000-0000D3260000}"/>
    <cellStyle name="桁区切り 6 9 4 3" xfId="17389" xr:uid="{00000000-0005-0000-0000-0000D4260000}"/>
    <cellStyle name="桁区切り 6 9 5" xfId="7175" xr:uid="{00000000-0005-0000-0000-0000D5260000}"/>
    <cellStyle name="桁区切り 6 9 5 2" xfId="19990" xr:uid="{00000000-0005-0000-0000-0000D6260000}"/>
    <cellStyle name="桁区切り 6 9 6" xfId="13583" xr:uid="{00000000-0005-0000-0000-0000D7260000}"/>
    <cellStyle name="桁区切り 7" xfId="171" xr:uid="{00000000-0005-0000-0000-0000D8260000}"/>
    <cellStyle name="桁区切り 7 10" xfId="13099" xr:uid="{00000000-0005-0000-0000-0000D9260000}"/>
    <cellStyle name="桁区切り 7 2" xfId="521" xr:uid="{00000000-0005-0000-0000-0000DA260000}"/>
    <cellStyle name="桁区切り 7 2 2" xfId="1109" xr:uid="{00000000-0005-0000-0000-0000DB260000}"/>
    <cellStyle name="桁区切り 7 2 2 2" xfId="2149" xr:uid="{00000000-0005-0000-0000-0000DC260000}"/>
    <cellStyle name="桁区切り 7 2 2 2 2" xfId="4180" xr:uid="{00000000-0005-0000-0000-0000DD260000}"/>
    <cellStyle name="桁区切り 7 2 2 2 2 2" xfId="10600" xr:uid="{00000000-0005-0000-0000-0000DE260000}"/>
    <cellStyle name="桁区切り 7 2 2 2 2 2 2" xfId="23415" xr:uid="{00000000-0005-0000-0000-0000DF260000}"/>
    <cellStyle name="桁区切り 7 2 2 2 2 3" xfId="17008" xr:uid="{00000000-0005-0000-0000-0000E0260000}"/>
    <cellStyle name="桁区切り 7 2 2 2 3" xfId="4439" xr:uid="{00000000-0005-0000-0000-0000E1260000}"/>
    <cellStyle name="桁区切り 7 2 2 2 3 2" xfId="10853" xr:uid="{00000000-0005-0000-0000-0000E2260000}"/>
    <cellStyle name="桁区切り 7 2 2 2 3 2 2" xfId="23668" xr:uid="{00000000-0005-0000-0000-0000E3260000}"/>
    <cellStyle name="桁区切り 7 2 2 2 3 3" xfId="17261" xr:uid="{00000000-0005-0000-0000-0000E4260000}"/>
    <cellStyle name="桁区切り 7 2 2 2 4" xfId="6344" xr:uid="{00000000-0005-0000-0000-0000E5260000}"/>
    <cellStyle name="桁区切り 7 2 2 2 4 2" xfId="12757" xr:uid="{00000000-0005-0000-0000-0000E6260000}"/>
    <cellStyle name="桁区切り 7 2 2 2 4 2 2" xfId="25572" xr:uid="{00000000-0005-0000-0000-0000E7260000}"/>
    <cellStyle name="桁区切り 7 2 2 2 4 3" xfId="19165" xr:uid="{00000000-0005-0000-0000-0000E8260000}"/>
    <cellStyle name="桁区切り 7 2 2 2 5" xfId="8575" xr:uid="{00000000-0005-0000-0000-0000E9260000}"/>
    <cellStyle name="桁区切り 7 2 2 2 5 2" xfId="21390" xr:uid="{00000000-0005-0000-0000-0000EA260000}"/>
    <cellStyle name="桁区切り 7 2 2 2 6" xfId="14983" xr:uid="{00000000-0005-0000-0000-0000EB260000}"/>
    <cellStyle name="桁区切り 7 2 2 3" xfId="3158" xr:uid="{00000000-0005-0000-0000-0000EC260000}"/>
    <cellStyle name="桁区切り 7 2 2 3 2" xfId="9581" xr:uid="{00000000-0005-0000-0000-0000ED260000}"/>
    <cellStyle name="桁区切り 7 2 2 3 2 2" xfId="22396" xr:uid="{00000000-0005-0000-0000-0000EE260000}"/>
    <cellStyle name="桁区切り 7 2 2 3 3" xfId="15989" xr:uid="{00000000-0005-0000-0000-0000EF260000}"/>
    <cellStyle name="桁区切り 7 2 2 4" xfId="5322" xr:uid="{00000000-0005-0000-0000-0000F0260000}"/>
    <cellStyle name="桁区切り 7 2 2 4 2" xfId="11735" xr:uid="{00000000-0005-0000-0000-0000F1260000}"/>
    <cellStyle name="桁区切り 7 2 2 4 2 2" xfId="24550" xr:uid="{00000000-0005-0000-0000-0000F2260000}"/>
    <cellStyle name="桁区切り 7 2 2 4 3" xfId="18143" xr:uid="{00000000-0005-0000-0000-0000F3260000}"/>
    <cellStyle name="桁区切り 7 2 2 5" xfId="7562" xr:uid="{00000000-0005-0000-0000-0000F4260000}"/>
    <cellStyle name="桁区切り 7 2 2 5 2" xfId="20377" xr:uid="{00000000-0005-0000-0000-0000F5260000}"/>
    <cellStyle name="桁区切り 7 2 2 6" xfId="13970" xr:uid="{00000000-0005-0000-0000-0000F6260000}"/>
    <cellStyle name="桁区切り 7 2 3" xfId="1667" xr:uid="{00000000-0005-0000-0000-0000F7260000}"/>
    <cellStyle name="桁区切り 7 2 3 2" xfId="3698" xr:uid="{00000000-0005-0000-0000-0000F8260000}"/>
    <cellStyle name="桁区切り 7 2 3 2 2" xfId="10118" xr:uid="{00000000-0005-0000-0000-0000F9260000}"/>
    <cellStyle name="桁区切り 7 2 3 2 2 2" xfId="22933" xr:uid="{00000000-0005-0000-0000-0000FA260000}"/>
    <cellStyle name="桁区切り 7 2 3 2 3" xfId="16526" xr:uid="{00000000-0005-0000-0000-0000FB260000}"/>
    <cellStyle name="桁区切り 7 2 3 3" xfId="4405" xr:uid="{00000000-0005-0000-0000-0000FC260000}"/>
    <cellStyle name="桁区切り 7 2 3 3 2" xfId="10819" xr:uid="{00000000-0005-0000-0000-0000FD260000}"/>
    <cellStyle name="桁区切り 7 2 3 3 2 2" xfId="23634" xr:uid="{00000000-0005-0000-0000-0000FE260000}"/>
    <cellStyle name="桁区切り 7 2 3 3 3" xfId="17227" xr:uid="{00000000-0005-0000-0000-0000FF260000}"/>
    <cellStyle name="桁区切り 7 2 3 4" xfId="5862" xr:uid="{00000000-0005-0000-0000-000000270000}"/>
    <cellStyle name="桁区切り 7 2 3 4 2" xfId="12275" xr:uid="{00000000-0005-0000-0000-000001270000}"/>
    <cellStyle name="桁区切り 7 2 3 4 2 2" xfId="25090" xr:uid="{00000000-0005-0000-0000-000002270000}"/>
    <cellStyle name="桁区切り 7 2 3 4 3" xfId="18683" xr:uid="{00000000-0005-0000-0000-000003270000}"/>
    <cellStyle name="桁区切り 7 2 3 5" xfId="8093" xr:uid="{00000000-0005-0000-0000-000004270000}"/>
    <cellStyle name="桁区切り 7 2 3 5 2" xfId="20908" xr:uid="{00000000-0005-0000-0000-000005270000}"/>
    <cellStyle name="桁区切り 7 2 3 6" xfId="14501" xr:uid="{00000000-0005-0000-0000-000006270000}"/>
    <cellStyle name="桁区切り 7 2 4" xfId="2676" xr:uid="{00000000-0005-0000-0000-000007270000}"/>
    <cellStyle name="桁区切り 7 2 4 2" xfId="9099" xr:uid="{00000000-0005-0000-0000-000008270000}"/>
    <cellStyle name="桁区切り 7 2 4 2 2" xfId="21914" xr:uid="{00000000-0005-0000-0000-000009270000}"/>
    <cellStyle name="桁区切り 7 2 4 3" xfId="15507" xr:uid="{00000000-0005-0000-0000-00000A270000}"/>
    <cellStyle name="桁区切り 7 2 5" xfId="4840" xr:uid="{00000000-0005-0000-0000-00000B270000}"/>
    <cellStyle name="桁区切り 7 2 5 2" xfId="11253" xr:uid="{00000000-0005-0000-0000-00000C270000}"/>
    <cellStyle name="桁区切り 7 2 5 2 2" xfId="24068" xr:uid="{00000000-0005-0000-0000-00000D270000}"/>
    <cellStyle name="桁区切り 7 2 5 3" xfId="17661" xr:uid="{00000000-0005-0000-0000-00000E270000}"/>
    <cellStyle name="桁区切り 7 2 6" xfId="6616" xr:uid="{00000000-0005-0000-0000-00000F270000}"/>
    <cellStyle name="桁区切り 7 2 6 2" xfId="13027" xr:uid="{00000000-0005-0000-0000-000010270000}"/>
    <cellStyle name="桁区切り 7 2 6 2 2" xfId="25842" xr:uid="{00000000-0005-0000-0000-000011270000}"/>
    <cellStyle name="桁区切り 7 2 6 3" xfId="19435" xr:uid="{00000000-0005-0000-0000-000012270000}"/>
    <cellStyle name="桁区切り 7 2 7" xfId="6998" xr:uid="{00000000-0005-0000-0000-000013270000}"/>
    <cellStyle name="桁区切り 7 2 7 2" xfId="19813" xr:uid="{00000000-0005-0000-0000-000014270000}"/>
    <cellStyle name="桁区切り 7 2 8" xfId="13406" xr:uid="{00000000-0005-0000-0000-000015270000}"/>
    <cellStyle name="桁区切り 7 3" xfId="864" xr:uid="{00000000-0005-0000-0000-000016270000}"/>
    <cellStyle name="桁区切り 7 3 2" xfId="1883" xr:uid="{00000000-0005-0000-0000-000017270000}"/>
    <cellStyle name="桁区切り 7 3 2 2" xfId="3914" xr:uid="{00000000-0005-0000-0000-000018270000}"/>
    <cellStyle name="桁区切り 7 3 2 2 2" xfId="10334" xr:uid="{00000000-0005-0000-0000-000019270000}"/>
    <cellStyle name="桁区切り 7 3 2 2 2 2" xfId="23149" xr:uid="{00000000-0005-0000-0000-00001A270000}"/>
    <cellStyle name="桁区切り 7 3 2 2 3" xfId="16742" xr:uid="{00000000-0005-0000-0000-00001B270000}"/>
    <cellStyle name="桁区切り 7 3 2 3" xfId="4421" xr:uid="{00000000-0005-0000-0000-00001C270000}"/>
    <cellStyle name="桁区切り 7 3 2 3 2" xfId="10835" xr:uid="{00000000-0005-0000-0000-00001D270000}"/>
    <cellStyle name="桁区切り 7 3 2 3 2 2" xfId="23650" xr:uid="{00000000-0005-0000-0000-00001E270000}"/>
    <cellStyle name="桁区切り 7 3 2 3 3" xfId="17243" xr:uid="{00000000-0005-0000-0000-00001F270000}"/>
    <cellStyle name="桁区切り 7 3 2 4" xfId="6078" xr:uid="{00000000-0005-0000-0000-000020270000}"/>
    <cellStyle name="桁区切り 7 3 2 4 2" xfId="12491" xr:uid="{00000000-0005-0000-0000-000021270000}"/>
    <cellStyle name="桁区切り 7 3 2 4 2 2" xfId="25306" xr:uid="{00000000-0005-0000-0000-000022270000}"/>
    <cellStyle name="桁区切り 7 3 2 4 3" xfId="18899" xr:uid="{00000000-0005-0000-0000-000023270000}"/>
    <cellStyle name="桁区切り 7 3 2 5" xfId="8309" xr:uid="{00000000-0005-0000-0000-000024270000}"/>
    <cellStyle name="桁区切り 7 3 2 5 2" xfId="21124" xr:uid="{00000000-0005-0000-0000-000025270000}"/>
    <cellStyle name="桁区切り 7 3 2 6" xfId="14717" xr:uid="{00000000-0005-0000-0000-000026270000}"/>
    <cellStyle name="桁区切り 7 3 3" xfId="2892" xr:uid="{00000000-0005-0000-0000-000027270000}"/>
    <cellStyle name="桁区切り 7 3 3 2" xfId="9315" xr:uid="{00000000-0005-0000-0000-000028270000}"/>
    <cellStyle name="桁区切り 7 3 3 2 2" xfId="22130" xr:uid="{00000000-0005-0000-0000-000029270000}"/>
    <cellStyle name="桁区切り 7 3 3 3" xfId="15723" xr:uid="{00000000-0005-0000-0000-00002A270000}"/>
    <cellStyle name="桁区切り 7 3 4" xfId="5056" xr:uid="{00000000-0005-0000-0000-00002B270000}"/>
    <cellStyle name="桁区切り 7 3 4 2" xfId="11469" xr:uid="{00000000-0005-0000-0000-00002C270000}"/>
    <cellStyle name="桁区切り 7 3 4 2 2" xfId="24284" xr:uid="{00000000-0005-0000-0000-00002D270000}"/>
    <cellStyle name="桁区切り 7 3 4 3" xfId="17877" xr:uid="{00000000-0005-0000-0000-00002E270000}"/>
    <cellStyle name="桁区切り 7 3 5" xfId="7317" xr:uid="{00000000-0005-0000-0000-00002F270000}"/>
    <cellStyle name="桁区切り 7 3 5 2" xfId="20132" xr:uid="{00000000-0005-0000-0000-000030270000}"/>
    <cellStyle name="桁区切り 7 3 6" xfId="13725" xr:uid="{00000000-0005-0000-0000-000031270000}"/>
    <cellStyle name="桁区切り 7 4" xfId="1380" xr:uid="{00000000-0005-0000-0000-000032270000}"/>
    <cellStyle name="桁区切り 7 4 2" xfId="3412" xr:uid="{00000000-0005-0000-0000-000033270000}"/>
    <cellStyle name="桁区切り 7 4 2 2" xfId="5576" xr:uid="{00000000-0005-0000-0000-000034270000}"/>
    <cellStyle name="桁区切り 7 4 2 2 2" xfId="11989" xr:uid="{00000000-0005-0000-0000-000035270000}"/>
    <cellStyle name="桁区切り 7 4 2 2 2 2" xfId="24804" xr:uid="{00000000-0005-0000-0000-000036270000}"/>
    <cellStyle name="桁区切り 7 4 2 2 3" xfId="18397" xr:uid="{00000000-0005-0000-0000-000037270000}"/>
    <cellStyle name="桁区切り 7 4 2 3" xfId="9832" xr:uid="{00000000-0005-0000-0000-000038270000}"/>
    <cellStyle name="桁区切り 7 4 2 3 2" xfId="22647" xr:uid="{00000000-0005-0000-0000-000039270000}"/>
    <cellStyle name="桁区切り 7 4 2 4" xfId="16240" xr:uid="{00000000-0005-0000-0000-00003A270000}"/>
    <cellStyle name="桁区切り 7 4 3" xfId="2390" xr:uid="{00000000-0005-0000-0000-00003B270000}"/>
    <cellStyle name="桁区切り 7 4 3 2" xfId="8813" xr:uid="{00000000-0005-0000-0000-00003C270000}"/>
    <cellStyle name="桁区切り 7 4 3 2 2" xfId="21628" xr:uid="{00000000-0005-0000-0000-00003D270000}"/>
    <cellStyle name="桁区切り 7 4 3 3" xfId="15221" xr:uid="{00000000-0005-0000-0000-00003E270000}"/>
    <cellStyle name="桁区切り 7 4 4" xfId="4388" xr:uid="{00000000-0005-0000-0000-00003F270000}"/>
    <cellStyle name="桁区切り 7 4 4 2" xfId="10802" xr:uid="{00000000-0005-0000-0000-000040270000}"/>
    <cellStyle name="桁区切り 7 4 4 2 2" xfId="23617" xr:uid="{00000000-0005-0000-0000-000041270000}"/>
    <cellStyle name="桁区切り 7 4 4 3" xfId="17210" xr:uid="{00000000-0005-0000-0000-000042270000}"/>
    <cellStyle name="桁区切り 7 4 5" xfId="4554" xr:uid="{00000000-0005-0000-0000-000043270000}"/>
    <cellStyle name="桁区切り 7 4 5 2" xfId="10967" xr:uid="{00000000-0005-0000-0000-000044270000}"/>
    <cellStyle name="桁区切り 7 4 5 2 2" xfId="23782" xr:uid="{00000000-0005-0000-0000-000045270000}"/>
    <cellStyle name="桁区切り 7 4 5 3" xfId="17375" xr:uid="{00000000-0005-0000-0000-000046270000}"/>
    <cellStyle name="桁区切り 7 4 6" xfId="7807" xr:uid="{00000000-0005-0000-0000-000047270000}"/>
    <cellStyle name="桁区切り 7 4 6 2" xfId="20622" xr:uid="{00000000-0005-0000-0000-000048270000}"/>
    <cellStyle name="桁区切り 7 4 7" xfId="14215" xr:uid="{00000000-0005-0000-0000-000049270000}"/>
    <cellStyle name="桁区切り 7 5" xfId="1313" xr:uid="{00000000-0005-0000-0000-00004A270000}"/>
    <cellStyle name="桁区切り 7 5 2" xfId="3360" xr:uid="{00000000-0005-0000-0000-00004B270000}"/>
    <cellStyle name="桁区切り 7 5 2 2" xfId="9783" xr:uid="{00000000-0005-0000-0000-00004C270000}"/>
    <cellStyle name="桁区切り 7 5 2 2 2" xfId="22598" xr:uid="{00000000-0005-0000-0000-00004D270000}"/>
    <cellStyle name="桁区切り 7 5 2 3" xfId="16191" xr:uid="{00000000-0005-0000-0000-00004E270000}"/>
    <cellStyle name="桁区切り 7 5 3" xfId="4375" xr:uid="{00000000-0005-0000-0000-00004F270000}"/>
    <cellStyle name="桁区切り 7 5 3 2" xfId="10789" xr:uid="{00000000-0005-0000-0000-000050270000}"/>
    <cellStyle name="桁区切り 7 5 3 2 2" xfId="23604" xr:uid="{00000000-0005-0000-0000-000051270000}"/>
    <cellStyle name="桁区切り 7 5 3 3" xfId="17197" xr:uid="{00000000-0005-0000-0000-000052270000}"/>
    <cellStyle name="桁区切り 7 5 4" xfId="4502" xr:uid="{00000000-0005-0000-0000-000053270000}"/>
    <cellStyle name="桁区切り 7 5 4 2" xfId="10915" xr:uid="{00000000-0005-0000-0000-000054270000}"/>
    <cellStyle name="桁区切り 7 5 4 2 2" xfId="23730" xr:uid="{00000000-0005-0000-0000-000055270000}"/>
    <cellStyle name="桁区切り 7 5 4 3" xfId="17323" xr:uid="{00000000-0005-0000-0000-000056270000}"/>
    <cellStyle name="桁区切り 7 5 5" xfId="7761" xr:uid="{00000000-0005-0000-0000-000057270000}"/>
    <cellStyle name="桁区切り 7 5 5 2" xfId="20576" xr:uid="{00000000-0005-0000-0000-000058270000}"/>
    <cellStyle name="桁区切り 7 5 6" xfId="14169" xr:uid="{00000000-0005-0000-0000-000059270000}"/>
    <cellStyle name="桁区切り 7 6" xfId="2330" xr:uid="{00000000-0005-0000-0000-00005A270000}"/>
    <cellStyle name="桁区切り 7 6 2" xfId="5524" xr:uid="{00000000-0005-0000-0000-00005B270000}"/>
    <cellStyle name="桁区切り 7 6 2 2" xfId="11937" xr:uid="{00000000-0005-0000-0000-00005C270000}"/>
    <cellStyle name="桁区切り 7 6 2 2 2" xfId="24752" xr:uid="{00000000-0005-0000-0000-00005D270000}"/>
    <cellStyle name="桁区切り 7 6 2 3" xfId="18345" xr:uid="{00000000-0005-0000-0000-00005E270000}"/>
    <cellStyle name="桁区切り 7 6 3" xfId="8753" xr:uid="{00000000-0005-0000-0000-00005F270000}"/>
    <cellStyle name="桁区切り 7 6 3 2" xfId="21568" xr:uid="{00000000-0005-0000-0000-000060270000}"/>
    <cellStyle name="桁区切り 7 6 4" xfId="15161" xr:uid="{00000000-0005-0000-0000-000061270000}"/>
    <cellStyle name="桁区切り 7 7" xfId="4468" xr:uid="{00000000-0005-0000-0000-000062270000}"/>
    <cellStyle name="桁区切り 7 7 2" xfId="10882" xr:uid="{00000000-0005-0000-0000-000063270000}"/>
    <cellStyle name="桁区切り 7 7 2 2" xfId="23697" xr:uid="{00000000-0005-0000-0000-000064270000}"/>
    <cellStyle name="桁区切り 7 7 3" xfId="17290" xr:uid="{00000000-0005-0000-0000-000065270000}"/>
    <cellStyle name="桁区切り 7 8" xfId="6588" xr:uid="{00000000-0005-0000-0000-000066270000}"/>
    <cellStyle name="桁区切り 7 8 2" xfId="13000" xr:uid="{00000000-0005-0000-0000-000067270000}"/>
    <cellStyle name="桁区切り 7 8 2 2" xfId="25815" xr:uid="{00000000-0005-0000-0000-000068270000}"/>
    <cellStyle name="桁区切り 7 8 3" xfId="19408" xr:uid="{00000000-0005-0000-0000-000069270000}"/>
    <cellStyle name="桁区切り 7 9" xfId="6691" xr:uid="{00000000-0005-0000-0000-00006A270000}"/>
    <cellStyle name="桁区切り 7 9 2" xfId="19506" xr:uid="{00000000-0005-0000-0000-00006B270000}"/>
    <cellStyle name="桁区切り 8" xfId="454" xr:uid="{00000000-0005-0000-0000-00006C270000}"/>
    <cellStyle name="桁区切り 8 2" xfId="1065" xr:uid="{00000000-0005-0000-0000-00006D270000}"/>
    <cellStyle name="桁区切り 8 2 2" xfId="2105" xr:uid="{00000000-0005-0000-0000-00006E270000}"/>
    <cellStyle name="桁区切り 8 2 2 2" xfId="4136" xr:uid="{00000000-0005-0000-0000-00006F270000}"/>
    <cellStyle name="桁区切り 8 2 2 2 2" xfId="10556" xr:uid="{00000000-0005-0000-0000-000070270000}"/>
    <cellStyle name="桁区切り 8 2 2 2 2 2" xfId="23371" xr:uid="{00000000-0005-0000-0000-000071270000}"/>
    <cellStyle name="桁区切り 8 2 2 2 3" xfId="16964" xr:uid="{00000000-0005-0000-0000-000072270000}"/>
    <cellStyle name="桁区切り 8 2 2 3" xfId="4435" xr:uid="{00000000-0005-0000-0000-000073270000}"/>
    <cellStyle name="桁区切り 8 2 2 3 2" xfId="10849" xr:uid="{00000000-0005-0000-0000-000074270000}"/>
    <cellStyle name="桁区切り 8 2 2 3 2 2" xfId="23664" xr:uid="{00000000-0005-0000-0000-000075270000}"/>
    <cellStyle name="桁区切り 8 2 2 3 3" xfId="17257" xr:uid="{00000000-0005-0000-0000-000076270000}"/>
    <cellStyle name="桁区切り 8 2 2 4" xfId="6300" xr:uid="{00000000-0005-0000-0000-000077270000}"/>
    <cellStyle name="桁区切り 8 2 2 4 2" xfId="12713" xr:uid="{00000000-0005-0000-0000-000078270000}"/>
    <cellStyle name="桁区切り 8 2 2 4 2 2" xfId="25528" xr:uid="{00000000-0005-0000-0000-000079270000}"/>
    <cellStyle name="桁区切り 8 2 2 4 3" xfId="19121" xr:uid="{00000000-0005-0000-0000-00007A270000}"/>
    <cellStyle name="桁区切り 8 2 2 5" xfId="8531" xr:uid="{00000000-0005-0000-0000-00007B270000}"/>
    <cellStyle name="桁区切り 8 2 2 5 2" xfId="21346" xr:uid="{00000000-0005-0000-0000-00007C270000}"/>
    <cellStyle name="桁区切り 8 2 2 6" xfId="14939" xr:uid="{00000000-0005-0000-0000-00007D270000}"/>
    <cellStyle name="桁区切り 8 2 3" xfId="3114" xr:uid="{00000000-0005-0000-0000-00007E270000}"/>
    <cellStyle name="桁区切り 8 2 3 2" xfId="9537" xr:uid="{00000000-0005-0000-0000-00007F270000}"/>
    <cellStyle name="桁区切り 8 2 3 2 2" xfId="22352" xr:uid="{00000000-0005-0000-0000-000080270000}"/>
    <cellStyle name="桁区切り 8 2 3 3" xfId="15945" xr:uid="{00000000-0005-0000-0000-000081270000}"/>
    <cellStyle name="桁区切り 8 2 4" xfId="5278" xr:uid="{00000000-0005-0000-0000-000082270000}"/>
    <cellStyle name="桁区切り 8 2 4 2" xfId="11691" xr:uid="{00000000-0005-0000-0000-000083270000}"/>
    <cellStyle name="桁区切り 8 2 4 2 2" xfId="24506" xr:uid="{00000000-0005-0000-0000-000084270000}"/>
    <cellStyle name="桁区切り 8 2 4 3" xfId="18099" xr:uid="{00000000-0005-0000-0000-000085270000}"/>
    <cellStyle name="桁区切り 8 2 5" xfId="7518" xr:uid="{00000000-0005-0000-0000-000086270000}"/>
    <cellStyle name="桁区切り 8 2 5 2" xfId="20333" xr:uid="{00000000-0005-0000-0000-000087270000}"/>
    <cellStyle name="桁区切り 8 2 6" xfId="13926" xr:uid="{00000000-0005-0000-0000-000088270000}"/>
    <cellStyle name="桁区切り 8 3" xfId="1623" xr:uid="{00000000-0005-0000-0000-000089270000}"/>
    <cellStyle name="桁区切り 8 3 2" xfId="3654" xr:uid="{00000000-0005-0000-0000-00008A270000}"/>
    <cellStyle name="桁区切り 8 3 2 2" xfId="5818" xr:uid="{00000000-0005-0000-0000-00008B270000}"/>
    <cellStyle name="桁区切り 8 3 2 2 2" xfId="12231" xr:uid="{00000000-0005-0000-0000-00008C270000}"/>
    <cellStyle name="桁区切り 8 3 2 2 2 2" xfId="25046" xr:uid="{00000000-0005-0000-0000-00008D270000}"/>
    <cellStyle name="桁区切り 8 3 2 2 3" xfId="18639" xr:uid="{00000000-0005-0000-0000-00008E270000}"/>
    <cellStyle name="桁区切り 8 3 2 3" xfId="10074" xr:uid="{00000000-0005-0000-0000-00008F270000}"/>
    <cellStyle name="桁区切り 8 3 2 3 2" xfId="22889" xr:uid="{00000000-0005-0000-0000-000090270000}"/>
    <cellStyle name="桁区切り 8 3 2 4" xfId="16482" xr:uid="{00000000-0005-0000-0000-000091270000}"/>
    <cellStyle name="桁区切り 8 3 3" xfId="2632" xr:uid="{00000000-0005-0000-0000-000092270000}"/>
    <cellStyle name="桁区切り 8 3 3 2" xfId="9055" xr:uid="{00000000-0005-0000-0000-000093270000}"/>
    <cellStyle name="桁区切り 8 3 3 2 2" xfId="21870" xr:uid="{00000000-0005-0000-0000-000094270000}"/>
    <cellStyle name="桁区切り 8 3 3 3" xfId="15463" xr:uid="{00000000-0005-0000-0000-000095270000}"/>
    <cellStyle name="桁区切り 8 3 4" xfId="4401" xr:uid="{00000000-0005-0000-0000-000096270000}"/>
    <cellStyle name="桁区切り 8 3 4 2" xfId="10815" xr:uid="{00000000-0005-0000-0000-000097270000}"/>
    <cellStyle name="桁区切り 8 3 4 2 2" xfId="23630" xr:uid="{00000000-0005-0000-0000-000098270000}"/>
    <cellStyle name="桁区切り 8 3 4 3" xfId="17223" xr:uid="{00000000-0005-0000-0000-000099270000}"/>
    <cellStyle name="桁区切り 8 3 5" xfId="4796" xr:uid="{00000000-0005-0000-0000-00009A270000}"/>
    <cellStyle name="桁区切り 8 3 5 2" xfId="11209" xr:uid="{00000000-0005-0000-0000-00009B270000}"/>
    <cellStyle name="桁区切り 8 3 5 2 2" xfId="24024" xr:uid="{00000000-0005-0000-0000-00009C270000}"/>
    <cellStyle name="桁区切り 8 3 5 3" xfId="17617" xr:uid="{00000000-0005-0000-0000-00009D270000}"/>
    <cellStyle name="桁区切り 8 3 6" xfId="8049" xr:uid="{00000000-0005-0000-0000-00009E270000}"/>
    <cellStyle name="桁区切り 8 3 6 2" xfId="20864" xr:uid="{00000000-0005-0000-0000-00009F270000}"/>
    <cellStyle name="桁区切り 8 3 7" xfId="14457" xr:uid="{00000000-0005-0000-0000-0000A0270000}"/>
    <cellStyle name="桁区切り 8 4" xfId="1336" xr:uid="{00000000-0005-0000-0000-0000A1270000}"/>
    <cellStyle name="桁区切り 8 4 2" xfId="3373" xr:uid="{00000000-0005-0000-0000-0000A2270000}"/>
    <cellStyle name="桁区切り 8 4 2 2" xfId="9793" xr:uid="{00000000-0005-0000-0000-0000A3270000}"/>
    <cellStyle name="桁区切り 8 4 2 2 2" xfId="22608" xr:uid="{00000000-0005-0000-0000-0000A4270000}"/>
    <cellStyle name="桁区切り 8 4 2 3" xfId="16201" xr:uid="{00000000-0005-0000-0000-0000A5270000}"/>
    <cellStyle name="桁区切り 8 4 3" xfId="4378" xr:uid="{00000000-0005-0000-0000-0000A6270000}"/>
    <cellStyle name="桁区切り 8 4 3 2" xfId="10792" xr:uid="{00000000-0005-0000-0000-0000A7270000}"/>
    <cellStyle name="桁区切り 8 4 3 2 2" xfId="23607" xr:uid="{00000000-0005-0000-0000-0000A8270000}"/>
    <cellStyle name="桁区切り 8 4 3 3" xfId="17200" xr:uid="{00000000-0005-0000-0000-0000A9270000}"/>
    <cellStyle name="桁区切り 8 4 4" xfId="5534" xr:uid="{00000000-0005-0000-0000-0000AA270000}"/>
    <cellStyle name="桁区切り 8 4 4 2" xfId="11947" xr:uid="{00000000-0005-0000-0000-0000AB270000}"/>
    <cellStyle name="桁区切り 8 4 4 2 2" xfId="24762" xr:uid="{00000000-0005-0000-0000-0000AC270000}"/>
    <cellStyle name="桁区切り 8 4 4 3" xfId="18355" xr:uid="{00000000-0005-0000-0000-0000AD270000}"/>
    <cellStyle name="桁区切り 8 4 5" xfId="7771" xr:uid="{00000000-0005-0000-0000-0000AE270000}"/>
    <cellStyle name="桁区切り 8 4 5 2" xfId="20586" xr:uid="{00000000-0005-0000-0000-0000AF270000}"/>
    <cellStyle name="桁区切り 8 4 6" xfId="14179" xr:uid="{00000000-0005-0000-0000-0000B0270000}"/>
    <cellStyle name="桁区切り 8 5" xfId="2336" xr:uid="{00000000-0005-0000-0000-0000B1270000}"/>
    <cellStyle name="桁区切り 8 5 2" xfId="8759" xr:uid="{00000000-0005-0000-0000-0000B2270000}"/>
    <cellStyle name="桁区切り 8 5 2 2" xfId="21574" xr:uid="{00000000-0005-0000-0000-0000B3270000}"/>
    <cellStyle name="桁区切り 8 5 3" xfId="15167" xr:uid="{00000000-0005-0000-0000-0000B4270000}"/>
    <cellStyle name="桁区切り 8 6" xfId="4512" xr:uid="{00000000-0005-0000-0000-0000B5270000}"/>
    <cellStyle name="桁区切り 8 6 2" xfId="10925" xr:uid="{00000000-0005-0000-0000-0000B6270000}"/>
    <cellStyle name="桁区切り 8 6 2 2" xfId="23740" xr:uid="{00000000-0005-0000-0000-0000B7270000}"/>
    <cellStyle name="桁区切り 8 6 3" xfId="17333" xr:uid="{00000000-0005-0000-0000-0000B8270000}"/>
    <cellStyle name="桁区切り 8 7" xfId="6934" xr:uid="{00000000-0005-0000-0000-0000B9270000}"/>
    <cellStyle name="桁区切り 8 7 2" xfId="19749" xr:uid="{00000000-0005-0000-0000-0000BA270000}"/>
    <cellStyle name="桁区切り 8 8" xfId="13342" xr:uid="{00000000-0005-0000-0000-0000BB270000}"/>
    <cellStyle name="桁区切り 9" xfId="1342" xr:uid="{00000000-0005-0000-0000-0000BC270000}"/>
    <cellStyle name="桁区切り 9 2" xfId="3379" xr:uid="{00000000-0005-0000-0000-0000BD270000}"/>
    <cellStyle name="桁区切り 9 2 2" xfId="5540" xr:uid="{00000000-0005-0000-0000-0000BE270000}"/>
    <cellStyle name="桁区切り 9 2 2 2" xfId="11953" xr:uid="{00000000-0005-0000-0000-0000BF270000}"/>
    <cellStyle name="桁区切り 9 2 2 2 2" xfId="24768" xr:uid="{00000000-0005-0000-0000-0000C0270000}"/>
    <cellStyle name="桁区切り 9 2 2 3" xfId="18361" xr:uid="{00000000-0005-0000-0000-0000C1270000}"/>
    <cellStyle name="桁区切り 9 2 3" xfId="9799" xr:uid="{00000000-0005-0000-0000-0000C2270000}"/>
    <cellStyle name="桁区切り 9 2 3 2" xfId="22614" xr:uid="{00000000-0005-0000-0000-0000C3270000}"/>
    <cellStyle name="桁区切り 9 2 4" xfId="16207" xr:uid="{00000000-0005-0000-0000-0000C4270000}"/>
    <cellStyle name="桁区切り 9 3" xfId="2356" xr:uid="{00000000-0005-0000-0000-0000C5270000}"/>
    <cellStyle name="桁区切り 9 3 2" xfId="8779" xr:uid="{00000000-0005-0000-0000-0000C6270000}"/>
    <cellStyle name="桁区切り 9 3 2 2" xfId="21594" xr:uid="{00000000-0005-0000-0000-0000C7270000}"/>
    <cellStyle name="桁区切り 9 3 3" xfId="15187" xr:uid="{00000000-0005-0000-0000-0000C8270000}"/>
    <cellStyle name="桁区切り 9 4" xfId="4381" xr:uid="{00000000-0005-0000-0000-0000C9270000}"/>
    <cellStyle name="桁区切り 9 4 2" xfId="10795" xr:uid="{00000000-0005-0000-0000-0000CA270000}"/>
    <cellStyle name="桁区切り 9 4 2 2" xfId="23610" xr:uid="{00000000-0005-0000-0000-0000CB270000}"/>
    <cellStyle name="桁区切り 9 4 3" xfId="17203" xr:uid="{00000000-0005-0000-0000-0000CC270000}"/>
    <cellStyle name="桁区切り 9 5" xfId="4518" xr:uid="{00000000-0005-0000-0000-0000CD270000}"/>
    <cellStyle name="桁区切り 9 5 2" xfId="10931" xr:uid="{00000000-0005-0000-0000-0000CE270000}"/>
    <cellStyle name="桁区切り 9 5 2 2" xfId="23746" xr:uid="{00000000-0005-0000-0000-0000CF270000}"/>
    <cellStyle name="桁区切り 9 5 3" xfId="17339" xr:uid="{00000000-0005-0000-0000-0000D0270000}"/>
    <cellStyle name="桁区切り 9 6" xfId="7777" xr:uid="{00000000-0005-0000-0000-0000D1270000}"/>
    <cellStyle name="桁区切り 9 6 2" xfId="20592" xr:uid="{00000000-0005-0000-0000-0000D2270000}"/>
    <cellStyle name="桁区切り 9 7" xfId="14185" xr:uid="{00000000-0005-0000-0000-0000D3270000}"/>
    <cellStyle name="見出し 1" xfId="3" builtinId="16" customBuiltin="1"/>
    <cellStyle name="見出し 1 2" xfId="84" xr:uid="{00000000-0005-0000-0000-0000D5270000}"/>
    <cellStyle name="見出し 2" xfId="4" builtinId="17" customBuiltin="1"/>
    <cellStyle name="見出し 2 2" xfId="85" xr:uid="{00000000-0005-0000-0000-0000D7270000}"/>
    <cellStyle name="見出し 2 2 2" xfId="161" xr:uid="{00000000-0005-0000-0000-0000D8270000}"/>
    <cellStyle name="見出し 2 2 3" xfId="1351" xr:uid="{00000000-0005-0000-0000-0000D9270000}"/>
    <cellStyle name="見出し 2 2 4" xfId="656" xr:uid="{00000000-0005-0000-0000-0000DA270000}"/>
    <cellStyle name="見出し 2 3" xfId="203" xr:uid="{00000000-0005-0000-0000-0000DB270000}"/>
    <cellStyle name="見出し 3" xfId="5" builtinId="18" customBuiltin="1"/>
    <cellStyle name="見出し 3 2" xfId="86" xr:uid="{00000000-0005-0000-0000-0000DD270000}"/>
    <cellStyle name="見出し 4" xfId="6" builtinId="19" customBuiltin="1"/>
    <cellStyle name="見出し 4 2" xfId="87" xr:uid="{00000000-0005-0000-0000-0000DF270000}"/>
    <cellStyle name="集計" xfId="16" builtinId="25" customBuiltin="1"/>
    <cellStyle name="集計 2" xfId="88" xr:uid="{00000000-0005-0000-0000-0000E1270000}"/>
    <cellStyle name="出力" xfId="10" builtinId="21" customBuiltin="1"/>
    <cellStyle name="出力 2" xfId="89" xr:uid="{00000000-0005-0000-0000-0000E3270000}"/>
    <cellStyle name="説明文" xfId="15" builtinId="53" customBuiltin="1"/>
    <cellStyle name="説明文 2" xfId="90" xr:uid="{00000000-0005-0000-0000-0000E5270000}"/>
    <cellStyle name="通貨 2" xfId="139" xr:uid="{00000000-0005-0000-0000-0000E6270000}"/>
    <cellStyle name="通貨 2 2" xfId="278" xr:uid="{00000000-0005-0000-0000-0000E7270000}"/>
    <cellStyle name="通貨 2 2 2" xfId="4470" xr:uid="{00000000-0005-0000-0000-0000E8270000}"/>
    <cellStyle name="通貨 2 2 3" xfId="6629" xr:uid="{00000000-0005-0000-0000-0000E9270000}"/>
    <cellStyle name="通貨 2 3" xfId="688" xr:uid="{00000000-0005-0000-0000-0000EA270000}"/>
    <cellStyle name="通貨 2 4" xfId="6605" xr:uid="{00000000-0005-0000-0000-0000EB270000}"/>
    <cellStyle name="入力" xfId="9" builtinId="20" customBuiltin="1"/>
    <cellStyle name="入力 2" xfId="91" xr:uid="{00000000-0005-0000-0000-0000ED270000}"/>
    <cellStyle name="標準" xfId="0" builtinId="0"/>
    <cellStyle name="標準 10" xfId="95" xr:uid="{00000000-0005-0000-0000-0000EF270000}"/>
    <cellStyle name="標準 10 10" xfId="672" xr:uid="{00000000-0005-0000-0000-0000F0270000}"/>
    <cellStyle name="標準 10 10 2" xfId="7134" xr:uid="{00000000-0005-0000-0000-0000F1270000}"/>
    <cellStyle name="標準 10 10 2 2" xfId="19949" xr:uid="{00000000-0005-0000-0000-0000F2270000}"/>
    <cellStyle name="標準 10 10 3" xfId="13542" xr:uid="{00000000-0005-0000-0000-0000F3270000}"/>
    <cellStyle name="標準 10 11" xfId="6525" xr:uid="{00000000-0005-0000-0000-0000F4270000}"/>
    <cellStyle name="標準 10 11 2" xfId="12938" xr:uid="{00000000-0005-0000-0000-0000F5270000}"/>
    <cellStyle name="標準 10 11 2 2" xfId="25753" xr:uid="{00000000-0005-0000-0000-0000F6270000}"/>
    <cellStyle name="標準 10 11 3" xfId="19346" xr:uid="{00000000-0005-0000-0000-0000F7270000}"/>
    <cellStyle name="標準 10 12" xfId="654" xr:uid="{00000000-0005-0000-0000-0000F8270000}"/>
    <cellStyle name="標準 10 12 2" xfId="7125" xr:uid="{00000000-0005-0000-0000-0000F9270000}"/>
    <cellStyle name="標準 10 12 2 2" xfId="19940" xr:uid="{00000000-0005-0000-0000-0000FA270000}"/>
    <cellStyle name="標準 10 12 3" xfId="13533" xr:uid="{00000000-0005-0000-0000-0000FB270000}"/>
    <cellStyle name="標準 10 13" xfId="6577" xr:uid="{00000000-0005-0000-0000-0000FC270000}"/>
    <cellStyle name="標準 10 13 2" xfId="12990" xr:uid="{00000000-0005-0000-0000-0000FD270000}"/>
    <cellStyle name="標準 10 13 2 2" xfId="25805" xr:uid="{00000000-0005-0000-0000-0000FE270000}"/>
    <cellStyle name="標準 10 13 3" xfId="19398" xr:uid="{00000000-0005-0000-0000-0000FF270000}"/>
    <cellStyle name="標準 10 14" xfId="112" xr:uid="{00000000-0005-0000-0000-000000280000}"/>
    <cellStyle name="標準 10 14 2" xfId="6663" xr:uid="{00000000-0005-0000-0000-000001280000}"/>
    <cellStyle name="標準 10 14 2 2" xfId="19478" xr:uid="{00000000-0005-0000-0000-000002280000}"/>
    <cellStyle name="標準 10 14 3" xfId="13071" xr:uid="{00000000-0005-0000-0000-000003280000}"/>
    <cellStyle name="標準 10 15" xfId="6642" xr:uid="{00000000-0005-0000-0000-000004280000}"/>
    <cellStyle name="標準 10 15 2" xfId="19457" xr:uid="{00000000-0005-0000-0000-000005280000}"/>
    <cellStyle name="標準 10 16" xfId="13062" xr:uid="{00000000-0005-0000-0000-000006280000}"/>
    <cellStyle name="標準 10 2" xfId="131" xr:uid="{00000000-0005-0000-0000-000007280000}"/>
    <cellStyle name="標準 10 2 2" xfId="768" xr:uid="{00000000-0005-0000-0000-000008280000}"/>
    <cellStyle name="標準 10 2 2 2" xfId="6627" xr:uid="{00000000-0005-0000-0000-000009280000}"/>
    <cellStyle name="標準 10 2 2 2 2" xfId="13038" xr:uid="{00000000-0005-0000-0000-00000A280000}"/>
    <cellStyle name="標準 10 2 2 2 2 2" xfId="25853" xr:uid="{00000000-0005-0000-0000-00000B280000}"/>
    <cellStyle name="標準 10 2 2 2 3" xfId="19446" xr:uid="{00000000-0005-0000-0000-00000C280000}"/>
    <cellStyle name="標準 10 2 2 3" xfId="6599" xr:uid="{00000000-0005-0000-0000-00000D280000}"/>
    <cellStyle name="標準 10 2 2 3 2" xfId="13011" xr:uid="{00000000-0005-0000-0000-00000E280000}"/>
    <cellStyle name="標準 10 2 2 3 2 2" xfId="25826" xr:uid="{00000000-0005-0000-0000-00000F280000}"/>
    <cellStyle name="標準 10 2 2 3 3" xfId="19419" xr:uid="{00000000-0005-0000-0000-000010280000}"/>
    <cellStyle name="標準 10 2 3" xfId="1371" xr:uid="{00000000-0005-0000-0000-000011280000}"/>
    <cellStyle name="標準 10 2 3 2" xfId="3403" xr:uid="{00000000-0005-0000-0000-000012280000}"/>
    <cellStyle name="標準 10 2 3 2 2" xfId="5567" xr:uid="{00000000-0005-0000-0000-000013280000}"/>
    <cellStyle name="標準 10 2 3 2 2 2" xfId="11980" xr:uid="{00000000-0005-0000-0000-000014280000}"/>
    <cellStyle name="標準 10 2 3 2 2 2 2" xfId="24795" xr:uid="{00000000-0005-0000-0000-000015280000}"/>
    <cellStyle name="標準 10 2 3 2 2 3" xfId="18388" xr:uid="{00000000-0005-0000-0000-000016280000}"/>
    <cellStyle name="標準 10 2 3 2 3" xfId="9823" xr:uid="{00000000-0005-0000-0000-000017280000}"/>
    <cellStyle name="標準 10 2 3 2 3 2" xfId="22638" xr:uid="{00000000-0005-0000-0000-000018280000}"/>
    <cellStyle name="標準 10 2 3 2 4" xfId="16231" xr:uid="{00000000-0005-0000-0000-000019280000}"/>
    <cellStyle name="標準 10 2 3 3" xfId="2381" xr:uid="{00000000-0005-0000-0000-00001A280000}"/>
    <cellStyle name="標準 10 2 3 3 2" xfId="8804" xr:uid="{00000000-0005-0000-0000-00001B280000}"/>
    <cellStyle name="標準 10 2 3 3 2 2" xfId="21619" xr:uid="{00000000-0005-0000-0000-00001C280000}"/>
    <cellStyle name="標準 10 2 3 3 3" xfId="15212" xr:uid="{00000000-0005-0000-0000-00001D280000}"/>
    <cellStyle name="標準 10 2 3 4" xfId="4545" xr:uid="{00000000-0005-0000-0000-00001E280000}"/>
    <cellStyle name="標準 10 2 3 4 2" xfId="10958" xr:uid="{00000000-0005-0000-0000-00001F280000}"/>
    <cellStyle name="標準 10 2 3 4 2 2" xfId="23773" xr:uid="{00000000-0005-0000-0000-000020280000}"/>
    <cellStyle name="標準 10 2 3 4 3" xfId="17366" xr:uid="{00000000-0005-0000-0000-000021280000}"/>
    <cellStyle name="標準 10 2 3 5" xfId="7798" xr:uid="{00000000-0005-0000-0000-000022280000}"/>
    <cellStyle name="標準 10 2 3 5 2" xfId="20613" xr:uid="{00000000-0005-0000-0000-000023280000}"/>
    <cellStyle name="標準 10 2 3 6" xfId="14206" xr:uid="{00000000-0005-0000-0000-000024280000}"/>
    <cellStyle name="標準 10 2 4" xfId="697" xr:uid="{00000000-0005-0000-0000-000025280000}"/>
    <cellStyle name="標準 10 2 4 2" xfId="4365" xr:uid="{00000000-0005-0000-0000-000026280000}"/>
    <cellStyle name="標準 10 2 4 2 2" xfId="10779" xr:uid="{00000000-0005-0000-0000-000027280000}"/>
    <cellStyle name="標準 10 2 4 2 2 2" xfId="23594" xr:uid="{00000000-0005-0000-0000-000028280000}"/>
    <cellStyle name="標準 10 2 4 2 3" xfId="17187" xr:uid="{00000000-0005-0000-0000-000029280000}"/>
    <cellStyle name="標準 10 2 4 3" xfId="7157" xr:uid="{00000000-0005-0000-0000-00002A280000}"/>
    <cellStyle name="標準 10 2 4 3 2" xfId="19972" xr:uid="{00000000-0005-0000-0000-00002B280000}"/>
    <cellStyle name="標準 10 2 4 4" xfId="13565" xr:uid="{00000000-0005-0000-0000-00002C280000}"/>
    <cellStyle name="標準 10 3" xfId="180" xr:uid="{00000000-0005-0000-0000-00002D280000}"/>
    <cellStyle name="標準 10 3 2" xfId="274" xr:uid="{00000000-0005-0000-0000-00002E280000}"/>
    <cellStyle name="標準 10 3 2 2" xfId="1175" xr:uid="{00000000-0005-0000-0000-00002F280000}"/>
    <cellStyle name="標準 10 3 2 2 2" xfId="2215" xr:uid="{00000000-0005-0000-0000-000030280000}"/>
    <cellStyle name="標準 10 3 2 2 2 2" xfId="4246" xr:uid="{00000000-0005-0000-0000-000031280000}"/>
    <cellStyle name="標準 10 3 2 2 2 2 2" xfId="10666" xr:uid="{00000000-0005-0000-0000-000032280000}"/>
    <cellStyle name="標準 10 3 2 2 2 2 2 2" xfId="23481" xr:uid="{00000000-0005-0000-0000-000033280000}"/>
    <cellStyle name="標準 10 3 2 2 2 2 3" xfId="17074" xr:uid="{00000000-0005-0000-0000-000034280000}"/>
    <cellStyle name="標準 10 3 2 2 2 3" xfId="6410" xr:uid="{00000000-0005-0000-0000-000035280000}"/>
    <cellStyle name="標準 10 3 2 2 2 3 2" xfId="12823" xr:uid="{00000000-0005-0000-0000-000036280000}"/>
    <cellStyle name="標準 10 3 2 2 2 3 2 2" xfId="25638" xr:uid="{00000000-0005-0000-0000-000037280000}"/>
    <cellStyle name="標準 10 3 2 2 2 3 3" xfId="19231" xr:uid="{00000000-0005-0000-0000-000038280000}"/>
    <cellStyle name="標準 10 3 2 2 2 4" xfId="8641" xr:uid="{00000000-0005-0000-0000-000039280000}"/>
    <cellStyle name="標準 10 3 2 2 2 4 2" xfId="21456" xr:uid="{00000000-0005-0000-0000-00003A280000}"/>
    <cellStyle name="標準 10 3 2 2 2 5" xfId="15049" xr:uid="{00000000-0005-0000-0000-00003B280000}"/>
    <cellStyle name="標準 10 3 2 2 3" xfId="3224" xr:uid="{00000000-0005-0000-0000-00003C280000}"/>
    <cellStyle name="標準 10 3 2 2 3 2" xfId="9647" xr:uid="{00000000-0005-0000-0000-00003D280000}"/>
    <cellStyle name="標準 10 3 2 2 3 2 2" xfId="22462" xr:uid="{00000000-0005-0000-0000-00003E280000}"/>
    <cellStyle name="標準 10 3 2 2 3 3" xfId="16055" xr:uid="{00000000-0005-0000-0000-00003F280000}"/>
    <cellStyle name="標準 10 3 2 2 4" xfId="5388" xr:uid="{00000000-0005-0000-0000-000040280000}"/>
    <cellStyle name="標準 10 3 2 2 4 2" xfId="11801" xr:uid="{00000000-0005-0000-0000-000041280000}"/>
    <cellStyle name="標準 10 3 2 2 4 2 2" xfId="24616" xr:uid="{00000000-0005-0000-0000-000042280000}"/>
    <cellStyle name="標準 10 3 2 2 4 3" xfId="18209" xr:uid="{00000000-0005-0000-0000-000043280000}"/>
    <cellStyle name="標準 10 3 2 2 5" xfId="7628" xr:uid="{00000000-0005-0000-0000-000044280000}"/>
    <cellStyle name="標準 10 3 2 2 5 2" xfId="20443" xr:uid="{00000000-0005-0000-0000-000045280000}"/>
    <cellStyle name="標準 10 3 2 2 6" xfId="14036" xr:uid="{00000000-0005-0000-0000-000046280000}"/>
    <cellStyle name="標準 10 3 2 3" xfId="1733" xr:uid="{00000000-0005-0000-0000-000047280000}"/>
    <cellStyle name="標準 10 3 2 3 2" xfId="3764" xr:uid="{00000000-0005-0000-0000-000048280000}"/>
    <cellStyle name="標準 10 3 2 3 2 2" xfId="10184" xr:uid="{00000000-0005-0000-0000-000049280000}"/>
    <cellStyle name="標準 10 3 2 3 2 2 2" xfId="22999" xr:uid="{00000000-0005-0000-0000-00004A280000}"/>
    <cellStyle name="標準 10 3 2 3 2 3" xfId="16592" xr:uid="{00000000-0005-0000-0000-00004B280000}"/>
    <cellStyle name="標準 10 3 2 3 3" xfId="5928" xr:uid="{00000000-0005-0000-0000-00004C280000}"/>
    <cellStyle name="標準 10 3 2 3 3 2" xfId="12341" xr:uid="{00000000-0005-0000-0000-00004D280000}"/>
    <cellStyle name="標準 10 3 2 3 3 2 2" xfId="25156" xr:uid="{00000000-0005-0000-0000-00004E280000}"/>
    <cellStyle name="標準 10 3 2 3 3 3" xfId="18749" xr:uid="{00000000-0005-0000-0000-00004F280000}"/>
    <cellStyle name="標準 10 3 2 3 4" xfId="8159" xr:uid="{00000000-0005-0000-0000-000050280000}"/>
    <cellStyle name="標準 10 3 2 3 4 2" xfId="20974" xr:uid="{00000000-0005-0000-0000-000051280000}"/>
    <cellStyle name="標準 10 3 2 3 5" xfId="14567" xr:uid="{00000000-0005-0000-0000-000052280000}"/>
    <cellStyle name="標準 10 3 2 4" xfId="2742" xr:uid="{00000000-0005-0000-0000-000053280000}"/>
    <cellStyle name="標準 10 3 2 4 2" xfId="9165" xr:uid="{00000000-0005-0000-0000-000054280000}"/>
    <cellStyle name="標準 10 3 2 4 2 2" xfId="21980" xr:uid="{00000000-0005-0000-0000-000055280000}"/>
    <cellStyle name="標準 10 3 2 4 3" xfId="15573" xr:uid="{00000000-0005-0000-0000-000056280000}"/>
    <cellStyle name="標準 10 3 2 5" xfId="4906" xr:uid="{00000000-0005-0000-0000-000057280000}"/>
    <cellStyle name="標準 10 3 2 5 2" xfId="11319" xr:uid="{00000000-0005-0000-0000-000058280000}"/>
    <cellStyle name="標準 10 3 2 5 2 2" xfId="24134" xr:uid="{00000000-0005-0000-0000-000059280000}"/>
    <cellStyle name="標準 10 3 2 5 3" xfId="17727" xr:uid="{00000000-0005-0000-0000-00005A280000}"/>
    <cellStyle name="標準 10 3 2 6" xfId="6774" xr:uid="{00000000-0005-0000-0000-00005B280000}"/>
    <cellStyle name="標準 10 3 2 6 2" xfId="19589" xr:uid="{00000000-0005-0000-0000-00005C280000}"/>
    <cellStyle name="標準 10 3 2 7" xfId="13182" xr:uid="{00000000-0005-0000-0000-00005D280000}"/>
    <cellStyle name="標準 10 3 3" xfId="365" xr:uid="{00000000-0005-0000-0000-00005E280000}"/>
    <cellStyle name="標準 10 3 3 2" xfId="2027" xr:uid="{00000000-0005-0000-0000-00005F280000}"/>
    <cellStyle name="標準 10 3 3 2 2" xfId="4058" xr:uid="{00000000-0005-0000-0000-000060280000}"/>
    <cellStyle name="標準 10 3 3 2 2 2" xfId="10478" xr:uid="{00000000-0005-0000-0000-000061280000}"/>
    <cellStyle name="標準 10 3 3 2 2 2 2" xfId="23293" xr:uid="{00000000-0005-0000-0000-000062280000}"/>
    <cellStyle name="標準 10 3 3 2 2 3" xfId="16886" xr:uid="{00000000-0005-0000-0000-000063280000}"/>
    <cellStyle name="標準 10 3 3 2 3" xfId="6222" xr:uid="{00000000-0005-0000-0000-000064280000}"/>
    <cellStyle name="標準 10 3 3 2 3 2" xfId="12635" xr:uid="{00000000-0005-0000-0000-000065280000}"/>
    <cellStyle name="標準 10 3 3 2 3 2 2" xfId="25450" xr:uid="{00000000-0005-0000-0000-000066280000}"/>
    <cellStyle name="標準 10 3 3 2 3 3" xfId="19043" xr:uid="{00000000-0005-0000-0000-000067280000}"/>
    <cellStyle name="標準 10 3 3 2 4" xfId="8453" xr:uid="{00000000-0005-0000-0000-000068280000}"/>
    <cellStyle name="標準 10 3 3 2 4 2" xfId="21268" xr:uid="{00000000-0005-0000-0000-000069280000}"/>
    <cellStyle name="標準 10 3 3 2 5" xfId="14861" xr:uid="{00000000-0005-0000-0000-00006A280000}"/>
    <cellStyle name="標準 10 3 3 3" xfId="3036" xr:uid="{00000000-0005-0000-0000-00006B280000}"/>
    <cellStyle name="標準 10 3 3 3 2" xfId="9459" xr:uid="{00000000-0005-0000-0000-00006C280000}"/>
    <cellStyle name="標準 10 3 3 3 2 2" xfId="22274" xr:uid="{00000000-0005-0000-0000-00006D280000}"/>
    <cellStyle name="標準 10 3 3 3 3" xfId="15867" xr:uid="{00000000-0005-0000-0000-00006E280000}"/>
    <cellStyle name="標準 10 3 3 4" xfId="5200" xr:uid="{00000000-0005-0000-0000-00006F280000}"/>
    <cellStyle name="標準 10 3 3 4 2" xfId="11613" xr:uid="{00000000-0005-0000-0000-000070280000}"/>
    <cellStyle name="標準 10 3 3 4 2 2" xfId="24428" xr:uid="{00000000-0005-0000-0000-000071280000}"/>
    <cellStyle name="標準 10 3 3 4 3" xfId="18021" xr:uid="{00000000-0005-0000-0000-000072280000}"/>
    <cellStyle name="標準 10 3 3 5" xfId="6856" xr:uid="{00000000-0005-0000-0000-000073280000}"/>
    <cellStyle name="標準 10 3 3 5 2" xfId="19671" xr:uid="{00000000-0005-0000-0000-000074280000}"/>
    <cellStyle name="標準 10 3 3 6" xfId="13264" xr:uid="{00000000-0005-0000-0000-000075280000}"/>
    <cellStyle name="標準 10 3 4" xfId="769" xr:uid="{00000000-0005-0000-0000-000076280000}"/>
    <cellStyle name="標準 10 3 4 2" xfId="1548" xr:uid="{00000000-0005-0000-0000-000077280000}"/>
    <cellStyle name="標準 10 3 4 2 2" xfId="3579" xr:uid="{00000000-0005-0000-0000-000078280000}"/>
    <cellStyle name="標準 10 3 4 2 2 2" xfId="9999" xr:uid="{00000000-0005-0000-0000-000079280000}"/>
    <cellStyle name="標準 10 3 4 2 2 2 2" xfId="22814" xr:uid="{00000000-0005-0000-0000-00007A280000}"/>
    <cellStyle name="標準 10 3 4 2 2 3" xfId="16407" xr:uid="{00000000-0005-0000-0000-00007B280000}"/>
    <cellStyle name="標準 10 3 4 2 3" xfId="5743" xr:uid="{00000000-0005-0000-0000-00007C280000}"/>
    <cellStyle name="標準 10 3 4 2 3 2" xfId="12156" xr:uid="{00000000-0005-0000-0000-00007D280000}"/>
    <cellStyle name="標準 10 3 4 2 3 2 2" xfId="24971" xr:uid="{00000000-0005-0000-0000-00007E280000}"/>
    <cellStyle name="標準 10 3 4 2 3 3" xfId="18564" xr:uid="{00000000-0005-0000-0000-00007F280000}"/>
    <cellStyle name="標準 10 3 4 2 4" xfId="7974" xr:uid="{00000000-0005-0000-0000-000080280000}"/>
    <cellStyle name="標準 10 3 4 2 4 2" xfId="20789" xr:uid="{00000000-0005-0000-0000-000081280000}"/>
    <cellStyle name="標準 10 3 4 2 5" xfId="14382" xr:uid="{00000000-0005-0000-0000-000082280000}"/>
    <cellStyle name="標準 10 3 4 3" xfId="2557" xr:uid="{00000000-0005-0000-0000-000083280000}"/>
    <cellStyle name="標準 10 3 4 3 2" xfId="8980" xr:uid="{00000000-0005-0000-0000-000084280000}"/>
    <cellStyle name="標準 10 3 4 3 2 2" xfId="21795" xr:uid="{00000000-0005-0000-0000-000085280000}"/>
    <cellStyle name="標準 10 3 4 3 3" xfId="15388" xr:uid="{00000000-0005-0000-0000-000086280000}"/>
    <cellStyle name="標準 10 3 4 4" xfId="4721" xr:uid="{00000000-0005-0000-0000-000087280000}"/>
    <cellStyle name="標準 10 3 4 4 2" xfId="11134" xr:uid="{00000000-0005-0000-0000-000088280000}"/>
    <cellStyle name="標準 10 3 4 4 2 2" xfId="23949" xr:uid="{00000000-0005-0000-0000-000089280000}"/>
    <cellStyle name="標準 10 3 4 4 3" xfId="17542" xr:uid="{00000000-0005-0000-0000-00008A280000}"/>
    <cellStyle name="標準 10 3 4 5" xfId="7222" xr:uid="{00000000-0005-0000-0000-00008B280000}"/>
    <cellStyle name="標準 10 3 4 5 2" xfId="20037" xr:uid="{00000000-0005-0000-0000-00008C280000}"/>
    <cellStyle name="標準 10 3 4 6" xfId="13630" xr:uid="{00000000-0005-0000-0000-00008D280000}"/>
    <cellStyle name="標準 10 3 5" xfId="4357" xr:uid="{00000000-0005-0000-0000-00008E280000}"/>
    <cellStyle name="標準 10 3 6" xfId="699" xr:uid="{00000000-0005-0000-0000-00008F280000}"/>
    <cellStyle name="標準 10 3 7" xfId="6552" xr:uid="{00000000-0005-0000-0000-000090280000}"/>
    <cellStyle name="標準 10 3 7 2" xfId="12965" xr:uid="{00000000-0005-0000-0000-000091280000}"/>
    <cellStyle name="標準 10 3 7 2 2" xfId="25780" xr:uid="{00000000-0005-0000-0000-000092280000}"/>
    <cellStyle name="標準 10 3 7 3" xfId="19373" xr:uid="{00000000-0005-0000-0000-000093280000}"/>
    <cellStyle name="標準 10 3 8" xfId="6700" xr:uid="{00000000-0005-0000-0000-000094280000}"/>
    <cellStyle name="標準 10 3 8 2" xfId="19515" xr:uid="{00000000-0005-0000-0000-000095280000}"/>
    <cellStyle name="標準 10 3 9" xfId="13108" xr:uid="{00000000-0005-0000-0000-000096280000}"/>
    <cellStyle name="標準 10 4" xfId="200" xr:uid="{00000000-0005-0000-0000-000097280000}"/>
    <cellStyle name="標準 10 4 2" xfId="290" xr:uid="{00000000-0005-0000-0000-000098280000}"/>
    <cellStyle name="標準 10 4 2 2" xfId="1161" xr:uid="{00000000-0005-0000-0000-000099280000}"/>
    <cellStyle name="標準 10 4 2 2 2" xfId="2201" xr:uid="{00000000-0005-0000-0000-00009A280000}"/>
    <cellStyle name="標準 10 4 2 2 2 2" xfId="4232" xr:uid="{00000000-0005-0000-0000-00009B280000}"/>
    <cellStyle name="標準 10 4 2 2 2 2 2" xfId="10652" xr:uid="{00000000-0005-0000-0000-00009C280000}"/>
    <cellStyle name="標準 10 4 2 2 2 2 2 2" xfId="23467" xr:uid="{00000000-0005-0000-0000-00009D280000}"/>
    <cellStyle name="標準 10 4 2 2 2 2 3" xfId="17060" xr:uid="{00000000-0005-0000-0000-00009E280000}"/>
    <cellStyle name="標準 10 4 2 2 2 3" xfId="6396" xr:uid="{00000000-0005-0000-0000-00009F280000}"/>
    <cellStyle name="標準 10 4 2 2 2 3 2" xfId="12809" xr:uid="{00000000-0005-0000-0000-0000A0280000}"/>
    <cellStyle name="標準 10 4 2 2 2 3 2 2" xfId="25624" xr:uid="{00000000-0005-0000-0000-0000A1280000}"/>
    <cellStyle name="標準 10 4 2 2 2 3 3" xfId="19217" xr:uid="{00000000-0005-0000-0000-0000A2280000}"/>
    <cellStyle name="標準 10 4 2 2 2 4" xfId="8627" xr:uid="{00000000-0005-0000-0000-0000A3280000}"/>
    <cellStyle name="標準 10 4 2 2 2 4 2" xfId="21442" xr:uid="{00000000-0005-0000-0000-0000A4280000}"/>
    <cellStyle name="標準 10 4 2 2 2 5" xfId="15035" xr:uid="{00000000-0005-0000-0000-0000A5280000}"/>
    <cellStyle name="標準 10 4 2 2 3" xfId="3210" xr:uid="{00000000-0005-0000-0000-0000A6280000}"/>
    <cellStyle name="標準 10 4 2 2 3 2" xfId="9633" xr:uid="{00000000-0005-0000-0000-0000A7280000}"/>
    <cellStyle name="標準 10 4 2 2 3 2 2" xfId="22448" xr:uid="{00000000-0005-0000-0000-0000A8280000}"/>
    <cellStyle name="標準 10 4 2 2 3 3" xfId="16041" xr:uid="{00000000-0005-0000-0000-0000A9280000}"/>
    <cellStyle name="標準 10 4 2 2 4" xfId="5374" xr:uid="{00000000-0005-0000-0000-0000AA280000}"/>
    <cellStyle name="標準 10 4 2 2 4 2" xfId="11787" xr:uid="{00000000-0005-0000-0000-0000AB280000}"/>
    <cellStyle name="標準 10 4 2 2 4 2 2" xfId="24602" xr:uid="{00000000-0005-0000-0000-0000AC280000}"/>
    <cellStyle name="標準 10 4 2 2 4 3" xfId="18195" xr:uid="{00000000-0005-0000-0000-0000AD280000}"/>
    <cellStyle name="標準 10 4 2 2 5" xfId="7614" xr:uid="{00000000-0005-0000-0000-0000AE280000}"/>
    <cellStyle name="標準 10 4 2 2 5 2" xfId="20429" xr:uid="{00000000-0005-0000-0000-0000AF280000}"/>
    <cellStyle name="標準 10 4 2 2 6" xfId="14022" xr:uid="{00000000-0005-0000-0000-0000B0280000}"/>
    <cellStyle name="標準 10 4 2 3" xfId="1719" xr:uid="{00000000-0005-0000-0000-0000B1280000}"/>
    <cellStyle name="標準 10 4 2 3 2" xfId="3750" xr:uid="{00000000-0005-0000-0000-0000B2280000}"/>
    <cellStyle name="標準 10 4 2 3 2 2" xfId="10170" xr:uid="{00000000-0005-0000-0000-0000B3280000}"/>
    <cellStyle name="標準 10 4 2 3 2 2 2" xfId="22985" xr:uid="{00000000-0005-0000-0000-0000B4280000}"/>
    <cellStyle name="標準 10 4 2 3 2 3" xfId="16578" xr:uid="{00000000-0005-0000-0000-0000B5280000}"/>
    <cellStyle name="標準 10 4 2 3 3" xfId="5914" xr:uid="{00000000-0005-0000-0000-0000B6280000}"/>
    <cellStyle name="標準 10 4 2 3 3 2" xfId="12327" xr:uid="{00000000-0005-0000-0000-0000B7280000}"/>
    <cellStyle name="標準 10 4 2 3 3 2 2" xfId="25142" xr:uid="{00000000-0005-0000-0000-0000B8280000}"/>
    <cellStyle name="標準 10 4 2 3 3 3" xfId="18735" xr:uid="{00000000-0005-0000-0000-0000B9280000}"/>
    <cellStyle name="標準 10 4 2 3 4" xfId="8145" xr:uid="{00000000-0005-0000-0000-0000BA280000}"/>
    <cellStyle name="標準 10 4 2 3 4 2" xfId="20960" xr:uid="{00000000-0005-0000-0000-0000BB280000}"/>
    <cellStyle name="標準 10 4 2 3 5" xfId="14553" xr:uid="{00000000-0005-0000-0000-0000BC280000}"/>
    <cellStyle name="標準 10 4 2 4" xfId="2728" xr:uid="{00000000-0005-0000-0000-0000BD280000}"/>
    <cellStyle name="標準 10 4 2 4 2" xfId="9151" xr:uid="{00000000-0005-0000-0000-0000BE280000}"/>
    <cellStyle name="標準 10 4 2 4 2 2" xfId="21966" xr:uid="{00000000-0005-0000-0000-0000BF280000}"/>
    <cellStyle name="標準 10 4 2 4 3" xfId="15559" xr:uid="{00000000-0005-0000-0000-0000C0280000}"/>
    <cellStyle name="標準 10 4 2 5" xfId="4892" xr:uid="{00000000-0005-0000-0000-0000C1280000}"/>
    <cellStyle name="標準 10 4 2 5 2" xfId="11305" xr:uid="{00000000-0005-0000-0000-0000C2280000}"/>
    <cellStyle name="標準 10 4 2 5 2 2" xfId="24120" xr:uid="{00000000-0005-0000-0000-0000C3280000}"/>
    <cellStyle name="標準 10 4 2 5 3" xfId="17713" xr:uid="{00000000-0005-0000-0000-0000C4280000}"/>
    <cellStyle name="標準 10 4 2 6" xfId="6789" xr:uid="{00000000-0005-0000-0000-0000C5280000}"/>
    <cellStyle name="標準 10 4 2 6 2" xfId="19604" xr:uid="{00000000-0005-0000-0000-0000C6280000}"/>
    <cellStyle name="標準 10 4 2 7" xfId="13197" xr:uid="{00000000-0005-0000-0000-0000C7280000}"/>
    <cellStyle name="標準 10 4 3" xfId="991" xr:uid="{00000000-0005-0000-0000-0000C8280000}"/>
    <cellStyle name="標準 10 4 3 2" xfId="2013" xr:uid="{00000000-0005-0000-0000-0000C9280000}"/>
    <cellStyle name="標準 10 4 3 2 2" xfId="4044" xr:uid="{00000000-0005-0000-0000-0000CA280000}"/>
    <cellStyle name="標準 10 4 3 2 2 2" xfId="10464" xr:uid="{00000000-0005-0000-0000-0000CB280000}"/>
    <cellStyle name="標準 10 4 3 2 2 2 2" xfId="23279" xr:uid="{00000000-0005-0000-0000-0000CC280000}"/>
    <cellStyle name="標準 10 4 3 2 2 3" xfId="16872" xr:uid="{00000000-0005-0000-0000-0000CD280000}"/>
    <cellStyle name="標準 10 4 3 2 3" xfId="6208" xr:uid="{00000000-0005-0000-0000-0000CE280000}"/>
    <cellStyle name="標準 10 4 3 2 3 2" xfId="12621" xr:uid="{00000000-0005-0000-0000-0000CF280000}"/>
    <cellStyle name="標準 10 4 3 2 3 2 2" xfId="25436" xr:uid="{00000000-0005-0000-0000-0000D0280000}"/>
    <cellStyle name="標準 10 4 3 2 3 3" xfId="19029" xr:uid="{00000000-0005-0000-0000-0000D1280000}"/>
    <cellStyle name="標準 10 4 3 2 4" xfId="8439" xr:uid="{00000000-0005-0000-0000-0000D2280000}"/>
    <cellStyle name="標準 10 4 3 2 4 2" xfId="21254" xr:uid="{00000000-0005-0000-0000-0000D3280000}"/>
    <cellStyle name="標準 10 4 3 2 5" xfId="14847" xr:uid="{00000000-0005-0000-0000-0000D4280000}"/>
    <cellStyle name="標準 10 4 3 3" xfId="3022" xr:uid="{00000000-0005-0000-0000-0000D5280000}"/>
    <cellStyle name="標準 10 4 3 3 2" xfId="9445" xr:uid="{00000000-0005-0000-0000-0000D6280000}"/>
    <cellStyle name="標準 10 4 3 3 2 2" xfId="22260" xr:uid="{00000000-0005-0000-0000-0000D7280000}"/>
    <cellStyle name="標準 10 4 3 3 3" xfId="15853" xr:uid="{00000000-0005-0000-0000-0000D8280000}"/>
    <cellStyle name="標準 10 4 3 4" xfId="5186" xr:uid="{00000000-0005-0000-0000-0000D9280000}"/>
    <cellStyle name="標準 10 4 3 4 2" xfId="11599" xr:uid="{00000000-0005-0000-0000-0000DA280000}"/>
    <cellStyle name="標準 10 4 3 4 2 2" xfId="24414" xr:uid="{00000000-0005-0000-0000-0000DB280000}"/>
    <cellStyle name="標準 10 4 3 4 3" xfId="18007" xr:uid="{00000000-0005-0000-0000-0000DC280000}"/>
    <cellStyle name="標準 10 4 3 5" xfId="7444" xr:uid="{00000000-0005-0000-0000-0000DD280000}"/>
    <cellStyle name="標準 10 4 3 5 2" xfId="20259" xr:uid="{00000000-0005-0000-0000-0000DE280000}"/>
    <cellStyle name="標準 10 4 3 6" xfId="13852" xr:uid="{00000000-0005-0000-0000-0000DF280000}"/>
    <cellStyle name="標準 10 4 4" xfId="1533" xr:uid="{00000000-0005-0000-0000-0000E0280000}"/>
    <cellStyle name="標準 10 4 4 2" xfId="3565" xr:uid="{00000000-0005-0000-0000-0000E1280000}"/>
    <cellStyle name="標準 10 4 4 2 2" xfId="9985" xr:uid="{00000000-0005-0000-0000-0000E2280000}"/>
    <cellStyle name="標準 10 4 4 2 2 2" xfId="22800" xr:uid="{00000000-0005-0000-0000-0000E3280000}"/>
    <cellStyle name="標準 10 4 4 2 3" xfId="16393" xr:uid="{00000000-0005-0000-0000-0000E4280000}"/>
    <cellStyle name="標準 10 4 4 3" xfId="5729" xr:uid="{00000000-0005-0000-0000-0000E5280000}"/>
    <cellStyle name="標準 10 4 4 3 2" xfId="12142" xr:uid="{00000000-0005-0000-0000-0000E6280000}"/>
    <cellStyle name="標準 10 4 4 3 2 2" xfId="24957" xr:uid="{00000000-0005-0000-0000-0000E7280000}"/>
    <cellStyle name="標準 10 4 4 3 3" xfId="18550" xr:uid="{00000000-0005-0000-0000-0000E8280000}"/>
    <cellStyle name="標準 10 4 4 4" xfId="7960" xr:uid="{00000000-0005-0000-0000-0000E9280000}"/>
    <cellStyle name="標準 10 4 4 4 2" xfId="20775" xr:uid="{00000000-0005-0000-0000-0000EA280000}"/>
    <cellStyle name="標準 10 4 4 5" xfId="14368" xr:uid="{00000000-0005-0000-0000-0000EB280000}"/>
    <cellStyle name="標準 10 4 5" xfId="2543" xr:uid="{00000000-0005-0000-0000-0000EC280000}"/>
    <cellStyle name="標準 10 4 5 2" xfId="8966" xr:uid="{00000000-0005-0000-0000-0000ED280000}"/>
    <cellStyle name="標準 10 4 5 2 2" xfId="21781" xr:uid="{00000000-0005-0000-0000-0000EE280000}"/>
    <cellStyle name="標準 10 4 5 3" xfId="15374" xr:uid="{00000000-0005-0000-0000-0000EF280000}"/>
    <cellStyle name="標準 10 4 6" xfId="4707" xr:uid="{00000000-0005-0000-0000-0000F0280000}"/>
    <cellStyle name="標準 10 4 6 2" xfId="11120" xr:uid="{00000000-0005-0000-0000-0000F1280000}"/>
    <cellStyle name="標準 10 4 6 2 2" xfId="23935" xr:uid="{00000000-0005-0000-0000-0000F2280000}"/>
    <cellStyle name="標準 10 4 6 3" xfId="17528" xr:uid="{00000000-0005-0000-0000-0000F3280000}"/>
    <cellStyle name="標準 10 4 7" xfId="6606" xr:uid="{00000000-0005-0000-0000-0000F4280000}"/>
    <cellStyle name="標準 10 4 7 2" xfId="13017" xr:uid="{00000000-0005-0000-0000-0000F5280000}"/>
    <cellStyle name="標準 10 4 7 2 2" xfId="25832" xr:uid="{00000000-0005-0000-0000-0000F6280000}"/>
    <cellStyle name="標準 10 4 7 3" xfId="19425" xr:uid="{00000000-0005-0000-0000-0000F7280000}"/>
    <cellStyle name="標準 10 4 8" xfId="6712" xr:uid="{00000000-0005-0000-0000-0000F8280000}"/>
    <cellStyle name="標準 10 4 8 2" xfId="19527" xr:uid="{00000000-0005-0000-0000-0000F9280000}"/>
    <cellStyle name="標準 10 4 9" xfId="13120" xr:uid="{00000000-0005-0000-0000-0000FA280000}"/>
    <cellStyle name="標準 10 5" xfId="239" xr:uid="{00000000-0005-0000-0000-0000FB280000}"/>
    <cellStyle name="標準 10 5 2" xfId="327" xr:uid="{00000000-0005-0000-0000-0000FC280000}"/>
    <cellStyle name="標準 10 5 2 2" xfId="5558" xr:uid="{00000000-0005-0000-0000-0000FD280000}"/>
    <cellStyle name="標準 10 5 2 2 2" xfId="11971" xr:uid="{00000000-0005-0000-0000-0000FE280000}"/>
    <cellStyle name="標準 10 5 2 2 2 2" xfId="24786" xr:uid="{00000000-0005-0000-0000-0000FF280000}"/>
    <cellStyle name="標準 10 5 2 2 3" xfId="18379" xr:uid="{00000000-0005-0000-0000-000000290000}"/>
    <cellStyle name="標準 10 5 2 3" xfId="6818" xr:uid="{00000000-0005-0000-0000-000001290000}"/>
    <cellStyle name="標準 10 5 2 3 2" xfId="19633" xr:uid="{00000000-0005-0000-0000-000002290000}"/>
    <cellStyle name="標準 10 5 2 4" xfId="13226" xr:uid="{00000000-0005-0000-0000-000003290000}"/>
    <cellStyle name="標準 10 5 3" xfId="2374" xr:uid="{00000000-0005-0000-0000-000004290000}"/>
    <cellStyle name="標準 10 5 3 2" xfId="8797" xr:uid="{00000000-0005-0000-0000-000005290000}"/>
    <cellStyle name="標準 10 5 3 2 2" xfId="21612" xr:uid="{00000000-0005-0000-0000-000006290000}"/>
    <cellStyle name="標準 10 5 3 3" xfId="15205" xr:uid="{00000000-0005-0000-0000-000007290000}"/>
    <cellStyle name="標準 10 5 4" xfId="4536" xr:uid="{00000000-0005-0000-0000-000008290000}"/>
    <cellStyle name="標準 10 5 4 2" xfId="10949" xr:uid="{00000000-0005-0000-0000-000009290000}"/>
    <cellStyle name="標準 10 5 4 2 2" xfId="23764" xr:uid="{00000000-0005-0000-0000-00000A290000}"/>
    <cellStyle name="標準 10 5 4 3" xfId="17357" xr:uid="{00000000-0005-0000-0000-00000B290000}"/>
    <cellStyle name="標準 10 5 5" xfId="6741" xr:uid="{00000000-0005-0000-0000-00000C290000}"/>
    <cellStyle name="標準 10 5 5 2" xfId="19556" xr:uid="{00000000-0005-0000-0000-00000D290000}"/>
    <cellStyle name="標準 10 5 6" xfId="13149" xr:uid="{00000000-0005-0000-0000-00000E290000}"/>
    <cellStyle name="標準 10 6" xfId="265" xr:uid="{00000000-0005-0000-0000-00000F290000}"/>
    <cellStyle name="標準 10 6 2" xfId="3386" xr:uid="{00000000-0005-0000-0000-000010290000}"/>
    <cellStyle name="標準 10 6 2 2" xfId="5547" xr:uid="{00000000-0005-0000-0000-000011290000}"/>
    <cellStyle name="標準 10 6 2 2 2" xfId="11960" xr:uid="{00000000-0005-0000-0000-000012290000}"/>
    <cellStyle name="標準 10 6 2 2 2 2" xfId="24775" xr:uid="{00000000-0005-0000-0000-000013290000}"/>
    <cellStyle name="標準 10 6 2 2 3" xfId="18368" xr:uid="{00000000-0005-0000-0000-000014290000}"/>
    <cellStyle name="標準 10 6 2 3" xfId="9806" xr:uid="{00000000-0005-0000-0000-000015290000}"/>
    <cellStyle name="標準 10 6 2 3 2" xfId="22621" xr:uid="{00000000-0005-0000-0000-000016290000}"/>
    <cellStyle name="標準 10 6 2 4" xfId="16214" xr:uid="{00000000-0005-0000-0000-000017290000}"/>
    <cellStyle name="標準 10 6 3" xfId="2363" xr:uid="{00000000-0005-0000-0000-000018290000}"/>
    <cellStyle name="標準 10 6 3 2" xfId="8786" xr:uid="{00000000-0005-0000-0000-000019290000}"/>
    <cellStyle name="標準 10 6 3 2 2" xfId="21601" xr:uid="{00000000-0005-0000-0000-00001A290000}"/>
    <cellStyle name="標準 10 6 3 3" xfId="15194" xr:uid="{00000000-0005-0000-0000-00001B290000}"/>
    <cellStyle name="標準 10 6 4" xfId="4525" xr:uid="{00000000-0005-0000-0000-00001C290000}"/>
    <cellStyle name="標準 10 6 4 2" xfId="10938" xr:uid="{00000000-0005-0000-0000-00001D290000}"/>
    <cellStyle name="標準 10 6 4 2 2" xfId="23753" xr:uid="{00000000-0005-0000-0000-00001E290000}"/>
    <cellStyle name="標準 10 6 4 3" xfId="17346" xr:uid="{00000000-0005-0000-0000-00001F290000}"/>
    <cellStyle name="標準 10 6 5" xfId="6765" xr:uid="{00000000-0005-0000-0000-000020290000}"/>
    <cellStyle name="標準 10 6 5 2" xfId="19580" xr:uid="{00000000-0005-0000-0000-000021290000}"/>
    <cellStyle name="標準 10 6 6" xfId="13173" xr:uid="{00000000-0005-0000-0000-000022290000}"/>
    <cellStyle name="標準 10 7" xfId="338" xr:uid="{00000000-0005-0000-0000-000023290000}"/>
    <cellStyle name="標準 10 7 2" xfId="3340" xr:uid="{00000000-0005-0000-0000-000024290000}"/>
    <cellStyle name="標準 10 7 2 2" xfId="9763" xr:uid="{00000000-0005-0000-0000-000025290000}"/>
    <cellStyle name="標準 10 7 2 2 2" xfId="22578" xr:uid="{00000000-0005-0000-0000-000026290000}"/>
    <cellStyle name="標準 10 7 2 3" xfId="16171" xr:uid="{00000000-0005-0000-0000-000027290000}"/>
    <cellStyle name="標準 10 7 3" xfId="4494" xr:uid="{00000000-0005-0000-0000-000028290000}"/>
    <cellStyle name="標準 10 7 3 2" xfId="10907" xr:uid="{00000000-0005-0000-0000-000029290000}"/>
    <cellStyle name="標準 10 7 3 2 2" xfId="23722" xr:uid="{00000000-0005-0000-0000-00002A290000}"/>
    <cellStyle name="標準 10 7 3 3" xfId="17315" xr:uid="{00000000-0005-0000-0000-00002B290000}"/>
    <cellStyle name="標準 10 7 4" xfId="6829" xr:uid="{00000000-0005-0000-0000-00002C290000}"/>
    <cellStyle name="標準 10 7 4 2" xfId="19644" xr:uid="{00000000-0005-0000-0000-00002D290000}"/>
    <cellStyle name="標準 10 7 5" xfId="13237" xr:uid="{00000000-0005-0000-0000-00002E290000}"/>
    <cellStyle name="標準 10 8" xfId="125" xr:uid="{00000000-0005-0000-0000-00002F290000}"/>
    <cellStyle name="標準 10 8 2" xfId="4370" xr:uid="{00000000-0005-0000-0000-000030290000}"/>
    <cellStyle name="標準 10 8 2 2" xfId="10784" xr:uid="{00000000-0005-0000-0000-000031290000}"/>
    <cellStyle name="標準 10 8 2 2 2" xfId="23599" xr:uid="{00000000-0005-0000-0000-000032290000}"/>
    <cellStyle name="標準 10 8 2 3" xfId="17192" xr:uid="{00000000-0005-0000-0000-000033290000}"/>
    <cellStyle name="標準 10 8 3" xfId="5504" xr:uid="{00000000-0005-0000-0000-000034290000}"/>
    <cellStyle name="標準 10 8 3 2" xfId="11917" xr:uid="{00000000-0005-0000-0000-000035290000}"/>
    <cellStyle name="標準 10 8 3 2 2" xfId="24732" xr:uid="{00000000-0005-0000-0000-000036290000}"/>
    <cellStyle name="標準 10 8 3 3" xfId="18325" xr:uid="{00000000-0005-0000-0000-000037290000}"/>
    <cellStyle name="標準 10 8 4" xfId="6675" xr:uid="{00000000-0005-0000-0000-000038290000}"/>
    <cellStyle name="標準 10 8 4 2" xfId="19490" xr:uid="{00000000-0005-0000-0000-000039290000}"/>
    <cellStyle name="標準 10 8 5" xfId="13083" xr:uid="{00000000-0005-0000-0000-00003A290000}"/>
    <cellStyle name="標準 10 9" xfId="4460" xr:uid="{00000000-0005-0000-0000-00003B290000}"/>
    <cellStyle name="標準 10 9 2" xfId="10874" xr:uid="{00000000-0005-0000-0000-00003C290000}"/>
    <cellStyle name="標準 10 9 2 2" xfId="23689" xr:uid="{00000000-0005-0000-0000-00003D290000}"/>
    <cellStyle name="標準 10 9 3" xfId="17282" xr:uid="{00000000-0005-0000-0000-00003E290000}"/>
    <cellStyle name="標準 11" xfId="142" xr:uid="{00000000-0005-0000-0000-00003F290000}"/>
    <cellStyle name="標準 11 2" xfId="441" xr:uid="{00000000-0005-0000-0000-000040290000}"/>
    <cellStyle name="標準 11 3" xfId="4353" xr:uid="{00000000-0005-0000-0000-000041290000}"/>
    <cellStyle name="標準 11 3 2" xfId="10773" xr:uid="{00000000-0005-0000-0000-000042290000}"/>
    <cellStyle name="標準 11 3 2 2" xfId="23588" xr:uid="{00000000-0005-0000-0000-000043290000}"/>
    <cellStyle name="標準 11 3 3" xfId="17181" xr:uid="{00000000-0005-0000-0000-000044290000}"/>
    <cellStyle name="標準 11 4" xfId="190" xr:uid="{00000000-0005-0000-0000-000045290000}"/>
    <cellStyle name="標準 11 4 2" xfId="6702" xr:uid="{00000000-0005-0000-0000-000046290000}"/>
    <cellStyle name="標準 11 4 2 2" xfId="19517" xr:uid="{00000000-0005-0000-0000-000047290000}"/>
    <cellStyle name="標準 11 4 3" xfId="13110" xr:uid="{00000000-0005-0000-0000-000048290000}"/>
    <cellStyle name="標準 12" xfId="113" xr:uid="{00000000-0005-0000-0000-000049290000}"/>
    <cellStyle name="標準 12 10" xfId="846" xr:uid="{00000000-0005-0000-0000-00004A290000}"/>
    <cellStyle name="標準 12 10 2" xfId="1864" xr:uid="{00000000-0005-0000-0000-00004B290000}"/>
    <cellStyle name="標準 12 10 2 2" xfId="3895" xr:uid="{00000000-0005-0000-0000-00004C290000}"/>
    <cellStyle name="標準 12 10 2 2 2" xfId="10315" xr:uid="{00000000-0005-0000-0000-00004D290000}"/>
    <cellStyle name="標準 12 10 2 2 2 2" xfId="23130" xr:uid="{00000000-0005-0000-0000-00004E290000}"/>
    <cellStyle name="標準 12 10 2 2 3" xfId="16723" xr:uid="{00000000-0005-0000-0000-00004F290000}"/>
    <cellStyle name="標準 12 10 2 3" xfId="6059" xr:uid="{00000000-0005-0000-0000-000050290000}"/>
    <cellStyle name="標準 12 10 2 3 2" xfId="12472" xr:uid="{00000000-0005-0000-0000-000051290000}"/>
    <cellStyle name="標準 12 10 2 3 2 2" xfId="25287" xr:uid="{00000000-0005-0000-0000-000052290000}"/>
    <cellStyle name="標準 12 10 2 3 3" xfId="18880" xr:uid="{00000000-0005-0000-0000-000053290000}"/>
    <cellStyle name="標準 12 10 2 4" xfId="8290" xr:uid="{00000000-0005-0000-0000-000054290000}"/>
    <cellStyle name="標準 12 10 2 4 2" xfId="21105" xr:uid="{00000000-0005-0000-0000-000055290000}"/>
    <cellStyle name="標準 12 10 2 5" xfId="14698" xr:uid="{00000000-0005-0000-0000-000056290000}"/>
    <cellStyle name="標準 12 10 3" xfId="2873" xr:uid="{00000000-0005-0000-0000-000057290000}"/>
    <cellStyle name="標準 12 10 3 2" xfId="9296" xr:uid="{00000000-0005-0000-0000-000058290000}"/>
    <cellStyle name="標準 12 10 3 2 2" xfId="22111" xr:uid="{00000000-0005-0000-0000-000059290000}"/>
    <cellStyle name="標準 12 10 3 3" xfId="15704" xr:uid="{00000000-0005-0000-0000-00005A290000}"/>
    <cellStyle name="標準 12 10 4" xfId="5037" xr:uid="{00000000-0005-0000-0000-00005B290000}"/>
    <cellStyle name="標準 12 10 4 2" xfId="11450" xr:uid="{00000000-0005-0000-0000-00005C290000}"/>
    <cellStyle name="標準 12 10 4 2 2" xfId="24265" xr:uid="{00000000-0005-0000-0000-00005D290000}"/>
    <cellStyle name="標準 12 10 4 3" xfId="17858" xr:uid="{00000000-0005-0000-0000-00005E290000}"/>
    <cellStyle name="標準 12 10 5" xfId="7299" xr:uid="{00000000-0005-0000-0000-00005F290000}"/>
    <cellStyle name="標準 12 10 5 2" xfId="20114" xr:uid="{00000000-0005-0000-0000-000060290000}"/>
    <cellStyle name="標準 12 10 6" xfId="13707" xr:uid="{00000000-0005-0000-0000-000061290000}"/>
    <cellStyle name="標準 12 11" xfId="717" xr:uid="{00000000-0005-0000-0000-000062290000}"/>
    <cellStyle name="標準 12 11 2" xfId="1393" xr:uid="{00000000-0005-0000-0000-000063290000}"/>
    <cellStyle name="標準 12 11 2 2" xfId="3425" xr:uid="{00000000-0005-0000-0000-000064290000}"/>
    <cellStyle name="標準 12 11 2 2 2" xfId="9845" xr:uid="{00000000-0005-0000-0000-000065290000}"/>
    <cellStyle name="標準 12 11 2 2 2 2" xfId="22660" xr:uid="{00000000-0005-0000-0000-000066290000}"/>
    <cellStyle name="標準 12 11 2 2 3" xfId="16253" xr:uid="{00000000-0005-0000-0000-000067290000}"/>
    <cellStyle name="標準 12 11 2 3" xfId="5589" xr:uid="{00000000-0005-0000-0000-000068290000}"/>
    <cellStyle name="標準 12 11 2 3 2" xfId="12002" xr:uid="{00000000-0005-0000-0000-000069290000}"/>
    <cellStyle name="標準 12 11 2 3 2 2" xfId="24817" xr:uid="{00000000-0005-0000-0000-00006A290000}"/>
    <cellStyle name="標準 12 11 2 3 3" xfId="18410" xr:uid="{00000000-0005-0000-0000-00006B290000}"/>
    <cellStyle name="標準 12 11 2 4" xfId="7820" xr:uid="{00000000-0005-0000-0000-00006C290000}"/>
    <cellStyle name="標準 12 11 2 4 2" xfId="20635" xr:uid="{00000000-0005-0000-0000-00006D290000}"/>
    <cellStyle name="標準 12 11 2 5" xfId="14228" xr:uid="{00000000-0005-0000-0000-00006E290000}"/>
    <cellStyle name="標準 12 11 3" xfId="2403" xr:uid="{00000000-0005-0000-0000-00006F290000}"/>
    <cellStyle name="標準 12 11 3 2" xfId="8826" xr:uid="{00000000-0005-0000-0000-000070290000}"/>
    <cellStyle name="標準 12 11 3 2 2" xfId="21641" xr:uid="{00000000-0005-0000-0000-000071290000}"/>
    <cellStyle name="標準 12 11 3 3" xfId="15234" xr:uid="{00000000-0005-0000-0000-000072290000}"/>
    <cellStyle name="標準 12 11 4" xfId="4567" xr:uid="{00000000-0005-0000-0000-000073290000}"/>
    <cellStyle name="標準 12 11 4 2" xfId="10980" xr:uid="{00000000-0005-0000-0000-000074290000}"/>
    <cellStyle name="標準 12 11 4 2 2" xfId="23795" xr:uid="{00000000-0005-0000-0000-000075290000}"/>
    <cellStyle name="標準 12 11 4 3" xfId="17388" xr:uid="{00000000-0005-0000-0000-000076290000}"/>
    <cellStyle name="標準 12 11 5" xfId="7174" xr:uid="{00000000-0005-0000-0000-000077290000}"/>
    <cellStyle name="標準 12 11 5 2" xfId="19989" xr:uid="{00000000-0005-0000-0000-000078290000}"/>
    <cellStyle name="標準 12 11 6" xfId="13582" xr:uid="{00000000-0005-0000-0000-000079290000}"/>
    <cellStyle name="標準 12 12" xfId="1372" xr:uid="{00000000-0005-0000-0000-00007A290000}"/>
    <cellStyle name="標準 12 12 2" xfId="3404" xr:uid="{00000000-0005-0000-0000-00007B290000}"/>
    <cellStyle name="標準 12 12 2 2" xfId="5568" xr:uid="{00000000-0005-0000-0000-00007C290000}"/>
    <cellStyle name="標準 12 12 2 2 2" xfId="11981" xr:uid="{00000000-0005-0000-0000-00007D290000}"/>
    <cellStyle name="標準 12 12 2 2 2 2" xfId="24796" xr:uid="{00000000-0005-0000-0000-00007E290000}"/>
    <cellStyle name="標準 12 12 2 2 3" xfId="18389" xr:uid="{00000000-0005-0000-0000-00007F290000}"/>
    <cellStyle name="標準 12 12 2 3" xfId="9824" xr:uid="{00000000-0005-0000-0000-000080290000}"/>
    <cellStyle name="標準 12 12 2 3 2" xfId="22639" xr:uid="{00000000-0005-0000-0000-000081290000}"/>
    <cellStyle name="標準 12 12 2 4" xfId="16232" xr:uid="{00000000-0005-0000-0000-000082290000}"/>
    <cellStyle name="標準 12 12 3" xfId="2382" xr:uid="{00000000-0005-0000-0000-000083290000}"/>
    <cellStyle name="標準 12 12 3 2" xfId="8805" xr:uid="{00000000-0005-0000-0000-000084290000}"/>
    <cellStyle name="標準 12 12 3 2 2" xfId="21620" xr:uid="{00000000-0005-0000-0000-000085290000}"/>
    <cellStyle name="標準 12 12 3 3" xfId="15213" xr:uid="{00000000-0005-0000-0000-000086290000}"/>
    <cellStyle name="標準 12 12 4" xfId="4546" xr:uid="{00000000-0005-0000-0000-000087290000}"/>
    <cellStyle name="標準 12 12 4 2" xfId="10959" xr:uid="{00000000-0005-0000-0000-000088290000}"/>
    <cellStyle name="標準 12 12 4 2 2" xfId="23774" xr:uid="{00000000-0005-0000-0000-000089290000}"/>
    <cellStyle name="標準 12 12 4 3" xfId="17367" xr:uid="{00000000-0005-0000-0000-00008A290000}"/>
    <cellStyle name="標準 12 12 5" xfId="7799" xr:uid="{00000000-0005-0000-0000-00008B290000}"/>
    <cellStyle name="標準 12 12 5 2" xfId="20614" xr:uid="{00000000-0005-0000-0000-00008C290000}"/>
    <cellStyle name="標準 12 12 6" xfId="14207" xr:uid="{00000000-0005-0000-0000-00008D290000}"/>
    <cellStyle name="標準 12 13" xfId="1350" xr:uid="{00000000-0005-0000-0000-00008E290000}"/>
    <cellStyle name="標準 12 13 2" xfId="3385" xr:uid="{00000000-0005-0000-0000-00008F290000}"/>
    <cellStyle name="標準 12 13 2 2" xfId="5546" xr:uid="{00000000-0005-0000-0000-000090290000}"/>
    <cellStyle name="標準 12 13 2 2 2" xfId="11959" xr:uid="{00000000-0005-0000-0000-000091290000}"/>
    <cellStyle name="標準 12 13 2 2 2 2" xfId="24774" xr:uid="{00000000-0005-0000-0000-000092290000}"/>
    <cellStyle name="標準 12 13 2 2 3" xfId="18367" xr:uid="{00000000-0005-0000-0000-000093290000}"/>
    <cellStyle name="標準 12 13 2 3" xfId="9805" xr:uid="{00000000-0005-0000-0000-000094290000}"/>
    <cellStyle name="標準 12 13 2 3 2" xfId="22620" xr:uid="{00000000-0005-0000-0000-000095290000}"/>
    <cellStyle name="標準 12 13 2 4" xfId="16213" xr:uid="{00000000-0005-0000-0000-000096290000}"/>
    <cellStyle name="標準 12 13 3" xfId="2362" xr:uid="{00000000-0005-0000-0000-000097290000}"/>
    <cellStyle name="標準 12 13 3 2" xfId="8785" xr:uid="{00000000-0005-0000-0000-000098290000}"/>
    <cellStyle name="標準 12 13 3 2 2" xfId="21600" xr:uid="{00000000-0005-0000-0000-000099290000}"/>
    <cellStyle name="標準 12 13 3 3" xfId="15193" xr:uid="{00000000-0005-0000-0000-00009A290000}"/>
    <cellStyle name="標準 12 13 4" xfId="4524" xr:uid="{00000000-0005-0000-0000-00009B290000}"/>
    <cellStyle name="標準 12 13 4 2" xfId="10937" xr:uid="{00000000-0005-0000-0000-00009C290000}"/>
    <cellStyle name="標準 12 13 4 2 2" xfId="23752" xr:uid="{00000000-0005-0000-0000-00009D290000}"/>
    <cellStyle name="標準 12 13 4 3" xfId="17345" xr:uid="{00000000-0005-0000-0000-00009E290000}"/>
    <cellStyle name="標準 12 13 5" xfId="7783" xr:uid="{00000000-0005-0000-0000-00009F290000}"/>
    <cellStyle name="標準 12 13 5 2" xfId="20598" xr:uid="{00000000-0005-0000-0000-0000A0290000}"/>
    <cellStyle name="標準 12 13 6" xfId="14191" xr:uid="{00000000-0005-0000-0000-0000A1290000}"/>
    <cellStyle name="標準 12 14" xfId="1314" xr:uid="{00000000-0005-0000-0000-0000A2290000}"/>
    <cellStyle name="標準 12 14 2" xfId="3361" xr:uid="{00000000-0005-0000-0000-0000A3290000}"/>
    <cellStyle name="標準 12 14 2 2" xfId="5525" xr:uid="{00000000-0005-0000-0000-0000A4290000}"/>
    <cellStyle name="標準 12 14 2 2 2" xfId="11938" xr:uid="{00000000-0005-0000-0000-0000A5290000}"/>
    <cellStyle name="標準 12 14 2 2 2 2" xfId="24753" xr:uid="{00000000-0005-0000-0000-0000A6290000}"/>
    <cellStyle name="標準 12 14 2 2 3" xfId="18346" xr:uid="{00000000-0005-0000-0000-0000A7290000}"/>
    <cellStyle name="標準 12 14 2 3" xfId="9784" xr:uid="{00000000-0005-0000-0000-0000A8290000}"/>
    <cellStyle name="標準 12 14 2 3 2" xfId="22599" xr:uid="{00000000-0005-0000-0000-0000A9290000}"/>
    <cellStyle name="標準 12 14 2 4" xfId="16192" xr:uid="{00000000-0005-0000-0000-0000AA290000}"/>
    <cellStyle name="標準 12 14 3" xfId="4503" xr:uid="{00000000-0005-0000-0000-0000AB290000}"/>
    <cellStyle name="標準 12 14 3 2" xfId="10916" xr:uid="{00000000-0005-0000-0000-0000AC290000}"/>
    <cellStyle name="標準 12 14 3 2 2" xfId="23731" xr:uid="{00000000-0005-0000-0000-0000AD290000}"/>
    <cellStyle name="標準 12 14 3 3" xfId="17324" xr:uid="{00000000-0005-0000-0000-0000AE290000}"/>
    <cellStyle name="標準 12 14 4" xfId="7762" xr:uid="{00000000-0005-0000-0000-0000AF290000}"/>
    <cellStyle name="標準 12 14 4 2" xfId="20577" xr:uid="{00000000-0005-0000-0000-0000B0290000}"/>
    <cellStyle name="標準 12 14 5" xfId="14170" xr:uid="{00000000-0005-0000-0000-0000B1290000}"/>
    <cellStyle name="標準 12 15" xfId="1291" xr:uid="{00000000-0005-0000-0000-0000B2290000}"/>
    <cellStyle name="標準 12 15 2" xfId="3341" xr:uid="{00000000-0005-0000-0000-0000B3290000}"/>
    <cellStyle name="標準 12 15 2 2" xfId="9764" xr:uid="{00000000-0005-0000-0000-0000B4290000}"/>
    <cellStyle name="標準 12 15 2 2 2" xfId="22579" xr:uid="{00000000-0005-0000-0000-0000B5290000}"/>
    <cellStyle name="標準 12 15 2 3" xfId="16172" xr:uid="{00000000-0005-0000-0000-0000B6290000}"/>
    <cellStyle name="標準 12 15 3" xfId="4495" xr:uid="{00000000-0005-0000-0000-0000B7290000}"/>
    <cellStyle name="標準 12 15 3 2" xfId="10908" xr:uid="{00000000-0005-0000-0000-0000B8290000}"/>
    <cellStyle name="標準 12 15 3 2 2" xfId="23723" xr:uid="{00000000-0005-0000-0000-0000B9290000}"/>
    <cellStyle name="標準 12 15 3 3" xfId="17316" xr:uid="{00000000-0005-0000-0000-0000BA290000}"/>
    <cellStyle name="標準 12 15 4" xfId="7742" xr:uid="{00000000-0005-0000-0000-0000BB290000}"/>
    <cellStyle name="標準 12 15 4 2" xfId="20557" xr:uid="{00000000-0005-0000-0000-0000BC290000}"/>
    <cellStyle name="標準 12 15 5" xfId="14150" xr:uid="{00000000-0005-0000-0000-0000BD290000}"/>
    <cellStyle name="標準 12 16" xfId="2329" xr:uid="{00000000-0005-0000-0000-0000BE290000}"/>
    <cellStyle name="標準 12 16 2" xfId="5505" xr:uid="{00000000-0005-0000-0000-0000BF290000}"/>
    <cellStyle name="標準 12 16 2 2" xfId="11918" xr:uid="{00000000-0005-0000-0000-0000C0290000}"/>
    <cellStyle name="標準 12 16 2 2 2" xfId="24733" xr:uid="{00000000-0005-0000-0000-0000C1290000}"/>
    <cellStyle name="標準 12 16 2 3" xfId="18326" xr:uid="{00000000-0005-0000-0000-0000C2290000}"/>
    <cellStyle name="標準 12 16 3" xfId="8752" xr:uid="{00000000-0005-0000-0000-0000C3290000}"/>
    <cellStyle name="標準 12 16 3 2" xfId="21567" xr:uid="{00000000-0005-0000-0000-0000C4290000}"/>
    <cellStyle name="標準 12 16 4" xfId="15160" xr:uid="{00000000-0005-0000-0000-0000C5290000}"/>
    <cellStyle name="標準 12 17" xfId="4461" xr:uid="{00000000-0005-0000-0000-0000C6290000}"/>
    <cellStyle name="標準 12 17 2" xfId="10875" xr:uid="{00000000-0005-0000-0000-0000C7290000}"/>
    <cellStyle name="標準 12 17 2 2" xfId="23690" xr:uid="{00000000-0005-0000-0000-0000C8290000}"/>
    <cellStyle name="標準 12 17 3" xfId="17283" xr:uid="{00000000-0005-0000-0000-0000C9290000}"/>
    <cellStyle name="標準 12 18" xfId="685" xr:uid="{00000000-0005-0000-0000-0000CA290000}"/>
    <cellStyle name="標準 12 18 2" xfId="7147" xr:uid="{00000000-0005-0000-0000-0000CB290000}"/>
    <cellStyle name="標準 12 18 2 2" xfId="19962" xr:uid="{00000000-0005-0000-0000-0000CC290000}"/>
    <cellStyle name="標準 12 18 3" xfId="13555" xr:uid="{00000000-0005-0000-0000-0000CD290000}"/>
    <cellStyle name="標準 12 19" xfId="6538" xr:uid="{00000000-0005-0000-0000-0000CE290000}"/>
    <cellStyle name="標準 12 19 2" xfId="12951" xr:uid="{00000000-0005-0000-0000-0000CF290000}"/>
    <cellStyle name="標準 12 19 2 2" xfId="25766" xr:uid="{00000000-0005-0000-0000-0000D0290000}"/>
    <cellStyle name="標準 12 19 3" xfId="19359" xr:uid="{00000000-0005-0000-0000-0000D1290000}"/>
    <cellStyle name="標準 12 2" xfId="238" xr:uid="{00000000-0005-0000-0000-0000D2290000}"/>
    <cellStyle name="標準 12 2 10" xfId="6740" xr:uid="{00000000-0005-0000-0000-0000D3290000}"/>
    <cellStyle name="標準 12 2 10 2" xfId="19555" xr:uid="{00000000-0005-0000-0000-0000D4290000}"/>
    <cellStyle name="標準 12 2 11" xfId="13148" xr:uid="{00000000-0005-0000-0000-0000D5290000}"/>
    <cellStyle name="標準 12 2 2" xfId="326" xr:uid="{00000000-0005-0000-0000-0000D6290000}"/>
    <cellStyle name="標準 12 2 2 2" xfId="1214" xr:uid="{00000000-0005-0000-0000-0000D7290000}"/>
    <cellStyle name="標準 12 2 2 2 2" xfId="2254" xr:uid="{00000000-0005-0000-0000-0000D8290000}"/>
    <cellStyle name="標準 12 2 2 2 2 2" xfId="4285" xr:uid="{00000000-0005-0000-0000-0000D9290000}"/>
    <cellStyle name="標準 12 2 2 2 2 2 2" xfId="10705" xr:uid="{00000000-0005-0000-0000-0000DA290000}"/>
    <cellStyle name="標準 12 2 2 2 2 2 2 2" xfId="23520" xr:uid="{00000000-0005-0000-0000-0000DB290000}"/>
    <cellStyle name="標準 12 2 2 2 2 2 3" xfId="17113" xr:uid="{00000000-0005-0000-0000-0000DC290000}"/>
    <cellStyle name="標準 12 2 2 2 2 3" xfId="6449" xr:uid="{00000000-0005-0000-0000-0000DD290000}"/>
    <cellStyle name="標準 12 2 2 2 2 3 2" xfId="12862" xr:uid="{00000000-0005-0000-0000-0000DE290000}"/>
    <cellStyle name="標準 12 2 2 2 2 3 2 2" xfId="25677" xr:uid="{00000000-0005-0000-0000-0000DF290000}"/>
    <cellStyle name="標準 12 2 2 2 2 3 3" xfId="19270" xr:uid="{00000000-0005-0000-0000-0000E0290000}"/>
    <cellStyle name="標準 12 2 2 2 2 4" xfId="8680" xr:uid="{00000000-0005-0000-0000-0000E1290000}"/>
    <cellStyle name="標準 12 2 2 2 2 4 2" xfId="21495" xr:uid="{00000000-0005-0000-0000-0000E2290000}"/>
    <cellStyle name="標準 12 2 2 2 2 5" xfId="15088" xr:uid="{00000000-0005-0000-0000-0000E3290000}"/>
    <cellStyle name="標準 12 2 2 2 3" xfId="3263" xr:uid="{00000000-0005-0000-0000-0000E4290000}"/>
    <cellStyle name="標準 12 2 2 2 3 2" xfId="9686" xr:uid="{00000000-0005-0000-0000-0000E5290000}"/>
    <cellStyle name="標準 12 2 2 2 3 2 2" xfId="22501" xr:uid="{00000000-0005-0000-0000-0000E6290000}"/>
    <cellStyle name="標準 12 2 2 2 3 3" xfId="16094" xr:uid="{00000000-0005-0000-0000-0000E7290000}"/>
    <cellStyle name="標準 12 2 2 2 4" xfId="5427" xr:uid="{00000000-0005-0000-0000-0000E8290000}"/>
    <cellStyle name="標準 12 2 2 2 4 2" xfId="11840" xr:uid="{00000000-0005-0000-0000-0000E9290000}"/>
    <cellStyle name="標準 12 2 2 2 4 2 2" xfId="24655" xr:uid="{00000000-0005-0000-0000-0000EA290000}"/>
    <cellStyle name="標準 12 2 2 2 4 3" xfId="18248" xr:uid="{00000000-0005-0000-0000-0000EB290000}"/>
    <cellStyle name="標準 12 2 2 2 5" xfId="7667" xr:uid="{00000000-0005-0000-0000-0000EC290000}"/>
    <cellStyle name="標準 12 2 2 2 5 2" xfId="20482" xr:uid="{00000000-0005-0000-0000-0000ED290000}"/>
    <cellStyle name="標準 12 2 2 2 6" xfId="14075" xr:uid="{00000000-0005-0000-0000-0000EE290000}"/>
    <cellStyle name="標準 12 2 2 3" xfId="1772" xr:uid="{00000000-0005-0000-0000-0000EF290000}"/>
    <cellStyle name="標準 12 2 2 3 2" xfId="3803" xr:uid="{00000000-0005-0000-0000-0000F0290000}"/>
    <cellStyle name="標準 12 2 2 3 2 2" xfId="10223" xr:uid="{00000000-0005-0000-0000-0000F1290000}"/>
    <cellStyle name="標準 12 2 2 3 2 2 2" xfId="23038" xr:uid="{00000000-0005-0000-0000-0000F2290000}"/>
    <cellStyle name="標準 12 2 2 3 2 3" xfId="16631" xr:uid="{00000000-0005-0000-0000-0000F3290000}"/>
    <cellStyle name="標準 12 2 2 3 3" xfId="5967" xr:uid="{00000000-0005-0000-0000-0000F4290000}"/>
    <cellStyle name="標準 12 2 2 3 3 2" xfId="12380" xr:uid="{00000000-0005-0000-0000-0000F5290000}"/>
    <cellStyle name="標準 12 2 2 3 3 2 2" xfId="25195" xr:uid="{00000000-0005-0000-0000-0000F6290000}"/>
    <cellStyle name="標準 12 2 2 3 3 3" xfId="18788" xr:uid="{00000000-0005-0000-0000-0000F7290000}"/>
    <cellStyle name="標準 12 2 2 3 4" xfId="8198" xr:uid="{00000000-0005-0000-0000-0000F8290000}"/>
    <cellStyle name="標準 12 2 2 3 4 2" xfId="21013" xr:uid="{00000000-0005-0000-0000-0000F9290000}"/>
    <cellStyle name="標準 12 2 2 3 5" xfId="14606" xr:uid="{00000000-0005-0000-0000-0000FA290000}"/>
    <cellStyle name="標準 12 2 2 4" xfId="2781" xr:uid="{00000000-0005-0000-0000-0000FB290000}"/>
    <cellStyle name="標準 12 2 2 4 2" xfId="9204" xr:uid="{00000000-0005-0000-0000-0000FC290000}"/>
    <cellStyle name="標準 12 2 2 4 2 2" xfId="22019" xr:uid="{00000000-0005-0000-0000-0000FD290000}"/>
    <cellStyle name="標準 12 2 2 4 3" xfId="15612" xr:uid="{00000000-0005-0000-0000-0000FE290000}"/>
    <cellStyle name="標準 12 2 2 5" xfId="4945" xr:uid="{00000000-0005-0000-0000-0000FF290000}"/>
    <cellStyle name="標準 12 2 2 5 2" xfId="11358" xr:uid="{00000000-0005-0000-0000-0000002A0000}"/>
    <cellStyle name="標準 12 2 2 5 2 2" xfId="24173" xr:uid="{00000000-0005-0000-0000-0000012A0000}"/>
    <cellStyle name="標準 12 2 2 5 3" xfId="17766" xr:uid="{00000000-0005-0000-0000-0000022A0000}"/>
    <cellStyle name="標準 12 2 2 6" xfId="6817" xr:uid="{00000000-0005-0000-0000-0000032A0000}"/>
    <cellStyle name="標準 12 2 2 6 2" xfId="19632" xr:uid="{00000000-0005-0000-0000-0000042A0000}"/>
    <cellStyle name="標準 12 2 2 7" xfId="13225" xr:uid="{00000000-0005-0000-0000-0000052A0000}"/>
    <cellStyle name="標準 12 2 3" xfId="378" xr:uid="{00000000-0005-0000-0000-0000062A0000}"/>
    <cellStyle name="標準 12 2 3 2" xfId="2066" xr:uid="{00000000-0005-0000-0000-0000072A0000}"/>
    <cellStyle name="標準 12 2 3 2 2" xfId="4097" xr:uid="{00000000-0005-0000-0000-0000082A0000}"/>
    <cellStyle name="標準 12 2 3 2 2 2" xfId="10517" xr:uid="{00000000-0005-0000-0000-0000092A0000}"/>
    <cellStyle name="標準 12 2 3 2 2 2 2" xfId="23332" xr:uid="{00000000-0005-0000-0000-00000A2A0000}"/>
    <cellStyle name="標準 12 2 3 2 2 3" xfId="16925" xr:uid="{00000000-0005-0000-0000-00000B2A0000}"/>
    <cellStyle name="標準 12 2 3 2 3" xfId="6261" xr:uid="{00000000-0005-0000-0000-00000C2A0000}"/>
    <cellStyle name="標準 12 2 3 2 3 2" xfId="12674" xr:uid="{00000000-0005-0000-0000-00000D2A0000}"/>
    <cellStyle name="標準 12 2 3 2 3 2 2" xfId="25489" xr:uid="{00000000-0005-0000-0000-00000E2A0000}"/>
    <cellStyle name="標準 12 2 3 2 3 3" xfId="19082" xr:uid="{00000000-0005-0000-0000-00000F2A0000}"/>
    <cellStyle name="標準 12 2 3 2 4" xfId="8492" xr:uid="{00000000-0005-0000-0000-0000102A0000}"/>
    <cellStyle name="標準 12 2 3 2 4 2" xfId="21307" xr:uid="{00000000-0005-0000-0000-0000112A0000}"/>
    <cellStyle name="標準 12 2 3 2 5" xfId="14900" xr:uid="{00000000-0005-0000-0000-0000122A0000}"/>
    <cellStyle name="標準 12 2 3 3" xfId="3075" xr:uid="{00000000-0005-0000-0000-0000132A0000}"/>
    <cellStyle name="標準 12 2 3 3 2" xfId="9498" xr:uid="{00000000-0005-0000-0000-0000142A0000}"/>
    <cellStyle name="標準 12 2 3 3 2 2" xfId="22313" xr:uid="{00000000-0005-0000-0000-0000152A0000}"/>
    <cellStyle name="標準 12 2 3 3 3" xfId="15906" xr:uid="{00000000-0005-0000-0000-0000162A0000}"/>
    <cellStyle name="標準 12 2 3 4" xfId="5239" xr:uid="{00000000-0005-0000-0000-0000172A0000}"/>
    <cellStyle name="標準 12 2 3 4 2" xfId="11652" xr:uid="{00000000-0005-0000-0000-0000182A0000}"/>
    <cellStyle name="標準 12 2 3 4 2 2" xfId="24467" xr:uid="{00000000-0005-0000-0000-0000192A0000}"/>
    <cellStyle name="標準 12 2 3 4 3" xfId="18060" xr:uid="{00000000-0005-0000-0000-00001A2A0000}"/>
    <cellStyle name="標準 12 2 3 5" xfId="6869" xr:uid="{00000000-0005-0000-0000-00001B2A0000}"/>
    <cellStyle name="標準 12 2 3 5 2" xfId="19684" xr:uid="{00000000-0005-0000-0000-00001C2A0000}"/>
    <cellStyle name="標準 12 2 3 6" xfId="13277" xr:uid="{00000000-0005-0000-0000-00001D2A0000}"/>
    <cellStyle name="標準 12 2 4" xfId="1587" xr:uid="{00000000-0005-0000-0000-00001E2A0000}"/>
    <cellStyle name="標準 12 2 4 2" xfId="3618" xr:uid="{00000000-0005-0000-0000-00001F2A0000}"/>
    <cellStyle name="標準 12 2 4 2 2" xfId="10038" xr:uid="{00000000-0005-0000-0000-0000202A0000}"/>
    <cellStyle name="標準 12 2 4 2 2 2" xfId="22853" xr:uid="{00000000-0005-0000-0000-0000212A0000}"/>
    <cellStyle name="標準 12 2 4 2 3" xfId="16446" xr:uid="{00000000-0005-0000-0000-0000222A0000}"/>
    <cellStyle name="標準 12 2 4 3" xfId="5782" xr:uid="{00000000-0005-0000-0000-0000232A0000}"/>
    <cellStyle name="標準 12 2 4 3 2" xfId="12195" xr:uid="{00000000-0005-0000-0000-0000242A0000}"/>
    <cellStyle name="標準 12 2 4 3 2 2" xfId="25010" xr:uid="{00000000-0005-0000-0000-0000252A0000}"/>
    <cellStyle name="標準 12 2 4 3 3" xfId="18603" xr:uid="{00000000-0005-0000-0000-0000262A0000}"/>
    <cellStyle name="標準 12 2 4 4" xfId="8013" xr:uid="{00000000-0005-0000-0000-0000272A0000}"/>
    <cellStyle name="標準 12 2 4 4 2" xfId="20828" xr:uid="{00000000-0005-0000-0000-0000282A0000}"/>
    <cellStyle name="標準 12 2 4 5" xfId="14421" xr:uid="{00000000-0005-0000-0000-0000292A0000}"/>
    <cellStyle name="標準 12 2 5" xfId="2596" xr:uid="{00000000-0005-0000-0000-00002A2A0000}"/>
    <cellStyle name="標準 12 2 5 2" xfId="9019" xr:uid="{00000000-0005-0000-0000-00002B2A0000}"/>
    <cellStyle name="標準 12 2 5 2 2" xfId="21834" xr:uid="{00000000-0005-0000-0000-00002C2A0000}"/>
    <cellStyle name="標準 12 2 5 3" xfId="15427" xr:uid="{00000000-0005-0000-0000-00002D2A0000}"/>
    <cellStyle name="標準 12 2 6" xfId="4760" xr:uid="{00000000-0005-0000-0000-00002E2A0000}"/>
    <cellStyle name="標準 12 2 6 2" xfId="11173" xr:uid="{00000000-0005-0000-0000-00002F2A0000}"/>
    <cellStyle name="標準 12 2 6 2 2" xfId="23988" xr:uid="{00000000-0005-0000-0000-0000302A0000}"/>
    <cellStyle name="標準 12 2 6 3" xfId="17581" xr:uid="{00000000-0005-0000-0000-0000312A0000}"/>
    <cellStyle name="標準 12 2 7" xfId="784" xr:uid="{00000000-0005-0000-0000-0000322A0000}"/>
    <cellStyle name="標準 12 2 7 2" xfId="7237" xr:uid="{00000000-0005-0000-0000-0000332A0000}"/>
    <cellStyle name="標準 12 2 7 2 2" xfId="20052" xr:uid="{00000000-0005-0000-0000-0000342A0000}"/>
    <cellStyle name="標準 12 2 7 3" xfId="13645" xr:uid="{00000000-0005-0000-0000-0000352A0000}"/>
    <cellStyle name="標準 12 2 8" xfId="6565" xr:uid="{00000000-0005-0000-0000-0000362A0000}"/>
    <cellStyle name="標準 12 2 8 2" xfId="12978" xr:uid="{00000000-0005-0000-0000-0000372A0000}"/>
    <cellStyle name="標準 12 2 8 2 2" xfId="25793" xr:uid="{00000000-0005-0000-0000-0000382A0000}"/>
    <cellStyle name="標準 12 2 8 3" xfId="19386" xr:uid="{00000000-0005-0000-0000-0000392A0000}"/>
    <cellStyle name="標準 12 2 9" xfId="6607" xr:uid="{00000000-0005-0000-0000-00003A2A0000}"/>
    <cellStyle name="標準 12 2 9 2" xfId="13018" xr:uid="{00000000-0005-0000-0000-00003B2A0000}"/>
    <cellStyle name="標準 12 2 9 2 2" xfId="25833" xr:uid="{00000000-0005-0000-0000-00003C2A0000}"/>
    <cellStyle name="標準 12 2 9 3" xfId="19426" xr:uid="{00000000-0005-0000-0000-00003D2A0000}"/>
    <cellStyle name="標準 12 20" xfId="6578" xr:uid="{00000000-0005-0000-0000-00003E2A0000}"/>
    <cellStyle name="標準 12 20 2" xfId="12991" xr:uid="{00000000-0005-0000-0000-00003F2A0000}"/>
    <cellStyle name="標準 12 20 2 2" xfId="25806" xr:uid="{00000000-0005-0000-0000-0000402A0000}"/>
    <cellStyle name="標準 12 20 3" xfId="19399" xr:uid="{00000000-0005-0000-0000-0000412A0000}"/>
    <cellStyle name="標準 12 21" xfId="6631" xr:uid="{00000000-0005-0000-0000-0000422A0000}"/>
    <cellStyle name="標準 12 3" xfId="275" xr:uid="{00000000-0005-0000-0000-0000432A0000}"/>
    <cellStyle name="標準 12 3 2" xfId="632" xr:uid="{00000000-0005-0000-0000-0000442A0000}"/>
    <cellStyle name="標準 12 3 2 2" xfId="1244" xr:uid="{00000000-0005-0000-0000-0000452A0000}"/>
    <cellStyle name="標準 12 3 2 2 2" xfId="2284" xr:uid="{00000000-0005-0000-0000-0000462A0000}"/>
    <cellStyle name="標準 12 3 2 2 2 2" xfId="4315" xr:uid="{00000000-0005-0000-0000-0000472A0000}"/>
    <cellStyle name="標準 12 3 2 2 2 2 2" xfId="10735" xr:uid="{00000000-0005-0000-0000-0000482A0000}"/>
    <cellStyle name="標準 12 3 2 2 2 2 2 2" xfId="23550" xr:uid="{00000000-0005-0000-0000-0000492A0000}"/>
    <cellStyle name="標準 12 3 2 2 2 2 3" xfId="17143" xr:uid="{00000000-0005-0000-0000-00004A2A0000}"/>
    <cellStyle name="標準 12 3 2 2 2 3" xfId="6479" xr:uid="{00000000-0005-0000-0000-00004B2A0000}"/>
    <cellStyle name="標準 12 3 2 2 2 3 2" xfId="12892" xr:uid="{00000000-0005-0000-0000-00004C2A0000}"/>
    <cellStyle name="標準 12 3 2 2 2 3 2 2" xfId="25707" xr:uid="{00000000-0005-0000-0000-00004D2A0000}"/>
    <cellStyle name="標準 12 3 2 2 2 3 3" xfId="19300" xr:uid="{00000000-0005-0000-0000-00004E2A0000}"/>
    <cellStyle name="標準 12 3 2 2 2 4" xfId="8710" xr:uid="{00000000-0005-0000-0000-00004F2A0000}"/>
    <cellStyle name="標準 12 3 2 2 2 4 2" xfId="21525" xr:uid="{00000000-0005-0000-0000-0000502A0000}"/>
    <cellStyle name="標準 12 3 2 2 2 5" xfId="15118" xr:uid="{00000000-0005-0000-0000-0000512A0000}"/>
    <cellStyle name="標準 12 3 2 2 3" xfId="3293" xr:uid="{00000000-0005-0000-0000-0000522A0000}"/>
    <cellStyle name="標準 12 3 2 2 3 2" xfId="9716" xr:uid="{00000000-0005-0000-0000-0000532A0000}"/>
    <cellStyle name="標準 12 3 2 2 3 2 2" xfId="22531" xr:uid="{00000000-0005-0000-0000-0000542A0000}"/>
    <cellStyle name="標準 12 3 2 2 3 3" xfId="16124" xr:uid="{00000000-0005-0000-0000-0000552A0000}"/>
    <cellStyle name="標準 12 3 2 2 4" xfId="5457" xr:uid="{00000000-0005-0000-0000-0000562A0000}"/>
    <cellStyle name="標準 12 3 2 2 4 2" xfId="11870" xr:uid="{00000000-0005-0000-0000-0000572A0000}"/>
    <cellStyle name="標準 12 3 2 2 4 2 2" xfId="24685" xr:uid="{00000000-0005-0000-0000-0000582A0000}"/>
    <cellStyle name="標準 12 3 2 2 4 3" xfId="18278" xr:uid="{00000000-0005-0000-0000-0000592A0000}"/>
    <cellStyle name="標準 12 3 2 2 5" xfId="7697" xr:uid="{00000000-0005-0000-0000-00005A2A0000}"/>
    <cellStyle name="標準 12 3 2 2 5 2" xfId="20512" xr:uid="{00000000-0005-0000-0000-00005B2A0000}"/>
    <cellStyle name="標準 12 3 2 2 6" xfId="14105" xr:uid="{00000000-0005-0000-0000-00005C2A0000}"/>
    <cellStyle name="標準 12 3 2 3" xfId="1802" xr:uid="{00000000-0005-0000-0000-00005D2A0000}"/>
    <cellStyle name="標準 12 3 2 3 2" xfId="3833" xr:uid="{00000000-0005-0000-0000-00005E2A0000}"/>
    <cellStyle name="標準 12 3 2 3 2 2" xfId="10253" xr:uid="{00000000-0005-0000-0000-00005F2A0000}"/>
    <cellStyle name="標準 12 3 2 3 2 2 2" xfId="23068" xr:uid="{00000000-0005-0000-0000-0000602A0000}"/>
    <cellStyle name="標準 12 3 2 3 2 3" xfId="16661" xr:uid="{00000000-0005-0000-0000-0000612A0000}"/>
    <cellStyle name="標準 12 3 2 3 3" xfId="5997" xr:uid="{00000000-0005-0000-0000-0000622A0000}"/>
    <cellStyle name="標準 12 3 2 3 3 2" xfId="12410" xr:uid="{00000000-0005-0000-0000-0000632A0000}"/>
    <cellStyle name="標準 12 3 2 3 3 2 2" xfId="25225" xr:uid="{00000000-0005-0000-0000-0000642A0000}"/>
    <cellStyle name="標準 12 3 2 3 3 3" xfId="18818" xr:uid="{00000000-0005-0000-0000-0000652A0000}"/>
    <cellStyle name="標準 12 3 2 3 4" xfId="8228" xr:uid="{00000000-0005-0000-0000-0000662A0000}"/>
    <cellStyle name="標準 12 3 2 3 4 2" xfId="21043" xr:uid="{00000000-0005-0000-0000-0000672A0000}"/>
    <cellStyle name="標準 12 3 2 3 5" xfId="14636" xr:uid="{00000000-0005-0000-0000-0000682A0000}"/>
    <cellStyle name="標準 12 3 2 4" xfId="2811" xr:uid="{00000000-0005-0000-0000-0000692A0000}"/>
    <cellStyle name="標準 12 3 2 4 2" xfId="9234" xr:uid="{00000000-0005-0000-0000-00006A2A0000}"/>
    <cellStyle name="標準 12 3 2 4 2 2" xfId="22049" xr:uid="{00000000-0005-0000-0000-00006B2A0000}"/>
    <cellStyle name="標準 12 3 2 4 3" xfId="15642" xr:uid="{00000000-0005-0000-0000-00006C2A0000}"/>
    <cellStyle name="標準 12 3 2 5" xfId="4975" xr:uid="{00000000-0005-0000-0000-00006D2A0000}"/>
    <cellStyle name="標準 12 3 2 5 2" xfId="11388" xr:uid="{00000000-0005-0000-0000-00006E2A0000}"/>
    <cellStyle name="標準 12 3 2 5 2 2" xfId="24203" xr:uid="{00000000-0005-0000-0000-00006F2A0000}"/>
    <cellStyle name="標準 12 3 2 5 3" xfId="17796" xr:uid="{00000000-0005-0000-0000-0000702A0000}"/>
    <cellStyle name="標準 12 3 2 6" xfId="7109" xr:uid="{00000000-0005-0000-0000-0000712A0000}"/>
    <cellStyle name="標準 12 3 2 6 2" xfId="19924" xr:uid="{00000000-0005-0000-0000-0000722A0000}"/>
    <cellStyle name="標準 12 3 2 7" xfId="13517" xr:uid="{00000000-0005-0000-0000-0000732A0000}"/>
    <cellStyle name="標準 12 3 3" xfId="1056" xr:uid="{00000000-0005-0000-0000-0000742A0000}"/>
    <cellStyle name="標準 12 3 3 2" xfId="2096" xr:uid="{00000000-0005-0000-0000-0000752A0000}"/>
    <cellStyle name="標準 12 3 3 2 2" xfId="4127" xr:uid="{00000000-0005-0000-0000-0000762A0000}"/>
    <cellStyle name="標準 12 3 3 2 2 2" xfId="10547" xr:uid="{00000000-0005-0000-0000-0000772A0000}"/>
    <cellStyle name="標準 12 3 3 2 2 2 2" xfId="23362" xr:uid="{00000000-0005-0000-0000-0000782A0000}"/>
    <cellStyle name="標準 12 3 3 2 2 3" xfId="16955" xr:uid="{00000000-0005-0000-0000-0000792A0000}"/>
    <cellStyle name="標準 12 3 3 2 3" xfId="6291" xr:uid="{00000000-0005-0000-0000-00007A2A0000}"/>
    <cellStyle name="標準 12 3 3 2 3 2" xfId="12704" xr:uid="{00000000-0005-0000-0000-00007B2A0000}"/>
    <cellStyle name="標準 12 3 3 2 3 2 2" xfId="25519" xr:uid="{00000000-0005-0000-0000-00007C2A0000}"/>
    <cellStyle name="標準 12 3 3 2 3 3" xfId="19112" xr:uid="{00000000-0005-0000-0000-00007D2A0000}"/>
    <cellStyle name="標準 12 3 3 2 4" xfId="8522" xr:uid="{00000000-0005-0000-0000-00007E2A0000}"/>
    <cellStyle name="標準 12 3 3 2 4 2" xfId="21337" xr:uid="{00000000-0005-0000-0000-00007F2A0000}"/>
    <cellStyle name="標準 12 3 3 2 5" xfId="14930" xr:uid="{00000000-0005-0000-0000-0000802A0000}"/>
    <cellStyle name="標準 12 3 3 3" xfId="3105" xr:uid="{00000000-0005-0000-0000-0000812A0000}"/>
    <cellStyle name="標準 12 3 3 3 2" xfId="9528" xr:uid="{00000000-0005-0000-0000-0000822A0000}"/>
    <cellStyle name="標準 12 3 3 3 2 2" xfId="22343" xr:uid="{00000000-0005-0000-0000-0000832A0000}"/>
    <cellStyle name="標準 12 3 3 3 3" xfId="15936" xr:uid="{00000000-0005-0000-0000-0000842A0000}"/>
    <cellStyle name="標準 12 3 3 4" xfId="5269" xr:uid="{00000000-0005-0000-0000-0000852A0000}"/>
    <cellStyle name="標準 12 3 3 4 2" xfId="11682" xr:uid="{00000000-0005-0000-0000-0000862A0000}"/>
    <cellStyle name="標準 12 3 3 4 2 2" xfId="24497" xr:uid="{00000000-0005-0000-0000-0000872A0000}"/>
    <cellStyle name="標準 12 3 3 4 3" xfId="18090" xr:uid="{00000000-0005-0000-0000-0000882A0000}"/>
    <cellStyle name="標準 12 3 3 5" xfId="7509" xr:uid="{00000000-0005-0000-0000-0000892A0000}"/>
    <cellStyle name="標準 12 3 3 5 2" xfId="20324" xr:uid="{00000000-0005-0000-0000-00008A2A0000}"/>
    <cellStyle name="標準 12 3 3 6" xfId="13917" xr:uid="{00000000-0005-0000-0000-00008B2A0000}"/>
    <cellStyle name="標準 12 3 4" xfId="1616" xr:uid="{00000000-0005-0000-0000-00008C2A0000}"/>
    <cellStyle name="標準 12 3 4 2" xfId="3647" xr:uid="{00000000-0005-0000-0000-00008D2A0000}"/>
    <cellStyle name="標準 12 3 4 2 2" xfId="10067" xr:uid="{00000000-0005-0000-0000-00008E2A0000}"/>
    <cellStyle name="標準 12 3 4 2 2 2" xfId="22882" xr:uid="{00000000-0005-0000-0000-00008F2A0000}"/>
    <cellStyle name="標準 12 3 4 2 3" xfId="16475" xr:uid="{00000000-0005-0000-0000-0000902A0000}"/>
    <cellStyle name="標準 12 3 4 3" xfId="5811" xr:uid="{00000000-0005-0000-0000-0000912A0000}"/>
    <cellStyle name="標準 12 3 4 3 2" xfId="12224" xr:uid="{00000000-0005-0000-0000-0000922A0000}"/>
    <cellStyle name="標準 12 3 4 3 2 2" xfId="25039" xr:uid="{00000000-0005-0000-0000-0000932A0000}"/>
    <cellStyle name="標準 12 3 4 3 3" xfId="18632" xr:uid="{00000000-0005-0000-0000-0000942A0000}"/>
    <cellStyle name="標準 12 3 4 4" xfId="8042" xr:uid="{00000000-0005-0000-0000-0000952A0000}"/>
    <cellStyle name="標準 12 3 4 4 2" xfId="20857" xr:uid="{00000000-0005-0000-0000-0000962A0000}"/>
    <cellStyle name="標準 12 3 4 5" xfId="14450" xr:uid="{00000000-0005-0000-0000-0000972A0000}"/>
    <cellStyle name="標準 12 3 5" xfId="2625" xr:uid="{00000000-0005-0000-0000-0000982A0000}"/>
    <cellStyle name="標準 12 3 5 2" xfId="9048" xr:uid="{00000000-0005-0000-0000-0000992A0000}"/>
    <cellStyle name="標準 12 3 5 2 2" xfId="21863" xr:uid="{00000000-0005-0000-0000-00009A2A0000}"/>
    <cellStyle name="標準 12 3 5 3" xfId="15456" xr:uid="{00000000-0005-0000-0000-00009B2A0000}"/>
    <cellStyle name="標準 12 3 6" xfId="4789" xr:uid="{00000000-0005-0000-0000-00009C2A0000}"/>
    <cellStyle name="標準 12 3 6 2" xfId="11202" xr:uid="{00000000-0005-0000-0000-00009D2A0000}"/>
    <cellStyle name="標準 12 3 6 2 2" xfId="24017" xr:uid="{00000000-0005-0000-0000-00009E2A0000}"/>
    <cellStyle name="標準 12 3 6 3" xfId="17610" xr:uid="{00000000-0005-0000-0000-00009F2A0000}"/>
    <cellStyle name="標準 12 3 7" xfId="6775" xr:uid="{00000000-0005-0000-0000-0000A02A0000}"/>
    <cellStyle name="標準 12 3 7 2" xfId="19590" xr:uid="{00000000-0005-0000-0000-0000A12A0000}"/>
    <cellStyle name="標準 12 3 8" xfId="13183" xr:uid="{00000000-0005-0000-0000-0000A22A0000}"/>
    <cellStyle name="標準 12 4" xfId="351" xr:uid="{00000000-0005-0000-0000-0000A32A0000}"/>
    <cellStyle name="標準 12 4 2" xfId="579" xr:uid="{00000000-0005-0000-0000-0000A42A0000}"/>
    <cellStyle name="標準 12 4 2 2" xfId="1169" xr:uid="{00000000-0005-0000-0000-0000A52A0000}"/>
    <cellStyle name="標準 12 4 2 2 2" xfId="2209" xr:uid="{00000000-0005-0000-0000-0000A62A0000}"/>
    <cellStyle name="標準 12 4 2 2 2 2" xfId="4240" xr:uid="{00000000-0005-0000-0000-0000A72A0000}"/>
    <cellStyle name="標準 12 4 2 2 2 2 2" xfId="10660" xr:uid="{00000000-0005-0000-0000-0000A82A0000}"/>
    <cellStyle name="標準 12 4 2 2 2 2 2 2" xfId="23475" xr:uid="{00000000-0005-0000-0000-0000A92A0000}"/>
    <cellStyle name="標準 12 4 2 2 2 2 3" xfId="17068" xr:uid="{00000000-0005-0000-0000-0000AA2A0000}"/>
    <cellStyle name="標準 12 4 2 2 2 3" xfId="6404" xr:uid="{00000000-0005-0000-0000-0000AB2A0000}"/>
    <cellStyle name="標準 12 4 2 2 2 3 2" xfId="12817" xr:uid="{00000000-0005-0000-0000-0000AC2A0000}"/>
    <cellStyle name="標準 12 4 2 2 2 3 2 2" xfId="25632" xr:uid="{00000000-0005-0000-0000-0000AD2A0000}"/>
    <cellStyle name="標準 12 4 2 2 2 3 3" xfId="19225" xr:uid="{00000000-0005-0000-0000-0000AE2A0000}"/>
    <cellStyle name="標準 12 4 2 2 2 4" xfId="8635" xr:uid="{00000000-0005-0000-0000-0000AF2A0000}"/>
    <cellStyle name="標準 12 4 2 2 2 4 2" xfId="21450" xr:uid="{00000000-0005-0000-0000-0000B02A0000}"/>
    <cellStyle name="標準 12 4 2 2 2 5" xfId="15043" xr:uid="{00000000-0005-0000-0000-0000B12A0000}"/>
    <cellStyle name="標準 12 4 2 2 3" xfId="3218" xr:uid="{00000000-0005-0000-0000-0000B22A0000}"/>
    <cellStyle name="標準 12 4 2 2 3 2" xfId="9641" xr:uid="{00000000-0005-0000-0000-0000B32A0000}"/>
    <cellStyle name="標準 12 4 2 2 3 2 2" xfId="22456" xr:uid="{00000000-0005-0000-0000-0000B42A0000}"/>
    <cellStyle name="標準 12 4 2 2 3 3" xfId="16049" xr:uid="{00000000-0005-0000-0000-0000B52A0000}"/>
    <cellStyle name="標準 12 4 2 2 4" xfId="5382" xr:uid="{00000000-0005-0000-0000-0000B62A0000}"/>
    <cellStyle name="標準 12 4 2 2 4 2" xfId="11795" xr:uid="{00000000-0005-0000-0000-0000B72A0000}"/>
    <cellStyle name="標準 12 4 2 2 4 2 2" xfId="24610" xr:uid="{00000000-0005-0000-0000-0000B82A0000}"/>
    <cellStyle name="標準 12 4 2 2 4 3" xfId="18203" xr:uid="{00000000-0005-0000-0000-0000B92A0000}"/>
    <cellStyle name="標準 12 4 2 2 5" xfId="7622" xr:uid="{00000000-0005-0000-0000-0000BA2A0000}"/>
    <cellStyle name="標準 12 4 2 2 5 2" xfId="20437" xr:uid="{00000000-0005-0000-0000-0000BB2A0000}"/>
    <cellStyle name="標準 12 4 2 2 6" xfId="14030" xr:uid="{00000000-0005-0000-0000-0000BC2A0000}"/>
    <cellStyle name="標準 12 4 2 3" xfId="1727" xr:uid="{00000000-0005-0000-0000-0000BD2A0000}"/>
    <cellStyle name="標準 12 4 2 3 2" xfId="3758" xr:uid="{00000000-0005-0000-0000-0000BE2A0000}"/>
    <cellStyle name="標準 12 4 2 3 2 2" xfId="10178" xr:uid="{00000000-0005-0000-0000-0000BF2A0000}"/>
    <cellStyle name="標準 12 4 2 3 2 2 2" xfId="22993" xr:uid="{00000000-0005-0000-0000-0000C02A0000}"/>
    <cellStyle name="標準 12 4 2 3 2 3" xfId="16586" xr:uid="{00000000-0005-0000-0000-0000C12A0000}"/>
    <cellStyle name="標準 12 4 2 3 3" xfId="5922" xr:uid="{00000000-0005-0000-0000-0000C22A0000}"/>
    <cellStyle name="標準 12 4 2 3 3 2" xfId="12335" xr:uid="{00000000-0005-0000-0000-0000C32A0000}"/>
    <cellStyle name="標準 12 4 2 3 3 2 2" xfId="25150" xr:uid="{00000000-0005-0000-0000-0000C42A0000}"/>
    <cellStyle name="標準 12 4 2 3 3 3" xfId="18743" xr:uid="{00000000-0005-0000-0000-0000C52A0000}"/>
    <cellStyle name="標準 12 4 2 3 4" xfId="8153" xr:uid="{00000000-0005-0000-0000-0000C62A0000}"/>
    <cellStyle name="標準 12 4 2 3 4 2" xfId="20968" xr:uid="{00000000-0005-0000-0000-0000C72A0000}"/>
    <cellStyle name="標準 12 4 2 3 5" xfId="14561" xr:uid="{00000000-0005-0000-0000-0000C82A0000}"/>
    <cellStyle name="標準 12 4 2 4" xfId="2736" xr:uid="{00000000-0005-0000-0000-0000C92A0000}"/>
    <cellStyle name="標準 12 4 2 4 2" xfId="9159" xr:uid="{00000000-0005-0000-0000-0000CA2A0000}"/>
    <cellStyle name="標準 12 4 2 4 2 2" xfId="21974" xr:uid="{00000000-0005-0000-0000-0000CB2A0000}"/>
    <cellStyle name="標準 12 4 2 4 3" xfId="15567" xr:uid="{00000000-0005-0000-0000-0000CC2A0000}"/>
    <cellStyle name="標準 12 4 2 5" xfId="4900" xr:uid="{00000000-0005-0000-0000-0000CD2A0000}"/>
    <cellStyle name="標準 12 4 2 5 2" xfId="11313" xr:uid="{00000000-0005-0000-0000-0000CE2A0000}"/>
    <cellStyle name="標準 12 4 2 5 2 2" xfId="24128" xr:uid="{00000000-0005-0000-0000-0000CF2A0000}"/>
    <cellStyle name="標準 12 4 2 5 3" xfId="17721" xr:uid="{00000000-0005-0000-0000-0000D02A0000}"/>
    <cellStyle name="標準 12 4 2 6" xfId="7056" xr:uid="{00000000-0005-0000-0000-0000D12A0000}"/>
    <cellStyle name="標準 12 4 2 6 2" xfId="19871" xr:uid="{00000000-0005-0000-0000-0000D22A0000}"/>
    <cellStyle name="標準 12 4 2 7" xfId="13464" xr:uid="{00000000-0005-0000-0000-0000D32A0000}"/>
    <cellStyle name="標準 12 4 3" xfId="999" xr:uid="{00000000-0005-0000-0000-0000D42A0000}"/>
    <cellStyle name="標準 12 4 3 2" xfId="2021" xr:uid="{00000000-0005-0000-0000-0000D52A0000}"/>
    <cellStyle name="標準 12 4 3 2 2" xfId="4052" xr:uid="{00000000-0005-0000-0000-0000D62A0000}"/>
    <cellStyle name="標準 12 4 3 2 2 2" xfId="10472" xr:uid="{00000000-0005-0000-0000-0000D72A0000}"/>
    <cellStyle name="標準 12 4 3 2 2 2 2" xfId="23287" xr:uid="{00000000-0005-0000-0000-0000D82A0000}"/>
    <cellStyle name="標準 12 4 3 2 2 3" xfId="16880" xr:uid="{00000000-0005-0000-0000-0000D92A0000}"/>
    <cellStyle name="標準 12 4 3 2 3" xfId="6216" xr:uid="{00000000-0005-0000-0000-0000DA2A0000}"/>
    <cellStyle name="標準 12 4 3 2 3 2" xfId="12629" xr:uid="{00000000-0005-0000-0000-0000DB2A0000}"/>
    <cellStyle name="標準 12 4 3 2 3 2 2" xfId="25444" xr:uid="{00000000-0005-0000-0000-0000DC2A0000}"/>
    <cellStyle name="標準 12 4 3 2 3 3" xfId="19037" xr:uid="{00000000-0005-0000-0000-0000DD2A0000}"/>
    <cellStyle name="標準 12 4 3 2 4" xfId="8447" xr:uid="{00000000-0005-0000-0000-0000DE2A0000}"/>
    <cellStyle name="標準 12 4 3 2 4 2" xfId="21262" xr:uid="{00000000-0005-0000-0000-0000DF2A0000}"/>
    <cellStyle name="標準 12 4 3 2 5" xfId="14855" xr:uid="{00000000-0005-0000-0000-0000E02A0000}"/>
    <cellStyle name="標準 12 4 3 3" xfId="3030" xr:uid="{00000000-0005-0000-0000-0000E12A0000}"/>
    <cellStyle name="標準 12 4 3 3 2" xfId="9453" xr:uid="{00000000-0005-0000-0000-0000E22A0000}"/>
    <cellStyle name="標準 12 4 3 3 2 2" xfId="22268" xr:uid="{00000000-0005-0000-0000-0000E32A0000}"/>
    <cellStyle name="標準 12 4 3 3 3" xfId="15861" xr:uid="{00000000-0005-0000-0000-0000E42A0000}"/>
    <cellStyle name="標準 12 4 3 4" xfId="5194" xr:uid="{00000000-0005-0000-0000-0000E52A0000}"/>
    <cellStyle name="標準 12 4 3 4 2" xfId="11607" xr:uid="{00000000-0005-0000-0000-0000E62A0000}"/>
    <cellStyle name="標準 12 4 3 4 2 2" xfId="24422" xr:uid="{00000000-0005-0000-0000-0000E72A0000}"/>
    <cellStyle name="標準 12 4 3 4 3" xfId="18015" xr:uid="{00000000-0005-0000-0000-0000E82A0000}"/>
    <cellStyle name="標準 12 4 3 5" xfId="7452" xr:uid="{00000000-0005-0000-0000-0000E92A0000}"/>
    <cellStyle name="標準 12 4 3 5 2" xfId="20267" xr:uid="{00000000-0005-0000-0000-0000EA2A0000}"/>
    <cellStyle name="標準 12 4 3 6" xfId="13860" xr:uid="{00000000-0005-0000-0000-0000EB2A0000}"/>
    <cellStyle name="標準 12 4 4" xfId="1541" xr:uid="{00000000-0005-0000-0000-0000EC2A0000}"/>
    <cellStyle name="標準 12 4 4 2" xfId="3573" xr:uid="{00000000-0005-0000-0000-0000ED2A0000}"/>
    <cellStyle name="標準 12 4 4 2 2" xfId="9993" xr:uid="{00000000-0005-0000-0000-0000EE2A0000}"/>
    <cellStyle name="標準 12 4 4 2 2 2" xfId="22808" xr:uid="{00000000-0005-0000-0000-0000EF2A0000}"/>
    <cellStyle name="標準 12 4 4 2 3" xfId="16401" xr:uid="{00000000-0005-0000-0000-0000F02A0000}"/>
    <cellStyle name="標準 12 4 4 3" xfId="5737" xr:uid="{00000000-0005-0000-0000-0000F12A0000}"/>
    <cellStyle name="標準 12 4 4 3 2" xfId="12150" xr:uid="{00000000-0005-0000-0000-0000F22A0000}"/>
    <cellStyle name="標準 12 4 4 3 2 2" xfId="24965" xr:uid="{00000000-0005-0000-0000-0000F32A0000}"/>
    <cellStyle name="標準 12 4 4 3 3" xfId="18558" xr:uid="{00000000-0005-0000-0000-0000F42A0000}"/>
    <cellStyle name="標準 12 4 4 4" xfId="7968" xr:uid="{00000000-0005-0000-0000-0000F52A0000}"/>
    <cellStyle name="標準 12 4 4 4 2" xfId="20783" xr:uid="{00000000-0005-0000-0000-0000F62A0000}"/>
    <cellStyle name="標準 12 4 4 5" xfId="14376" xr:uid="{00000000-0005-0000-0000-0000F72A0000}"/>
    <cellStyle name="標準 12 4 5" xfId="2551" xr:uid="{00000000-0005-0000-0000-0000F82A0000}"/>
    <cellStyle name="標準 12 4 5 2" xfId="8974" xr:uid="{00000000-0005-0000-0000-0000F92A0000}"/>
    <cellStyle name="標準 12 4 5 2 2" xfId="21789" xr:uid="{00000000-0005-0000-0000-0000FA2A0000}"/>
    <cellStyle name="標準 12 4 5 3" xfId="15382" xr:uid="{00000000-0005-0000-0000-0000FB2A0000}"/>
    <cellStyle name="標準 12 4 6" xfId="4715" xr:uid="{00000000-0005-0000-0000-0000FC2A0000}"/>
    <cellStyle name="標準 12 4 6 2" xfId="11128" xr:uid="{00000000-0005-0000-0000-0000FD2A0000}"/>
    <cellStyle name="標準 12 4 6 2 2" xfId="23943" xr:uid="{00000000-0005-0000-0000-0000FE2A0000}"/>
    <cellStyle name="標準 12 4 6 3" xfId="17536" xr:uid="{00000000-0005-0000-0000-0000FF2A0000}"/>
    <cellStyle name="標準 12 4 7" xfId="6842" xr:uid="{00000000-0005-0000-0000-0000002B0000}"/>
    <cellStyle name="標準 12 4 7 2" xfId="19657" xr:uid="{00000000-0005-0000-0000-0000012B0000}"/>
    <cellStyle name="標準 12 4 8" xfId="13250" xr:uid="{00000000-0005-0000-0000-0000022B0000}"/>
    <cellStyle name="標準 12 5" xfId="189" xr:uid="{00000000-0005-0000-0000-0000032B0000}"/>
    <cellStyle name="標準 12 5 2" xfId="529" xr:uid="{00000000-0005-0000-0000-0000042B0000}"/>
    <cellStyle name="標準 12 5 2 2" xfId="1118" xr:uid="{00000000-0005-0000-0000-0000052B0000}"/>
    <cellStyle name="標準 12 5 2 2 2" xfId="2158" xr:uid="{00000000-0005-0000-0000-0000062B0000}"/>
    <cellStyle name="標準 12 5 2 2 2 2" xfId="4189" xr:uid="{00000000-0005-0000-0000-0000072B0000}"/>
    <cellStyle name="標準 12 5 2 2 2 2 2" xfId="10609" xr:uid="{00000000-0005-0000-0000-0000082B0000}"/>
    <cellStyle name="標準 12 5 2 2 2 2 2 2" xfId="23424" xr:uid="{00000000-0005-0000-0000-0000092B0000}"/>
    <cellStyle name="標準 12 5 2 2 2 2 3" xfId="17017" xr:uid="{00000000-0005-0000-0000-00000A2B0000}"/>
    <cellStyle name="標準 12 5 2 2 2 3" xfId="6353" xr:uid="{00000000-0005-0000-0000-00000B2B0000}"/>
    <cellStyle name="標準 12 5 2 2 2 3 2" xfId="12766" xr:uid="{00000000-0005-0000-0000-00000C2B0000}"/>
    <cellStyle name="標準 12 5 2 2 2 3 2 2" xfId="25581" xr:uid="{00000000-0005-0000-0000-00000D2B0000}"/>
    <cellStyle name="標準 12 5 2 2 2 3 3" xfId="19174" xr:uid="{00000000-0005-0000-0000-00000E2B0000}"/>
    <cellStyle name="標準 12 5 2 2 2 4" xfId="8584" xr:uid="{00000000-0005-0000-0000-00000F2B0000}"/>
    <cellStyle name="標準 12 5 2 2 2 4 2" xfId="21399" xr:uid="{00000000-0005-0000-0000-0000102B0000}"/>
    <cellStyle name="標準 12 5 2 2 2 5" xfId="14992" xr:uid="{00000000-0005-0000-0000-0000112B0000}"/>
    <cellStyle name="標準 12 5 2 2 3" xfId="3167" xr:uid="{00000000-0005-0000-0000-0000122B0000}"/>
    <cellStyle name="標準 12 5 2 2 3 2" xfId="9590" xr:uid="{00000000-0005-0000-0000-0000132B0000}"/>
    <cellStyle name="標準 12 5 2 2 3 2 2" xfId="22405" xr:uid="{00000000-0005-0000-0000-0000142B0000}"/>
    <cellStyle name="標準 12 5 2 2 3 3" xfId="15998" xr:uid="{00000000-0005-0000-0000-0000152B0000}"/>
    <cellStyle name="標準 12 5 2 2 4" xfId="5331" xr:uid="{00000000-0005-0000-0000-0000162B0000}"/>
    <cellStyle name="標準 12 5 2 2 4 2" xfId="11744" xr:uid="{00000000-0005-0000-0000-0000172B0000}"/>
    <cellStyle name="標準 12 5 2 2 4 2 2" xfId="24559" xr:uid="{00000000-0005-0000-0000-0000182B0000}"/>
    <cellStyle name="標準 12 5 2 2 4 3" xfId="18152" xr:uid="{00000000-0005-0000-0000-0000192B0000}"/>
    <cellStyle name="標準 12 5 2 2 5" xfId="7571" xr:uid="{00000000-0005-0000-0000-00001A2B0000}"/>
    <cellStyle name="標準 12 5 2 2 5 2" xfId="20386" xr:uid="{00000000-0005-0000-0000-00001B2B0000}"/>
    <cellStyle name="標準 12 5 2 2 6" xfId="13979" xr:uid="{00000000-0005-0000-0000-00001C2B0000}"/>
    <cellStyle name="標準 12 5 2 3" xfId="1676" xr:uid="{00000000-0005-0000-0000-00001D2B0000}"/>
    <cellStyle name="標準 12 5 2 3 2" xfId="3707" xr:uid="{00000000-0005-0000-0000-00001E2B0000}"/>
    <cellStyle name="標準 12 5 2 3 2 2" xfId="10127" xr:uid="{00000000-0005-0000-0000-00001F2B0000}"/>
    <cellStyle name="標準 12 5 2 3 2 2 2" xfId="22942" xr:uid="{00000000-0005-0000-0000-0000202B0000}"/>
    <cellStyle name="標準 12 5 2 3 2 3" xfId="16535" xr:uid="{00000000-0005-0000-0000-0000212B0000}"/>
    <cellStyle name="標準 12 5 2 3 3" xfId="5871" xr:uid="{00000000-0005-0000-0000-0000222B0000}"/>
    <cellStyle name="標準 12 5 2 3 3 2" xfId="12284" xr:uid="{00000000-0005-0000-0000-0000232B0000}"/>
    <cellStyle name="標準 12 5 2 3 3 2 2" xfId="25099" xr:uid="{00000000-0005-0000-0000-0000242B0000}"/>
    <cellStyle name="標準 12 5 2 3 3 3" xfId="18692" xr:uid="{00000000-0005-0000-0000-0000252B0000}"/>
    <cellStyle name="標準 12 5 2 3 4" xfId="8102" xr:uid="{00000000-0005-0000-0000-0000262B0000}"/>
    <cellStyle name="標準 12 5 2 3 4 2" xfId="20917" xr:uid="{00000000-0005-0000-0000-0000272B0000}"/>
    <cellStyle name="標準 12 5 2 3 5" xfId="14510" xr:uid="{00000000-0005-0000-0000-0000282B0000}"/>
    <cellStyle name="標準 12 5 2 4" xfId="2685" xr:uid="{00000000-0005-0000-0000-0000292B0000}"/>
    <cellStyle name="標準 12 5 2 4 2" xfId="9108" xr:uid="{00000000-0005-0000-0000-00002A2B0000}"/>
    <cellStyle name="標準 12 5 2 4 2 2" xfId="21923" xr:uid="{00000000-0005-0000-0000-00002B2B0000}"/>
    <cellStyle name="標準 12 5 2 4 3" xfId="15516" xr:uid="{00000000-0005-0000-0000-00002C2B0000}"/>
    <cellStyle name="標準 12 5 2 5" xfId="4849" xr:uid="{00000000-0005-0000-0000-00002D2B0000}"/>
    <cellStyle name="標準 12 5 2 5 2" xfId="11262" xr:uid="{00000000-0005-0000-0000-00002E2B0000}"/>
    <cellStyle name="標準 12 5 2 5 2 2" xfId="24077" xr:uid="{00000000-0005-0000-0000-00002F2B0000}"/>
    <cellStyle name="標準 12 5 2 5 3" xfId="17670" xr:uid="{00000000-0005-0000-0000-0000302B0000}"/>
    <cellStyle name="標準 12 5 2 6" xfId="7006" xr:uid="{00000000-0005-0000-0000-0000312B0000}"/>
    <cellStyle name="標準 12 5 2 6 2" xfId="19821" xr:uid="{00000000-0005-0000-0000-0000322B0000}"/>
    <cellStyle name="標準 12 5 2 7" xfId="13414" xr:uid="{00000000-0005-0000-0000-0000332B0000}"/>
    <cellStyle name="標準 12 5 3" xfId="959" xr:uid="{00000000-0005-0000-0000-0000342B0000}"/>
    <cellStyle name="標準 12 5 3 2" xfId="1981" xr:uid="{00000000-0005-0000-0000-0000352B0000}"/>
    <cellStyle name="標準 12 5 3 2 2" xfId="4012" xr:uid="{00000000-0005-0000-0000-0000362B0000}"/>
    <cellStyle name="標準 12 5 3 2 2 2" xfId="10432" xr:uid="{00000000-0005-0000-0000-0000372B0000}"/>
    <cellStyle name="標準 12 5 3 2 2 2 2" xfId="23247" xr:uid="{00000000-0005-0000-0000-0000382B0000}"/>
    <cellStyle name="標準 12 5 3 2 2 3" xfId="16840" xr:uid="{00000000-0005-0000-0000-0000392B0000}"/>
    <cellStyle name="標準 12 5 3 2 3" xfId="6176" xr:uid="{00000000-0005-0000-0000-00003A2B0000}"/>
    <cellStyle name="標準 12 5 3 2 3 2" xfId="12589" xr:uid="{00000000-0005-0000-0000-00003B2B0000}"/>
    <cellStyle name="標準 12 5 3 2 3 2 2" xfId="25404" xr:uid="{00000000-0005-0000-0000-00003C2B0000}"/>
    <cellStyle name="標準 12 5 3 2 3 3" xfId="18997" xr:uid="{00000000-0005-0000-0000-00003D2B0000}"/>
    <cellStyle name="標準 12 5 3 2 4" xfId="8407" xr:uid="{00000000-0005-0000-0000-00003E2B0000}"/>
    <cellStyle name="標準 12 5 3 2 4 2" xfId="21222" xr:uid="{00000000-0005-0000-0000-00003F2B0000}"/>
    <cellStyle name="標準 12 5 3 2 5" xfId="14815" xr:uid="{00000000-0005-0000-0000-0000402B0000}"/>
    <cellStyle name="標準 12 5 3 3" xfId="2990" xr:uid="{00000000-0005-0000-0000-0000412B0000}"/>
    <cellStyle name="標準 12 5 3 3 2" xfId="9413" xr:uid="{00000000-0005-0000-0000-0000422B0000}"/>
    <cellStyle name="標準 12 5 3 3 2 2" xfId="22228" xr:uid="{00000000-0005-0000-0000-0000432B0000}"/>
    <cellStyle name="標準 12 5 3 3 3" xfId="15821" xr:uid="{00000000-0005-0000-0000-0000442B0000}"/>
    <cellStyle name="標準 12 5 3 4" xfId="5154" xr:uid="{00000000-0005-0000-0000-0000452B0000}"/>
    <cellStyle name="標準 12 5 3 4 2" xfId="11567" xr:uid="{00000000-0005-0000-0000-0000462B0000}"/>
    <cellStyle name="標準 12 5 3 4 2 2" xfId="24382" xr:uid="{00000000-0005-0000-0000-0000472B0000}"/>
    <cellStyle name="標準 12 5 3 4 3" xfId="17975" xr:uid="{00000000-0005-0000-0000-0000482B0000}"/>
    <cellStyle name="標準 12 5 3 5" xfId="7412" xr:uid="{00000000-0005-0000-0000-0000492B0000}"/>
    <cellStyle name="標準 12 5 3 5 2" xfId="20227" xr:uid="{00000000-0005-0000-0000-00004A2B0000}"/>
    <cellStyle name="標準 12 5 3 6" xfId="13820" xr:uid="{00000000-0005-0000-0000-00004B2B0000}"/>
    <cellStyle name="標準 12 5 4" xfId="1502" xr:uid="{00000000-0005-0000-0000-00004C2B0000}"/>
    <cellStyle name="標準 12 5 4 2" xfId="3534" xr:uid="{00000000-0005-0000-0000-00004D2B0000}"/>
    <cellStyle name="標準 12 5 4 2 2" xfId="9954" xr:uid="{00000000-0005-0000-0000-00004E2B0000}"/>
    <cellStyle name="標準 12 5 4 2 2 2" xfId="22769" xr:uid="{00000000-0005-0000-0000-00004F2B0000}"/>
    <cellStyle name="標準 12 5 4 2 3" xfId="16362" xr:uid="{00000000-0005-0000-0000-0000502B0000}"/>
    <cellStyle name="標準 12 5 4 3" xfId="5698" xr:uid="{00000000-0005-0000-0000-0000512B0000}"/>
    <cellStyle name="標準 12 5 4 3 2" xfId="12111" xr:uid="{00000000-0005-0000-0000-0000522B0000}"/>
    <cellStyle name="標準 12 5 4 3 2 2" xfId="24926" xr:uid="{00000000-0005-0000-0000-0000532B0000}"/>
    <cellStyle name="標準 12 5 4 3 3" xfId="18519" xr:uid="{00000000-0005-0000-0000-0000542B0000}"/>
    <cellStyle name="標準 12 5 4 4" xfId="7929" xr:uid="{00000000-0005-0000-0000-0000552B0000}"/>
    <cellStyle name="標準 12 5 4 4 2" xfId="20744" xr:uid="{00000000-0005-0000-0000-0000562B0000}"/>
    <cellStyle name="標準 12 5 4 5" xfId="14337" xr:uid="{00000000-0005-0000-0000-0000572B0000}"/>
    <cellStyle name="標準 12 5 5" xfId="2512" xr:uid="{00000000-0005-0000-0000-0000582B0000}"/>
    <cellStyle name="標準 12 5 5 2" xfId="8935" xr:uid="{00000000-0005-0000-0000-0000592B0000}"/>
    <cellStyle name="標準 12 5 5 2 2" xfId="21750" xr:uid="{00000000-0005-0000-0000-00005A2B0000}"/>
    <cellStyle name="標準 12 5 5 3" xfId="15343" xr:uid="{00000000-0005-0000-0000-00005B2B0000}"/>
    <cellStyle name="標準 12 5 6" xfId="4676" xr:uid="{00000000-0005-0000-0000-00005C2B0000}"/>
    <cellStyle name="標準 12 5 6 2" xfId="11089" xr:uid="{00000000-0005-0000-0000-00005D2B0000}"/>
    <cellStyle name="標準 12 5 6 2 2" xfId="23904" xr:uid="{00000000-0005-0000-0000-00005E2B0000}"/>
    <cellStyle name="標準 12 5 6 3" xfId="17497" xr:uid="{00000000-0005-0000-0000-00005F2B0000}"/>
    <cellStyle name="標準 12 5 7" xfId="6701" xr:uid="{00000000-0005-0000-0000-0000602B0000}"/>
    <cellStyle name="標準 12 5 7 2" xfId="19516" xr:uid="{00000000-0005-0000-0000-0000612B0000}"/>
    <cellStyle name="標準 12 5 8" xfId="13109" xr:uid="{00000000-0005-0000-0000-0000622B0000}"/>
    <cellStyle name="標準 12 6" xfId="160" xr:uid="{00000000-0005-0000-0000-0000632B0000}"/>
    <cellStyle name="標準 12 6 2" xfId="916" xr:uid="{00000000-0005-0000-0000-0000642B0000}"/>
    <cellStyle name="標準 12 6 2 2" xfId="1938" xr:uid="{00000000-0005-0000-0000-0000652B0000}"/>
    <cellStyle name="標準 12 6 2 2 2" xfId="3969" xr:uid="{00000000-0005-0000-0000-0000662B0000}"/>
    <cellStyle name="標準 12 6 2 2 2 2" xfId="10389" xr:uid="{00000000-0005-0000-0000-0000672B0000}"/>
    <cellStyle name="標準 12 6 2 2 2 2 2" xfId="23204" xr:uid="{00000000-0005-0000-0000-0000682B0000}"/>
    <cellStyle name="標準 12 6 2 2 2 3" xfId="16797" xr:uid="{00000000-0005-0000-0000-0000692B0000}"/>
    <cellStyle name="標準 12 6 2 2 3" xfId="6133" xr:uid="{00000000-0005-0000-0000-00006A2B0000}"/>
    <cellStyle name="標準 12 6 2 2 3 2" xfId="12546" xr:uid="{00000000-0005-0000-0000-00006B2B0000}"/>
    <cellStyle name="標準 12 6 2 2 3 2 2" xfId="25361" xr:uid="{00000000-0005-0000-0000-00006C2B0000}"/>
    <cellStyle name="標準 12 6 2 2 3 3" xfId="18954" xr:uid="{00000000-0005-0000-0000-00006D2B0000}"/>
    <cellStyle name="標準 12 6 2 2 4" xfId="8364" xr:uid="{00000000-0005-0000-0000-00006E2B0000}"/>
    <cellStyle name="標準 12 6 2 2 4 2" xfId="21179" xr:uid="{00000000-0005-0000-0000-00006F2B0000}"/>
    <cellStyle name="標準 12 6 2 2 5" xfId="14772" xr:uid="{00000000-0005-0000-0000-0000702B0000}"/>
    <cellStyle name="標準 12 6 2 3" xfId="2947" xr:uid="{00000000-0005-0000-0000-0000712B0000}"/>
    <cellStyle name="標準 12 6 2 3 2" xfId="9370" xr:uid="{00000000-0005-0000-0000-0000722B0000}"/>
    <cellStyle name="標準 12 6 2 3 2 2" xfId="22185" xr:uid="{00000000-0005-0000-0000-0000732B0000}"/>
    <cellStyle name="標準 12 6 2 3 3" xfId="15778" xr:uid="{00000000-0005-0000-0000-0000742B0000}"/>
    <cellStyle name="標準 12 6 2 4" xfId="5111" xr:uid="{00000000-0005-0000-0000-0000752B0000}"/>
    <cellStyle name="標準 12 6 2 4 2" xfId="11524" xr:uid="{00000000-0005-0000-0000-0000762B0000}"/>
    <cellStyle name="標準 12 6 2 4 2 2" xfId="24339" xr:uid="{00000000-0005-0000-0000-0000772B0000}"/>
    <cellStyle name="標準 12 6 2 4 3" xfId="17932" xr:uid="{00000000-0005-0000-0000-0000782B0000}"/>
    <cellStyle name="標準 12 6 2 5" xfId="7369" xr:uid="{00000000-0005-0000-0000-0000792B0000}"/>
    <cellStyle name="標準 12 6 2 5 2" xfId="20184" xr:uid="{00000000-0005-0000-0000-00007A2B0000}"/>
    <cellStyle name="標準 12 6 2 6" xfId="13777" xr:uid="{00000000-0005-0000-0000-00007B2B0000}"/>
    <cellStyle name="標準 12 6 3" xfId="1459" xr:uid="{00000000-0005-0000-0000-00007C2B0000}"/>
    <cellStyle name="標準 12 6 3 2" xfId="3491" xr:uid="{00000000-0005-0000-0000-00007D2B0000}"/>
    <cellStyle name="標準 12 6 3 2 2" xfId="9911" xr:uid="{00000000-0005-0000-0000-00007E2B0000}"/>
    <cellStyle name="標準 12 6 3 2 2 2" xfId="22726" xr:uid="{00000000-0005-0000-0000-00007F2B0000}"/>
    <cellStyle name="標準 12 6 3 2 3" xfId="16319" xr:uid="{00000000-0005-0000-0000-0000802B0000}"/>
    <cellStyle name="標準 12 6 3 3" xfId="5655" xr:uid="{00000000-0005-0000-0000-0000812B0000}"/>
    <cellStyle name="標準 12 6 3 3 2" xfId="12068" xr:uid="{00000000-0005-0000-0000-0000822B0000}"/>
    <cellStyle name="標準 12 6 3 3 2 2" xfId="24883" xr:uid="{00000000-0005-0000-0000-0000832B0000}"/>
    <cellStyle name="標準 12 6 3 3 3" xfId="18476" xr:uid="{00000000-0005-0000-0000-0000842B0000}"/>
    <cellStyle name="標準 12 6 3 4" xfId="7886" xr:uid="{00000000-0005-0000-0000-0000852B0000}"/>
    <cellStyle name="標準 12 6 3 4 2" xfId="20701" xr:uid="{00000000-0005-0000-0000-0000862B0000}"/>
    <cellStyle name="標準 12 6 3 5" xfId="14294" xr:uid="{00000000-0005-0000-0000-0000872B0000}"/>
    <cellStyle name="標準 12 6 4" xfId="2469" xr:uid="{00000000-0005-0000-0000-0000882B0000}"/>
    <cellStyle name="標準 12 6 4 2" xfId="8892" xr:uid="{00000000-0005-0000-0000-0000892B0000}"/>
    <cellStyle name="標準 12 6 4 2 2" xfId="21707" xr:uid="{00000000-0005-0000-0000-00008A2B0000}"/>
    <cellStyle name="標準 12 6 4 3" xfId="15300" xr:uid="{00000000-0005-0000-0000-00008B2B0000}"/>
    <cellStyle name="標準 12 6 5" xfId="4633" xr:uid="{00000000-0005-0000-0000-00008C2B0000}"/>
    <cellStyle name="標準 12 6 5 2" xfId="11046" xr:uid="{00000000-0005-0000-0000-00008D2B0000}"/>
    <cellStyle name="標準 12 6 5 2 2" xfId="23861" xr:uid="{00000000-0005-0000-0000-00008E2B0000}"/>
    <cellStyle name="標準 12 6 5 3" xfId="17454" xr:uid="{00000000-0005-0000-0000-00008F2B0000}"/>
    <cellStyle name="標準 12 6 6" xfId="6684" xr:uid="{00000000-0005-0000-0000-0000902B0000}"/>
    <cellStyle name="標準 12 6 6 2" xfId="19499" xr:uid="{00000000-0005-0000-0000-0000912B0000}"/>
    <cellStyle name="標準 12 6 7" xfId="13092" xr:uid="{00000000-0005-0000-0000-0000922B0000}"/>
    <cellStyle name="標準 12 7" xfId="508" xr:uid="{00000000-0005-0000-0000-0000932B0000}"/>
    <cellStyle name="標準 12 7 2" xfId="1093" xr:uid="{00000000-0005-0000-0000-0000942B0000}"/>
    <cellStyle name="標準 12 7 2 2" xfId="2133" xr:uid="{00000000-0005-0000-0000-0000952B0000}"/>
    <cellStyle name="標準 12 7 2 2 2" xfId="4164" xr:uid="{00000000-0005-0000-0000-0000962B0000}"/>
    <cellStyle name="標準 12 7 2 2 2 2" xfId="10584" xr:uid="{00000000-0005-0000-0000-0000972B0000}"/>
    <cellStyle name="標準 12 7 2 2 2 2 2" xfId="23399" xr:uid="{00000000-0005-0000-0000-0000982B0000}"/>
    <cellStyle name="標準 12 7 2 2 2 3" xfId="16992" xr:uid="{00000000-0005-0000-0000-0000992B0000}"/>
    <cellStyle name="標準 12 7 2 2 3" xfId="6328" xr:uid="{00000000-0005-0000-0000-00009A2B0000}"/>
    <cellStyle name="標準 12 7 2 2 3 2" xfId="12741" xr:uid="{00000000-0005-0000-0000-00009B2B0000}"/>
    <cellStyle name="標準 12 7 2 2 3 2 2" xfId="25556" xr:uid="{00000000-0005-0000-0000-00009C2B0000}"/>
    <cellStyle name="標準 12 7 2 2 3 3" xfId="19149" xr:uid="{00000000-0005-0000-0000-00009D2B0000}"/>
    <cellStyle name="標準 12 7 2 2 4" xfId="8559" xr:uid="{00000000-0005-0000-0000-00009E2B0000}"/>
    <cellStyle name="標準 12 7 2 2 4 2" xfId="21374" xr:uid="{00000000-0005-0000-0000-00009F2B0000}"/>
    <cellStyle name="標準 12 7 2 2 5" xfId="14967" xr:uid="{00000000-0005-0000-0000-0000A02B0000}"/>
    <cellStyle name="標準 12 7 2 3" xfId="3142" xr:uid="{00000000-0005-0000-0000-0000A12B0000}"/>
    <cellStyle name="標準 12 7 2 3 2" xfId="9565" xr:uid="{00000000-0005-0000-0000-0000A22B0000}"/>
    <cellStyle name="標準 12 7 2 3 2 2" xfId="22380" xr:uid="{00000000-0005-0000-0000-0000A32B0000}"/>
    <cellStyle name="標準 12 7 2 3 3" xfId="15973" xr:uid="{00000000-0005-0000-0000-0000A42B0000}"/>
    <cellStyle name="標準 12 7 2 4" xfId="5306" xr:uid="{00000000-0005-0000-0000-0000A52B0000}"/>
    <cellStyle name="標準 12 7 2 4 2" xfId="11719" xr:uid="{00000000-0005-0000-0000-0000A62B0000}"/>
    <cellStyle name="標準 12 7 2 4 2 2" xfId="24534" xr:uid="{00000000-0005-0000-0000-0000A72B0000}"/>
    <cellStyle name="標準 12 7 2 4 3" xfId="18127" xr:uid="{00000000-0005-0000-0000-0000A82B0000}"/>
    <cellStyle name="標準 12 7 2 5" xfId="7546" xr:uid="{00000000-0005-0000-0000-0000A92B0000}"/>
    <cellStyle name="標準 12 7 2 5 2" xfId="20361" xr:uid="{00000000-0005-0000-0000-0000AA2B0000}"/>
    <cellStyle name="標準 12 7 2 6" xfId="13954" xr:uid="{00000000-0005-0000-0000-0000AB2B0000}"/>
    <cellStyle name="標準 12 7 3" xfId="1651" xr:uid="{00000000-0005-0000-0000-0000AC2B0000}"/>
    <cellStyle name="標準 12 7 3 2" xfId="3682" xr:uid="{00000000-0005-0000-0000-0000AD2B0000}"/>
    <cellStyle name="標準 12 7 3 2 2" xfId="10102" xr:uid="{00000000-0005-0000-0000-0000AE2B0000}"/>
    <cellStyle name="標準 12 7 3 2 2 2" xfId="22917" xr:uid="{00000000-0005-0000-0000-0000AF2B0000}"/>
    <cellStyle name="標準 12 7 3 2 3" xfId="16510" xr:uid="{00000000-0005-0000-0000-0000B02B0000}"/>
    <cellStyle name="標準 12 7 3 3" xfId="5846" xr:uid="{00000000-0005-0000-0000-0000B12B0000}"/>
    <cellStyle name="標準 12 7 3 3 2" xfId="12259" xr:uid="{00000000-0005-0000-0000-0000B22B0000}"/>
    <cellStyle name="標準 12 7 3 3 2 2" xfId="25074" xr:uid="{00000000-0005-0000-0000-0000B32B0000}"/>
    <cellStyle name="標準 12 7 3 3 3" xfId="18667" xr:uid="{00000000-0005-0000-0000-0000B42B0000}"/>
    <cellStyle name="標準 12 7 3 4" xfId="8077" xr:uid="{00000000-0005-0000-0000-0000B52B0000}"/>
    <cellStyle name="標準 12 7 3 4 2" xfId="20892" xr:uid="{00000000-0005-0000-0000-0000B62B0000}"/>
    <cellStyle name="標準 12 7 3 5" xfId="14485" xr:uid="{00000000-0005-0000-0000-0000B72B0000}"/>
    <cellStyle name="標準 12 7 4" xfId="2660" xr:uid="{00000000-0005-0000-0000-0000B82B0000}"/>
    <cellStyle name="標準 12 7 4 2" xfId="9083" xr:uid="{00000000-0005-0000-0000-0000B92B0000}"/>
    <cellStyle name="標準 12 7 4 2 2" xfId="21898" xr:uid="{00000000-0005-0000-0000-0000BA2B0000}"/>
    <cellStyle name="標準 12 7 4 3" xfId="15491" xr:uid="{00000000-0005-0000-0000-0000BB2B0000}"/>
    <cellStyle name="標準 12 7 5" xfId="4824" xr:uid="{00000000-0005-0000-0000-0000BC2B0000}"/>
    <cellStyle name="標準 12 7 5 2" xfId="11237" xr:uid="{00000000-0005-0000-0000-0000BD2B0000}"/>
    <cellStyle name="標準 12 7 5 2 2" xfId="24052" xr:uid="{00000000-0005-0000-0000-0000BE2B0000}"/>
    <cellStyle name="標準 12 7 5 3" xfId="17645" xr:uid="{00000000-0005-0000-0000-0000BF2B0000}"/>
    <cellStyle name="標準 12 7 6" xfId="6985" xr:uid="{00000000-0005-0000-0000-0000C02B0000}"/>
    <cellStyle name="標準 12 7 6 2" xfId="19800" xr:uid="{00000000-0005-0000-0000-0000C12B0000}"/>
    <cellStyle name="標準 12 7 7" xfId="13393" xr:uid="{00000000-0005-0000-0000-0000C22B0000}"/>
    <cellStyle name="標準 12 8" xfId="736" xr:uid="{00000000-0005-0000-0000-0000C32B0000}"/>
    <cellStyle name="標準 12 8 2" xfId="869" xr:uid="{00000000-0005-0000-0000-0000C42B0000}"/>
    <cellStyle name="標準 12 8 2 2" xfId="1891" xr:uid="{00000000-0005-0000-0000-0000C52B0000}"/>
    <cellStyle name="標準 12 8 2 2 2" xfId="3922" xr:uid="{00000000-0005-0000-0000-0000C62B0000}"/>
    <cellStyle name="標準 12 8 2 2 2 2" xfId="10342" xr:uid="{00000000-0005-0000-0000-0000C72B0000}"/>
    <cellStyle name="標準 12 8 2 2 2 2 2" xfId="23157" xr:uid="{00000000-0005-0000-0000-0000C82B0000}"/>
    <cellStyle name="標準 12 8 2 2 2 3" xfId="16750" xr:uid="{00000000-0005-0000-0000-0000C92B0000}"/>
    <cellStyle name="標準 12 8 2 2 3" xfId="6086" xr:uid="{00000000-0005-0000-0000-0000CA2B0000}"/>
    <cellStyle name="標準 12 8 2 2 3 2" xfId="12499" xr:uid="{00000000-0005-0000-0000-0000CB2B0000}"/>
    <cellStyle name="標準 12 8 2 2 3 2 2" xfId="25314" xr:uid="{00000000-0005-0000-0000-0000CC2B0000}"/>
    <cellStyle name="標準 12 8 2 2 3 3" xfId="18907" xr:uid="{00000000-0005-0000-0000-0000CD2B0000}"/>
    <cellStyle name="標準 12 8 2 2 4" xfId="8317" xr:uid="{00000000-0005-0000-0000-0000CE2B0000}"/>
    <cellStyle name="標準 12 8 2 2 4 2" xfId="21132" xr:uid="{00000000-0005-0000-0000-0000CF2B0000}"/>
    <cellStyle name="標準 12 8 2 2 5" xfId="14725" xr:uid="{00000000-0005-0000-0000-0000D02B0000}"/>
    <cellStyle name="標準 12 8 2 3" xfId="2900" xr:uid="{00000000-0005-0000-0000-0000D12B0000}"/>
    <cellStyle name="標準 12 8 2 3 2" xfId="9323" xr:uid="{00000000-0005-0000-0000-0000D22B0000}"/>
    <cellStyle name="標準 12 8 2 3 2 2" xfId="22138" xr:uid="{00000000-0005-0000-0000-0000D32B0000}"/>
    <cellStyle name="標準 12 8 2 3 3" xfId="15731" xr:uid="{00000000-0005-0000-0000-0000D42B0000}"/>
    <cellStyle name="標準 12 8 2 4" xfId="5064" xr:uid="{00000000-0005-0000-0000-0000D52B0000}"/>
    <cellStyle name="標準 12 8 2 4 2" xfId="11477" xr:uid="{00000000-0005-0000-0000-0000D62B0000}"/>
    <cellStyle name="標準 12 8 2 4 2 2" xfId="24292" xr:uid="{00000000-0005-0000-0000-0000D72B0000}"/>
    <cellStyle name="標準 12 8 2 4 3" xfId="17885" xr:uid="{00000000-0005-0000-0000-0000D82B0000}"/>
    <cellStyle name="標準 12 8 2 5" xfId="7322" xr:uid="{00000000-0005-0000-0000-0000D92B0000}"/>
    <cellStyle name="標準 12 8 2 5 2" xfId="20137" xr:uid="{00000000-0005-0000-0000-0000DA2B0000}"/>
    <cellStyle name="標準 12 8 2 6" xfId="13730" xr:uid="{00000000-0005-0000-0000-0000DB2B0000}"/>
    <cellStyle name="標準 12 8 3" xfId="1412" xr:uid="{00000000-0005-0000-0000-0000DC2B0000}"/>
    <cellStyle name="標準 12 8 3 2" xfId="3444" xr:uid="{00000000-0005-0000-0000-0000DD2B0000}"/>
    <cellStyle name="標準 12 8 3 2 2" xfId="9864" xr:uid="{00000000-0005-0000-0000-0000DE2B0000}"/>
    <cellStyle name="標準 12 8 3 2 2 2" xfId="22679" xr:uid="{00000000-0005-0000-0000-0000DF2B0000}"/>
    <cellStyle name="標準 12 8 3 2 3" xfId="16272" xr:uid="{00000000-0005-0000-0000-0000E02B0000}"/>
    <cellStyle name="標準 12 8 3 3" xfId="5608" xr:uid="{00000000-0005-0000-0000-0000E12B0000}"/>
    <cellStyle name="標準 12 8 3 3 2" xfId="12021" xr:uid="{00000000-0005-0000-0000-0000E22B0000}"/>
    <cellStyle name="標準 12 8 3 3 2 2" xfId="24836" xr:uid="{00000000-0005-0000-0000-0000E32B0000}"/>
    <cellStyle name="標準 12 8 3 3 3" xfId="18429" xr:uid="{00000000-0005-0000-0000-0000E42B0000}"/>
    <cellStyle name="標準 12 8 3 4" xfId="7839" xr:uid="{00000000-0005-0000-0000-0000E52B0000}"/>
    <cellStyle name="標準 12 8 3 4 2" xfId="20654" xr:uid="{00000000-0005-0000-0000-0000E62B0000}"/>
    <cellStyle name="標準 12 8 3 5" xfId="14247" xr:uid="{00000000-0005-0000-0000-0000E72B0000}"/>
    <cellStyle name="標準 12 8 4" xfId="2422" xr:uid="{00000000-0005-0000-0000-0000E82B0000}"/>
    <cellStyle name="標準 12 8 4 2" xfId="8845" xr:uid="{00000000-0005-0000-0000-0000E92B0000}"/>
    <cellStyle name="標準 12 8 4 2 2" xfId="21660" xr:uid="{00000000-0005-0000-0000-0000EA2B0000}"/>
    <cellStyle name="標準 12 8 4 3" xfId="15253" xr:uid="{00000000-0005-0000-0000-0000EB2B0000}"/>
    <cellStyle name="標準 12 8 5" xfId="4586" xr:uid="{00000000-0005-0000-0000-0000EC2B0000}"/>
    <cellStyle name="標準 12 8 5 2" xfId="10999" xr:uid="{00000000-0005-0000-0000-0000ED2B0000}"/>
    <cellStyle name="標準 12 8 5 2 2" xfId="23814" xr:uid="{00000000-0005-0000-0000-0000EE2B0000}"/>
    <cellStyle name="標準 12 8 5 3" xfId="17407" xr:uid="{00000000-0005-0000-0000-0000EF2B0000}"/>
    <cellStyle name="標準 12 8 6" xfId="7190" xr:uid="{00000000-0005-0000-0000-0000F02B0000}"/>
    <cellStyle name="標準 12 8 6 2" xfId="20005" xr:uid="{00000000-0005-0000-0000-0000F12B0000}"/>
    <cellStyle name="標準 12 8 7" xfId="13598" xr:uid="{00000000-0005-0000-0000-0000F22B0000}"/>
    <cellStyle name="標準 12 9" xfId="797" xr:uid="{00000000-0005-0000-0000-0000F32B0000}"/>
    <cellStyle name="標準 12 9 2" xfId="1257" xr:uid="{00000000-0005-0000-0000-0000F42B0000}"/>
    <cellStyle name="標準 12 9 2 2" xfId="2297" xr:uid="{00000000-0005-0000-0000-0000F52B0000}"/>
    <cellStyle name="標準 12 9 2 2 2" xfId="4328" xr:uid="{00000000-0005-0000-0000-0000F62B0000}"/>
    <cellStyle name="標準 12 9 2 2 2 2" xfId="10748" xr:uid="{00000000-0005-0000-0000-0000F72B0000}"/>
    <cellStyle name="標準 12 9 2 2 2 2 2" xfId="23563" xr:uid="{00000000-0005-0000-0000-0000F82B0000}"/>
    <cellStyle name="標準 12 9 2 2 2 3" xfId="17156" xr:uid="{00000000-0005-0000-0000-0000F92B0000}"/>
    <cellStyle name="標準 12 9 2 2 3" xfId="6492" xr:uid="{00000000-0005-0000-0000-0000FA2B0000}"/>
    <cellStyle name="標準 12 9 2 2 3 2" xfId="12905" xr:uid="{00000000-0005-0000-0000-0000FB2B0000}"/>
    <cellStyle name="標準 12 9 2 2 3 2 2" xfId="25720" xr:uid="{00000000-0005-0000-0000-0000FC2B0000}"/>
    <cellStyle name="標準 12 9 2 2 3 3" xfId="19313" xr:uid="{00000000-0005-0000-0000-0000FD2B0000}"/>
    <cellStyle name="標準 12 9 2 2 4" xfId="8723" xr:uid="{00000000-0005-0000-0000-0000FE2B0000}"/>
    <cellStyle name="標準 12 9 2 2 4 2" xfId="21538" xr:uid="{00000000-0005-0000-0000-0000FF2B0000}"/>
    <cellStyle name="標準 12 9 2 2 5" xfId="15131" xr:uid="{00000000-0005-0000-0000-0000002C0000}"/>
    <cellStyle name="標準 12 9 2 3" xfId="3306" xr:uid="{00000000-0005-0000-0000-0000012C0000}"/>
    <cellStyle name="標準 12 9 2 3 2" xfId="9729" xr:uid="{00000000-0005-0000-0000-0000022C0000}"/>
    <cellStyle name="標準 12 9 2 3 2 2" xfId="22544" xr:uid="{00000000-0005-0000-0000-0000032C0000}"/>
    <cellStyle name="標準 12 9 2 3 3" xfId="16137" xr:uid="{00000000-0005-0000-0000-0000042C0000}"/>
    <cellStyle name="標準 12 9 2 4" xfId="5470" xr:uid="{00000000-0005-0000-0000-0000052C0000}"/>
    <cellStyle name="標準 12 9 2 4 2" xfId="11883" xr:uid="{00000000-0005-0000-0000-0000062C0000}"/>
    <cellStyle name="標準 12 9 2 4 2 2" xfId="24698" xr:uid="{00000000-0005-0000-0000-0000072C0000}"/>
    <cellStyle name="標準 12 9 2 4 3" xfId="18291" xr:uid="{00000000-0005-0000-0000-0000082C0000}"/>
    <cellStyle name="標準 12 9 2 5" xfId="7710" xr:uid="{00000000-0005-0000-0000-0000092C0000}"/>
    <cellStyle name="標準 12 9 2 5 2" xfId="20525" xr:uid="{00000000-0005-0000-0000-00000A2C0000}"/>
    <cellStyle name="標準 12 9 2 6" xfId="14118" xr:uid="{00000000-0005-0000-0000-00000B2C0000}"/>
    <cellStyle name="標準 12 9 3" xfId="1815" xr:uid="{00000000-0005-0000-0000-00000C2C0000}"/>
    <cellStyle name="標準 12 9 3 2" xfId="3846" xr:uid="{00000000-0005-0000-0000-00000D2C0000}"/>
    <cellStyle name="標準 12 9 3 2 2" xfId="10266" xr:uid="{00000000-0005-0000-0000-00000E2C0000}"/>
    <cellStyle name="標準 12 9 3 2 2 2" xfId="23081" xr:uid="{00000000-0005-0000-0000-00000F2C0000}"/>
    <cellStyle name="標準 12 9 3 2 3" xfId="16674" xr:uid="{00000000-0005-0000-0000-0000102C0000}"/>
    <cellStyle name="標準 12 9 3 3" xfId="6010" xr:uid="{00000000-0005-0000-0000-0000112C0000}"/>
    <cellStyle name="標準 12 9 3 3 2" xfId="12423" xr:uid="{00000000-0005-0000-0000-0000122C0000}"/>
    <cellStyle name="標準 12 9 3 3 2 2" xfId="25238" xr:uid="{00000000-0005-0000-0000-0000132C0000}"/>
    <cellStyle name="標準 12 9 3 3 3" xfId="18831" xr:uid="{00000000-0005-0000-0000-0000142C0000}"/>
    <cellStyle name="標準 12 9 3 4" xfId="8241" xr:uid="{00000000-0005-0000-0000-0000152C0000}"/>
    <cellStyle name="標準 12 9 3 4 2" xfId="21056" xr:uid="{00000000-0005-0000-0000-0000162C0000}"/>
    <cellStyle name="標準 12 9 3 5" xfId="14649" xr:uid="{00000000-0005-0000-0000-0000172C0000}"/>
    <cellStyle name="標準 12 9 4" xfId="2824" xr:uid="{00000000-0005-0000-0000-0000182C0000}"/>
    <cellStyle name="標準 12 9 4 2" xfId="9247" xr:uid="{00000000-0005-0000-0000-0000192C0000}"/>
    <cellStyle name="標準 12 9 4 2 2" xfId="22062" xr:uid="{00000000-0005-0000-0000-00001A2C0000}"/>
    <cellStyle name="標準 12 9 4 3" xfId="15655" xr:uid="{00000000-0005-0000-0000-00001B2C0000}"/>
    <cellStyle name="標準 12 9 5" xfId="4988" xr:uid="{00000000-0005-0000-0000-00001C2C0000}"/>
    <cellStyle name="標準 12 9 5 2" xfId="11401" xr:uid="{00000000-0005-0000-0000-00001D2C0000}"/>
    <cellStyle name="標準 12 9 5 2 2" xfId="24216" xr:uid="{00000000-0005-0000-0000-00001E2C0000}"/>
    <cellStyle name="標準 12 9 5 3" xfId="17809" xr:uid="{00000000-0005-0000-0000-00001F2C0000}"/>
    <cellStyle name="標準 12 9 6" xfId="7250" xr:uid="{00000000-0005-0000-0000-0000202C0000}"/>
    <cellStyle name="標準 12 9 6 2" xfId="20065" xr:uid="{00000000-0005-0000-0000-0000212C0000}"/>
    <cellStyle name="標準 12 9 7" xfId="13658" xr:uid="{00000000-0005-0000-0000-0000222C0000}"/>
    <cellStyle name="標準 13" xfId="114" xr:uid="{00000000-0005-0000-0000-0000232C0000}"/>
    <cellStyle name="標準 13 10" xfId="663" xr:uid="{00000000-0005-0000-0000-0000242C0000}"/>
    <cellStyle name="標準 13 10 2" xfId="6600" xr:uid="{00000000-0005-0000-0000-0000252C0000}"/>
    <cellStyle name="標準 13 10 2 2" xfId="13012" xr:uid="{00000000-0005-0000-0000-0000262C0000}"/>
    <cellStyle name="標準 13 10 2 2 2" xfId="25827" xr:uid="{00000000-0005-0000-0000-0000272C0000}"/>
    <cellStyle name="標準 13 10 2 3" xfId="19420" xr:uid="{00000000-0005-0000-0000-0000282C0000}"/>
    <cellStyle name="標準 13 11" xfId="6664" xr:uid="{00000000-0005-0000-0000-0000292C0000}"/>
    <cellStyle name="標準 13 11 2" xfId="19479" xr:uid="{00000000-0005-0000-0000-00002A2C0000}"/>
    <cellStyle name="標準 13 12" xfId="13072" xr:uid="{00000000-0005-0000-0000-00002B2C0000}"/>
    <cellStyle name="標準 13 2" xfId="299" xr:uid="{00000000-0005-0000-0000-00002C2C0000}"/>
    <cellStyle name="標準 13 2 2" xfId="1107" xr:uid="{00000000-0005-0000-0000-00002D2C0000}"/>
    <cellStyle name="標準 13 2 2 2" xfId="2147" xr:uid="{00000000-0005-0000-0000-00002E2C0000}"/>
    <cellStyle name="標準 13 2 2 2 2" xfId="4178" xr:uid="{00000000-0005-0000-0000-00002F2C0000}"/>
    <cellStyle name="標準 13 2 2 2 2 2" xfId="10598" xr:uid="{00000000-0005-0000-0000-0000302C0000}"/>
    <cellStyle name="標準 13 2 2 2 2 2 2" xfId="23413" xr:uid="{00000000-0005-0000-0000-0000312C0000}"/>
    <cellStyle name="標準 13 2 2 2 2 3" xfId="17006" xr:uid="{00000000-0005-0000-0000-0000322C0000}"/>
    <cellStyle name="標準 13 2 2 2 3" xfId="6342" xr:uid="{00000000-0005-0000-0000-0000332C0000}"/>
    <cellStyle name="標準 13 2 2 2 3 2" xfId="12755" xr:uid="{00000000-0005-0000-0000-0000342C0000}"/>
    <cellStyle name="標準 13 2 2 2 3 2 2" xfId="25570" xr:uid="{00000000-0005-0000-0000-0000352C0000}"/>
    <cellStyle name="標準 13 2 2 2 3 3" xfId="19163" xr:uid="{00000000-0005-0000-0000-0000362C0000}"/>
    <cellStyle name="標準 13 2 2 2 4" xfId="8573" xr:uid="{00000000-0005-0000-0000-0000372C0000}"/>
    <cellStyle name="標準 13 2 2 2 4 2" xfId="21388" xr:uid="{00000000-0005-0000-0000-0000382C0000}"/>
    <cellStyle name="標準 13 2 2 2 5" xfId="14981" xr:uid="{00000000-0005-0000-0000-0000392C0000}"/>
    <cellStyle name="標準 13 2 2 3" xfId="3156" xr:uid="{00000000-0005-0000-0000-00003A2C0000}"/>
    <cellStyle name="標準 13 2 2 3 2" xfId="9579" xr:uid="{00000000-0005-0000-0000-00003B2C0000}"/>
    <cellStyle name="標準 13 2 2 3 2 2" xfId="22394" xr:uid="{00000000-0005-0000-0000-00003C2C0000}"/>
    <cellStyle name="標準 13 2 2 3 3" xfId="15987" xr:uid="{00000000-0005-0000-0000-00003D2C0000}"/>
    <cellStyle name="標準 13 2 2 4" xfId="5320" xr:uid="{00000000-0005-0000-0000-00003E2C0000}"/>
    <cellStyle name="標準 13 2 2 4 2" xfId="11733" xr:uid="{00000000-0005-0000-0000-00003F2C0000}"/>
    <cellStyle name="標準 13 2 2 4 2 2" xfId="24548" xr:uid="{00000000-0005-0000-0000-0000402C0000}"/>
    <cellStyle name="標準 13 2 2 4 3" xfId="18141" xr:uid="{00000000-0005-0000-0000-0000412C0000}"/>
    <cellStyle name="標準 13 2 2 5" xfId="7560" xr:uid="{00000000-0005-0000-0000-0000422C0000}"/>
    <cellStyle name="標準 13 2 2 5 2" xfId="20375" xr:uid="{00000000-0005-0000-0000-0000432C0000}"/>
    <cellStyle name="標準 13 2 2 6" xfId="13968" xr:uid="{00000000-0005-0000-0000-0000442C0000}"/>
    <cellStyle name="標準 13 2 3" xfId="1665" xr:uid="{00000000-0005-0000-0000-0000452C0000}"/>
    <cellStyle name="標準 13 2 3 2" xfId="3696" xr:uid="{00000000-0005-0000-0000-0000462C0000}"/>
    <cellStyle name="標準 13 2 3 2 2" xfId="10116" xr:uid="{00000000-0005-0000-0000-0000472C0000}"/>
    <cellStyle name="標準 13 2 3 2 2 2" xfId="22931" xr:uid="{00000000-0005-0000-0000-0000482C0000}"/>
    <cellStyle name="標準 13 2 3 2 3" xfId="16524" xr:uid="{00000000-0005-0000-0000-0000492C0000}"/>
    <cellStyle name="標準 13 2 3 3" xfId="5860" xr:uid="{00000000-0005-0000-0000-00004A2C0000}"/>
    <cellStyle name="標準 13 2 3 3 2" xfId="12273" xr:uid="{00000000-0005-0000-0000-00004B2C0000}"/>
    <cellStyle name="標準 13 2 3 3 2 2" xfId="25088" xr:uid="{00000000-0005-0000-0000-00004C2C0000}"/>
    <cellStyle name="標準 13 2 3 3 3" xfId="18681" xr:uid="{00000000-0005-0000-0000-00004D2C0000}"/>
    <cellStyle name="標準 13 2 3 4" xfId="8091" xr:uid="{00000000-0005-0000-0000-00004E2C0000}"/>
    <cellStyle name="標準 13 2 3 4 2" xfId="20906" xr:uid="{00000000-0005-0000-0000-00004F2C0000}"/>
    <cellStyle name="標準 13 2 3 5" xfId="14499" xr:uid="{00000000-0005-0000-0000-0000502C0000}"/>
    <cellStyle name="標準 13 2 4" xfId="2674" xr:uid="{00000000-0005-0000-0000-0000512C0000}"/>
    <cellStyle name="標準 13 2 4 2" xfId="9097" xr:uid="{00000000-0005-0000-0000-0000522C0000}"/>
    <cellStyle name="標準 13 2 4 2 2" xfId="21912" xr:uid="{00000000-0005-0000-0000-0000532C0000}"/>
    <cellStyle name="標準 13 2 4 3" xfId="15505" xr:uid="{00000000-0005-0000-0000-0000542C0000}"/>
    <cellStyle name="標準 13 2 5" xfId="4838" xr:uid="{00000000-0005-0000-0000-0000552C0000}"/>
    <cellStyle name="標準 13 2 5 2" xfId="11251" xr:uid="{00000000-0005-0000-0000-0000562C0000}"/>
    <cellStyle name="標準 13 2 5 2 2" xfId="24066" xr:uid="{00000000-0005-0000-0000-0000572C0000}"/>
    <cellStyle name="標準 13 2 5 3" xfId="17659" xr:uid="{00000000-0005-0000-0000-0000582C0000}"/>
    <cellStyle name="標準 13 2 6" xfId="6628" xr:uid="{00000000-0005-0000-0000-0000592C0000}"/>
    <cellStyle name="標準 13 2 6 2" xfId="13039" xr:uid="{00000000-0005-0000-0000-00005A2C0000}"/>
    <cellStyle name="標準 13 2 6 2 2" xfId="25854" xr:uid="{00000000-0005-0000-0000-00005B2C0000}"/>
    <cellStyle name="標準 13 2 6 3" xfId="19447" xr:uid="{00000000-0005-0000-0000-00005C2C0000}"/>
    <cellStyle name="標準 13 2 7" xfId="6790" xr:uid="{00000000-0005-0000-0000-00005D2C0000}"/>
    <cellStyle name="標準 13 2 7 2" xfId="19605" xr:uid="{00000000-0005-0000-0000-00005E2C0000}"/>
    <cellStyle name="標準 13 2 8" xfId="13198" xr:uid="{00000000-0005-0000-0000-00005F2C0000}"/>
    <cellStyle name="標準 13 3" xfId="384" xr:uid="{00000000-0005-0000-0000-0000602C0000}"/>
    <cellStyle name="標準 13 3 2" xfId="1881" xr:uid="{00000000-0005-0000-0000-0000612C0000}"/>
    <cellStyle name="標準 13 3 2 2" xfId="3912" xr:uid="{00000000-0005-0000-0000-0000622C0000}"/>
    <cellStyle name="標準 13 3 2 2 2" xfId="10332" xr:uid="{00000000-0005-0000-0000-0000632C0000}"/>
    <cellStyle name="標準 13 3 2 2 2 2" xfId="23147" xr:uid="{00000000-0005-0000-0000-0000642C0000}"/>
    <cellStyle name="標準 13 3 2 2 3" xfId="16740" xr:uid="{00000000-0005-0000-0000-0000652C0000}"/>
    <cellStyle name="標準 13 3 2 3" xfId="6076" xr:uid="{00000000-0005-0000-0000-0000662C0000}"/>
    <cellStyle name="標準 13 3 2 3 2" xfId="12489" xr:uid="{00000000-0005-0000-0000-0000672C0000}"/>
    <cellStyle name="標準 13 3 2 3 2 2" xfId="25304" xr:uid="{00000000-0005-0000-0000-0000682C0000}"/>
    <cellStyle name="標準 13 3 2 3 3" xfId="18897" xr:uid="{00000000-0005-0000-0000-0000692C0000}"/>
    <cellStyle name="標準 13 3 2 4" xfId="8307" xr:uid="{00000000-0005-0000-0000-00006A2C0000}"/>
    <cellStyle name="標準 13 3 2 4 2" xfId="21122" xr:uid="{00000000-0005-0000-0000-00006B2C0000}"/>
    <cellStyle name="標準 13 3 2 5" xfId="14715" xr:uid="{00000000-0005-0000-0000-00006C2C0000}"/>
    <cellStyle name="標準 13 3 3" xfId="2890" xr:uid="{00000000-0005-0000-0000-00006D2C0000}"/>
    <cellStyle name="標準 13 3 3 2" xfId="9313" xr:uid="{00000000-0005-0000-0000-00006E2C0000}"/>
    <cellStyle name="標準 13 3 3 2 2" xfId="22128" xr:uid="{00000000-0005-0000-0000-00006F2C0000}"/>
    <cellStyle name="標準 13 3 3 3" xfId="15721" xr:uid="{00000000-0005-0000-0000-0000702C0000}"/>
    <cellStyle name="標準 13 3 4" xfId="5054" xr:uid="{00000000-0005-0000-0000-0000712C0000}"/>
    <cellStyle name="標準 13 3 4 2" xfId="11467" xr:uid="{00000000-0005-0000-0000-0000722C0000}"/>
    <cellStyle name="標準 13 3 4 2 2" xfId="24282" xr:uid="{00000000-0005-0000-0000-0000732C0000}"/>
    <cellStyle name="標準 13 3 4 3" xfId="17875" xr:uid="{00000000-0005-0000-0000-0000742C0000}"/>
    <cellStyle name="標準 13 3 5" xfId="6875" xr:uid="{00000000-0005-0000-0000-0000752C0000}"/>
    <cellStyle name="標準 13 3 5 2" xfId="19690" xr:uid="{00000000-0005-0000-0000-0000762C0000}"/>
    <cellStyle name="標準 13 3 6" xfId="13283" xr:uid="{00000000-0005-0000-0000-0000772C0000}"/>
    <cellStyle name="標準 13 4" xfId="1378" xr:uid="{00000000-0005-0000-0000-0000782C0000}"/>
    <cellStyle name="標準 13 4 2" xfId="3410" xr:uid="{00000000-0005-0000-0000-0000792C0000}"/>
    <cellStyle name="標準 13 4 2 2" xfId="5574" xr:uid="{00000000-0005-0000-0000-00007A2C0000}"/>
    <cellStyle name="標準 13 4 2 2 2" xfId="11987" xr:uid="{00000000-0005-0000-0000-00007B2C0000}"/>
    <cellStyle name="標準 13 4 2 2 2 2" xfId="24802" xr:uid="{00000000-0005-0000-0000-00007C2C0000}"/>
    <cellStyle name="標準 13 4 2 2 3" xfId="18395" xr:uid="{00000000-0005-0000-0000-00007D2C0000}"/>
    <cellStyle name="標準 13 4 2 3" xfId="9830" xr:uid="{00000000-0005-0000-0000-00007E2C0000}"/>
    <cellStyle name="標準 13 4 2 3 2" xfId="22645" xr:uid="{00000000-0005-0000-0000-00007F2C0000}"/>
    <cellStyle name="標準 13 4 2 4" xfId="16238" xr:uid="{00000000-0005-0000-0000-0000802C0000}"/>
    <cellStyle name="標準 13 4 3" xfId="2388" xr:uid="{00000000-0005-0000-0000-0000812C0000}"/>
    <cellStyle name="標準 13 4 3 2" xfId="8811" xr:uid="{00000000-0005-0000-0000-0000822C0000}"/>
    <cellStyle name="標準 13 4 3 2 2" xfId="21626" xr:uid="{00000000-0005-0000-0000-0000832C0000}"/>
    <cellStyle name="標準 13 4 3 3" xfId="15219" xr:uid="{00000000-0005-0000-0000-0000842C0000}"/>
    <cellStyle name="標準 13 4 4" xfId="4552" xr:uid="{00000000-0005-0000-0000-0000852C0000}"/>
    <cellStyle name="標準 13 4 4 2" xfId="10965" xr:uid="{00000000-0005-0000-0000-0000862C0000}"/>
    <cellStyle name="標準 13 4 4 2 2" xfId="23780" xr:uid="{00000000-0005-0000-0000-0000872C0000}"/>
    <cellStyle name="標準 13 4 4 3" xfId="17373" xr:uid="{00000000-0005-0000-0000-0000882C0000}"/>
    <cellStyle name="標準 13 4 5" xfId="7805" xr:uid="{00000000-0005-0000-0000-0000892C0000}"/>
    <cellStyle name="標準 13 4 5 2" xfId="20620" xr:uid="{00000000-0005-0000-0000-00008A2C0000}"/>
    <cellStyle name="標準 13 4 6" xfId="14213" xr:uid="{00000000-0005-0000-0000-00008B2C0000}"/>
    <cellStyle name="標準 13 5" xfId="1312" xr:uid="{00000000-0005-0000-0000-00008C2C0000}"/>
    <cellStyle name="標準 13 5 2" xfId="3359" xr:uid="{00000000-0005-0000-0000-00008D2C0000}"/>
    <cellStyle name="標準 13 5 2 2" xfId="9782" xr:uid="{00000000-0005-0000-0000-00008E2C0000}"/>
    <cellStyle name="標準 13 5 2 2 2" xfId="22597" xr:uid="{00000000-0005-0000-0000-00008F2C0000}"/>
    <cellStyle name="標準 13 5 2 3" xfId="16190" xr:uid="{00000000-0005-0000-0000-0000902C0000}"/>
    <cellStyle name="標準 13 5 3" xfId="4501" xr:uid="{00000000-0005-0000-0000-0000912C0000}"/>
    <cellStyle name="標準 13 5 3 2" xfId="10914" xr:uid="{00000000-0005-0000-0000-0000922C0000}"/>
    <cellStyle name="標準 13 5 3 2 2" xfId="23729" xr:uid="{00000000-0005-0000-0000-0000932C0000}"/>
    <cellStyle name="標準 13 5 3 3" xfId="17322" xr:uid="{00000000-0005-0000-0000-0000942C0000}"/>
    <cellStyle name="標準 13 5 4" xfId="7760" xr:uid="{00000000-0005-0000-0000-0000952C0000}"/>
    <cellStyle name="標準 13 5 4 2" xfId="20575" xr:uid="{00000000-0005-0000-0000-0000962C0000}"/>
    <cellStyle name="標準 13 5 5" xfId="14168" xr:uid="{00000000-0005-0000-0000-0000972C0000}"/>
    <cellStyle name="標準 13 6" xfId="2335" xr:uid="{00000000-0005-0000-0000-0000982C0000}"/>
    <cellStyle name="標準 13 6 2" xfId="5523" xr:uid="{00000000-0005-0000-0000-0000992C0000}"/>
    <cellStyle name="標準 13 6 2 2" xfId="11936" xr:uid="{00000000-0005-0000-0000-00009A2C0000}"/>
    <cellStyle name="標準 13 6 2 2 2" xfId="24751" xr:uid="{00000000-0005-0000-0000-00009B2C0000}"/>
    <cellStyle name="標準 13 6 2 3" xfId="18344" xr:uid="{00000000-0005-0000-0000-00009C2C0000}"/>
    <cellStyle name="標準 13 6 3" xfId="8758" xr:uid="{00000000-0005-0000-0000-00009D2C0000}"/>
    <cellStyle name="標準 13 6 3 2" xfId="21573" xr:uid="{00000000-0005-0000-0000-00009E2C0000}"/>
    <cellStyle name="標準 13 6 4" xfId="15166" xr:uid="{00000000-0005-0000-0000-00009F2C0000}"/>
    <cellStyle name="標準 13 7" xfId="4467" xr:uid="{00000000-0005-0000-0000-0000A02C0000}"/>
    <cellStyle name="標準 13 7 2" xfId="10881" xr:uid="{00000000-0005-0000-0000-0000A12C0000}"/>
    <cellStyle name="標準 13 7 2 2" xfId="23696" xr:uid="{00000000-0005-0000-0000-0000A22C0000}"/>
    <cellStyle name="標準 13 7 3" xfId="17289" xr:uid="{00000000-0005-0000-0000-0000A32C0000}"/>
    <cellStyle name="標準 13 8" xfId="710" xr:uid="{00000000-0005-0000-0000-0000A42C0000}"/>
    <cellStyle name="標準 13 8 2" xfId="7167" xr:uid="{00000000-0005-0000-0000-0000A52C0000}"/>
    <cellStyle name="標準 13 8 2 2" xfId="19982" xr:uid="{00000000-0005-0000-0000-0000A62C0000}"/>
    <cellStyle name="標準 13 8 3" xfId="13575" xr:uid="{00000000-0005-0000-0000-0000A72C0000}"/>
    <cellStyle name="標準 13 9" xfId="6571" xr:uid="{00000000-0005-0000-0000-0000A82C0000}"/>
    <cellStyle name="標準 13 9 2" xfId="12984" xr:uid="{00000000-0005-0000-0000-0000A92C0000}"/>
    <cellStyle name="標準 13 9 2 2" xfId="25799" xr:uid="{00000000-0005-0000-0000-0000AA2C0000}"/>
    <cellStyle name="標準 13 9 3" xfId="19392" xr:uid="{00000000-0005-0000-0000-0000AB2C0000}"/>
    <cellStyle name="標準 14" xfId="256" xr:uid="{00000000-0005-0000-0000-0000AC2C0000}"/>
    <cellStyle name="標準 14 2" xfId="1064" xr:uid="{00000000-0005-0000-0000-0000AD2C0000}"/>
    <cellStyle name="標準 14 2 2" xfId="2104" xr:uid="{00000000-0005-0000-0000-0000AE2C0000}"/>
    <cellStyle name="標準 14 2 2 2" xfId="4135" xr:uid="{00000000-0005-0000-0000-0000AF2C0000}"/>
    <cellStyle name="標準 14 2 2 2 2" xfId="10555" xr:uid="{00000000-0005-0000-0000-0000B02C0000}"/>
    <cellStyle name="標準 14 2 2 2 2 2" xfId="23370" xr:uid="{00000000-0005-0000-0000-0000B12C0000}"/>
    <cellStyle name="標準 14 2 2 2 3" xfId="16963" xr:uid="{00000000-0005-0000-0000-0000B22C0000}"/>
    <cellStyle name="標準 14 2 2 3" xfId="6299" xr:uid="{00000000-0005-0000-0000-0000B32C0000}"/>
    <cellStyle name="標準 14 2 2 3 2" xfId="12712" xr:uid="{00000000-0005-0000-0000-0000B42C0000}"/>
    <cellStyle name="標準 14 2 2 3 2 2" xfId="25527" xr:uid="{00000000-0005-0000-0000-0000B52C0000}"/>
    <cellStyle name="標準 14 2 2 3 3" xfId="19120" xr:uid="{00000000-0005-0000-0000-0000B62C0000}"/>
    <cellStyle name="標準 14 2 2 4" xfId="8530" xr:uid="{00000000-0005-0000-0000-0000B72C0000}"/>
    <cellStyle name="標準 14 2 2 4 2" xfId="21345" xr:uid="{00000000-0005-0000-0000-0000B82C0000}"/>
    <cellStyle name="標準 14 2 2 5" xfId="14938" xr:uid="{00000000-0005-0000-0000-0000B92C0000}"/>
    <cellStyle name="標準 14 2 3" xfId="3113" xr:uid="{00000000-0005-0000-0000-0000BA2C0000}"/>
    <cellStyle name="標準 14 2 3 2" xfId="9536" xr:uid="{00000000-0005-0000-0000-0000BB2C0000}"/>
    <cellStyle name="標準 14 2 3 2 2" xfId="22351" xr:uid="{00000000-0005-0000-0000-0000BC2C0000}"/>
    <cellStyle name="標準 14 2 3 3" xfId="15944" xr:uid="{00000000-0005-0000-0000-0000BD2C0000}"/>
    <cellStyle name="標準 14 2 4" xfId="5277" xr:uid="{00000000-0005-0000-0000-0000BE2C0000}"/>
    <cellStyle name="標準 14 2 4 2" xfId="11690" xr:uid="{00000000-0005-0000-0000-0000BF2C0000}"/>
    <cellStyle name="標準 14 2 4 2 2" xfId="24505" xr:uid="{00000000-0005-0000-0000-0000C02C0000}"/>
    <cellStyle name="標準 14 2 4 3" xfId="18098" xr:uid="{00000000-0005-0000-0000-0000C12C0000}"/>
    <cellStyle name="標準 14 2 5" xfId="7517" xr:uid="{00000000-0005-0000-0000-0000C22C0000}"/>
    <cellStyle name="標準 14 2 5 2" xfId="20332" xr:uid="{00000000-0005-0000-0000-0000C32C0000}"/>
    <cellStyle name="標準 14 2 6" xfId="13925" xr:uid="{00000000-0005-0000-0000-0000C42C0000}"/>
    <cellStyle name="標準 14 3" xfId="1339" xr:uid="{00000000-0005-0000-0000-0000C52C0000}"/>
    <cellStyle name="標準 14 3 2" xfId="3376" xr:uid="{00000000-0005-0000-0000-0000C62C0000}"/>
    <cellStyle name="標準 14 3 2 2" xfId="9796" xr:uid="{00000000-0005-0000-0000-0000C72C0000}"/>
    <cellStyle name="標準 14 3 2 2 2" xfId="22611" xr:uid="{00000000-0005-0000-0000-0000C82C0000}"/>
    <cellStyle name="標準 14 3 2 3" xfId="16204" xr:uid="{00000000-0005-0000-0000-0000C92C0000}"/>
    <cellStyle name="標準 14 3 3" xfId="5537" xr:uid="{00000000-0005-0000-0000-0000CA2C0000}"/>
    <cellStyle name="標準 14 3 3 2" xfId="11950" xr:uid="{00000000-0005-0000-0000-0000CB2C0000}"/>
    <cellStyle name="標準 14 3 3 2 2" xfId="24765" xr:uid="{00000000-0005-0000-0000-0000CC2C0000}"/>
    <cellStyle name="標準 14 3 3 3" xfId="18358" xr:uid="{00000000-0005-0000-0000-0000CD2C0000}"/>
    <cellStyle name="標準 14 3 4" xfId="7774" xr:uid="{00000000-0005-0000-0000-0000CE2C0000}"/>
    <cellStyle name="標準 14 3 4 2" xfId="20589" xr:uid="{00000000-0005-0000-0000-0000CF2C0000}"/>
    <cellStyle name="標準 14 3 5" xfId="14182" xr:uid="{00000000-0005-0000-0000-0000D02C0000}"/>
    <cellStyle name="標準 14 4" xfId="2353" xr:uid="{00000000-0005-0000-0000-0000D12C0000}"/>
    <cellStyle name="標準 14 4 2" xfId="8776" xr:uid="{00000000-0005-0000-0000-0000D22C0000}"/>
    <cellStyle name="標準 14 4 2 2" xfId="21591" xr:uid="{00000000-0005-0000-0000-0000D32C0000}"/>
    <cellStyle name="標準 14 4 3" xfId="15184" xr:uid="{00000000-0005-0000-0000-0000D42C0000}"/>
    <cellStyle name="標準 14 5" xfId="4515" xr:uid="{00000000-0005-0000-0000-0000D52C0000}"/>
    <cellStyle name="標準 14 5 2" xfId="10928" xr:uid="{00000000-0005-0000-0000-0000D62C0000}"/>
    <cellStyle name="標準 14 5 2 2" xfId="23743" xr:uid="{00000000-0005-0000-0000-0000D72C0000}"/>
    <cellStyle name="標準 14 5 3" xfId="17336" xr:uid="{00000000-0005-0000-0000-0000D82C0000}"/>
    <cellStyle name="標準 14 6" xfId="792" xr:uid="{00000000-0005-0000-0000-0000D92C0000}"/>
    <cellStyle name="標準 14 6 2" xfId="7245" xr:uid="{00000000-0005-0000-0000-0000DA2C0000}"/>
    <cellStyle name="標準 14 6 2 2" xfId="20060" xr:uid="{00000000-0005-0000-0000-0000DB2C0000}"/>
    <cellStyle name="標準 14 6 3" xfId="13653" xr:uid="{00000000-0005-0000-0000-0000DC2C0000}"/>
    <cellStyle name="標準 14 7" xfId="6573" xr:uid="{00000000-0005-0000-0000-0000DD2C0000}"/>
    <cellStyle name="標準 14 7 2" xfId="12986" xr:uid="{00000000-0005-0000-0000-0000DE2C0000}"/>
    <cellStyle name="標準 14 7 2 2" xfId="25801" xr:uid="{00000000-0005-0000-0000-0000DF2C0000}"/>
    <cellStyle name="標準 14 7 3" xfId="19394" xr:uid="{00000000-0005-0000-0000-0000E02C0000}"/>
    <cellStyle name="標準 14 8" xfId="427" xr:uid="{00000000-0005-0000-0000-0000E12C0000}"/>
    <cellStyle name="標準 14 8 2" xfId="6910" xr:uid="{00000000-0005-0000-0000-0000E22C0000}"/>
    <cellStyle name="標準 14 8 2 2" xfId="19725" xr:uid="{00000000-0005-0000-0000-0000E32C0000}"/>
    <cellStyle name="標準 14 8 3" xfId="13318" xr:uid="{00000000-0005-0000-0000-0000E42C0000}"/>
    <cellStyle name="標準 15" xfId="243" xr:uid="{00000000-0005-0000-0000-0000E52C0000}"/>
    <cellStyle name="標準 15 2" xfId="1252" xr:uid="{00000000-0005-0000-0000-0000E62C0000}"/>
    <cellStyle name="標準 15 2 2" xfId="2292" xr:uid="{00000000-0005-0000-0000-0000E72C0000}"/>
    <cellStyle name="標準 15 2 2 2" xfId="4323" xr:uid="{00000000-0005-0000-0000-0000E82C0000}"/>
    <cellStyle name="標準 15 2 2 2 2" xfId="10743" xr:uid="{00000000-0005-0000-0000-0000E92C0000}"/>
    <cellStyle name="標準 15 2 2 2 2 2" xfId="23558" xr:uid="{00000000-0005-0000-0000-0000EA2C0000}"/>
    <cellStyle name="標準 15 2 2 2 3" xfId="17151" xr:uid="{00000000-0005-0000-0000-0000EB2C0000}"/>
    <cellStyle name="標準 15 2 2 3" xfId="6487" xr:uid="{00000000-0005-0000-0000-0000EC2C0000}"/>
    <cellStyle name="標準 15 2 2 3 2" xfId="12900" xr:uid="{00000000-0005-0000-0000-0000ED2C0000}"/>
    <cellStyle name="標準 15 2 2 3 2 2" xfId="25715" xr:uid="{00000000-0005-0000-0000-0000EE2C0000}"/>
    <cellStyle name="標準 15 2 2 3 3" xfId="19308" xr:uid="{00000000-0005-0000-0000-0000EF2C0000}"/>
    <cellStyle name="標準 15 2 2 4" xfId="8718" xr:uid="{00000000-0005-0000-0000-0000F02C0000}"/>
    <cellStyle name="標準 15 2 2 4 2" xfId="21533" xr:uid="{00000000-0005-0000-0000-0000F12C0000}"/>
    <cellStyle name="標準 15 2 2 5" xfId="15126" xr:uid="{00000000-0005-0000-0000-0000F22C0000}"/>
    <cellStyle name="標準 15 2 3" xfId="3301" xr:uid="{00000000-0005-0000-0000-0000F32C0000}"/>
    <cellStyle name="標準 15 2 3 2" xfId="9724" xr:uid="{00000000-0005-0000-0000-0000F42C0000}"/>
    <cellStyle name="標準 15 2 3 2 2" xfId="22539" xr:uid="{00000000-0005-0000-0000-0000F52C0000}"/>
    <cellStyle name="標準 15 2 3 3" xfId="16132" xr:uid="{00000000-0005-0000-0000-0000F62C0000}"/>
    <cellStyle name="標準 15 2 4" xfId="5465" xr:uid="{00000000-0005-0000-0000-0000F72C0000}"/>
    <cellStyle name="標準 15 2 4 2" xfId="11878" xr:uid="{00000000-0005-0000-0000-0000F82C0000}"/>
    <cellStyle name="標準 15 2 4 2 2" xfId="24693" xr:uid="{00000000-0005-0000-0000-0000F92C0000}"/>
    <cellStyle name="標準 15 2 4 3" xfId="18286" xr:uid="{00000000-0005-0000-0000-0000FA2C0000}"/>
    <cellStyle name="標準 15 2 5" xfId="7705" xr:uid="{00000000-0005-0000-0000-0000FB2C0000}"/>
    <cellStyle name="標準 15 2 5 2" xfId="20520" xr:uid="{00000000-0005-0000-0000-0000FC2C0000}"/>
    <cellStyle name="標準 15 2 6" xfId="14113" xr:uid="{00000000-0005-0000-0000-0000FD2C0000}"/>
    <cellStyle name="標準 15 3" xfId="1810" xr:uid="{00000000-0005-0000-0000-0000FE2C0000}"/>
    <cellStyle name="標準 15 3 2" xfId="3841" xr:uid="{00000000-0005-0000-0000-0000FF2C0000}"/>
    <cellStyle name="標準 15 3 2 2" xfId="10261" xr:uid="{00000000-0005-0000-0000-0000002D0000}"/>
    <cellStyle name="標準 15 3 2 2 2" xfId="23076" xr:uid="{00000000-0005-0000-0000-0000012D0000}"/>
    <cellStyle name="標準 15 3 2 3" xfId="16669" xr:uid="{00000000-0005-0000-0000-0000022D0000}"/>
    <cellStyle name="標準 15 3 3" xfId="6005" xr:uid="{00000000-0005-0000-0000-0000032D0000}"/>
    <cellStyle name="標準 15 3 3 2" xfId="12418" xr:uid="{00000000-0005-0000-0000-0000042D0000}"/>
    <cellStyle name="標準 15 3 3 2 2" xfId="25233" xr:uid="{00000000-0005-0000-0000-0000052D0000}"/>
    <cellStyle name="標準 15 3 3 3" xfId="18826" xr:uid="{00000000-0005-0000-0000-0000062D0000}"/>
    <cellStyle name="標準 15 3 4" xfId="8236" xr:uid="{00000000-0005-0000-0000-0000072D0000}"/>
    <cellStyle name="標準 15 3 4 2" xfId="21051" xr:uid="{00000000-0005-0000-0000-0000082D0000}"/>
    <cellStyle name="標準 15 3 5" xfId="14644" xr:uid="{00000000-0005-0000-0000-0000092D0000}"/>
    <cellStyle name="標準 15 4" xfId="2819" xr:uid="{00000000-0005-0000-0000-00000A2D0000}"/>
    <cellStyle name="標準 15 4 2" xfId="9242" xr:uid="{00000000-0005-0000-0000-00000B2D0000}"/>
    <cellStyle name="標準 15 4 2 2" xfId="22057" xr:uid="{00000000-0005-0000-0000-00000C2D0000}"/>
    <cellStyle name="標準 15 4 3" xfId="15650" xr:uid="{00000000-0005-0000-0000-00000D2D0000}"/>
    <cellStyle name="標準 15 5" xfId="4983" xr:uid="{00000000-0005-0000-0000-00000E2D0000}"/>
    <cellStyle name="標準 15 5 2" xfId="11396" xr:uid="{00000000-0005-0000-0000-00000F2D0000}"/>
    <cellStyle name="標準 15 5 2 2" xfId="24211" xr:uid="{00000000-0005-0000-0000-0000102D0000}"/>
    <cellStyle name="標準 15 5 3" xfId="17804" xr:uid="{00000000-0005-0000-0000-0000112D0000}"/>
    <cellStyle name="標準 15 6" xfId="6601" xr:uid="{00000000-0005-0000-0000-0000122D0000}"/>
    <cellStyle name="標準 15 6 2" xfId="13013" xr:uid="{00000000-0005-0000-0000-0000132D0000}"/>
    <cellStyle name="標準 15 6 2 2" xfId="25828" xr:uid="{00000000-0005-0000-0000-0000142D0000}"/>
    <cellStyle name="標準 15 6 3" xfId="19421" xr:uid="{00000000-0005-0000-0000-0000152D0000}"/>
    <cellStyle name="標準 15 7" xfId="6744" xr:uid="{00000000-0005-0000-0000-0000162D0000}"/>
    <cellStyle name="標準 15 7 2" xfId="19559" xr:uid="{00000000-0005-0000-0000-0000172D0000}"/>
    <cellStyle name="標準 15 8" xfId="13152" xr:uid="{00000000-0005-0000-0000-0000182D0000}"/>
    <cellStyle name="標準 16" xfId="1283" xr:uid="{00000000-0005-0000-0000-0000192D0000}"/>
    <cellStyle name="標準 16 2" xfId="3331" xr:uid="{00000000-0005-0000-0000-00001A2D0000}"/>
    <cellStyle name="標準 16 2 2" xfId="9754" xr:uid="{00000000-0005-0000-0000-00001B2D0000}"/>
    <cellStyle name="標準 16 2 2 2" xfId="22569" xr:uid="{00000000-0005-0000-0000-00001C2D0000}"/>
    <cellStyle name="標準 16 2 3" xfId="16162" xr:uid="{00000000-0005-0000-0000-00001D2D0000}"/>
    <cellStyle name="標準 16 3" xfId="5495" xr:uid="{00000000-0005-0000-0000-00001E2D0000}"/>
    <cellStyle name="標準 16 3 2" xfId="11908" xr:uid="{00000000-0005-0000-0000-00001F2D0000}"/>
    <cellStyle name="標準 16 3 2 2" xfId="24723" xr:uid="{00000000-0005-0000-0000-0000202D0000}"/>
    <cellStyle name="標準 16 3 3" xfId="18316" xr:uid="{00000000-0005-0000-0000-0000212D0000}"/>
    <cellStyle name="標準 16 4" xfId="6630" xr:uid="{00000000-0005-0000-0000-0000222D0000}"/>
    <cellStyle name="標準 16 5" xfId="7735" xr:uid="{00000000-0005-0000-0000-0000232D0000}"/>
    <cellStyle name="標準 16 5 2" xfId="20550" xr:uid="{00000000-0005-0000-0000-0000242D0000}"/>
    <cellStyle name="標準 16 6" xfId="14143" xr:uid="{00000000-0005-0000-0000-0000252D0000}"/>
    <cellStyle name="標準 17" xfId="6641" xr:uid="{00000000-0005-0000-0000-0000262D0000}"/>
    <cellStyle name="標準 17 2" xfId="19456" xr:uid="{00000000-0005-0000-0000-0000272D0000}"/>
    <cellStyle name="標準 18" xfId="35" xr:uid="{00000000-0005-0000-0000-0000282D0000}"/>
    <cellStyle name="標準 2" xfId="36" xr:uid="{00000000-0005-0000-0000-0000292D0000}"/>
    <cellStyle name="標準 2 2" xfId="40" xr:uid="{00000000-0005-0000-0000-00002A2D0000}"/>
    <cellStyle name="標準 2 2 2" xfId="129" xr:uid="{00000000-0005-0000-0000-00002B2D0000}"/>
    <cellStyle name="標準 2 2 2 2" xfId="460" xr:uid="{00000000-0005-0000-0000-00002C2D0000}"/>
    <cellStyle name="標準 2 2 2 3" xfId="391" xr:uid="{00000000-0005-0000-0000-00002D2D0000}"/>
    <cellStyle name="標準 2 2 2 4" xfId="400" xr:uid="{00000000-0005-0000-0000-00002E2D0000}"/>
    <cellStyle name="標準 2 2 2 5" xfId="1324" xr:uid="{00000000-0005-0000-0000-00002F2D0000}"/>
    <cellStyle name="標準 2 2 3" xfId="134" xr:uid="{00000000-0005-0000-0000-0000302D0000}"/>
    <cellStyle name="標準 2 2 3 2" xfId="1334" xr:uid="{00000000-0005-0000-0000-0000312D0000}"/>
    <cellStyle name="標準 2 2 3 3" xfId="1323" xr:uid="{00000000-0005-0000-0000-0000322D0000}"/>
    <cellStyle name="標準 2 2 4" xfId="132" xr:uid="{00000000-0005-0000-0000-0000332D0000}"/>
    <cellStyle name="標準 2 3" xfId="127" xr:uid="{00000000-0005-0000-0000-0000342D0000}"/>
    <cellStyle name="標準 2 3 2" xfId="423" xr:uid="{00000000-0005-0000-0000-0000352D0000}"/>
    <cellStyle name="標準 2 3 3" xfId="4355" xr:uid="{00000000-0005-0000-0000-0000362D0000}"/>
    <cellStyle name="標準 2 3 3 2" xfId="10774" xr:uid="{00000000-0005-0000-0000-0000372D0000}"/>
    <cellStyle name="標準 2 3 3 2 2" xfId="23589" xr:uid="{00000000-0005-0000-0000-0000382D0000}"/>
    <cellStyle name="標準 2 3 3 3" xfId="17182" xr:uid="{00000000-0005-0000-0000-0000392D0000}"/>
    <cellStyle name="標準 2 3 4" xfId="126" xr:uid="{00000000-0005-0000-0000-00003A2D0000}"/>
    <cellStyle name="標準 2 3 4 2" xfId="6676" xr:uid="{00000000-0005-0000-0000-00003B2D0000}"/>
    <cellStyle name="標準 2 3 4 2 2" xfId="19491" xr:uid="{00000000-0005-0000-0000-00003C2D0000}"/>
    <cellStyle name="標準 2 3 4 3" xfId="13084" xr:uid="{00000000-0005-0000-0000-00003D2D0000}"/>
    <cellStyle name="標準 2 4" xfId="140" xr:uid="{00000000-0005-0000-0000-00003E2D0000}"/>
    <cellStyle name="標準 2 4 10" xfId="1297" xr:uid="{00000000-0005-0000-0000-00003F2D0000}"/>
    <cellStyle name="標準 2 4 10 2" xfId="3345" xr:uid="{00000000-0005-0000-0000-0000402D0000}"/>
    <cellStyle name="標準 2 4 10 2 2" xfId="9768" xr:uid="{00000000-0005-0000-0000-0000412D0000}"/>
    <cellStyle name="標準 2 4 10 2 2 2" xfId="22583" xr:uid="{00000000-0005-0000-0000-0000422D0000}"/>
    <cellStyle name="標準 2 4 10 2 3" xfId="16176" xr:uid="{00000000-0005-0000-0000-0000432D0000}"/>
    <cellStyle name="標準 2 4 10 3" xfId="4499" xr:uid="{00000000-0005-0000-0000-0000442D0000}"/>
    <cellStyle name="標準 2 4 10 3 2" xfId="10912" xr:uid="{00000000-0005-0000-0000-0000452D0000}"/>
    <cellStyle name="標準 2 4 10 3 2 2" xfId="23727" xr:uid="{00000000-0005-0000-0000-0000462D0000}"/>
    <cellStyle name="標準 2 4 10 3 3" xfId="17320" xr:uid="{00000000-0005-0000-0000-0000472D0000}"/>
    <cellStyle name="標準 2 4 10 4" xfId="7746" xr:uid="{00000000-0005-0000-0000-0000482D0000}"/>
    <cellStyle name="標準 2 4 10 4 2" xfId="20561" xr:uid="{00000000-0005-0000-0000-0000492D0000}"/>
    <cellStyle name="標準 2 4 10 5" xfId="14154" xr:uid="{00000000-0005-0000-0000-00004A2D0000}"/>
    <cellStyle name="標準 2 4 11" xfId="2333" xr:uid="{00000000-0005-0000-0000-00004B2D0000}"/>
    <cellStyle name="標準 2 4 11 2" xfId="5509" xr:uid="{00000000-0005-0000-0000-00004C2D0000}"/>
    <cellStyle name="標準 2 4 11 2 2" xfId="11922" xr:uid="{00000000-0005-0000-0000-00004D2D0000}"/>
    <cellStyle name="標準 2 4 11 2 2 2" xfId="24737" xr:uid="{00000000-0005-0000-0000-00004E2D0000}"/>
    <cellStyle name="標準 2 4 11 2 3" xfId="18330" xr:uid="{00000000-0005-0000-0000-00004F2D0000}"/>
    <cellStyle name="標準 2 4 11 3" xfId="8756" xr:uid="{00000000-0005-0000-0000-0000502D0000}"/>
    <cellStyle name="標準 2 4 11 3 2" xfId="21571" xr:uid="{00000000-0005-0000-0000-0000512D0000}"/>
    <cellStyle name="標準 2 4 11 4" xfId="15164" xr:uid="{00000000-0005-0000-0000-0000522D0000}"/>
    <cellStyle name="標準 2 4 12" xfId="4465" xr:uid="{00000000-0005-0000-0000-0000532D0000}"/>
    <cellStyle name="標準 2 4 12 2" xfId="10879" xr:uid="{00000000-0005-0000-0000-0000542D0000}"/>
    <cellStyle name="標準 2 4 12 2 2" xfId="23694" xr:uid="{00000000-0005-0000-0000-0000552D0000}"/>
    <cellStyle name="標準 2 4 12 3" xfId="17287" xr:uid="{00000000-0005-0000-0000-0000562D0000}"/>
    <cellStyle name="標準 2 4 13" xfId="690" xr:uid="{00000000-0005-0000-0000-0000572D0000}"/>
    <cellStyle name="標準 2 4 13 2" xfId="7150" xr:uid="{00000000-0005-0000-0000-0000582D0000}"/>
    <cellStyle name="標準 2 4 13 2 2" xfId="19965" xr:uid="{00000000-0005-0000-0000-0000592D0000}"/>
    <cellStyle name="標準 2 4 13 3" xfId="13558" xr:uid="{00000000-0005-0000-0000-00005A2D0000}"/>
    <cellStyle name="標準 2 4 14" xfId="6541" xr:uid="{00000000-0005-0000-0000-00005B2D0000}"/>
    <cellStyle name="標準 2 4 14 2" xfId="12954" xr:uid="{00000000-0005-0000-0000-00005C2D0000}"/>
    <cellStyle name="標準 2 4 14 2 2" xfId="25769" xr:uid="{00000000-0005-0000-0000-00005D2D0000}"/>
    <cellStyle name="標準 2 4 14 3" xfId="19362" xr:uid="{00000000-0005-0000-0000-00005E2D0000}"/>
    <cellStyle name="標準 2 4 15" xfId="6579" xr:uid="{00000000-0005-0000-0000-00005F2D0000}"/>
    <cellStyle name="標準 2 4 15 2" xfId="12992" xr:uid="{00000000-0005-0000-0000-0000602D0000}"/>
    <cellStyle name="標準 2 4 15 2 2" xfId="25807" xr:uid="{00000000-0005-0000-0000-0000612D0000}"/>
    <cellStyle name="標準 2 4 15 3" xfId="19400" xr:uid="{00000000-0005-0000-0000-0000622D0000}"/>
    <cellStyle name="標準 2 4 16" xfId="6678" xr:uid="{00000000-0005-0000-0000-0000632D0000}"/>
    <cellStyle name="標準 2 4 16 2" xfId="19493" xr:uid="{00000000-0005-0000-0000-0000642D0000}"/>
    <cellStyle name="標準 2 4 17" xfId="13086" xr:uid="{00000000-0005-0000-0000-0000652D0000}"/>
    <cellStyle name="標準 2 4 2" xfId="228" xr:uid="{00000000-0005-0000-0000-0000662D0000}"/>
    <cellStyle name="標準 2 4 2 10" xfId="6608" xr:uid="{00000000-0005-0000-0000-0000672D0000}"/>
    <cellStyle name="標準 2 4 2 10 2" xfId="13019" xr:uid="{00000000-0005-0000-0000-0000682D0000}"/>
    <cellStyle name="標準 2 4 2 10 2 2" xfId="25834" xr:uid="{00000000-0005-0000-0000-0000692D0000}"/>
    <cellStyle name="標準 2 4 2 10 3" xfId="19427" xr:uid="{00000000-0005-0000-0000-00006A2D0000}"/>
    <cellStyle name="標準 2 4 2 11" xfId="6733" xr:uid="{00000000-0005-0000-0000-00006B2D0000}"/>
    <cellStyle name="標準 2 4 2 11 2" xfId="19548" xr:uid="{00000000-0005-0000-0000-00006C2D0000}"/>
    <cellStyle name="標準 2 4 2 12" xfId="13141" xr:uid="{00000000-0005-0000-0000-00006D2D0000}"/>
    <cellStyle name="標準 2 4 2 2" xfId="319" xr:uid="{00000000-0005-0000-0000-00006E2D0000}"/>
    <cellStyle name="標準 2 4 2 2 2" xfId="1114" xr:uid="{00000000-0005-0000-0000-00006F2D0000}"/>
    <cellStyle name="標準 2 4 2 2 2 2" xfId="2154" xr:uid="{00000000-0005-0000-0000-0000702D0000}"/>
    <cellStyle name="標準 2 4 2 2 2 2 2" xfId="4185" xr:uid="{00000000-0005-0000-0000-0000712D0000}"/>
    <cellStyle name="標準 2 4 2 2 2 2 2 2" xfId="10605" xr:uid="{00000000-0005-0000-0000-0000722D0000}"/>
    <cellStyle name="標準 2 4 2 2 2 2 2 2 2" xfId="23420" xr:uid="{00000000-0005-0000-0000-0000732D0000}"/>
    <cellStyle name="標準 2 4 2 2 2 2 2 3" xfId="17013" xr:uid="{00000000-0005-0000-0000-0000742D0000}"/>
    <cellStyle name="標準 2 4 2 2 2 2 3" xfId="6349" xr:uid="{00000000-0005-0000-0000-0000752D0000}"/>
    <cellStyle name="標準 2 4 2 2 2 2 3 2" xfId="12762" xr:uid="{00000000-0005-0000-0000-0000762D0000}"/>
    <cellStyle name="標準 2 4 2 2 2 2 3 2 2" xfId="25577" xr:uid="{00000000-0005-0000-0000-0000772D0000}"/>
    <cellStyle name="標準 2 4 2 2 2 2 3 3" xfId="19170" xr:uid="{00000000-0005-0000-0000-0000782D0000}"/>
    <cellStyle name="標準 2 4 2 2 2 2 4" xfId="8580" xr:uid="{00000000-0005-0000-0000-0000792D0000}"/>
    <cellStyle name="標準 2 4 2 2 2 2 4 2" xfId="21395" xr:uid="{00000000-0005-0000-0000-00007A2D0000}"/>
    <cellStyle name="標準 2 4 2 2 2 2 5" xfId="14988" xr:uid="{00000000-0005-0000-0000-00007B2D0000}"/>
    <cellStyle name="標準 2 4 2 2 2 3" xfId="3163" xr:uid="{00000000-0005-0000-0000-00007C2D0000}"/>
    <cellStyle name="標準 2 4 2 2 2 3 2" xfId="9586" xr:uid="{00000000-0005-0000-0000-00007D2D0000}"/>
    <cellStyle name="標準 2 4 2 2 2 3 2 2" xfId="22401" xr:uid="{00000000-0005-0000-0000-00007E2D0000}"/>
    <cellStyle name="標準 2 4 2 2 2 3 3" xfId="15994" xr:uid="{00000000-0005-0000-0000-00007F2D0000}"/>
    <cellStyle name="標準 2 4 2 2 2 4" xfId="5327" xr:uid="{00000000-0005-0000-0000-0000802D0000}"/>
    <cellStyle name="標準 2 4 2 2 2 4 2" xfId="11740" xr:uid="{00000000-0005-0000-0000-0000812D0000}"/>
    <cellStyle name="標準 2 4 2 2 2 4 2 2" xfId="24555" xr:uid="{00000000-0005-0000-0000-0000822D0000}"/>
    <cellStyle name="標準 2 4 2 2 2 4 3" xfId="18148" xr:uid="{00000000-0005-0000-0000-0000832D0000}"/>
    <cellStyle name="標準 2 4 2 2 2 5" xfId="7567" xr:uid="{00000000-0005-0000-0000-0000842D0000}"/>
    <cellStyle name="標準 2 4 2 2 2 5 2" xfId="20382" xr:uid="{00000000-0005-0000-0000-0000852D0000}"/>
    <cellStyle name="標準 2 4 2 2 2 6" xfId="13975" xr:uid="{00000000-0005-0000-0000-0000862D0000}"/>
    <cellStyle name="標準 2 4 2 2 3" xfId="1672" xr:uid="{00000000-0005-0000-0000-0000872D0000}"/>
    <cellStyle name="標準 2 4 2 2 3 2" xfId="3703" xr:uid="{00000000-0005-0000-0000-0000882D0000}"/>
    <cellStyle name="標準 2 4 2 2 3 2 2" xfId="10123" xr:uid="{00000000-0005-0000-0000-0000892D0000}"/>
    <cellStyle name="標準 2 4 2 2 3 2 2 2" xfId="22938" xr:uid="{00000000-0005-0000-0000-00008A2D0000}"/>
    <cellStyle name="標準 2 4 2 2 3 2 3" xfId="16531" xr:uid="{00000000-0005-0000-0000-00008B2D0000}"/>
    <cellStyle name="標準 2 4 2 2 3 3" xfId="5867" xr:uid="{00000000-0005-0000-0000-00008C2D0000}"/>
    <cellStyle name="標準 2 4 2 2 3 3 2" xfId="12280" xr:uid="{00000000-0005-0000-0000-00008D2D0000}"/>
    <cellStyle name="標準 2 4 2 2 3 3 2 2" xfId="25095" xr:uid="{00000000-0005-0000-0000-00008E2D0000}"/>
    <cellStyle name="標準 2 4 2 2 3 3 3" xfId="18688" xr:uid="{00000000-0005-0000-0000-00008F2D0000}"/>
    <cellStyle name="標準 2 4 2 2 3 4" xfId="8098" xr:uid="{00000000-0005-0000-0000-0000902D0000}"/>
    <cellStyle name="標準 2 4 2 2 3 4 2" xfId="20913" xr:uid="{00000000-0005-0000-0000-0000912D0000}"/>
    <cellStyle name="標準 2 4 2 2 3 5" xfId="14506" xr:uid="{00000000-0005-0000-0000-0000922D0000}"/>
    <cellStyle name="標準 2 4 2 2 4" xfId="2681" xr:uid="{00000000-0005-0000-0000-0000932D0000}"/>
    <cellStyle name="標準 2 4 2 2 4 2" xfId="9104" xr:uid="{00000000-0005-0000-0000-0000942D0000}"/>
    <cellStyle name="標準 2 4 2 2 4 2 2" xfId="21919" xr:uid="{00000000-0005-0000-0000-0000952D0000}"/>
    <cellStyle name="標準 2 4 2 2 4 3" xfId="15512" xr:uid="{00000000-0005-0000-0000-0000962D0000}"/>
    <cellStyle name="標準 2 4 2 2 5" xfId="4845" xr:uid="{00000000-0005-0000-0000-0000972D0000}"/>
    <cellStyle name="標準 2 4 2 2 5 2" xfId="11258" xr:uid="{00000000-0005-0000-0000-0000982D0000}"/>
    <cellStyle name="標準 2 4 2 2 5 2 2" xfId="24073" xr:uid="{00000000-0005-0000-0000-0000992D0000}"/>
    <cellStyle name="標準 2 4 2 2 5 3" xfId="17666" xr:uid="{00000000-0005-0000-0000-00009A2D0000}"/>
    <cellStyle name="標準 2 4 2 2 6" xfId="6810" xr:uid="{00000000-0005-0000-0000-00009B2D0000}"/>
    <cellStyle name="標準 2 4 2 2 6 2" xfId="19625" xr:uid="{00000000-0005-0000-0000-00009C2D0000}"/>
    <cellStyle name="標準 2 4 2 2 7" xfId="13218" xr:uid="{00000000-0005-0000-0000-00009D2D0000}"/>
    <cellStyle name="標準 2 4 2 3" xfId="381" xr:uid="{00000000-0005-0000-0000-00009E2D0000}"/>
    <cellStyle name="標準 2 4 2 3 2" xfId="1887" xr:uid="{00000000-0005-0000-0000-00009F2D0000}"/>
    <cellStyle name="標準 2 4 2 3 2 2" xfId="3918" xr:uid="{00000000-0005-0000-0000-0000A02D0000}"/>
    <cellStyle name="標準 2 4 2 3 2 2 2" xfId="10338" xr:uid="{00000000-0005-0000-0000-0000A12D0000}"/>
    <cellStyle name="標準 2 4 2 3 2 2 2 2" xfId="23153" xr:uid="{00000000-0005-0000-0000-0000A22D0000}"/>
    <cellStyle name="標準 2 4 2 3 2 2 3" xfId="16746" xr:uid="{00000000-0005-0000-0000-0000A32D0000}"/>
    <cellStyle name="標準 2 4 2 3 2 3" xfId="6082" xr:uid="{00000000-0005-0000-0000-0000A42D0000}"/>
    <cellStyle name="標準 2 4 2 3 2 3 2" xfId="12495" xr:uid="{00000000-0005-0000-0000-0000A52D0000}"/>
    <cellStyle name="標準 2 4 2 3 2 3 2 2" xfId="25310" xr:uid="{00000000-0005-0000-0000-0000A62D0000}"/>
    <cellStyle name="標準 2 4 2 3 2 3 3" xfId="18903" xr:uid="{00000000-0005-0000-0000-0000A72D0000}"/>
    <cellStyle name="標準 2 4 2 3 2 4" xfId="8313" xr:uid="{00000000-0005-0000-0000-0000A82D0000}"/>
    <cellStyle name="標準 2 4 2 3 2 4 2" xfId="21128" xr:uid="{00000000-0005-0000-0000-0000A92D0000}"/>
    <cellStyle name="標準 2 4 2 3 2 5" xfId="14721" xr:uid="{00000000-0005-0000-0000-0000AA2D0000}"/>
    <cellStyle name="標準 2 4 2 3 3" xfId="2896" xr:uid="{00000000-0005-0000-0000-0000AB2D0000}"/>
    <cellStyle name="標準 2 4 2 3 3 2" xfId="9319" xr:uid="{00000000-0005-0000-0000-0000AC2D0000}"/>
    <cellStyle name="標準 2 4 2 3 3 2 2" xfId="22134" xr:uid="{00000000-0005-0000-0000-0000AD2D0000}"/>
    <cellStyle name="標準 2 4 2 3 3 3" xfId="15727" xr:uid="{00000000-0005-0000-0000-0000AE2D0000}"/>
    <cellStyle name="標準 2 4 2 3 4" xfId="5060" xr:uid="{00000000-0005-0000-0000-0000AF2D0000}"/>
    <cellStyle name="標準 2 4 2 3 4 2" xfId="11473" xr:uid="{00000000-0005-0000-0000-0000B02D0000}"/>
    <cellStyle name="標準 2 4 2 3 4 2 2" xfId="24288" xr:uid="{00000000-0005-0000-0000-0000B12D0000}"/>
    <cellStyle name="標準 2 4 2 3 4 3" xfId="17881" xr:uid="{00000000-0005-0000-0000-0000B22D0000}"/>
    <cellStyle name="標準 2 4 2 3 5" xfId="6872" xr:uid="{00000000-0005-0000-0000-0000B32D0000}"/>
    <cellStyle name="標準 2 4 2 3 5 2" xfId="19687" xr:uid="{00000000-0005-0000-0000-0000B42D0000}"/>
    <cellStyle name="標準 2 4 2 3 6" xfId="13280" xr:uid="{00000000-0005-0000-0000-0000B52D0000}"/>
    <cellStyle name="標準 2 4 2 4" xfId="1383" xr:uid="{00000000-0005-0000-0000-0000B62D0000}"/>
    <cellStyle name="標準 2 4 2 4 2" xfId="3415" xr:uid="{00000000-0005-0000-0000-0000B72D0000}"/>
    <cellStyle name="標準 2 4 2 4 2 2" xfId="5579" xr:uid="{00000000-0005-0000-0000-0000B82D0000}"/>
    <cellStyle name="標準 2 4 2 4 2 2 2" xfId="11992" xr:uid="{00000000-0005-0000-0000-0000B92D0000}"/>
    <cellStyle name="標準 2 4 2 4 2 2 2 2" xfId="24807" xr:uid="{00000000-0005-0000-0000-0000BA2D0000}"/>
    <cellStyle name="標準 2 4 2 4 2 2 3" xfId="18400" xr:uid="{00000000-0005-0000-0000-0000BB2D0000}"/>
    <cellStyle name="標準 2 4 2 4 2 3" xfId="9835" xr:uid="{00000000-0005-0000-0000-0000BC2D0000}"/>
    <cellStyle name="標準 2 4 2 4 2 3 2" xfId="22650" xr:uid="{00000000-0005-0000-0000-0000BD2D0000}"/>
    <cellStyle name="標準 2 4 2 4 2 4" xfId="16243" xr:uid="{00000000-0005-0000-0000-0000BE2D0000}"/>
    <cellStyle name="標準 2 4 2 4 3" xfId="2393" xr:uid="{00000000-0005-0000-0000-0000BF2D0000}"/>
    <cellStyle name="標準 2 4 2 4 3 2" xfId="8816" xr:uid="{00000000-0005-0000-0000-0000C02D0000}"/>
    <cellStyle name="標準 2 4 2 4 3 2 2" xfId="21631" xr:uid="{00000000-0005-0000-0000-0000C12D0000}"/>
    <cellStyle name="標準 2 4 2 4 3 3" xfId="15224" xr:uid="{00000000-0005-0000-0000-0000C22D0000}"/>
    <cellStyle name="標準 2 4 2 4 4" xfId="4557" xr:uid="{00000000-0005-0000-0000-0000C32D0000}"/>
    <cellStyle name="標準 2 4 2 4 4 2" xfId="10970" xr:uid="{00000000-0005-0000-0000-0000C42D0000}"/>
    <cellStyle name="標準 2 4 2 4 4 2 2" xfId="23785" xr:uid="{00000000-0005-0000-0000-0000C52D0000}"/>
    <cellStyle name="標準 2 4 2 4 4 3" xfId="17378" xr:uid="{00000000-0005-0000-0000-0000C62D0000}"/>
    <cellStyle name="標準 2 4 2 4 5" xfId="7810" xr:uid="{00000000-0005-0000-0000-0000C72D0000}"/>
    <cellStyle name="標準 2 4 2 4 5 2" xfId="20625" xr:uid="{00000000-0005-0000-0000-0000C82D0000}"/>
    <cellStyle name="標準 2 4 2 4 6" xfId="14218" xr:uid="{00000000-0005-0000-0000-0000C92D0000}"/>
    <cellStyle name="標準 2 4 2 5" xfId="1319" xr:uid="{00000000-0005-0000-0000-0000CA2D0000}"/>
    <cellStyle name="標準 2 4 2 5 2" xfId="3366" xr:uid="{00000000-0005-0000-0000-0000CB2D0000}"/>
    <cellStyle name="標準 2 4 2 5 2 2" xfId="9789" xr:uid="{00000000-0005-0000-0000-0000CC2D0000}"/>
    <cellStyle name="標準 2 4 2 5 2 2 2" xfId="22604" xr:uid="{00000000-0005-0000-0000-0000CD2D0000}"/>
    <cellStyle name="標準 2 4 2 5 2 3" xfId="16197" xr:uid="{00000000-0005-0000-0000-0000CE2D0000}"/>
    <cellStyle name="標準 2 4 2 5 3" xfId="4508" xr:uid="{00000000-0005-0000-0000-0000CF2D0000}"/>
    <cellStyle name="標準 2 4 2 5 3 2" xfId="10921" xr:uid="{00000000-0005-0000-0000-0000D02D0000}"/>
    <cellStyle name="標準 2 4 2 5 3 2 2" xfId="23736" xr:uid="{00000000-0005-0000-0000-0000D12D0000}"/>
    <cellStyle name="標準 2 4 2 5 3 3" xfId="17329" xr:uid="{00000000-0005-0000-0000-0000D22D0000}"/>
    <cellStyle name="標準 2 4 2 5 4" xfId="7767" xr:uid="{00000000-0005-0000-0000-0000D32D0000}"/>
    <cellStyle name="標準 2 4 2 5 4 2" xfId="20582" xr:uid="{00000000-0005-0000-0000-0000D42D0000}"/>
    <cellStyle name="標準 2 4 2 5 5" xfId="14175" xr:uid="{00000000-0005-0000-0000-0000D52D0000}"/>
    <cellStyle name="標準 2 4 2 6" xfId="2339" xr:uid="{00000000-0005-0000-0000-0000D62D0000}"/>
    <cellStyle name="標準 2 4 2 6 2" xfId="5530" xr:uid="{00000000-0005-0000-0000-0000D72D0000}"/>
    <cellStyle name="標準 2 4 2 6 2 2" xfId="11943" xr:uid="{00000000-0005-0000-0000-0000D82D0000}"/>
    <cellStyle name="標準 2 4 2 6 2 2 2" xfId="24758" xr:uid="{00000000-0005-0000-0000-0000D92D0000}"/>
    <cellStyle name="標準 2 4 2 6 2 3" xfId="18351" xr:uid="{00000000-0005-0000-0000-0000DA2D0000}"/>
    <cellStyle name="標準 2 4 2 6 3" xfId="8762" xr:uid="{00000000-0005-0000-0000-0000DB2D0000}"/>
    <cellStyle name="標準 2 4 2 6 3 2" xfId="21577" xr:uid="{00000000-0005-0000-0000-0000DC2D0000}"/>
    <cellStyle name="標準 2 4 2 6 4" xfId="15170" xr:uid="{00000000-0005-0000-0000-0000DD2D0000}"/>
    <cellStyle name="標準 2 4 2 7" xfId="4472" xr:uid="{00000000-0005-0000-0000-0000DE2D0000}"/>
    <cellStyle name="標準 2 4 2 7 2" xfId="10885" xr:uid="{00000000-0005-0000-0000-0000DF2D0000}"/>
    <cellStyle name="標準 2 4 2 7 2 2" xfId="23700" xr:uid="{00000000-0005-0000-0000-0000E02D0000}"/>
    <cellStyle name="標準 2 4 2 7 3" xfId="17293" xr:uid="{00000000-0005-0000-0000-0000E12D0000}"/>
    <cellStyle name="標準 2 4 2 8" xfId="714" xr:uid="{00000000-0005-0000-0000-0000E22D0000}"/>
    <cellStyle name="標準 2 4 2 8 2" xfId="7171" xr:uid="{00000000-0005-0000-0000-0000E32D0000}"/>
    <cellStyle name="標準 2 4 2 8 2 2" xfId="19986" xr:uid="{00000000-0005-0000-0000-0000E42D0000}"/>
    <cellStyle name="標準 2 4 2 8 3" xfId="13579" xr:uid="{00000000-0005-0000-0000-0000E52D0000}"/>
    <cellStyle name="標準 2 4 2 9" xfId="6568" xr:uid="{00000000-0005-0000-0000-0000E62D0000}"/>
    <cellStyle name="標準 2 4 2 9 2" xfId="12981" xr:uid="{00000000-0005-0000-0000-0000E72D0000}"/>
    <cellStyle name="標準 2 4 2 9 2 2" xfId="25796" xr:uid="{00000000-0005-0000-0000-0000E82D0000}"/>
    <cellStyle name="標準 2 4 2 9 3" xfId="19389" xr:uid="{00000000-0005-0000-0000-0000E92D0000}"/>
    <cellStyle name="標準 2 4 3" xfId="279" xr:uid="{00000000-0005-0000-0000-0000EA2D0000}"/>
    <cellStyle name="標準 2 4 3 2" xfId="612" xr:uid="{00000000-0005-0000-0000-0000EB2D0000}"/>
    <cellStyle name="標準 2 4 3 2 2" xfId="1216" xr:uid="{00000000-0005-0000-0000-0000EC2D0000}"/>
    <cellStyle name="標準 2 4 3 2 2 2" xfId="2256" xr:uid="{00000000-0005-0000-0000-0000ED2D0000}"/>
    <cellStyle name="標準 2 4 3 2 2 2 2" xfId="4287" xr:uid="{00000000-0005-0000-0000-0000EE2D0000}"/>
    <cellStyle name="標準 2 4 3 2 2 2 2 2" xfId="10707" xr:uid="{00000000-0005-0000-0000-0000EF2D0000}"/>
    <cellStyle name="標準 2 4 3 2 2 2 2 2 2" xfId="23522" xr:uid="{00000000-0005-0000-0000-0000F02D0000}"/>
    <cellStyle name="標準 2 4 3 2 2 2 2 3" xfId="17115" xr:uid="{00000000-0005-0000-0000-0000F12D0000}"/>
    <cellStyle name="標準 2 4 3 2 2 2 3" xfId="6451" xr:uid="{00000000-0005-0000-0000-0000F22D0000}"/>
    <cellStyle name="標準 2 4 3 2 2 2 3 2" xfId="12864" xr:uid="{00000000-0005-0000-0000-0000F32D0000}"/>
    <cellStyle name="標準 2 4 3 2 2 2 3 2 2" xfId="25679" xr:uid="{00000000-0005-0000-0000-0000F42D0000}"/>
    <cellStyle name="標準 2 4 3 2 2 2 3 3" xfId="19272" xr:uid="{00000000-0005-0000-0000-0000F52D0000}"/>
    <cellStyle name="標準 2 4 3 2 2 2 4" xfId="8682" xr:uid="{00000000-0005-0000-0000-0000F62D0000}"/>
    <cellStyle name="標準 2 4 3 2 2 2 4 2" xfId="21497" xr:uid="{00000000-0005-0000-0000-0000F72D0000}"/>
    <cellStyle name="標準 2 4 3 2 2 2 5" xfId="15090" xr:uid="{00000000-0005-0000-0000-0000F82D0000}"/>
    <cellStyle name="標準 2 4 3 2 2 3" xfId="3265" xr:uid="{00000000-0005-0000-0000-0000F92D0000}"/>
    <cellStyle name="標準 2 4 3 2 2 3 2" xfId="9688" xr:uid="{00000000-0005-0000-0000-0000FA2D0000}"/>
    <cellStyle name="標準 2 4 3 2 2 3 2 2" xfId="22503" xr:uid="{00000000-0005-0000-0000-0000FB2D0000}"/>
    <cellStyle name="標準 2 4 3 2 2 3 3" xfId="16096" xr:uid="{00000000-0005-0000-0000-0000FC2D0000}"/>
    <cellStyle name="標準 2 4 3 2 2 4" xfId="5429" xr:uid="{00000000-0005-0000-0000-0000FD2D0000}"/>
    <cellStyle name="標準 2 4 3 2 2 4 2" xfId="11842" xr:uid="{00000000-0005-0000-0000-0000FE2D0000}"/>
    <cellStyle name="標準 2 4 3 2 2 4 2 2" xfId="24657" xr:uid="{00000000-0005-0000-0000-0000FF2D0000}"/>
    <cellStyle name="標準 2 4 3 2 2 4 3" xfId="18250" xr:uid="{00000000-0005-0000-0000-0000002E0000}"/>
    <cellStyle name="標準 2 4 3 2 2 5" xfId="7669" xr:uid="{00000000-0005-0000-0000-0000012E0000}"/>
    <cellStyle name="標準 2 4 3 2 2 5 2" xfId="20484" xr:uid="{00000000-0005-0000-0000-0000022E0000}"/>
    <cellStyle name="標準 2 4 3 2 2 6" xfId="14077" xr:uid="{00000000-0005-0000-0000-0000032E0000}"/>
    <cellStyle name="標準 2 4 3 2 3" xfId="1774" xr:uid="{00000000-0005-0000-0000-0000042E0000}"/>
    <cellStyle name="標準 2 4 3 2 3 2" xfId="3805" xr:uid="{00000000-0005-0000-0000-0000052E0000}"/>
    <cellStyle name="標準 2 4 3 2 3 2 2" xfId="10225" xr:uid="{00000000-0005-0000-0000-0000062E0000}"/>
    <cellStyle name="標準 2 4 3 2 3 2 2 2" xfId="23040" xr:uid="{00000000-0005-0000-0000-0000072E0000}"/>
    <cellStyle name="標準 2 4 3 2 3 2 3" xfId="16633" xr:uid="{00000000-0005-0000-0000-0000082E0000}"/>
    <cellStyle name="標準 2 4 3 2 3 3" xfId="5969" xr:uid="{00000000-0005-0000-0000-0000092E0000}"/>
    <cellStyle name="標準 2 4 3 2 3 3 2" xfId="12382" xr:uid="{00000000-0005-0000-0000-00000A2E0000}"/>
    <cellStyle name="標準 2 4 3 2 3 3 2 2" xfId="25197" xr:uid="{00000000-0005-0000-0000-00000B2E0000}"/>
    <cellStyle name="標準 2 4 3 2 3 3 3" xfId="18790" xr:uid="{00000000-0005-0000-0000-00000C2E0000}"/>
    <cellStyle name="標準 2 4 3 2 3 4" xfId="8200" xr:uid="{00000000-0005-0000-0000-00000D2E0000}"/>
    <cellStyle name="標準 2 4 3 2 3 4 2" xfId="21015" xr:uid="{00000000-0005-0000-0000-00000E2E0000}"/>
    <cellStyle name="標準 2 4 3 2 3 5" xfId="14608" xr:uid="{00000000-0005-0000-0000-00000F2E0000}"/>
    <cellStyle name="標準 2 4 3 2 4" xfId="2783" xr:uid="{00000000-0005-0000-0000-0000102E0000}"/>
    <cellStyle name="標準 2 4 3 2 4 2" xfId="9206" xr:uid="{00000000-0005-0000-0000-0000112E0000}"/>
    <cellStyle name="標準 2 4 3 2 4 2 2" xfId="22021" xr:uid="{00000000-0005-0000-0000-0000122E0000}"/>
    <cellStyle name="標準 2 4 3 2 4 3" xfId="15614" xr:uid="{00000000-0005-0000-0000-0000132E0000}"/>
    <cellStyle name="標準 2 4 3 2 5" xfId="4947" xr:uid="{00000000-0005-0000-0000-0000142E0000}"/>
    <cellStyle name="標準 2 4 3 2 5 2" xfId="11360" xr:uid="{00000000-0005-0000-0000-0000152E0000}"/>
    <cellStyle name="標準 2 4 3 2 5 2 2" xfId="24175" xr:uid="{00000000-0005-0000-0000-0000162E0000}"/>
    <cellStyle name="標準 2 4 3 2 5 3" xfId="17768" xr:uid="{00000000-0005-0000-0000-0000172E0000}"/>
    <cellStyle name="標準 2 4 3 2 6" xfId="7089" xr:uid="{00000000-0005-0000-0000-0000182E0000}"/>
    <cellStyle name="標準 2 4 3 2 6 2" xfId="19904" xr:uid="{00000000-0005-0000-0000-0000192E0000}"/>
    <cellStyle name="標準 2 4 3 2 7" xfId="13497" xr:uid="{00000000-0005-0000-0000-00001A2E0000}"/>
    <cellStyle name="標準 2 4 3 3" xfId="1035" xr:uid="{00000000-0005-0000-0000-00001B2E0000}"/>
    <cellStyle name="標準 2 4 3 3 2" xfId="2068" xr:uid="{00000000-0005-0000-0000-00001C2E0000}"/>
    <cellStyle name="標準 2 4 3 3 2 2" xfId="4099" xr:uid="{00000000-0005-0000-0000-00001D2E0000}"/>
    <cellStyle name="標準 2 4 3 3 2 2 2" xfId="10519" xr:uid="{00000000-0005-0000-0000-00001E2E0000}"/>
    <cellStyle name="標準 2 4 3 3 2 2 2 2" xfId="23334" xr:uid="{00000000-0005-0000-0000-00001F2E0000}"/>
    <cellStyle name="標準 2 4 3 3 2 2 3" xfId="16927" xr:uid="{00000000-0005-0000-0000-0000202E0000}"/>
    <cellStyle name="標準 2 4 3 3 2 3" xfId="6263" xr:uid="{00000000-0005-0000-0000-0000212E0000}"/>
    <cellStyle name="標準 2 4 3 3 2 3 2" xfId="12676" xr:uid="{00000000-0005-0000-0000-0000222E0000}"/>
    <cellStyle name="標準 2 4 3 3 2 3 2 2" xfId="25491" xr:uid="{00000000-0005-0000-0000-0000232E0000}"/>
    <cellStyle name="標準 2 4 3 3 2 3 3" xfId="19084" xr:uid="{00000000-0005-0000-0000-0000242E0000}"/>
    <cellStyle name="標準 2 4 3 3 2 4" xfId="8494" xr:uid="{00000000-0005-0000-0000-0000252E0000}"/>
    <cellStyle name="標準 2 4 3 3 2 4 2" xfId="21309" xr:uid="{00000000-0005-0000-0000-0000262E0000}"/>
    <cellStyle name="標準 2 4 3 3 2 5" xfId="14902" xr:uid="{00000000-0005-0000-0000-0000272E0000}"/>
    <cellStyle name="標準 2 4 3 3 3" xfId="3077" xr:uid="{00000000-0005-0000-0000-0000282E0000}"/>
    <cellStyle name="標準 2 4 3 3 3 2" xfId="9500" xr:uid="{00000000-0005-0000-0000-0000292E0000}"/>
    <cellStyle name="標準 2 4 3 3 3 2 2" xfId="22315" xr:uid="{00000000-0005-0000-0000-00002A2E0000}"/>
    <cellStyle name="標準 2 4 3 3 3 3" xfId="15908" xr:uid="{00000000-0005-0000-0000-00002B2E0000}"/>
    <cellStyle name="標準 2 4 3 3 4" xfId="5241" xr:uid="{00000000-0005-0000-0000-00002C2E0000}"/>
    <cellStyle name="標準 2 4 3 3 4 2" xfId="11654" xr:uid="{00000000-0005-0000-0000-00002D2E0000}"/>
    <cellStyle name="標準 2 4 3 3 4 2 2" xfId="24469" xr:uid="{00000000-0005-0000-0000-00002E2E0000}"/>
    <cellStyle name="標準 2 4 3 3 4 3" xfId="18062" xr:uid="{00000000-0005-0000-0000-00002F2E0000}"/>
    <cellStyle name="標準 2 4 3 3 5" xfId="7488" xr:uid="{00000000-0005-0000-0000-0000302E0000}"/>
    <cellStyle name="標準 2 4 3 3 5 2" xfId="20303" xr:uid="{00000000-0005-0000-0000-0000312E0000}"/>
    <cellStyle name="標準 2 4 3 3 6" xfId="13896" xr:uid="{00000000-0005-0000-0000-0000322E0000}"/>
    <cellStyle name="標準 2 4 3 4" xfId="1348" xr:uid="{00000000-0005-0000-0000-0000332E0000}"/>
    <cellStyle name="標準 2 4 3 4 2" xfId="3383" xr:uid="{00000000-0005-0000-0000-0000342E0000}"/>
    <cellStyle name="標準 2 4 3 4 2 2" xfId="9803" xr:uid="{00000000-0005-0000-0000-0000352E0000}"/>
    <cellStyle name="標準 2 4 3 4 2 2 2" xfId="22618" xr:uid="{00000000-0005-0000-0000-0000362E0000}"/>
    <cellStyle name="標準 2 4 3 4 2 3" xfId="16211" xr:uid="{00000000-0005-0000-0000-0000372E0000}"/>
    <cellStyle name="標準 2 4 3 4 3" xfId="5544" xr:uid="{00000000-0005-0000-0000-0000382E0000}"/>
    <cellStyle name="標準 2 4 3 4 3 2" xfId="11957" xr:uid="{00000000-0005-0000-0000-0000392E0000}"/>
    <cellStyle name="標準 2 4 3 4 3 2 2" xfId="24772" xr:uid="{00000000-0005-0000-0000-00003A2E0000}"/>
    <cellStyle name="標準 2 4 3 4 3 3" xfId="18365" xr:uid="{00000000-0005-0000-0000-00003B2E0000}"/>
    <cellStyle name="標準 2 4 3 4 4" xfId="7781" xr:uid="{00000000-0005-0000-0000-00003C2E0000}"/>
    <cellStyle name="標準 2 4 3 4 4 2" xfId="20596" xr:uid="{00000000-0005-0000-0000-00003D2E0000}"/>
    <cellStyle name="標準 2 4 3 4 5" xfId="14189" xr:uid="{00000000-0005-0000-0000-00003E2E0000}"/>
    <cellStyle name="標準 2 4 3 5" xfId="2360" xr:uid="{00000000-0005-0000-0000-00003F2E0000}"/>
    <cellStyle name="標準 2 4 3 5 2" xfId="8783" xr:uid="{00000000-0005-0000-0000-0000402E0000}"/>
    <cellStyle name="標準 2 4 3 5 2 2" xfId="21598" xr:uid="{00000000-0005-0000-0000-0000412E0000}"/>
    <cellStyle name="標準 2 4 3 5 3" xfId="15191" xr:uid="{00000000-0005-0000-0000-0000422E0000}"/>
    <cellStyle name="標準 2 4 3 6" xfId="4522" xr:uid="{00000000-0005-0000-0000-0000432E0000}"/>
    <cellStyle name="標準 2 4 3 6 2" xfId="10935" xr:uid="{00000000-0005-0000-0000-0000442E0000}"/>
    <cellStyle name="標準 2 4 3 6 2 2" xfId="23750" xr:uid="{00000000-0005-0000-0000-0000452E0000}"/>
    <cellStyle name="標準 2 4 3 6 3" xfId="17343" xr:uid="{00000000-0005-0000-0000-0000462E0000}"/>
    <cellStyle name="標準 2 4 3 7" xfId="6778" xr:uid="{00000000-0005-0000-0000-0000472E0000}"/>
    <cellStyle name="標準 2 4 3 7 2" xfId="19593" xr:uid="{00000000-0005-0000-0000-0000482E0000}"/>
    <cellStyle name="標準 2 4 3 8" xfId="13186" xr:uid="{00000000-0005-0000-0000-0000492E0000}"/>
    <cellStyle name="標準 2 4 4" xfId="354" xr:uid="{00000000-0005-0000-0000-00004A2E0000}"/>
    <cellStyle name="標準 2 4 4 2" xfId="634" xr:uid="{00000000-0005-0000-0000-00004B2E0000}"/>
    <cellStyle name="標準 2 4 4 2 2" xfId="1247" xr:uid="{00000000-0005-0000-0000-00004C2E0000}"/>
    <cellStyle name="標準 2 4 4 2 2 2" xfId="2287" xr:uid="{00000000-0005-0000-0000-00004D2E0000}"/>
    <cellStyle name="標準 2 4 4 2 2 2 2" xfId="4318" xr:uid="{00000000-0005-0000-0000-00004E2E0000}"/>
    <cellStyle name="標準 2 4 4 2 2 2 2 2" xfId="10738" xr:uid="{00000000-0005-0000-0000-00004F2E0000}"/>
    <cellStyle name="標準 2 4 4 2 2 2 2 2 2" xfId="23553" xr:uid="{00000000-0005-0000-0000-0000502E0000}"/>
    <cellStyle name="標準 2 4 4 2 2 2 2 3" xfId="17146" xr:uid="{00000000-0005-0000-0000-0000512E0000}"/>
    <cellStyle name="標準 2 4 4 2 2 2 3" xfId="6482" xr:uid="{00000000-0005-0000-0000-0000522E0000}"/>
    <cellStyle name="標準 2 4 4 2 2 2 3 2" xfId="12895" xr:uid="{00000000-0005-0000-0000-0000532E0000}"/>
    <cellStyle name="標準 2 4 4 2 2 2 3 2 2" xfId="25710" xr:uid="{00000000-0005-0000-0000-0000542E0000}"/>
    <cellStyle name="標準 2 4 4 2 2 2 3 3" xfId="19303" xr:uid="{00000000-0005-0000-0000-0000552E0000}"/>
    <cellStyle name="標準 2 4 4 2 2 2 4" xfId="8713" xr:uid="{00000000-0005-0000-0000-0000562E0000}"/>
    <cellStyle name="標準 2 4 4 2 2 2 4 2" xfId="21528" xr:uid="{00000000-0005-0000-0000-0000572E0000}"/>
    <cellStyle name="標準 2 4 4 2 2 2 5" xfId="15121" xr:uid="{00000000-0005-0000-0000-0000582E0000}"/>
    <cellStyle name="標準 2 4 4 2 2 3" xfId="3296" xr:uid="{00000000-0005-0000-0000-0000592E0000}"/>
    <cellStyle name="標準 2 4 4 2 2 3 2" xfId="9719" xr:uid="{00000000-0005-0000-0000-00005A2E0000}"/>
    <cellStyle name="標準 2 4 4 2 2 3 2 2" xfId="22534" xr:uid="{00000000-0005-0000-0000-00005B2E0000}"/>
    <cellStyle name="標準 2 4 4 2 2 3 3" xfId="16127" xr:uid="{00000000-0005-0000-0000-00005C2E0000}"/>
    <cellStyle name="標準 2 4 4 2 2 4" xfId="5460" xr:uid="{00000000-0005-0000-0000-00005D2E0000}"/>
    <cellStyle name="標準 2 4 4 2 2 4 2" xfId="11873" xr:uid="{00000000-0005-0000-0000-00005E2E0000}"/>
    <cellStyle name="標準 2 4 4 2 2 4 2 2" xfId="24688" xr:uid="{00000000-0005-0000-0000-00005F2E0000}"/>
    <cellStyle name="標準 2 4 4 2 2 4 3" xfId="18281" xr:uid="{00000000-0005-0000-0000-0000602E0000}"/>
    <cellStyle name="標準 2 4 4 2 2 5" xfId="7700" xr:uid="{00000000-0005-0000-0000-0000612E0000}"/>
    <cellStyle name="標準 2 4 4 2 2 5 2" xfId="20515" xr:uid="{00000000-0005-0000-0000-0000622E0000}"/>
    <cellStyle name="標準 2 4 4 2 2 6" xfId="14108" xr:uid="{00000000-0005-0000-0000-0000632E0000}"/>
    <cellStyle name="標準 2 4 4 2 3" xfId="1805" xr:uid="{00000000-0005-0000-0000-0000642E0000}"/>
    <cellStyle name="標準 2 4 4 2 3 2" xfId="3836" xr:uid="{00000000-0005-0000-0000-0000652E0000}"/>
    <cellStyle name="標準 2 4 4 2 3 2 2" xfId="10256" xr:uid="{00000000-0005-0000-0000-0000662E0000}"/>
    <cellStyle name="標準 2 4 4 2 3 2 2 2" xfId="23071" xr:uid="{00000000-0005-0000-0000-0000672E0000}"/>
    <cellStyle name="標準 2 4 4 2 3 2 3" xfId="16664" xr:uid="{00000000-0005-0000-0000-0000682E0000}"/>
    <cellStyle name="標準 2 4 4 2 3 3" xfId="6000" xr:uid="{00000000-0005-0000-0000-0000692E0000}"/>
    <cellStyle name="標準 2 4 4 2 3 3 2" xfId="12413" xr:uid="{00000000-0005-0000-0000-00006A2E0000}"/>
    <cellStyle name="標準 2 4 4 2 3 3 2 2" xfId="25228" xr:uid="{00000000-0005-0000-0000-00006B2E0000}"/>
    <cellStyle name="標準 2 4 4 2 3 3 3" xfId="18821" xr:uid="{00000000-0005-0000-0000-00006C2E0000}"/>
    <cellStyle name="標準 2 4 4 2 3 4" xfId="8231" xr:uid="{00000000-0005-0000-0000-00006D2E0000}"/>
    <cellStyle name="標準 2 4 4 2 3 4 2" xfId="21046" xr:uid="{00000000-0005-0000-0000-00006E2E0000}"/>
    <cellStyle name="標準 2 4 4 2 3 5" xfId="14639" xr:uid="{00000000-0005-0000-0000-00006F2E0000}"/>
    <cellStyle name="標準 2 4 4 2 4" xfId="2814" xr:uid="{00000000-0005-0000-0000-0000702E0000}"/>
    <cellStyle name="標準 2 4 4 2 4 2" xfId="9237" xr:uid="{00000000-0005-0000-0000-0000712E0000}"/>
    <cellStyle name="標準 2 4 4 2 4 2 2" xfId="22052" xr:uid="{00000000-0005-0000-0000-0000722E0000}"/>
    <cellStyle name="標準 2 4 4 2 4 3" xfId="15645" xr:uid="{00000000-0005-0000-0000-0000732E0000}"/>
    <cellStyle name="標準 2 4 4 2 5" xfId="4978" xr:uid="{00000000-0005-0000-0000-0000742E0000}"/>
    <cellStyle name="標準 2 4 4 2 5 2" xfId="11391" xr:uid="{00000000-0005-0000-0000-0000752E0000}"/>
    <cellStyle name="標準 2 4 4 2 5 2 2" xfId="24206" xr:uid="{00000000-0005-0000-0000-0000762E0000}"/>
    <cellStyle name="標準 2 4 4 2 5 3" xfId="17799" xr:uid="{00000000-0005-0000-0000-0000772E0000}"/>
    <cellStyle name="標準 2 4 4 2 6" xfId="7111" xr:uid="{00000000-0005-0000-0000-0000782E0000}"/>
    <cellStyle name="標準 2 4 4 2 6 2" xfId="19926" xr:uid="{00000000-0005-0000-0000-0000792E0000}"/>
    <cellStyle name="標準 2 4 4 2 7" xfId="13519" xr:uid="{00000000-0005-0000-0000-00007A2E0000}"/>
    <cellStyle name="標準 2 4 4 3" xfId="1059" xr:uid="{00000000-0005-0000-0000-00007B2E0000}"/>
    <cellStyle name="標準 2 4 4 3 2" xfId="2099" xr:uid="{00000000-0005-0000-0000-00007C2E0000}"/>
    <cellStyle name="標準 2 4 4 3 2 2" xfId="4130" xr:uid="{00000000-0005-0000-0000-00007D2E0000}"/>
    <cellStyle name="標準 2 4 4 3 2 2 2" xfId="10550" xr:uid="{00000000-0005-0000-0000-00007E2E0000}"/>
    <cellStyle name="標準 2 4 4 3 2 2 2 2" xfId="23365" xr:uid="{00000000-0005-0000-0000-00007F2E0000}"/>
    <cellStyle name="標準 2 4 4 3 2 2 3" xfId="16958" xr:uid="{00000000-0005-0000-0000-0000802E0000}"/>
    <cellStyle name="標準 2 4 4 3 2 3" xfId="6294" xr:uid="{00000000-0005-0000-0000-0000812E0000}"/>
    <cellStyle name="標準 2 4 4 3 2 3 2" xfId="12707" xr:uid="{00000000-0005-0000-0000-0000822E0000}"/>
    <cellStyle name="標準 2 4 4 3 2 3 2 2" xfId="25522" xr:uid="{00000000-0005-0000-0000-0000832E0000}"/>
    <cellStyle name="標準 2 4 4 3 2 3 3" xfId="19115" xr:uid="{00000000-0005-0000-0000-0000842E0000}"/>
    <cellStyle name="標準 2 4 4 3 2 4" xfId="8525" xr:uid="{00000000-0005-0000-0000-0000852E0000}"/>
    <cellStyle name="標準 2 4 4 3 2 4 2" xfId="21340" xr:uid="{00000000-0005-0000-0000-0000862E0000}"/>
    <cellStyle name="標準 2 4 4 3 2 5" xfId="14933" xr:uid="{00000000-0005-0000-0000-0000872E0000}"/>
    <cellStyle name="標準 2 4 4 3 3" xfId="3108" xr:uid="{00000000-0005-0000-0000-0000882E0000}"/>
    <cellStyle name="標準 2 4 4 3 3 2" xfId="9531" xr:uid="{00000000-0005-0000-0000-0000892E0000}"/>
    <cellStyle name="標準 2 4 4 3 3 2 2" xfId="22346" xr:uid="{00000000-0005-0000-0000-00008A2E0000}"/>
    <cellStyle name="標準 2 4 4 3 3 3" xfId="15939" xr:uid="{00000000-0005-0000-0000-00008B2E0000}"/>
    <cellStyle name="標準 2 4 4 3 4" xfId="5272" xr:uid="{00000000-0005-0000-0000-00008C2E0000}"/>
    <cellStyle name="標準 2 4 4 3 4 2" xfId="11685" xr:uid="{00000000-0005-0000-0000-00008D2E0000}"/>
    <cellStyle name="標準 2 4 4 3 4 2 2" xfId="24500" xr:uid="{00000000-0005-0000-0000-00008E2E0000}"/>
    <cellStyle name="標準 2 4 4 3 4 3" xfId="18093" xr:uid="{00000000-0005-0000-0000-00008F2E0000}"/>
    <cellStyle name="標準 2 4 4 3 5" xfId="7512" xr:uid="{00000000-0005-0000-0000-0000902E0000}"/>
    <cellStyle name="標準 2 4 4 3 5 2" xfId="20327" xr:uid="{00000000-0005-0000-0000-0000912E0000}"/>
    <cellStyle name="標準 2 4 4 3 6" xfId="13920" xr:uid="{00000000-0005-0000-0000-0000922E0000}"/>
    <cellStyle name="標準 2 4 4 4" xfId="1618" xr:uid="{00000000-0005-0000-0000-0000932E0000}"/>
    <cellStyle name="標準 2 4 4 4 2" xfId="3649" xr:uid="{00000000-0005-0000-0000-0000942E0000}"/>
    <cellStyle name="標準 2 4 4 4 2 2" xfId="10069" xr:uid="{00000000-0005-0000-0000-0000952E0000}"/>
    <cellStyle name="標準 2 4 4 4 2 2 2" xfId="22884" xr:uid="{00000000-0005-0000-0000-0000962E0000}"/>
    <cellStyle name="標準 2 4 4 4 2 3" xfId="16477" xr:uid="{00000000-0005-0000-0000-0000972E0000}"/>
    <cellStyle name="標準 2 4 4 4 3" xfId="5813" xr:uid="{00000000-0005-0000-0000-0000982E0000}"/>
    <cellStyle name="標準 2 4 4 4 3 2" xfId="12226" xr:uid="{00000000-0005-0000-0000-0000992E0000}"/>
    <cellStyle name="標準 2 4 4 4 3 2 2" xfId="25041" xr:uid="{00000000-0005-0000-0000-00009A2E0000}"/>
    <cellStyle name="標準 2 4 4 4 3 3" xfId="18634" xr:uid="{00000000-0005-0000-0000-00009B2E0000}"/>
    <cellStyle name="標準 2 4 4 4 4" xfId="8044" xr:uid="{00000000-0005-0000-0000-00009C2E0000}"/>
    <cellStyle name="標準 2 4 4 4 4 2" xfId="20859" xr:uid="{00000000-0005-0000-0000-00009D2E0000}"/>
    <cellStyle name="標準 2 4 4 4 5" xfId="14452" xr:uid="{00000000-0005-0000-0000-00009E2E0000}"/>
    <cellStyle name="標準 2 4 4 5" xfId="2627" xr:uid="{00000000-0005-0000-0000-00009F2E0000}"/>
    <cellStyle name="標準 2 4 4 5 2" xfId="9050" xr:uid="{00000000-0005-0000-0000-0000A02E0000}"/>
    <cellStyle name="標準 2 4 4 5 2 2" xfId="21865" xr:uid="{00000000-0005-0000-0000-0000A12E0000}"/>
    <cellStyle name="標準 2 4 4 5 3" xfId="15458" xr:uid="{00000000-0005-0000-0000-0000A22E0000}"/>
    <cellStyle name="標準 2 4 4 6" xfId="4791" xr:uid="{00000000-0005-0000-0000-0000A32E0000}"/>
    <cellStyle name="標準 2 4 4 6 2" xfId="11204" xr:uid="{00000000-0005-0000-0000-0000A42E0000}"/>
    <cellStyle name="標準 2 4 4 6 2 2" xfId="24019" xr:uid="{00000000-0005-0000-0000-0000A52E0000}"/>
    <cellStyle name="標準 2 4 4 6 3" xfId="17612" xr:uid="{00000000-0005-0000-0000-0000A62E0000}"/>
    <cellStyle name="標準 2 4 4 7" xfId="6845" xr:uid="{00000000-0005-0000-0000-0000A72E0000}"/>
    <cellStyle name="標準 2 4 4 7 2" xfId="19660" xr:uid="{00000000-0005-0000-0000-0000A82E0000}"/>
    <cellStyle name="標準 2 4 4 8" xfId="13253" xr:uid="{00000000-0005-0000-0000-0000A92E0000}"/>
    <cellStyle name="標準 2 4 5" xfId="463" xr:uid="{00000000-0005-0000-0000-0000AA2E0000}"/>
    <cellStyle name="標準 2 4 5 2" xfId="963" xr:uid="{00000000-0005-0000-0000-0000AB2E0000}"/>
    <cellStyle name="標準 2 4 5 2 2" xfId="1985" xr:uid="{00000000-0005-0000-0000-0000AC2E0000}"/>
    <cellStyle name="標準 2 4 5 2 2 2" xfId="4016" xr:uid="{00000000-0005-0000-0000-0000AD2E0000}"/>
    <cellStyle name="標準 2 4 5 2 2 2 2" xfId="10436" xr:uid="{00000000-0005-0000-0000-0000AE2E0000}"/>
    <cellStyle name="標準 2 4 5 2 2 2 2 2" xfId="23251" xr:uid="{00000000-0005-0000-0000-0000AF2E0000}"/>
    <cellStyle name="標準 2 4 5 2 2 2 3" xfId="16844" xr:uid="{00000000-0005-0000-0000-0000B02E0000}"/>
    <cellStyle name="標準 2 4 5 2 2 3" xfId="6180" xr:uid="{00000000-0005-0000-0000-0000B12E0000}"/>
    <cellStyle name="標準 2 4 5 2 2 3 2" xfId="12593" xr:uid="{00000000-0005-0000-0000-0000B22E0000}"/>
    <cellStyle name="標準 2 4 5 2 2 3 2 2" xfId="25408" xr:uid="{00000000-0005-0000-0000-0000B32E0000}"/>
    <cellStyle name="標準 2 4 5 2 2 3 3" xfId="19001" xr:uid="{00000000-0005-0000-0000-0000B42E0000}"/>
    <cellStyle name="標準 2 4 5 2 2 4" xfId="8411" xr:uid="{00000000-0005-0000-0000-0000B52E0000}"/>
    <cellStyle name="標準 2 4 5 2 2 4 2" xfId="21226" xr:uid="{00000000-0005-0000-0000-0000B62E0000}"/>
    <cellStyle name="標準 2 4 5 2 2 5" xfId="14819" xr:uid="{00000000-0005-0000-0000-0000B72E0000}"/>
    <cellStyle name="標準 2 4 5 2 3" xfId="2994" xr:uid="{00000000-0005-0000-0000-0000B82E0000}"/>
    <cellStyle name="標準 2 4 5 2 3 2" xfId="9417" xr:uid="{00000000-0005-0000-0000-0000B92E0000}"/>
    <cellStyle name="標準 2 4 5 2 3 2 2" xfId="22232" xr:uid="{00000000-0005-0000-0000-0000BA2E0000}"/>
    <cellStyle name="標準 2 4 5 2 3 3" xfId="15825" xr:uid="{00000000-0005-0000-0000-0000BB2E0000}"/>
    <cellStyle name="標準 2 4 5 2 4" xfId="5158" xr:uid="{00000000-0005-0000-0000-0000BC2E0000}"/>
    <cellStyle name="標準 2 4 5 2 4 2" xfId="11571" xr:uid="{00000000-0005-0000-0000-0000BD2E0000}"/>
    <cellStyle name="標準 2 4 5 2 4 2 2" xfId="24386" xr:uid="{00000000-0005-0000-0000-0000BE2E0000}"/>
    <cellStyle name="標準 2 4 5 2 4 3" xfId="17979" xr:uid="{00000000-0005-0000-0000-0000BF2E0000}"/>
    <cellStyle name="標準 2 4 5 2 5" xfId="7416" xr:uid="{00000000-0005-0000-0000-0000C02E0000}"/>
    <cellStyle name="標準 2 4 5 2 5 2" xfId="20231" xr:uid="{00000000-0005-0000-0000-0000C12E0000}"/>
    <cellStyle name="標準 2 4 5 2 6" xfId="13824" xr:uid="{00000000-0005-0000-0000-0000C22E0000}"/>
    <cellStyle name="標準 2 4 5 3" xfId="1505" xr:uid="{00000000-0005-0000-0000-0000C32E0000}"/>
    <cellStyle name="標準 2 4 5 3 2" xfId="3537" xr:uid="{00000000-0005-0000-0000-0000C42E0000}"/>
    <cellStyle name="標準 2 4 5 3 2 2" xfId="9957" xr:uid="{00000000-0005-0000-0000-0000C52E0000}"/>
    <cellStyle name="標準 2 4 5 3 2 2 2" xfId="22772" xr:uid="{00000000-0005-0000-0000-0000C62E0000}"/>
    <cellStyle name="標準 2 4 5 3 2 3" xfId="16365" xr:uid="{00000000-0005-0000-0000-0000C72E0000}"/>
    <cellStyle name="標準 2 4 5 3 3" xfId="5701" xr:uid="{00000000-0005-0000-0000-0000C82E0000}"/>
    <cellStyle name="標準 2 4 5 3 3 2" xfId="12114" xr:uid="{00000000-0005-0000-0000-0000C92E0000}"/>
    <cellStyle name="標準 2 4 5 3 3 2 2" xfId="24929" xr:uid="{00000000-0005-0000-0000-0000CA2E0000}"/>
    <cellStyle name="標準 2 4 5 3 3 3" xfId="18522" xr:uid="{00000000-0005-0000-0000-0000CB2E0000}"/>
    <cellStyle name="標準 2 4 5 3 4" xfId="7932" xr:uid="{00000000-0005-0000-0000-0000CC2E0000}"/>
    <cellStyle name="標準 2 4 5 3 4 2" xfId="20747" xr:uid="{00000000-0005-0000-0000-0000CD2E0000}"/>
    <cellStyle name="標準 2 4 5 3 5" xfId="14340" xr:uid="{00000000-0005-0000-0000-0000CE2E0000}"/>
    <cellStyle name="標準 2 4 5 4" xfId="2515" xr:uid="{00000000-0005-0000-0000-0000CF2E0000}"/>
    <cellStyle name="標準 2 4 5 4 2" xfId="8938" xr:uid="{00000000-0005-0000-0000-0000D02E0000}"/>
    <cellStyle name="標準 2 4 5 4 2 2" xfId="21753" xr:uid="{00000000-0005-0000-0000-0000D12E0000}"/>
    <cellStyle name="標準 2 4 5 4 3" xfId="15346" xr:uid="{00000000-0005-0000-0000-0000D22E0000}"/>
    <cellStyle name="標準 2 4 5 5" xfId="4679" xr:uid="{00000000-0005-0000-0000-0000D32E0000}"/>
    <cellStyle name="標準 2 4 5 5 2" xfId="11092" xr:uid="{00000000-0005-0000-0000-0000D42E0000}"/>
    <cellStyle name="標準 2 4 5 5 2 2" xfId="23907" xr:uid="{00000000-0005-0000-0000-0000D52E0000}"/>
    <cellStyle name="標準 2 4 5 5 3" xfId="17500" xr:uid="{00000000-0005-0000-0000-0000D62E0000}"/>
    <cellStyle name="標準 2 4 5 6" xfId="6942" xr:uid="{00000000-0005-0000-0000-0000D72E0000}"/>
    <cellStyle name="標準 2 4 5 6 2" xfId="19757" xr:uid="{00000000-0005-0000-0000-0000D82E0000}"/>
    <cellStyle name="標準 2 4 5 7" xfId="13350" xr:uid="{00000000-0005-0000-0000-0000D92E0000}"/>
    <cellStyle name="標準 2 4 6" xfId="486" xr:uid="{00000000-0005-0000-0000-0000DA2E0000}"/>
    <cellStyle name="標準 2 4 6 2" xfId="1071" xr:uid="{00000000-0005-0000-0000-0000DB2E0000}"/>
    <cellStyle name="標準 2 4 6 2 2" xfId="2111" xr:uid="{00000000-0005-0000-0000-0000DC2E0000}"/>
    <cellStyle name="標準 2 4 6 2 2 2" xfId="4142" xr:uid="{00000000-0005-0000-0000-0000DD2E0000}"/>
    <cellStyle name="標準 2 4 6 2 2 2 2" xfId="10562" xr:uid="{00000000-0005-0000-0000-0000DE2E0000}"/>
    <cellStyle name="標準 2 4 6 2 2 2 2 2" xfId="23377" xr:uid="{00000000-0005-0000-0000-0000DF2E0000}"/>
    <cellStyle name="標準 2 4 6 2 2 2 3" xfId="16970" xr:uid="{00000000-0005-0000-0000-0000E02E0000}"/>
    <cellStyle name="標準 2 4 6 2 2 3" xfId="6306" xr:uid="{00000000-0005-0000-0000-0000E12E0000}"/>
    <cellStyle name="標準 2 4 6 2 2 3 2" xfId="12719" xr:uid="{00000000-0005-0000-0000-0000E22E0000}"/>
    <cellStyle name="標準 2 4 6 2 2 3 2 2" xfId="25534" xr:uid="{00000000-0005-0000-0000-0000E32E0000}"/>
    <cellStyle name="標準 2 4 6 2 2 3 3" xfId="19127" xr:uid="{00000000-0005-0000-0000-0000E42E0000}"/>
    <cellStyle name="標準 2 4 6 2 2 4" xfId="8537" xr:uid="{00000000-0005-0000-0000-0000E52E0000}"/>
    <cellStyle name="標準 2 4 6 2 2 4 2" xfId="21352" xr:uid="{00000000-0005-0000-0000-0000E62E0000}"/>
    <cellStyle name="標準 2 4 6 2 2 5" xfId="14945" xr:uid="{00000000-0005-0000-0000-0000E72E0000}"/>
    <cellStyle name="標準 2 4 6 2 3" xfId="3120" xr:uid="{00000000-0005-0000-0000-0000E82E0000}"/>
    <cellStyle name="標準 2 4 6 2 3 2" xfId="9543" xr:uid="{00000000-0005-0000-0000-0000E92E0000}"/>
    <cellStyle name="標準 2 4 6 2 3 2 2" xfId="22358" xr:uid="{00000000-0005-0000-0000-0000EA2E0000}"/>
    <cellStyle name="標準 2 4 6 2 3 3" xfId="15951" xr:uid="{00000000-0005-0000-0000-0000EB2E0000}"/>
    <cellStyle name="標準 2 4 6 2 4" xfId="5284" xr:uid="{00000000-0005-0000-0000-0000EC2E0000}"/>
    <cellStyle name="標準 2 4 6 2 4 2" xfId="11697" xr:uid="{00000000-0005-0000-0000-0000ED2E0000}"/>
    <cellStyle name="標準 2 4 6 2 4 2 2" xfId="24512" xr:uid="{00000000-0005-0000-0000-0000EE2E0000}"/>
    <cellStyle name="標準 2 4 6 2 4 3" xfId="18105" xr:uid="{00000000-0005-0000-0000-0000EF2E0000}"/>
    <cellStyle name="標準 2 4 6 2 5" xfId="7524" xr:uid="{00000000-0005-0000-0000-0000F02E0000}"/>
    <cellStyle name="標準 2 4 6 2 5 2" xfId="20339" xr:uid="{00000000-0005-0000-0000-0000F12E0000}"/>
    <cellStyle name="標準 2 4 6 2 6" xfId="13932" xr:uid="{00000000-0005-0000-0000-0000F22E0000}"/>
    <cellStyle name="標準 2 4 6 3" xfId="1629" xr:uid="{00000000-0005-0000-0000-0000F32E0000}"/>
    <cellStyle name="標準 2 4 6 3 2" xfId="3660" xr:uid="{00000000-0005-0000-0000-0000F42E0000}"/>
    <cellStyle name="標準 2 4 6 3 2 2" xfId="10080" xr:uid="{00000000-0005-0000-0000-0000F52E0000}"/>
    <cellStyle name="標準 2 4 6 3 2 2 2" xfId="22895" xr:uid="{00000000-0005-0000-0000-0000F62E0000}"/>
    <cellStyle name="標準 2 4 6 3 2 3" xfId="16488" xr:uid="{00000000-0005-0000-0000-0000F72E0000}"/>
    <cellStyle name="標準 2 4 6 3 3" xfId="5824" xr:uid="{00000000-0005-0000-0000-0000F82E0000}"/>
    <cellStyle name="標準 2 4 6 3 3 2" xfId="12237" xr:uid="{00000000-0005-0000-0000-0000F92E0000}"/>
    <cellStyle name="標準 2 4 6 3 3 2 2" xfId="25052" xr:uid="{00000000-0005-0000-0000-0000FA2E0000}"/>
    <cellStyle name="標準 2 4 6 3 3 3" xfId="18645" xr:uid="{00000000-0005-0000-0000-0000FB2E0000}"/>
    <cellStyle name="標準 2 4 6 3 4" xfId="8055" xr:uid="{00000000-0005-0000-0000-0000FC2E0000}"/>
    <cellStyle name="標準 2 4 6 3 4 2" xfId="20870" xr:uid="{00000000-0005-0000-0000-0000FD2E0000}"/>
    <cellStyle name="標準 2 4 6 3 5" xfId="14463" xr:uid="{00000000-0005-0000-0000-0000FE2E0000}"/>
    <cellStyle name="標準 2 4 6 4" xfId="2638" xr:uid="{00000000-0005-0000-0000-0000FF2E0000}"/>
    <cellStyle name="標準 2 4 6 4 2" xfId="9061" xr:uid="{00000000-0005-0000-0000-0000002F0000}"/>
    <cellStyle name="標準 2 4 6 4 2 2" xfId="21876" xr:uid="{00000000-0005-0000-0000-0000012F0000}"/>
    <cellStyle name="標準 2 4 6 4 3" xfId="15469" xr:uid="{00000000-0005-0000-0000-0000022F0000}"/>
    <cellStyle name="標準 2 4 6 5" xfId="4802" xr:uid="{00000000-0005-0000-0000-0000032F0000}"/>
    <cellStyle name="標準 2 4 6 5 2" xfId="11215" xr:uid="{00000000-0005-0000-0000-0000042F0000}"/>
    <cellStyle name="標準 2 4 6 5 2 2" xfId="24030" xr:uid="{00000000-0005-0000-0000-0000052F0000}"/>
    <cellStyle name="標準 2 4 6 5 3" xfId="17623" xr:uid="{00000000-0005-0000-0000-0000062F0000}"/>
    <cellStyle name="標準 2 4 6 6" xfId="6963" xr:uid="{00000000-0005-0000-0000-0000072F0000}"/>
    <cellStyle name="標準 2 4 6 6 2" xfId="19778" xr:uid="{00000000-0005-0000-0000-0000082F0000}"/>
    <cellStyle name="標準 2 4 6 7" xfId="13371" xr:uid="{00000000-0005-0000-0000-0000092F0000}"/>
    <cellStyle name="標準 2 4 7" xfId="798" xr:uid="{00000000-0005-0000-0000-00000A2F0000}"/>
    <cellStyle name="標準 2 4 7 2" xfId="1258" xr:uid="{00000000-0005-0000-0000-00000B2F0000}"/>
    <cellStyle name="標準 2 4 7 2 2" xfId="2298" xr:uid="{00000000-0005-0000-0000-00000C2F0000}"/>
    <cellStyle name="標準 2 4 7 2 2 2" xfId="4329" xr:uid="{00000000-0005-0000-0000-00000D2F0000}"/>
    <cellStyle name="標準 2 4 7 2 2 2 2" xfId="10749" xr:uid="{00000000-0005-0000-0000-00000E2F0000}"/>
    <cellStyle name="標準 2 4 7 2 2 2 2 2" xfId="23564" xr:uid="{00000000-0005-0000-0000-00000F2F0000}"/>
    <cellStyle name="標準 2 4 7 2 2 2 3" xfId="17157" xr:uid="{00000000-0005-0000-0000-0000102F0000}"/>
    <cellStyle name="標準 2 4 7 2 2 3" xfId="6493" xr:uid="{00000000-0005-0000-0000-0000112F0000}"/>
    <cellStyle name="標準 2 4 7 2 2 3 2" xfId="12906" xr:uid="{00000000-0005-0000-0000-0000122F0000}"/>
    <cellStyle name="標準 2 4 7 2 2 3 2 2" xfId="25721" xr:uid="{00000000-0005-0000-0000-0000132F0000}"/>
    <cellStyle name="標準 2 4 7 2 2 3 3" xfId="19314" xr:uid="{00000000-0005-0000-0000-0000142F0000}"/>
    <cellStyle name="標準 2 4 7 2 2 4" xfId="8724" xr:uid="{00000000-0005-0000-0000-0000152F0000}"/>
    <cellStyle name="標準 2 4 7 2 2 4 2" xfId="21539" xr:uid="{00000000-0005-0000-0000-0000162F0000}"/>
    <cellStyle name="標準 2 4 7 2 2 5" xfId="15132" xr:uid="{00000000-0005-0000-0000-0000172F0000}"/>
    <cellStyle name="標準 2 4 7 2 3" xfId="3307" xr:uid="{00000000-0005-0000-0000-0000182F0000}"/>
    <cellStyle name="標準 2 4 7 2 3 2" xfId="9730" xr:uid="{00000000-0005-0000-0000-0000192F0000}"/>
    <cellStyle name="標準 2 4 7 2 3 2 2" xfId="22545" xr:uid="{00000000-0005-0000-0000-00001A2F0000}"/>
    <cellStyle name="標準 2 4 7 2 3 3" xfId="16138" xr:uid="{00000000-0005-0000-0000-00001B2F0000}"/>
    <cellStyle name="標準 2 4 7 2 4" xfId="5471" xr:uid="{00000000-0005-0000-0000-00001C2F0000}"/>
    <cellStyle name="標準 2 4 7 2 4 2" xfId="11884" xr:uid="{00000000-0005-0000-0000-00001D2F0000}"/>
    <cellStyle name="標準 2 4 7 2 4 2 2" xfId="24699" xr:uid="{00000000-0005-0000-0000-00001E2F0000}"/>
    <cellStyle name="標準 2 4 7 2 4 3" xfId="18292" xr:uid="{00000000-0005-0000-0000-00001F2F0000}"/>
    <cellStyle name="標準 2 4 7 2 5" xfId="7711" xr:uid="{00000000-0005-0000-0000-0000202F0000}"/>
    <cellStyle name="標準 2 4 7 2 5 2" xfId="20526" xr:uid="{00000000-0005-0000-0000-0000212F0000}"/>
    <cellStyle name="標準 2 4 7 2 6" xfId="14119" xr:uid="{00000000-0005-0000-0000-0000222F0000}"/>
    <cellStyle name="標準 2 4 7 3" xfId="1816" xr:uid="{00000000-0005-0000-0000-0000232F0000}"/>
    <cellStyle name="標準 2 4 7 3 2" xfId="3847" xr:uid="{00000000-0005-0000-0000-0000242F0000}"/>
    <cellStyle name="標準 2 4 7 3 2 2" xfId="10267" xr:uid="{00000000-0005-0000-0000-0000252F0000}"/>
    <cellStyle name="標準 2 4 7 3 2 2 2" xfId="23082" xr:uid="{00000000-0005-0000-0000-0000262F0000}"/>
    <cellStyle name="標準 2 4 7 3 2 3" xfId="16675" xr:uid="{00000000-0005-0000-0000-0000272F0000}"/>
    <cellStyle name="標準 2 4 7 3 3" xfId="6011" xr:uid="{00000000-0005-0000-0000-0000282F0000}"/>
    <cellStyle name="標準 2 4 7 3 3 2" xfId="12424" xr:uid="{00000000-0005-0000-0000-0000292F0000}"/>
    <cellStyle name="標準 2 4 7 3 3 2 2" xfId="25239" xr:uid="{00000000-0005-0000-0000-00002A2F0000}"/>
    <cellStyle name="標準 2 4 7 3 3 3" xfId="18832" xr:uid="{00000000-0005-0000-0000-00002B2F0000}"/>
    <cellStyle name="標準 2 4 7 3 4" xfId="8242" xr:uid="{00000000-0005-0000-0000-00002C2F0000}"/>
    <cellStyle name="標準 2 4 7 3 4 2" xfId="21057" xr:uid="{00000000-0005-0000-0000-00002D2F0000}"/>
    <cellStyle name="標準 2 4 7 3 5" xfId="14650" xr:uid="{00000000-0005-0000-0000-00002E2F0000}"/>
    <cellStyle name="標準 2 4 7 4" xfId="2825" xr:uid="{00000000-0005-0000-0000-00002F2F0000}"/>
    <cellStyle name="標準 2 4 7 4 2" xfId="9248" xr:uid="{00000000-0005-0000-0000-0000302F0000}"/>
    <cellStyle name="標準 2 4 7 4 2 2" xfId="22063" xr:uid="{00000000-0005-0000-0000-0000312F0000}"/>
    <cellStyle name="標準 2 4 7 4 3" xfId="15656" xr:uid="{00000000-0005-0000-0000-0000322F0000}"/>
    <cellStyle name="標準 2 4 7 5" xfId="4989" xr:uid="{00000000-0005-0000-0000-0000332F0000}"/>
    <cellStyle name="標準 2 4 7 5 2" xfId="11402" xr:uid="{00000000-0005-0000-0000-0000342F0000}"/>
    <cellStyle name="標準 2 4 7 5 2 2" xfId="24217" xr:uid="{00000000-0005-0000-0000-0000352F0000}"/>
    <cellStyle name="標準 2 4 7 5 3" xfId="17810" xr:uid="{00000000-0005-0000-0000-0000362F0000}"/>
    <cellStyle name="標準 2 4 7 6" xfId="7251" xr:uid="{00000000-0005-0000-0000-0000372F0000}"/>
    <cellStyle name="標準 2 4 7 6 2" xfId="20066" xr:uid="{00000000-0005-0000-0000-0000382F0000}"/>
    <cellStyle name="標準 2 4 7 7" xfId="13659" xr:uid="{00000000-0005-0000-0000-0000392F0000}"/>
    <cellStyle name="標準 2 4 8" xfId="850" xr:uid="{00000000-0005-0000-0000-00003A2F0000}"/>
    <cellStyle name="標準 2 4 8 2" xfId="1868" xr:uid="{00000000-0005-0000-0000-00003B2F0000}"/>
    <cellStyle name="標準 2 4 8 2 2" xfId="3899" xr:uid="{00000000-0005-0000-0000-00003C2F0000}"/>
    <cellStyle name="標準 2 4 8 2 2 2" xfId="10319" xr:uid="{00000000-0005-0000-0000-00003D2F0000}"/>
    <cellStyle name="標準 2 4 8 2 2 2 2" xfId="23134" xr:uid="{00000000-0005-0000-0000-00003E2F0000}"/>
    <cellStyle name="標準 2 4 8 2 2 3" xfId="16727" xr:uid="{00000000-0005-0000-0000-00003F2F0000}"/>
    <cellStyle name="標準 2 4 8 2 3" xfId="6063" xr:uid="{00000000-0005-0000-0000-0000402F0000}"/>
    <cellStyle name="標準 2 4 8 2 3 2" xfId="12476" xr:uid="{00000000-0005-0000-0000-0000412F0000}"/>
    <cellStyle name="標準 2 4 8 2 3 2 2" xfId="25291" xr:uid="{00000000-0005-0000-0000-0000422F0000}"/>
    <cellStyle name="標準 2 4 8 2 3 3" xfId="18884" xr:uid="{00000000-0005-0000-0000-0000432F0000}"/>
    <cellStyle name="標準 2 4 8 2 4" xfId="8294" xr:uid="{00000000-0005-0000-0000-0000442F0000}"/>
    <cellStyle name="標準 2 4 8 2 4 2" xfId="21109" xr:uid="{00000000-0005-0000-0000-0000452F0000}"/>
    <cellStyle name="標準 2 4 8 2 5" xfId="14702" xr:uid="{00000000-0005-0000-0000-0000462F0000}"/>
    <cellStyle name="標準 2 4 8 3" xfId="2877" xr:uid="{00000000-0005-0000-0000-0000472F0000}"/>
    <cellStyle name="標準 2 4 8 3 2" xfId="9300" xr:uid="{00000000-0005-0000-0000-0000482F0000}"/>
    <cellStyle name="標準 2 4 8 3 2 2" xfId="22115" xr:uid="{00000000-0005-0000-0000-0000492F0000}"/>
    <cellStyle name="標準 2 4 8 3 3" xfId="15708" xr:uid="{00000000-0005-0000-0000-00004A2F0000}"/>
    <cellStyle name="標準 2 4 8 4" xfId="5041" xr:uid="{00000000-0005-0000-0000-00004B2F0000}"/>
    <cellStyle name="標準 2 4 8 4 2" xfId="11454" xr:uid="{00000000-0005-0000-0000-00004C2F0000}"/>
    <cellStyle name="標準 2 4 8 4 2 2" xfId="24269" xr:uid="{00000000-0005-0000-0000-00004D2F0000}"/>
    <cellStyle name="標準 2 4 8 4 3" xfId="17862" xr:uid="{00000000-0005-0000-0000-00004E2F0000}"/>
    <cellStyle name="標準 2 4 8 5" xfId="7303" xr:uid="{00000000-0005-0000-0000-00004F2F0000}"/>
    <cellStyle name="標準 2 4 8 5 2" xfId="20118" xr:uid="{00000000-0005-0000-0000-0000502F0000}"/>
    <cellStyle name="標準 2 4 8 6" xfId="13711" xr:uid="{00000000-0005-0000-0000-0000512F0000}"/>
    <cellStyle name="標準 2 4 9" xfId="1376" xr:uid="{00000000-0005-0000-0000-0000522F0000}"/>
    <cellStyle name="標準 2 4 9 2" xfId="3408" xr:uid="{00000000-0005-0000-0000-0000532F0000}"/>
    <cellStyle name="標準 2 4 9 2 2" xfId="5572" xr:uid="{00000000-0005-0000-0000-0000542F0000}"/>
    <cellStyle name="標準 2 4 9 2 2 2" xfId="11985" xr:uid="{00000000-0005-0000-0000-0000552F0000}"/>
    <cellStyle name="標準 2 4 9 2 2 2 2" xfId="24800" xr:uid="{00000000-0005-0000-0000-0000562F0000}"/>
    <cellStyle name="標準 2 4 9 2 2 3" xfId="18393" xr:uid="{00000000-0005-0000-0000-0000572F0000}"/>
    <cellStyle name="標準 2 4 9 2 3" xfId="9828" xr:uid="{00000000-0005-0000-0000-0000582F0000}"/>
    <cellStyle name="標準 2 4 9 2 3 2" xfId="22643" xr:uid="{00000000-0005-0000-0000-0000592F0000}"/>
    <cellStyle name="標準 2 4 9 2 4" xfId="16236" xr:uid="{00000000-0005-0000-0000-00005A2F0000}"/>
    <cellStyle name="標準 2 4 9 3" xfId="2386" xr:uid="{00000000-0005-0000-0000-00005B2F0000}"/>
    <cellStyle name="標準 2 4 9 3 2" xfId="8809" xr:uid="{00000000-0005-0000-0000-00005C2F0000}"/>
    <cellStyle name="標準 2 4 9 3 2 2" xfId="21624" xr:uid="{00000000-0005-0000-0000-00005D2F0000}"/>
    <cellStyle name="標準 2 4 9 3 3" xfId="15217" xr:uid="{00000000-0005-0000-0000-00005E2F0000}"/>
    <cellStyle name="標準 2 4 9 4" xfId="4550" xr:uid="{00000000-0005-0000-0000-00005F2F0000}"/>
    <cellStyle name="標準 2 4 9 4 2" xfId="10963" xr:uid="{00000000-0005-0000-0000-0000602F0000}"/>
    <cellStyle name="標準 2 4 9 4 2 2" xfId="23778" xr:uid="{00000000-0005-0000-0000-0000612F0000}"/>
    <cellStyle name="標準 2 4 9 4 3" xfId="17371" xr:uid="{00000000-0005-0000-0000-0000622F0000}"/>
    <cellStyle name="標準 2 4 9 5" xfId="7803" xr:uid="{00000000-0005-0000-0000-0000632F0000}"/>
    <cellStyle name="標準 2 4 9 5 2" xfId="20618" xr:uid="{00000000-0005-0000-0000-0000642F0000}"/>
    <cellStyle name="標準 2 4 9 6" xfId="14211" xr:uid="{00000000-0005-0000-0000-0000652F0000}"/>
    <cellStyle name="標準 2 5" xfId="388" xr:uid="{00000000-0005-0000-0000-0000662F0000}"/>
    <cellStyle name="標準 2 5 2" xfId="431" xr:uid="{00000000-0005-0000-0000-0000672F0000}"/>
    <cellStyle name="標準 2 5 2 2" xfId="585" xr:uid="{00000000-0005-0000-0000-0000682F0000}"/>
    <cellStyle name="標準 2 5 2 2 2" xfId="1177" xr:uid="{00000000-0005-0000-0000-0000692F0000}"/>
    <cellStyle name="標準 2 5 2 2 2 2" xfId="2217" xr:uid="{00000000-0005-0000-0000-00006A2F0000}"/>
    <cellStyle name="標準 2 5 2 2 2 2 2" xfId="4248" xr:uid="{00000000-0005-0000-0000-00006B2F0000}"/>
    <cellStyle name="標準 2 5 2 2 2 2 2 2" xfId="10668" xr:uid="{00000000-0005-0000-0000-00006C2F0000}"/>
    <cellStyle name="標準 2 5 2 2 2 2 2 2 2" xfId="23483" xr:uid="{00000000-0005-0000-0000-00006D2F0000}"/>
    <cellStyle name="標準 2 5 2 2 2 2 2 3" xfId="17076" xr:uid="{00000000-0005-0000-0000-00006E2F0000}"/>
    <cellStyle name="標準 2 5 2 2 2 2 3" xfId="6412" xr:uid="{00000000-0005-0000-0000-00006F2F0000}"/>
    <cellStyle name="標準 2 5 2 2 2 2 3 2" xfId="12825" xr:uid="{00000000-0005-0000-0000-0000702F0000}"/>
    <cellStyle name="標準 2 5 2 2 2 2 3 2 2" xfId="25640" xr:uid="{00000000-0005-0000-0000-0000712F0000}"/>
    <cellStyle name="標準 2 5 2 2 2 2 3 3" xfId="19233" xr:uid="{00000000-0005-0000-0000-0000722F0000}"/>
    <cellStyle name="標準 2 5 2 2 2 2 4" xfId="8643" xr:uid="{00000000-0005-0000-0000-0000732F0000}"/>
    <cellStyle name="標準 2 5 2 2 2 2 4 2" xfId="21458" xr:uid="{00000000-0005-0000-0000-0000742F0000}"/>
    <cellStyle name="標準 2 5 2 2 2 2 5" xfId="15051" xr:uid="{00000000-0005-0000-0000-0000752F0000}"/>
    <cellStyle name="標準 2 5 2 2 2 3" xfId="3226" xr:uid="{00000000-0005-0000-0000-0000762F0000}"/>
    <cellStyle name="標準 2 5 2 2 2 3 2" xfId="9649" xr:uid="{00000000-0005-0000-0000-0000772F0000}"/>
    <cellStyle name="標準 2 5 2 2 2 3 2 2" xfId="22464" xr:uid="{00000000-0005-0000-0000-0000782F0000}"/>
    <cellStyle name="標準 2 5 2 2 2 3 3" xfId="16057" xr:uid="{00000000-0005-0000-0000-0000792F0000}"/>
    <cellStyle name="標準 2 5 2 2 2 4" xfId="5390" xr:uid="{00000000-0005-0000-0000-00007A2F0000}"/>
    <cellStyle name="標準 2 5 2 2 2 4 2" xfId="11803" xr:uid="{00000000-0005-0000-0000-00007B2F0000}"/>
    <cellStyle name="標準 2 5 2 2 2 4 2 2" xfId="24618" xr:uid="{00000000-0005-0000-0000-00007C2F0000}"/>
    <cellStyle name="標準 2 5 2 2 2 4 3" xfId="18211" xr:uid="{00000000-0005-0000-0000-00007D2F0000}"/>
    <cellStyle name="標準 2 5 2 2 2 5" xfId="7630" xr:uid="{00000000-0005-0000-0000-00007E2F0000}"/>
    <cellStyle name="標準 2 5 2 2 2 5 2" xfId="20445" xr:uid="{00000000-0005-0000-0000-00007F2F0000}"/>
    <cellStyle name="標準 2 5 2 2 2 6" xfId="14038" xr:uid="{00000000-0005-0000-0000-0000802F0000}"/>
    <cellStyle name="標準 2 5 2 2 3" xfId="1735" xr:uid="{00000000-0005-0000-0000-0000812F0000}"/>
    <cellStyle name="標準 2 5 2 2 3 2" xfId="3766" xr:uid="{00000000-0005-0000-0000-0000822F0000}"/>
    <cellStyle name="標準 2 5 2 2 3 2 2" xfId="10186" xr:uid="{00000000-0005-0000-0000-0000832F0000}"/>
    <cellStyle name="標準 2 5 2 2 3 2 2 2" xfId="23001" xr:uid="{00000000-0005-0000-0000-0000842F0000}"/>
    <cellStyle name="標準 2 5 2 2 3 2 3" xfId="16594" xr:uid="{00000000-0005-0000-0000-0000852F0000}"/>
    <cellStyle name="標準 2 5 2 2 3 3" xfId="5930" xr:uid="{00000000-0005-0000-0000-0000862F0000}"/>
    <cellStyle name="標準 2 5 2 2 3 3 2" xfId="12343" xr:uid="{00000000-0005-0000-0000-0000872F0000}"/>
    <cellStyle name="標準 2 5 2 2 3 3 2 2" xfId="25158" xr:uid="{00000000-0005-0000-0000-0000882F0000}"/>
    <cellStyle name="標準 2 5 2 2 3 3 3" xfId="18751" xr:uid="{00000000-0005-0000-0000-0000892F0000}"/>
    <cellStyle name="標準 2 5 2 2 3 4" xfId="8161" xr:uid="{00000000-0005-0000-0000-00008A2F0000}"/>
    <cellStyle name="標準 2 5 2 2 3 4 2" xfId="20976" xr:uid="{00000000-0005-0000-0000-00008B2F0000}"/>
    <cellStyle name="標準 2 5 2 2 3 5" xfId="14569" xr:uid="{00000000-0005-0000-0000-00008C2F0000}"/>
    <cellStyle name="標準 2 5 2 2 4" xfId="2744" xr:uid="{00000000-0005-0000-0000-00008D2F0000}"/>
    <cellStyle name="標準 2 5 2 2 4 2" xfId="9167" xr:uid="{00000000-0005-0000-0000-00008E2F0000}"/>
    <cellStyle name="標準 2 5 2 2 4 2 2" xfId="21982" xr:uid="{00000000-0005-0000-0000-00008F2F0000}"/>
    <cellStyle name="標準 2 5 2 2 4 3" xfId="15575" xr:uid="{00000000-0005-0000-0000-0000902F0000}"/>
    <cellStyle name="標準 2 5 2 2 5" xfId="4908" xr:uid="{00000000-0005-0000-0000-0000912F0000}"/>
    <cellStyle name="標準 2 5 2 2 5 2" xfId="11321" xr:uid="{00000000-0005-0000-0000-0000922F0000}"/>
    <cellStyle name="標準 2 5 2 2 5 2 2" xfId="24136" xr:uid="{00000000-0005-0000-0000-0000932F0000}"/>
    <cellStyle name="標準 2 5 2 2 5 3" xfId="17729" xr:uid="{00000000-0005-0000-0000-0000942F0000}"/>
    <cellStyle name="標準 2 5 2 2 6" xfId="7062" xr:uid="{00000000-0005-0000-0000-0000952F0000}"/>
    <cellStyle name="標準 2 5 2 2 6 2" xfId="19877" xr:uid="{00000000-0005-0000-0000-0000962F0000}"/>
    <cellStyle name="標準 2 5 2 2 7" xfId="13470" xr:uid="{00000000-0005-0000-0000-0000972F0000}"/>
    <cellStyle name="標準 2 5 2 3" xfId="1006" xr:uid="{00000000-0005-0000-0000-0000982F0000}"/>
    <cellStyle name="標準 2 5 2 3 2" xfId="2029" xr:uid="{00000000-0005-0000-0000-0000992F0000}"/>
    <cellStyle name="標準 2 5 2 3 2 2" xfId="4060" xr:uid="{00000000-0005-0000-0000-00009A2F0000}"/>
    <cellStyle name="標準 2 5 2 3 2 2 2" xfId="10480" xr:uid="{00000000-0005-0000-0000-00009B2F0000}"/>
    <cellStyle name="標準 2 5 2 3 2 2 2 2" xfId="23295" xr:uid="{00000000-0005-0000-0000-00009C2F0000}"/>
    <cellStyle name="標準 2 5 2 3 2 2 3" xfId="16888" xr:uid="{00000000-0005-0000-0000-00009D2F0000}"/>
    <cellStyle name="標準 2 5 2 3 2 3" xfId="6224" xr:uid="{00000000-0005-0000-0000-00009E2F0000}"/>
    <cellStyle name="標準 2 5 2 3 2 3 2" xfId="12637" xr:uid="{00000000-0005-0000-0000-00009F2F0000}"/>
    <cellStyle name="標準 2 5 2 3 2 3 2 2" xfId="25452" xr:uid="{00000000-0005-0000-0000-0000A02F0000}"/>
    <cellStyle name="標準 2 5 2 3 2 3 3" xfId="19045" xr:uid="{00000000-0005-0000-0000-0000A12F0000}"/>
    <cellStyle name="標準 2 5 2 3 2 4" xfId="8455" xr:uid="{00000000-0005-0000-0000-0000A22F0000}"/>
    <cellStyle name="標準 2 5 2 3 2 4 2" xfId="21270" xr:uid="{00000000-0005-0000-0000-0000A32F0000}"/>
    <cellStyle name="標準 2 5 2 3 2 5" xfId="14863" xr:uid="{00000000-0005-0000-0000-0000A42F0000}"/>
    <cellStyle name="標準 2 5 2 3 3" xfId="3038" xr:uid="{00000000-0005-0000-0000-0000A52F0000}"/>
    <cellStyle name="標準 2 5 2 3 3 2" xfId="9461" xr:uid="{00000000-0005-0000-0000-0000A62F0000}"/>
    <cellStyle name="標準 2 5 2 3 3 2 2" xfId="22276" xr:uid="{00000000-0005-0000-0000-0000A72F0000}"/>
    <cellStyle name="標準 2 5 2 3 3 3" xfId="15869" xr:uid="{00000000-0005-0000-0000-0000A82F0000}"/>
    <cellStyle name="標準 2 5 2 3 4" xfId="5202" xr:uid="{00000000-0005-0000-0000-0000A92F0000}"/>
    <cellStyle name="標準 2 5 2 3 4 2" xfId="11615" xr:uid="{00000000-0005-0000-0000-0000AA2F0000}"/>
    <cellStyle name="標準 2 5 2 3 4 2 2" xfId="24430" xr:uid="{00000000-0005-0000-0000-0000AB2F0000}"/>
    <cellStyle name="標準 2 5 2 3 4 3" xfId="18023" xr:uid="{00000000-0005-0000-0000-0000AC2F0000}"/>
    <cellStyle name="標準 2 5 2 3 5" xfId="7459" xr:uid="{00000000-0005-0000-0000-0000AD2F0000}"/>
    <cellStyle name="標準 2 5 2 3 5 2" xfId="20274" xr:uid="{00000000-0005-0000-0000-0000AE2F0000}"/>
    <cellStyle name="標準 2 5 2 3 6" xfId="13867" xr:uid="{00000000-0005-0000-0000-0000AF2F0000}"/>
    <cellStyle name="標準 2 5 2 4" xfId="1550" xr:uid="{00000000-0005-0000-0000-0000B02F0000}"/>
    <cellStyle name="標準 2 5 2 4 2" xfId="3581" xr:uid="{00000000-0005-0000-0000-0000B12F0000}"/>
    <cellStyle name="標準 2 5 2 4 2 2" xfId="10001" xr:uid="{00000000-0005-0000-0000-0000B22F0000}"/>
    <cellStyle name="標準 2 5 2 4 2 2 2" xfId="22816" xr:uid="{00000000-0005-0000-0000-0000B32F0000}"/>
    <cellStyle name="標準 2 5 2 4 2 3" xfId="16409" xr:uid="{00000000-0005-0000-0000-0000B42F0000}"/>
    <cellStyle name="標準 2 5 2 4 3" xfId="5745" xr:uid="{00000000-0005-0000-0000-0000B52F0000}"/>
    <cellStyle name="標準 2 5 2 4 3 2" xfId="12158" xr:uid="{00000000-0005-0000-0000-0000B62F0000}"/>
    <cellStyle name="標準 2 5 2 4 3 2 2" xfId="24973" xr:uid="{00000000-0005-0000-0000-0000B72F0000}"/>
    <cellStyle name="標準 2 5 2 4 3 3" xfId="18566" xr:uid="{00000000-0005-0000-0000-0000B82F0000}"/>
    <cellStyle name="標準 2 5 2 4 4" xfId="7976" xr:uid="{00000000-0005-0000-0000-0000B92F0000}"/>
    <cellStyle name="標準 2 5 2 4 4 2" xfId="20791" xr:uid="{00000000-0005-0000-0000-0000BA2F0000}"/>
    <cellStyle name="標準 2 5 2 4 5" xfId="14384" xr:uid="{00000000-0005-0000-0000-0000BB2F0000}"/>
    <cellStyle name="標準 2 5 2 5" xfId="2559" xr:uid="{00000000-0005-0000-0000-0000BC2F0000}"/>
    <cellStyle name="標準 2 5 2 5 2" xfId="8982" xr:uid="{00000000-0005-0000-0000-0000BD2F0000}"/>
    <cellStyle name="標準 2 5 2 5 2 2" xfId="21797" xr:uid="{00000000-0005-0000-0000-0000BE2F0000}"/>
    <cellStyle name="標準 2 5 2 5 3" xfId="15390" xr:uid="{00000000-0005-0000-0000-0000BF2F0000}"/>
    <cellStyle name="標準 2 5 2 6" xfId="4723" xr:uid="{00000000-0005-0000-0000-0000C02F0000}"/>
    <cellStyle name="標準 2 5 2 6 2" xfId="11136" xr:uid="{00000000-0005-0000-0000-0000C12F0000}"/>
    <cellStyle name="標準 2 5 2 6 2 2" xfId="23951" xr:uid="{00000000-0005-0000-0000-0000C22F0000}"/>
    <cellStyle name="標準 2 5 2 6 3" xfId="17544" xr:uid="{00000000-0005-0000-0000-0000C32F0000}"/>
    <cellStyle name="標準 2 5 2 7" xfId="6914" xr:uid="{00000000-0005-0000-0000-0000C42F0000}"/>
    <cellStyle name="標準 2 5 2 7 2" xfId="19729" xr:uid="{00000000-0005-0000-0000-0000C52F0000}"/>
    <cellStyle name="標準 2 5 2 8" xfId="13322" xr:uid="{00000000-0005-0000-0000-0000C62F0000}"/>
    <cellStyle name="標準 2 5 3" xfId="577" xr:uid="{00000000-0005-0000-0000-0000C72F0000}"/>
    <cellStyle name="標準 2 5 3 2" xfId="1167" xr:uid="{00000000-0005-0000-0000-0000C82F0000}"/>
    <cellStyle name="標準 2 5 3 2 2" xfId="2207" xr:uid="{00000000-0005-0000-0000-0000C92F0000}"/>
    <cellStyle name="標準 2 5 3 2 2 2" xfId="4238" xr:uid="{00000000-0005-0000-0000-0000CA2F0000}"/>
    <cellStyle name="標準 2 5 3 2 2 2 2" xfId="10658" xr:uid="{00000000-0005-0000-0000-0000CB2F0000}"/>
    <cellStyle name="標準 2 5 3 2 2 2 2 2" xfId="23473" xr:uid="{00000000-0005-0000-0000-0000CC2F0000}"/>
    <cellStyle name="標準 2 5 3 2 2 2 3" xfId="17066" xr:uid="{00000000-0005-0000-0000-0000CD2F0000}"/>
    <cellStyle name="標準 2 5 3 2 2 3" xfId="6402" xr:uid="{00000000-0005-0000-0000-0000CE2F0000}"/>
    <cellStyle name="標準 2 5 3 2 2 3 2" xfId="12815" xr:uid="{00000000-0005-0000-0000-0000CF2F0000}"/>
    <cellStyle name="標準 2 5 3 2 2 3 2 2" xfId="25630" xr:uid="{00000000-0005-0000-0000-0000D02F0000}"/>
    <cellStyle name="標準 2 5 3 2 2 3 3" xfId="19223" xr:uid="{00000000-0005-0000-0000-0000D12F0000}"/>
    <cellStyle name="標準 2 5 3 2 2 4" xfId="8633" xr:uid="{00000000-0005-0000-0000-0000D22F0000}"/>
    <cellStyle name="標準 2 5 3 2 2 4 2" xfId="21448" xr:uid="{00000000-0005-0000-0000-0000D32F0000}"/>
    <cellStyle name="標準 2 5 3 2 2 5" xfId="15041" xr:uid="{00000000-0005-0000-0000-0000D42F0000}"/>
    <cellStyle name="標準 2 5 3 2 3" xfId="3216" xr:uid="{00000000-0005-0000-0000-0000D52F0000}"/>
    <cellStyle name="標準 2 5 3 2 3 2" xfId="9639" xr:uid="{00000000-0005-0000-0000-0000D62F0000}"/>
    <cellStyle name="標準 2 5 3 2 3 2 2" xfId="22454" xr:uid="{00000000-0005-0000-0000-0000D72F0000}"/>
    <cellStyle name="標準 2 5 3 2 3 3" xfId="16047" xr:uid="{00000000-0005-0000-0000-0000D82F0000}"/>
    <cellStyle name="標準 2 5 3 2 4" xfId="5380" xr:uid="{00000000-0005-0000-0000-0000D92F0000}"/>
    <cellStyle name="標準 2 5 3 2 4 2" xfId="11793" xr:uid="{00000000-0005-0000-0000-0000DA2F0000}"/>
    <cellStyle name="標準 2 5 3 2 4 2 2" xfId="24608" xr:uid="{00000000-0005-0000-0000-0000DB2F0000}"/>
    <cellStyle name="標準 2 5 3 2 4 3" xfId="18201" xr:uid="{00000000-0005-0000-0000-0000DC2F0000}"/>
    <cellStyle name="標準 2 5 3 2 5" xfId="7620" xr:uid="{00000000-0005-0000-0000-0000DD2F0000}"/>
    <cellStyle name="標準 2 5 3 2 5 2" xfId="20435" xr:uid="{00000000-0005-0000-0000-0000DE2F0000}"/>
    <cellStyle name="標準 2 5 3 2 6" xfId="14028" xr:uid="{00000000-0005-0000-0000-0000DF2F0000}"/>
    <cellStyle name="標準 2 5 3 3" xfId="1725" xr:uid="{00000000-0005-0000-0000-0000E02F0000}"/>
    <cellStyle name="標準 2 5 3 3 2" xfId="3756" xr:uid="{00000000-0005-0000-0000-0000E12F0000}"/>
    <cellStyle name="標準 2 5 3 3 2 2" xfId="10176" xr:uid="{00000000-0005-0000-0000-0000E22F0000}"/>
    <cellStyle name="標準 2 5 3 3 2 2 2" xfId="22991" xr:uid="{00000000-0005-0000-0000-0000E32F0000}"/>
    <cellStyle name="標準 2 5 3 3 2 3" xfId="16584" xr:uid="{00000000-0005-0000-0000-0000E42F0000}"/>
    <cellStyle name="標準 2 5 3 3 3" xfId="5920" xr:uid="{00000000-0005-0000-0000-0000E52F0000}"/>
    <cellStyle name="標準 2 5 3 3 3 2" xfId="12333" xr:uid="{00000000-0005-0000-0000-0000E62F0000}"/>
    <cellStyle name="標準 2 5 3 3 3 2 2" xfId="25148" xr:uid="{00000000-0005-0000-0000-0000E72F0000}"/>
    <cellStyle name="標準 2 5 3 3 3 3" xfId="18741" xr:uid="{00000000-0005-0000-0000-0000E82F0000}"/>
    <cellStyle name="標準 2 5 3 3 4" xfId="8151" xr:uid="{00000000-0005-0000-0000-0000E92F0000}"/>
    <cellStyle name="標準 2 5 3 3 4 2" xfId="20966" xr:uid="{00000000-0005-0000-0000-0000EA2F0000}"/>
    <cellStyle name="標準 2 5 3 3 5" xfId="14559" xr:uid="{00000000-0005-0000-0000-0000EB2F0000}"/>
    <cellStyle name="標準 2 5 3 4" xfId="2734" xr:uid="{00000000-0005-0000-0000-0000EC2F0000}"/>
    <cellStyle name="標準 2 5 3 4 2" xfId="9157" xr:uid="{00000000-0005-0000-0000-0000ED2F0000}"/>
    <cellStyle name="標準 2 5 3 4 2 2" xfId="21972" xr:uid="{00000000-0005-0000-0000-0000EE2F0000}"/>
    <cellStyle name="標準 2 5 3 4 3" xfId="15565" xr:uid="{00000000-0005-0000-0000-0000EF2F0000}"/>
    <cellStyle name="標準 2 5 3 5" xfId="4898" xr:uid="{00000000-0005-0000-0000-0000F02F0000}"/>
    <cellStyle name="標準 2 5 3 5 2" xfId="11311" xr:uid="{00000000-0005-0000-0000-0000F12F0000}"/>
    <cellStyle name="標準 2 5 3 5 2 2" xfId="24126" xr:uid="{00000000-0005-0000-0000-0000F22F0000}"/>
    <cellStyle name="標準 2 5 3 5 3" xfId="17719" xr:uid="{00000000-0005-0000-0000-0000F32F0000}"/>
    <cellStyle name="標準 2 5 3 6" xfId="7054" xr:uid="{00000000-0005-0000-0000-0000F42F0000}"/>
    <cellStyle name="標準 2 5 3 6 2" xfId="19869" xr:uid="{00000000-0005-0000-0000-0000F52F0000}"/>
    <cellStyle name="標準 2 5 3 7" xfId="13462" xr:uid="{00000000-0005-0000-0000-0000F62F0000}"/>
    <cellStyle name="標準 2 5 4" xfId="997" xr:uid="{00000000-0005-0000-0000-0000F72F0000}"/>
    <cellStyle name="標準 2 5 4 2" xfId="2019" xr:uid="{00000000-0005-0000-0000-0000F82F0000}"/>
    <cellStyle name="標準 2 5 4 2 2" xfId="4050" xr:uid="{00000000-0005-0000-0000-0000F92F0000}"/>
    <cellStyle name="標準 2 5 4 2 2 2" xfId="10470" xr:uid="{00000000-0005-0000-0000-0000FA2F0000}"/>
    <cellStyle name="標準 2 5 4 2 2 2 2" xfId="23285" xr:uid="{00000000-0005-0000-0000-0000FB2F0000}"/>
    <cellStyle name="標準 2 5 4 2 2 3" xfId="16878" xr:uid="{00000000-0005-0000-0000-0000FC2F0000}"/>
    <cellStyle name="標準 2 5 4 2 3" xfId="6214" xr:uid="{00000000-0005-0000-0000-0000FD2F0000}"/>
    <cellStyle name="標準 2 5 4 2 3 2" xfId="12627" xr:uid="{00000000-0005-0000-0000-0000FE2F0000}"/>
    <cellStyle name="標準 2 5 4 2 3 2 2" xfId="25442" xr:uid="{00000000-0005-0000-0000-0000FF2F0000}"/>
    <cellStyle name="標準 2 5 4 2 3 3" xfId="19035" xr:uid="{00000000-0005-0000-0000-000000300000}"/>
    <cellStyle name="標準 2 5 4 2 4" xfId="8445" xr:uid="{00000000-0005-0000-0000-000001300000}"/>
    <cellStyle name="標準 2 5 4 2 4 2" xfId="21260" xr:uid="{00000000-0005-0000-0000-000002300000}"/>
    <cellStyle name="標準 2 5 4 2 5" xfId="14853" xr:uid="{00000000-0005-0000-0000-000003300000}"/>
    <cellStyle name="標準 2 5 4 3" xfId="3028" xr:uid="{00000000-0005-0000-0000-000004300000}"/>
    <cellStyle name="標準 2 5 4 3 2" xfId="9451" xr:uid="{00000000-0005-0000-0000-000005300000}"/>
    <cellStyle name="標準 2 5 4 3 2 2" xfId="22266" xr:uid="{00000000-0005-0000-0000-000006300000}"/>
    <cellStyle name="標準 2 5 4 3 3" xfId="15859" xr:uid="{00000000-0005-0000-0000-000007300000}"/>
    <cellStyle name="標準 2 5 4 4" xfId="5192" xr:uid="{00000000-0005-0000-0000-000008300000}"/>
    <cellStyle name="標準 2 5 4 4 2" xfId="11605" xr:uid="{00000000-0005-0000-0000-000009300000}"/>
    <cellStyle name="標準 2 5 4 4 2 2" xfId="24420" xr:uid="{00000000-0005-0000-0000-00000A300000}"/>
    <cellStyle name="標準 2 5 4 4 3" xfId="18013" xr:uid="{00000000-0005-0000-0000-00000B300000}"/>
    <cellStyle name="標準 2 5 4 5" xfId="7450" xr:uid="{00000000-0005-0000-0000-00000C300000}"/>
    <cellStyle name="標準 2 5 4 5 2" xfId="20265" xr:uid="{00000000-0005-0000-0000-00000D300000}"/>
    <cellStyle name="標準 2 5 4 6" xfId="13858" xr:uid="{00000000-0005-0000-0000-00000E300000}"/>
    <cellStyle name="標準 2 5 5" xfId="1539" xr:uid="{00000000-0005-0000-0000-00000F300000}"/>
    <cellStyle name="標準 2 5 5 2" xfId="3571" xr:uid="{00000000-0005-0000-0000-000010300000}"/>
    <cellStyle name="標準 2 5 5 2 2" xfId="9991" xr:uid="{00000000-0005-0000-0000-000011300000}"/>
    <cellStyle name="標準 2 5 5 2 2 2" xfId="22806" xr:uid="{00000000-0005-0000-0000-000012300000}"/>
    <cellStyle name="標準 2 5 5 2 3" xfId="16399" xr:uid="{00000000-0005-0000-0000-000013300000}"/>
    <cellStyle name="標準 2 5 5 3" xfId="5735" xr:uid="{00000000-0005-0000-0000-000014300000}"/>
    <cellStyle name="標準 2 5 5 3 2" xfId="12148" xr:uid="{00000000-0005-0000-0000-000015300000}"/>
    <cellStyle name="標準 2 5 5 3 2 2" xfId="24963" xr:uid="{00000000-0005-0000-0000-000016300000}"/>
    <cellStyle name="標準 2 5 5 3 3" xfId="18556" xr:uid="{00000000-0005-0000-0000-000017300000}"/>
    <cellStyle name="標準 2 5 5 4" xfId="7966" xr:uid="{00000000-0005-0000-0000-000018300000}"/>
    <cellStyle name="標準 2 5 5 4 2" xfId="20781" xr:uid="{00000000-0005-0000-0000-000019300000}"/>
    <cellStyle name="標準 2 5 5 5" xfId="14374" xr:uid="{00000000-0005-0000-0000-00001A300000}"/>
    <cellStyle name="標準 2 5 6" xfId="2549" xr:uid="{00000000-0005-0000-0000-00001B300000}"/>
    <cellStyle name="標準 2 5 6 2" xfId="8972" xr:uid="{00000000-0005-0000-0000-00001C300000}"/>
    <cellStyle name="標準 2 5 6 2 2" xfId="21787" xr:uid="{00000000-0005-0000-0000-00001D300000}"/>
    <cellStyle name="標準 2 5 6 3" xfId="15380" xr:uid="{00000000-0005-0000-0000-00001E300000}"/>
    <cellStyle name="標準 2 5 7" xfId="4713" xr:uid="{00000000-0005-0000-0000-00001F300000}"/>
    <cellStyle name="標準 2 5 7 2" xfId="11126" xr:uid="{00000000-0005-0000-0000-000020300000}"/>
    <cellStyle name="標準 2 5 7 2 2" xfId="23941" xr:uid="{00000000-0005-0000-0000-000021300000}"/>
    <cellStyle name="標準 2 5 7 3" xfId="17534" xr:uid="{00000000-0005-0000-0000-000022300000}"/>
    <cellStyle name="標準 2 5 8" xfId="6878" xr:uid="{00000000-0005-0000-0000-000023300000}"/>
    <cellStyle name="標準 2 5 8 2" xfId="19693" xr:uid="{00000000-0005-0000-0000-000024300000}"/>
    <cellStyle name="標準 2 5 9" xfId="13286" xr:uid="{00000000-0005-0000-0000-000025300000}"/>
    <cellStyle name="標準 3" xfId="37" xr:uid="{00000000-0005-0000-0000-000026300000}"/>
    <cellStyle name="標準 3 2" xfId="148" xr:uid="{00000000-0005-0000-0000-000027300000}"/>
    <cellStyle name="標準 3 3" xfId="137" xr:uid="{00000000-0005-0000-0000-000028300000}"/>
    <cellStyle name="標準 3 4" xfId="6580" xr:uid="{00000000-0005-0000-0000-000029300000}"/>
    <cellStyle name="標準 3 5" xfId="6572" xr:uid="{00000000-0005-0000-0000-00002A300000}"/>
    <cellStyle name="標準 3 5 2" xfId="12985" xr:uid="{00000000-0005-0000-0000-00002B300000}"/>
    <cellStyle name="標準 3 5 2 2" xfId="25800" xr:uid="{00000000-0005-0000-0000-00002C300000}"/>
    <cellStyle name="標準 3 5 3" xfId="19393" xr:uid="{00000000-0005-0000-0000-00002D300000}"/>
    <cellStyle name="標準 4" xfId="38" xr:uid="{00000000-0005-0000-0000-00002E300000}"/>
    <cellStyle name="標準 4 2" xfId="39" xr:uid="{00000000-0005-0000-0000-00002F300000}"/>
    <cellStyle name="標準 4 2 2" xfId="166" xr:uid="{00000000-0005-0000-0000-000030300000}"/>
    <cellStyle name="標準 4 2 3" xfId="136" xr:uid="{00000000-0005-0000-0000-000031300000}"/>
    <cellStyle name="標準 4 3" xfId="1325" xr:uid="{00000000-0005-0000-0000-000032300000}"/>
    <cellStyle name="標準 5" xfId="41" xr:uid="{00000000-0005-0000-0000-000033300000}"/>
    <cellStyle name="標準 5 2" xfId="92" xr:uid="{00000000-0005-0000-0000-000034300000}"/>
    <cellStyle name="標準 5 2 2" xfId="1335" xr:uid="{00000000-0005-0000-0000-000035300000}"/>
    <cellStyle name="標準 5 2 3" xfId="1327" xr:uid="{00000000-0005-0000-0000-000036300000}"/>
    <cellStyle name="標準 5 3" xfId="143" xr:uid="{00000000-0005-0000-0000-000037300000}"/>
    <cellStyle name="標準 5 3 2" xfId="1357" xr:uid="{00000000-0005-0000-0000-000038300000}"/>
    <cellStyle name="標準 5 3 3" xfId="1326" xr:uid="{00000000-0005-0000-0000-000039300000}"/>
    <cellStyle name="標準 5 4" xfId="416" xr:uid="{00000000-0005-0000-0000-00003A300000}"/>
    <cellStyle name="標準 5 5" xfId="476" xr:uid="{00000000-0005-0000-0000-00003B300000}"/>
    <cellStyle name="標準 6" xfId="43" xr:uid="{00000000-0005-0000-0000-00003C300000}"/>
    <cellStyle name="標準 6 10" xfId="799" xr:uid="{00000000-0005-0000-0000-00003D300000}"/>
    <cellStyle name="標準 6 10 2" xfId="1259" xr:uid="{00000000-0005-0000-0000-00003E300000}"/>
    <cellStyle name="標準 6 10 2 2" xfId="2299" xr:uid="{00000000-0005-0000-0000-00003F300000}"/>
    <cellStyle name="標準 6 10 2 2 2" xfId="4330" xr:uid="{00000000-0005-0000-0000-000040300000}"/>
    <cellStyle name="標準 6 10 2 2 2 2" xfId="10750" xr:uid="{00000000-0005-0000-0000-000041300000}"/>
    <cellStyle name="標準 6 10 2 2 2 2 2" xfId="23565" xr:uid="{00000000-0005-0000-0000-000042300000}"/>
    <cellStyle name="標準 6 10 2 2 2 3" xfId="17158" xr:uid="{00000000-0005-0000-0000-000043300000}"/>
    <cellStyle name="標準 6 10 2 2 3" xfId="6494" xr:uid="{00000000-0005-0000-0000-000044300000}"/>
    <cellStyle name="標準 6 10 2 2 3 2" xfId="12907" xr:uid="{00000000-0005-0000-0000-000045300000}"/>
    <cellStyle name="標準 6 10 2 2 3 2 2" xfId="25722" xr:uid="{00000000-0005-0000-0000-000046300000}"/>
    <cellStyle name="標準 6 10 2 2 3 3" xfId="19315" xr:uid="{00000000-0005-0000-0000-000047300000}"/>
    <cellStyle name="標準 6 10 2 2 4" xfId="8725" xr:uid="{00000000-0005-0000-0000-000048300000}"/>
    <cellStyle name="標準 6 10 2 2 4 2" xfId="21540" xr:uid="{00000000-0005-0000-0000-000049300000}"/>
    <cellStyle name="標準 6 10 2 2 5" xfId="15133" xr:uid="{00000000-0005-0000-0000-00004A300000}"/>
    <cellStyle name="標準 6 10 2 3" xfId="3308" xr:uid="{00000000-0005-0000-0000-00004B300000}"/>
    <cellStyle name="標準 6 10 2 3 2" xfId="9731" xr:uid="{00000000-0005-0000-0000-00004C300000}"/>
    <cellStyle name="標準 6 10 2 3 2 2" xfId="22546" xr:uid="{00000000-0005-0000-0000-00004D300000}"/>
    <cellStyle name="標準 6 10 2 3 3" xfId="16139" xr:uid="{00000000-0005-0000-0000-00004E300000}"/>
    <cellStyle name="標準 6 10 2 4" xfId="5472" xr:uid="{00000000-0005-0000-0000-00004F300000}"/>
    <cellStyle name="標準 6 10 2 4 2" xfId="11885" xr:uid="{00000000-0005-0000-0000-000050300000}"/>
    <cellStyle name="標準 6 10 2 4 2 2" xfId="24700" xr:uid="{00000000-0005-0000-0000-000051300000}"/>
    <cellStyle name="標準 6 10 2 4 3" xfId="18293" xr:uid="{00000000-0005-0000-0000-000052300000}"/>
    <cellStyle name="標準 6 10 2 5" xfId="7712" xr:uid="{00000000-0005-0000-0000-000053300000}"/>
    <cellStyle name="標準 6 10 2 5 2" xfId="20527" xr:uid="{00000000-0005-0000-0000-000054300000}"/>
    <cellStyle name="標準 6 10 2 6" xfId="14120" xr:uid="{00000000-0005-0000-0000-000055300000}"/>
    <cellStyle name="標準 6 10 3" xfId="1817" xr:uid="{00000000-0005-0000-0000-000056300000}"/>
    <cellStyle name="標準 6 10 3 2" xfId="3848" xr:uid="{00000000-0005-0000-0000-000057300000}"/>
    <cellStyle name="標準 6 10 3 2 2" xfId="10268" xr:uid="{00000000-0005-0000-0000-000058300000}"/>
    <cellStyle name="標準 6 10 3 2 2 2" xfId="23083" xr:uid="{00000000-0005-0000-0000-000059300000}"/>
    <cellStyle name="標準 6 10 3 2 3" xfId="16676" xr:uid="{00000000-0005-0000-0000-00005A300000}"/>
    <cellStyle name="標準 6 10 3 3" xfId="6012" xr:uid="{00000000-0005-0000-0000-00005B300000}"/>
    <cellStyle name="標準 6 10 3 3 2" xfId="12425" xr:uid="{00000000-0005-0000-0000-00005C300000}"/>
    <cellStyle name="標準 6 10 3 3 2 2" xfId="25240" xr:uid="{00000000-0005-0000-0000-00005D300000}"/>
    <cellStyle name="標準 6 10 3 3 3" xfId="18833" xr:uid="{00000000-0005-0000-0000-00005E300000}"/>
    <cellStyle name="標準 6 10 3 4" xfId="8243" xr:uid="{00000000-0005-0000-0000-00005F300000}"/>
    <cellStyle name="標準 6 10 3 4 2" xfId="21058" xr:uid="{00000000-0005-0000-0000-000060300000}"/>
    <cellStyle name="標準 6 10 3 5" xfId="14651" xr:uid="{00000000-0005-0000-0000-000061300000}"/>
    <cellStyle name="標準 6 10 4" xfId="2826" xr:uid="{00000000-0005-0000-0000-000062300000}"/>
    <cellStyle name="標準 6 10 4 2" xfId="9249" xr:uid="{00000000-0005-0000-0000-000063300000}"/>
    <cellStyle name="標準 6 10 4 2 2" xfId="22064" xr:uid="{00000000-0005-0000-0000-000064300000}"/>
    <cellStyle name="標準 6 10 4 3" xfId="15657" xr:uid="{00000000-0005-0000-0000-000065300000}"/>
    <cellStyle name="標準 6 10 5" xfId="4990" xr:uid="{00000000-0005-0000-0000-000066300000}"/>
    <cellStyle name="標準 6 10 5 2" xfId="11403" xr:uid="{00000000-0005-0000-0000-000067300000}"/>
    <cellStyle name="標準 6 10 5 2 2" xfId="24218" xr:uid="{00000000-0005-0000-0000-000068300000}"/>
    <cellStyle name="標準 6 10 5 3" xfId="17811" xr:uid="{00000000-0005-0000-0000-000069300000}"/>
    <cellStyle name="標準 6 10 6" xfId="7252" xr:uid="{00000000-0005-0000-0000-00006A300000}"/>
    <cellStyle name="標準 6 10 6 2" xfId="20067" xr:uid="{00000000-0005-0000-0000-00006B300000}"/>
    <cellStyle name="標準 6 10 7" xfId="13660" xr:uid="{00000000-0005-0000-0000-00006C300000}"/>
    <cellStyle name="標準 6 11" xfId="822" xr:uid="{00000000-0005-0000-0000-00006D300000}"/>
    <cellStyle name="標準 6 11 2" xfId="1840" xr:uid="{00000000-0005-0000-0000-00006E300000}"/>
    <cellStyle name="標準 6 11 2 2" xfId="3871" xr:uid="{00000000-0005-0000-0000-00006F300000}"/>
    <cellStyle name="標準 6 11 2 2 2" xfId="10291" xr:uid="{00000000-0005-0000-0000-000070300000}"/>
    <cellStyle name="標準 6 11 2 2 2 2" xfId="23106" xr:uid="{00000000-0005-0000-0000-000071300000}"/>
    <cellStyle name="標準 6 11 2 2 3" xfId="16699" xr:uid="{00000000-0005-0000-0000-000072300000}"/>
    <cellStyle name="標準 6 11 2 3" xfId="6035" xr:uid="{00000000-0005-0000-0000-000073300000}"/>
    <cellStyle name="標準 6 11 2 3 2" xfId="12448" xr:uid="{00000000-0005-0000-0000-000074300000}"/>
    <cellStyle name="標準 6 11 2 3 2 2" xfId="25263" xr:uid="{00000000-0005-0000-0000-000075300000}"/>
    <cellStyle name="標準 6 11 2 3 3" xfId="18856" xr:uid="{00000000-0005-0000-0000-000076300000}"/>
    <cellStyle name="標準 6 11 2 4" xfId="8266" xr:uid="{00000000-0005-0000-0000-000077300000}"/>
    <cellStyle name="標準 6 11 2 4 2" xfId="21081" xr:uid="{00000000-0005-0000-0000-000078300000}"/>
    <cellStyle name="標準 6 11 2 5" xfId="14674" xr:uid="{00000000-0005-0000-0000-000079300000}"/>
    <cellStyle name="標準 6 11 3" xfId="2849" xr:uid="{00000000-0005-0000-0000-00007A300000}"/>
    <cellStyle name="標準 6 11 3 2" xfId="9272" xr:uid="{00000000-0005-0000-0000-00007B300000}"/>
    <cellStyle name="標準 6 11 3 2 2" xfId="22087" xr:uid="{00000000-0005-0000-0000-00007C300000}"/>
    <cellStyle name="標準 6 11 3 3" xfId="15680" xr:uid="{00000000-0005-0000-0000-00007D300000}"/>
    <cellStyle name="標準 6 11 4" xfId="5013" xr:uid="{00000000-0005-0000-0000-00007E300000}"/>
    <cellStyle name="標準 6 11 4 2" xfId="11426" xr:uid="{00000000-0005-0000-0000-00007F300000}"/>
    <cellStyle name="標準 6 11 4 2 2" xfId="24241" xr:uid="{00000000-0005-0000-0000-000080300000}"/>
    <cellStyle name="標準 6 11 4 3" xfId="17834" xr:uid="{00000000-0005-0000-0000-000081300000}"/>
    <cellStyle name="標準 6 11 5" xfId="7275" xr:uid="{00000000-0005-0000-0000-000082300000}"/>
    <cellStyle name="標準 6 11 5 2" xfId="20090" xr:uid="{00000000-0005-0000-0000-000083300000}"/>
    <cellStyle name="標準 6 11 6" xfId="13683" xr:uid="{00000000-0005-0000-0000-000084300000}"/>
    <cellStyle name="標準 6 12" xfId="1359" xr:uid="{00000000-0005-0000-0000-000085300000}"/>
    <cellStyle name="標準 6 12 2" xfId="3389" xr:uid="{00000000-0005-0000-0000-000086300000}"/>
    <cellStyle name="標準 6 12 2 2" xfId="5550" xr:uid="{00000000-0005-0000-0000-000087300000}"/>
    <cellStyle name="標準 6 12 2 2 2" xfId="11963" xr:uid="{00000000-0005-0000-0000-000088300000}"/>
    <cellStyle name="標準 6 12 2 2 2 2" xfId="24778" xr:uid="{00000000-0005-0000-0000-000089300000}"/>
    <cellStyle name="標準 6 12 2 2 3" xfId="18371" xr:uid="{00000000-0005-0000-0000-00008A300000}"/>
    <cellStyle name="標準 6 12 2 3" xfId="9809" xr:uid="{00000000-0005-0000-0000-00008B300000}"/>
    <cellStyle name="標準 6 12 2 3 2" xfId="22624" xr:uid="{00000000-0005-0000-0000-00008C300000}"/>
    <cellStyle name="標準 6 12 2 4" xfId="16217" xr:uid="{00000000-0005-0000-0000-00008D300000}"/>
    <cellStyle name="標準 6 12 3" xfId="2366" xr:uid="{00000000-0005-0000-0000-00008E300000}"/>
    <cellStyle name="標準 6 12 3 2" xfId="8789" xr:uid="{00000000-0005-0000-0000-00008F300000}"/>
    <cellStyle name="標準 6 12 3 2 2" xfId="21604" xr:uid="{00000000-0005-0000-0000-000090300000}"/>
    <cellStyle name="標準 6 12 3 3" xfId="15197" xr:uid="{00000000-0005-0000-0000-000091300000}"/>
    <cellStyle name="標準 6 12 4" xfId="4528" xr:uid="{00000000-0005-0000-0000-000092300000}"/>
    <cellStyle name="標準 6 12 4 2" xfId="10941" xr:uid="{00000000-0005-0000-0000-000093300000}"/>
    <cellStyle name="標準 6 12 4 2 2" xfId="23756" xr:uid="{00000000-0005-0000-0000-000094300000}"/>
    <cellStyle name="標準 6 12 4 3" xfId="17349" xr:uid="{00000000-0005-0000-0000-000095300000}"/>
    <cellStyle name="標準 6 12 5" xfId="7786" xr:uid="{00000000-0005-0000-0000-000096300000}"/>
    <cellStyle name="標準 6 12 5 2" xfId="20601" xr:uid="{00000000-0005-0000-0000-000097300000}"/>
    <cellStyle name="標準 6 12 6" xfId="14194" xr:uid="{00000000-0005-0000-0000-000098300000}"/>
    <cellStyle name="標準 6 13" xfId="1284" xr:uid="{00000000-0005-0000-0000-000099300000}"/>
    <cellStyle name="標準 6 13 2" xfId="3332" xr:uid="{00000000-0005-0000-0000-00009A300000}"/>
    <cellStyle name="標準 6 13 2 2" xfId="9755" xr:uid="{00000000-0005-0000-0000-00009B300000}"/>
    <cellStyle name="標準 6 13 2 2 2" xfId="22570" xr:uid="{00000000-0005-0000-0000-00009C300000}"/>
    <cellStyle name="標準 6 13 2 3" xfId="16163" xr:uid="{00000000-0005-0000-0000-00009D300000}"/>
    <cellStyle name="標準 6 13 3" xfId="4486" xr:uid="{00000000-0005-0000-0000-00009E300000}"/>
    <cellStyle name="標準 6 13 3 2" xfId="10899" xr:uid="{00000000-0005-0000-0000-00009F300000}"/>
    <cellStyle name="標準 6 13 3 2 2" xfId="23714" xr:uid="{00000000-0005-0000-0000-0000A0300000}"/>
    <cellStyle name="標準 6 13 3 3" xfId="17307" xr:uid="{00000000-0005-0000-0000-0000A1300000}"/>
    <cellStyle name="標準 6 13 4" xfId="7736" xr:uid="{00000000-0005-0000-0000-0000A2300000}"/>
    <cellStyle name="標準 6 13 4 2" xfId="20551" xr:uid="{00000000-0005-0000-0000-0000A3300000}"/>
    <cellStyle name="標準 6 13 5" xfId="14144" xr:uid="{00000000-0005-0000-0000-0000A4300000}"/>
    <cellStyle name="標準 6 14" xfId="2322" xr:uid="{00000000-0005-0000-0000-0000A5300000}"/>
    <cellStyle name="標準 6 14 2" xfId="5496" xr:uid="{00000000-0005-0000-0000-0000A6300000}"/>
    <cellStyle name="標準 6 14 2 2" xfId="11909" xr:uid="{00000000-0005-0000-0000-0000A7300000}"/>
    <cellStyle name="標準 6 14 2 2 2" xfId="24724" xr:uid="{00000000-0005-0000-0000-0000A8300000}"/>
    <cellStyle name="標準 6 14 2 3" xfId="18317" xr:uid="{00000000-0005-0000-0000-0000A9300000}"/>
    <cellStyle name="標準 6 14 3" xfId="8748" xr:uid="{00000000-0005-0000-0000-0000AA300000}"/>
    <cellStyle name="標準 6 14 3 2" xfId="21563" xr:uid="{00000000-0005-0000-0000-0000AB300000}"/>
    <cellStyle name="標準 6 14 4" xfId="15156" xr:uid="{00000000-0005-0000-0000-0000AC300000}"/>
    <cellStyle name="標準 6 15" xfId="4452" xr:uid="{00000000-0005-0000-0000-0000AD300000}"/>
    <cellStyle name="標準 6 15 2" xfId="10866" xr:uid="{00000000-0005-0000-0000-0000AE300000}"/>
    <cellStyle name="標準 6 15 2 2" xfId="23681" xr:uid="{00000000-0005-0000-0000-0000AF300000}"/>
    <cellStyle name="標準 6 15 3" xfId="17274" xr:uid="{00000000-0005-0000-0000-0000B0300000}"/>
    <cellStyle name="標準 6 16" xfId="664" xr:uid="{00000000-0005-0000-0000-0000B1300000}"/>
    <cellStyle name="標準 6 16 2" xfId="7126" xr:uid="{00000000-0005-0000-0000-0000B2300000}"/>
    <cellStyle name="標準 6 16 2 2" xfId="19941" xr:uid="{00000000-0005-0000-0000-0000B3300000}"/>
    <cellStyle name="標準 6 16 3" xfId="13534" xr:uid="{00000000-0005-0000-0000-0000B4300000}"/>
    <cellStyle name="標準 6 17" xfId="6517" xr:uid="{00000000-0005-0000-0000-0000B5300000}"/>
    <cellStyle name="標準 6 17 2" xfId="12930" xr:uid="{00000000-0005-0000-0000-0000B6300000}"/>
    <cellStyle name="標準 6 17 2 2" xfId="25745" xr:uid="{00000000-0005-0000-0000-0000B7300000}"/>
    <cellStyle name="標準 6 17 3" xfId="19338" xr:uid="{00000000-0005-0000-0000-0000B8300000}"/>
    <cellStyle name="標準 6 18" xfId="650" xr:uid="{00000000-0005-0000-0000-0000B9300000}"/>
    <cellStyle name="標準 6 18 2" xfId="7121" xr:uid="{00000000-0005-0000-0000-0000BA300000}"/>
    <cellStyle name="標準 6 18 2 2" xfId="19936" xr:uid="{00000000-0005-0000-0000-0000BB300000}"/>
    <cellStyle name="標準 6 18 3" xfId="13529" xr:uid="{00000000-0005-0000-0000-0000BC300000}"/>
    <cellStyle name="標準 6 19" xfId="6581" xr:uid="{00000000-0005-0000-0000-0000BD300000}"/>
    <cellStyle name="標準 6 19 2" xfId="12993" xr:uid="{00000000-0005-0000-0000-0000BE300000}"/>
    <cellStyle name="標準 6 19 2 2" xfId="25808" xr:uid="{00000000-0005-0000-0000-0000BF300000}"/>
    <cellStyle name="標準 6 19 3" xfId="19401" xr:uid="{00000000-0005-0000-0000-0000C0300000}"/>
    <cellStyle name="標準 6 2" xfId="47" xr:uid="{00000000-0005-0000-0000-0000C1300000}"/>
    <cellStyle name="標準 6 2 10" xfId="849" xr:uid="{00000000-0005-0000-0000-0000C2300000}"/>
    <cellStyle name="標準 6 2 10 2" xfId="1867" xr:uid="{00000000-0005-0000-0000-0000C3300000}"/>
    <cellStyle name="標準 6 2 10 2 2" xfId="3898" xr:uid="{00000000-0005-0000-0000-0000C4300000}"/>
    <cellStyle name="標準 6 2 10 2 2 2" xfId="10318" xr:uid="{00000000-0005-0000-0000-0000C5300000}"/>
    <cellStyle name="標準 6 2 10 2 2 2 2" xfId="23133" xr:uid="{00000000-0005-0000-0000-0000C6300000}"/>
    <cellStyle name="標準 6 2 10 2 2 3" xfId="16726" xr:uid="{00000000-0005-0000-0000-0000C7300000}"/>
    <cellStyle name="標準 6 2 10 2 3" xfId="6062" xr:uid="{00000000-0005-0000-0000-0000C8300000}"/>
    <cellStyle name="標準 6 2 10 2 3 2" xfId="12475" xr:uid="{00000000-0005-0000-0000-0000C9300000}"/>
    <cellStyle name="標準 6 2 10 2 3 2 2" xfId="25290" xr:uid="{00000000-0005-0000-0000-0000CA300000}"/>
    <cellStyle name="標準 6 2 10 2 3 3" xfId="18883" xr:uid="{00000000-0005-0000-0000-0000CB300000}"/>
    <cellStyle name="標準 6 2 10 2 4" xfId="8293" xr:uid="{00000000-0005-0000-0000-0000CC300000}"/>
    <cellStyle name="標準 6 2 10 2 4 2" xfId="21108" xr:uid="{00000000-0005-0000-0000-0000CD300000}"/>
    <cellStyle name="標準 6 2 10 2 5" xfId="14701" xr:uid="{00000000-0005-0000-0000-0000CE300000}"/>
    <cellStyle name="標準 6 2 10 3" xfId="2876" xr:uid="{00000000-0005-0000-0000-0000CF300000}"/>
    <cellStyle name="標準 6 2 10 3 2" xfId="9299" xr:uid="{00000000-0005-0000-0000-0000D0300000}"/>
    <cellStyle name="標準 6 2 10 3 2 2" xfId="22114" xr:uid="{00000000-0005-0000-0000-0000D1300000}"/>
    <cellStyle name="標準 6 2 10 3 3" xfId="15707" xr:uid="{00000000-0005-0000-0000-0000D2300000}"/>
    <cellStyle name="標準 6 2 10 4" xfId="5040" xr:uid="{00000000-0005-0000-0000-0000D3300000}"/>
    <cellStyle name="標準 6 2 10 4 2" xfId="11453" xr:uid="{00000000-0005-0000-0000-0000D4300000}"/>
    <cellStyle name="標準 6 2 10 4 2 2" xfId="24268" xr:uid="{00000000-0005-0000-0000-0000D5300000}"/>
    <cellStyle name="標準 6 2 10 4 3" xfId="17861" xr:uid="{00000000-0005-0000-0000-0000D6300000}"/>
    <cellStyle name="標準 6 2 10 5" xfId="7302" xr:uid="{00000000-0005-0000-0000-0000D7300000}"/>
    <cellStyle name="標準 6 2 10 5 2" xfId="20117" xr:uid="{00000000-0005-0000-0000-0000D8300000}"/>
    <cellStyle name="標準 6 2 10 6" xfId="13710" xr:uid="{00000000-0005-0000-0000-0000D9300000}"/>
    <cellStyle name="標準 6 2 11" xfId="720" xr:uid="{00000000-0005-0000-0000-0000DA300000}"/>
    <cellStyle name="標準 6 2 11 2" xfId="1395" xr:uid="{00000000-0005-0000-0000-0000DB300000}"/>
    <cellStyle name="標準 6 2 11 2 2" xfId="3427" xr:uid="{00000000-0005-0000-0000-0000DC300000}"/>
    <cellStyle name="標準 6 2 11 2 2 2" xfId="9847" xr:uid="{00000000-0005-0000-0000-0000DD300000}"/>
    <cellStyle name="標準 6 2 11 2 2 2 2" xfId="22662" xr:uid="{00000000-0005-0000-0000-0000DE300000}"/>
    <cellStyle name="標準 6 2 11 2 2 3" xfId="16255" xr:uid="{00000000-0005-0000-0000-0000DF300000}"/>
    <cellStyle name="標準 6 2 11 2 3" xfId="5591" xr:uid="{00000000-0005-0000-0000-0000E0300000}"/>
    <cellStyle name="標準 6 2 11 2 3 2" xfId="12004" xr:uid="{00000000-0005-0000-0000-0000E1300000}"/>
    <cellStyle name="標準 6 2 11 2 3 2 2" xfId="24819" xr:uid="{00000000-0005-0000-0000-0000E2300000}"/>
    <cellStyle name="標準 6 2 11 2 3 3" xfId="18412" xr:uid="{00000000-0005-0000-0000-0000E3300000}"/>
    <cellStyle name="標準 6 2 11 2 4" xfId="7822" xr:uid="{00000000-0005-0000-0000-0000E4300000}"/>
    <cellStyle name="標準 6 2 11 2 4 2" xfId="20637" xr:uid="{00000000-0005-0000-0000-0000E5300000}"/>
    <cellStyle name="標準 6 2 11 2 5" xfId="14230" xr:uid="{00000000-0005-0000-0000-0000E6300000}"/>
    <cellStyle name="標準 6 2 11 3" xfId="2405" xr:uid="{00000000-0005-0000-0000-0000E7300000}"/>
    <cellStyle name="標準 6 2 11 3 2" xfId="8828" xr:uid="{00000000-0005-0000-0000-0000E8300000}"/>
    <cellStyle name="標準 6 2 11 3 2 2" xfId="21643" xr:uid="{00000000-0005-0000-0000-0000E9300000}"/>
    <cellStyle name="標準 6 2 11 3 3" xfId="15236" xr:uid="{00000000-0005-0000-0000-0000EA300000}"/>
    <cellStyle name="標準 6 2 11 4" xfId="4569" xr:uid="{00000000-0005-0000-0000-0000EB300000}"/>
    <cellStyle name="標準 6 2 11 4 2" xfId="10982" xr:uid="{00000000-0005-0000-0000-0000EC300000}"/>
    <cellStyle name="標準 6 2 11 4 2 2" xfId="23797" xr:uid="{00000000-0005-0000-0000-0000ED300000}"/>
    <cellStyle name="標準 6 2 11 4 3" xfId="17390" xr:uid="{00000000-0005-0000-0000-0000EE300000}"/>
    <cellStyle name="標準 6 2 11 5" xfId="7176" xr:uid="{00000000-0005-0000-0000-0000EF300000}"/>
    <cellStyle name="標準 6 2 11 5 2" xfId="19991" xr:uid="{00000000-0005-0000-0000-0000F0300000}"/>
    <cellStyle name="標準 6 2 11 6" xfId="13584" xr:uid="{00000000-0005-0000-0000-0000F1300000}"/>
    <cellStyle name="標準 6 2 12" xfId="1363" xr:uid="{00000000-0005-0000-0000-0000F2300000}"/>
    <cellStyle name="標準 6 2 12 2" xfId="3393" xr:uid="{00000000-0005-0000-0000-0000F3300000}"/>
    <cellStyle name="標準 6 2 12 2 2" xfId="5554" xr:uid="{00000000-0005-0000-0000-0000F4300000}"/>
    <cellStyle name="標準 6 2 12 2 2 2" xfId="11967" xr:uid="{00000000-0005-0000-0000-0000F5300000}"/>
    <cellStyle name="標準 6 2 12 2 2 2 2" xfId="24782" xr:uid="{00000000-0005-0000-0000-0000F6300000}"/>
    <cellStyle name="標準 6 2 12 2 2 3" xfId="18375" xr:uid="{00000000-0005-0000-0000-0000F7300000}"/>
    <cellStyle name="標準 6 2 12 2 3" xfId="9813" xr:uid="{00000000-0005-0000-0000-0000F8300000}"/>
    <cellStyle name="標準 6 2 12 2 3 2" xfId="22628" xr:uid="{00000000-0005-0000-0000-0000F9300000}"/>
    <cellStyle name="標準 6 2 12 2 4" xfId="16221" xr:uid="{00000000-0005-0000-0000-0000FA300000}"/>
    <cellStyle name="標準 6 2 12 3" xfId="2370" xr:uid="{00000000-0005-0000-0000-0000FB300000}"/>
    <cellStyle name="標準 6 2 12 3 2" xfId="8793" xr:uid="{00000000-0005-0000-0000-0000FC300000}"/>
    <cellStyle name="標準 6 2 12 3 2 2" xfId="21608" xr:uid="{00000000-0005-0000-0000-0000FD300000}"/>
    <cellStyle name="標準 6 2 12 3 3" xfId="15201" xr:uid="{00000000-0005-0000-0000-0000FE300000}"/>
    <cellStyle name="標準 6 2 12 4" xfId="4532" xr:uid="{00000000-0005-0000-0000-0000FF300000}"/>
    <cellStyle name="標準 6 2 12 4 2" xfId="10945" xr:uid="{00000000-0005-0000-0000-000000310000}"/>
    <cellStyle name="標準 6 2 12 4 2 2" xfId="23760" xr:uid="{00000000-0005-0000-0000-000001310000}"/>
    <cellStyle name="標準 6 2 12 4 3" xfId="17353" xr:uid="{00000000-0005-0000-0000-000002310000}"/>
    <cellStyle name="標準 6 2 12 5" xfId="7790" xr:uid="{00000000-0005-0000-0000-000003310000}"/>
    <cellStyle name="標準 6 2 12 5 2" xfId="20605" xr:uid="{00000000-0005-0000-0000-000004310000}"/>
    <cellStyle name="標準 6 2 12 6" xfId="14198" xr:uid="{00000000-0005-0000-0000-000005310000}"/>
    <cellStyle name="標準 6 2 13" xfId="1358" xr:uid="{00000000-0005-0000-0000-000006310000}"/>
    <cellStyle name="標準 6 2 13 2" xfId="3388" xr:uid="{00000000-0005-0000-0000-000007310000}"/>
    <cellStyle name="標準 6 2 13 2 2" xfId="5549" xr:uid="{00000000-0005-0000-0000-000008310000}"/>
    <cellStyle name="標準 6 2 13 2 2 2" xfId="11962" xr:uid="{00000000-0005-0000-0000-000009310000}"/>
    <cellStyle name="標準 6 2 13 2 2 2 2" xfId="24777" xr:uid="{00000000-0005-0000-0000-00000A310000}"/>
    <cellStyle name="標準 6 2 13 2 2 3" xfId="18370" xr:uid="{00000000-0005-0000-0000-00000B310000}"/>
    <cellStyle name="標準 6 2 13 2 3" xfId="9808" xr:uid="{00000000-0005-0000-0000-00000C310000}"/>
    <cellStyle name="標準 6 2 13 2 3 2" xfId="22623" xr:uid="{00000000-0005-0000-0000-00000D310000}"/>
    <cellStyle name="標準 6 2 13 2 4" xfId="16216" xr:uid="{00000000-0005-0000-0000-00000E310000}"/>
    <cellStyle name="標準 6 2 13 3" xfId="2365" xr:uid="{00000000-0005-0000-0000-00000F310000}"/>
    <cellStyle name="標準 6 2 13 3 2" xfId="8788" xr:uid="{00000000-0005-0000-0000-000010310000}"/>
    <cellStyle name="標準 6 2 13 3 2 2" xfId="21603" xr:uid="{00000000-0005-0000-0000-000011310000}"/>
    <cellStyle name="標準 6 2 13 3 3" xfId="15196" xr:uid="{00000000-0005-0000-0000-000012310000}"/>
    <cellStyle name="標準 6 2 13 4" xfId="4527" xr:uid="{00000000-0005-0000-0000-000013310000}"/>
    <cellStyle name="標準 6 2 13 4 2" xfId="10940" xr:uid="{00000000-0005-0000-0000-000014310000}"/>
    <cellStyle name="標準 6 2 13 4 2 2" xfId="23755" xr:uid="{00000000-0005-0000-0000-000015310000}"/>
    <cellStyle name="標準 6 2 13 4 3" xfId="17348" xr:uid="{00000000-0005-0000-0000-000016310000}"/>
    <cellStyle name="標準 6 2 13 5" xfId="7785" xr:uid="{00000000-0005-0000-0000-000017310000}"/>
    <cellStyle name="標準 6 2 13 5 2" xfId="20600" xr:uid="{00000000-0005-0000-0000-000018310000}"/>
    <cellStyle name="標準 6 2 13 6" xfId="14193" xr:uid="{00000000-0005-0000-0000-000019310000}"/>
    <cellStyle name="標準 6 2 14" xfId="1328" xr:uid="{00000000-0005-0000-0000-00001A310000}"/>
    <cellStyle name="標準 6 2 15" xfId="1288" xr:uid="{00000000-0005-0000-0000-00001B310000}"/>
    <cellStyle name="標準 6 2 15 2" xfId="3336" xr:uid="{00000000-0005-0000-0000-00001C310000}"/>
    <cellStyle name="標準 6 2 15 2 2" xfId="9759" xr:uid="{00000000-0005-0000-0000-00001D310000}"/>
    <cellStyle name="標準 6 2 15 2 2 2" xfId="22574" xr:uid="{00000000-0005-0000-0000-00001E310000}"/>
    <cellStyle name="標準 6 2 15 2 3" xfId="16167" xr:uid="{00000000-0005-0000-0000-00001F310000}"/>
    <cellStyle name="標準 6 2 15 3" xfId="4490" xr:uid="{00000000-0005-0000-0000-000020310000}"/>
    <cellStyle name="標準 6 2 15 3 2" xfId="10903" xr:uid="{00000000-0005-0000-0000-000021310000}"/>
    <cellStyle name="標準 6 2 15 3 2 2" xfId="23718" xr:uid="{00000000-0005-0000-0000-000022310000}"/>
    <cellStyle name="標準 6 2 15 3 3" xfId="17311" xr:uid="{00000000-0005-0000-0000-000023310000}"/>
    <cellStyle name="標準 6 2 15 4" xfId="7740" xr:uid="{00000000-0005-0000-0000-000024310000}"/>
    <cellStyle name="標準 6 2 15 4 2" xfId="20555" xr:uid="{00000000-0005-0000-0000-000025310000}"/>
    <cellStyle name="標準 6 2 15 5" xfId="14148" xr:uid="{00000000-0005-0000-0000-000026310000}"/>
    <cellStyle name="標準 6 2 16" xfId="705" xr:uid="{00000000-0005-0000-0000-000027310000}"/>
    <cellStyle name="標準 6 2 16 2" xfId="4369" xr:uid="{00000000-0005-0000-0000-000028310000}"/>
    <cellStyle name="標準 6 2 16 2 2" xfId="10783" xr:uid="{00000000-0005-0000-0000-000029310000}"/>
    <cellStyle name="標準 6 2 16 2 2 2" xfId="23598" xr:uid="{00000000-0005-0000-0000-00002A310000}"/>
    <cellStyle name="標準 6 2 16 2 3" xfId="17191" xr:uid="{00000000-0005-0000-0000-00002B310000}"/>
    <cellStyle name="標準 6 2 16 3" xfId="5500" xr:uid="{00000000-0005-0000-0000-00002C310000}"/>
    <cellStyle name="標準 6 2 16 3 2" xfId="11913" xr:uid="{00000000-0005-0000-0000-00002D310000}"/>
    <cellStyle name="標準 6 2 16 3 2 2" xfId="24728" xr:uid="{00000000-0005-0000-0000-00002E310000}"/>
    <cellStyle name="標準 6 2 16 3 3" xfId="18321" xr:uid="{00000000-0005-0000-0000-00002F310000}"/>
    <cellStyle name="標準 6 2 16 4" xfId="7164" xr:uid="{00000000-0005-0000-0000-000030310000}"/>
    <cellStyle name="標準 6 2 16 4 2" xfId="19979" xr:uid="{00000000-0005-0000-0000-000031310000}"/>
    <cellStyle name="標準 6 2 16 5" xfId="13572" xr:uid="{00000000-0005-0000-0000-000032310000}"/>
    <cellStyle name="標準 6 2 17" xfId="4456" xr:uid="{00000000-0005-0000-0000-000033310000}"/>
    <cellStyle name="標準 6 2 17 2" xfId="10870" xr:uid="{00000000-0005-0000-0000-000034310000}"/>
    <cellStyle name="標準 6 2 17 2 2" xfId="23685" xr:uid="{00000000-0005-0000-0000-000035310000}"/>
    <cellStyle name="標準 6 2 17 3" xfId="17278" xr:uid="{00000000-0005-0000-0000-000036310000}"/>
    <cellStyle name="標準 6 2 18" xfId="668" xr:uid="{00000000-0005-0000-0000-000037310000}"/>
    <cellStyle name="標準 6 2 18 2" xfId="7130" xr:uid="{00000000-0005-0000-0000-000038310000}"/>
    <cellStyle name="標準 6 2 18 2 2" xfId="19945" xr:uid="{00000000-0005-0000-0000-000039310000}"/>
    <cellStyle name="標準 6 2 18 3" xfId="13538" xr:uid="{00000000-0005-0000-0000-00003A310000}"/>
    <cellStyle name="標準 6 2 19" xfId="6521" xr:uid="{00000000-0005-0000-0000-00003B310000}"/>
    <cellStyle name="標準 6 2 19 2" xfId="12934" xr:uid="{00000000-0005-0000-0000-00003C310000}"/>
    <cellStyle name="標準 6 2 19 2 2" xfId="25749" xr:uid="{00000000-0005-0000-0000-00003D310000}"/>
    <cellStyle name="標準 6 2 19 3" xfId="19342" xr:uid="{00000000-0005-0000-0000-00003E310000}"/>
    <cellStyle name="標準 6 2 2" xfId="176" xr:uid="{00000000-0005-0000-0000-00003F310000}"/>
    <cellStyle name="標準 6 2 2 10" xfId="6597" xr:uid="{00000000-0005-0000-0000-000040310000}"/>
    <cellStyle name="標準 6 2 2 10 2" xfId="13009" xr:uid="{00000000-0005-0000-0000-000041310000}"/>
    <cellStyle name="標準 6 2 2 10 2 2" xfId="25824" xr:uid="{00000000-0005-0000-0000-000042310000}"/>
    <cellStyle name="標準 6 2 2 10 3" xfId="19417" xr:uid="{00000000-0005-0000-0000-000043310000}"/>
    <cellStyle name="標準 6 2 2 11" xfId="6696" xr:uid="{00000000-0005-0000-0000-000044310000}"/>
    <cellStyle name="標準 6 2 2 11 2" xfId="19511" xr:uid="{00000000-0005-0000-0000-000045310000}"/>
    <cellStyle name="標準 6 2 2 12" xfId="13104" xr:uid="{00000000-0005-0000-0000-000046310000}"/>
    <cellStyle name="標準 6 2 2 2" xfId="270" xr:uid="{00000000-0005-0000-0000-000047310000}"/>
    <cellStyle name="標準 6 2 2 2 2" xfId="1217" xr:uid="{00000000-0005-0000-0000-000048310000}"/>
    <cellStyle name="標準 6 2 2 2 2 2" xfId="2257" xr:uid="{00000000-0005-0000-0000-000049310000}"/>
    <cellStyle name="標準 6 2 2 2 2 2 2" xfId="4288" xr:uid="{00000000-0005-0000-0000-00004A310000}"/>
    <cellStyle name="標準 6 2 2 2 2 2 2 2" xfId="10708" xr:uid="{00000000-0005-0000-0000-00004B310000}"/>
    <cellStyle name="標準 6 2 2 2 2 2 2 2 2" xfId="23523" xr:uid="{00000000-0005-0000-0000-00004C310000}"/>
    <cellStyle name="標準 6 2 2 2 2 2 2 3" xfId="17116" xr:uid="{00000000-0005-0000-0000-00004D310000}"/>
    <cellStyle name="標準 6 2 2 2 2 2 3" xfId="6452" xr:uid="{00000000-0005-0000-0000-00004E310000}"/>
    <cellStyle name="標準 6 2 2 2 2 2 3 2" xfId="12865" xr:uid="{00000000-0005-0000-0000-00004F310000}"/>
    <cellStyle name="標準 6 2 2 2 2 2 3 2 2" xfId="25680" xr:uid="{00000000-0005-0000-0000-000050310000}"/>
    <cellStyle name="標準 6 2 2 2 2 2 3 3" xfId="19273" xr:uid="{00000000-0005-0000-0000-000051310000}"/>
    <cellStyle name="標準 6 2 2 2 2 2 4" xfId="8683" xr:uid="{00000000-0005-0000-0000-000052310000}"/>
    <cellStyle name="標準 6 2 2 2 2 2 4 2" xfId="21498" xr:uid="{00000000-0005-0000-0000-000053310000}"/>
    <cellStyle name="標準 6 2 2 2 2 2 5" xfId="15091" xr:uid="{00000000-0005-0000-0000-000054310000}"/>
    <cellStyle name="標準 6 2 2 2 2 3" xfId="3266" xr:uid="{00000000-0005-0000-0000-000055310000}"/>
    <cellStyle name="標準 6 2 2 2 2 3 2" xfId="9689" xr:uid="{00000000-0005-0000-0000-000056310000}"/>
    <cellStyle name="標準 6 2 2 2 2 3 2 2" xfId="22504" xr:uid="{00000000-0005-0000-0000-000057310000}"/>
    <cellStyle name="標準 6 2 2 2 2 3 3" xfId="16097" xr:uid="{00000000-0005-0000-0000-000058310000}"/>
    <cellStyle name="標準 6 2 2 2 2 4" xfId="5430" xr:uid="{00000000-0005-0000-0000-000059310000}"/>
    <cellStyle name="標準 6 2 2 2 2 4 2" xfId="11843" xr:uid="{00000000-0005-0000-0000-00005A310000}"/>
    <cellStyle name="標準 6 2 2 2 2 4 2 2" xfId="24658" xr:uid="{00000000-0005-0000-0000-00005B310000}"/>
    <cellStyle name="標準 6 2 2 2 2 4 3" xfId="18251" xr:uid="{00000000-0005-0000-0000-00005C310000}"/>
    <cellStyle name="標準 6 2 2 2 2 5" xfId="7670" xr:uid="{00000000-0005-0000-0000-00005D310000}"/>
    <cellStyle name="標準 6 2 2 2 2 5 2" xfId="20485" xr:uid="{00000000-0005-0000-0000-00005E310000}"/>
    <cellStyle name="標準 6 2 2 2 2 6" xfId="14078" xr:uid="{00000000-0005-0000-0000-00005F310000}"/>
    <cellStyle name="標準 6 2 2 2 3" xfId="1775" xr:uid="{00000000-0005-0000-0000-000060310000}"/>
    <cellStyle name="標準 6 2 2 2 3 2" xfId="3806" xr:uid="{00000000-0005-0000-0000-000061310000}"/>
    <cellStyle name="標準 6 2 2 2 3 2 2" xfId="10226" xr:uid="{00000000-0005-0000-0000-000062310000}"/>
    <cellStyle name="標準 6 2 2 2 3 2 2 2" xfId="23041" xr:uid="{00000000-0005-0000-0000-000063310000}"/>
    <cellStyle name="標準 6 2 2 2 3 2 3" xfId="16634" xr:uid="{00000000-0005-0000-0000-000064310000}"/>
    <cellStyle name="標準 6 2 2 2 3 3" xfId="5970" xr:uid="{00000000-0005-0000-0000-000065310000}"/>
    <cellStyle name="標準 6 2 2 2 3 3 2" xfId="12383" xr:uid="{00000000-0005-0000-0000-000066310000}"/>
    <cellStyle name="標準 6 2 2 2 3 3 2 2" xfId="25198" xr:uid="{00000000-0005-0000-0000-000067310000}"/>
    <cellStyle name="標準 6 2 2 2 3 3 3" xfId="18791" xr:uid="{00000000-0005-0000-0000-000068310000}"/>
    <cellStyle name="標準 6 2 2 2 3 4" xfId="8201" xr:uid="{00000000-0005-0000-0000-000069310000}"/>
    <cellStyle name="標準 6 2 2 2 3 4 2" xfId="21016" xr:uid="{00000000-0005-0000-0000-00006A310000}"/>
    <cellStyle name="標準 6 2 2 2 3 5" xfId="14609" xr:uid="{00000000-0005-0000-0000-00006B310000}"/>
    <cellStyle name="標準 6 2 2 2 4" xfId="2784" xr:uid="{00000000-0005-0000-0000-00006C310000}"/>
    <cellStyle name="標準 6 2 2 2 4 2" xfId="9207" xr:uid="{00000000-0005-0000-0000-00006D310000}"/>
    <cellStyle name="標準 6 2 2 2 4 2 2" xfId="22022" xr:uid="{00000000-0005-0000-0000-00006E310000}"/>
    <cellStyle name="標準 6 2 2 2 4 3" xfId="15615" xr:uid="{00000000-0005-0000-0000-00006F310000}"/>
    <cellStyle name="標準 6 2 2 2 5" xfId="4948" xr:uid="{00000000-0005-0000-0000-000070310000}"/>
    <cellStyle name="標準 6 2 2 2 5 2" xfId="11361" xr:uid="{00000000-0005-0000-0000-000071310000}"/>
    <cellStyle name="標準 6 2 2 2 5 2 2" xfId="24176" xr:uid="{00000000-0005-0000-0000-000072310000}"/>
    <cellStyle name="標準 6 2 2 2 5 3" xfId="17769" xr:uid="{00000000-0005-0000-0000-000073310000}"/>
    <cellStyle name="標準 6 2 2 2 6" xfId="6625" xr:uid="{00000000-0005-0000-0000-000074310000}"/>
    <cellStyle name="標準 6 2 2 2 6 2" xfId="13036" xr:uid="{00000000-0005-0000-0000-000075310000}"/>
    <cellStyle name="標準 6 2 2 2 6 2 2" xfId="25851" xr:uid="{00000000-0005-0000-0000-000076310000}"/>
    <cellStyle name="標準 6 2 2 2 6 3" xfId="19444" xr:uid="{00000000-0005-0000-0000-000077310000}"/>
    <cellStyle name="標準 6 2 2 2 7" xfId="6770" xr:uid="{00000000-0005-0000-0000-000078310000}"/>
    <cellStyle name="標準 6 2 2 2 7 2" xfId="19585" xr:uid="{00000000-0005-0000-0000-000079310000}"/>
    <cellStyle name="標準 6 2 2 2 8" xfId="13178" xr:uid="{00000000-0005-0000-0000-00007A310000}"/>
    <cellStyle name="標準 6 2 2 3" xfId="361" xr:uid="{00000000-0005-0000-0000-00007B310000}"/>
    <cellStyle name="標準 6 2 2 3 2" xfId="2069" xr:uid="{00000000-0005-0000-0000-00007C310000}"/>
    <cellStyle name="標準 6 2 2 3 2 2" xfId="4100" xr:uid="{00000000-0005-0000-0000-00007D310000}"/>
    <cellStyle name="標準 6 2 2 3 2 2 2" xfId="10520" xr:uid="{00000000-0005-0000-0000-00007E310000}"/>
    <cellStyle name="標準 6 2 2 3 2 2 2 2" xfId="23335" xr:uid="{00000000-0005-0000-0000-00007F310000}"/>
    <cellStyle name="標準 6 2 2 3 2 2 3" xfId="16928" xr:uid="{00000000-0005-0000-0000-000080310000}"/>
    <cellStyle name="標準 6 2 2 3 2 3" xfId="6264" xr:uid="{00000000-0005-0000-0000-000081310000}"/>
    <cellStyle name="標準 6 2 2 3 2 3 2" xfId="12677" xr:uid="{00000000-0005-0000-0000-000082310000}"/>
    <cellStyle name="標準 6 2 2 3 2 3 2 2" xfId="25492" xr:uid="{00000000-0005-0000-0000-000083310000}"/>
    <cellStyle name="標準 6 2 2 3 2 3 3" xfId="19085" xr:uid="{00000000-0005-0000-0000-000084310000}"/>
    <cellStyle name="標準 6 2 2 3 2 4" xfId="8495" xr:uid="{00000000-0005-0000-0000-000085310000}"/>
    <cellStyle name="標準 6 2 2 3 2 4 2" xfId="21310" xr:uid="{00000000-0005-0000-0000-000086310000}"/>
    <cellStyle name="標準 6 2 2 3 2 5" xfId="14903" xr:uid="{00000000-0005-0000-0000-000087310000}"/>
    <cellStyle name="標準 6 2 2 3 3" xfId="3078" xr:uid="{00000000-0005-0000-0000-000088310000}"/>
    <cellStyle name="標準 6 2 2 3 3 2" xfId="9501" xr:uid="{00000000-0005-0000-0000-000089310000}"/>
    <cellStyle name="標準 6 2 2 3 3 2 2" xfId="22316" xr:uid="{00000000-0005-0000-0000-00008A310000}"/>
    <cellStyle name="標準 6 2 2 3 3 3" xfId="15909" xr:uid="{00000000-0005-0000-0000-00008B310000}"/>
    <cellStyle name="標準 6 2 2 3 4" xfId="5242" xr:uid="{00000000-0005-0000-0000-00008C310000}"/>
    <cellStyle name="標準 6 2 2 3 4 2" xfId="11655" xr:uid="{00000000-0005-0000-0000-00008D310000}"/>
    <cellStyle name="標準 6 2 2 3 4 2 2" xfId="24470" xr:uid="{00000000-0005-0000-0000-00008E310000}"/>
    <cellStyle name="標準 6 2 2 3 4 3" xfId="18063" xr:uid="{00000000-0005-0000-0000-00008F310000}"/>
    <cellStyle name="標準 6 2 2 3 5" xfId="6852" xr:uid="{00000000-0005-0000-0000-000090310000}"/>
    <cellStyle name="標準 6 2 2 3 5 2" xfId="19667" xr:uid="{00000000-0005-0000-0000-000091310000}"/>
    <cellStyle name="標準 6 2 2 3 6" xfId="13260" xr:uid="{00000000-0005-0000-0000-000092310000}"/>
    <cellStyle name="標準 6 2 2 4" xfId="785" xr:uid="{00000000-0005-0000-0000-000093310000}"/>
    <cellStyle name="標準 6 2 2 4 2" xfId="1589" xr:uid="{00000000-0005-0000-0000-000094310000}"/>
    <cellStyle name="標準 6 2 2 4 2 2" xfId="3620" xr:uid="{00000000-0005-0000-0000-000095310000}"/>
    <cellStyle name="標準 6 2 2 4 2 2 2" xfId="10040" xr:uid="{00000000-0005-0000-0000-000096310000}"/>
    <cellStyle name="標準 6 2 2 4 2 2 2 2" xfId="22855" xr:uid="{00000000-0005-0000-0000-000097310000}"/>
    <cellStyle name="標準 6 2 2 4 2 2 3" xfId="16448" xr:uid="{00000000-0005-0000-0000-000098310000}"/>
    <cellStyle name="標準 6 2 2 4 2 3" xfId="5784" xr:uid="{00000000-0005-0000-0000-000099310000}"/>
    <cellStyle name="標準 6 2 2 4 2 3 2" xfId="12197" xr:uid="{00000000-0005-0000-0000-00009A310000}"/>
    <cellStyle name="標準 6 2 2 4 2 3 2 2" xfId="25012" xr:uid="{00000000-0005-0000-0000-00009B310000}"/>
    <cellStyle name="標準 6 2 2 4 2 3 3" xfId="18605" xr:uid="{00000000-0005-0000-0000-00009C310000}"/>
    <cellStyle name="標準 6 2 2 4 2 4" xfId="8015" xr:uid="{00000000-0005-0000-0000-00009D310000}"/>
    <cellStyle name="標準 6 2 2 4 2 4 2" xfId="20830" xr:uid="{00000000-0005-0000-0000-00009E310000}"/>
    <cellStyle name="標準 6 2 2 4 2 5" xfId="14423" xr:uid="{00000000-0005-0000-0000-00009F310000}"/>
    <cellStyle name="標準 6 2 2 4 3" xfId="2598" xr:uid="{00000000-0005-0000-0000-0000A0310000}"/>
    <cellStyle name="標準 6 2 2 4 3 2" xfId="9021" xr:uid="{00000000-0005-0000-0000-0000A1310000}"/>
    <cellStyle name="標準 6 2 2 4 3 2 2" xfId="21836" xr:uid="{00000000-0005-0000-0000-0000A2310000}"/>
    <cellStyle name="標準 6 2 2 4 3 3" xfId="15429" xr:uid="{00000000-0005-0000-0000-0000A3310000}"/>
    <cellStyle name="標準 6 2 2 4 4" xfId="4762" xr:uid="{00000000-0005-0000-0000-0000A4310000}"/>
    <cellStyle name="標準 6 2 2 4 4 2" xfId="11175" xr:uid="{00000000-0005-0000-0000-0000A5310000}"/>
    <cellStyle name="標準 6 2 2 4 4 2 2" xfId="23990" xr:uid="{00000000-0005-0000-0000-0000A6310000}"/>
    <cellStyle name="標準 6 2 2 4 4 3" xfId="17583" xr:uid="{00000000-0005-0000-0000-0000A7310000}"/>
    <cellStyle name="標準 6 2 2 4 5" xfId="7238" xr:uid="{00000000-0005-0000-0000-0000A8310000}"/>
    <cellStyle name="標準 6 2 2 4 5 2" xfId="20053" xr:uid="{00000000-0005-0000-0000-0000A9310000}"/>
    <cellStyle name="標準 6 2 2 4 6" xfId="13646" xr:uid="{00000000-0005-0000-0000-0000AA310000}"/>
    <cellStyle name="標準 6 2 2 5" xfId="1369" xr:uid="{00000000-0005-0000-0000-0000AB310000}"/>
    <cellStyle name="標準 6 2 2 5 2" xfId="3399" xr:uid="{00000000-0005-0000-0000-0000AC310000}"/>
    <cellStyle name="標準 6 2 2 5 2 2" xfId="9819" xr:uid="{00000000-0005-0000-0000-0000AD310000}"/>
    <cellStyle name="標準 6 2 2 5 2 2 2" xfId="22634" xr:uid="{00000000-0005-0000-0000-0000AE310000}"/>
    <cellStyle name="標準 6 2 2 5 2 3" xfId="16227" xr:uid="{00000000-0005-0000-0000-0000AF310000}"/>
    <cellStyle name="標準 6 2 2 5 3" xfId="5563" xr:uid="{00000000-0005-0000-0000-0000B0310000}"/>
    <cellStyle name="標準 6 2 2 5 3 2" xfId="11976" xr:uid="{00000000-0005-0000-0000-0000B1310000}"/>
    <cellStyle name="標準 6 2 2 5 3 2 2" xfId="24791" xr:uid="{00000000-0005-0000-0000-0000B2310000}"/>
    <cellStyle name="標準 6 2 2 5 3 3" xfId="18384" xr:uid="{00000000-0005-0000-0000-0000B3310000}"/>
    <cellStyle name="標準 6 2 2 5 4" xfId="7796" xr:uid="{00000000-0005-0000-0000-0000B4310000}"/>
    <cellStyle name="標準 6 2 2 5 4 2" xfId="20611" xr:uid="{00000000-0005-0000-0000-0000B5310000}"/>
    <cellStyle name="標準 6 2 2 5 5" xfId="14204" xr:uid="{00000000-0005-0000-0000-0000B6310000}"/>
    <cellStyle name="標準 6 2 2 6" xfId="2379" xr:uid="{00000000-0005-0000-0000-0000B7310000}"/>
    <cellStyle name="標準 6 2 2 6 2" xfId="8802" xr:uid="{00000000-0005-0000-0000-0000B8310000}"/>
    <cellStyle name="標準 6 2 2 6 2 2" xfId="21617" xr:uid="{00000000-0005-0000-0000-0000B9310000}"/>
    <cellStyle name="標準 6 2 2 6 3" xfId="15210" xr:uid="{00000000-0005-0000-0000-0000BA310000}"/>
    <cellStyle name="標準 6 2 2 7" xfId="4541" xr:uid="{00000000-0005-0000-0000-0000BB310000}"/>
    <cellStyle name="標準 6 2 2 7 2" xfId="10954" xr:uid="{00000000-0005-0000-0000-0000BC310000}"/>
    <cellStyle name="標準 6 2 2 7 2 2" xfId="23769" xr:uid="{00000000-0005-0000-0000-0000BD310000}"/>
    <cellStyle name="標準 6 2 2 7 3" xfId="17362" xr:uid="{00000000-0005-0000-0000-0000BE310000}"/>
    <cellStyle name="標準 6 2 2 8" xfId="700" xr:uid="{00000000-0005-0000-0000-0000BF310000}"/>
    <cellStyle name="標準 6 2 2 8 2" xfId="7159" xr:uid="{00000000-0005-0000-0000-0000C0310000}"/>
    <cellStyle name="標準 6 2 2 8 2 2" xfId="19974" xr:uid="{00000000-0005-0000-0000-0000C1310000}"/>
    <cellStyle name="標準 6 2 2 8 3" xfId="13567" xr:uid="{00000000-0005-0000-0000-0000C2310000}"/>
    <cellStyle name="標準 6 2 2 9" xfId="6548" xr:uid="{00000000-0005-0000-0000-0000C3310000}"/>
    <cellStyle name="標準 6 2 2 9 2" xfId="12961" xr:uid="{00000000-0005-0000-0000-0000C4310000}"/>
    <cellStyle name="標準 6 2 2 9 2 2" xfId="25776" xr:uid="{00000000-0005-0000-0000-0000C5310000}"/>
    <cellStyle name="標準 6 2 2 9 3" xfId="19369" xr:uid="{00000000-0005-0000-0000-0000C6310000}"/>
    <cellStyle name="標準 6 2 20" xfId="651" xr:uid="{00000000-0005-0000-0000-0000C7310000}"/>
    <cellStyle name="標準 6 2 20 2" xfId="7122" xr:uid="{00000000-0005-0000-0000-0000C8310000}"/>
    <cellStyle name="標準 6 2 20 2 2" xfId="19937" xr:uid="{00000000-0005-0000-0000-0000C9310000}"/>
    <cellStyle name="標準 6 2 20 3" xfId="13530" xr:uid="{00000000-0005-0000-0000-0000CA310000}"/>
    <cellStyle name="標準 6 2 21" xfId="6582" xr:uid="{00000000-0005-0000-0000-0000CB310000}"/>
    <cellStyle name="標準 6 2 21 2" xfId="12994" xr:uid="{00000000-0005-0000-0000-0000CC310000}"/>
    <cellStyle name="標準 6 2 21 2 2" xfId="25809" xr:uid="{00000000-0005-0000-0000-0000CD310000}"/>
    <cellStyle name="標準 6 2 21 3" xfId="19402" xr:uid="{00000000-0005-0000-0000-0000CE310000}"/>
    <cellStyle name="標準 6 2 22" xfId="108" xr:uid="{00000000-0005-0000-0000-0000CF310000}"/>
    <cellStyle name="標準 6 2 22 2" xfId="6659" xr:uid="{00000000-0005-0000-0000-0000D0310000}"/>
    <cellStyle name="標準 6 2 22 2 2" xfId="19474" xr:uid="{00000000-0005-0000-0000-0000D1310000}"/>
    <cellStyle name="標準 6 2 22 3" xfId="13067" xr:uid="{00000000-0005-0000-0000-0000D2310000}"/>
    <cellStyle name="標準 6 2 23" xfId="6636" xr:uid="{00000000-0005-0000-0000-0000D3310000}"/>
    <cellStyle name="標準 6 2 23 2" xfId="19452" xr:uid="{00000000-0005-0000-0000-0000D4310000}"/>
    <cellStyle name="標準 6 2 24" xfId="13058" xr:uid="{00000000-0005-0000-0000-0000D5310000}"/>
    <cellStyle name="標準 6 2 3" xfId="196" xr:uid="{00000000-0005-0000-0000-0000D6310000}"/>
    <cellStyle name="標準 6 2 3 2" xfId="286" xr:uid="{00000000-0005-0000-0000-0000D7310000}"/>
    <cellStyle name="標準 6 2 3 2 2" xfId="1248" xr:uid="{00000000-0005-0000-0000-0000D8310000}"/>
    <cellStyle name="標準 6 2 3 2 2 2" xfId="2288" xr:uid="{00000000-0005-0000-0000-0000D9310000}"/>
    <cellStyle name="標準 6 2 3 2 2 2 2" xfId="4319" xr:uid="{00000000-0005-0000-0000-0000DA310000}"/>
    <cellStyle name="標準 6 2 3 2 2 2 2 2" xfId="10739" xr:uid="{00000000-0005-0000-0000-0000DB310000}"/>
    <cellStyle name="標準 6 2 3 2 2 2 2 2 2" xfId="23554" xr:uid="{00000000-0005-0000-0000-0000DC310000}"/>
    <cellStyle name="標準 6 2 3 2 2 2 2 3" xfId="17147" xr:uid="{00000000-0005-0000-0000-0000DD310000}"/>
    <cellStyle name="標準 6 2 3 2 2 2 3" xfId="6483" xr:uid="{00000000-0005-0000-0000-0000DE310000}"/>
    <cellStyle name="標準 6 2 3 2 2 2 3 2" xfId="12896" xr:uid="{00000000-0005-0000-0000-0000DF310000}"/>
    <cellStyle name="標準 6 2 3 2 2 2 3 2 2" xfId="25711" xr:uid="{00000000-0005-0000-0000-0000E0310000}"/>
    <cellStyle name="標準 6 2 3 2 2 2 3 3" xfId="19304" xr:uid="{00000000-0005-0000-0000-0000E1310000}"/>
    <cellStyle name="標準 6 2 3 2 2 2 4" xfId="8714" xr:uid="{00000000-0005-0000-0000-0000E2310000}"/>
    <cellStyle name="標準 6 2 3 2 2 2 4 2" xfId="21529" xr:uid="{00000000-0005-0000-0000-0000E3310000}"/>
    <cellStyle name="標準 6 2 3 2 2 2 5" xfId="15122" xr:uid="{00000000-0005-0000-0000-0000E4310000}"/>
    <cellStyle name="標準 6 2 3 2 2 3" xfId="3297" xr:uid="{00000000-0005-0000-0000-0000E5310000}"/>
    <cellStyle name="標準 6 2 3 2 2 3 2" xfId="9720" xr:uid="{00000000-0005-0000-0000-0000E6310000}"/>
    <cellStyle name="標準 6 2 3 2 2 3 2 2" xfId="22535" xr:uid="{00000000-0005-0000-0000-0000E7310000}"/>
    <cellStyle name="標準 6 2 3 2 2 3 3" xfId="16128" xr:uid="{00000000-0005-0000-0000-0000E8310000}"/>
    <cellStyle name="標準 6 2 3 2 2 4" xfId="5461" xr:uid="{00000000-0005-0000-0000-0000E9310000}"/>
    <cellStyle name="標準 6 2 3 2 2 4 2" xfId="11874" xr:uid="{00000000-0005-0000-0000-0000EA310000}"/>
    <cellStyle name="標準 6 2 3 2 2 4 2 2" xfId="24689" xr:uid="{00000000-0005-0000-0000-0000EB310000}"/>
    <cellStyle name="標準 6 2 3 2 2 4 3" xfId="18282" xr:uid="{00000000-0005-0000-0000-0000EC310000}"/>
    <cellStyle name="標準 6 2 3 2 2 5" xfId="7701" xr:uid="{00000000-0005-0000-0000-0000ED310000}"/>
    <cellStyle name="標準 6 2 3 2 2 5 2" xfId="20516" xr:uid="{00000000-0005-0000-0000-0000EE310000}"/>
    <cellStyle name="標準 6 2 3 2 2 6" xfId="14109" xr:uid="{00000000-0005-0000-0000-0000EF310000}"/>
    <cellStyle name="標準 6 2 3 2 3" xfId="1806" xr:uid="{00000000-0005-0000-0000-0000F0310000}"/>
    <cellStyle name="標準 6 2 3 2 3 2" xfId="3837" xr:uid="{00000000-0005-0000-0000-0000F1310000}"/>
    <cellStyle name="標準 6 2 3 2 3 2 2" xfId="10257" xr:uid="{00000000-0005-0000-0000-0000F2310000}"/>
    <cellStyle name="標準 6 2 3 2 3 2 2 2" xfId="23072" xr:uid="{00000000-0005-0000-0000-0000F3310000}"/>
    <cellStyle name="標準 6 2 3 2 3 2 3" xfId="16665" xr:uid="{00000000-0005-0000-0000-0000F4310000}"/>
    <cellStyle name="標準 6 2 3 2 3 3" xfId="6001" xr:uid="{00000000-0005-0000-0000-0000F5310000}"/>
    <cellStyle name="標準 6 2 3 2 3 3 2" xfId="12414" xr:uid="{00000000-0005-0000-0000-0000F6310000}"/>
    <cellStyle name="標準 6 2 3 2 3 3 2 2" xfId="25229" xr:uid="{00000000-0005-0000-0000-0000F7310000}"/>
    <cellStyle name="標準 6 2 3 2 3 3 3" xfId="18822" xr:uid="{00000000-0005-0000-0000-0000F8310000}"/>
    <cellStyle name="標準 6 2 3 2 3 4" xfId="8232" xr:uid="{00000000-0005-0000-0000-0000F9310000}"/>
    <cellStyle name="標準 6 2 3 2 3 4 2" xfId="21047" xr:uid="{00000000-0005-0000-0000-0000FA310000}"/>
    <cellStyle name="標準 6 2 3 2 3 5" xfId="14640" xr:uid="{00000000-0005-0000-0000-0000FB310000}"/>
    <cellStyle name="標準 6 2 3 2 4" xfId="2815" xr:uid="{00000000-0005-0000-0000-0000FC310000}"/>
    <cellStyle name="標準 6 2 3 2 4 2" xfId="9238" xr:uid="{00000000-0005-0000-0000-0000FD310000}"/>
    <cellStyle name="標準 6 2 3 2 4 2 2" xfId="22053" xr:uid="{00000000-0005-0000-0000-0000FE310000}"/>
    <cellStyle name="標準 6 2 3 2 4 3" xfId="15646" xr:uid="{00000000-0005-0000-0000-0000FF310000}"/>
    <cellStyle name="標準 6 2 3 2 5" xfId="4979" xr:uid="{00000000-0005-0000-0000-000000320000}"/>
    <cellStyle name="標準 6 2 3 2 5 2" xfId="11392" xr:uid="{00000000-0005-0000-0000-000001320000}"/>
    <cellStyle name="標準 6 2 3 2 5 2 2" xfId="24207" xr:uid="{00000000-0005-0000-0000-000002320000}"/>
    <cellStyle name="標準 6 2 3 2 5 3" xfId="17800" xr:uid="{00000000-0005-0000-0000-000003320000}"/>
    <cellStyle name="標準 6 2 3 2 6" xfId="6785" xr:uid="{00000000-0005-0000-0000-000004320000}"/>
    <cellStyle name="標準 6 2 3 2 6 2" xfId="19600" xr:uid="{00000000-0005-0000-0000-000005320000}"/>
    <cellStyle name="標準 6 2 3 2 7" xfId="13193" xr:uid="{00000000-0005-0000-0000-000006320000}"/>
    <cellStyle name="標準 6 2 3 3" xfId="1060" xr:uid="{00000000-0005-0000-0000-000007320000}"/>
    <cellStyle name="標準 6 2 3 3 2" xfId="2100" xr:uid="{00000000-0005-0000-0000-000008320000}"/>
    <cellStyle name="標準 6 2 3 3 2 2" xfId="4131" xr:uid="{00000000-0005-0000-0000-000009320000}"/>
    <cellStyle name="標準 6 2 3 3 2 2 2" xfId="10551" xr:uid="{00000000-0005-0000-0000-00000A320000}"/>
    <cellStyle name="標準 6 2 3 3 2 2 2 2" xfId="23366" xr:uid="{00000000-0005-0000-0000-00000B320000}"/>
    <cellStyle name="標準 6 2 3 3 2 2 3" xfId="16959" xr:uid="{00000000-0005-0000-0000-00000C320000}"/>
    <cellStyle name="標準 6 2 3 3 2 3" xfId="6295" xr:uid="{00000000-0005-0000-0000-00000D320000}"/>
    <cellStyle name="標準 6 2 3 3 2 3 2" xfId="12708" xr:uid="{00000000-0005-0000-0000-00000E320000}"/>
    <cellStyle name="標準 6 2 3 3 2 3 2 2" xfId="25523" xr:uid="{00000000-0005-0000-0000-00000F320000}"/>
    <cellStyle name="標準 6 2 3 3 2 3 3" xfId="19116" xr:uid="{00000000-0005-0000-0000-000010320000}"/>
    <cellStyle name="標準 6 2 3 3 2 4" xfId="8526" xr:uid="{00000000-0005-0000-0000-000011320000}"/>
    <cellStyle name="標準 6 2 3 3 2 4 2" xfId="21341" xr:uid="{00000000-0005-0000-0000-000012320000}"/>
    <cellStyle name="標準 6 2 3 3 2 5" xfId="14934" xr:uid="{00000000-0005-0000-0000-000013320000}"/>
    <cellStyle name="標準 6 2 3 3 3" xfId="3109" xr:uid="{00000000-0005-0000-0000-000014320000}"/>
    <cellStyle name="標準 6 2 3 3 3 2" xfId="9532" xr:uid="{00000000-0005-0000-0000-000015320000}"/>
    <cellStyle name="標準 6 2 3 3 3 2 2" xfId="22347" xr:uid="{00000000-0005-0000-0000-000016320000}"/>
    <cellStyle name="標準 6 2 3 3 3 3" xfId="15940" xr:uid="{00000000-0005-0000-0000-000017320000}"/>
    <cellStyle name="標準 6 2 3 3 4" xfId="5273" xr:uid="{00000000-0005-0000-0000-000018320000}"/>
    <cellStyle name="標準 6 2 3 3 4 2" xfId="11686" xr:uid="{00000000-0005-0000-0000-000019320000}"/>
    <cellStyle name="標準 6 2 3 3 4 2 2" xfId="24501" xr:uid="{00000000-0005-0000-0000-00001A320000}"/>
    <cellStyle name="標準 6 2 3 3 4 3" xfId="18094" xr:uid="{00000000-0005-0000-0000-00001B320000}"/>
    <cellStyle name="標準 6 2 3 3 5" xfId="7513" xr:uid="{00000000-0005-0000-0000-00001C320000}"/>
    <cellStyle name="標準 6 2 3 3 5 2" xfId="20328" xr:uid="{00000000-0005-0000-0000-00001D320000}"/>
    <cellStyle name="標準 6 2 3 3 6" xfId="13921" xr:uid="{00000000-0005-0000-0000-00001E320000}"/>
    <cellStyle name="標準 6 2 3 4" xfId="1619" xr:uid="{00000000-0005-0000-0000-00001F320000}"/>
    <cellStyle name="標準 6 2 3 4 2" xfId="3650" xr:uid="{00000000-0005-0000-0000-000020320000}"/>
    <cellStyle name="標準 6 2 3 4 2 2" xfId="10070" xr:uid="{00000000-0005-0000-0000-000021320000}"/>
    <cellStyle name="標準 6 2 3 4 2 2 2" xfId="22885" xr:uid="{00000000-0005-0000-0000-000022320000}"/>
    <cellStyle name="標準 6 2 3 4 2 3" xfId="16478" xr:uid="{00000000-0005-0000-0000-000023320000}"/>
    <cellStyle name="標準 6 2 3 4 3" xfId="5814" xr:uid="{00000000-0005-0000-0000-000024320000}"/>
    <cellStyle name="標準 6 2 3 4 3 2" xfId="12227" xr:uid="{00000000-0005-0000-0000-000025320000}"/>
    <cellStyle name="標準 6 2 3 4 3 2 2" xfId="25042" xr:uid="{00000000-0005-0000-0000-000026320000}"/>
    <cellStyle name="標準 6 2 3 4 3 3" xfId="18635" xr:uid="{00000000-0005-0000-0000-000027320000}"/>
    <cellStyle name="標準 6 2 3 4 4" xfId="8045" xr:uid="{00000000-0005-0000-0000-000028320000}"/>
    <cellStyle name="標準 6 2 3 4 4 2" xfId="20860" xr:uid="{00000000-0005-0000-0000-000029320000}"/>
    <cellStyle name="標準 6 2 3 4 5" xfId="14453" xr:uid="{00000000-0005-0000-0000-00002A320000}"/>
    <cellStyle name="標準 6 2 3 5" xfId="2628" xr:uid="{00000000-0005-0000-0000-00002B320000}"/>
    <cellStyle name="標準 6 2 3 5 2" xfId="9051" xr:uid="{00000000-0005-0000-0000-00002C320000}"/>
    <cellStyle name="標準 6 2 3 5 2 2" xfId="21866" xr:uid="{00000000-0005-0000-0000-00002D320000}"/>
    <cellStyle name="標準 6 2 3 5 3" xfId="15459" xr:uid="{00000000-0005-0000-0000-00002E320000}"/>
    <cellStyle name="標準 6 2 3 6" xfId="4792" xr:uid="{00000000-0005-0000-0000-00002F320000}"/>
    <cellStyle name="標準 6 2 3 6 2" xfId="11205" xr:uid="{00000000-0005-0000-0000-000030320000}"/>
    <cellStyle name="標準 6 2 3 6 2 2" xfId="24020" xr:uid="{00000000-0005-0000-0000-000031320000}"/>
    <cellStyle name="標準 6 2 3 6 3" xfId="17613" xr:uid="{00000000-0005-0000-0000-000032320000}"/>
    <cellStyle name="標準 6 2 3 7" xfId="6610" xr:uid="{00000000-0005-0000-0000-000033320000}"/>
    <cellStyle name="標準 6 2 3 7 2" xfId="13021" xr:uid="{00000000-0005-0000-0000-000034320000}"/>
    <cellStyle name="標準 6 2 3 7 2 2" xfId="25836" xr:uid="{00000000-0005-0000-0000-000035320000}"/>
    <cellStyle name="標準 6 2 3 7 3" xfId="19429" xr:uid="{00000000-0005-0000-0000-000036320000}"/>
    <cellStyle name="標準 6 2 3 8" xfId="6708" xr:uid="{00000000-0005-0000-0000-000037320000}"/>
    <cellStyle name="標準 6 2 3 8 2" xfId="19523" xr:uid="{00000000-0005-0000-0000-000038320000}"/>
    <cellStyle name="標準 6 2 3 9" xfId="13116" xr:uid="{00000000-0005-0000-0000-000039320000}"/>
    <cellStyle name="標準 6 2 4" xfId="209" xr:uid="{00000000-0005-0000-0000-00003A320000}"/>
    <cellStyle name="標準 6 2 4 2" xfId="301" xr:uid="{00000000-0005-0000-0000-00003B320000}"/>
    <cellStyle name="標準 6 2 4 2 2" xfId="1171" xr:uid="{00000000-0005-0000-0000-00003C320000}"/>
    <cellStyle name="標準 6 2 4 2 2 2" xfId="2211" xr:uid="{00000000-0005-0000-0000-00003D320000}"/>
    <cellStyle name="標準 6 2 4 2 2 2 2" xfId="4242" xr:uid="{00000000-0005-0000-0000-00003E320000}"/>
    <cellStyle name="標準 6 2 4 2 2 2 2 2" xfId="10662" xr:uid="{00000000-0005-0000-0000-00003F320000}"/>
    <cellStyle name="標準 6 2 4 2 2 2 2 2 2" xfId="23477" xr:uid="{00000000-0005-0000-0000-000040320000}"/>
    <cellStyle name="標準 6 2 4 2 2 2 2 3" xfId="17070" xr:uid="{00000000-0005-0000-0000-000041320000}"/>
    <cellStyle name="標準 6 2 4 2 2 2 3" xfId="6406" xr:uid="{00000000-0005-0000-0000-000042320000}"/>
    <cellStyle name="標準 6 2 4 2 2 2 3 2" xfId="12819" xr:uid="{00000000-0005-0000-0000-000043320000}"/>
    <cellStyle name="標準 6 2 4 2 2 2 3 2 2" xfId="25634" xr:uid="{00000000-0005-0000-0000-000044320000}"/>
    <cellStyle name="標準 6 2 4 2 2 2 3 3" xfId="19227" xr:uid="{00000000-0005-0000-0000-000045320000}"/>
    <cellStyle name="標準 6 2 4 2 2 2 4" xfId="8637" xr:uid="{00000000-0005-0000-0000-000046320000}"/>
    <cellStyle name="標準 6 2 4 2 2 2 4 2" xfId="21452" xr:uid="{00000000-0005-0000-0000-000047320000}"/>
    <cellStyle name="標準 6 2 4 2 2 2 5" xfId="15045" xr:uid="{00000000-0005-0000-0000-000048320000}"/>
    <cellStyle name="標準 6 2 4 2 2 3" xfId="3220" xr:uid="{00000000-0005-0000-0000-000049320000}"/>
    <cellStyle name="標準 6 2 4 2 2 3 2" xfId="9643" xr:uid="{00000000-0005-0000-0000-00004A320000}"/>
    <cellStyle name="標準 6 2 4 2 2 3 2 2" xfId="22458" xr:uid="{00000000-0005-0000-0000-00004B320000}"/>
    <cellStyle name="標準 6 2 4 2 2 3 3" xfId="16051" xr:uid="{00000000-0005-0000-0000-00004C320000}"/>
    <cellStyle name="標準 6 2 4 2 2 4" xfId="5384" xr:uid="{00000000-0005-0000-0000-00004D320000}"/>
    <cellStyle name="標準 6 2 4 2 2 4 2" xfId="11797" xr:uid="{00000000-0005-0000-0000-00004E320000}"/>
    <cellStyle name="標準 6 2 4 2 2 4 2 2" xfId="24612" xr:uid="{00000000-0005-0000-0000-00004F320000}"/>
    <cellStyle name="標準 6 2 4 2 2 4 3" xfId="18205" xr:uid="{00000000-0005-0000-0000-000050320000}"/>
    <cellStyle name="標準 6 2 4 2 2 5" xfId="7624" xr:uid="{00000000-0005-0000-0000-000051320000}"/>
    <cellStyle name="標準 6 2 4 2 2 5 2" xfId="20439" xr:uid="{00000000-0005-0000-0000-000052320000}"/>
    <cellStyle name="標準 6 2 4 2 2 6" xfId="14032" xr:uid="{00000000-0005-0000-0000-000053320000}"/>
    <cellStyle name="標準 6 2 4 2 3" xfId="1729" xr:uid="{00000000-0005-0000-0000-000054320000}"/>
    <cellStyle name="標準 6 2 4 2 3 2" xfId="3760" xr:uid="{00000000-0005-0000-0000-000055320000}"/>
    <cellStyle name="標準 6 2 4 2 3 2 2" xfId="10180" xr:uid="{00000000-0005-0000-0000-000056320000}"/>
    <cellStyle name="標準 6 2 4 2 3 2 2 2" xfId="22995" xr:uid="{00000000-0005-0000-0000-000057320000}"/>
    <cellStyle name="標準 6 2 4 2 3 2 3" xfId="16588" xr:uid="{00000000-0005-0000-0000-000058320000}"/>
    <cellStyle name="標準 6 2 4 2 3 3" xfId="5924" xr:uid="{00000000-0005-0000-0000-000059320000}"/>
    <cellStyle name="標準 6 2 4 2 3 3 2" xfId="12337" xr:uid="{00000000-0005-0000-0000-00005A320000}"/>
    <cellStyle name="標準 6 2 4 2 3 3 2 2" xfId="25152" xr:uid="{00000000-0005-0000-0000-00005B320000}"/>
    <cellStyle name="標準 6 2 4 2 3 3 3" xfId="18745" xr:uid="{00000000-0005-0000-0000-00005C320000}"/>
    <cellStyle name="標準 6 2 4 2 3 4" xfId="8155" xr:uid="{00000000-0005-0000-0000-00005D320000}"/>
    <cellStyle name="標準 6 2 4 2 3 4 2" xfId="20970" xr:uid="{00000000-0005-0000-0000-00005E320000}"/>
    <cellStyle name="標準 6 2 4 2 3 5" xfId="14563" xr:uid="{00000000-0005-0000-0000-00005F320000}"/>
    <cellStyle name="標準 6 2 4 2 4" xfId="2738" xr:uid="{00000000-0005-0000-0000-000060320000}"/>
    <cellStyle name="標準 6 2 4 2 4 2" xfId="9161" xr:uid="{00000000-0005-0000-0000-000061320000}"/>
    <cellStyle name="標準 6 2 4 2 4 2 2" xfId="21976" xr:uid="{00000000-0005-0000-0000-000062320000}"/>
    <cellStyle name="標準 6 2 4 2 4 3" xfId="15569" xr:uid="{00000000-0005-0000-0000-000063320000}"/>
    <cellStyle name="標準 6 2 4 2 5" xfId="4902" xr:uid="{00000000-0005-0000-0000-000064320000}"/>
    <cellStyle name="標準 6 2 4 2 5 2" xfId="11315" xr:uid="{00000000-0005-0000-0000-000065320000}"/>
    <cellStyle name="標準 6 2 4 2 5 2 2" xfId="24130" xr:uid="{00000000-0005-0000-0000-000066320000}"/>
    <cellStyle name="標準 6 2 4 2 5 3" xfId="17723" xr:uid="{00000000-0005-0000-0000-000067320000}"/>
    <cellStyle name="標準 6 2 4 2 6" xfId="6792" xr:uid="{00000000-0005-0000-0000-000068320000}"/>
    <cellStyle name="標準 6 2 4 2 6 2" xfId="19607" xr:uid="{00000000-0005-0000-0000-000069320000}"/>
    <cellStyle name="標準 6 2 4 2 7" xfId="13200" xr:uid="{00000000-0005-0000-0000-00006A320000}"/>
    <cellStyle name="標準 6 2 4 3" xfId="1001" xr:uid="{00000000-0005-0000-0000-00006B320000}"/>
    <cellStyle name="標準 6 2 4 3 2" xfId="2023" xr:uid="{00000000-0005-0000-0000-00006C320000}"/>
    <cellStyle name="標準 6 2 4 3 2 2" xfId="4054" xr:uid="{00000000-0005-0000-0000-00006D320000}"/>
    <cellStyle name="標準 6 2 4 3 2 2 2" xfId="10474" xr:uid="{00000000-0005-0000-0000-00006E320000}"/>
    <cellStyle name="標準 6 2 4 3 2 2 2 2" xfId="23289" xr:uid="{00000000-0005-0000-0000-00006F320000}"/>
    <cellStyle name="標準 6 2 4 3 2 2 3" xfId="16882" xr:uid="{00000000-0005-0000-0000-000070320000}"/>
    <cellStyle name="標準 6 2 4 3 2 3" xfId="6218" xr:uid="{00000000-0005-0000-0000-000071320000}"/>
    <cellStyle name="標準 6 2 4 3 2 3 2" xfId="12631" xr:uid="{00000000-0005-0000-0000-000072320000}"/>
    <cellStyle name="標準 6 2 4 3 2 3 2 2" xfId="25446" xr:uid="{00000000-0005-0000-0000-000073320000}"/>
    <cellStyle name="標準 6 2 4 3 2 3 3" xfId="19039" xr:uid="{00000000-0005-0000-0000-000074320000}"/>
    <cellStyle name="標準 6 2 4 3 2 4" xfId="8449" xr:uid="{00000000-0005-0000-0000-000075320000}"/>
    <cellStyle name="標準 6 2 4 3 2 4 2" xfId="21264" xr:uid="{00000000-0005-0000-0000-000076320000}"/>
    <cellStyle name="標準 6 2 4 3 2 5" xfId="14857" xr:uid="{00000000-0005-0000-0000-000077320000}"/>
    <cellStyle name="標準 6 2 4 3 3" xfId="3032" xr:uid="{00000000-0005-0000-0000-000078320000}"/>
    <cellStyle name="標準 6 2 4 3 3 2" xfId="9455" xr:uid="{00000000-0005-0000-0000-000079320000}"/>
    <cellStyle name="標準 6 2 4 3 3 2 2" xfId="22270" xr:uid="{00000000-0005-0000-0000-00007A320000}"/>
    <cellStyle name="標準 6 2 4 3 3 3" xfId="15863" xr:uid="{00000000-0005-0000-0000-00007B320000}"/>
    <cellStyle name="標準 6 2 4 3 4" xfId="5196" xr:uid="{00000000-0005-0000-0000-00007C320000}"/>
    <cellStyle name="標準 6 2 4 3 4 2" xfId="11609" xr:uid="{00000000-0005-0000-0000-00007D320000}"/>
    <cellStyle name="標準 6 2 4 3 4 2 2" xfId="24424" xr:uid="{00000000-0005-0000-0000-00007E320000}"/>
    <cellStyle name="標準 6 2 4 3 4 3" xfId="18017" xr:uid="{00000000-0005-0000-0000-00007F320000}"/>
    <cellStyle name="標準 6 2 4 3 5" xfId="7454" xr:uid="{00000000-0005-0000-0000-000080320000}"/>
    <cellStyle name="標準 6 2 4 3 5 2" xfId="20269" xr:uid="{00000000-0005-0000-0000-000081320000}"/>
    <cellStyle name="標準 6 2 4 3 6" xfId="13862" xr:uid="{00000000-0005-0000-0000-000082320000}"/>
    <cellStyle name="標準 6 2 4 4" xfId="1543" xr:uid="{00000000-0005-0000-0000-000083320000}"/>
    <cellStyle name="標準 6 2 4 4 2" xfId="3575" xr:uid="{00000000-0005-0000-0000-000084320000}"/>
    <cellStyle name="標準 6 2 4 4 2 2" xfId="9995" xr:uid="{00000000-0005-0000-0000-000085320000}"/>
    <cellStyle name="標準 6 2 4 4 2 2 2" xfId="22810" xr:uid="{00000000-0005-0000-0000-000086320000}"/>
    <cellStyle name="標準 6 2 4 4 2 3" xfId="16403" xr:uid="{00000000-0005-0000-0000-000087320000}"/>
    <cellStyle name="標準 6 2 4 4 3" xfId="5739" xr:uid="{00000000-0005-0000-0000-000088320000}"/>
    <cellStyle name="標準 6 2 4 4 3 2" xfId="12152" xr:uid="{00000000-0005-0000-0000-000089320000}"/>
    <cellStyle name="標準 6 2 4 4 3 2 2" xfId="24967" xr:uid="{00000000-0005-0000-0000-00008A320000}"/>
    <cellStyle name="標準 6 2 4 4 3 3" xfId="18560" xr:uid="{00000000-0005-0000-0000-00008B320000}"/>
    <cellStyle name="標準 6 2 4 4 4" xfId="7970" xr:uid="{00000000-0005-0000-0000-00008C320000}"/>
    <cellStyle name="標準 6 2 4 4 4 2" xfId="20785" xr:uid="{00000000-0005-0000-0000-00008D320000}"/>
    <cellStyle name="標準 6 2 4 4 5" xfId="14378" xr:uid="{00000000-0005-0000-0000-00008E320000}"/>
    <cellStyle name="標準 6 2 4 5" xfId="2553" xr:uid="{00000000-0005-0000-0000-00008F320000}"/>
    <cellStyle name="標準 6 2 4 5 2" xfId="8976" xr:uid="{00000000-0005-0000-0000-000090320000}"/>
    <cellStyle name="標準 6 2 4 5 2 2" xfId="21791" xr:uid="{00000000-0005-0000-0000-000091320000}"/>
    <cellStyle name="標準 6 2 4 5 3" xfId="15384" xr:uid="{00000000-0005-0000-0000-000092320000}"/>
    <cellStyle name="標準 6 2 4 6" xfId="4717" xr:uid="{00000000-0005-0000-0000-000093320000}"/>
    <cellStyle name="標準 6 2 4 6 2" xfId="11130" xr:uid="{00000000-0005-0000-0000-000094320000}"/>
    <cellStyle name="標準 6 2 4 6 2 2" xfId="23945" xr:uid="{00000000-0005-0000-0000-000095320000}"/>
    <cellStyle name="標準 6 2 4 6 3" xfId="17538" xr:uid="{00000000-0005-0000-0000-000096320000}"/>
    <cellStyle name="標準 6 2 4 7" xfId="6715" xr:uid="{00000000-0005-0000-0000-000097320000}"/>
    <cellStyle name="標準 6 2 4 7 2" xfId="19530" xr:uid="{00000000-0005-0000-0000-000098320000}"/>
    <cellStyle name="標準 6 2 4 8" xfId="13123" xr:uid="{00000000-0005-0000-0000-000099320000}"/>
    <cellStyle name="標準 6 2 5" xfId="261" xr:uid="{00000000-0005-0000-0000-00009A320000}"/>
    <cellStyle name="標準 6 2 5 2" xfId="545" xr:uid="{00000000-0005-0000-0000-00009B320000}"/>
    <cellStyle name="標準 6 2 5 2 2" xfId="1134" xr:uid="{00000000-0005-0000-0000-00009C320000}"/>
    <cellStyle name="標準 6 2 5 2 2 2" xfId="2174" xr:uid="{00000000-0005-0000-0000-00009D320000}"/>
    <cellStyle name="標準 6 2 5 2 2 2 2" xfId="4205" xr:uid="{00000000-0005-0000-0000-00009E320000}"/>
    <cellStyle name="標準 6 2 5 2 2 2 2 2" xfId="10625" xr:uid="{00000000-0005-0000-0000-00009F320000}"/>
    <cellStyle name="標準 6 2 5 2 2 2 2 2 2" xfId="23440" xr:uid="{00000000-0005-0000-0000-0000A0320000}"/>
    <cellStyle name="標準 6 2 5 2 2 2 2 3" xfId="17033" xr:uid="{00000000-0005-0000-0000-0000A1320000}"/>
    <cellStyle name="標準 6 2 5 2 2 2 3" xfId="6369" xr:uid="{00000000-0005-0000-0000-0000A2320000}"/>
    <cellStyle name="標準 6 2 5 2 2 2 3 2" xfId="12782" xr:uid="{00000000-0005-0000-0000-0000A3320000}"/>
    <cellStyle name="標準 6 2 5 2 2 2 3 2 2" xfId="25597" xr:uid="{00000000-0005-0000-0000-0000A4320000}"/>
    <cellStyle name="標準 6 2 5 2 2 2 3 3" xfId="19190" xr:uid="{00000000-0005-0000-0000-0000A5320000}"/>
    <cellStyle name="標準 6 2 5 2 2 2 4" xfId="8600" xr:uid="{00000000-0005-0000-0000-0000A6320000}"/>
    <cellStyle name="標準 6 2 5 2 2 2 4 2" xfId="21415" xr:uid="{00000000-0005-0000-0000-0000A7320000}"/>
    <cellStyle name="標準 6 2 5 2 2 2 5" xfId="15008" xr:uid="{00000000-0005-0000-0000-0000A8320000}"/>
    <cellStyle name="標準 6 2 5 2 2 3" xfId="3183" xr:uid="{00000000-0005-0000-0000-0000A9320000}"/>
    <cellStyle name="標準 6 2 5 2 2 3 2" xfId="9606" xr:uid="{00000000-0005-0000-0000-0000AA320000}"/>
    <cellStyle name="標準 6 2 5 2 2 3 2 2" xfId="22421" xr:uid="{00000000-0005-0000-0000-0000AB320000}"/>
    <cellStyle name="標準 6 2 5 2 2 3 3" xfId="16014" xr:uid="{00000000-0005-0000-0000-0000AC320000}"/>
    <cellStyle name="標準 6 2 5 2 2 4" xfId="5347" xr:uid="{00000000-0005-0000-0000-0000AD320000}"/>
    <cellStyle name="標準 6 2 5 2 2 4 2" xfId="11760" xr:uid="{00000000-0005-0000-0000-0000AE320000}"/>
    <cellStyle name="標準 6 2 5 2 2 4 2 2" xfId="24575" xr:uid="{00000000-0005-0000-0000-0000AF320000}"/>
    <cellStyle name="標準 6 2 5 2 2 4 3" xfId="18168" xr:uid="{00000000-0005-0000-0000-0000B0320000}"/>
    <cellStyle name="標準 6 2 5 2 2 5" xfId="7587" xr:uid="{00000000-0005-0000-0000-0000B1320000}"/>
    <cellStyle name="標準 6 2 5 2 2 5 2" xfId="20402" xr:uid="{00000000-0005-0000-0000-0000B2320000}"/>
    <cellStyle name="標準 6 2 5 2 2 6" xfId="13995" xr:uid="{00000000-0005-0000-0000-0000B3320000}"/>
    <cellStyle name="標準 6 2 5 2 3" xfId="1692" xr:uid="{00000000-0005-0000-0000-0000B4320000}"/>
    <cellStyle name="標準 6 2 5 2 3 2" xfId="3723" xr:uid="{00000000-0005-0000-0000-0000B5320000}"/>
    <cellStyle name="標準 6 2 5 2 3 2 2" xfId="10143" xr:uid="{00000000-0005-0000-0000-0000B6320000}"/>
    <cellStyle name="標準 6 2 5 2 3 2 2 2" xfId="22958" xr:uid="{00000000-0005-0000-0000-0000B7320000}"/>
    <cellStyle name="標準 6 2 5 2 3 2 3" xfId="16551" xr:uid="{00000000-0005-0000-0000-0000B8320000}"/>
    <cellStyle name="標準 6 2 5 2 3 3" xfId="5887" xr:uid="{00000000-0005-0000-0000-0000B9320000}"/>
    <cellStyle name="標準 6 2 5 2 3 3 2" xfId="12300" xr:uid="{00000000-0005-0000-0000-0000BA320000}"/>
    <cellStyle name="標準 6 2 5 2 3 3 2 2" xfId="25115" xr:uid="{00000000-0005-0000-0000-0000BB320000}"/>
    <cellStyle name="標準 6 2 5 2 3 3 3" xfId="18708" xr:uid="{00000000-0005-0000-0000-0000BC320000}"/>
    <cellStyle name="標準 6 2 5 2 3 4" xfId="8118" xr:uid="{00000000-0005-0000-0000-0000BD320000}"/>
    <cellStyle name="標準 6 2 5 2 3 4 2" xfId="20933" xr:uid="{00000000-0005-0000-0000-0000BE320000}"/>
    <cellStyle name="標準 6 2 5 2 3 5" xfId="14526" xr:uid="{00000000-0005-0000-0000-0000BF320000}"/>
    <cellStyle name="標準 6 2 5 2 4" xfId="2701" xr:uid="{00000000-0005-0000-0000-0000C0320000}"/>
    <cellStyle name="標準 6 2 5 2 4 2" xfId="9124" xr:uid="{00000000-0005-0000-0000-0000C1320000}"/>
    <cellStyle name="標準 6 2 5 2 4 2 2" xfId="21939" xr:uid="{00000000-0005-0000-0000-0000C2320000}"/>
    <cellStyle name="標準 6 2 5 2 4 3" xfId="15532" xr:uid="{00000000-0005-0000-0000-0000C3320000}"/>
    <cellStyle name="標準 6 2 5 2 5" xfId="4865" xr:uid="{00000000-0005-0000-0000-0000C4320000}"/>
    <cellStyle name="標準 6 2 5 2 5 2" xfId="11278" xr:uid="{00000000-0005-0000-0000-0000C5320000}"/>
    <cellStyle name="標準 6 2 5 2 5 2 2" xfId="24093" xr:uid="{00000000-0005-0000-0000-0000C6320000}"/>
    <cellStyle name="標準 6 2 5 2 5 3" xfId="17686" xr:uid="{00000000-0005-0000-0000-0000C7320000}"/>
    <cellStyle name="標準 6 2 5 2 6" xfId="7022" xr:uid="{00000000-0005-0000-0000-0000C8320000}"/>
    <cellStyle name="標準 6 2 5 2 6 2" xfId="19837" xr:uid="{00000000-0005-0000-0000-0000C9320000}"/>
    <cellStyle name="標準 6 2 5 2 7" xfId="13430" xr:uid="{00000000-0005-0000-0000-0000CA320000}"/>
    <cellStyle name="標準 6 2 5 3" xfId="962" xr:uid="{00000000-0005-0000-0000-0000CB320000}"/>
    <cellStyle name="標準 6 2 5 3 2" xfId="1984" xr:uid="{00000000-0005-0000-0000-0000CC320000}"/>
    <cellStyle name="標準 6 2 5 3 2 2" xfId="4015" xr:uid="{00000000-0005-0000-0000-0000CD320000}"/>
    <cellStyle name="標準 6 2 5 3 2 2 2" xfId="10435" xr:uid="{00000000-0005-0000-0000-0000CE320000}"/>
    <cellStyle name="標準 6 2 5 3 2 2 2 2" xfId="23250" xr:uid="{00000000-0005-0000-0000-0000CF320000}"/>
    <cellStyle name="標準 6 2 5 3 2 2 3" xfId="16843" xr:uid="{00000000-0005-0000-0000-0000D0320000}"/>
    <cellStyle name="標準 6 2 5 3 2 3" xfId="6179" xr:uid="{00000000-0005-0000-0000-0000D1320000}"/>
    <cellStyle name="標準 6 2 5 3 2 3 2" xfId="12592" xr:uid="{00000000-0005-0000-0000-0000D2320000}"/>
    <cellStyle name="標準 6 2 5 3 2 3 2 2" xfId="25407" xr:uid="{00000000-0005-0000-0000-0000D3320000}"/>
    <cellStyle name="標準 6 2 5 3 2 3 3" xfId="19000" xr:uid="{00000000-0005-0000-0000-0000D4320000}"/>
    <cellStyle name="標準 6 2 5 3 2 4" xfId="8410" xr:uid="{00000000-0005-0000-0000-0000D5320000}"/>
    <cellStyle name="標準 6 2 5 3 2 4 2" xfId="21225" xr:uid="{00000000-0005-0000-0000-0000D6320000}"/>
    <cellStyle name="標準 6 2 5 3 2 5" xfId="14818" xr:uid="{00000000-0005-0000-0000-0000D7320000}"/>
    <cellStyle name="標準 6 2 5 3 3" xfId="2993" xr:uid="{00000000-0005-0000-0000-0000D8320000}"/>
    <cellStyle name="標準 6 2 5 3 3 2" xfId="9416" xr:uid="{00000000-0005-0000-0000-0000D9320000}"/>
    <cellStyle name="標準 6 2 5 3 3 2 2" xfId="22231" xr:uid="{00000000-0005-0000-0000-0000DA320000}"/>
    <cellStyle name="標準 6 2 5 3 3 3" xfId="15824" xr:uid="{00000000-0005-0000-0000-0000DB320000}"/>
    <cellStyle name="標準 6 2 5 3 4" xfId="5157" xr:uid="{00000000-0005-0000-0000-0000DC320000}"/>
    <cellStyle name="標準 6 2 5 3 4 2" xfId="11570" xr:uid="{00000000-0005-0000-0000-0000DD320000}"/>
    <cellStyle name="標準 6 2 5 3 4 2 2" xfId="24385" xr:uid="{00000000-0005-0000-0000-0000DE320000}"/>
    <cellStyle name="標準 6 2 5 3 4 3" xfId="17978" xr:uid="{00000000-0005-0000-0000-0000DF320000}"/>
    <cellStyle name="標準 6 2 5 3 5" xfId="7415" xr:uid="{00000000-0005-0000-0000-0000E0320000}"/>
    <cellStyle name="標準 6 2 5 3 5 2" xfId="20230" xr:uid="{00000000-0005-0000-0000-0000E1320000}"/>
    <cellStyle name="標準 6 2 5 3 6" xfId="13823" xr:uid="{00000000-0005-0000-0000-0000E2320000}"/>
    <cellStyle name="標準 6 2 5 4" xfId="1504" xr:uid="{00000000-0005-0000-0000-0000E3320000}"/>
    <cellStyle name="標準 6 2 5 4 2" xfId="3536" xr:uid="{00000000-0005-0000-0000-0000E4320000}"/>
    <cellStyle name="標準 6 2 5 4 2 2" xfId="9956" xr:uid="{00000000-0005-0000-0000-0000E5320000}"/>
    <cellStyle name="標準 6 2 5 4 2 2 2" xfId="22771" xr:uid="{00000000-0005-0000-0000-0000E6320000}"/>
    <cellStyle name="標準 6 2 5 4 2 3" xfId="16364" xr:uid="{00000000-0005-0000-0000-0000E7320000}"/>
    <cellStyle name="標準 6 2 5 4 3" xfId="5700" xr:uid="{00000000-0005-0000-0000-0000E8320000}"/>
    <cellStyle name="標準 6 2 5 4 3 2" xfId="12113" xr:uid="{00000000-0005-0000-0000-0000E9320000}"/>
    <cellStyle name="標準 6 2 5 4 3 2 2" xfId="24928" xr:uid="{00000000-0005-0000-0000-0000EA320000}"/>
    <cellStyle name="標準 6 2 5 4 3 3" xfId="18521" xr:uid="{00000000-0005-0000-0000-0000EB320000}"/>
    <cellStyle name="標準 6 2 5 4 4" xfId="7931" xr:uid="{00000000-0005-0000-0000-0000EC320000}"/>
    <cellStyle name="標準 6 2 5 4 4 2" xfId="20746" xr:uid="{00000000-0005-0000-0000-0000ED320000}"/>
    <cellStyle name="標準 6 2 5 4 5" xfId="14339" xr:uid="{00000000-0005-0000-0000-0000EE320000}"/>
    <cellStyle name="標準 6 2 5 5" xfId="2514" xr:uid="{00000000-0005-0000-0000-0000EF320000}"/>
    <cellStyle name="標準 6 2 5 5 2" xfId="8937" xr:uid="{00000000-0005-0000-0000-0000F0320000}"/>
    <cellStyle name="標準 6 2 5 5 2 2" xfId="21752" xr:uid="{00000000-0005-0000-0000-0000F1320000}"/>
    <cellStyle name="標準 6 2 5 5 3" xfId="15345" xr:uid="{00000000-0005-0000-0000-0000F2320000}"/>
    <cellStyle name="標準 6 2 5 6" xfId="4678" xr:uid="{00000000-0005-0000-0000-0000F3320000}"/>
    <cellStyle name="標準 6 2 5 6 2" xfId="11091" xr:uid="{00000000-0005-0000-0000-0000F4320000}"/>
    <cellStyle name="標準 6 2 5 6 2 2" xfId="23906" xr:uid="{00000000-0005-0000-0000-0000F5320000}"/>
    <cellStyle name="標準 6 2 5 6 3" xfId="17499" xr:uid="{00000000-0005-0000-0000-0000F6320000}"/>
    <cellStyle name="標準 6 2 5 7" xfId="6761" xr:uid="{00000000-0005-0000-0000-0000F7320000}"/>
    <cellStyle name="標準 6 2 5 7 2" xfId="19576" xr:uid="{00000000-0005-0000-0000-0000F8320000}"/>
    <cellStyle name="標準 6 2 5 8" xfId="13169" xr:uid="{00000000-0005-0000-0000-0000F9320000}"/>
    <cellStyle name="標準 6 2 6" xfId="334" xr:uid="{00000000-0005-0000-0000-0000FA320000}"/>
    <cellStyle name="標準 6 2 6 2" xfId="927" xr:uid="{00000000-0005-0000-0000-0000FB320000}"/>
    <cellStyle name="標準 6 2 6 2 2" xfId="1949" xr:uid="{00000000-0005-0000-0000-0000FC320000}"/>
    <cellStyle name="標準 6 2 6 2 2 2" xfId="3980" xr:uid="{00000000-0005-0000-0000-0000FD320000}"/>
    <cellStyle name="標準 6 2 6 2 2 2 2" xfId="10400" xr:uid="{00000000-0005-0000-0000-0000FE320000}"/>
    <cellStyle name="標準 6 2 6 2 2 2 2 2" xfId="23215" xr:uid="{00000000-0005-0000-0000-0000FF320000}"/>
    <cellStyle name="標準 6 2 6 2 2 2 3" xfId="16808" xr:uid="{00000000-0005-0000-0000-000000330000}"/>
    <cellStyle name="標準 6 2 6 2 2 3" xfId="6144" xr:uid="{00000000-0005-0000-0000-000001330000}"/>
    <cellStyle name="標準 6 2 6 2 2 3 2" xfId="12557" xr:uid="{00000000-0005-0000-0000-000002330000}"/>
    <cellStyle name="標準 6 2 6 2 2 3 2 2" xfId="25372" xr:uid="{00000000-0005-0000-0000-000003330000}"/>
    <cellStyle name="標準 6 2 6 2 2 3 3" xfId="18965" xr:uid="{00000000-0005-0000-0000-000004330000}"/>
    <cellStyle name="標準 6 2 6 2 2 4" xfId="8375" xr:uid="{00000000-0005-0000-0000-000005330000}"/>
    <cellStyle name="標準 6 2 6 2 2 4 2" xfId="21190" xr:uid="{00000000-0005-0000-0000-000006330000}"/>
    <cellStyle name="標準 6 2 6 2 2 5" xfId="14783" xr:uid="{00000000-0005-0000-0000-000007330000}"/>
    <cellStyle name="標準 6 2 6 2 3" xfId="2958" xr:uid="{00000000-0005-0000-0000-000008330000}"/>
    <cellStyle name="標準 6 2 6 2 3 2" xfId="9381" xr:uid="{00000000-0005-0000-0000-000009330000}"/>
    <cellStyle name="標準 6 2 6 2 3 2 2" xfId="22196" xr:uid="{00000000-0005-0000-0000-00000A330000}"/>
    <cellStyle name="標準 6 2 6 2 3 3" xfId="15789" xr:uid="{00000000-0005-0000-0000-00000B330000}"/>
    <cellStyle name="標準 6 2 6 2 4" xfId="5122" xr:uid="{00000000-0005-0000-0000-00000C330000}"/>
    <cellStyle name="標準 6 2 6 2 4 2" xfId="11535" xr:uid="{00000000-0005-0000-0000-00000D330000}"/>
    <cellStyle name="標準 6 2 6 2 4 2 2" xfId="24350" xr:uid="{00000000-0005-0000-0000-00000E330000}"/>
    <cellStyle name="標準 6 2 6 2 4 3" xfId="17943" xr:uid="{00000000-0005-0000-0000-00000F330000}"/>
    <cellStyle name="標準 6 2 6 2 5" xfId="7380" xr:uid="{00000000-0005-0000-0000-000010330000}"/>
    <cellStyle name="標準 6 2 6 2 5 2" xfId="20195" xr:uid="{00000000-0005-0000-0000-000011330000}"/>
    <cellStyle name="標準 6 2 6 2 6" xfId="13788" xr:uid="{00000000-0005-0000-0000-000012330000}"/>
    <cellStyle name="標準 6 2 6 3" xfId="1470" xr:uid="{00000000-0005-0000-0000-000013330000}"/>
    <cellStyle name="標準 6 2 6 3 2" xfId="3502" xr:uid="{00000000-0005-0000-0000-000014330000}"/>
    <cellStyle name="標準 6 2 6 3 2 2" xfId="9922" xr:uid="{00000000-0005-0000-0000-000015330000}"/>
    <cellStyle name="標準 6 2 6 3 2 2 2" xfId="22737" xr:uid="{00000000-0005-0000-0000-000016330000}"/>
    <cellStyle name="標準 6 2 6 3 2 3" xfId="16330" xr:uid="{00000000-0005-0000-0000-000017330000}"/>
    <cellStyle name="標準 6 2 6 3 3" xfId="5666" xr:uid="{00000000-0005-0000-0000-000018330000}"/>
    <cellStyle name="標準 6 2 6 3 3 2" xfId="12079" xr:uid="{00000000-0005-0000-0000-000019330000}"/>
    <cellStyle name="標準 6 2 6 3 3 2 2" xfId="24894" xr:uid="{00000000-0005-0000-0000-00001A330000}"/>
    <cellStyle name="標準 6 2 6 3 3 3" xfId="18487" xr:uid="{00000000-0005-0000-0000-00001B330000}"/>
    <cellStyle name="標準 6 2 6 3 4" xfId="7897" xr:uid="{00000000-0005-0000-0000-00001C330000}"/>
    <cellStyle name="標準 6 2 6 3 4 2" xfId="20712" xr:uid="{00000000-0005-0000-0000-00001D330000}"/>
    <cellStyle name="標準 6 2 6 3 5" xfId="14305" xr:uid="{00000000-0005-0000-0000-00001E330000}"/>
    <cellStyle name="標準 6 2 6 4" xfId="2480" xr:uid="{00000000-0005-0000-0000-00001F330000}"/>
    <cellStyle name="標準 6 2 6 4 2" xfId="8903" xr:uid="{00000000-0005-0000-0000-000020330000}"/>
    <cellStyle name="標準 6 2 6 4 2 2" xfId="21718" xr:uid="{00000000-0005-0000-0000-000021330000}"/>
    <cellStyle name="標準 6 2 6 4 3" xfId="15311" xr:uid="{00000000-0005-0000-0000-000022330000}"/>
    <cellStyle name="標準 6 2 6 5" xfId="4644" xr:uid="{00000000-0005-0000-0000-000023330000}"/>
    <cellStyle name="標準 6 2 6 5 2" xfId="11057" xr:uid="{00000000-0005-0000-0000-000024330000}"/>
    <cellStyle name="標準 6 2 6 5 2 2" xfId="23872" xr:uid="{00000000-0005-0000-0000-000025330000}"/>
    <cellStyle name="標準 6 2 6 5 3" xfId="17465" xr:uid="{00000000-0005-0000-0000-000026330000}"/>
    <cellStyle name="標準 6 2 6 6" xfId="6825" xr:uid="{00000000-0005-0000-0000-000027330000}"/>
    <cellStyle name="標準 6 2 6 6 2" xfId="19640" xr:uid="{00000000-0005-0000-0000-000028330000}"/>
    <cellStyle name="標準 6 2 6 7" xfId="13233" xr:uid="{00000000-0005-0000-0000-000029330000}"/>
    <cellStyle name="標準 6 2 7" xfId="163" xr:uid="{00000000-0005-0000-0000-00002A330000}"/>
    <cellStyle name="標準 6 2 7 2" xfId="1095" xr:uid="{00000000-0005-0000-0000-00002B330000}"/>
    <cellStyle name="標準 6 2 7 2 2" xfId="2135" xr:uid="{00000000-0005-0000-0000-00002C330000}"/>
    <cellStyle name="標準 6 2 7 2 2 2" xfId="4166" xr:uid="{00000000-0005-0000-0000-00002D330000}"/>
    <cellStyle name="標準 6 2 7 2 2 2 2" xfId="10586" xr:uid="{00000000-0005-0000-0000-00002E330000}"/>
    <cellStyle name="標準 6 2 7 2 2 2 2 2" xfId="23401" xr:uid="{00000000-0005-0000-0000-00002F330000}"/>
    <cellStyle name="標準 6 2 7 2 2 2 3" xfId="16994" xr:uid="{00000000-0005-0000-0000-000030330000}"/>
    <cellStyle name="標準 6 2 7 2 2 3" xfId="6330" xr:uid="{00000000-0005-0000-0000-000031330000}"/>
    <cellStyle name="標準 6 2 7 2 2 3 2" xfId="12743" xr:uid="{00000000-0005-0000-0000-000032330000}"/>
    <cellStyle name="標準 6 2 7 2 2 3 2 2" xfId="25558" xr:uid="{00000000-0005-0000-0000-000033330000}"/>
    <cellStyle name="標準 6 2 7 2 2 3 3" xfId="19151" xr:uid="{00000000-0005-0000-0000-000034330000}"/>
    <cellStyle name="標準 6 2 7 2 2 4" xfId="8561" xr:uid="{00000000-0005-0000-0000-000035330000}"/>
    <cellStyle name="標準 6 2 7 2 2 4 2" xfId="21376" xr:uid="{00000000-0005-0000-0000-000036330000}"/>
    <cellStyle name="標準 6 2 7 2 2 5" xfId="14969" xr:uid="{00000000-0005-0000-0000-000037330000}"/>
    <cellStyle name="標準 6 2 7 2 3" xfId="3144" xr:uid="{00000000-0005-0000-0000-000038330000}"/>
    <cellStyle name="標準 6 2 7 2 3 2" xfId="9567" xr:uid="{00000000-0005-0000-0000-000039330000}"/>
    <cellStyle name="標準 6 2 7 2 3 2 2" xfId="22382" xr:uid="{00000000-0005-0000-0000-00003A330000}"/>
    <cellStyle name="標準 6 2 7 2 3 3" xfId="15975" xr:uid="{00000000-0005-0000-0000-00003B330000}"/>
    <cellStyle name="標準 6 2 7 2 4" xfId="5308" xr:uid="{00000000-0005-0000-0000-00003C330000}"/>
    <cellStyle name="標準 6 2 7 2 4 2" xfId="11721" xr:uid="{00000000-0005-0000-0000-00003D330000}"/>
    <cellStyle name="標準 6 2 7 2 4 2 2" xfId="24536" xr:uid="{00000000-0005-0000-0000-00003E330000}"/>
    <cellStyle name="標準 6 2 7 2 4 3" xfId="18129" xr:uid="{00000000-0005-0000-0000-00003F330000}"/>
    <cellStyle name="標準 6 2 7 2 5" xfId="7548" xr:uid="{00000000-0005-0000-0000-000040330000}"/>
    <cellStyle name="標準 6 2 7 2 5 2" xfId="20363" xr:uid="{00000000-0005-0000-0000-000041330000}"/>
    <cellStyle name="標準 6 2 7 2 6" xfId="13956" xr:uid="{00000000-0005-0000-0000-000042330000}"/>
    <cellStyle name="標準 6 2 7 3" xfId="1653" xr:uid="{00000000-0005-0000-0000-000043330000}"/>
    <cellStyle name="標準 6 2 7 3 2" xfId="3684" xr:uid="{00000000-0005-0000-0000-000044330000}"/>
    <cellStyle name="標準 6 2 7 3 2 2" xfId="10104" xr:uid="{00000000-0005-0000-0000-000045330000}"/>
    <cellStyle name="標準 6 2 7 3 2 2 2" xfId="22919" xr:uid="{00000000-0005-0000-0000-000046330000}"/>
    <cellStyle name="標準 6 2 7 3 2 3" xfId="16512" xr:uid="{00000000-0005-0000-0000-000047330000}"/>
    <cellStyle name="標準 6 2 7 3 3" xfId="5848" xr:uid="{00000000-0005-0000-0000-000048330000}"/>
    <cellStyle name="標準 6 2 7 3 3 2" xfId="12261" xr:uid="{00000000-0005-0000-0000-000049330000}"/>
    <cellStyle name="標準 6 2 7 3 3 2 2" xfId="25076" xr:uid="{00000000-0005-0000-0000-00004A330000}"/>
    <cellStyle name="標準 6 2 7 3 3 3" xfId="18669" xr:uid="{00000000-0005-0000-0000-00004B330000}"/>
    <cellStyle name="標準 6 2 7 3 4" xfId="8079" xr:uid="{00000000-0005-0000-0000-00004C330000}"/>
    <cellStyle name="標準 6 2 7 3 4 2" xfId="20894" xr:uid="{00000000-0005-0000-0000-00004D330000}"/>
    <cellStyle name="標準 6 2 7 3 5" xfId="14487" xr:uid="{00000000-0005-0000-0000-00004E330000}"/>
    <cellStyle name="標準 6 2 7 4" xfId="2662" xr:uid="{00000000-0005-0000-0000-00004F330000}"/>
    <cellStyle name="標準 6 2 7 4 2" xfId="9085" xr:uid="{00000000-0005-0000-0000-000050330000}"/>
    <cellStyle name="標準 6 2 7 4 2 2" xfId="21900" xr:uid="{00000000-0005-0000-0000-000051330000}"/>
    <cellStyle name="標準 6 2 7 4 3" xfId="15493" xr:uid="{00000000-0005-0000-0000-000052330000}"/>
    <cellStyle name="標準 6 2 7 5" xfId="4826" xr:uid="{00000000-0005-0000-0000-000053330000}"/>
    <cellStyle name="標準 6 2 7 5 2" xfId="11239" xr:uid="{00000000-0005-0000-0000-000054330000}"/>
    <cellStyle name="標準 6 2 7 5 2 2" xfId="24054" xr:uid="{00000000-0005-0000-0000-000055330000}"/>
    <cellStyle name="標準 6 2 7 5 3" xfId="17647" xr:uid="{00000000-0005-0000-0000-000056330000}"/>
    <cellStyle name="標準 6 2 7 6" xfId="6686" xr:uid="{00000000-0005-0000-0000-000057330000}"/>
    <cellStyle name="標準 6 2 7 6 2" xfId="19501" xr:uid="{00000000-0005-0000-0000-000058330000}"/>
    <cellStyle name="標準 6 2 7 7" xfId="13094" xr:uid="{00000000-0005-0000-0000-000059330000}"/>
    <cellStyle name="標準 6 2 8" xfId="756" xr:uid="{00000000-0005-0000-0000-00005A330000}"/>
    <cellStyle name="標準 6 2 8 2" xfId="890" xr:uid="{00000000-0005-0000-0000-00005B330000}"/>
    <cellStyle name="標準 6 2 8 2 2" xfId="1912" xr:uid="{00000000-0005-0000-0000-00005C330000}"/>
    <cellStyle name="標準 6 2 8 2 2 2" xfId="3943" xr:uid="{00000000-0005-0000-0000-00005D330000}"/>
    <cellStyle name="標準 6 2 8 2 2 2 2" xfId="10363" xr:uid="{00000000-0005-0000-0000-00005E330000}"/>
    <cellStyle name="標準 6 2 8 2 2 2 2 2" xfId="23178" xr:uid="{00000000-0005-0000-0000-00005F330000}"/>
    <cellStyle name="標準 6 2 8 2 2 2 3" xfId="16771" xr:uid="{00000000-0005-0000-0000-000060330000}"/>
    <cellStyle name="標準 6 2 8 2 2 3" xfId="6107" xr:uid="{00000000-0005-0000-0000-000061330000}"/>
    <cellStyle name="標準 6 2 8 2 2 3 2" xfId="12520" xr:uid="{00000000-0005-0000-0000-000062330000}"/>
    <cellStyle name="標準 6 2 8 2 2 3 2 2" xfId="25335" xr:uid="{00000000-0005-0000-0000-000063330000}"/>
    <cellStyle name="標準 6 2 8 2 2 3 3" xfId="18928" xr:uid="{00000000-0005-0000-0000-000064330000}"/>
    <cellStyle name="標準 6 2 8 2 2 4" xfId="8338" xr:uid="{00000000-0005-0000-0000-000065330000}"/>
    <cellStyle name="標準 6 2 8 2 2 4 2" xfId="21153" xr:uid="{00000000-0005-0000-0000-000066330000}"/>
    <cellStyle name="標準 6 2 8 2 2 5" xfId="14746" xr:uid="{00000000-0005-0000-0000-000067330000}"/>
    <cellStyle name="標準 6 2 8 2 3" xfId="2921" xr:uid="{00000000-0005-0000-0000-000068330000}"/>
    <cellStyle name="標準 6 2 8 2 3 2" xfId="9344" xr:uid="{00000000-0005-0000-0000-000069330000}"/>
    <cellStyle name="標準 6 2 8 2 3 2 2" xfId="22159" xr:uid="{00000000-0005-0000-0000-00006A330000}"/>
    <cellStyle name="標準 6 2 8 2 3 3" xfId="15752" xr:uid="{00000000-0005-0000-0000-00006B330000}"/>
    <cellStyle name="標準 6 2 8 2 4" xfId="5085" xr:uid="{00000000-0005-0000-0000-00006C330000}"/>
    <cellStyle name="標準 6 2 8 2 4 2" xfId="11498" xr:uid="{00000000-0005-0000-0000-00006D330000}"/>
    <cellStyle name="標準 6 2 8 2 4 2 2" xfId="24313" xr:uid="{00000000-0005-0000-0000-00006E330000}"/>
    <cellStyle name="標準 6 2 8 2 4 3" xfId="17906" xr:uid="{00000000-0005-0000-0000-00006F330000}"/>
    <cellStyle name="標準 6 2 8 2 5" xfId="7343" xr:uid="{00000000-0005-0000-0000-000070330000}"/>
    <cellStyle name="標準 6 2 8 2 5 2" xfId="20158" xr:uid="{00000000-0005-0000-0000-000071330000}"/>
    <cellStyle name="標準 6 2 8 2 6" xfId="13751" xr:uid="{00000000-0005-0000-0000-000072330000}"/>
    <cellStyle name="標準 6 2 8 3" xfId="1433" xr:uid="{00000000-0005-0000-0000-000073330000}"/>
    <cellStyle name="標準 6 2 8 3 2" xfId="3465" xr:uid="{00000000-0005-0000-0000-000074330000}"/>
    <cellStyle name="標準 6 2 8 3 2 2" xfId="9885" xr:uid="{00000000-0005-0000-0000-000075330000}"/>
    <cellStyle name="標準 6 2 8 3 2 2 2" xfId="22700" xr:uid="{00000000-0005-0000-0000-000076330000}"/>
    <cellStyle name="標準 6 2 8 3 2 3" xfId="16293" xr:uid="{00000000-0005-0000-0000-000077330000}"/>
    <cellStyle name="標準 6 2 8 3 3" xfId="5629" xr:uid="{00000000-0005-0000-0000-000078330000}"/>
    <cellStyle name="標準 6 2 8 3 3 2" xfId="12042" xr:uid="{00000000-0005-0000-0000-000079330000}"/>
    <cellStyle name="標準 6 2 8 3 3 2 2" xfId="24857" xr:uid="{00000000-0005-0000-0000-00007A330000}"/>
    <cellStyle name="標準 6 2 8 3 3 3" xfId="18450" xr:uid="{00000000-0005-0000-0000-00007B330000}"/>
    <cellStyle name="標準 6 2 8 3 4" xfId="7860" xr:uid="{00000000-0005-0000-0000-00007C330000}"/>
    <cellStyle name="標準 6 2 8 3 4 2" xfId="20675" xr:uid="{00000000-0005-0000-0000-00007D330000}"/>
    <cellStyle name="標準 6 2 8 3 5" xfId="14268" xr:uid="{00000000-0005-0000-0000-00007E330000}"/>
    <cellStyle name="標準 6 2 8 4" xfId="2443" xr:uid="{00000000-0005-0000-0000-00007F330000}"/>
    <cellStyle name="標準 6 2 8 4 2" xfId="8866" xr:uid="{00000000-0005-0000-0000-000080330000}"/>
    <cellStyle name="標準 6 2 8 4 2 2" xfId="21681" xr:uid="{00000000-0005-0000-0000-000081330000}"/>
    <cellStyle name="標準 6 2 8 4 3" xfId="15274" xr:uid="{00000000-0005-0000-0000-000082330000}"/>
    <cellStyle name="標準 6 2 8 5" xfId="4607" xr:uid="{00000000-0005-0000-0000-000083330000}"/>
    <cellStyle name="標準 6 2 8 5 2" xfId="11020" xr:uid="{00000000-0005-0000-0000-000084330000}"/>
    <cellStyle name="標準 6 2 8 5 2 2" xfId="23835" xr:uid="{00000000-0005-0000-0000-000085330000}"/>
    <cellStyle name="標準 6 2 8 5 3" xfId="17428" xr:uid="{00000000-0005-0000-0000-000086330000}"/>
    <cellStyle name="標準 6 2 8 6" xfId="7210" xr:uid="{00000000-0005-0000-0000-000087330000}"/>
    <cellStyle name="標準 6 2 8 6 2" xfId="20025" xr:uid="{00000000-0005-0000-0000-000088330000}"/>
    <cellStyle name="標準 6 2 8 7" xfId="13618" xr:uid="{00000000-0005-0000-0000-000089330000}"/>
    <cellStyle name="標準 6 2 9" xfId="800" xr:uid="{00000000-0005-0000-0000-00008A330000}"/>
    <cellStyle name="標準 6 2 9 2" xfId="1260" xr:uid="{00000000-0005-0000-0000-00008B330000}"/>
    <cellStyle name="標準 6 2 9 2 2" xfId="2300" xr:uid="{00000000-0005-0000-0000-00008C330000}"/>
    <cellStyle name="標準 6 2 9 2 2 2" xfId="4331" xr:uid="{00000000-0005-0000-0000-00008D330000}"/>
    <cellStyle name="標準 6 2 9 2 2 2 2" xfId="10751" xr:uid="{00000000-0005-0000-0000-00008E330000}"/>
    <cellStyle name="標準 6 2 9 2 2 2 2 2" xfId="23566" xr:uid="{00000000-0005-0000-0000-00008F330000}"/>
    <cellStyle name="標準 6 2 9 2 2 2 3" xfId="17159" xr:uid="{00000000-0005-0000-0000-000090330000}"/>
    <cellStyle name="標準 6 2 9 2 2 3" xfId="6495" xr:uid="{00000000-0005-0000-0000-000091330000}"/>
    <cellStyle name="標準 6 2 9 2 2 3 2" xfId="12908" xr:uid="{00000000-0005-0000-0000-000092330000}"/>
    <cellStyle name="標準 6 2 9 2 2 3 2 2" xfId="25723" xr:uid="{00000000-0005-0000-0000-000093330000}"/>
    <cellStyle name="標準 6 2 9 2 2 3 3" xfId="19316" xr:uid="{00000000-0005-0000-0000-000094330000}"/>
    <cellStyle name="標準 6 2 9 2 2 4" xfId="8726" xr:uid="{00000000-0005-0000-0000-000095330000}"/>
    <cellStyle name="標準 6 2 9 2 2 4 2" xfId="21541" xr:uid="{00000000-0005-0000-0000-000096330000}"/>
    <cellStyle name="標準 6 2 9 2 2 5" xfId="15134" xr:uid="{00000000-0005-0000-0000-000097330000}"/>
    <cellStyle name="標準 6 2 9 2 3" xfId="3309" xr:uid="{00000000-0005-0000-0000-000098330000}"/>
    <cellStyle name="標準 6 2 9 2 3 2" xfId="9732" xr:uid="{00000000-0005-0000-0000-000099330000}"/>
    <cellStyle name="標準 6 2 9 2 3 2 2" xfId="22547" xr:uid="{00000000-0005-0000-0000-00009A330000}"/>
    <cellStyle name="標準 6 2 9 2 3 3" xfId="16140" xr:uid="{00000000-0005-0000-0000-00009B330000}"/>
    <cellStyle name="標準 6 2 9 2 4" xfId="5473" xr:uid="{00000000-0005-0000-0000-00009C330000}"/>
    <cellStyle name="標準 6 2 9 2 4 2" xfId="11886" xr:uid="{00000000-0005-0000-0000-00009D330000}"/>
    <cellStyle name="標準 6 2 9 2 4 2 2" xfId="24701" xr:uid="{00000000-0005-0000-0000-00009E330000}"/>
    <cellStyle name="標準 6 2 9 2 4 3" xfId="18294" xr:uid="{00000000-0005-0000-0000-00009F330000}"/>
    <cellStyle name="標準 6 2 9 2 5" xfId="7713" xr:uid="{00000000-0005-0000-0000-0000A0330000}"/>
    <cellStyle name="標準 6 2 9 2 5 2" xfId="20528" xr:uid="{00000000-0005-0000-0000-0000A1330000}"/>
    <cellStyle name="標準 6 2 9 2 6" xfId="14121" xr:uid="{00000000-0005-0000-0000-0000A2330000}"/>
    <cellStyle name="標準 6 2 9 3" xfId="1818" xr:uid="{00000000-0005-0000-0000-0000A3330000}"/>
    <cellStyle name="標準 6 2 9 3 2" xfId="3849" xr:uid="{00000000-0005-0000-0000-0000A4330000}"/>
    <cellStyle name="標準 6 2 9 3 2 2" xfId="10269" xr:uid="{00000000-0005-0000-0000-0000A5330000}"/>
    <cellStyle name="標準 6 2 9 3 2 2 2" xfId="23084" xr:uid="{00000000-0005-0000-0000-0000A6330000}"/>
    <cellStyle name="標準 6 2 9 3 2 3" xfId="16677" xr:uid="{00000000-0005-0000-0000-0000A7330000}"/>
    <cellStyle name="標準 6 2 9 3 3" xfId="6013" xr:uid="{00000000-0005-0000-0000-0000A8330000}"/>
    <cellStyle name="標準 6 2 9 3 3 2" xfId="12426" xr:uid="{00000000-0005-0000-0000-0000A9330000}"/>
    <cellStyle name="標準 6 2 9 3 3 2 2" xfId="25241" xr:uid="{00000000-0005-0000-0000-0000AA330000}"/>
    <cellStyle name="標準 6 2 9 3 3 3" xfId="18834" xr:uid="{00000000-0005-0000-0000-0000AB330000}"/>
    <cellStyle name="標準 6 2 9 3 4" xfId="8244" xr:uid="{00000000-0005-0000-0000-0000AC330000}"/>
    <cellStyle name="標準 6 2 9 3 4 2" xfId="21059" xr:uid="{00000000-0005-0000-0000-0000AD330000}"/>
    <cellStyle name="標準 6 2 9 3 5" xfId="14652" xr:uid="{00000000-0005-0000-0000-0000AE330000}"/>
    <cellStyle name="標準 6 2 9 4" xfId="2827" xr:uid="{00000000-0005-0000-0000-0000AF330000}"/>
    <cellStyle name="標準 6 2 9 4 2" xfId="9250" xr:uid="{00000000-0005-0000-0000-0000B0330000}"/>
    <cellStyle name="標準 6 2 9 4 2 2" xfId="22065" xr:uid="{00000000-0005-0000-0000-0000B1330000}"/>
    <cellStyle name="標準 6 2 9 4 3" xfId="15658" xr:uid="{00000000-0005-0000-0000-0000B2330000}"/>
    <cellStyle name="標準 6 2 9 5" xfId="4991" xr:uid="{00000000-0005-0000-0000-0000B3330000}"/>
    <cellStyle name="標準 6 2 9 5 2" xfId="11404" xr:uid="{00000000-0005-0000-0000-0000B4330000}"/>
    <cellStyle name="標準 6 2 9 5 2 2" xfId="24219" xr:uid="{00000000-0005-0000-0000-0000B5330000}"/>
    <cellStyle name="標準 6 2 9 5 3" xfId="17812" xr:uid="{00000000-0005-0000-0000-0000B6330000}"/>
    <cellStyle name="標準 6 2 9 6" xfId="7253" xr:uid="{00000000-0005-0000-0000-0000B7330000}"/>
    <cellStyle name="標準 6 2 9 6 2" xfId="20068" xr:uid="{00000000-0005-0000-0000-0000B8330000}"/>
    <cellStyle name="標準 6 2 9 7" xfId="13661" xr:uid="{00000000-0005-0000-0000-0000B9330000}"/>
    <cellStyle name="標準 6 20" xfId="104" xr:uid="{00000000-0005-0000-0000-0000BA330000}"/>
    <cellStyle name="標準 6 20 2" xfId="6655" xr:uid="{00000000-0005-0000-0000-0000BB330000}"/>
    <cellStyle name="標準 6 20 2 2" xfId="19470" xr:uid="{00000000-0005-0000-0000-0000BC330000}"/>
    <cellStyle name="標準 6 20 3" xfId="13063" xr:uid="{00000000-0005-0000-0000-0000BD330000}"/>
    <cellStyle name="標準 6 21" xfId="6632" xr:uid="{00000000-0005-0000-0000-0000BE330000}"/>
    <cellStyle name="標準 6 21 2" xfId="19448" xr:uid="{00000000-0005-0000-0000-0000BF330000}"/>
    <cellStyle name="標準 6 22" xfId="13054" xr:uid="{00000000-0005-0000-0000-0000C0330000}"/>
    <cellStyle name="標準 6 3" xfId="138" xr:uid="{00000000-0005-0000-0000-0000C1330000}"/>
    <cellStyle name="標準 6 3 10" xfId="859" xr:uid="{00000000-0005-0000-0000-0000C2330000}"/>
    <cellStyle name="標準 6 3 10 2" xfId="1877" xr:uid="{00000000-0005-0000-0000-0000C3330000}"/>
    <cellStyle name="標準 6 3 10 2 2" xfId="3908" xr:uid="{00000000-0005-0000-0000-0000C4330000}"/>
    <cellStyle name="標準 6 3 10 2 2 2" xfId="10328" xr:uid="{00000000-0005-0000-0000-0000C5330000}"/>
    <cellStyle name="標準 6 3 10 2 2 2 2" xfId="23143" xr:uid="{00000000-0005-0000-0000-0000C6330000}"/>
    <cellStyle name="標準 6 3 10 2 2 3" xfId="16736" xr:uid="{00000000-0005-0000-0000-0000C7330000}"/>
    <cellStyle name="標準 6 3 10 2 3" xfId="6072" xr:uid="{00000000-0005-0000-0000-0000C8330000}"/>
    <cellStyle name="標準 6 3 10 2 3 2" xfId="12485" xr:uid="{00000000-0005-0000-0000-0000C9330000}"/>
    <cellStyle name="標準 6 3 10 2 3 2 2" xfId="25300" xr:uid="{00000000-0005-0000-0000-0000CA330000}"/>
    <cellStyle name="標準 6 3 10 2 3 3" xfId="18893" xr:uid="{00000000-0005-0000-0000-0000CB330000}"/>
    <cellStyle name="標準 6 3 10 2 4" xfId="8303" xr:uid="{00000000-0005-0000-0000-0000CC330000}"/>
    <cellStyle name="標準 6 3 10 2 4 2" xfId="21118" xr:uid="{00000000-0005-0000-0000-0000CD330000}"/>
    <cellStyle name="標準 6 3 10 2 5" xfId="14711" xr:uid="{00000000-0005-0000-0000-0000CE330000}"/>
    <cellStyle name="標準 6 3 10 3" xfId="2886" xr:uid="{00000000-0005-0000-0000-0000CF330000}"/>
    <cellStyle name="標準 6 3 10 3 2" xfId="9309" xr:uid="{00000000-0005-0000-0000-0000D0330000}"/>
    <cellStyle name="標準 6 3 10 3 2 2" xfId="22124" xr:uid="{00000000-0005-0000-0000-0000D1330000}"/>
    <cellStyle name="標準 6 3 10 3 3" xfId="15717" xr:uid="{00000000-0005-0000-0000-0000D2330000}"/>
    <cellStyle name="標準 6 3 10 4" xfId="5050" xr:uid="{00000000-0005-0000-0000-0000D3330000}"/>
    <cellStyle name="標準 6 3 10 4 2" xfId="11463" xr:uid="{00000000-0005-0000-0000-0000D4330000}"/>
    <cellStyle name="標準 6 3 10 4 2 2" xfId="24278" xr:uid="{00000000-0005-0000-0000-0000D5330000}"/>
    <cellStyle name="標準 6 3 10 4 3" xfId="17871" xr:uid="{00000000-0005-0000-0000-0000D6330000}"/>
    <cellStyle name="標準 6 3 10 5" xfId="7312" xr:uid="{00000000-0005-0000-0000-0000D7330000}"/>
    <cellStyle name="標準 6 3 10 5 2" xfId="20127" xr:uid="{00000000-0005-0000-0000-0000D8330000}"/>
    <cellStyle name="標準 6 3 10 6" xfId="13720" xr:uid="{00000000-0005-0000-0000-0000D9330000}"/>
    <cellStyle name="標準 6 3 11" xfId="730" xr:uid="{00000000-0005-0000-0000-0000DA330000}"/>
    <cellStyle name="標準 6 3 11 2" xfId="1403" xr:uid="{00000000-0005-0000-0000-0000DB330000}"/>
    <cellStyle name="標準 6 3 11 2 2" xfId="3435" xr:uid="{00000000-0005-0000-0000-0000DC330000}"/>
    <cellStyle name="標準 6 3 11 2 2 2" xfId="9855" xr:uid="{00000000-0005-0000-0000-0000DD330000}"/>
    <cellStyle name="標準 6 3 11 2 2 2 2" xfId="22670" xr:uid="{00000000-0005-0000-0000-0000DE330000}"/>
    <cellStyle name="標準 6 3 11 2 2 3" xfId="16263" xr:uid="{00000000-0005-0000-0000-0000DF330000}"/>
    <cellStyle name="標準 6 3 11 2 3" xfId="5599" xr:uid="{00000000-0005-0000-0000-0000E0330000}"/>
    <cellStyle name="標準 6 3 11 2 3 2" xfId="12012" xr:uid="{00000000-0005-0000-0000-0000E1330000}"/>
    <cellStyle name="標準 6 3 11 2 3 2 2" xfId="24827" xr:uid="{00000000-0005-0000-0000-0000E2330000}"/>
    <cellStyle name="標準 6 3 11 2 3 3" xfId="18420" xr:uid="{00000000-0005-0000-0000-0000E3330000}"/>
    <cellStyle name="標準 6 3 11 2 4" xfId="7830" xr:uid="{00000000-0005-0000-0000-0000E4330000}"/>
    <cellStyle name="標準 6 3 11 2 4 2" xfId="20645" xr:uid="{00000000-0005-0000-0000-0000E5330000}"/>
    <cellStyle name="標準 6 3 11 2 5" xfId="14238" xr:uid="{00000000-0005-0000-0000-0000E6330000}"/>
    <cellStyle name="標準 6 3 11 3" xfId="2413" xr:uid="{00000000-0005-0000-0000-0000E7330000}"/>
    <cellStyle name="標準 6 3 11 3 2" xfId="8836" xr:uid="{00000000-0005-0000-0000-0000E8330000}"/>
    <cellStyle name="標準 6 3 11 3 2 2" xfId="21651" xr:uid="{00000000-0005-0000-0000-0000E9330000}"/>
    <cellStyle name="標準 6 3 11 3 3" xfId="15244" xr:uid="{00000000-0005-0000-0000-0000EA330000}"/>
    <cellStyle name="標準 6 3 11 4" xfId="4577" xr:uid="{00000000-0005-0000-0000-0000EB330000}"/>
    <cellStyle name="標準 6 3 11 4 2" xfId="10990" xr:uid="{00000000-0005-0000-0000-0000EC330000}"/>
    <cellStyle name="標準 6 3 11 4 2 2" xfId="23805" xr:uid="{00000000-0005-0000-0000-0000ED330000}"/>
    <cellStyle name="標準 6 3 11 4 3" xfId="17398" xr:uid="{00000000-0005-0000-0000-0000EE330000}"/>
    <cellStyle name="標準 6 3 11 5" xfId="7184" xr:uid="{00000000-0005-0000-0000-0000EF330000}"/>
    <cellStyle name="標準 6 3 11 5 2" xfId="19999" xr:uid="{00000000-0005-0000-0000-0000F0330000}"/>
    <cellStyle name="標準 6 3 11 6" xfId="13592" xr:uid="{00000000-0005-0000-0000-0000F1330000}"/>
    <cellStyle name="標準 6 3 12" xfId="1365" xr:uid="{00000000-0005-0000-0000-0000F2330000}"/>
    <cellStyle name="標準 6 3 12 2" xfId="3395" xr:uid="{00000000-0005-0000-0000-0000F3330000}"/>
    <cellStyle name="標準 6 3 12 2 2" xfId="5559" xr:uid="{00000000-0005-0000-0000-0000F4330000}"/>
    <cellStyle name="標準 6 3 12 2 2 2" xfId="11972" xr:uid="{00000000-0005-0000-0000-0000F5330000}"/>
    <cellStyle name="標準 6 3 12 2 2 2 2" xfId="24787" xr:uid="{00000000-0005-0000-0000-0000F6330000}"/>
    <cellStyle name="標準 6 3 12 2 2 3" xfId="18380" xr:uid="{00000000-0005-0000-0000-0000F7330000}"/>
    <cellStyle name="標準 6 3 12 2 3" xfId="9815" xr:uid="{00000000-0005-0000-0000-0000F8330000}"/>
    <cellStyle name="標準 6 3 12 2 3 2" xfId="22630" xr:uid="{00000000-0005-0000-0000-0000F9330000}"/>
    <cellStyle name="標準 6 3 12 2 4" xfId="16223" xr:uid="{00000000-0005-0000-0000-0000FA330000}"/>
    <cellStyle name="標準 6 3 12 3" xfId="2375" xr:uid="{00000000-0005-0000-0000-0000FB330000}"/>
    <cellStyle name="標準 6 3 12 3 2" xfId="8798" xr:uid="{00000000-0005-0000-0000-0000FC330000}"/>
    <cellStyle name="標準 6 3 12 3 2 2" xfId="21613" xr:uid="{00000000-0005-0000-0000-0000FD330000}"/>
    <cellStyle name="標準 6 3 12 3 3" xfId="15206" xr:uid="{00000000-0005-0000-0000-0000FE330000}"/>
    <cellStyle name="標準 6 3 12 4" xfId="4537" xr:uid="{00000000-0005-0000-0000-0000FF330000}"/>
    <cellStyle name="標準 6 3 12 4 2" xfId="10950" xr:uid="{00000000-0005-0000-0000-000000340000}"/>
    <cellStyle name="標準 6 3 12 4 2 2" xfId="23765" xr:uid="{00000000-0005-0000-0000-000001340000}"/>
    <cellStyle name="標準 6 3 12 4 3" xfId="17358" xr:uid="{00000000-0005-0000-0000-000002340000}"/>
    <cellStyle name="標準 6 3 12 5" xfId="7792" xr:uid="{00000000-0005-0000-0000-000003340000}"/>
    <cellStyle name="標準 6 3 12 5 2" xfId="20607" xr:uid="{00000000-0005-0000-0000-000004340000}"/>
    <cellStyle name="標準 6 3 12 6" xfId="14200" xr:uid="{00000000-0005-0000-0000-000005340000}"/>
    <cellStyle name="標準 6 3 13" xfId="1333" xr:uid="{00000000-0005-0000-0000-000006340000}"/>
    <cellStyle name="標準 6 3 13 2" xfId="3372" xr:uid="{00000000-0005-0000-0000-000007340000}"/>
    <cellStyle name="標準 6 3 13 2 2" xfId="5533" xr:uid="{00000000-0005-0000-0000-000008340000}"/>
    <cellStyle name="標準 6 3 13 2 2 2" xfId="11946" xr:uid="{00000000-0005-0000-0000-000009340000}"/>
    <cellStyle name="標準 6 3 13 2 2 2 2" xfId="24761" xr:uid="{00000000-0005-0000-0000-00000A340000}"/>
    <cellStyle name="標準 6 3 13 2 2 3" xfId="18354" xr:uid="{00000000-0005-0000-0000-00000B340000}"/>
    <cellStyle name="標準 6 3 13 2 3" xfId="9792" xr:uid="{00000000-0005-0000-0000-00000C340000}"/>
    <cellStyle name="標準 6 3 13 2 3 2" xfId="22607" xr:uid="{00000000-0005-0000-0000-00000D340000}"/>
    <cellStyle name="標準 6 3 13 2 4" xfId="16200" xr:uid="{00000000-0005-0000-0000-00000E340000}"/>
    <cellStyle name="標準 6 3 13 3" xfId="4511" xr:uid="{00000000-0005-0000-0000-00000F340000}"/>
    <cellStyle name="標準 6 3 13 3 2" xfId="10924" xr:uid="{00000000-0005-0000-0000-000010340000}"/>
    <cellStyle name="標準 6 3 13 3 2 2" xfId="23739" xr:uid="{00000000-0005-0000-0000-000011340000}"/>
    <cellStyle name="標準 6 3 13 3 3" xfId="17332" xr:uid="{00000000-0005-0000-0000-000012340000}"/>
    <cellStyle name="標準 6 3 13 4" xfId="7770" xr:uid="{00000000-0005-0000-0000-000013340000}"/>
    <cellStyle name="標準 6 3 13 4 2" xfId="20585" xr:uid="{00000000-0005-0000-0000-000014340000}"/>
    <cellStyle name="標準 6 3 13 5" xfId="14178" xr:uid="{00000000-0005-0000-0000-000015340000}"/>
    <cellStyle name="標準 6 3 14" xfId="1295" xr:uid="{00000000-0005-0000-0000-000016340000}"/>
    <cellStyle name="標準 6 3 14 2" xfId="3344" xr:uid="{00000000-0005-0000-0000-000017340000}"/>
    <cellStyle name="標準 6 3 14 2 2" xfId="9767" xr:uid="{00000000-0005-0000-0000-000018340000}"/>
    <cellStyle name="標準 6 3 14 2 2 2" xfId="22582" xr:uid="{00000000-0005-0000-0000-000019340000}"/>
    <cellStyle name="標準 6 3 14 2 3" xfId="16175" xr:uid="{00000000-0005-0000-0000-00001A340000}"/>
    <cellStyle name="標準 6 3 14 3" xfId="4498" xr:uid="{00000000-0005-0000-0000-00001B340000}"/>
    <cellStyle name="標準 6 3 14 3 2" xfId="10911" xr:uid="{00000000-0005-0000-0000-00001C340000}"/>
    <cellStyle name="標準 6 3 14 3 2 2" xfId="23726" xr:uid="{00000000-0005-0000-0000-00001D340000}"/>
    <cellStyle name="標準 6 3 14 3 3" xfId="17319" xr:uid="{00000000-0005-0000-0000-00001E340000}"/>
    <cellStyle name="標準 6 3 14 4" xfId="7745" xr:uid="{00000000-0005-0000-0000-00001F340000}"/>
    <cellStyle name="標準 6 3 14 4 2" xfId="20560" xr:uid="{00000000-0005-0000-0000-000020340000}"/>
    <cellStyle name="標準 6 3 14 5" xfId="14153" xr:uid="{00000000-0005-0000-0000-000021340000}"/>
    <cellStyle name="標準 6 3 15" xfId="2332" xr:uid="{00000000-0005-0000-0000-000022340000}"/>
    <cellStyle name="標準 6 3 15 2" xfId="5508" xr:uid="{00000000-0005-0000-0000-000023340000}"/>
    <cellStyle name="標準 6 3 15 2 2" xfId="11921" xr:uid="{00000000-0005-0000-0000-000024340000}"/>
    <cellStyle name="標準 6 3 15 2 2 2" xfId="24736" xr:uid="{00000000-0005-0000-0000-000025340000}"/>
    <cellStyle name="標準 6 3 15 2 3" xfId="18329" xr:uid="{00000000-0005-0000-0000-000026340000}"/>
    <cellStyle name="標準 6 3 15 3" xfId="8755" xr:uid="{00000000-0005-0000-0000-000027340000}"/>
    <cellStyle name="標準 6 3 15 3 2" xfId="21570" xr:uid="{00000000-0005-0000-0000-000028340000}"/>
    <cellStyle name="標準 6 3 15 4" xfId="15163" xr:uid="{00000000-0005-0000-0000-000029340000}"/>
    <cellStyle name="標準 6 3 16" xfId="4464" xr:uid="{00000000-0005-0000-0000-00002A340000}"/>
    <cellStyle name="標準 6 3 16 2" xfId="10878" xr:uid="{00000000-0005-0000-0000-00002B340000}"/>
    <cellStyle name="標準 6 3 16 2 2" xfId="23693" xr:uid="{00000000-0005-0000-0000-00002C340000}"/>
    <cellStyle name="標準 6 3 16 3" xfId="17286" xr:uid="{00000000-0005-0000-0000-00002D340000}"/>
    <cellStyle name="標準 6 3 17" xfId="689" xr:uid="{00000000-0005-0000-0000-00002E340000}"/>
    <cellStyle name="標準 6 3 17 2" xfId="7149" xr:uid="{00000000-0005-0000-0000-00002F340000}"/>
    <cellStyle name="標準 6 3 17 2 2" xfId="19964" xr:uid="{00000000-0005-0000-0000-000030340000}"/>
    <cellStyle name="標準 6 3 17 3" xfId="13557" xr:uid="{00000000-0005-0000-0000-000031340000}"/>
    <cellStyle name="標準 6 3 18" xfId="6540" xr:uid="{00000000-0005-0000-0000-000032340000}"/>
    <cellStyle name="標準 6 3 18 2" xfId="12953" xr:uid="{00000000-0005-0000-0000-000033340000}"/>
    <cellStyle name="標準 6 3 18 2 2" xfId="25768" xr:uid="{00000000-0005-0000-0000-000034340000}"/>
    <cellStyle name="標準 6 3 18 3" xfId="19361" xr:uid="{00000000-0005-0000-0000-000035340000}"/>
    <cellStyle name="標準 6 3 19" xfId="6589" xr:uid="{00000000-0005-0000-0000-000036340000}"/>
    <cellStyle name="標準 6 3 19 2" xfId="13001" xr:uid="{00000000-0005-0000-0000-000037340000}"/>
    <cellStyle name="標準 6 3 19 2 2" xfId="25816" xr:uid="{00000000-0005-0000-0000-000038340000}"/>
    <cellStyle name="標準 6 3 19 3" xfId="19409" xr:uid="{00000000-0005-0000-0000-000039340000}"/>
    <cellStyle name="標準 6 3 2" xfId="241" xr:uid="{00000000-0005-0000-0000-00003A340000}"/>
    <cellStyle name="標準 6 3 2 10" xfId="6743" xr:uid="{00000000-0005-0000-0000-00003B340000}"/>
    <cellStyle name="標準 6 3 2 10 2" xfId="19558" xr:uid="{00000000-0005-0000-0000-00003C340000}"/>
    <cellStyle name="標準 6 3 2 11" xfId="13151" xr:uid="{00000000-0005-0000-0000-00003D340000}"/>
    <cellStyle name="標準 6 3 2 2" xfId="329" xr:uid="{00000000-0005-0000-0000-00003E340000}"/>
    <cellStyle name="標準 6 3 2 2 2" xfId="1210" xr:uid="{00000000-0005-0000-0000-00003F340000}"/>
    <cellStyle name="標準 6 3 2 2 2 2" xfId="2250" xr:uid="{00000000-0005-0000-0000-000040340000}"/>
    <cellStyle name="標準 6 3 2 2 2 2 2" xfId="4281" xr:uid="{00000000-0005-0000-0000-000041340000}"/>
    <cellStyle name="標準 6 3 2 2 2 2 2 2" xfId="10701" xr:uid="{00000000-0005-0000-0000-000042340000}"/>
    <cellStyle name="標準 6 3 2 2 2 2 2 2 2" xfId="23516" xr:uid="{00000000-0005-0000-0000-000043340000}"/>
    <cellStyle name="標準 6 3 2 2 2 2 2 3" xfId="17109" xr:uid="{00000000-0005-0000-0000-000044340000}"/>
    <cellStyle name="標準 6 3 2 2 2 2 3" xfId="6445" xr:uid="{00000000-0005-0000-0000-000045340000}"/>
    <cellStyle name="標準 6 3 2 2 2 2 3 2" xfId="12858" xr:uid="{00000000-0005-0000-0000-000046340000}"/>
    <cellStyle name="標準 6 3 2 2 2 2 3 2 2" xfId="25673" xr:uid="{00000000-0005-0000-0000-000047340000}"/>
    <cellStyle name="標準 6 3 2 2 2 2 3 3" xfId="19266" xr:uid="{00000000-0005-0000-0000-000048340000}"/>
    <cellStyle name="標準 6 3 2 2 2 2 4" xfId="8676" xr:uid="{00000000-0005-0000-0000-000049340000}"/>
    <cellStyle name="標準 6 3 2 2 2 2 4 2" xfId="21491" xr:uid="{00000000-0005-0000-0000-00004A340000}"/>
    <cellStyle name="標準 6 3 2 2 2 2 5" xfId="15084" xr:uid="{00000000-0005-0000-0000-00004B340000}"/>
    <cellStyle name="標準 6 3 2 2 2 3" xfId="3259" xr:uid="{00000000-0005-0000-0000-00004C340000}"/>
    <cellStyle name="標準 6 3 2 2 2 3 2" xfId="9682" xr:uid="{00000000-0005-0000-0000-00004D340000}"/>
    <cellStyle name="標準 6 3 2 2 2 3 2 2" xfId="22497" xr:uid="{00000000-0005-0000-0000-00004E340000}"/>
    <cellStyle name="標準 6 3 2 2 2 3 3" xfId="16090" xr:uid="{00000000-0005-0000-0000-00004F340000}"/>
    <cellStyle name="標準 6 3 2 2 2 4" xfId="5423" xr:uid="{00000000-0005-0000-0000-000050340000}"/>
    <cellStyle name="標準 6 3 2 2 2 4 2" xfId="11836" xr:uid="{00000000-0005-0000-0000-000051340000}"/>
    <cellStyle name="標準 6 3 2 2 2 4 2 2" xfId="24651" xr:uid="{00000000-0005-0000-0000-000052340000}"/>
    <cellStyle name="標準 6 3 2 2 2 4 3" xfId="18244" xr:uid="{00000000-0005-0000-0000-000053340000}"/>
    <cellStyle name="標準 6 3 2 2 2 5" xfId="7663" xr:uid="{00000000-0005-0000-0000-000054340000}"/>
    <cellStyle name="標準 6 3 2 2 2 5 2" xfId="20478" xr:uid="{00000000-0005-0000-0000-000055340000}"/>
    <cellStyle name="標準 6 3 2 2 2 6" xfId="14071" xr:uid="{00000000-0005-0000-0000-000056340000}"/>
    <cellStyle name="標準 6 3 2 2 3" xfId="1768" xr:uid="{00000000-0005-0000-0000-000057340000}"/>
    <cellStyle name="標準 6 3 2 2 3 2" xfId="3799" xr:uid="{00000000-0005-0000-0000-000058340000}"/>
    <cellStyle name="標準 6 3 2 2 3 2 2" xfId="10219" xr:uid="{00000000-0005-0000-0000-000059340000}"/>
    <cellStyle name="標準 6 3 2 2 3 2 2 2" xfId="23034" xr:uid="{00000000-0005-0000-0000-00005A340000}"/>
    <cellStyle name="標準 6 3 2 2 3 2 3" xfId="16627" xr:uid="{00000000-0005-0000-0000-00005B340000}"/>
    <cellStyle name="標準 6 3 2 2 3 3" xfId="5963" xr:uid="{00000000-0005-0000-0000-00005C340000}"/>
    <cellStyle name="標準 6 3 2 2 3 3 2" xfId="12376" xr:uid="{00000000-0005-0000-0000-00005D340000}"/>
    <cellStyle name="標準 6 3 2 2 3 3 2 2" xfId="25191" xr:uid="{00000000-0005-0000-0000-00005E340000}"/>
    <cellStyle name="標準 6 3 2 2 3 3 3" xfId="18784" xr:uid="{00000000-0005-0000-0000-00005F340000}"/>
    <cellStyle name="標準 6 3 2 2 3 4" xfId="8194" xr:uid="{00000000-0005-0000-0000-000060340000}"/>
    <cellStyle name="標準 6 3 2 2 3 4 2" xfId="21009" xr:uid="{00000000-0005-0000-0000-000061340000}"/>
    <cellStyle name="標準 6 3 2 2 3 5" xfId="14602" xr:uid="{00000000-0005-0000-0000-000062340000}"/>
    <cellStyle name="標準 6 3 2 2 4" xfId="2777" xr:uid="{00000000-0005-0000-0000-000063340000}"/>
    <cellStyle name="標準 6 3 2 2 4 2" xfId="9200" xr:uid="{00000000-0005-0000-0000-000064340000}"/>
    <cellStyle name="標準 6 3 2 2 4 2 2" xfId="22015" xr:uid="{00000000-0005-0000-0000-000065340000}"/>
    <cellStyle name="標準 6 3 2 2 4 3" xfId="15608" xr:uid="{00000000-0005-0000-0000-000066340000}"/>
    <cellStyle name="標準 6 3 2 2 5" xfId="4941" xr:uid="{00000000-0005-0000-0000-000067340000}"/>
    <cellStyle name="標準 6 3 2 2 5 2" xfId="11354" xr:uid="{00000000-0005-0000-0000-000068340000}"/>
    <cellStyle name="標準 6 3 2 2 5 2 2" xfId="24169" xr:uid="{00000000-0005-0000-0000-000069340000}"/>
    <cellStyle name="標準 6 3 2 2 5 3" xfId="17762" xr:uid="{00000000-0005-0000-0000-00006A340000}"/>
    <cellStyle name="標準 6 3 2 2 6" xfId="6820" xr:uid="{00000000-0005-0000-0000-00006B340000}"/>
    <cellStyle name="標準 6 3 2 2 6 2" xfId="19635" xr:uid="{00000000-0005-0000-0000-00006C340000}"/>
    <cellStyle name="標準 6 3 2 2 7" xfId="13228" xr:uid="{00000000-0005-0000-0000-00006D340000}"/>
    <cellStyle name="標準 6 3 2 3" xfId="380" xr:uid="{00000000-0005-0000-0000-00006E340000}"/>
    <cellStyle name="標準 6 3 2 3 2" xfId="2062" xr:uid="{00000000-0005-0000-0000-00006F340000}"/>
    <cellStyle name="標準 6 3 2 3 2 2" xfId="4093" xr:uid="{00000000-0005-0000-0000-000070340000}"/>
    <cellStyle name="標準 6 3 2 3 2 2 2" xfId="10513" xr:uid="{00000000-0005-0000-0000-000071340000}"/>
    <cellStyle name="標準 6 3 2 3 2 2 2 2" xfId="23328" xr:uid="{00000000-0005-0000-0000-000072340000}"/>
    <cellStyle name="標準 6 3 2 3 2 2 3" xfId="16921" xr:uid="{00000000-0005-0000-0000-000073340000}"/>
    <cellStyle name="標準 6 3 2 3 2 3" xfId="6257" xr:uid="{00000000-0005-0000-0000-000074340000}"/>
    <cellStyle name="標準 6 3 2 3 2 3 2" xfId="12670" xr:uid="{00000000-0005-0000-0000-000075340000}"/>
    <cellStyle name="標準 6 3 2 3 2 3 2 2" xfId="25485" xr:uid="{00000000-0005-0000-0000-000076340000}"/>
    <cellStyle name="標準 6 3 2 3 2 3 3" xfId="19078" xr:uid="{00000000-0005-0000-0000-000077340000}"/>
    <cellStyle name="標準 6 3 2 3 2 4" xfId="8488" xr:uid="{00000000-0005-0000-0000-000078340000}"/>
    <cellStyle name="標準 6 3 2 3 2 4 2" xfId="21303" xr:uid="{00000000-0005-0000-0000-000079340000}"/>
    <cellStyle name="標準 6 3 2 3 2 5" xfId="14896" xr:uid="{00000000-0005-0000-0000-00007A340000}"/>
    <cellStyle name="標準 6 3 2 3 3" xfId="3071" xr:uid="{00000000-0005-0000-0000-00007B340000}"/>
    <cellStyle name="標準 6 3 2 3 3 2" xfId="9494" xr:uid="{00000000-0005-0000-0000-00007C340000}"/>
    <cellStyle name="標準 6 3 2 3 3 2 2" xfId="22309" xr:uid="{00000000-0005-0000-0000-00007D340000}"/>
    <cellStyle name="標準 6 3 2 3 3 3" xfId="15902" xr:uid="{00000000-0005-0000-0000-00007E340000}"/>
    <cellStyle name="標準 6 3 2 3 4" xfId="5235" xr:uid="{00000000-0005-0000-0000-00007F340000}"/>
    <cellStyle name="標準 6 3 2 3 4 2" xfId="11648" xr:uid="{00000000-0005-0000-0000-000080340000}"/>
    <cellStyle name="標準 6 3 2 3 4 2 2" xfId="24463" xr:uid="{00000000-0005-0000-0000-000081340000}"/>
    <cellStyle name="標準 6 3 2 3 4 3" xfId="18056" xr:uid="{00000000-0005-0000-0000-000082340000}"/>
    <cellStyle name="標準 6 3 2 3 5" xfId="6871" xr:uid="{00000000-0005-0000-0000-000083340000}"/>
    <cellStyle name="標準 6 3 2 3 5 2" xfId="19686" xr:uid="{00000000-0005-0000-0000-000084340000}"/>
    <cellStyle name="標準 6 3 2 3 6" xfId="13279" xr:uid="{00000000-0005-0000-0000-000085340000}"/>
    <cellStyle name="標準 6 3 2 4" xfId="1583" xr:uid="{00000000-0005-0000-0000-000086340000}"/>
    <cellStyle name="標準 6 3 2 4 2" xfId="3614" xr:uid="{00000000-0005-0000-0000-000087340000}"/>
    <cellStyle name="標準 6 3 2 4 2 2" xfId="10034" xr:uid="{00000000-0005-0000-0000-000088340000}"/>
    <cellStyle name="標準 6 3 2 4 2 2 2" xfId="22849" xr:uid="{00000000-0005-0000-0000-000089340000}"/>
    <cellStyle name="標準 6 3 2 4 2 3" xfId="16442" xr:uid="{00000000-0005-0000-0000-00008A340000}"/>
    <cellStyle name="標準 6 3 2 4 3" xfId="5778" xr:uid="{00000000-0005-0000-0000-00008B340000}"/>
    <cellStyle name="標準 6 3 2 4 3 2" xfId="12191" xr:uid="{00000000-0005-0000-0000-00008C340000}"/>
    <cellStyle name="標準 6 3 2 4 3 2 2" xfId="25006" xr:uid="{00000000-0005-0000-0000-00008D340000}"/>
    <cellStyle name="標準 6 3 2 4 3 3" xfId="18599" xr:uid="{00000000-0005-0000-0000-00008E340000}"/>
    <cellStyle name="標準 6 3 2 4 4" xfId="8009" xr:uid="{00000000-0005-0000-0000-00008F340000}"/>
    <cellStyle name="標準 6 3 2 4 4 2" xfId="20824" xr:uid="{00000000-0005-0000-0000-000090340000}"/>
    <cellStyle name="標準 6 3 2 4 5" xfId="14417" xr:uid="{00000000-0005-0000-0000-000091340000}"/>
    <cellStyle name="標準 6 3 2 5" xfId="2592" xr:uid="{00000000-0005-0000-0000-000092340000}"/>
    <cellStyle name="標準 6 3 2 5 2" xfId="9015" xr:uid="{00000000-0005-0000-0000-000093340000}"/>
    <cellStyle name="標準 6 3 2 5 2 2" xfId="21830" xr:uid="{00000000-0005-0000-0000-000094340000}"/>
    <cellStyle name="標準 6 3 2 5 3" xfId="15423" xr:uid="{00000000-0005-0000-0000-000095340000}"/>
    <cellStyle name="標準 6 3 2 6" xfId="4756" xr:uid="{00000000-0005-0000-0000-000096340000}"/>
    <cellStyle name="標準 6 3 2 6 2" xfId="11169" xr:uid="{00000000-0005-0000-0000-000097340000}"/>
    <cellStyle name="標準 6 3 2 6 2 2" xfId="23984" xr:uid="{00000000-0005-0000-0000-000098340000}"/>
    <cellStyle name="標準 6 3 2 6 3" xfId="17577" xr:uid="{00000000-0005-0000-0000-000099340000}"/>
    <cellStyle name="標準 6 3 2 7" xfId="782" xr:uid="{00000000-0005-0000-0000-00009A340000}"/>
    <cellStyle name="標準 6 3 2 7 2" xfId="7235" xr:uid="{00000000-0005-0000-0000-00009B340000}"/>
    <cellStyle name="標準 6 3 2 7 2 2" xfId="20050" xr:uid="{00000000-0005-0000-0000-00009C340000}"/>
    <cellStyle name="標準 6 3 2 7 3" xfId="13643" xr:uid="{00000000-0005-0000-0000-00009D340000}"/>
    <cellStyle name="標準 6 3 2 8" xfId="6567" xr:uid="{00000000-0005-0000-0000-00009E340000}"/>
    <cellStyle name="標準 6 3 2 8 2" xfId="12980" xr:uid="{00000000-0005-0000-0000-00009F340000}"/>
    <cellStyle name="標準 6 3 2 8 2 2" xfId="25795" xr:uid="{00000000-0005-0000-0000-0000A0340000}"/>
    <cellStyle name="標準 6 3 2 8 3" xfId="19388" xr:uid="{00000000-0005-0000-0000-0000A1340000}"/>
    <cellStyle name="標準 6 3 2 9" xfId="6617" xr:uid="{00000000-0005-0000-0000-0000A2340000}"/>
    <cellStyle name="標準 6 3 2 9 2" xfId="13028" xr:uid="{00000000-0005-0000-0000-0000A3340000}"/>
    <cellStyle name="標準 6 3 2 9 2 2" xfId="25843" xr:uid="{00000000-0005-0000-0000-0000A4340000}"/>
    <cellStyle name="標準 6 3 2 9 3" xfId="19436" xr:uid="{00000000-0005-0000-0000-0000A5340000}"/>
    <cellStyle name="標準 6 3 20" xfId="6677" xr:uid="{00000000-0005-0000-0000-0000A6340000}"/>
    <cellStyle name="標準 6 3 20 2" xfId="19492" xr:uid="{00000000-0005-0000-0000-0000A7340000}"/>
    <cellStyle name="標準 6 3 21" xfId="13085" xr:uid="{00000000-0005-0000-0000-0000A8340000}"/>
    <cellStyle name="標準 6 3 3" xfId="277" xr:uid="{00000000-0005-0000-0000-0000A9340000}"/>
    <cellStyle name="標準 6 3 3 2" xfId="629" xr:uid="{00000000-0005-0000-0000-0000AA340000}"/>
    <cellStyle name="標準 6 3 3 2 2" xfId="1240" xr:uid="{00000000-0005-0000-0000-0000AB340000}"/>
    <cellStyle name="標準 6 3 3 2 2 2" xfId="2280" xr:uid="{00000000-0005-0000-0000-0000AC340000}"/>
    <cellStyle name="標準 6 3 3 2 2 2 2" xfId="4311" xr:uid="{00000000-0005-0000-0000-0000AD340000}"/>
    <cellStyle name="標準 6 3 3 2 2 2 2 2" xfId="10731" xr:uid="{00000000-0005-0000-0000-0000AE340000}"/>
    <cellStyle name="標準 6 3 3 2 2 2 2 2 2" xfId="23546" xr:uid="{00000000-0005-0000-0000-0000AF340000}"/>
    <cellStyle name="標準 6 3 3 2 2 2 2 3" xfId="17139" xr:uid="{00000000-0005-0000-0000-0000B0340000}"/>
    <cellStyle name="標準 6 3 3 2 2 2 3" xfId="6475" xr:uid="{00000000-0005-0000-0000-0000B1340000}"/>
    <cellStyle name="標準 6 3 3 2 2 2 3 2" xfId="12888" xr:uid="{00000000-0005-0000-0000-0000B2340000}"/>
    <cellStyle name="標準 6 3 3 2 2 2 3 2 2" xfId="25703" xr:uid="{00000000-0005-0000-0000-0000B3340000}"/>
    <cellStyle name="標準 6 3 3 2 2 2 3 3" xfId="19296" xr:uid="{00000000-0005-0000-0000-0000B4340000}"/>
    <cellStyle name="標準 6 3 3 2 2 2 4" xfId="8706" xr:uid="{00000000-0005-0000-0000-0000B5340000}"/>
    <cellStyle name="標準 6 3 3 2 2 2 4 2" xfId="21521" xr:uid="{00000000-0005-0000-0000-0000B6340000}"/>
    <cellStyle name="標準 6 3 3 2 2 2 5" xfId="15114" xr:uid="{00000000-0005-0000-0000-0000B7340000}"/>
    <cellStyle name="標準 6 3 3 2 2 3" xfId="3289" xr:uid="{00000000-0005-0000-0000-0000B8340000}"/>
    <cellStyle name="標準 6 3 3 2 2 3 2" xfId="9712" xr:uid="{00000000-0005-0000-0000-0000B9340000}"/>
    <cellStyle name="標準 6 3 3 2 2 3 2 2" xfId="22527" xr:uid="{00000000-0005-0000-0000-0000BA340000}"/>
    <cellStyle name="標準 6 3 3 2 2 3 3" xfId="16120" xr:uid="{00000000-0005-0000-0000-0000BB340000}"/>
    <cellStyle name="標準 6 3 3 2 2 4" xfId="5453" xr:uid="{00000000-0005-0000-0000-0000BC340000}"/>
    <cellStyle name="標準 6 3 3 2 2 4 2" xfId="11866" xr:uid="{00000000-0005-0000-0000-0000BD340000}"/>
    <cellStyle name="標準 6 3 3 2 2 4 2 2" xfId="24681" xr:uid="{00000000-0005-0000-0000-0000BE340000}"/>
    <cellStyle name="標準 6 3 3 2 2 4 3" xfId="18274" xr:uid="{00000000-0005-0000-0000-0000BF340000}"/>
    <cellStyle name="標準 6 3 3 2 2 5" xfId="7693" xr:uid="{00000000-0005-0000-0000-0000C0340000}"/>
    <cellStyle name="標準 6 3 3 2 2 5 2" xfId="20508" xr:uid="{00000000-0005-0000-0000-0000C1340000}"/>
    <cellStyle name="標準 6 3 3 2 2 6" xfId="14101" xr:uid="{00000000-0005-0000-0000-0000C2340000}"/>
    <cellStyle name="標準 6 3 3 2 3" xfId="1798" xr:uid="{00000000-0005-0000-0000-0000C3340000}"/>
    <cellStyle name="標準 6 3 3 2 3 2" xfId="3829" xr:uid="{00000000-0005-0000-0000-0000C4340000}"/>
    <cellStyle name="標準 6 3 3 2 3 2 2" xfId="10249" xr:uid="{00000000-0005-0000-0000-0000C5340000}"/>
    <cellStyle name="標準 6 3 3 2 3 2 2 2" xfId="23064" xr:uid="{00000000-0005-0000-0000-0000C6340000}"/>
    <cellStyle name="標準 6 3 3 2 3 2 3" xfId="16657" xr:uid="{00000000-0005-0000-0000-0000C7340000}"/>
    <cellStyle name="標準 6 3 3 2 3 3" xfId="5993" xr:uid="{00000000-0005-0000-0000-0000C8340000}"/>
    <cellStyle name="標準 6 3 3 2 3 3 2" xfId="12406" xr:uid="{00000000-0005-0000-0000-0000C9340000}"/>
    <cellStyle name="標準 6 3 3 2 3 3 2 2" xfId="25221" xr:uid="{00000000-0005-0000-0000-0000CA340000}"/>
    <cellStyle name="標準 6 3 3 2 3 3 3" xfId="18814" xr:uid="{00000000-0005-0000-0000-0000CB340000}"/>
    <cellStyle name="標準 6 3 3 2 3 4" xfId="8224" xr:uid="{00000000-0005-0000-0000-0000CC340000}"/>
    <cellStyle name="標準 6 3 3 2 3 4 2" xfId="21039" xr:uid="{00000000-0005-0000-0000-0000CD340000}"/>
    <cellStyle name="標準 6 3 3 2 3 5" xfId="14632" xr:uid="{00000000-0005-0000-0000-0000CE340000}"/>
    <cellStyle name="標準 6 3 3 2 4" xfId="2807" xr:uid="{00000000-0005-0000-0000-0000CF340000}"/>
    <cellStyle name="標準 6 3 3 2 4 2" xfId="9230" xr:uid="{00000000-0005-0000-0000-0000D0340000}"/>
    <cellStyle name="標準 6 3 3 2 4 2 2" xfId="22045" xr:uid="{00000000-0005-0000-0000-0000D1340000}"/>
    <cellStyle name="標準 6 3 3 2 4 3" xfId="15638" xr:uid="{00000000-0005-0000-0000-0000D2340000}"/>
    <cellStyle name="標準 6 3 3 2 5" xfId="4971" xr:uid="{00000000-0005-0000-0000-0000D3340000}"/>
    <cellStyle name="標準 6 3 3 2 5 2" xfId="11384" xr:uid="{00000000-0005-0000-0000-0000D4340000}"/>
    <cellStyle name="標準 6 3 3 2 5 2 2" xfId="24199" xr:uid="{00000000-0005-0000-0000-0000D5340000}"/>
    <cellStyle name="標準 6 3 3 2 5 3" xfId="17792" xr:uid="{00000000-0005-0000-0000-0000D6340000}"/>
    <cellStyle name="標準 6 3 3 2 6" xfId="7106" xr:uid="{00000000-0005-0000-0000-0000D7340000}"/>
    <cellStyle name="標準 6 3 3 2 6 2" xfId="19921" xr:uid="{00000000-0005-0000-0000-0000D8340000}"/>
    <cellStyle name="標準 6 3 3 2 7" xfId="13514" xr:uid="{00000000-0005-0000-0000-0000D9340000}"/>
    <cellStyle name="標準 6 3 3 3" xfId="1052" xr:uid="{00000000-0005-0000-0000-0000DA340000}"/>
    <cellStyle name="標準 6 3 3 3 2" xfId="2092" xr:uid="{00000000-0005-0000-0000-0000DB340000}"/>
    <cellStyle name="標準 6 3 3 3 2 2" xfId="4123" xr:uid="{00000000-0005-0000-0000-0000DC340000}"/>
    <cellStyle name="標準 6 3 3 3 2 2 2" xfId="10543" xr:uid="{00000000-0005-0000-0000-0000DD340000}"/>
    <cellStyle name="標準 6 3 3 3 2 2 2 2" xfId="23358" xr:uid="{00000000-0005-0000-0000-0000DE340000}"/>
    <cellStyle name="標準 6 3 3 3 2 2 3" xfId="16951" xr:uid="{00000000-0005-0000-0000-0000DF340000}"/>
    <cellStyle name="標準 6 3 3 3 2 3" xfId="6287" xr:uid="{00000000-0005-0000-0000-0000E0340000}"/>
    <cellStyle name="標準 6 3 3 3 2 3 2" xfId="12700" xr:uid="{00000000-0005-0000-0000-0000E1340000}"/>
    <cellStyle name="標準 6 3 3 3 2 3 2 2" xfId="25515" xr:uid="{00000000-0005-0000-0000-0000E2340000}"/>
    <cellStyle name="標準 6 3 3 3 2 3 3" xfId="19108" xr:uid="{00000000-0005-0000-0000-0000E3340000}"/>
    <cellStyle name="標準 6 3 3 3 2 4" xfId="8518" xr:uid="{00000000-0005-0000-0000-0000E4340000}"/>
    <cellStyle name="標準 6 3 3 3 2 4 2" xfId="21333" xr:uid="{00000000-0005-0000-0000-0000E5340000}"/>
    <cellStyle name="標準 6 3 3 3 2 5" xfId="14926" xr:uid="{00000000-0005-0000-0000-0000E6340000}"/>
    <cellStyle name="標準 6 3 3 3 3" xfId="3101" xr:uid="{00000000-0005-0000-0000-0000E7340000}"/>
    <cellStyle name="標準 6 3 3 3 3 2" xfId="9524" xr:uid="{00000000-0005-0000-0000-0000E8340000}"/>
    <cellStyle name="標準 6 3 3 3 3 2 2" xfId="22339" xr:uid="{00000000-0005-0000-0000-0000E9340000}"/>
    <cellStyle name="標準 6 3 3 3 3 3" xfId="15932" xr:uid="{00000000-0005-0000-0000-0000EA340000}"/>
    <cellStyle name="標準 6 3 3 3 4" xfId="5265" xr:uid="{00000000-0005-0000-0000-0000EB340000}"/>
    <cellStyle name="標準 6 3 3 3 4 2" xfId="11678" xr:uid="{00000000-0005-0000-0000-0000EC340000}"/>
    <cellStyle name="標準 6 3 3 3 4 2 2" xfId="24493" xr:uid="{00000000-0005-0000-0000-0000ED340000}"/>
    <cellStyle name="標準 6 3 3 3 4 3" xfId="18086" xr:uid="{00000000-0005-0000-0000-0000EE340000}"/>
    <cellStyle name="標準 6 3 3 3 5" xfId="7505" xr:uid="{00000000-0005-0000-0000-0000EF340000}"/>
    <cellStyle name="標準 6 3 3 3 5 2" xfId="20320" xr:uid="{00000000-0005-0000-0000-0000F0340000}"/>
    <cellStyle name="標準 6 3 3 3 6" xfId="13913" xr:uid="{00000000-0005-0000-0000-0000F1340000}"/>
    <cellStyle name="標準 6 3 3 4" xfId="1612" xr:uid="{00000000-0005-0000-0000-0000F2340000}"/>
    <cellStyle name="標準 6 3 3 4 2" xfId="3643" xr:uid="{00000000-0005-0000-0000-0000F3340000}"/>
    <cellStyle name="標準 6 3 3 4 2 2" xfId="10063" xr:uid="{00000000-0005-0000-0000-0000F4340000}"/>
    <cellStyle name="標準 6 3 3 4 2 2 2" xfId="22878" xr:uid="{00000000-0005-0000-0000-0000F5340000}"/>
    <cellStyle name="標準 6 3 3 4 2 3" xfId="16471" xr:uid="{00000000-0005-0000-0000-0000F6340000}"/>
    <cellStyle name="標準 6 3 3 4 3" xfId="5807" xr:uid="{00000000-0005-0000-0000-0000F7340000}"/>
    <cellStyle name="標準 6 3 3 4 3 2" xfId="12220" xr:uid="{00000000-0005-0000-0000-0000F8340000}"/>
    <cellStyle name="標準 6 3 3 4 3 2 2" xfId="25035" xr:uid="{00000000-0005-0000-0000-0000F9340000}"/>
    <cellStyle name="標準 6 3 3 4 3 3" xfId="18628" xr:uid="{00000000-0005-0000-0000-0000FA340000}"/>
    <cellStyle name="標準 6 3 3 4 4" xfId="8038" xr:uid="{00000000-0005-0000-0000-0000FB340000}"/>
    <cellStyle name="標準 6 3 3 4 4 2" xfId="20853" xr:uid="{00000000-0005-0000-0000-0000FC340000}"/>
    <cellStyle name="標準 6 3 3 4 5" xfId="14446" xr:uid="{00000000-0005-0000-0000-0000FD340000}"/>
    <cellStyle name="標準 6 3 3 5" xfId="2621" xr:uid="{00000000-0005-0000-0000-0000FE340000}"/>
    <cellStyle name="標準 6 3 3 5 2" xfId="9044" xr:uid="{00000000-0005-0000-0000-0000FF340000}"/>
    <cellStyle name="標準 6 3 3 5 2 2" xfId="21859" xr:uid="{00000000-0005-0000-0000-000000350000}"/>
    <cellStyle name="標準 6 3 3 5 3" xfId="15452" xr:uid="{00000000-0005-0000-0000-000001350000}"/>
    <cellStyle name="標準 6 3 3 6" xfId="4785" xr:uid="{00000000-0005-0000-0000-000002350000}"/>
    <cellStyle name="標準 6 3 3 6 2" xfId="11198" xr:uid="{00000000-0005-0000-0000-000003350000}"/>
    <cellStyle name="標準 6 3 3 6 2 2" xfId="24013" xr:uid="{00000000-0005-0000-0000-000004350000}"/>
    <cellStyle name="標準 6 3 3 6 3" xfId="17606" xr:uid="{00000000-0005-0000-0000-000005350000}"/>
    <cellStyle name="標準 6 3 3 7" xfId="6777" xr:uid="{00000000-0005-0000-0000-000006350000}"/>
    <cellStyle name="標準 6 3 3 7 2" xfId="19592" xr:uid="{00000000-0005-0000-0000-000007350000}"/>
    <cellStyle name="標準 6 3 3 8" xfId="13185" xr:uid="{00000000-0005-0000-0000-000008350000}"/>
    <cellStyle name="標準 6 3 4" xfId="353" xr:uid="{00000000-0005-0000-0000-000009350000}"/>
    <cellStyle name="標準 6 3 4 2" xfId="593" xr:uid="{00000000-0005-0000-0000-00000A350000}"/>
    <cellStyle name="標準 6 3 4 2 2" xfId="1186" xr:uid="{00000000-0005-0000-0000-00000B350000}"/>
    <cellStyle name="標準 6 3 4 2 2 2" xfId="2226" xr:uid="{00000000-0005-0000-0000-00000C350000}"/>
    <cellStyle name="標準 6 3 4 2 2 2 2" xfId="4257" xr:uid="{00000000-0005-0000-0000-00000D350000}"/>
    <cellStyle name="標準 6 3 4 2 2 2 2 2" xfId="10677" xr:uid="{00000000-0005-0000-0000-00000E350000}"/>
    <cellStyle name="標準 6 3 4 2 2 2 2 2 2" xfId="23492" xr:uid="{00000000-0005-0000-0000-00000F350000}"/>
    <cellStyle name="標準 6 3 4 2 2 2 2 3" xfId="17085" xr:uid="{00000000-0005-0000-0000-000010350000}"/>
    <cellStyle name="標準 6 3 4 2 2 2 3" xfId="6421" xr:uid="{00000000-0005-0000-0000-000011350000}"/>
    <cellStyle name="標準 6 3 4 2 2 2 3 2" xfId="12834" xr:uid="{00000000-0005-0000-0000-000012350000}"/>
    <cellStyle name="標準 6 3 4 2 2 2 3 2 2" xfId="25649" xr:uid="{00000000-0005-0000-0000-000013350000}"/>
    <cellStyle name="標準 6 3 4 2 2 2 3 3" xfId="19242" xr:uid="{00000000-0005-0000-0000-000014350000}"/>
    <cellStyle name="標準 6 3 4 2 2 2 4" xfId="8652" xr:uid="{00000000-0005-0000-0000-000015350000}"/>
    <cellStyle name="標準 6 3 4 2 2 2 4 2" xfId="21467" xr:uid="{00000000-0005-0000-0000-000016350000}"/>
    <cellStyle name="標準 6 3 4 2 2 2 5" xfId="15060" xr:uid="{00000000-0005-0000-0000-000017350000}"/>
    <cellStyle name="標準 6 3 4 2 2 3" xfId="3235" xr:uid="{00000000-0005-0000-0000-000018350000}"/>
    <cellStyle name="標準 6 3 4 2 2 3 2" xfId="9658" xr:uid="{00000000-0005-0000-0000-000019350000}"/>
    <cellStyle name="標準 6 3 4 2 2 3 2 2" xfId="22473" xr:uid="{00000000-0005-0000-0000-00001A350000}"/>
    <cellStyle name="標準 6 3 4 2 2 3 3" xfId="16066" xr:uid="{00000000-0005-0000-0000-00001B350000}"/>
    <cellStyle name="標準 6 3 4 2 2 4" xfId="5399" xr:uid="{00000000-0005-0000-0000-00001C350000}"/>
    <cellStyle name="標準 6 3 4 2 2 4 2" xfId="11812" xr:uid="{00000000-0005-0000-0000-00001D350000}"/>
    <cellStyle name="標準 6 3 4 2 2 4 2 2" xfId="24627" xr:uid="{00000000-0005-0000-0000-00001E350000}"/>
    <cellStyle name="標準 6 3 4 2 2 4 3" xfId="18220" xr:uid="{00000000-0005-0000-0000-00001F350000}"/>
    <cellStyle name="標準 6 3 4 2 2 5" xfId="7639" xr:uid="{00000000-0005-0000-0000-000020350000}"/>
    <cellStyle name="標準 6 3 4 2 2 5 2" xfId="20454" xr:uid="{00000000-0005-0000-0000-000021350000}"/>
    <cellStyle name="標準 6 3 4 2 2 6" xfId="14047" xr:uid="{00000000-0005-0000-0000-000022350000}"/>
    <cellStyle name="標準 6 3 4 2 3" xfId="1744" xr:uid="{00000000-0005-0000-0000-000023350000}"/>
    <cellStyle name="標準 6 3 4 2 3 2" xfId="3775" xr:uid="{00000000-0005-0000-0000-000024350000}"/>
    <cellStyle name="標準 6 3 4 2 3 2 2" xfId="10195" xr:uid="{00000000-0005-0000-0000-000025350000}"/>
    <cellStyle name="標準 6 3 4 2 3 2 2 2" xfId="23010" xr:uid="{00000000-0005-0000-0000-000026350000}"/>
    <cellStyle name="標準 6 3 4 2 3 2 3" xfId="16603" xr:uid="{00000000-0005-0000-0000-000027350000}"/>
    <cellStyle name="標準 6 3 4 2 3 3" xfId="5939" xr:uid="{00000000-0005-0000-0000-000028350000}"/>
    <cellStyle name="標準 6 3 4 2 3 3 2" xfId="12352" xr:uid="{00000000-0005-0000-0000-000029350000}"/>
    <cellStyle name="標準 6 3 4 2 3 3 2 2" xfId="25167" xr:uid="{00000000-0005-0000-0000-00002A350000}"/>
    <cellStyle name="標準 6 3 4 2 3 3 3" xfId="18760" xr:uid="{00000000-0005-0000-0000-00002B350000}"/>
    <cellStyle name="標準 6 3 4 2 3 4" xfId="8170" xr:uid="{00000000-0005-0000-0000-00002C350000}"/>
    <cellStyle name="標準 6 3 4 2 3 4 2" xfId="20985" xr:uid="{00000000-0005-0000-0000-00002D350000}"/>
    <cellStyle name="標準 6 3 4 2 3 5" xfId="14578" xr:uid="{00000000-0005-0000-0000-00002E350000}"/>
    <cellStyle name="標準 6 3 4 2 4" xfId="2753" xr:uid="{00000000-0005-0000-0000-00002F350000}"/>
    <cellStyle name="標準 6 3 4 2 4 2" xfId="9176" xr:uid="{00000000-0005-0000-0000-000030350000}"/>
    <cellStyle name="標準 6 3 4 2 4 2 2" xfId="21991" xr:uid="{00000000-0005-0000-0000-000031350000}"/>
    <cellStyle name="標準 6 3 4 2 4 3" xfId="15584" xr:uid="{00000000-0005-0000-0000-000032350000}"/>
    <cellStyle name="標準 6 3 4 2 5" xfId="4917" xr:uid="{00000000-0005-0000-0000-000033350000}"/>
    <cellStyle name="標準 6 3 4 2 5 2" xfId="11330" xr:uid="{00000000-0005-0000-0000-000034350000}"/>
    <cellStyle name="標準 6 3 4 2 5 2 2" xfId="24145" xr:uid="{00000000-0005-0000-0000-000035350000}"/>
    <cellStyle name="標準 6 3 4 2 5 3" xfId="17738" xr:uid="{00000000-0005-0000-0000-000036350000}"/>
    <cellStyle name="標準 6 3 4 2 6" xfId="7070" xr:uid="{00000000-0005-0000-0000-000037350000}"/>
    <cellStyle name="標準 6 3 4 2 6 2" xfId="19885" xr:uid="{00000000-0005-0000-0000-000038350000}"/>
    <cellStyle name="標準 6 3 4 2 7" xfId="13478" xr:uid="{00000000-0005-0000-0000-000039350000}"/>
    <cellStyle name="標準 6 3 4 3" xfId="1015" xr:uid="{00000000-0005-0000-0000-00003A350000}"/>
    <cellStyle name="標準 6 3 4 3 2" xfId="2038" xr:uid="{00000000-0005-0000-0000-00003B350000}"/>
    <cellStyle name="標準 6 3 4 3 2 2" xfId="4069" xr:uid="{00000000-0005-0000-0000-00003C350000}"/>
    <cellStyle name="標準 6 3 4 3 2 2 2" xfId="10489" xr:uid="{00000000-0005-0000-0000-00003D350000}"/>
    <cellStyle name="標準 6 3 4 3 2 2 2 2" xfId="23304" xr:uid="{00000000-0005-0000-0000-00003E350000}"/>
    <cellStyle name="標準 6 3 4 3 2 2 3" xfId="16897" xr:uid="{00000000-0005-0000-0000-00003F350000}"/>
    <cellStyle name="標準 6 3 4 3 2 3" xfId="6233" xr:uid="{00000000-0005-0000-0000-000040350000}"/>
    <cellStyle name="標準 6 3 4 3 2 3 2" xfId="12646" xr:uid="{00000000-0005-0000-0000-000041350000}"/>
    <cellStyle name="標準 6 3 4 3 2 3 2 2" xfId="25461" xr:uid="{00000000-0005-0000-0000-000042350000}"/>
    <cellStyle name="標準 6 3 4 3 2 3 3" xfId="19054" xr:uid="{00000000-0005-0000-0000-000043350000}"/>
    <cellStyle name="標準 6 3 4 3 2 4" xfId="8464" xr:uid="{00000000-0005-0000-0000-000044350000}"/>
    <cellStyle name="標準 6 3 4 3 2 4 2" xfId="21279" xr:uid="{00000000-0005-0000-0000-000045350000}"/>
    <cellStyle name="標準 6 3 4 3 2 5" xfId="14872" xr:uid="{00000000-0005-0000-0000-000046350000}"/>
    <cellStyle name="標準 6 3 4 3 3" xfId="3047" xr:uid="{00000000-0005-0000-0000-000047350000}"/>
    <cellStyle name="標準 6 3 4 3 3 2" xfId="9470" xr:uid="{00000000-0005-0000-0000-000048350000}"/>
    <cellStyle name="標準 6 3 4 3 3 2 2" xfId="22285" xr:uid="{00000000-0005-0000-0000-000049350000}"/>
    <cellStyle name="標準 6 3 4 3 3 3" xfId="15878" xr:uid="{00000000-0005-0000-0000-00004A350000}"/>
    <cellStyle name="標準 6 3 4 3 4" xfId="5211" xr:uid="{00000000-0005-0000-0000-00004B350000}"/>
    <cellStyle name="標準 6 3 4 3 4 2" xfId="11624" xr:uid="{00000000-0005-0000-0000-00004C350000}"/>
    <cellStyle name="標準 6 3 4 3 4 2 2" xfId="24439" xr:uid="{00000000-0005-0000-0000-00004D350000}"/>
    <cellStyle name="標準 6 3 4 3 4 3" xfId="18032" xr:uid="{00000000-0005-0000-0000-00004E350000}"/>
    <cellStyle name="標準 6 3 4 3 5" xfId="7468" xr:uid="{00000000-0005-0000-0000-00004F350000}"/>
    <cellStyle name="標準 6 3 4 3 5 2" xfId="20283" xr:uid="{00000000-0005-0000-0000-000050350000}"/>
    <cellStyle name="標準 6 3 4 3 6" xfId="13876" xr:uid="{00000000-0005-0000-0000-000051350000}"/>
    <cellStyle name="標準 6 3 4 4" xfId="1559" xr:uid="{00000000-0005-0000-0000-000052350000}"/>
    <cellStyle name="標準 6 3 4 4 2" xfId="3590" xr:uid="{00000000-0005-0000-0000-000053350000}"/>
    <cellStyle name="標準 6 3 4 4 2 2" xfId="10010" xr:uid="{00000000-0005-0000-0000-000054350000}"/>
    <cellStyle name="標準 6 3 4 4 2 2 2" xfId="22825" xr:uid="{00000000-0005-0000-0000-000055350000}"/>
    <cellStyle name="標準 6 3 4 4 2 3" xfId="16418" xr:uid="{00000000-0005-0000-0000-000056350000}"/>
    <cellStyle name="標準 6 3 4 4 3" xfId="5754" xr:uid="{00000000-0005-0000-0000-000057350000}"/>
    <cellStyle name="標準 6 3 4 4 3 2" xfId="12167" xr:uid="{00000000-0005-0000-0000-000058350000}"/>
    <cellStyle name="標準 6 3 4 4 3 2 2" xfId="24982" xr:uid="{00000000-0005-0000-0000-000059350000}"/>
    <cellStyle name="標準 6 3 4 4 3 3" xfId="18575" xr:uid="{00000000-0005-0000-0000-00005A350000}"/>
    <cellStyle name="標準 6 3 4 4 4" xfId="7985" xr:uid="{00000000-0005-0000-0000-00005B350000}"/>
    <cellStyle name="標準 6 3 4 4 4 2" xfId="20800" xr:uid="{00000000-0005-0000-0000-00005C350000}"/>
    <cellStyle name="標準 6 3 4 4 5" xfId="14393" xr:uid="{00000000-0005-0000-0000-00005D350000}"/>
    <cellStyle name="標準 6 3 4 5" xfId="2568" xr:uid="{00000000-0005-0000-0000-00005E350000}"/>
    <cellStyle name="標準 6 3 4 5 2" xfId="8991" xr:uid="{00000000-0005-0000-0000-00005F350000}"/>
    <cellStyle name="標準 6 3 4 5 2 2" xfId="21806" xr:uid="{00000000-0005-0000-0000-000060350000}"/>
    <cellStyle name="標準 6 3 4 5 3" xfId="15399" xr:uid="{00000000-0005-0000-0000-000061350000}"/>
    <cellStyle name="標準 6 3 4 6" xfId="4732" xr:uid="{00000000-0005-0000-0000-000062350000}"/>
    <cellStyle name="標準 6 3 4 6 2" xfId="11145" xr:uid="{00000000-0005-0000-0000-000063350000}"/>
    <cellStyle name="標準 6 3 4 6 2 2" xfId="23960" xr:uid="{00000000-0005-0000-0000-000064350000}"/>
    <cellStyle name="標準 6 3 4 6 3" xfId="17553" xr:uid="{00000000-0005-0000-0000-000065350000}"/>
    <cellStyle name="標準 6 3 4 7" xfId="6844" xr:uid="{00000000-0005-0000-0000-000066350000}"/>
    <cellStyle name="標準 6 3 4 7 2" xfId="19659" xr:uid="{00000000-0005-0000-0000-000067350000}"/>
    <cellStyle name="標準 6 3 4 8" xfId="13252" xr:uid="{00000000-0005-0000-0000-000068350000}"/>
    <cellStyle name="標準 6 3 5" xfId="429" xr:uid="{00000000-0005-0000-0000-000069350000}"/>
    <cellStyle name="標準 6 3 5 2" xfId="553" xr:uid="{00000000-0005-0000-0000-00006A350000}"/>
    <cellStyle name="標準 6 3 5 2 2" xfId="1142" xr:uid="{00000000-0005-0000-0000-00006B350000}"/>
    <cellStyle name="標準 6 3 5 2 2 2" xfId="2182" xr:uid="{00000000-0005-0000-0000-00006C350000}"/>
    <cellStyle name="標準 6 3 5 2 2 2 2" xfId="4213" xr:uid="{00000000-0005-0000-0000-00006D350000}"/>
    <cellStyle name="標準 6 3 5 2 2 2 2 2" xfId="10633" xr:uid="{00000000-0005-0000-0000-00006E350000}"/>
    <cellStyle name="標準 6 3 5 2 2 2 2 2 2" xfId="23448" xr:uid="{00000000-0005-0000-0000-00006F350000}"/>
    <cellStyle name="標準 6 3 5 2 2 2 2 3" xfId="17041" xr:uid="{00000000-0005-0000-0000-000070350000}"/>
    <cellStyle name="標準 6 3 5 2 2 2 3" xfId="6377" xr:uid="{00000000-0005-0000-0000-000071350000}"/>
    <cellStyle name="標準 6 3 5 2 2 2 3 2" xfId="12790" xr:uid="{00000000-0005-0000-0000-000072350000}"/>
    <cellStyle name="標準 6 3 5 2 2 2 3 2 2" xfId="25605" xr:uid="{00000000-0005-0000-0000-000073350000}"/>
    <cellStyle name="標準 6 3 5 2 2 2 3 3" xfId="19198" xr:uid="{00000000-0005-0000-0000-000074350000}"/>
    <cellStyle name="標準 6 3 5 2 2 2 4" xfId="8608" xr:uid="{00000000-0005-0000-0000-000075350000}"/>
    <cellStyle name="標準 6 3 5 2 2 2 4 2" xfId="21423" xr:uid="{00000000-0005-0000-0000-000076350000}"/>
    <cellStyle name="標準 6 3 5 2 2 2 5" xfId="15016" xr:uid="{00000000-0005-0000-0000-000077350000}"/>
    <cellStyle name="標準 6 3 5 2 2 3" xfId="3191" xr:uid="{00000000-0005-0000-0000-000078350000}"/>
    <cellStyle name="標準 6 3 5 2 2 3 2" xfId="9614" xr:uid="{00000000-0005-0000-0000-000079350000}"/>
    <cellStyle name="標準 6 3 5 2 2 3 2 2" xfId="22429" xr:uid="{00000000-0005-0000-0000-00007A350000}"/>
    <cellStyle name="標準 6 3 5 2 2 3 3" xfId="16022" xr:uid="{00000000-0005-0000-0000-00007B350000}"/>
    <cellStyle name="標準 6 3 5 2 2 4" xfId="5355" xr:uid="{00000000-0005-0000-0000-00007C350000}"/>
    <cellStyle name="標準 6 3 5 2 2 4 2" xfId="11768" xr:uid="{00000000-0005-0000-0000-00007D350000}"/>
    <cellStyle name="標準 6 3 5 2 2 4 2 2" xfId="24583" xr:uid="{00000000-0005-0000-0000-00007E350000}"/>
    <cellStyle name="標準 6 3 5 2 2 4 3" xfId="18176" xr:uid="{00000000-0005-0000-0000-00007F350000}"/>
    <cellStyle name="標準 6 3 5 2 2 5" xfId="7595" xr:uid="{00000000-0005-0000-0000-000080350000}"/>
    <cellStyle name="標準 6 3 5 2 2 5 2" xfId="20410" xr:uid="{00000000-0005-0000-0000-000081350000}"/>
    <cellStyle name="標準 6 3 5 2 2 6" xfId="14003" xr:uid="{00000000-0005-0000-0000-000082350000}"/>
    <cellStyle name="標準 6 3 5 2 3" xfId="1700" xr:uid="{00000000-0005-0000-0000-000083350000}"/>
    <cellStyle name="標準 6 3 5 2 3 2" xfId="3731" xr:uid="{00000000-0005-0000-0000-000084350000}"/>
    <cellStyle name="標準 6 3 5 2 3 2 2" xfId="10151" xr:uid="{00000000-0005-0000-0000-000085350000}"/>
    <cellStyle name="標準 6 3 5 2 3 2 2 2" xfId="22966" xr:uid="{00000000-0005-0000-0000-000086350000}"/>
    <cellStyle name="標準 6 3 5 2 3 2 3" xfId="16559" xr:uid="{00000000-0005-0000-0000-000087350000}"/>
    <cellStyle name="標準 6 3 5 2 3 3" xfId="5895" xr:uid="{00000000-0005-0000-0000-000088350000}"/>
    <cellStyle name="標準 6 3 5 2 3 3 2" xfId="12308" xr:uid="{00000000-0005-0000-0000-000089350000}"/>
    <cellStyle name="標準 6 3 5 2 3 3 2 2" xfId="25123" xr:uid="{00000000-0005-0000-0000-00008A350000}"/>
    <cellStyle name="標準 6 3 5 2 3 3 3" xfId="18716" xr:uid="{00000000-0005-0000-0000-00008B350000}"/>
    <cellStyle name="標準 6 3 5 2 3 4" xfId="8126" xr:uid="{00000000-0005-0000-0000-00008C350000}"/>
    <cellStyle name="標準 6 3 5 2 3 4 2" xfId="20941" xr:uid="{00000000-0005-0000-0000-00008D350000}"/>
    <cellStyle name="標準 6 3 5 2 3 5" xfId="14534" xr:uid="{00000000-0005-0000-0000-00008E350000}"/>
    <cellStyle name="標準 6 3 5 2 4" xfId="2709" xr:uid="{00000000-0005-0000-0000-00008F350000}"/>
    <cellStyle name="標準 6 3 5 2 4 2" xfId="9132" xr:uid="{00000000-0005-0000-0000-000090350000}"/>
    <cellStyle name="標準 6 3 5 2 4 2 2" xfId="21947" xr:uid="{00000000-0005-0000-0000-000091350000}"/>
    <cellStyle name="標準 6 3 5 2 4 3" xfId="15540" xr:uid="{00000000-0005-0000-0000-000092350000}"/>
    <cellStyle name="標準 6 3 5 2 5" xfId="4873" xr:uid="{00000000-0005-0000-0000-000093350000}"/>
    <cellStyle name="標準 6 3 5 2 5 2" xfId="11286" xr:uid="{00000000-0005-0000-0000-000094350000}"/>
    <cellStyle name="標準 6 3 5 2 5 2 2" xfId="24101" xr:uid="{00000000-0005-0000-0000-000095350000}"/>
    <cellStyle name="標準 6 3 5 2 5 3" xfId="17694" xr:uid="{00000000-0005-0000-0000-000096350000}"/>
    <cellStyle name="標準 6 3 5 2 6" xfId="7030" xr:uid="{00000000-0005-0000-0000-000097350000}"/>
    <cellStyle name="標準 6 3 5 2 6 2" xfId="19845" xr:uid="{00000000-0005-0000-0000-000098350000}"/>
    <cellStyle name="標準 6 3 5 2 7" xfId="13438" xr:uid="{00000000-0005-0000-0000-000099350000}"/>
    <cellStyle name="標準 6 3 5 3" xfId="972" xr:uid="{00000000-0005-0000-0000-00009A350000}"/>
    <cellStyle name="標準 6 3 5 3 2" xfId="1994" xr:uid="{00000000-0005-0000-0000-00009B350000}"/>
    <cellStyle name="標準 6 3 5 3 2 2" xfId="4025" xr:uid="{00000000-0005-0000-0000-00009C350000}"/>
    <cellStyle name="標準 6 3 5 3 2 2 2" xfId="10445" xr:uid="{00000000-0005-0000-0000-00009D350000}"/>
    <cellStyle name="標準 6 3 5 3 2 2 2 2" xfId="23260" xr:uid="{00000000-0005-0000-0000-00009E350000}"/>
    <cellStyle name="標準 6 3 5 3 2 2 3" xfId="16853" xr:uid="{00000000-0005-0000-0000-00009F350000}"/>
    <cellStyle name="標準 6 3 5 3 2 3" xfId="6189" xr:uid="{00000000-0005-0000-0000-0000A0350000}"/>
    <cellStyle name="標準 6 3 5 3 2 3 2" xfId="12602" xr:uid="{00000000-0005-0000-0000-0000A1350000}"/>
    <cellStyle name="標準 6 3 5 3 2 3 2 2" xfId="25417" xr:uid="{00000000-0005-0000-0000-0000A2350000}"/>
    <cellStyle name="標準 6 3 5 3 2 3 3" xfId="19010" xr:uid="{00000000-0005-0000-0000-0000A3350000}"/>
    <cellStyle name="標準 6 3 5 3 2 4" xfId="8420" xr:uid="{00000000-0005-0000-0000-0000A4350000}"/>
    <cellStyle name="標準 6 3 5 3 2 4 2" xfId="21235" xr:uid="{00000000-0005-0000-0000-0000A5350000}"/>
    <cellStyle name="標準 6 3 5 3 2 5" xfId="14828" xr:uid="{00000000-0005-0000-0000-0000A6350000}"/>
    <cellStyle name="標準 6 3 5 3 3" xfId="3003" xr:uid="{00000000-0005-0000-0000-0000A7350000}"/>
    <cellStyle name="標準 6 3 5 3 3 2" xfId="9426" xr:uid="{00000000-0005-0000-0000-0000A8350000}"/>
    <cellStyle name="標準 6 3 5 3 3 2 2" xfId="22241" xr:uid="{00000000-0005-0000-0000-0000A9350000}"/>
    <cellStyle name="標準 6 3 5 3 3 3" xfId="15834" xr:uid="{00000000-0005-0000-0000-0000AA350000}"/>
    <cellStyle name="標準 6 3 5 3 4" xfId="5167" xr:uid="{00000000-0005-0000-0000-0000AB350000}"/>
    <cellStyle name="標準 6 3 5 3 4 2" xfId="11580" xr:uid="{00000000-0005-0000-0000-0000AC350000}"/>
    <cellStyle name="標準 6 3 5 3 4 2 2" xfId="24395" xr:uid="{00000000-0005-0000-0000-0000AD350000}"/>
    <cellStyle name="標準 6 3 5 3 4 3" xfId="17988" xr:uid="{00000000-0005-0000-0000-0000AE350000}"/>
    <cellStyle name="標準 6 3 5 3 5" xfId="7425" xr:uid="{00000000-0005-0000-0000-0000AF350000}"/>
    <cellStyle name="標準 6 3 5 3 5 2" xfId="20240" xr:uid="{00000000-0005-0000-0000-0000B0350000}"/>
    <cellStyle name="標準 6 3 5 3 6" xfId="13833" xr:uid="{00000000-0005-0000-0000-0000B1350000}"/>
    <cellStyle name="標準 6 3 5 4" xfId="1514" xr:uid="{00000000-0005-0000-0000-0000B2350000}"/>
    <cellStyle name="標準 6 3 5 4 2" xfId="3546" xr:uid="{00000000-0005-0000-0000-0000B3350000}"/>
    <cellStyle name="標準 6 3 5 4 2 2" xfId="9966" xr:uid="{00000000-0005-0000-0000-0000B4350000}"/>
    <cellStyle name="標準 6 3 5 4 2 2 2" xfId="22781" xr:uid="{00000000-0005-0000-0000-0000B5350000}"/>
    <cellStyle name="標準 6 3 5 4 2 3" xfId="16374" xr:uid="{00000000-0005-0000-0000-0000B6350000}"/>
    <cellStyle name="標準 6 3 5 4 3" xfId="5710" xr:uid="{00000000-0005-0000-0000-0000B7350000}"/>
    <cellStyle name="標準 6 3 5 4 3 2" xfId="12123" xr:uid="{00000000-0005-0000-0000-0000B8350000}"/>
    <cellStyle name="標準 6 3 5 4 3 2 2" xfId="24938" xr:uid="{00000000-0005-0000-0000-0000B9350000}"/>
    <cellStyle name="標準 6 3 5 4 3 3" xfId="18531" xr:uid="{00000000-0005-0000-0000-0000BA350000}"/>
    <cellStyle name="標準 6 3 5 4 4" xfId="7941" xr:uid="{00000000-0005-0000-0000-0000BB350000}"/>
    <cellStyle name="標準 6 3 5 4 4 2" xfId="20756" xr:uid="{00000000-0005-0000-0000-0000BC350000}"/>
    <cellStyle name="標準 6 3 5 4 5" xfId="14349" xr:uid="{00000000-0005-0000-0000-0000BD350000}"/>
    <cellStyle name="標準 6 3 5 5" xfId="2524" xr:uid="{00000000-0005-0000-0000-0000BE350000}"/>
    <cellStyle name="標準 6 3 5 5 2" xfId="8947" xr:uid="{00000000-0005-0000-0000-0000BF350000}"/>
    <cellStyle name="標準 6 3 5 5 2 2" xfId="21762" xr:uid="{00000000-0005-0000-0000-0000C0350000}"/>
    <cellStyle name="標準 6 3 5 5 3" xfId="15355" xr:uid="{00000000-0005-0000-0000-0000C1350000}"/>
    <cellStyle name="標準 6 3 5 6" xfId="4688" xr:uid="{00000000-0005-0000-0000-0000C2350000}"/>
    <cellStyle name="標準 6 3 5 6 2" xfId="11101" xr:uid="{00000000-0005-0000-0000-0000C3350000}"/>
    <cellStyle name="標準 6 3 5 6 2 2" xfId="23916" xr:uid="{00000000-0005-0000-0000-0000C4350000}"/>
    <cellStyle name="標準 6 3 5 6 3" xfId="17509" xr:uid="{00000000-0005-0000-0000-0000C5350000}"/>
    <cellStyle name="標準 6 3 5 7" xfId="6912" xr:uid="{00000000-0005-0000-0000-0000C6350000}"/>
    <cellStyle name="標準 6 3 5 7 2" xfId="19727" xr:uid="{00000000-0005-0000-0000-0000C7350000}"/>
    <cellStyle name="標準 6 3 5 8" xfId="13320" xr:uid="{00000000-0005-0000-0000-0000C8350000}"/>
    <cellStyle name="標準 6 3 6" xfId="452" xr:uid="{00000000-0005-0000-0000-0000C9350000}"/>
    <cellStyle name="標準 6 3 6 2" xfId="935" xr:uid="{00000000-0005-0000-0000-0000CA350000}"/>
    <cellStyle name="標準 6 3 6 2 2" xfId="1957" xr:uid="{00000000-0005-0000-0000-0000CB350000}"/>
    <cellStyle name="標準 6 3 6 2 2 2" xfId="3988" xr:uid="{00000000-0005-0000-0000-0000CC350000}"/>
    <cellStyle name="標準 6 3 6 2 2 2 2" xfId="10408" xr:uid="{00000000-0005-0000-0000-0000CD350000}"/>
    <cellStyle name="標準 6 3 6 2 2 2 2 2" xfId="23223" xr:uid="{00000000-0005-0000-0000-0000CE350000}"/>
    <cellStyle name="標準 6 3 6 2 2 2 3" xfId="16816" xr:uid="{00000000-0005-0000-0000-0000CF350000}"/>
    <cellStyle name="標準 6 3 6 2 2 3" xfId="6152" xr:uid="{00000000-0005-0000-0000-0000D0350000}"/>
    <cellStyle name="標準 6 3 6 2 2 3 2" xfId="12565" xr:uid="{00000000-0005-0000-0000-0000D1350000}"/>
    <cellStyle name="標準 6 3 6 2 2 3 2 2" xfId="25380" xr:uid="{00000000-0005-0000-0000-0000D2350000}"/>
    <cellStyle name="標準 6 3 6 2 2 3 3" xfId="18973" xr:uid="{00000000-0005-0000-0000-0000D3350000}"/>
    <cellStyle name="標準 6 3 6 2 2 4" xfId="8383" xr:uid="{00000000-0005-0000-0000-0000D4350000}"/>
    <cellStyle name="標準 6 3 6 2 2 4 2" xfId="21198" xr:uid="{00000000-0005-0000-0000-0000D5350000}"/>
    <cellStyle name="標準 6 3 6 2 2 5" xfId="14791" xr:uid="{00000000-0005-0000-0000-0000D6350000}"/>
    <cellStyle name="標準 6 3 6 2 3" xfId="2966" xr:uid="{00000000-0005-0000-0000-0000D7350000}"/>
    <cellStyle name="標準 6 3 6 2 3 2" xfId="9389" xr:uid="{00000000-0005-0000-0000-0000D8350000}"/>
    <cellStyle name="標準 6 3 6 2 3 2 2" xfId="22204" xr:uid="{00000000-0005-0000-0000-0000D9350000}"/>
    <cellStyle name="標準 6 3 6 2 3 3" xfId="15797" xr:uid="{00000000-0005-0000-0000-0000DA350000}"/>
    <cellStyle name="標準 6 3 6 2 4" xfId="5130" xr:uid="{00000000-0005-0000-0000-0000DB350000}"/>
    <cellStyle name="標準 6 3 6 2 4 2" xfId="11543" xr:uid="{00000000-0005-0000-0000-0000DC350000}"/>
    <cellStyle name="標準 6 3 6 2 4 2 2" xfId="24358" xr:uid="{00000000-0005-0000-0000-0000DD350000}"/>
    <cellStyle name="標準 6 3 6 2 4 3" xfId="17951" xr:uid="{00000000-0005-0000-0000-0000DE350000}"/>
    <cellStyle name="標準 6 3 6 2 5" xfId="7388" xr:uid="{00000000-0005-0000-0000-0000DF350000}"/>
    <cellStyle name="標準 6 3 6 2 5 2" xfId="20203" xr:uid="{00000000-0005-0000-0000-0000E0350000}"/>
    <cellStyle name="標準 6 3 6 2 6" xfId="13796" xr:uid="{00000000-0005-0000-0000-0000E1350000}"/>
    <cellStyle name="標準 6 3 6 3" xfId="1478" xr:uid="{00000000-0005-0000-0000-0000E2350000}"/>
    <cellStyle name="標準 6 3 6 3 2" xfId="3510" xr:uid="{00000000-0005-0000-0000-0000E3350000}"/>
    <cellStyle name="標準 6 3 6 3 2 2" xfId="9930" xr:uid="{00000000-0005-0000-0000-0000E4350000}"/>
    <cellStyle name="標準 6 3 6 3 2 2 2" xfId="22745" xr:uid="{00000000-0005-0000-0000-0000E5350000}"/>
    <cellStyle name="標準 6 3 6 3 2 3" xfId="16338" xr:uid="{00000000-0005-0000-0000-0000E6350000}"/>
    <cellStyle name="標準 6 3 6 3 3" xfId="5674" xr:uid="{00000000-0005-0000-0000-0000E7350000}"/>
    <cellStyle name="標準 6 3 6 3 3 2" xfId="12087" xr:uid="{00000000-0005-0000-0000-0000E8350000}"/>
    <cellStyle name="標準 6 3 6 3 3 2 2" xfId="24902" xr:uid="{00000000-0005-0000-0000-0000E9350000}"/>
    <cellStyle name="標準 6 3 6 3 3 3" xfId="18495" xr:uid="{00000000-0005-0000-0000-0000EA350000}"/>
    <cellStyle name="標準 6 3 6 3 4" xfId="7905" xr:uid="{00000000-0005-0000-0000-0000EB350000}"/>
    <cellStyle name="標準 6 3 6 3 4 2" xfId="20720" xr:uid="{00000000-0005-0000-0000-0000EC350000}"/>
    <cellStyle name="標準 6 3 6 3 5" xfId="14313" xr:uid="{00000000-0005-0000-0000-0000ED350000}"/>
    <cellStyle name="標準 6 3 6 4" xfId="2488" xr:uid="{00000000-0005-0000-0000-0000EE350000}"/>
    <cellStyle name="標準 6 3 6 4 2" xfId="8911" xr:uid="{00000000-0005-0000-0000-0000EF350000}"/>
    <cellStyle name="標準 6 3 6 4 2 2" xfId="21726" xr:uid="{00000000-0005-0000-0000-0000F0350000}"/>
    <cellStyle name="標準 6 3 6 4 3" xfId="15319" xr:uid="{00000000-0005-0000-0000-0000F1350000}"/>
    <cellStyle name="標準 6 3 6 5" xfId="4652" xr:uid="{00000000-0005-0000-0000-0000F2350000}"/>
    <cellStyle name="標準 6 3 6 5 2" xfId="11065" xr:uid="{00000000-0005-0000-0000-0000F3350000}"/>
    <cellStyle name="標準 6 3 6 5 2 2" xfId="23880" xr:uid="{00000000-0005-0000-0000-0000F4350000}"/>
    <cellStyle name="標準 6 3 6 5 3" xfId="17473" xr:uid="{00000000-0005-0000-0000-0000F5350000}"/>
    <cellStyle name="標準 6 3 6 6" xfId="6932" xr:uid="{00000000-0005-0000-0000-0000F6350000}"/>
    <cellStyle name="標準 6 3 6 6 2" xfId="19747" xr:uid="{00000000-0005-0000-0000-0000F7350000}"/>
    <cellStyle name="標準 6 3 6 7" xfId="13340" xr:uid="{00000000-0005-0000-0000-0000F8350000}"/>
    <cellStyle name="標準 6 3 7" xfId="516" xr:uid="{00000000-0005-0000-0000-0000F9350000}"/>
    <cellStyle name="標準 6 3 7 2" xfId="1103" xr:uid="{00000000-0005-0000-0000-0000FA350000}"/>
    <cellStyle name="標準 6 3 7 2 2" xfId="2143" xr:uid="{00000000-0005-0000-0000-0000FB350000}"/>
    <cellStyle name="標準 6 3 7 2 2 2" xfId="4174" xr:uid="{00000000-0005-0000-0000-0000FC350000}"/>
    <cellStyle name="標準 6 3 7 2 2 2 2" xfId="10594" xr:uid="{00000000-0005-0000-0000-0000FD350000}"/>
    <cellStyle name="標準 6 3 7 2 2 2 2 2" xfId="23409" xr:uid="{00000000-0005-0000-0000-0000FE350000}"/>
    <cellStyle name="標準 6 3 7 2 2 2 3" xfId="17002" xr:uid="{00000000-0005-0000-0000-0000FF350000}"/>
    <cellStyle name="標準 6 3 7 2 2 3" xfId="6338" xr:uid="{00000000-0005-0000-0000-000000360000}"/>
    <cellStyle name="標準 6 3 7 2 2 3 2" xfId="12751" xr:uid="{00000000-0005-0000-0000-000001360000}"/>
    <cellStyle name="標準 6 3 7 2 2 3 2 2" xfId="25566" xr:uid="{00000000-0005-0000-0000-000002360000}"/>
    <cellStyle name="標準 6 3 7 2 2 3 3" xfId="19159" xr:uid="{00000000-0005-0000-0000-000003360000}"/>
    <cellStyle name="標準 6 3 7 2 2 4" xfId="8569" xr:uid="{00000000-0005-0000-0000-000004360000}"/>
    <cellStyle name="標準 6 3 7 2 2 4 2" xfId="21384" xr:uid="{00000000-0005-0000-0000-000005360000}"/>
    <cellStyle name="標準 6 3 7 2 2 5" xfId="14977" xr:uid="{00000000-0005-0000-0000-000006360000}"/>
    <cellStyle name="標準 6 3 7 2 3" xfId="3152" xr:uid="{00000000-0005-0000-0000-000007360000}"/>
    <cellStyle name="標準 6 3 7 2 3 2" xfId="9575" xr:uid="{00000000-0005-0000-0000-000008360000}"/>
    <cellStyle name="標準 6 3 7 2 3 2 2" xfId="22390" xr:uid="{00000000-0005-0000-0000-000009360000}"/>
    <cellStyle name="標準 6 3 7 2 3 3" xfId="15983" xr:uid="{00000000-0005-0000-0000-00000A360000}"/>
    <cellStyle name="標準 6 3 7 2 4" xfId="5316" xr:uid="{00000000-0005-0000-0000-00000B360000}"/>
    <cellStyle name="標準 6 3 7 2 4 2" xfId="11729" xr:uid="{00000000-0005-0000-0000-00000C360000}"/>
    <cellStyle name="標準 6 3 7 2 4 2 2" xfId="24544" xr:uid="{00000000-0005-0000-0000-00000D360000}"/>
    <cellStyle name="標準 6 3 7 2 4 3" xfId="18137" xr:uid="{00000000-0005-0000-0000-00000E360000}"/>
    <cellStyle name="標準 6 3 7 2 5" xfId="7556" xr:uid="{00000000-0005-0000-0000-00000F360000}"/>
    <cellStyle name="標準 6 3 7 2 5 2" xfId="20371" xr:uid="{00000000-0005-0000-0000-000010360000}"/>
    <cellStyle name="標準 6 3 7 2 6" xfId="13964" xr:uid="{00000000-0005-0000-0000-000011360000}"/>
    <cellStyle name="標準 6 3 7 3" xfId="1661" xr:uid="{00000000-0005-0000-0000-000012360000}"/>
    <cellStyle name="標準 6 3 7 3 2" xfId="3692" xr:uid="{00000000-0005-0000-0000-000013360000}"/>
    <cellStyle name="標準 6 3 7 3 2 2" xfId="10112" xr:uid="{00000000-0005-0000-0000-000014360000}"/>
    <cellStyle name="標準 6 3 7 3 2 2 2" xfId="22927" xr:uid="{00000000-0005-0000-0000-000015360000}"/>
    <cellStyle name="標準 6 3 7 3 2 3" xfId="16520" xr:uid="{00000000-0005-0000-0000-000016360000}"/>
    <cellStyle name="標準 6 3 7 3 3" xfId="5856" xr:uid="{00000000-0005-0000-0000-000017360000}"/>
    <cellStyle name="標準 6 3 7 3 3 2" xfId="12269" xr:uid="{00000000-0005-0000-0000-000018360000}"/>
    <cellStyle name="標準 6 3 7 3 3 2 2" xfId="25084" xr:uid="{00000000-0005-0000-0000-000019360000}"/>
    <cellStyle name="標準 6 3 7 3 3 3" xfId="18677" xr:uid="{00000000-0005-0000-0000-00001A360000}"/>
    <cellStyle name="標準 6 3 7 3 4" xfId="8087" xr:uid="{00000000-0005-0000-0000-00001B360000}"/>
    <cellStyle name="標準 6 3 7 3 4 2" xfId="20902" xr:uid="{00000000-0005-0000-0000-00001C360000}"/>
    <cellStyle name="標準 6 3 7 3 5" xfId="14495" xr:uid="{00000000-0005-0000-0000-00001D360000}"/>
    <cellStyle name="標準 6 3 7 4" xfId="2670" xr:uid="{00000000-0005-0000-0000-00001E360000}"/>
    <cellStyle name="標準 6 3 7 4 2" xfId="9093" xr:uid="{00000000-0005-0000-0000-00001F360000}"/>
    <cellStyle name="標準 6 3 7 4 2 2" xfId="21908" xr:uid="{00000000-0005-0000-0000-000020360000}"/>
    <cellStyle name="標準 6 3 7 4 3" xfId="15501" xr:uid="{00000000-0005-0000-0000-000021360000}"/>
    <cellStyle name="標準 6 3 7 5" xfId="4834" xr:uid="{00000000-0005-0000-0000-000022360000}"/>
    <cellStyle name="標準 6 3 7 5 2" xfId="11247" xr:uid="{00000000-0005-0000-0000-000023360000}"/>
    <cellStyle name="標準 6 3 7 5 2 2" xfId="24062" xr:uid="{00000000-0005-0000-0000-000024360000}"/>
    <cellStyle name="標準 6 3 7 5 3" xfId="17655" xr:uid="{00000000-0005-0000-0000-000025360000}"/>
    <cellStyle name="標準 6 3 7 6" xfId="6993" xr:uid="{00000000-0005-0000-0000-000026360000}"/>
    <cellStyle name="標準 6 3 7 6 2" xfId="19808" xr:uid="{00000000-0005-0000-0000-000027360000}"/>
    <cellStyle name="標準 6 3 7 7" xfId="13401" xr:uid="{00000000-0005-0000-0000-000028360000}"/>
    <cellStyle name="標準 6 3 8" xfId="764" xr:uid="{00000000-0005-0000-0000-000029360000}"/>
    <cellStyle name="標準 6 3 8 2" xfId="898" xr:uid="{00000000-0005-0000-0000-00002A360000}"/>
    <cellStyle name="標準 6 3 8 2 2" xfId="1920" xr:uid="{00000000-0005-0000-0000-00002B360000}"/>
    <cellStyle name="標準 6 3 8 2 2 2" xfId="3951" xr:uid="{00000000-0005-0000-0000-00002C360000}"/>
    <cellStyle name="標準 6 3 8 2 2 2 2" xfId="10371" xr:uid="{00000000-0005-0000-0000-00002D360000}"/>
    <cellStyle name="標準 6 3 8 2 2 2 2 2" xfId="23186" xr:uid="{00000000-0005-0000-0000-00002E360000}"/>
    <cellStyle name="標準 6 3 8 2 2 2 3" xfId="16779" xr:uid="{00000000-0005-0000-0000-00002F360000}"/>
    <cellStyle name="標準 6 3 8 2 2 3" xfId="6115" xr:uid="{00000000-0005-0000-0000-000030360000}"/>
    <cellStyle name="標準 6 3 8 2 2 3 2" xfId="12528" xr:uid="{00000000-0005-0000-0000-000031360000}"/>
    <cellStyle name="標準 6 3 8 2 2 3 2 2" xfId="25343" xr:uid="{00000000-0005-0000-0000-000032360000}"/>
    <cellStyle name="標準 6 3 8 2 2 3 3" xfId="18936" xr:uid="{00000000-0005-0000-0000-000033360000}"/>
    <cellStyle name="標準 6 3 8 2 2 4" xfId="8346" xr:uid="{00000000-0005-0000-0000-000034360000}"/>
    <cellStyle name="標準 6 3 8 2 2 4 2" xfId="21161" xr:uid="{00000000-0005-0000-0000-000035360000}"/>
    <cellStyle name="標準 6 3 8 2 2 5" xfId="14754" xr:uid="{00000000-0005-0000-0000-000036360000}"/>
    <cellStyle name="標準 6 3 8 2 3" xfId="2929" xr:uid="{00000000-0005-0000-0000-000037360000}"/>
    <cellStyle name="標準 6 3 8 2 3 2" xfId="9352" xr:uid="{00000000-0005-0000-0000-000038360000}"/>
    <cellStyle name="標準 6 3 8 2 3 2 2" xfId="22167" xr:uid="{00000000-0005-0000-0000-000039360000}"/>
    <cellStyle name="標準 6 3 8 2 3 3" xfId="15760" xr:uid="{00000000-0005-0000-0000-00003A360000}"/>
    <cellStyle name="標準 6 3 8 2 4" xfId="5093" xr:uid="{00000000-0005-0000-0000-00003B360000}"/>
    <cellStyle name="標準 6 3 8 2 4 2" xfId="11506" xr:uid="{00000000-0005-0000-0000-00003C360000}"/>
    <cellStyle name="標準 6 3 8 2 4 2 2" xfId="24321" xr:uid="{00000000-0005-0000-0000-00003D360000}"/>
    <cellStyle name="標準 6 3 8 2 4 3" xfId="17914" xr:uid="{00000000-0005-0000-0000-00003E360000}"/>
    <cellStyle name="標準 6 3 8 2 5" xfId="7351" xr:uid="{00000000-0005-0000-0000-00003F360000}"/>
    <cellStyle name="標準 6 3 8 2 5 2" xfId="20166" xr:uid="{00000000-0005-0000-0000-000040360000}"/>
    <cellStyle name="標準 6 3 8 2 6" xfId="13759" xr:uid="{00000000-0005-0000-0000-000041360000}"/>
    <cellStyle name="標準 6 3 8 3" xfId="1441" xr:uid="{00000000-0005-0000-0000-000042360000}"/>
    <cellStyle name="標準 6 3 8 3 2" xfId="3473" xr:uid="{00000000-0005-0000-0000-000043360000}"/>
    <cellStyle name="標準 6 3 8 3 2 2" xfId="9893" xr:uid="{00000000-0005-0000-0000-000044360000}"/>
    <cellStyle name="標準 6 3 8 3 2 2 2" xfId="22708" xr:uid="{00000000-0005-0000-0000-000045360000}"/>
    <cellStyle name="標準 6 3 8 3 2 3" xfId="16301" xr:uid="{00000000-0005-0000-0000-000046360000}"/>
    <cellStyle name="標準 6 3 8 3 3" xfId="5637" xr:uid="{00000000-0005-0000-0000-000047360000}"/>
    <cellStyle name="標準 6 3 8 3 3 2" xfId="12050" xr:uid="{00000000-0005-0000-0000-000048360000}"/>
    <cellStyle name="標準 6 3 8 3 3 2 2" xfId="24865" xr:uid="{00000000-0005-0000-0000-000049360000}"/>
    <cellStyle name="標準 6 3 8 3 3 3" xfId="18458" xr:uid="{00000000-0005-0000-0000-00004A360000}"/>
    <cellStyle name="標準 6 3 8 3 4" xfId="7868" xr:uid="{00000000-0005-0000-0000-00004B360000}"/>
    <cellStyle name="標準 6 3 8 3 4 2" xfId="20683" xr:uid="{00000000-0005-0000-0000-00004C360000}"/>
    <cellStyle name="標準 6 3 8 3 5" xfId="14276" xr:uid="{00000000-0005-0000-0000-00004D360000}"/>
    <cellStyle name="標準 6 3 8 4" xfId="2451" xr:uid="{00000000-0005-0000-0000-00004E360000}"/>
    <cellStyle name="標準 6 3 8 4 2" xfId="8874" xr:uid="{00000000-0005-0000-0000-00004F360000}"/>
    <cellStyle name="標準 6 3 8 4 2 2" xfId="21689" xr:uid="{00000000-0005-0000-0000-000050360000}"/>
    <cellStyle name="標準 6 3 8 4 3" xfId="15282" xr:uid="{00000000-0005-0000-0000-000051360000}"/>
    <cellStyle name="標準 6 3 8 5" xfId="4615" xr:uid="{00000000-0005-0000-0000-000052360000}"/>
    <cellStyle name="標準 6 3 8 5 2" xfId="11028" xr:uid="{00000000-0005-0000-0000-000053360000}"/>
    <cellStyle name="標準 6 3 8 5 2 2" xfId="23843" xr:uid="{00000000-0005-0000-0000-000054360000}"/>
    <cellStyle name="標準 6 3 8 5 3" xfId="17436" xr:uid="{00000000-0005-0000-0000-000055360000}"/>
    <cellStyle name="標準 6 3 8 6" xfId="7218" xr:uid="{00000000-0005-0000-0000-000056360000}"/>
    <cellStyle name="標準 6 3 8 6 2" xfId="20033" xr:uid="{00000000-0005-0000-0000-000057360000}"/>
    <cellStyle name="標準 6 3 8 7" xfId="13626" xr:uid="{00000000-0005-0000-0000-000058360000}"/>
    <cellStyle name="標準 6 3 9" xfId="801" xr:uid="{00000000-0005-0000-0000-000059360000}"/>
    <cellStyle name="標準 6 3 9 2" xfId="1261" xr:uid="{00000000-0005-0000-0000-00005A360000}"/>
    <cellStyle name="標準 6 3 9 2 2" xfId="2301" xr:uid="{00000000-0005-0000-0000-00005B360000}"/>
    <cellStyle name="標準 6 3 9 2 2 2" xfId="4332" xr:uid="{00000000-0005-0000-0000-00005C360000}"/>
    <cellStyle name="標準 6 3 9 2 2 2 2" xfId="10752" xr:uid="{00000000-0005-0000-0000-00005D360000}"/>
    <cellStyle name="標準 6 3 9 2 2 2 2 2" xfId="23567" xr:uid="{00000000-0005-0000-0000-00005E360000}"/>
    <cellStyle name="標準 6 3 9 2 2 2 3" xfId="17160" xr:uid="{00000000-0005-0000-0000-00005F360000}"/>
    <cellStyle name="標準 6 3 9 2 2 3" xfId="6496" xr:uid="{00000000-0005-0000-0000-000060360000}"/>
    <cellStyle name="標準 6 3 9 2 2 3 2" xfId="12909" xr:uid="{00000000-0005-0000-0000-000061360000}"/>
    <cellStyle name="標準 6 3 9 2 2 3 2 2" xfId="25724" xr:uid="{00000000-0005-0000-0000-000062360000}"/>
    <cellStyle name="標準 6 3 9 2 2 3 3" xfId="19317" xr:uid="{00000000-0005-0000-0000-000063360000}"/>
    <cellStyle name="標準 6 3 9 2 2 4" xfId="8727" xr:uid="{00000000-0005-0000-0000-000064360000}"/>
    <cellStyle name="標準 6 3 9 2 2 4 2" xfId="21542" xr:uid="{00000000-0005-0000-0000-000065360000}"/>
    <cellStyle name="標準 6 3 9 2 2 5" xfId="15135" xr:uid="{00000000-0005-0000-0000-000066360000}"/>
    <cellStyle name="標準 6 3 9 2 3" xfId="3310" xr:uid="{00000000-0005-0000-0000-000067360000}"/>
    <cellStyle name="標準 6 3 9 2 3 2" xfId="9733" xr:uid="{00000000-0005-0000-0000-000068360000}"/>
    <cellStyle name="標準 6 3 9 2 3 2 2" xfId="22548" xr:uid="{00000000-0005-0000-0000-000069360000}"/>
    <cellStyle name="標準 6 3 9 2 3 3" xfId="16141" xr:uid="{00000000-0005-0000-0000-00006A360000}"/>
    <cellStyle name="標準 6 3 9 2 4" xfId="5474" xr:uid="{00000000-0005-0000-0000-00006B360000}"/>
    <cellStyle name="標準 6 3 9 2 4 2" xfId="11887" xr:uid="{00000000-0005-0000-0000-00006C360000}"/>
    <cellStyle name="標準 6 3 9 2 4 2 2" xfId="24702" xr:uid="{00000000-0005-0000-0000-00006D360000}"/>
    <cellStyle name="標準 6 3 9 2 4 3" xfId="18295" xr:uid="{00000000-0005-0000-0000-00006E360000}"/>
    <cellStyle name="標準 6 3 9 2 5" xfId="7714" xr:uid="{00000000-0005-0000-0000-00006F360000}"/>
    <cellStyle name="標準 6 3 9 2 5 2" xfId="20529" xr:uid="{00000000-0005-0000-0000-000070360000}"/>
    <cellStyle name="標準 6 3 9 2 6" xfId="14122" xr:uid="{00000000-0005-0000-0000-000071360000}"/>
    <cellStyle name="標準 6 3 9 3" xfId="1819" xr:uid="{00000000-0005-0000-0000-000072360000}"/>
    <cellStyle name="標準 6 3 9 3 2" xfId="3850" xr:uid="{00000000-0005-0000-0000-000073360000}"/>
    <cellStyle name="標準 6 3 9 3 2 2" xfId="10270" xr:uid="{00000000-0005-0000-0000-000074360000}"/>
    <cellStyle name="標準 6 3 9 3 2 2 2" xfId="23085" xr:uid="{00000000-0005-0000-0000-000075360000}"/>
    <cellStyle name="標準 6 3 9 3 2 3" xfId="16678" xr:uid="{00000000-0005-0000-0000-000076360000}"/>
    <cellStyle name="標準 6 3 9 3 3" xfId="6014" xr:uid="{00000000-0005-0000-0000-000077360000}"/>
    <cellStyle name="標準 6 3 9 3 3 2" xfId="12427" xr:uid="{00000000-0005-0000-0000-000078360000}"/>
    <cellStyle name="標準 6 3 9 3 3 2 2" xfId="25242" xr:uid="{00000000-0005-0000-0000-000079360000}"/>
    <cellStyle name="標準 6 3 9 3 3 3" xfId="18835" xr:uid="{00000000-0005-0000-0000-00007A360000}"/>
    <cellStyle name="標準 6 3 9 3 4" xfId="8245" xr:uid="{00000000-0005-0000-0000-00007B360000}"/>
    <cellStyle name="標準 6 3 9 3 4 2" xfId="21060" xr:uid="{00000000-0005-0000-0000-00007C360000}"/>
    <cellStyle name="標準 6 3 9 3 5" xfId="14653" xr:uid="{00000000-0005-0000-0000-00007D360000}"/>
    <cellStyle name="標準 6 3 9 4" xfId="2828" xr:uid="{00000000-0005-0000-0000-00007E360000}"/>
    <cellStyle name="標準 6 3 9 4 2" xfId="9251" xr:uid="{00000000-0005-0000-0000-00007F360000}"/>
    <cellStyle name="標準 6 3 9 4 2 2" xfId="22066" xr:uid="{00000000-0005-0000-0000-000080360000}"/>
    <cellStyle name="標準 6 3 9 4 3" xfId="15659" xr:uid="{00000000-0005-0000-0000-000081360000}"/>
    <cellStyle name="標準 6 3 9 5" xfId="4992" xr:uid="{00000000-0005-0000-0000-000082360000}"/>
    <cellStyle name="標準 6 3 9 5 2" xfId="11405" xr:uid="{00000000-0005-0000-0000-000083360000}"/>
    <cellStyle name="標準 6 3 9 5 2 2" xfId="24220" xr:uid="{00000000-0005-0000-0000-000084360000}"/>
    <cellStyle name="標準 6 3 9 5 3" xfId="17813" xr:uid="{00000000-0005-0000-0000-000085360000}"/>
    <cellStyle name="標準 6 3 9 6" xfId="7254" xr:uid="{00000000-0005-0000-0000-000086360000}"/>
    <cellStyle name="標準 6 3 9 6 2" xfId="20069" xr:uid="{00000000-0005-0000-0000-000087360000}"/>
    <cellStyle name="標準 6 3 9 7" xfId="13662" xr:uid="{00000000-0005-0000-0000-000088360000}"/>
    <cellStyle name="標準 6 4" xfId="172" xr:uid="{00000000-0005-0000-0000-000089360000}"/>
    <cellStyle name="標準 6 4 10" xfId="852" xr:uid="{00000000-0005-0000-0000-00008A360000}"/>
    <cellStyle name="標準 6 4 10 2" xfId="1870" xr:uid="{00000000-0005-0000-0000-00008B360000}"/>
    <cellStyle name="標準 6 4 10 2 2" xfId="3901" xr:uid="{00000000-0005-0000-0000-00008C360000}"/>
    <cellStyle name="標準 6 4 10 2 2 2" xfId="10321" xr:uid="{00000000-0005-0000-0000-00008D360000}"/>
    <cellStyle name="標準 6 4 10 2 2 2 2" xfId="23136" xr:uid="{00000000-0005-0000-0000-00008E360000}"/>
    <cellStyle name="標準 6 4 10 2 2 3" xfId="16729" xr:uid="{00000000-0005-0000-0000-00008F360000}"/>
    <cellStyle name="標準 6 4 10 2 3" xfId="6065" xr:uid="{00000000-0005-0000-0000-000090360000}"/>
    <cellStyle name="標準 6 4 10 2 3 2" xfId="12478" xr:uid="{00000000-0005-0000-0000-000091360000}"/>
    <cellStyle name="標準 6 4 10 2 3 2 2" xfId="25293" xr:uid="{00000000-0005-0000-0000-000092360000}"/>
    <cellStyle name="標準 6 4 10 2 3 3" xfId="18886" xr:uid="{00000000-0005-0000-0000-000093360000}"/>
    <cellStyle name="標準 6 4 10 2 4" xfId="8296" xr:uid="{00000000-0005-0000-0000-000094360000}"/>
    <cellStyle name="標準 6 4 10 2 4 2" xfId="21111" xr:uid="{00000000-0005-0000-0000-000095360000}"/>
    <cellStyle name="標準 6 4 10 2 5" xfId="14704" xr:uid="{00000000-0005-0000-0000-000096360000}"/>
    <cellStyle name="標準 6 4 10 3" xfId="2879" xr:uid="{00000000-0005-0000-0000-000097360000}"/>
    <cellStyle name="標準 6 4 10 3 2" xfId="9302" xr:uid="{00000000-0005-0000-0000-000098360000}"/>
    <cellStyle name="標準 6 4 10 3 2 2" xfId="22117" xr:uid="{00000000-0005-0000-0000-000099360000}"/>
    <cellStyle name="標準 6 4 10 3 3" xfId="15710" xr:uid="{00000000-0005-0000-0000-00009A360000}"/>
    <cellStyle name="標準 6 4 10 4" xfId="5043" xr:uid="{00000000-0005-0000-0000-00009B360000}"/>
    <cellStyle name="標準 6 4 10 4 2" xfId="11456" xr:uid="{00000000-0005-0000-0000-00009C360000}"/>
    <cellStyle name="標準 6 4 10 4 2 2" xfId="24271" xr:uid="{00000000-0005-0000-0000-00009D360000}"/>
    <cellStyle name="標準 6 4 10 4 3" xfId="17864" xr:uid="{00000000-0005-0000-0000-00009E360000}"/>
    <cellStyle name="標準 6 4 10 5" xfId="7305" xr:uid="{00000000-0005-0000-0000-00009F360000}"/>
    <cellStyle name="標準 6 4 10 5 2" xfId="20120" xr:uid="{00000000-0005-0000-0000-0000A0360000}"/>
    <cellStyle name="標準 6 4 10 6" xfId="13713" xr:uid="{00000000-0005-0000-0000-0000A1360000}"/>
    <cellStyle name="標準 6 4 11" xfId="723" xr:uid="{00000000-0005-0000-0000-0000A2360000}"/>
    <cellStyle name="標準 6 4 11 2" xfId="1396" xr:uid="{00000000-0005-0000-0000-0000A3360000}"/>
    <cellStyle name="標準 6 4 11 2 2" xfId="3428" xr:uid="{00000000-0005-0000-0000-0000A4360000}"/>
    <cellStyle name="標準 6 4 11 2 2 2" xfId="9848" xr:uid="{00000000-0005-0000-0000-0000A5360000}"/>
    <cellStyle name="標準 6 4 11 2 2 2 2" xfId="22663" xr:uid="{00000000-0005-0000-0000-0000A6360000}"/>
    <cellStyle name="標準 6 4 11 2 2 3" xfId="16256" xr:uid="{00000000-0005-0000-0000-0000A7360000}"/>
    <cellStyle name="標準 6 4 11 2 3" xfId="5592" xr:uid="{00000000-0005-0000-0000-0000A8360000}"/>
    <cellStyle name="標準 6 4 11 2 3 2" xfId="12005" xr:uid="{00000000-0005-0000-0000-0000A9360000}"/>
    <cellStyle name="標準 6 4 11 2 3 2 2" xfId="24820" xr:uid="{00000000-0005-0000-0000-0000AA360000}"/>
    <cellStyle name="標準 6 4 11 2 3 3" xfId="18413" xr:uid="{00000000-0005-0000-0000-0000AB360000}"/>
    <cellStyle name="標準 6 4 11 2 4" xfId="7823" xr:uid="{00000000-0005-0000-0000-0000AC360000}"/>
    <cellStyle name="標準 6 4 11 2 4 2" xfId="20638" xr:uid="{00000000-0005-0000-0000-0000AD360000}"/>
    <cellStyle name="標準 6 4 11 2 5" xfId="14231" xr:uid="{00000000-0005-0000-0000-0000AE360000}"/>
    <cellStyle name="標準 6 4 11 3" xfId="2406" xr:uid="{00000000-0005-0000-0000-0000AF360000}"/>
    <cellStyle name="標準 6 4 11 3 2" xfId="8829" xr:uid="{00000000-0005-0000-0000-0000B0360000}"/>
    <cellStyle name="標準 6 4 11 3 2 2" xfId="21644" xr:uid="{00000000-0005-0000-0000-0000B1360000}"/>
    <cellStyle name="標準 6 4 11 3 3" xfId="15237" xr:uid="{00000000-0005-0000-0000-0000B2360000}"/>
    <cellStyle name="標準 6 4 11 4" xfId="4570" xr:uid="{00000000-0005-0000-0000-0000B3360000}"/>
    <cellStyle name="標準 6 4 11 4 2" xfId="10983" xr:uid="{00000000-0005-0000-0000-0000B4360000}"/>
    <cellStyle name="標準 6 4 11 4 2 2" xfId="23798" xr:uid="{00000000-0005-0000-0000-0000B5360000}"/>
    <cellStyle name="標準 6 4 11 4 3" xfId="17391" xr:uid="{00000000-0005-0000-0000-0000B6360000}"/>
    <cellStyle name="標準 6 4 11 5" xfId="7177" xr:uid="{00000000-0005-0000-0000-0000B7360000}"/>
    <cellStyle name="標準 6 4 11 5 2" xfId="19992" xr:uid="{00000000-0005-0000-0000-0000B8360000}"/>
    <cellStyle name="標準 6 4 11 6" xfId="13585" xr:uid="{00000000-0005-0000-0000-0000B9360000}"/>
    <cellStyle name="標準 6 4 12" xfId="1375" xr:uid="{00000000-0005-0000-0000-0000BA360000}"/>
    <cellStyle name="標準 6 4 12 2" xfId="3407" xr:uid="{00000000-0005-0000-0000-0000BB360000}"/>
    <cellStyle name="標準 6 4 12 2 2" xfId="5571" xr:uid="{00000000-0005-0000-0000-0000BC360000}"/>
    <cellStyle name="標準 6 4 12 2 2 2" xfId="11984" xr:uid="{00000000-0005-0000-0000-0000BD360000}"/>
    <cellStyle name="標準 6 4 12 2 2 2 2" xfId="24799" xr:uid="{00000000-0005-0000-0000-0000BE360000}"/>
    <cellStyle name="標準 6 4 12 2 2 3" xfId="18392" xr:uid="{00000000-0005-0000-0000-0000BF360000}"/>
    <cellStyle name="標準 6 4 12 2 3" xfId="9827" xr:uid="{00000000-0005-0000-0000-0000C0360000}"/>
    <cellStyle name="標準 6 4 12 2 3 2" xfId="22642" xr:uid="{00000000-0005-0000-0000-0000C1360000}"/>
    <cellStyle name="標準 6 4 12 2 4" xfId="16235" xr:uid="{00000000-0005-0000-0000-0000C2360000}"/>
    <cellStyle name="標準 6 4 12 3" xfId="2385" xr:uid="{00000000-0005-0000-0000-0000C3360000}"/>
    <cellStyle name="標準 6 4 12 3 2" xfId="8808" xr:uid="{00000000-0005-0000-0000-0000C4360000}"/>
    <cellStyle name="標準 6 4 12 3 2 2" xfId="21623" xr:uid="{00000000-0005-0000-0000-0000C5360000}"/>
    <cellStyle name="標準 6 4 12 3 3" xfId="15216" xr:uid="{00000000-0005-0000-0000-0000C6360000}"/>
    <cellStyle name="標準 6 4 12 4" xfId="4549" xr:uid="{00000000-0005-0000-0000-0000C7360000}"/>
    <cellStyle name="標準 6 4 12 4 2" xfId="10962" xr:uid="{00000000-0005-0000-0000-0000C8360000}"/>
    <cellStyle name="標準 6 4 12 4 2 2" xfId="23777" xr:uid="{00000000-0005-0000-0000-0000C9360000}"/>
    <cellStyle name="標準 6 4 12 4 3" xfId="17370" xr:uid="{00000000-0005-0000-0000-0000CA360000}"/>
    <cellStyle name="標準 6 4 12 5" xfId="7802" xr:uid="{00000000-0005-0000-0000-0000CB360000}"/>
    <cellStyle name="標準 6 4 12 5 2" xfId="20617" xr:uid="{00000000-0005-0000-0000-0000CC360000}"/>
    <cellStyle name="標準 6 4 12 6" xfId="14210" xr:uid="{00000000-0005-0000-0000-0000CD360000}"/>
    <cellStyle name="標準 6 4 13" xfId="1318" xr:uid="{00000000-0005-0000-0000-0000CE360000}"/>
    <cellStyle name="標準 6 4 13 2" xfId="3365" xr:uid="{00000000-0005-0000-0000-0000CF360000}"/>
    <cellStyle name="標準 6 4 13 2 2" xfId="9788" xr:uid="{00000000-0005-0000-0000-0000D0360000}"/>
    <cellStyle name="標準 6 4 13 2 2 2" xfId="22603" xr:uid="{00000000-0005-0000-0000-0000D1360000}"/>
    <cellStyle name="標準 6 4 13 2 3" xfId="16196" xr:uid="{00000000-0005-0000-0000-0000D2360000}"/>
    <cellStyle name="標準 6 4 13 3" xfId="4507" xr:uid="{00000000-0005-0000-0000-0000D3360000}"/>
    <cellStyle name="標準 6 4 13 3 2" xfId="10920" xr:uid="{00000000-0005-0000-0000-0000D4360000}"/>
    <cellStyle name="標準 6 4 13 3 2 2" xfId="23735" xr:uid="{00000000-0005-0000-0000-0000D5360000}"/>
    <cellStyle name="標準 6 4 13 3 3" xfId="17328" xr:uid="{00000000-0005-0000-0000-0000D6360000}"/>
    <cellStyle name="標準 6 4 13 4" xfId="7766" xr:uid="{00000000-0005-0000-0000-0000D7360000}"/>
    <cellStyle name="標準 6 4 13 4 2" xfId="20581" xr:uid="{00000000-0005-0000-0000-0000D8360000}"/>
    <cellStyle name="標準 6 4 13 5" xfId="14174" xr:uid="{00000000-0005-0000-0000-0000D9360000}"/>
    <cellStyle name="標準 6 4 14" xfId="2338" xr:uid="{00000000-0005-0000-0000-0000DA360000}"/>
    <cellStyle name="標準 6 4 14 2" xfId="5529" xr:uid="{00000000-0005-0000-0000-0000DB360000}"/>
    <cellStyle name="標準 6 4 14 2 2" xfId="11942" xr:uid="{00000000-0005-0000-0000-0000DC360000}"/>
    <cellStyle name="標準 6 4 14 2 2 2" xfId="24757" xr:uid="{00000000-0005-0000-0000-0000DD360000}"/>
    <cellStyle name="標準 6 4 14 2 3" xfId="18350" xr:uid="{00000000-0005-0000-0000-0000DE360000}"/>
    <cellStyle name="標準 6 4 14 3" xfId="8761" xr:uid="{00000000-0005-0000-0000-0000DF360000}"/>
    <cellStyle name="標準 6 4 14 3 2" xfId="21576" xr:uid="{00000000-0005-0000-0000-0000E0360000}"/>
    <cellStyle name="標準 6 4 14 4" xfId="15169" xr:uid="{00000000-0005-0000-0000-0000E1360000}"/>
    <cellStyle name="標準 6 4 15" xfId="4471" xr:uid="{00000000-0005-0000-0000-0000E2360000}"/>
    <cellStyle name="標準 6 4 15 2" xfId="10884" xr:uid="{00000000-0005-0000-0000-0000E3360000}"/>
    <cellStyle name="標準 6 4 15 2 2" xfId="23699" xr:uid="{00000000-0005-0000-0000-0000E4360000}"/>
    <cellStyle name="標準 6 4 15 3" xfId="17292" xr:uid="{00000000-0005-0000-0000-0000E5360000}"/>
    <cellStyle name="標準 6 4 16" xfId="708" xr:uid="{00000000-0005-0000-0000-0000E6360000}"/>
    <cellStyle name="標準 6 4 16 2" xfId="7166" xr:uid="{00000000-0005-0000-0000-0000E7360000}"/>
    <cellStyle name="標準 6 4 16 2 2" xfId="19981" xr:uid="{00000000-0005-0000-0000-0000E8360000}"/>
    <cellStyle name="標準 6 4 16 3" xfId="13574" xr:uid="{00000000-0005-0000-0000-0000E9360000}"/>
    <cellStyle name="標準 6 4 17" xfId="6544" xr:uid="{00000000-0005-0000-0000-0000EA360000}"/>
    <cellStyle name="標準 6 4 17 2" xfId="12957" xr:uid="{00000000-0005-0000-0000-0000EB360000}"/>
    <cellStyle name="標準 6 4 17 2 2" xfId="25772" xr:uid="{00000000-0005-0000-0000-0000EC360000}"/>
    <cellStyle name="標準 6 4 17 3" xfId="19365" xr:uid="{00000000-0005-0000-0000-0000ED360000}"/>
    <cellStyle name="標準 6 4 18" xfId="6593" xr:uid="{00000000-0005-0000-0000-0000EE360000}"/>
    <cellStyle name="標準 6 4 18 2" xfId="13005" xr:uid="{00000000-0005-0000-0000-0000EF360000}"/>
    <cellStyle name="標準 6 4 18 2 2" xfId="25820" xr:uid="{00000000-0005-0000-0000-0000F0360000}"/>
    <cellStyle name="標準 6 4 18 3" xfId="19413" xr:uid="{00000000-0005-0000-0000-0000F1360000}"/>
    <cellStyle name="標準 6 4 19" xfId="6692" xr:uid="{00000000-0005-0000-0000-0000F2360000}"/>
    <cellStyle name="標準 6 4 19 2" xfId="19507" xr:uid="{00000000-0005-0000-0000-0000F3360000}"/>
    <cellStyle name="標準 6 4 2" xfId="266" xr:uid="{00000000-0005-0000-0000-0000F4360000}"/>
    <cellStyle name="標準 6 4 2 2" xfId="606" xr:uid="{00000000-0005-0000-0000-0000F5360000}"/>
    <cellStyle name="標準 6 4 2 2 2" xfId="1206" xr:uid="{00000000-0005-0000-0000-0000F6360000}"/>
    <cellStyle name="標準 6 4 2 2 2 2" xfId="2246" xr:uid="{00000000-0005-0000-0000-0000F7360000}"/>
    <cellStyle name="標準 6 4 2 2 2 2 2" xfId="4277" xr:uid="{00000000-0005-0000-0000-0000F8360000}"/>
    <cellStyle name="標準 6 4 2 2 2 2 2 2" xfId="10697" xr:uid="{00000000-0005-0000-0000-0000F9360000}"/>
    <cellStyle name="標準 6 4 2 2 2 2 2 2 2" xfId="23512" xr:uid="{00000000-0005-0000-0000-0000FA360000}"/>
    <cellStyle name="標準 6 4 2 2 2 2 2 3" xfId="17105" xr:uid="{00000000-0005-0000-0000-0000FB360000}"/>
    <cellStyle name="標準 6 4 2 2 2 2 3" xfId="6441" xr:uid="{00000000-0005-0000-0000-0000FC360000}"/>
    <cellStyle name="標準 6 4 2 2 2 2 3 2" xfId="12854" xr:uid="{00000000-0005-0000-0000-0000FD360000}"/>
    <cellStyle name="標準 6 4 2 2 2 2 3 2 2" xfId="25669" xr:uid="{00000000-0005-0000-0000-0000FE360000}"/>
    <cellStyle name="標準 6 4 2 2 2 2 3 3" xfId="19262" xr:uid="{00000000-0005-0000-0000-0000FF360000}"/>
    <cellStyle name="標準 6 4 2 2 2 2 4" xfId="8672" xr:uid="{00000000-0005-0000-0000-000000370000}"/>
    <cellStyle name="標準 6 4 2 2 2 2 4 2" xfId="21487" xr:uid="{00000000-0005-0000-0000-000001370000}"/>
    <cellStyle name="標準 6 4 2 2 2 2 5" xfId="15080" xr:uid="{00000000-0005-0000-0000-000002370000}"/>
    <cellStyle name="標準 6 4 2 2 2 3" xfId="3255" xr:uid="{00000000-0005-0000-0000-000003370000}"/>
    <cellStyle name="標準 6 4 2 2 2 3 2" xfId="9678" xr:uid="{00000000-0005-0000-0000-000004370000}"/>
    <cellStyle name="標準 6 4 2 2 2 3 2 2" xfId="22493" xr:uid="{00000000-0005-0000-0000-000005370000}"/>
    <cellStyle name="標準 6 4 2 2 2 3 3" xfId="16086" xr:uid="{00000000-0005-0000-0000-000006370000}"/>
    <cellStyle name="標準 6 4 2 2 2 4" xfId="5419" xr:uid="{00000000-0005-0000-0000-000007370000}"/>
    <cellStyle name="標準 6 4 2 2 2 4 2" xfId="11832" xr:uid="{00000000-0005-0000-0000-000008370000}"/>
    <cellStyle name="標準 6 4 2 2 2 4 2 2" xfId="24647" xr:uid="{00000000-0005-0000-0000-000009370000}"/>
    <cellStyle name="標準 6 4 2 2 2 4 3" xfId="18240" xr:uid="{00000000-0005-0000-0000-00000A370000}"/>
    <cellStyle name="標準 6 4 2 2 2 5" xfId="7659" xr:uid="{00000000-0005-0000-0000-00000B370000}"/>
    <cellStyle name="標準 6 4 2 2 2 5 2" xfId="20474" xr:uid="{00000000-0005-0000-0000-00000C370000}"/>
    <cellStyle name="標準 6 4 2 2 2 6" xfId="14067" xr:uid="{00000000-0005-0000-0000-00000D370000}"/>
    <cellStyle name="標準 6 4 2 2 3" xfId="1764" xr:uid="{00000000-0005-0000-0000-00000E370000}"/>
    <cellStyle name="標準 6 4 2 2 3 2" xfId="3795" xr:uid="{00000000-0005-0000-0000-00000F370000}"/>
    <cellStyle name="標準 6 4 2 2 3 2 2" xfId="10215" xr:uid="{00000000-0005-0000-0000-000010370000}"/>
    <cellStyle name="標準 6 4 2 2 3 2 2 2" xfId="23030" xr:uid="{00000000-0005-0000-0000-000011370000}"/>
    <cellStyle name="標準 6 4 2 2 3 2 3" xfId="16623" xr:uid="{00000000-0005-0000-0000-000012370000}"/>
    <cellStyle name="標準 6 4 2 2 3 3" xfId="5959" xr:uid="{00000000-0005-0000-0000-000013370000}"/>
    <cellStyle name="標準 6 4 2 2 3 3 2" xfId="12372" xr:uid="{00000000-0005-0000-0000-000014370000}"/>
    <cellStyle name="標準 6 4 2 2 3 3 2 2" xfId="25187" xr:uid="{00000000-0005-0000-0000-000015370000}"/>
    <cellStyle name="標準 6 4 2 2 3 3 3" xfId="18780" xr:uid="{00000000-0005-0000-0000-000016370000}"/>
    <cellStyle name="標準 6 4 2 2 3 4" xfId="8190" xr:uid="{00000000-0005-0000-0000-000017370000}"/>
    <cellStyle name="標準 6 4 2 2 3 4 2" xfId="21005" xr:uid="{00000000-0005-0000-0000-000018370000}"/>
    <cellStyle name="標準 6 4 2 2 3 5" xfId="14598" xr:uid="{00000000-0005-0000-0000-000019370000}"/>
    <cellStyle name="標準 6 4 2 2 4" xfId="2773" xr:uid="{00000000-0005-0000-0000-00001A370000}"/>
    <cellStyle name="標準 6 4 2 2 4 2" xfId="9196" xr:uid="{00000000-0005-0000-0000-00001B370000}"/>
    <cellStyle name="標準 6 4 2 2 4 2 2" xfId="22011" xr:uid="{00000000-0005-0000-0000-00001C370000}"/>
    <cellStyle name="標準 6 4 2 2 4 3" xfId="15604" xr:uid="{00000000-0005-0000-0000-00001D370000}"/>
    <cellStyle name="標準 6 4 2 2 5" xfId="4937" xr:uid="{00000000-0005-0000-0000-00001E370000}"/>
    <cellStyle name="標準 6 4 2 2 5 2" xfId="11350" xr:uid="{00000000-0005-0000-0000-00001F370000}"/>
    <cellStyle name="標準 6 4 2 2 5 2 2" xfId="24165" xr:uid="{00000000-0005-0000-0000-000020370000}"/>
    <cellStyle name="標準 6 4 2 2 5 3" xfId="17758" xr:uid="{00000000-0005-0000-0000-000021370000}"/>
    <cellStyle name="標準 6 4 2 2 6" xfId="7083" xr:uid="{00000000-0005-0000-0000-000022370000}"/>
    <cellStyle name="標準 6 4 2 2 6 2" xfId="19898" xr:uid="{00000000-0005-0000-0000-000023370000}"/>
    <cellStyle name="標準 6 4 2 2 7" xfId="13491" xr:uid="{00000000-0005-0000-0000-000024370000}"/>
    <cellStyle name="標準 6 4 2 3" xfId="1028" xr:uid="{00000000-0005-0000-0000-000025370000}"/>
    <cellStyle name="標準 6 4 2 3 2" xfId="2058" xr:uid="{00000000-0005-0000-0000-000026370000}"/>
    <cellStyle name="標準 6 4 2 3 2 2" xfId="4089" xr:uid="{00000000-0005-0000-0000-000027370000}"/>
    <cellStyle name="標準 6 4 2 3 2 2 2" xfId="10509" xr:uid="{00000000-0005-0000-0000-000028370000}"/>
    <cellStyle name="標準 6 4 2 3 2 2 2 2" xfId="23324" xr:uid="{00000000-0005-0000-0000-000029370000}"/>
    <cellStyle name="標準 6 4 2 3 2 2 3" xfId="16917" xr:uid="{00000000-0005-0000-0000-00002A370000}"/>
    <cellStyle name="標準 6 4 2 3 2 3" xfId="6253" xr:uid="{00000000-0005-0000-0000-00002B370000}"/>
    <cellStyle name="標準 6 4 2 3 2 3 2" xfId="12666" xr:uid="{00000000-0005-0000-0000-00002C370000}"/>
    <cellStyle name="標準 6 4 2 3 2 3 2 2" xfId="25481" xr:uid="{00000000-0005-0000-0000-00002D370000}"/>
    <cellStyle name="標準 6 4 2 3 2 3 3" xfId="19074" xr:uid="{00000000-0005-0000-0000-00002E370000}"/>
    <cellStyle name="標準 6 4 2 3 2 4" xfId="8484" xr:uid="{00000000-0005-0000-0000-00002F370000}"/>
    <cellStyle name="標準 6 4 2 3 2 4 2" xfId="21299" xr:uid="{00000000-0005-0000-0000-000030370000}"/>
    <cellStyle name="標準 6 4 2 3 2 5" xfId="14892" xr:uid="{00000000-0005-0000-0000-000031370000}"/>
    <cellStyle name="標準 6 4 2 3 3" xfId="3067" xr:uid="{00000000-0005-0000-0000-000032370000}"/>
    <cellStyle name="標準 6 4 2 3 3 2" xfId="9490" xr:uid="{00000000-0005-0000-0000-000033370000}"/>
    <cellStyle name="標準 6 4 2 3 3 2 2" xfId="22305" xr:uid="{00000000-0005-0000-0000-000034370000}"/>
    <cellStyle name="標準 6 4 2 3 3 3" xfId="15898" xr:uid="{00000000-0005-0000-0000-000035370000}"/>
    <cellStyle name="標準 6 4 2 3 4" xfId="5231" xr:uid="{00000000-0005-0000-0000-000036370000}"/>
    <cellStyle name="標準 6 4 2 3 4 2" xfId="11644" xr:uid="{00000000-0005-0000-0000-000037370000}"/>
    <cellStyle name="標準 6 4 2 3 4 2 2" xfId="24459" xr:uid="{00000000-0005-0000-0000-000038370000}"/>
    <cellStyle name="標準 6 4 2 3 4 3" xfId="18052" xr:uid="{00000000-0005-0000-0000-000039370000}"/>
    <cellStyle name="標準 6 4 2 3 5" xfId="7481" xr:uid="{00000000-0005-0000-0000-00003A370000}"/>
    <cellStyle name="標準 6 4 2 3 5 2" xfId="20296" xr:uid="{00000000-0005-0000-0000-00003B370000}"/>
    <cellStyle name="標準 6 4 2 3 6" xfId="13889" xr:uid="{00000000-0005-0000-0000-00003C370000}"/>
    <cellStyle name="標準 6 4 2 4" xfId="1579" xr:uid="{00000000-0005-0000-0000-00003D370000}"/>
    <cellStyle name="標準 6 4 2 4 2" xfId="3610" xr:uid="{00000000-0005-0000-0000-00003E370000}"/>
    <cellStyle name="標準 6 4 2 4 2 2" xfId="10030" xr:uid="{00000000-0005-0000-0000-00003F370000}"/>
    <cellStyle name="標準 6 4 2 4 2 2 2" xfId="22845" xr:uid="{00000000-0005-0000-0000-000040370000}"/>
    <cellStyle name="標準 6 4 2 4 2 3" xfId="16438" xr:uid="{00000000-0005-0000-0000-000041370000}"/>
    <cellStyle name="標準 6 4 2 4 3" xfId="5774" xr:uid="{00000000-0005-0000-0000-000042370000}"/>
    <cellStyle name="標準 6 4 2 4 3 2" xfId="12187" xr:uid="{00000000-0005-0000-0000-000043370000}"/>
    <cellStyle name="標準 6 4 2 4 3 2 2" xfId="25002" xr:uid="{00000000-0005-0000-0000-000044370000}"/>
    <cellStyle name="標準 6 4 2 4 3 3" xfId="18595" xr:uid="{00000000-0005-0000-0000-000045370000}"/>
    <cellStyle name="標準 6 4 2 4 4" xfId="8005" xr:uid="{00000000-0005-0000-0000-000046370000}"/>
    <cellStyle name="標準 6 4 2 4 4 2" xfId="20820" xr:uid="{00000000-0005-0000-0000-000047370000}"/>
    <cellStyle name="標準 6 4 2 4 5" xfId="14413" xr:uid="{00000000-0005-0000-0000-000048370000}"/>
    <cellStyle name="標準 6 4 2 5" xfId="2588" xr:uid="{00000000-0005-0000-0000-000049370000}"/>
    <cellStyle name="標準 6 4 2 5 2" xfId="9011" xr:uid="{00000000-0005-0000-0000-00004A370000}"/>
    <cellStyle name="標準 6 4 2 5 2 2" xfId="21826" xr:uid="{00000000-0005-0000-0000-00004B370000}"/>
    <cellStyle name="標準 6 4 2 5 3" xfId="15419" xr:uid="{00000000-0005-0000-0000-00004C370000}"/>
    <cellStyle name="標準 6 4 2 6" xfId="4752" xr:uid="{00000000-0005-0000-0000-00004D370000}"/>
    <cellStyle name="標準 6 4 2 6 2" xfId="11165" xr:uid="{00000000-0005-0000-0000-00004E370000}"/>
    <cellStyle name="標準 6 4 2 6 2 2" xfId="23980" xr:uid="{00000000-0005-0000-0000-00004F370000}"/>
    <cellStyle name="標準 6 4 2 6 3" xfId="17573" xr:uid="{00000000-0005-0000-0000-000050370000}"/>
    <cellStyle name="標準 6 4 2 7" xfId="6621" xr:uid="{00000000-0005-0000-0000-000051370000}"/>
    <cellStyle name="標準 6 4 2 7 2" xfId="13032" xr:uid="{00000000-0005-0000-0000-000052370000}"/>
    <cellStyle name="標準 6 4 2 7 2 2" xfId="25847" xr:uid="{00000000-0005-0000-0000-000053370000}"/>
    <cellStyle name="標準 6 4 2 7 3" xfId="19440" xr:uid="{00000000-0005-0000-0000-000054370000}"/>
    <cellStyle name="標準 6 4 2 8" xfId="6766" xr:uid="{00000000-0005-0000-0000-000055370000}"/>
    <cellStyle name="標準 6 4 2 8 2" xfId="19581" xr:uid="{00000000-0005-0000-0000-000056370000}"/>
    <cellStyle name="標準 6 4 2 9" xfId="13174" xr:uid="{00000000-0005-0000-0000-000057370000}"/>
    <cellStyle name="標準 6 4 20" xfId="13100" xr:uid="{00000000-0005-0000-0000-000058370000}"/>
    <cellStyle name="標準 6 4 3" xfId="357" xr:uid="{00000000-0005-0000-0000-000059370000}"/>
    <cellStyle name="標準 6 4 3 2" xfId="625" xr:uid="{00000000-0005-0000-0000-00005A370000}"/>
    <cellStyle name="標準 6 4 3 2 2" xfId="1236" xr:uid="{00000000-0005-0000-0000-00005B370000}"/>
    <cellStyle name="標準 6 4 3 2 2 2" xfId="2276" xr:uid="{00000000-0005-0000-0000-00005C370000}"/>
    <cellStyle name="標準 6 4 3 2 2 2 2" xfId="4307" xr:uid="{00000000-0005-0000-0000-00005D370000}"/>
    <cellStyle name="標準 6 4 3 2 2 2 2 2" xfId="10727" xr:uid="{00000000-0005-0000-0000-00005E370000}"/>
    <cellStyle name="標準 6 4 3 2 2 2 2 2 2" xfId="23542" xr:uid="{00000000-0005-0000-0000-00005F370000}"/>
    <cellStyle name="標準 6 4 3 2 2 2 2 3" xfId="17135" xr:uid="{00000000-0005-0000-0000-000060370000}"/>
    <cellStyle name="標準 6 4 3 2 2 2 3" xfId="6471" xr:uid="{00000000-0005-0000-0000-000061370000}"/>
    <cellStyle name="標準 6 4 3 2 2 2 3 2" xfId="12884" xr:uid="{00000000-0005-0000-0000-000062370000}"/>
    <cellStyle name="標準 6 4 3 2 2 2 3 2 2" xfId="25699" xr:uid="{00000000-0005-0000-0000-000063370000}"/>
    <cellStyle name="標準 6 4 3 2 2 2 3 3" xfId="19292" xr:uid="{00000000-0005-0000-0000-000064370000}"/>
    <cellStyle name="標準 6 4 3 2 2 2 4" xfId="8702" xr:uid="{00000000-0005-0000-0000-000065370000}"/>
    <cellStyle name="標準 6 4 3 2 2 2 4 2" xfId="21517" xr:uid="{00000000-0005-0000-0000-000066370000}"/>
    <cellStyle name="標準 6 4 3 2 2 2 5" xfId="15110" xr:uid="{00000000-0005-0000-0000-000067370000}"/>
    <cellStyle name="標準 6 4 3 2 2 3" xfId="3285" xr:uid="{00000000-0005-0000-0000-000068370000}"/>
    <cellStyle name="標準 6 4 3 2 2 3 2" xfId="9708" xr:uid="{00000000-0005-0000-0000-000069370000}"/>
    <cellStyle name="標準 6 4 3 2 2 3 2 2" xfId="22523" xr:uid="{00000000-0005-0000-0000-00006A370000}"/>
    <cellStyle name="標準 6 4 3 2 2 3 3" xfId="16116" xr:uid="{00000000-0005-0000-0000-00006B370000}"/>
    <cellStyle name="標準 6 4 3 2 2 4" xfId="5449" xr:uid="{00000000-0005-0000-0000-00006C370000}"/>
    <cellStyle name="標準 6 4 3 2 2 4 2" xfId="11862" xr:uid="{00000000-0005-0000-0000-00006D370000}"/>
    <cellStyle name="標準 6 4 3 2 2 4 2 2" xfId="24677" xr:uid="{00000000-0005-0000-0000-00006E370000}"/>
    <cellStyle name="標準 6 4 3 2 2 4 3" xfId="18270" xr:uid="{00000000-0005-0000-0000-00006F370000}"/>
    <cellStyle name="標準 6 4 3 2 2 5" xfId="7689" xr:uid="{00000000-0005-0000-0000-000070370000}"/>
    <cellStyle name="標準 6 4 3 2 2 5 2" xfId="20504" xr:uid="{00000000-0005-0000-0000-000071370000}"/>
    <cellStyle name="標準 6 4 3 2 2 6" xfId="14097" xr:uid="{00000000-0005-0000-0000-000072370000}"/>
    <cellStyle name="標準 6 4 3 2 3" xfId="1794" xr:uid="{00000000-0005-0000-0000-000073370000}"/>
    <cellStyle name="標準 6 4 3 2 3 2" xfId="3825" xr:uid="{00000000-0005-0000-0000-000074370000}"/>
    <cellStyle name="標準 6 4 3 2 3 2 2" xfId="10245" xr:uid="{00000000-0005-0000-0000-000075370000}"/>
    <cellStyle name="標準 6 4 3 2 3 2 2 2" xfId="23060" xr:uid="{00000000-0005-0000-0000-000076370000}"/>
    <cellStyle name="標準 6 4 3 2 3 2 3" xfId="16653" xr:uid="{00000000-0005-0000-0000-000077370000}"/>
    <cellStyle name="標準 6 4 3 2 3 3" xfId="5989" xr:uid="{00000000-0005-0000-0000-000078370000}"/>
    <cellStyle name="標準 6 4 3 2 3 3 2" xfId="12402" xr:uid="{00000000-0005-0000-0000-000079370000}"/>
    <cellStyle name="標準 6 4 3 2 3 3 2 2" xfId="25217" xr:uid="{00000000-0005-0000-0000-00007A370000}"/>
    <cellStyle name="標準 6 4 3 2 3 3 3" xfId="18810" xr:uid="{00000000-0005-0000-0000-00007B370000}"/>
    <cellStyle name="標準 6 4 3 2 3 4" xfId="8220" xr:uid="{00000000-0005-0000-0000-00007C370000}"/>
    <cellStyle name="標準 6 4 3 2 3 4 2" xfId="21035" xr:uid="{00000000-0005-0000-0000-00007D370000}"/>
    <cellStyle name="標準 6 4 3 2 3 5" xfId="14628" xr:uid="{00000000-0005-0000-0000-00007E370000}"/>
    <cellStyle name="標準 6 4 3 2 4" xfId="2803" xr:uid="{00000000-0005-0000-0000-00007F370000}"/>
    <cellStyle name="標準 6 4 3 2 4 2" xfId="9226" xr:uid="{00000000-0005-0000-0000-000080370000}"/>
    <cellStyle name="標準 6 4 3 2 4 2 2" xfId="22041" xr:uid="{00000000-0005-0000-0000-000081370000}"/>
    <cellStyle name="標準 6 4 3 2 4 3" xfId="15634" xr:uid="{00000000-0005-0000-0000-000082370000}"/>
    <cellStyle name="標準 6 4 3 2 5" xfId="4967" xr:uid="{00000000-0005-0000-0000-000083370000}"/>
    <cellStyle name="標準 6 4 3 2 5 2" xfId="11380" xr:uid="{00000000-0005-0000-0000-000084370000}"/>
    <cellStyle name="標準 6 4 3 2 5 2 2" xfId="24195" xr:uid="{00000000-0005-0000-0000-000085370000}"/>
    <cellStyle name="標準 6 4 3 2 5 3" xfId="17788" xr:uid="{00000000-0005-0000-0000-000086370000}"/>
    <cellStyle name="標準 6 4 3 2 6" xfId="7102" xr:uid="{00000000-0005-0000-0000-000087370000}"/>
    <cellStyle name="標準 6 4 3 2 6 2" xfId="19917" xr:uid="{00000000-0005-0000-0000-000088370000}"/>
    <cellStyle name="標準 6 4 3 2 7" xfId="13510" xr:uid="{00000000-0005-0000-0000-000089370000}"/>
    <cellStyle name="標準 6 4 3 3" xfId="1048" xr:uid="{00000000-0005-0000-0000-00008A370000}"/>
    <cellStyle name="標準 6 4 3 3 2" xfId="2088" xr:uid="{00000000-0005-0000-0000-00008B370000}"/>
    <cellStyle name="標準 6 4 3 3 2 2" xfId="4119" xr:uid="{00000000-0005-0000-0000-00008C370000}"/>
    <cellStyle name="標準 6 4 3 3 2 2 2" xfId="10539" xr:uid="{00000000-0005-0000-0000-00008D370000}"/>
    <cellStyle name="標準 6 4 3 3 2 2 2 2" xfId="23354" xr:uid="{00000000-0005-0000-0000-00008E370000}"/>
    <cellStyle name="標準 6 4 3 3 2 2 3" xfId="16947" xr:uid="{00000000-0005-0000-0000-00008F370000}"/>
    <cellStyle name="標準 6 4 3 3 2 3" xfId="6283" xr:uid="{00000000-0005-0000-0000-000090370000}"/>
    <cellStyle name="標準 6 4 3 3 2 3 2" xfId="12696" xr:uid="{00000000-0005-0000-0000-000091370000}"/>
    <cellStyle name="標準 6 4 3 3 2 3 2 2" xfId="25511" xr:uid="{00000000-0005-0000-0000-000092370000}"/>
    <cellStyle name="標準 6 4 3 3 2 3 3" xfId="19104" xr:uid="{00000000-0005-0000-0000-000093370000}"/>
    <cellStyle name="標準 6 4 3 3 2 4" xfId="8514" xr:uid="{00000000-0005-0000-0000-000094370000}"/>
    <cellStyle name="標準 6 4 3 3 2 4 2" xfId="21329" xr:uid="{00000000-0005-0000-0000-000095370000}"/>
    <cellStyle name="標準 6 4 3 3 2 5" xfId="14922" xr:uid="{00000000-0005-0000-0000-000096370000}"/>
    <cellStyle name="標準 6 4 3 3 3" xfId="3097" xr:uid="{00000000-0005-0000-0000-000097370000}"/>
    <cellStyle name="標準 6 4 3 3 3 2" xfId="9520" xr:uid="{00000000-0005-0000-0000-000098370000}"/>
    <cellStyle name="標準 6 4 3 3 3 2 2" xfId="22335" xr:uid="{00000000-0005-0000-0000-000099370000}"/>
    <cellStyle name="標準 6 4 3 3 3 3" xfId="15928" xr:uid="{00000000-0005-0000-0000-00009A370000}"/>
    <cellStyle name="標準 6 4 3 3 4" xfId="5261" xr:uid="{00000000-0005-0000-0000-00009B370000}"/>
    <cellStyle name="標準 6 4 3 3 4 2" xfId="11674" xr:uid="{00000000-0005-0000-0000-00009C370000}"/>
    <cellStyle name="標準 6 4 3 3 4 2 2" xfId="24489" xr:uid="{00000000-0005-0000-0000-00009D370000}"/>
    <cellStyle name="標準 6 4 3 3 4 3" xfId="18082" xr:uid="{00000000-0005-0000-0000-00009E370000}"/>
    <cellStyle name="標準 6 4 3 3 5" xfId="7501" xr:uid="{00000000-0005-0000-0000-00009F370000}"/>
    <cellStyle name="標準 6 4 3 3 5 2" xfId="20316" xr:uid="{00000000-0005-0000-0000-0000A0370000}"/>
    <cellStyle name="標準 6 4 3 3 6" xfId="13909" xr:uid="{00000000-0005-0000-0000-0000A1370000}"/>
    <cellStyle name="標準 6 4 3 4" xfId="1608" xr:uid="{00000000-0005-0000-0000-0000A2370000}"/>
    <cellStyle name="標準 6 4 3 4 2" xfId="3639" xr:uid="{00000000-0005-0000-0000-0000A3370000}"/>
    <cellStyle name="標準 6 4 3 4 2 2" xfId="10059" xr:uid="{00000000-0005-0000-0000-0000A4370000}"/>
    <cellStyle name="標準 6 4 3 4 2 2 2" xfId="22874" xr:uid="{00000000-0005-0000-0000-0000A5370000}"/>
    <cellStyle name="標準 6 4 3 4 2 3" xfId="16467" xr:uid="{00000000-0005-0000-0000-0000A6370000}"/>
    <cellStyle name="標準 6 4 3 4 3" xfId="5803" xr:uid="{00000000-0005-0000-0000-0000A7370000}"/>
    <cellStyle name="標準 6 4 3 4 3 2" xfId="12216" xr:uid="{00000000-0005-0000-0000-0000A8370000}"/>
    <cellStyle name="標準 6 4 3 4 3 2 2" xfId="25031" xr:uid="{00000000-0005-0000-0000-0000A9370000}"/>
    <cellStyle name="標準 6 4 3 4 3 3" xfId="18624" xr:uid="{00000000-0005-0000-0000-0000AA370000}"/>
    <cellStyle name="標準 6 4 3 4 4" xfId="8034" xr:uid="{00000000-0005-0000-0000-0000AB370000}"/>
    <cellStyle name="標準 6 4 3 4 4 2" xfId="20849" xr:uid="{00000000-0005-0000-0000-0000AC370000}"/>
    <cellStyle name="標準 6 4 3 4 5" xfId="14442" xr:uid="{00000000-0005-0000-0000-0000AD370000}"/>
    <cellStyle name="標準 6 4 3 5" xfId="2617" xr:uid="{00000000-0005-0000-0000-0000AE370000}"/>
    <cellStyle name="標準 6 4 3 5 2" xfId="9040" xr:uid="{00000000-0005-0000-0000-0000AF370000}"/>
    <cellStyle name="標準 6 4 3 5 2 2" xfId="21855" xr:uid="{00000000-0005-0000-0000-0000B0370000}"/>
    <cellStyle name="標準 6 4 3 5 3" xfId="15448" xr:uid="{00000000-0005-0000-0000-0000B1370000}"/>
    <cellStyle name="標準 6 4 3 6" xfId="4781" xr:uid="{00000000-0005-0000-0000-0000B2370000}"/>
    <cellStyle name="標準 6 4 3 6 2" xfId="11194" xr:uid="{00000000-0005-0000-0000-0000B3370000}"/>
    <cellStyle name="標準 6 4 3 6 2 2" xfId="24009" xr:uid="{00000000-0005-0000-0000-0000B4370000}"/>
    <cellStyle name="標準 6 4 3 6 3" xfId="17602" xr:uid="{00000000-0005-0000-0000-0000B5370000}"/>
    <cellStyle name="標準 6 4 3 7" xfId="6848" xr:uid="{00000000-0005-0000-0000-0000B6370000}"/>
    <cellStyle name="標準 6 4 3 7 2" xfId="19663" xr:uid="{00000000-0005-0000-0000-0000B7370000}"/>
    <cellStyle name="標準 6 4 3 8" xfId="13256" xr:uid="{00000000-0005-0000-0000-0000B8370000}"/>
    <cellStyle name="標準 6 4 4" xfId="471" xr:uid="{00000000-0005-0000-0000-0000B9370000}"/>
    <cellStyle name="標準 6 4 4 2" xfId="587" xr:uid="{00000000-0005-0000-0000-0000BA370000}"/>
    <cellStyle name="標準 6 4 4 2 2" xfId="1179" xr:uid="{00000000-0005-0000-0000-0000BB370000}"/>
    <cellStyle name="標準 6 4 4 2 2 2" xfId="2219" xr:uid="{00000000-0005-0000-0000-0000BC370000}"/>
    <cellStyle name="標準 6 4 4 2 2 2 2" xfId="4250" xr:uid="{00000000-0005-0000-0000-0000BD370000}"/>
    <cellStyle name="標準 6 4 4 2 2 2 2 2" xfId="10670" xr:uid="{00000000-0005-0000-0000-0000BE370000}"/>
    <cellStyle name="標準 6 4 4 2 2 2 2 2 2" xfId="23485" xr:uid="{00000000-0005-0000-0000-0000BF370000}"/>
    <cellStyle name="標準 6 4 4 2 2 2 2 3" xfId="17078" xr:uid="{00000000-0005-0000-0000-0000C0370000}"/>
    <cellStyle name="標準 6 4 4 2 2 2 3" xfId="6414" xr:uid="{00000000-0005-0000-0000-0000C1370000}"/>
    <cellStyle name="標準 6 4 4 2 2 2 3 2" xfId="12827" xr:uid="{00000000-0005-0000-0000-0000C2370000}"/>
    <cellStyle name="標準 6 4 4 2 2 2 3 2 2" xfId="25642" xr:uid="{00000000-0005-0000-0000-0000C3370000}"/>
    <cellStyle name="標準 6 4 4 2 2 2 3 3" xfId="19235" xr:uid="{00000000-0005-0000-0000-0000C4370000}"/>
    <cellStyle name="標準 6 4 4 2 2 2 4" xfId="8645" xr:uid="{00000000-0005-0000-0000-0000C5370000}"/>
    <cellStyle name="標準 6 4 4 2 2 2 4 2" xfId="21460" xr:uid="{00000000-0005-0000-0000-0000C6370000}"/>
    <cellStyle name="標準 6 4 4 2 2 2 5" xfId="15053" xr:uid="{00000000-0005-0000-0000-0000C7370000}"/>
    <cellStyle name="標準 6 4 4 2 2 3" xfId="3228" xr:uid="{00000000-0005-0000-0000-0000C8370000}"/>
    <cellStyle name="標準 6 4 4 2 2 3 2" xfId="9651" xr:uid="{00000000-0005-0000-0000-0000C9370000}"/>
    <cellStyle name="標準 6 4 4 2 2 3 2 2" xfId="22466" xr:uid="{00000000-0005-0000-0000-0000CA370000}"/>
    <cellStyle name="標準 6 4 4 2 2 3 3" xfId="16059" xr:uid="{00000000-0005-0000-0000-0000CB370000}"/>
    <cellStyle name="標準 6 4 4 2 2 4" xfId="5392" xr:uid="{00000000-0005-0000-0000-0000CC370000}"/>
    <cellStyle name="標準 6 4 4 2 2 4 2" xfId="11805" xr:uid="{00000000-0005-0000-0000-0000CD370000}"/>
    <cellStyle name="標準 6 4 4 2 2 4 2 2" xfId="24620" xr:uid="{00000000-0005-0000-0000-0000CE370000}"/>
    <cellStyle name="標準 6 4 4 2 2 4 3" xfId="18213" xr:uid="{00000000-0005-0000-0000-0000CF370000}"/>
    <cellStyle name="標準 6 4 4 2 2 5" xfId="7632" xr:uid="{00000000-0005-0000-0000-0000D0370000}"/>
    <cellStyle name="標準 6 4 4 2 2 5 2" xfId="20447" xr:uid="{00000000-0005-0000-0000-0000D1370000}"/>
    <cellStyle name="標準 6 4 4 2 2 6" xfId="14040" xr:uid="{00000000-0005-0000-0000-0000D2370000}"/>
    <cellStyle name="標準 6 4 4 2 3" xfId="1737" xr:uid="{00000000-0005-0000-0000-0000D3370000}"/>
    <cellStyle name="標準 6 4 4 2 3 2" xfId="3768" xr:uid="{00000000-0005-0000-0000-0000D4370000}"/>
    <cellStyle name="標準 6 4 4 2 3 2 2" xfId="10188" xr:uid="{00000000-0005-0000-0000-0000D5370000}"/>
    <cellStyle name="標準 6 4 4 2 3 2 2 2" xfId="23003" xr:uid="{00000000-0005-0000-0000-0000D6370000}"/>
    <cellStyle name="標準 6 4 4 2 3 2 3" xfId="16596" xr:uid="{00000000-0005-0000-0000-0000D7370000}"/>
    <cellStyle name="標準 6 4 4 2 3 3" xfId="5932" xr:uid="{00000000-0005-0000-0000-0000D8370000}"/>
    <cellStyle name="標準 6 4 4 2 3 3 2" xfId="12345" xr:uid="{00000000-0005-0000-0000-0000D9370000}"/>
    <cellStyle name="標準 6 4 4 2 3 3 2 2" xfId="25160" xr:uid="{00000000-0005-0000-0000-0000DA370000}"/>
    <cellStyle name="標準 6 4 4 2 3 3 3" xfId="18753" xr:uid="{00000000-0005-0000-0000-0000DB370000}"/>
    <cellStyle name="標準 6 4 4 2 3 4" xfId="8163" xr:uid="{00000000-0005-0000-0000-0000DC370000}"/>
    <cellStyle name="標準 6 4 4 2 3 4 2" xfId="20978" xr:uid="{00000000-0005-0000-0000-0000DD370000}"/>
    <cellStyle name="標準 6 4 4 2 3 5" xfId="14571" xr:uid="{00000000-0005-0000-0000-0000DE370000}"/>
    <cellStyle name="標準 6 4 4 2 4" xfId="2746" xr:uid="{00000000-0005-0000-0000-0000DF370000}"/>
    <cellStyle name="標準 6 4 4 2 4 2" xfId="9169" xr:uid="{00000000-0005-0000-0000-0000E0370000}"/>
    <cellStyle name="標準 6 4 4 2 4 2 2" xfId="21984" xr:uid="{00000000-0005-0000-0000-0000E1370000}"/>
    <cellStyle name="標準 6 4 4 2 4 3" xfId="15577" xr:uid="{00000000-0005-0000-0000-0000E2370000}"/>
    <cellStyle name="標準 6 4 4 2 5" xfId="4910" xr:uid="{00000000-0005-0000-0000-0000E3370000}"/>
    <cellStyle name="標準 6 4 4 2 5 2" xfId="11323" xr:uid="{00000000-0005-0000-0000-0000E4370000}"/>
    <cellStyle name="標準 6 4 4 2 5 2 2" xfId="24138" xr:uid="{00000000-0005-0000-0000-0000E5370000}"/>
    <cellStyle name="標準 6 4 4 2 5 3" xfId="17731" xr:uid="{00000000-0005-0000-0000-0000E6370000}"/>
    <cellStyle name="標準 6 4 4 2 6" xfId="7064" xr:uid="{00000000-0005-0000-0000-0000E7370000}"/>
    <cellStyle name="標準 6 4 4 2 6 2" xfId="19879" xr:uid="{00000000-0005-0000-0000-0000E8370000}"/>
    <cellStyle name="標準 6 4 4 2 7" xfId="13472" xr:uid="{00000000-0005-0000-0000-0000E9370000}"/>
    <cellStyle name="標準 6 4 4 3" xfId="1008" xr:uid="{00000000-0005-0000-0000-0000EA370000}"/>
    <cellStyle name="標準 6 4 4 3 2" xfId="2031" xr:uid="{00000000-0005-0000-0000-0000EB370000}"/>
    <cellStyle name="標準 6 4 4 3 2 2" xfId="4062" xr:uid="{00000000-0005-0000-0000-0000EC370000}"/>
    <cellStyle name="標準 6 4 4 3 2 2 2" xfId="10482" xr:uid="{00000000-0005-0000-0000-0000ED370000}"/>
    <cellStyle name="標準 6 4 4 3 2 2 2 2" xfId="23297" xr:uid="{00000000-0005-0000-0000-0000EE370000}"/>
    <cellStyle name="標準 6 4 4 3 2 2 3" xfId="16890" xr:uid="{00000000-0005-0000-0000-0000EF370000}"/>
    <cellStyle name="標準 6 4 4 3 2 3" xfId="6226" xr:uid="{00000000-0005-0000-0000-0000F0370000}"/>
    <cellStyle name="標準 6 4 4 3 2 3 2" xfId="12639" xr:uid="{00000000-0005-0000-0000-0000F1370000}"/>
    <cellStyle name="標準 6 4 4 3 2 3 2 2" xfId="25454" xr:uid="{00000000-0005-0000-0000-0000F2370000}"/>
    <cellStyle name="標準 6 4 4 3 2 3 3" xfId="19047" xr:uid="{00000000-0005-0000-0000-0000F3370000}"/>
    <cellStyle name="標準 6 4 4 3 2 4" xfId="8457" xr:uid="{00000000-0005-0000-0000-0000F4370000}"/>
    <cellStyle name="標準 6 4 4 3 2 4 2" xfId="21272" xr:uid="{00000000-0005-0000-0000-0000F5370000}"/>
    <cellStyle name="標準 6 4 4 3 2 5" xfId="14865" xr:uid="{00000000-0005-0000-0000-0000F6370000}"/>
    <cellStyle name="標準 6 4 4 3 3" xfId="3040" xr:uid="{00000000-0005-0000-0000-0000F7370000}"/>
    <cellStyle name="標準 6 4 4 3 3 2" xfId="9463" xr:uid="{00000000-0005-0000-0000-0000F8370000}"/>
    <cellStyle name="標準 6 4 4 3 3 2 2" xfId="22278" xr:uid="{00000000-0005-0000-0000-0000F9370000}"/>
    <cellStyle name="標準 6 4 4 3 3 3" xfId="15871" xr:uid="{00000000-0005-0000-0000-0000FA370000}"/>
    <cellStyle name="標準 6 4 4 3 4" xfId="5204" xr:uid="{00000000-0005-0000-0000-0000FB370000}"/>
    <cellStyle name="標準 6 4 4 3 4 2" xfId="11617" xr:uid="{00000000-0005-0000-0000-0000FC370000}"/>
    <cellStyle name="標準 6 4 4 3 4 2 2" xfId="24432" xr:uid="{00000000-0005-0000-0000-0000FD370000}"/>
    <cellStyle name="標準 6 4 4 3 4 3" xfId="18025" xr:uid="{00000000-0005-0000-0000-0000FE370000}"/>
    <cellStyle name="標準 6 4 4 3 5" xfId="7461" xr:uid="{00000000-0005-0000-0000-0000FF370000}"/>
    <cellStyle name="標準 6 4 4 3 5 2" xfId="20276" xr:uid="{00000000-0005-0000-0000-000000380000}"/>
    <cellStyle name="標準 6 4 4 3 6" xfId="13869" xr:uid="{00000000-0005-0000-0000-000001380000}"/>
    <cellStyle name="標準 6 4 4 4" xfId="1552" xr:uid="{00000000-0005-0000-0000-000002380000}"/>
    <cellStyle name="標準 6 4 4 4 2" xfId="3583" xr:uid="{00000000-0005-0000-0000-000003380000}"/>
    <cellStyle name="標準 6 4 4 4 2 2" xfId="10003" xr:uid="{00000000-0005-0000-0000-000004380000}"/>
    <cellStyle name="標準 6 4 4 4 2 2 2" xfId="22818" xr:uid="{00000000-0005-0000-0000-000005380000}"/>
    <cellStyle name="標準 6 4 4 4 2 3" xfId="16411" xr:uid="{00000000-0005-0000-0000-000006380000}"/>
    <cellStyle name="標準 6 4 4 4 3" xfId="5747" xr:uid="{00000000-0005-0000-0000-000007380000}"/>
    <cellStyle name="標準 6 4 4 4 3 2" xfId="12160" xr:uid="{00000000-0005-0000-0000-000008380000}"/>
    <cellStyle name="標準 6 4 4 4 3 2 2" xfId="24975" xr:uid="{00000000-0005-0000-0000-000009380000}"/>
    <cellStyle name="標準 6 4 4 4 3 3" xfId="18568" xr:uid="{00000000-0005-0000-0000-00000A380000}"/>
    <cellStyle name="標準 6 4 4 4 4" xfId="7978" xr:uid="{00000000-0005-0000-0000-00000B380000}"/>
    <cellStyle name="標準 6 4 4 4 4 2" xfId="20793" xr:uid="{00000000-0005-0000-0000-00000C380000}"/>
    <cellStyle name="標準 6 4 4 4 5" xfId="14386" xr:uid="{00000000-0005-0000-0000-00000D380000}"/>
    <cellStyle name="標準 6 4 4 5" xfId="2561" xr:uid="{00000000-0005-0000-0000-00000E380000}"/>
    <cellStyle name="標準 6 4 4 5 2" xfId="8984" xr:uid="{00000000-0005-0000-0000-00000F380000}"/>
    <cellStyle name="標準 6 4 4 5 2 2" xfId="21799" xr:uid="{00000000-0005-0000-0000-000010380000}"/>
    <cellStyle name="標準 6 4 4 5 3" xfId="15392" xr:uid="{00000000-0005-0000-0000-000011380000}"/>
    <cellStyle name="標準 6 4 4 6" xfId="4725" xr:uid="{00000000-0005-0000-0000-000012380000}"/>
    <cellStyle name="標準 6 4 4 6 2" xfId="11138" xr:uid="{00000000-0005-0000-0000-000013380000}"/>
    <cellStyle name="標準 6 4 4 6 2 2" xfId="23953" xr:uid="{00000000-0005-0000-0000-000014380000}"/>
    <cellStyle name="標準 6 4 4 6 3" xfId="17546" xr:uid="{00000000-0005-0000-0000-000015380000}"/>
    <cellStyle name="標準 6 4 4 7" xfId="6950" xr:uid="{00000000-0005-0000-0000-000016380000}"/>
    <cellStyle name="標準 6 4 4 7 2" xfId="19765" xr:uid="{00000000-0005-0000-0000-000017380000}"/>
    <cellStyle name="標準 6 4 4 8" xfId="13358" xr:uid="{00000000-0005-0000-0000-000018380000}"/>
    <cellStyle name="標準 6 4 5" xfId="459" xr:uid="{00000000-0005-0000-0000-000019380000}"/>
    <cellStyle name="標準 6 4 5 2" xfId="546" xr:uid="{00000000-0005-0000-0000-00001A380000}"/>
    <cellStyle name="標準 6 4 5 2 2" xfId="1135" xr:uid="{00000000-0005-0000-0000-00001B380000}"/>
    <cellStyle name="標準 6 4 5 2 2 2" xfId="2175" xr:uid="{00000000-0005-0000-0000-00001C380000}"/>
    <cellStyle name="標準 6 4 5 2 2 2 2" xfId="4206" xr:uid="{00000000-0005-0000-0000-00001D380000}"/>
    <cellStyle name="標準 6 4 5 2 2 2 2 2" xfId="10626" xr:uid="{00000000-0005-0000-0000-00001E380000}"/>
    <cellStyle name="標準 6 4 5 2 2 2 2 2 2" xfId="23441" xr:uid="{00000000-0005-0000-0000-00001F380000}"/>
    <cellStyle name="標準 6 4 5 2 2 2 2 3" xfId="17034" xr:uid="{00000000-0005-0000-0000-000020380000}"/>
    <cellStyle name="標準 6 4 5 2 2 2 3" xfId="6370" xr:uid="{00000000-0005-0000-0000-000021380000}"/>
    <cellStyle name="標準 6 4 5 2 2 2 3 2" xfId="12783" xr:uid="{00000000-0005-0000-0000-000022380000}"/>
    <cellStyle name="標準 6 4 5 2 2 2 3 2 2" xfId="25598" xr:uid="{00000000-0005-0000-0000-000023380000}"/>
    <cellStyle name="標準 6 4 5 2 2 2 3 3" xfId="19191" xr:uid="{00000000-0005-0000-0000-000024380000}"/>
    <cellStyle name="標準 6 4 5 2 2 2 4" xfId="8601" xr:uid="{00000000-0005-0000-0000-000025380000}"/>
    <cellStyle name="標準 6 4 5 2 2 2 4 2" xfId="21416" xr:uid="{00000000-0005-0000-0000-000026380000}"/>
    <cellStyle name="標準 6 4 5 2 2 2 5" xfId="15009" xr:uid="{00000000-0005-0000-0000-000027380000}"/>
    <cellStyle name="標準 6 4 5 2 2 3" xfId="3184" xr:uid="{00000000-0005-0000-0000-000028380000}"/>
    <cellStyle name="標準 6 4 5 2 2 3 2" xfId="9607" xr:uid="{00000000-0005-0000-0000-000029380000}"/>
    <cellStyle name="標準 6 4 5 2 2 3 2 2" xfId="22422" xr:uid="{00000000-0005-0000-0000-00002A380000}"/>
    <cellStyle name="標準 6 4 5 2 2 3 3" xfId="16015" xr:uid="{00000000-0005-0000-0000-00002B380000}"/>
    <cellStyle name="標準 6 4 5 2 2 4" xfId="5348" xr:uid="{00000000-0005-0000-0000-00002C380000}"/>
    <cellStyle name="標準 6 4 5 2 2 4 2" xfId="11761" xr:uid="{00000000-0005-0000-0000-00002D380000}"/>
    <cellStyle name="標準 6 4 5 2 2 4 2 2" xfId="24576" xr:uid="{00000000-0005-0000-0000-00002E380000}"/>
    <cellStyle name="標準 6 4 5 2 2 4 3" xfId="18169" xr:uid="{00000000-0005-0000-0000-00002F380000}"/>
    <cellStyle name="標準 6 4 5 2 2 5" xfId="7588" xr:uid="{00000000-0005-0000-0000-000030380000}"/>
    <cellStyle name="標準 6 4 5 2 2 5 2" xfId="20403" xr:uid="{00000000-0005-0000-0000-000031380000}"/>
    <cellStyle name="標準 6 4 5 2 2 6" xfId="13996" xr:uid="{00000000-0005-0000-0000-000032380000}"/>
    <cellStyle name="標準 6 4 5 2 3" xfId="1693" xr:uid="{00000000-0005-0000-0000-000033380000}"/>
    <cellStyle name="標準 6 4 5 2 3 2" xfId="3724" xr:uid="{00000000-0005-0000-0000-000034380000}"/>
    <cellStyle name="標準 6 4 5 2 3 2 2" xfId="10144" xr:uid="{00000000-0005-0000-0000-000035380000}"/>
    <cellStyle name="標準 6 4 5 2 3 2 2 2" xfId="22959" xr:uid="{00000000-0005-0000-0000-000036380000}"/>
    <cellStyle name="標準 6 4 5 2 3 2 3" xfId="16552" xr:uid="{00000000-0005-0000-0000-000037380000}"/>
    <cellStyle name="標準 6 4 5 2 3 3" xfId="5888" xr:uid="{00000000-0005-0000-0000-000038380000}"/>
    <cellStyle name="標準 6 4 5 2 3 3 2" xfId="12301" xr:uid="{00000000-0005-0000-0000-000039380000}"/>
    <cellStyle name="標準 6 4 5 2 3 3 2 2" xfId="25116" xr:uid="{00000000-0005-0000-0000-00003A380000}"/>
    <cellStyle name="標準 6 4 5 2 3 3 3" xfId="18709" xr:uid="{00000000-0005-0000-0000-00003B380000}"/>
    <cellStyle name="標準 6 4 5 2 3 4" xfId="8119" xr:uid="{00000000-0005-0000-0000-00003C380000}"/>
    <cellStyle name="標準 6 4 5 2 3 4 2" xfId="20934" xr:uid="{00000000-0005-0000-0000-00003D380000}"/>
    <cellStyle name="標準 6 4 5 2 3 5" xfId="14527" xr:uid="{00000000-0005-0000-0000-00003E380000}"/>
    <cellStyle name="標準 6 4 5 2 4" xfId="2702" xr:uid="{00000000-0005-0000-0000-00003F380000}"/>
    <cellStyle name="標準 6 4 5 2 4 2" xfId="9125" xr:uid="{00000000-0005-0000-0000-000040380000}"/>
    <cellStyle name="標準 6 4 5 2 4 2 2" xfId="21940" xr:uid="{00000000-0005-0000-0000-000041380000}"/>
    <cellStyle name="標準 6 4 5 2 4 3" xfId="15533" xr:uid="{00000000-0005-0000-0000-000042380000}"/>
    <cellStyle name="標準 6 4 5 2 5" xfId="4866" xr:uid="{00000000-0005-0000-0000-000043380000}"/>
    <cellStyle name="標準 6 4 5 2 5 2" xfId="11279" xr:uid="{00000000-0005-0000-0000-000044380000}"/>
    <cellStyle name="標準 6 4 5 2 5 2 2" xfId="24094" xr:uid="{00000000-0005-0000-0000-000045380000}"/>
    <cellStyle name="標準 6 4 5 2 5 3" xfId="17687" xr:uid="{00000000-0005-0000-0000-000046380000}"/>
    <cellStyle name="標準 6 4 5 2 6" xfId="7023" xr:uid="{00000000-0005-0000-0000-000047380000}"/>
    <cellStyle name="標準 6 4 5 2 6 2" xfId="19838" xr:uid="{00000000-0005-0000-0000-000048380000}"/>
    <cellStyle name="標準 6 4 5 2 7" xfId="13431" xr:uid="{00000000-0005-0000-0000-000049380000}"/>
    <cellStyle name="標準 6 4 5 3" xfId="965" xr:uid="{00000000-0005-0000-0000-00004A380000}"/>
    <cellStyle name="標準 6 4 5 3 2" xfId="1987" xr:uid="{00000000-0005-0000-0000-00004B380000}"/>
    <cellStyle name="標準 6 4 5 3 2 2" xfId="4018" xr:uid="{00000000-0005-0000-0000-00004C380000}"/>
    <cellStyle name="標準 6 4 5 3 2 2 2" xfId="10438" xr:uid="{00000000-0005-0000-0000-00004D380000}"/>
    <cellStyle name="標準 6 4 5 3 2 2 2 2" xfId="23253" xr:uid="{00000000-0005-0000-0000-00004E380000}"/>
    <cellStyle name="標準 6 4 5 3 2 2 3" xfId="16846" xr:uid="{00000000-0005-0000-0000-00004F380000}"/>
    <cellStyle name="標準 6 4 5 3 2 3" xfId="6182" xr:uid="{00000000-0005-0000-0000-000050380000}"/>
    <cellStyle name="標準 6 4 5 3 2 3 2" xfId="12595" xr:uid="{00000000-0005-0000-0000-000051380000}"/>
    <cellStyle name="標準 6 4 5 3 2 3 2 2" xfId="25410" xr:uid="{00000000-0005-0000-0000-000052380000}"/>
    <cellStyle name="標準 6 4 5 3 2 3 3" xfId="19003" xr:uid="{00000000-0005-0000-0000-000053380000}"/>
    <cellStyle name="標準 6 4 5 3 2 4" xfId="8413" xr:uid="{00000000-0005-0000-0000-000054380000}"/>
    <cellStyle name="標準 6 4 5 3 2 4 2" xfId="21228" xr:uid="{00000000-0005-0000-0000-000055380000}"/>
    <cellStyle name="標準 6 4 5 3 2 5" xfId="14821" xr:uid="{00000000-0005-0000-0000-000056380000}"/>
    <cellStyle name="標準 6 4 5 3 3" xfId="2996" xr:uid="{00000000-0005-0000-0000-000057380000}"/>
    <cellStyle name="標準 6 4 5 3 3 2" xfId="9419" xr:uid="{00000000-0005-0000-0000-000058380000}"/>
    <cellStyle name="標準 6 4 5 3 3 2 2" xfId="22234" xr:uid="{00000000-0005-0000-0000-000059380000}"/>
    <cellStyle name="標準 6 4 5 3 3 3" xfId="15827" xr:uid="{00000000-0005-0000-0000-00005A380000}"/>
    <cellStyle name="標準 6 4 5 3 4" xfId="5160" xr:uid="{00000000-0005-0000-0000-00005B380000}"/>
    <cellStyle name="標準 6 4 5 3 4 2" xfId="11573" xr:uid="{00000000-0005-0000-0000-00005C380000}"/>
    <cellStyle name="標準 6 4 5 3 4 2 2" xfId="24388" xr:uid="{00000000-0005-0000-0000-00005D380000}"/>
    <cellStyle name="標準 6 4 5 3 4 3" xfId="17981" xr:uid="{00000000-0005-0000-0000-00005E380000}"/>
    <cellStyle name="標準 6 4 5 3 5" xfId="7418" xr:uid="{00000000-0005-0000-0000-00005F380000}"/>
    <cellStyle name="標準 6 4 5 3 5 2" xfId="20233" xr:uid="{00000000-0005-0000-0000-000060380000}"/>
    <cellStyle name="標準 6 4 5 3 6" xfId="13826" xr:uid="{00000000-0005-0000-0000-000061380000}"/>
    <cellStyle name="標準 6 4 5 4" xfId="1507" xr:uid="{00000000-0005-0000-0000-000062380000}"/>
    <cellStyle name="標準 6 4 5 4 2" xfId="3539" xr:uid="{00000000-0005-0000-0000-000063380000}"/>
    <cellStyle name="標準 6 4 5 4 2 2" xfId="9959" xr:uid="{00000000-0005-0000-0000-000064380000}"/>
    <cellStyle name="標準 6 4 5 4 2 2 2" xfId="22774" xr:uid="{00000000-0005-0000-0000-000065380000}"/>
    <cellStyle name="標準 6 4 5 4 2 3" xfId="16367" xr:uid="{00000000-0005-0000-0000-000066380000}"/>
    <cellStyle name="標準 6 4 5 4 3" xfId="5703" xr:uid="{00000000-0005-0000-0000-000067380000}"/>
    <cellStyle name="標準 6 4 5 4 3 2" xfId="12116" xr:uid="{00000000-0005-0000-0000-000068380000}"/>
    <cellStyle name="標準 6 4 5 4 3 2 2" xfId="24931" xr:uid="{00000000-0005-0000-0000-000069380000}"/>
    <cellStyle name="標準 6 4 5 4 3 3" xfId="18524" xr:uid="{00000000-0005-0000-0000-00006A380000}"/>
    <cellStyle name="標準 6 4 5 4 4" xfId="7934" xr:uid="{00000000-0005-0000-0000-00006B380000}"/>
    <cellStyle name="標準 6 4 5 4 4 2" xfId="20749" xr:uid="{00000000-0005-0000-0000-00006C380000}"/>
    <cellStyle name="標準 6 4 5 4 5" xfId="14342" xr:uid="{00000000-0005-0000-0000-00006D380000}"/>
    <cellStyle name="標準 6 4 5 5" xfId="2517" xr:uid="{00000000-0005-0000-0000-00006E380000}"/>
    <cellStyle name="標準 6 4 5 5 2" xfId="8940" xr:uid="{00000000-0005-0000-0000-00006F380000}"/>
    <cellStyle name="標準 6 4 5 5 2 2" xfId="21755" xr:uid="{00000000-0005-0000-0000-000070380000}"/>
    <cellStyle name="標準 6 4 5 5 3" xfId="15348" xr:uid="{00000000-0005-0000-0000-000071380000}"/>
    <cellStyle name="標準 6 4 5 6" xfId="4681" xr:uid="{00000000-0005-0000-0000-000072380000}"/>
    <cellStyle name="標準 6 4 5 6 2" xfId="11094" xr:uid="{00000000-0005-0000-0000-000073380000}"/>
    <cellStyle name="標準 6 4 5 6 2 2" xfId="23909" xr:uid="{00000000-0005-0000-0000-000074380000}"/>
    <cellStyle name="標準 6 4 5 6 3" xfId="17502" xr:uid="{00000000-0005-0000-0000-000075380000}"/>
    <cellStyle name="標準 6 4 5 7" xfId="6939" xr:uid="{00000000-0005-0000-0000-000076380000}"/>
    <cellStyle name="標準 6 4 5 7 2" xfId="19754" xr:uid="{00000000-0005-0000-0000-000077380000}"/>
    <cellStyle name="標準 6 4 5 8" xfId="13347" xr:uid="{00000000-0005-0000-0000-000078380000}"/>
    <cellStyle name="標準 6 4 6" xfId="448" xr:uid="{00000000-0005-0000-0000-000079380000}"/>
    <cellStyle name="標準 6 4 6 2" xfId="928" xr:uid="{00000000-0005-0000-0000-00007A380000}"/>
    <cellStyle name="標準 6 4 6 2 2" xfId="1950" xr:uid="{00000000-0005-0000-0000-00007B380000}"/>
    <cellStyle name="標準 6 4 6 2 2 2" xfId="3981" xr:uid="{00000000-0005-0000-0000-00007C380000}"/>
    <cellStyle name="標準 6 4 6 2 2 2 2" xfId="10401" xr:uid="{00000000-0005-0000-0000-00007D380000}"/>
    <cellStyle name="標準 6 4 6 2 2 2 2 2" xfId="23216" xr:uid="{00000000-0005-0000-0000-00007E380000}"/>
    <cellStyle name="標準 6 4 6 2 2 2 3" xfId="16809" xr:uid="{00000000-0005-0000-0000-00007F380000}"/>
    <cellStyle name="標準 6 4 6 2 2 3" xfId="6145" xr:uid="{00000000-0005-0000-0000-000080380000}"/>
    <cellStyle name="標準 6 4 6 2 2 3 2" xfId="12558" xr:uid="{00000000-0005-0000-0000-000081380000}"/>
    <cellStyle name="標準 6 4 6 2 2 3 2 2" xfId="25373" xr:uid="{00000000-0005-0000-0000-000082380000}"/>
    <cellStyle name="標準 6 4 6 2 2 3 3" xfId="18966" xr:uid="{00000000-0005-0000-0000-000083380000}"/>
    <cellStyle name="標準 6 4 6 2 2 4" xfId="8376" xr:uid="{00000000-0005-0000-0000-000084380000}"/>
    <cellStyle name="標準 6 4 6 2 2 4 2" xfId="21191" xr:uid="{00000000-0005-0000-0000-000085380000}"/>
    <cellStyle name="標準 6 4 6 2 2 5" xfId="14784" xr:uid="{00000000-0005-0000-0000-000086380000}"/>
    <cellStyle name="標準 6 4 6 2 3" xfId="2959" xr:uid="{00000000-0005-0000-0000-000087380000}"/>
    <cellStyle name="標準 6 4 6 2 3 2" xfId="9382" xr:uid="{00000000-0005-0000-0000-000088380000}"/>
    <cellStyle name="標準 6 4 6 2 3 2 2" xfId="22197" xr:uid="{00000000-0005-0000-0000-000089380000}"/>
    <cellStyle name="標準 6 4 6 2 3 3" xfId="15790" xr:uid="{00000000-0005-0000-0000-00008A380000}"/>
    <cellStyle name="標準 6 4 6 2 4" xfId="5123" xr:uid="{00000000-0005-0000-0000-00008B380000}"/>
    <cellStyle name="標準 6 4 6 2 4 2" xfId="11536" xr:uid="{00000000-0005-0000-0000-00008C380000}"/>
    <cellStyle name="標準 6 4 6 2 4 2 2" xfId="24351" xr:uid="{00000000-0005-0000-0000-00008D380000}"/>
    <cellStyle name="標準 6 4 6 2 4 3" xfId="17944" xr:uid="{00000000-0005-0000-0000-00008E380000}"/>
    <cellStyle name="標準 6 4 6 2 5" xfId="7381" xr:uid="{00000000-0005-0000-0000-00008F380000}"/>
    <cellStyle name="標準 6 4 6 2 5 2" xfId="20196" xr:uid="{00000000-0005-0000-0000-000090380000}"/>
    <cellStyle name="標準 6 4 6 2 6" xfId="13789" xr:uid="{00000000-0005-0000-0000-000091380000}"/>
    <cellStyle name="標準 6 4 6 3" xfId="1471" xr:uid="{00000000-0005-0000-0000-000092380000}"/>
    <cellStyle name="標準 6 4 6 3 2" xfId="3503" xr:uid="{00000000-0005-0000-0000-000093380000}"/>
    <cellStyle name="標準 6 4 6 3 2 2" xfId="9923" xr:uid="{00000000-0005-0000-0000-000094380000}"/>
    <cellStyle name="標準 6 4 6 3 2 2 2" xfId="22738" xr:uid="{00000000-0005-0000-0000-000095380000}"/>
    <cellStyle name="標準 6 4 6 3 2 3" xfId="16331" xr:uid="{00000000-0005-0000-0000-000096380000}"/>
    <cellStyle name="標準 6 4 6 3 3" xfId="5667" xr:uid="{00000000-0005-0000-0000-000097380000}"/>
    <cellStyle name="標準 6 4 6 3 3 2" xfId="12080" xr:uid="{00000000-0005-0000-0000-000098380000}"/>
    <cellStyle name="標準 6 4 6 3 3 2 2" xfId="24895" xr:uid="{00000000-0005-0000-0000-000099380000}"/>
    <cellStyle name="標準 6 4 6 3 3 3" xfId="18488" xr:uid="{00000000-0005-0000-0000-00009A380000}"/>
    <cellStyle name="標準 6 4 6 3 4" xfId="7898" xr:uid="{00000000-0005-0000-0000-00009B380000}"/>
    <cellStyle name="標準 6 4 6 3 4 2" xfId="20713" xr:uid="{00000000-0005-0000-0000-00009C380000}"/>
    <cellStyle name="標準 6 4 6 3 5" xfId="14306" xr:uid="{00000000-0005-0000-0000-00009D380000}"/>
    <cellStyle name="標準 6 4 6 4" xfId="2481" xr:uid="{00000000-0005-0000-0000-00009E380000}"/>
    <cellStyle name="標準 6 4 6 4 2" xfId="8904" xr:uid="{00000000-0005-0000-0000-00009F380000}"/>
    <cellStyle name="標準 6 4 6 4 2 2" xfId="21719" xr:uid="{00000000-0005-0000-0000-0000A0380000}"/>
    <cellStyle name="標準 6 4 6 4 3" xfId="15312" xr:uid="{00000000-0005-0000-0000-0000A1380000}"/>
    <cellStyle name="標準 6 4 6 5" xfId="4645" xr:uid="{00000000-0005-0000-0000-0000A2380000}"/>
    <cellStyle name="標準 6 4 6 5 2" xfId="11058" xr:uid="{00000000-0005-0000-0000-0000A3380000}"/>
    <cellStyle name="標準 6 4 6 5 2 2" xfId="23873" xr:uid="{00000000-0005-0000-0000-0000A4380000}"/>
    <cellStyle name="標準 6 4 6 5 3" xfId="17466" xr:uid="{00000000-0005-0000-0000-0000A5380000}"/>
    <cellStyle name="標準 6 4 6 6" xfId="6928" xr:uid="{00000000-0005-0000-0000-0000A6380000}"/>
    <cellStyle name="標準 6 4 6 6 2" xfId="19743" xr:uid="{00000000-0005-0000-0000-0000A7380000}"/>
    <cellStyle name="標準 6 4 6 7" xfId="13336" xr:uid="{00000000-0005-0000-0000-0000A8380000}"/>
    <cellStyle name="標準 6 4 7" xfId="510" xr:uid="{00000000-0005-0000-0000-0000A9380000}"/>
    <cellStyle name="標準 6 4 7 2" xfId="1096" xr:uid="{00000000-0005-0000-0000-0000AA380000}"/>
    <cellStyle name="標準 6 4 7 2 2" xfId="2136" xr:uid="{00000000-0005-0000-0000-0000AB380000}"/>
    <cellStyle name="標準 6 4 7 2 2 2" xfId="4167" xr:uid="{00000000-0005-0000-0000-0000AC380000}"/>
    <cellStyle name="標準 6 4 7 2 2 2 2" xfId="10587" xr:uid="{00000000-0005-0000-0000-0000AD380000}"/>
    <cellStyle name="標準 6 4 7 2 2 2 2 2" xfId="23402" xr:uid="{00000000-0005-0000-0000-0000AE380000}"/>
    <cellStyle name="標準 6 4 7 2 2 2 3" xfId="16995" xr:uid="{00000000-0005-0000-0000-0000AF380000}"/>
    <cellStyle name="標準 6 4 7 2 2 3" xfId="6331" xr:uid="{00000000-0005-0000-0000-0000B0380000}"/>
    <cellStyle name="標準 6 4 7 2 2 3 2" xfId="12744" xr:uid="{00000000-0005-0000-0000-0000B1380000}"/>
    <cellStyle name="標準 6 4 7 2 2 3 2 2" xfId="25559" xr:uid="{00000000-0005-0000-0000-0000B2380000}"/>
    <cellStyle name="標準 6 4 7 2 2 3 3" xfId="19152" xr:uid="{00000000-0005-0000-0000-0000B3380000}"/>
    <cellStyle name="標準 6 4 7 2 2 4" xfId="8562" xr:uid="{00000000-0005-0000-0000-0000B4380000}"/>
    <cellStyle name="標準 6 4 7 2 2 4 2" xfId="21377" xr:uid="{00000000-0005-0000-0000-0000B5380000}"/>
    <cellStyle name="標準 6 4 7 2 2 5" xfId="14970" xr:uid="{00000000-0005-0000-0000-0000B6380000}"/>
    <cellStyle name="標準 6 4 7 2 3" xfId="3145" xr:uid="{00000000-0005-0000-0000-0000B7380000}"/>
    <cellStyle name="標準 6 4 7 2 3 2" xfId="9568" xr:uid="{00000000-0005-0000-0000-0000B8380000}"/>
    <cellStyle name="標準 6 4 7 2 3 2 2" xfId="22383" xr:uid="{00000000-0005-0000-0000-0000B9380000}"/>
    <cellStyle name="標準 6 4 7 2 3 3" xfId="15976" xr:uid="{00000000-0005-0000-0000-0000BA380000}"/>
    <cellStyle name="標準 6 4 7 2 4" xfId="5309" xr:uid="{00000000-0005-0000-0000-0000BB380000}"/>
    <cellStyle name="標準 6 4 7 2 4 2" xfId="11722" xr:uid="{00000000-0005-0000-0000-0000BC380000}"/>
    <cellStyle name="標準 6 4 7 2 4 2 2" xfId="24537" xr:uid="{00000000-0005-0000-0000-0000BD380000}"/>
    <cellStyle name="標準 6 4 7 2 4 3" xfId="18130" xr:uid="{00000000-0005-0000-0000-0000BE380000}"/>
    <cellStyle name="標準 6 4 7 2 5" xfId="7549" xr:uid="{00000000-0005-0000-0000-0000BF380000}"/>
    <cellStyle name="標準 6 4 7 2 5 2" xfId="20364" xr:uid="{00000000-0005-0000-0000-0000C0380000}"/>
    <cellStyle name="標準 6 4 7 2 6" xfId="13957" xr:uid="{00000000-0005-0000-0000-0000C1380000}"/>
    <cellStyle name="標準 6 4 7 3" xfId="1654" xr:uid="{00000000-0005-0000-0000-0000C2380000}"/>
    <cellStyle name="標準 6 4 7 3 2" xfId="3685" xr:uid="{00000000-0005-0000-0000-0000C3380000}"/>
    <cellStyle name="標準 6 4 7 3 2 2" xfId="10105" xr:uid="{00000000-0005-0000-0000-0000C4380000}"/>
    <cellStyle name="標準 6 4 7 3 2 2 2" xfId="22920" xr:uid="{00000000-0005-0000-0000-0000C5380000}"/>
    <cellStyle name="標準 6 4 7 3 2 3" xfId="16513" xr:uid="{00000000-0005-0000-0000-0000C6380000}"/>
    <cellStyle name="標準 6 4 7 3 3" xfId="5849" xr:uid="{00000000-0005-0000-0000-0000C7380000}"/>
    <cellStyle name="標準 6 4 7 3 3 2" xfId="12262" xr:uid="{00000000-0005-0000-0000-0000C8380000}"/>
    <cellStyle name="標準 6 4 7 3 3 2 2" xfId="25077" xr:uid="{00000000-0005-0000-0000-0000C9380000}"/>
    <cellStyle name="標準 6 4 7 3 3 3" xfId="18670" xr:uid="{00000000-0005-0000-0000-0000CA380000}"/>
    <cellStyle name="標準 6 4 7 3 4" xfId="8080" xr:uid="{00000000-0005-0000-0000-0000CB380000}"/>
    <cellStyle name="標準 6 4 7 3 4 2" xfId="20895" xr:uid="{00000000-0005-0000-0000-0000CC380000}"/>
    <cellStyle name="標準 6 4 7 3 5" xfId="14488" xr:uid="{00000000-0005-0000-0000-0000CD380000}"/>
    <cellStyle name="標準 6 4 7 4" xfId="2663" xr:uid="{00000000-0005-0000-0000-0000CE380000}"/>
    <cellStyle name="標準 6 4 7 4 2" xfId="9086" xr:uid="{00000000-0005-0000-0000-0000CF380000}"/>
    <cellStyle name="標準 6 4 7 4 2 2" xfId="21901" xr:uid="{00000000-0005-0000-0000-0000D0380000}"/>
    <cellStyle name="標準 6 4 7 4 3" xfId="15494" xr:uid="{00000000-0005-0000-0000-0000D1380000}"/>
    <cellStyle name="標準 6 4 7 5" xfId="4827" xr:uid="{00000000-0005-0000-0000-0000D2380000}"/>
    <cellStyle name="標準 6 4 7 5 2" xfId="11240" xr:uid="{00000000-0005-0000-0000-0000D3380000}"/>
    <cellStyle name="標準 6 4 7 5 2 2" xfId="24055" xr:uid="{00000000-0005-0000-0000-0000D4380000}"/>
    <cellStyle name="標準 6 4 7 5 3" xfId="17648" xr:uid="{00000000-0005-0000-0000-0000D5380000}"/>
    <cellStyle name="標準 6 4 7 6" xfId="6987" xr:uid="{00000000-0005-0000-0000-0000D6380000}"/>
    <cellStyle name="標準 6 4 7 6 2" xfId="19802" xr:uid="{00000000-0005-0000-0000-0000D7380000}"/>
    <cellStyle name="標準 6 4 7 7" xfId="13395" xr:uid="{00000000-0005-0000-0000-0000D8380000}"/>
    <cellStyle name="標準 6 4 8" xfId="757" xr:uid="{00000000-0005-0000-0000-0000D9380000}"/>
    <cellStyle name="標準 6 4 8 2" xfId="891" xr:uid="{00000000-0005-0000-0000-0000DA380000}"/>
    <cellStyle name="標準 6 4 8 2 2" xfId="1913" xr:uid="{00000000-0005-0000-0000-0000DB380000}"/>
    <cellStyle name="標準 6 4 8 2 2 2" xfId="3944" xr:uid="{00000000-0005-0000-0000-0000DC380000}"/>
    <cellStyle name="標準 6 4 8 2 2 2 2" xfId="10364" xr:uid="{00000000-0005-0000-0000-0000DD380000}"/>
    <cellStyle name="標準 6 4 8 2 2 2 2 2" xfId="23179" xr:uid="{00000000-0005-0000-0000-0000DE380000}"/>
    <cellStyle name="標準 6 4 8 2 2 2 3" xfId="16772" xr:uid="{00000000-0005-0000-0000-0000DF380000}"/>
    <cellStyle name="標準 6 4 8 2 2 3" xfId="6108" xr:uid="{00000000-0005-0000-0000-0000E0380000}"/>
    <cellStyle name="標準 6 4 8 2 2 3 2" xfId="12521" xr:uid="{00000000-0005-0000-0000-0000E1380000}"/>
    <cellStyle name="標準 6 4 8 2 2 3 2 2" xfId="25336" xr:uid="{00000000-0005-0000-0000-0000E2380000}"/>
    <cellStyle name="標準 6 4 8 2 2 3 3" xfId="18929" xr:uid="{00000000-0005-0000-0000-0000E3380000}"/>
    <cellStyle name="標準 6 4 8 2 2 4" xfId="8339" xr:uid="{00000000-0005-0000-0000-0000E4380000}"/>
    <cellStyle name="標準 6 4 8 2 2 4 2" xfId="21154" xr:uid="{00000000-0005-0000-0000-0000E5380000}"/>
    <cellStyle name="標準 6 4 8 2 2 5" xfId="14747" xr:uid="{00000000-0005-0000-0000-0000E6380000}"/>
    <cellStyle name="標準 6 4 8 2 3" xfId="2922" xr:uid="{00000000-0005-0000-0000-0000E7380000}"/>
    <cellStyle name="標準 6 4 8 2 3 2" xfId="9345" xr:uid="{00000000-0005-0000-0000-0000E8380000}"/>
    <cellStyle name="標準 6 4 8 2 3 2 2" xfId="22160" xr:uid="{00000000-0005-0000-0000-0000E9380000}"/>
    <cellStyle name="標準 6 4 8 2 3 3" xfId="15753" xr:uid="{00000000-0005-0000-0000-0000EA380000}"/>
    <cellStyle name="標準 6 4 8 2 4" xfId="5086" xr:uid="{00000000-0005-0000-0000-0000EB380000}"/>
    <cellStyle name="標準 6 4 8 2 4 2" xfId="11499" xr:uid="{00000000-0005-0000-0000-0000EC380000}"/>
    <cellStyle name="標準 6 4 8 2 4 2 2" xfId="24314" xr:uid="{00000000-0005-0000-0000-0000ED380000}"/>
    <cellStyle name="標準 6 4 8 2 4 3" xfId="17907" xr:uid="{00000000-0005-0000-0000-0000EE380000}"/>
    <cellStyle name="標準 6 4 8 2 5" xfId="7344" xr:uid="{00000000-0005-0000-0000-0000EF380000}"/>
    <cellStyle name="標準 6 4 8 2 5 2" xfId="20159" xr:uid="{00000000-0005-0000-0000-0000F0380000}"/>
    <cellStyle name="標準 6 4 8 2 6" xfId="13752" xr:uid="{00000000-0005-0000-0000-0000F1380000}"/>
    <cellStyle name="標準 6 4 8 3" xfId="1434" xr:uid="{00000000-0005-0000-0000-0000F2380000}"/>
    <cellStyle name="標準 6 4 8 3 2" xfId="3466" xr:uid="{00000000-0005-0000-0000-0000F3380000}"/>
    <cellStyle name="標準 6 4 8 3 2 2" xfId="9886" xr:uid="{00000000-0005-0000-0000-0000F4380000}"/>
    <cellStyle name="標準 6 4 8 3 2 2 2" xfId="22701" xr:uid="{00000000-0005-0000-0000-0000F5380000}"/>
    <cellStyle name="標準 6 4 8 3 2 3" xfId="16294" xr:uid="{00000000-0005-0000-0000-0000F6380000}"/>
    <cellStyle name="標準 6 4 8 3 3" xfId="5630" xr:uid="{00000000-0005-0000-0000-0000F7380000}"/>
    <cellStyle name="標準 6 4 8 3 3 2" xfId="12043" xr:uid="{00000000-0005-0000-0000-0000F8380000}"/>
    <cellStyle name="標準 6 4 8 3 3 2 2" xfId="24858" xr:uid="{00000000-0005-0000-0000-0000F9380000}"/>
    <cellStyle name="標準 6 4 8 3 3 3" xfId="18451" xr:uid="{00000000-0005-0000-0000-0000FA380000}"/>
    <cellStyle name="標準 6 4 8 3 4" xfId="7861" xr:uid="{00000000-0005-0000-0000-0000FB380000}"/>
    <cellStyle name="標準 6 4 8 3 4 2" xfId="20676" xr:uid="{00000000-0005-0000-0000-0000FC380000}"/>
    <cellStyle name="標準 6 4 8 3 5" xfId="14269" xr:uid="{00000000-0005-0000-0000-0000FD380000}"/>
    <cellStyle name="標準 6 4 8 4" xfId="2444" xr:uid="{00000000-0005-0000-0000-0000FE380000}"/>
    <cellStyle name="標準 6 4 8 4 2" xfId="8867" xr:uid="{00000000-0005-0000-0000-0000FF380000}"/>
    <cellStyle name="標準 6 4 8 4 2 2" xfId="21682" xr:uid="{00000000-0005-0000-0000-000000390000}"/>
    <cellStyle name="標準 6 4 8 4 3" xfId="15275" xr:uid="{00000000-0005-0000-0000-000001390000}"/>
    <cellStyle name="標準 6 4 8 5" xfId="4608" xr:uid="{00000000-0005-0000-0000-000002390000}"/>
    <cellStyle name="標準 6 4 8 5 2" xfId="11021" xr:uid="{00000000-0005-0000-0000-000003390000}"/>
    <cellStyle name="標準 6 4 8 5 2 2" xfId="23836" xr:uid="{00000000-0005-0000-0000-000004390000}"/>
    <cellStyle name="標準 6 4 8 5 3" xfId="17429" xr:uid="{00000000-0005-0000-0000-000005390000}"/>
    <cellStyle name="標準 6 4 8 6" xfId="7211" xr:uid="{00000000-0005-0000-0000-000006390000}"/>
    <cellStyle name="標準 6 4 8 6 2" xfId="20026" xr:uid="{00000000-0005-0000-0000-000007390000}"/>
    <cellStyle name="標準 6 4 8 7" xfId="13619" xr:uid="{00000000-0005-0000-0000-000008390000}"/>
    <cellStyle name="標準 6 4 9" xfId="802" xr:uid="{00000000-0005-0000-0000-000009390000}"/>
    <cellStyle name="標準 6 4 9 2" xfId="1262" xr:uid="{00000000-0005-0000-0000-00000A390000}"/>
    <cellStyle name="標準 6 4 9 2 2" xfId="2302" xr:uid="{00000000-0005-0000-0000-00000B390000}"/>
    <cellStyle name="標準 6 4 9 2 2 2" xfId="4333" xr:uid="{00000000-0005-0000-0000-00000C390000}"/>
    <cellStyle name="標準 6 4 9 2 2 2 2" xfId="10753" xr:uid="{00000000-0005-0000-0000-00000D390000}"/>
    <cellStyle name="標準 6 4 9 2 2 2 2 2" xfId="23568" xr:uid="{00000000-0005-0000-0000-00000E390000}"/>
    <cellStyle name="標準 6 4 9 2 2 2 3" xfId="17161" xr:uid="{00000000-0005-0000-0000-00000F390000}"/>
    <cellStyle name="標準 6 4 9 2 2 3" xfId="6497" xr:uid="{00000000-0005-0000-0000-000010390000}"/>
    <cellStyle name="標準 6 4 9 2 2 3 2" xfId="12910" xr:uid="{00000000-0005-0000-0000-000011390000}"/>
    <cellStyle name="標準 6 4 9 2 2 3 2 2" xfId="25725" xr:uid="{00000000-0005-0000-0000-000012390000}"/>
    <cellStyle name="標準 6 4 9 2 2 3 3" xfId="19318" xr:uid="{00000000-0005-0000-0000-000013390000}"/>
    <cellStyle name="標準 6 4 9 2 2 4" xfId="8728" xr:uid="{00000000-0005-0000-0000-000014390000}"/>
    <cellStyle name="標準 6 4 9 2 2 4 2" xfId="21543" xr:uid="{00000000-0005-0000-0000-000015390000}"/>
    <cellStyle name="標準 6 4 9 2 2 5" xfId="15136" xr:uid="{00000000-0005-0000-0000-000016390000}"/>
    <cellStyle name="標準 6 4 9 2 3" xfId="3311" xr:uid="{00000000-0005-0000-0000-000017390000}"/>
    <cellStyle name="標準 6 4 9 2 3 2" xfId="9734" xr:uid="{00000000-0005-0000-0000-000018390000}"/>
    <cellStyle name="標準 6 4 9 2 3 2 2" xfId="22549" xr:uid="{00000000-0005-0000-0000-000019390000}"/>
    <cellStyle name="標準 6 4 9 2 3 3" xfId="16142" xr:uid="{00000000-0005-0000-0000-00001A390000}"/>
    <cellStyle name="標準 6 4 9 2 4" xfId="5475" xr:uid="{00000000-0005-0000-0000-00001B390000}"/>
    <cellStyle name="標準 6 4 9 2 4 2" xfId="11888" xr:uid="{00000000-0005-0000-0000-00001C390000}"/>
    <cellStyle name="標準 6 4 9 2 4 2 2" xfId="24703" xr:uid="{00000000-0005-0000-0000-00001D390000}"/>
    <cellStyle name="標準 6 4 9 2 4 3" xfId="18296" xr:uid="{00000000-0005-0000-0000-00001E390000}"/>
    <cellStyle name="標準 6 4 9 2 5" xfId="7715" xr:uid="{00000000-0005-0000-0000-00001F390000}"/>
    <cellStyle name="標準 6 4 9 2 5 2" xfId="20530" xr:uid="{00000000-0005-0000-0000-000020390000}"/>
    <cellStyle name="標準 6 4 9 2 6" xfId="14123" xr:uid="{00000000-0005-0000-0000-000021390000}"/>
    <cellStyle name="標準 6 4 9 3" xfId="1820" xr:uid="{00000000-0005-0000-0000-000022390000}"/>
    <cellStyle name="標準 6 4 9 3 2" xfId="3851" xr:uid="{00000000-0005-0000-0000-000023390000}"/>
    <cellStyle name="標準 6 4 9 3 2 2" xfId="10271" xr:uid="{00000000-0005-0000-0000-000024390000}"/>
    <cellStyle name="標準 6 4 9 3 2 2 2" xfId="23086" xr:uid="{00000000-0005-0000-0000-000025390000}"/>
    <cellStyle name="標準 6 4 9 3 2 3" xfId="16679" xr:uid="{00000000-0005-0000-0000-000026390000}"/>
    <cellStyle name="標準 6 4 9 3 3" xfId="6015" xr:uid="{00000000-0005-0000-0000-000027390000}"/>
    <cellStyle name="標準 6 4 9 3 3 2" xfId="12428" xr:uid="{00000000-0005-0000-0000-000028390000}"/>
    <cellStyle name="標準 6 4 9 3 3 2 2" xfId="25243" xr:uid="{00000000-0005-0000-0000-000029390000}"/>
    <cellStyle name="標準 6 4 9 3 3 3" xfId="18836" xr:uid="{00000000-0005-0000-0000-00002A390000}"/>
    <cellStyle name="標準 6 4 9 3 4" xfId="8246" xr:uid="{00000000-0005-0000-0000-00002B390000}"/>
    <cellStyle name="標準 6 4 9 3 4 2" xfId="21061" xr:uid="{00000000-0005-0000-0000-00002C390000}"/>
    <cellStyle name="標準 6 4 9 3 5" xfId="14654" xr:uid="{00000000-0005-0000-0000-00002D390000}"/>
    <cellStyle name="標準 6 4 9 4" xfId="2829" xr:uid="{00000000-0005-0000-0000-00002E390000}"/>
    <cellStyle name="標準 6 4 9 4 2" xfId="9252" xr:uid="{00000000-0005-0000-0000-00002F390000}"/>
    <cellStyle name="標準 6 4 9 4 2 2" xfId="22067" xr:uid="{00000000-0005-0000-0000-000030390000}"/>
    <cellStyle name="標準 6 4 9 4 3" xfId="15660" xr:uid="{00000000-0005-0000-0000-000031390000}"/>
    <cellStyle name="標準 6 4 9 5" xfId="4993" xr:uid="{00000000-0005-0000-0000-000032390000}"/>
    <cellStyle name="標準 6 4 9 5 2" xfId="11406" xr:uid="{00000000-0005-0000-0000-000033390000}"/>
    <cellStyle name="標準 6 4 9 5 2 2" xfId="24221" xr:uid="{00000000-0005-0000-0000-000034390000}"/>
    <cellStyle name="標準 6 4 9 5 3" xfId="17814" xr:uid="{00000000-0005-0000-0000-000035390000}"/>
    <cellStyle name="標準 6 4 9 6" xfId="7255" xr:uid="{00000000-0005-0000-0000-000036390000}"/>
    <cellStyle name="標準 6 4 9 6 2" xfId="20070" xr:uid="{00000000-0005-0000-0000-000037390000}"/>
    <cellStyle name="標準 6 4 9 7" xfId="13663" xr:uid="{00000000-0005-0000-0000-000038390000}"/>
    <cellStyle name="標準 6 5" xfId="192" xr:uid="{00000000-0005-0000-0000-000039390000}"/>
    <cellStyle name="標準 6 5 10" xfId="2358" xr:uid="{00000000-0005-0000-0000-00003A390000}"/>
    <cellStyle name="標準 6 5 10 2" xfId="8781" xr:uid="{00000000-0005-0000-0000-00003B390000}"/>
    <cellStyle name="標準 6 5 10 2 2" xfId="21596" xr:uid="{00000000-0005-0000-0000-00003C390000}"/>
    <cellStyle name="標準 6 5 10 3" xfId="15189" xr:uid="{00000000-0005-0000-0000-00003D390000}"/>
    <cellStyle name="標準 6 5 11" xfId="4520" xr:uid="{00000000-0005-0000-0000-00003E390000}"/>
    <cellStyle name="標準 6 5 11 2" xfId="10933" xr:uid="{00000000-0005-0000-0000-00003F390000}"/>
    <cellStyle name="標準 6 5 11 2 2" xfId="23748" xr:uid="{00000000-0005-0000-0000-000040390000}"/>
    <cellStyle name="標準 6 5 11 3" xfId="17341" xr:uid="{00000000-0005-0000-0000-000041390000}"/>
    <cellStyle name="標準 6 5 12" xfId="6609" xr:uid="{00000000-0005-0000-0000-000042390000}"/>
    <cellStyle name="標準 6 5 12 2" xfId="13020" xr:uid="{00000000-0005-0000-0000-000043390000}"/>
    <cellStyle name="標準 6 5 12 2 2" xfId="25835" xr:uid="{00000000-0005-0000-0000-000044390000}"/>
    <cellStyle name="標準 6 5 12 3" xfId="19428" xr:uid="{00000000-0005-0000-0000-000045390000}"/>
    <cellStyle name="標準 6 5 13" xfId="6704" xr:uid="{00000000-0005-0000-0000-000046390000}"/>
    <cellStyle name="標準 6 5 13 2" xfId="19519" xr:uid="{00000000-0005-0000-0000-000047390000}"/>
    <cellStyle name="標準 6 5 14" xfId="13112" xr:uid="{00000000-0005-0000-0000-000048390000}"/>
    <cellStyle name="標準 6 5 2" xfId="282" xr:uid="{00000000-0005-0000-0000-000049390000}"/>
    <cellStyle name="標準 6 5 2 2" xfId="559" xr:uid="{00000000-0005-0000-0000-00004A390000}"/>
    <cellStyle name="標準 6 5 2 2 2" xfId="1148" xr:uid="{00000000-0005-0000-0000-00004B390000}"/>
    <cellStyle name="標準 6 5 2 2 2 2" xfId="2188" xr:uid="{00000000-0005-0000-0000-00004C390000}"/>
    <cellStyle name="標準 6 5 2 2 2 2 2" xfId="4219" xr:uid="{00000000-0005-0000-0000-00004D390000}"/>
    <cellStyle name="標準 6 5 2 2 2 2 2 2" xfId="10639" xr:uid="{00000000-0005-0000-0000-00004E390000}"/>
    <cellStyle name="標準 6 5 2 2 2 2 2 2 2" xfId="23454" xr:uid="{00000000-0005-0000-0000-00004F390000}"/>
    <cellStyle name="標準 6 5 2 2 2 2 2 3" xfId="17047" xr:uid="{00000000-0005-0000-0000-000050390000}"/>
    <cellStyle name="標準 6 5 2 2 2 2 3" xfId="6383" xr:uid="{00000000-0005-0000-0000-000051390000}"/>
    <cellStyle name="標準 6 5 2 2 2 2 3 2" xfId="12796" xr:uid="{00000000-0005-0000-0000-000052390000}"/>
    <cellStyle name="標準 6 5 2 2 2 2 3 2 2" xfId="25611" xr:uid="{00000000-0005-0000-0000-000053390000}"/>
    <cellStyle name="標準 6 5 2 2 2 2 3 3" xfId="19204" xr:uid="{00000000-0005-0000-0000-000054390000}"/>
    <cellStyle name="標準 6 5 2 2 2 2 4" xfId="8614" xr:uid="{00000000-0005-0000-0000-000055390000}"/>
    <cellStyle name="標準 6 5 2 2 2 2 4 2" xfId="21429" xr:uid="{00000000-0005-0000-0000-000056390000}"/>
    <cellStyle name="標準 6 5 2 2 2 2 5" xfId="15022" xr:uid="{00000000-0005-0000-0000-000057390000}"/>
    <cellStyle name="標準 6 5 2 2 2 3" xfId="3197" xr:uid="{00000000-0005-0000-0000-000058390000}"/>
    <cellStyle name="標準 6 5 2 2 2 3 2" xfId="9620" xr:uid="{00000000-0005-0000-0000-000059390000}"/>
    <cellStyle name="標準 6 5 2 2 2 3 2 2" xfId="22435" xr:uid="{00000000-0005-0000-0000-00005A390000}"/>
    <cellStyle name="標準 6 5 2 2 2 3 3" xfId="16028" xr:uid="{00000000-0005-0000-0000-00005B390000}"/>
    <cellStyle name="標準 6 5 2 2 2 4" xfId="5361" xr:uid="{00000000-0005-0000-0000-00005C390000}"/>
    <cellStyle name="標準 6 5 2 2 2 4 2" xfId="11774" xr:uid="{00000000-0005-0000-0000-00005D390000}"/>
    <cellStyle name="標準 6 5 2 2 2 4 2 2" xfId="24589" xr:uid="{00000000-0005-0000-0000-00005E390000}"/>
    <cellStyle name="標準 6 5 2 2 2 4 3" xfId="18182" xr:uid="{00000000-0005-0000-0000-00005F390000}"/>
    <cellStyle name="標準 6 5 2 2 2 5" xfId="7601" xr:uid="{00000000-0005-0000-0000-000060390000}"/>
    <cellStyle name="標準 6 5 2 2 2 5 2" xfId="20416" xr:uid="{00000000-0005-0000-0000-000061390000}"/>
    <cellStyle name="標準 6 5 2 2 2 6" xfId="14009" xr:uid="{00000000-0005-0000-0000-000062390000}"/>
    <cellStyle name="標準 6 5 2 2 3" xfId="1706" xr:uid="{00000000-0005-0000-0000-000063390000}"/>
    <cellStyle name="標準 6 5 2 2 3 2" xfId="3737" xr:uid="{00000000-0005-0000-0000-000064390000}"/>
    <cellStyle name="標準 6 5 2 2 3 2 2" xfId="10157" xr:uid="{00000000-0005-0000-0000-000065390000}"/>
    <cellStyle name="標準 6 5 2 2 3 2 2 2" xfId="22972" xr:uid="{00000000-0005-0000-0000-000066390000}"/>
    <cellStyle name="標準 6 5 2 2 3 2 3" xfId="16565" xr:uid="{00000000-0005-0000-0000-000067390000}"/>
    <cellStyle name="標準 6 5 2 2 3 3" xfId="5901" xr:uid="{00000000-0005-0000-0000-000068390000}"/>
    <cellStyle name="標準 6 5 2 2 3 3 2" xfId="12314" xr:uid="{00000000-0005-0000-0000-000069390000}"/>
    <cellStyle name="標準 6 5 2 2 3 3 2 2" xfId="25129" xr:uid="{00000000-0005-0000-0000-00006A390000}"/>
    <cellStyle name="標準 6 5 2 2 3 3 3" xfId="18722" xr:uid="{00000000-0005-0000-0000-00006B390000}"/>
    <cellStyle name="標準 6 5 2 2 3 4" xfId="8132" xr:uid="{00000000-0005-0000-0000-00006C390000}"/>
    <cellStyle name="標準 6 5 2 2 3 4 2" xfId="20947" xr:uid="{00000000-0005-0000-0000-00006D390000}"/>
    <cellStyle name="標準 6 5 2 2 3 5" xfId="14540" xr:uid="{00000000-0005-0000-0000-00006E390000}"/>
    <cellStyle name="標準 6 5 2 2 4" xfId="2715" xr:uid="{00000000-0005-0000-0000-00006F390000}"/>
    <cellStyle name="標準 6 5 2 2 4 2" xfId="9138" xr:uid="{00000000-0005-0000-0000-000070390000}"/>
    <cellStyle name="標準 6 5 2 2 4 2 2" xfId="21953" xr:uid="{00000000-0005-0000-0000-000071390000}"/>
    <cellStyle name="標準 6 5 2 2 4 3" xfId="15546" xr:uid="{00000000-0005-0000-0000-000072390000}"/>
    <cellStyle name="標準 6 5 2 2 5" xfId="4879" xr:uid="{00000000-0005-0000-0000-000073390000}"/>
    <cellStyle name="標準 6 5 2 2 5 2" xfId="11292" xr:uid="{00000000-0005-0000-0000-000074390000}"/>
    <cellStyle name="標準 6 5 2 2 5 2 2" xfId="24107" xr:uid="{00000000-0005-0000-0000-000075390000}"/>
    <cellStyle name="標準 6 5 2 2 5 3" xfId="17700" xr:uid="{00000000-0005-0000-0000-000076390000}"/>
    <cellStyle name="標準 6 5 2 2 6" xfId="7036" xr:uid="{00000000-0005-0000-0000-000077390000}"/>
    <cellStyle name="標準 6 5 2 2 6 2" xfId="19851" xr:uid="{00000000-0005-0000-0000-000078390000}"/>
    <cellStyle name="標準 6 5 2 2 7" xfId="13444" xr:uid="{00000000-0005-0000-0000-000079390000}"/>
    <cellStyle name="標準 6 5 2 3" xfId="978" xr:uid="{00000000-0005-0000-0000-00007A390000}"/>
    <cellStyle name="標準 6 5 2 3 2" xfId="2000" xr:uid="{00000000-0005-0000-0000-00007B390000}"/>
    <cellStyle name="標準 6 5 2 3 2 2" xfId="4031" xr:uid="{00000000-0005-0000-0000-00007C390000}"/>
    <cellStyle name="標準 6 5 2 3 2 2 2" xfId="10451" xr:uid="{00000000-0005-0000-0000-00007D390000}"/>
    <cellStyle name="標準 6 5 2 3 2 2 2 2" xfId="23266" xr:uid="{00000000-0005-0000-0000-00007E390000}"/>
    <cellStyle name="標準 6 5 2 3 2 2 3" xfId="16859" xr:uid="{00000000-0005-0000-0000-00007F390000}"/>
    <cellStyle name="標準 6 5 2 3 2 3" xfId="6195" xr:uid="{00000000-0005-0000-0000-000080390000}"/>
    <cellStyle name="標準 6 5 2 3 2 3 2" xfId="12608" xr:uid="{00000000-0005-0000-0000-000081390000}"/>
    <cellStyle name="標準 6 5 2 3 2 3 2 2" xfId="25423" xr:uid="{00000000-0005-0000-0000-000082390000}"/>
    <cellStyle name="標準 6 5 2 3 2 3 3" xfId="19016" xr:uid="{00000000-0005-0000-0000-000083390000}"/>
    <cellStyle name="標準 6 5 2 3 2 4" xfId="8426" xr:uid="{00000000-0005-0000-0000-000084390000}"/>
    <cellStyle name="標準 6 5 2 3 2 4 2" xfId="21241" xr:uid="{00000000-0005-0000-0000-000085390000}"/>
    <cellStyle name="標準 6 5 2 3 2 5" xfId="14834" xr:uid="{00000000-0005-0000-0000-000086390000}"/>
    <cellStyle name="標準 6 5 2 3 3" xfId="3009" xr:uid="{00000000-0005-0000-0000-000087390000}"/>
    <cellStyle name="標準 6 5 2 3 3 2" xfId="9432" xr:uid="{00000000-0005-0000-0000-000088390000}"/>
    <cellStyle name="標準 6 5 2 3 3 2 2" xfId="22247" xr:uid="{00000000-0005-0000-0000-000089390000}"/>
    <cellStyle name="標準 6 5 2 3 3 3" xfId="15840" xr:uid="{00000000-0005-0000-0000-00008A390000}"/>
    <cellStyle name="標準 6 5 2 3 4" xfId="5173" xr:uid="{00000000-0005-0000-0000-00008B390000}"/>
    <cellStyle name="標準 6 5 2 3 4 2" xfId="11586" xr:uid="{00000000-0005-0000-0000-00008C390000}"/>
    <cellStyle name="標準 6 5 2 3 4 2 2" xfId="24401" xr:uid="{00000000-0005-0000-0000-00008D390000}"/>
    <cellStyle name="標準 6 5 2 3 4 3" xfId="17994" xr:uid="{00000000-0005-0000-0000-00008E390000}"/>
    <cellStyle name="標準 6 5 2 3 5" xfId="7431" xr:uid="{00000000-0005-0000-0000-00008F390000}"/>
    <cellStyle name="標準 6 5 2 3 5 2" xfId="20246" xr:uid="{00000000-0005-0000-0000-000090390000}"/>
    <cellStyle name="標準 6 5 2 3 6" xfId="13839" xr:uid="{00000000-0005-0000-0000-000091390000}"/>
    <cellStyle name="標準 6 5 2 4" xfId="1520" xr:uid="{00000000-0005-0000-0000-000092390000}"/>
    <cellStyle name="標準 6 5 2 4 2" xfId="3552" xr:uid="{00000000-0005-0000-0000-000093390000}"/>
    <cellStyle name="標準 6 5 2 4 2 2" xfId="9972" xr:uid="{00000000-0005-0000-0000-000094390000}"/>
    <cellStyle name="標準 6 5 2 4 2 2 2" xfId="22787" xr:uid="{00000000-0005-0000-0000-000095390000}"/>
    <cellStyle name="標準 6 5 2 4 2 3" xfId="16380" xr:uid="{00000000-0005-0000-0000-000096390000}"/>
    <cellStyle name="標準 6 5 2 4 3" xfId="5716" xr:uid="{00000000-0005-0000-0000-000097390000}"/>
    <cellStyle name="標準 6 5 2 4 3 2" xfId="12129" xr:uid="{00000000-0005-0000-0000-000098390000}"/>
    <cellStyle name="標準 6 5 2 4 3 2 2" xfId="24944" xr:uid="{00000000-0005-0000-0000-000099390000}"/>
    <cellStyle name="標準 6 5 2 4 3 3" xfId="18537" xr:uid="{00000000-0005-0000-0000-00009A390000}"/>
    <cellStyle name="標準 6 5 2 4 4" xfId="7947" xr:uid="{00000000-0005-0000-0000-00009B390000}"/>
    <cellStyle name="標準 6 5 2 4 4 2" xfId="20762" xr:uid="{00000000-0005-0000-0000-00009C390000}"/>
    <cellStyle name="標準 6 5 2 4 5" xfId="14355" xr:uid="{00000000-0005-0000-0000-00009D390000}"/>
    <cellStyle name="標準 6 5 2 5" xfId="2530" xr:uid="{00000000-0005-0000-0000-00009E390000}"/>
    <cellStyle name="標準 6 5 2 5 2" xfId="8953" xr:uid="{00000000-0005-0000-0000-00009F390000}"/>
    <cellStyle name="標準 6 5 2 5 2 2" xfId="21768" xr:uid="{00000000-0005-0000-0000-0000A0390000}"/>
    <cellStyle name="標準 6 5 2 5 3" xfId="15361" xr:uid="{00000000-0005-0000-0000-0000A1390000}"/>
    <cellStyle name="標準 6 5 2 6" xfId="4694" xr:uid="{00000000-0005-0000-0000-0000A2390000}"/>
    <cellStyle name="標準 6 5 2 6 2" xfId="11107" xr:uid="{00000000-0005-0000-0000-0000A3390000}"/>
    <cellStyle name="標準 6 5 2 6 2 2" xfId="23922" xr:uid="{00000000-0005-0000-0000-0000A4390000}"/>
    <cellStyle name="標準 6 5 2 6 3" xfId="17515" xr:uid="{00000000-0005-0000-0000-0000A5390000}"/>
    <cellStyle name="標準 6 5 2 7" xfId="6781" xr:uid="{00000000-0005-0000-0000-0000A6390000}"/>
    <cellStyle name="標準 6 5 2 7 2" xfId="19596" xr:uid="{00000000-0005-0000-0000-0000A7390000}"/>
    <cellStyle name="標準 6 5 2 8" xfId="13189" xr:uid="{00000000-0005-0000-0000-0000A8390000}"/>
    <cellStyle name="標準 6 5 3" xfId="399" xr:uid="{00000000-0005-0000-0000-0000A9390000}"/>
    <cellStyle name="標準 6 5 3 2" xfId="533" xr:uid="{00000000-0005-0000-0000-0000AA390000}"/>
    <cellStyle name="標準 6 5 3 2 2" xfId="1122" xr:uid="{00000000-0005-0000-0000-0000AB390000}"/>
    <cellStyle name="標準 6 5 3 2 2 2" xfId="2162" xr:uid="{00000000-0005-0000-0000-0000AC390000}"/>
    <cellStyle name="標準 6 5 3 2 2 2 2" xfId="4193" xr:uid="{00000000-0005-0000-0000-0000AD390000}"/>
    <cellStyle name="標準 6 5 3 2 2 2 2 2" xfId="10613" xr:uid="{00000000-0005-0000-0000-0000AE390000}"/>
    <cellStyle name="標準 6 5 3 2 2 2 2 2 2" xfId="23428" xr:uid="{00000000-0005-0000-0000-0000AF390000}"/>
    <cellStyle name="標準 6 5 3 2 2 2 2 3" xfId="17021" xr:uid="{00000000-0005-0000-0000-0000B0390000}"/>
    <cellStyle name="標準 6 5 3 2 2 2 3" xfId="6357" xr:uid="{00000000-0005-0000-0000-0000B1390000}"/>
    <cellStyle name="標準 6 5 3 2 2 2 3 2" xfId="12770" xr:uid="{00000000-0005-0000-0000-0000B2390000}"/>
    <cellStyle name="標準 6 5 3 2 2 2 3 2 2" xfId="25585" xr:uid="{00000000-0005-0000-0000-0000B3390000}"/>
    <cellStyle name="標準 6 5 3 2 2 2 3 3" xfId="19178" xr:uid="{00000000-0005-0000-0000-0000B4390000}"/>
    <cellStyle name="標準 6 5 3 2 2 2 4" xfId="8588" xr:uid="{00000000-0005-0000-0000-0000B5390000}"/>
    <cellStyle name="標準 6 5 3 2 2 2 4 2" xfId="21403" xr:uid="{00000000-0005-0000-0000-0000B6390000}"/>
    <cellStyle name="標準 6 5 3 2 2 2 5" xfId="14996" xr:uid="{00000000-0005-0000-0000-0000B7390000}"/>
    <cellStyle name="標準 6 5 3 2 2 3" xfId="3171" xr:uid="{00000000-0005-0000-0000-0000B8390000}"/>
    <cellStyle name="標準 6 5 3 2 2 3 2" xfId="9594" xr:uid="{00000000-0005-0000-0000-0000B9390000}"/>
    <cellStyle name="標準 6 5 3 2 2 3 2 2" xfId="22409" xr:uid="{00000000-0005-0000-0000-0000BA390000}"/>
    <cellStyle name="標準 6 5 3 2 2 3 3" xfId="16002" xr:uid="{00000000-0005-0000-0000-0000BB390000}"/>
    <cellStyle name="標準 6 5 3 2 2 4" xfId="5335" xr:uid="{00000000-0005-0000-0000-0000BC390000}"/>
    <cellStyle name="標準 6 5 3 2 2 4 2" xfId="11748" xr:uid="{00000000-0005-0000-0000-0000BD390000}"/>
    <cellStyle name="標準 6 5 3 2 2 4 2 2" xfId="24563" xr:uid="{00000000-0005-0000-0000-0000BE390000}"/>
    <cellStyle name="標準 6 5 3 2 2 4 3" xfId="18156" xr:uid="{00000000-0005-0000-0000-0000BF390000}"/>
    <cellStyle name="標準 6 5 3 2 2 5" xfId="7575" xr:uid="{00000000-0005-0000-0000-0000C0390000}"/>
    <cellStyle name="標準 6 5 3 2 2 5 2" xfId="20390" xr:uid="{00000000-0005-0000-0000-0000C1390000}"/>
    <cellStyle name="標準 6 5 3 2 2 6" xfId="13983" xr:uid="{00000000-0005-0000-0000-0000C2390000}"/>
    <cellStyle name="標準 6 5 3 2 3" xfId="1680" xr:uid="{00000000-0005-0000-0000-0000C3390000}"/>
    <cellStyle name="標準 6 5 3 2 3 2" xfId="3711" xr:uid="{00000000-0005-0000-0000-0000C4390000}"/>
    <cellStyle name="標準 6 5 3 2 3 2 2" xfId="10131" xr:uid="{00000000-0005-0000-0000-0000C5390000}"/>
    <cellStyle name="標準 6 5 3 2 3 2 2 2" xfId="22946" xr:uid="{00000000-0005-0000-0000-0000C6390000}"/>
    <cellStyle name="標準 6 5 3 2 3 2 3" xfId="16539" xr:uid="{00000000-0005-0000-0000-0000C7390000}"/>
    <cellStyle name="標準 6 5 3 2 3 3" xfId="5875" xr:uid="{00000000-0005-0000-0000-0000C8390000}"/>
    <cellStyle name="標準 6 5 3 2 3 3 2" xfId="12288" xr:uid="{00000000-0005-0000-0000-0000C9390000}"/>
    <cellStyle name="標準 6 5 3 2 3 3 2 2" xfId="25103" xr:uid="{00000000-0005-0000-0000-0000CA390000}"/>
    <cellStyle name="標準 6 5 3 2 3 3 3" xfId="18696" xr:uid="{00000000-0005-0000-0000-0000CB390000}"/>
    <cellStyle name="標準 6 5 3 2 3 4" xfId="8106" xr:uid="{00000000-0005-0000-0000-0000CC390000}"/>
    <cellStyle name="標準 6 5 3 2 3 4 2" xfId="20921" xr:uid="{00000000-0005-0000-0000-0000CD390000}"/>
    <cellStyle name="標準 6 5 3 2 3 5" xfId="14514" xr:uid="{00000000-0005-0000-0000-0000CE390000}"/>
    <cellStyle name="標準 6 5 3 2 4" xfId="2689" xr:uid="{00000000-0005-0000-0000-0000CF390000}"/>
    <cellStyle name="標準 6 5 3 2 4 2" xfId="9112" xr:uid="{00000000-0005-0000-0000-0000D0390000}"/>
    <cellStyle name="標準 6 5 3 2 4 2 2" xfId="21927" xr:uid="{00000000-0005-0000-0000-0000D1390000}"/>
    <cellStyle name="標準 6 5 3 2 4 3" xfId="15520" xr:uid="{00000000-0005-0000-0000-0000D2390000}"/>
    <cellStyle name="標準 6 5 3 2 5" xfId="4853" xr:uid="{00000000-0005-0000-0000-0000D3390000}"/>
    <cellStyle name="標準 6 5 3 2 5 2" xfId="11266" xr:uid="{00000000-0005-0000-0000-0000D4390000}"/>
    <cellStyle name="標準 6 5 3 2 5 2 2" xfId="24081" xr:uid="{00000000-0005-0000-0000-0000D5390000}"/>
    <cellStyle name="標準 6 5 3 2 5 3" xfId="17674" xr:uid="{00000000-0005-0000-0000-0000D6390000}"/>
    <cellStyle name="標準 6 5 3 2 6" xfId="7010" xr:uid="{00000000-0005-0000-0000-0000D7390000}"/>
    <cellStyle name="標準 6 5 3 2 6 2" xfId="19825" xr:uid="{00000000-0005-0000-0000-0000D8390000}"/>
    <cellStyle name="標準 6 5 3 2 7" xfId="13418" xr:uid="{00000000-0005-0000-0000-0000D9390000}"/>
    <cellStyle name="標準 6 5 3 3" xfId="955" xr:uid="{00000000-0005-0000-0000-0000DA390000}"/>
    <cellStyle name="標準 6 5 3 3 2" xfId="1977" xr:uid="{00000000-0005-0000-0000-0000DB390000}"/>
    <cellStyle name="標準 6 5 3 3 2 2" xfId="4008" xr:uid="{00000000-0005-0000-0000-0000DC390000}"/>
    <cellStyle name="標準 6 5 3 3 2 2 2" xfId="10428" xr:uid="{00000000-0005-0000-0000-0000DD390000}"/>
    <cellStyle name="標準 6 5 3 3 2 2 2 2" xfId="23243" xr:uid="{00000000-0005-0000-0000-0000DE390000}"/>
    <cellStyle name="標準 6 5 3 3 2 2 3" xfId="16836" xr:uid="{00000000-0005-0000-0000-0000DF390000}"/>
    <cellStyle name="標準 6 5 3 3 2 3" xfId="6172" xr:uid="{00000000-0005-0000-0000-0000E0390000}"/>
    <cellStyle name="標準 6 5 3 3 2 3 2" xfId="12585" xr:uid="{00000000-0005-0000-0000-0000E1390000}"/>
    <cellStyle name="標準 6 5 3 3 2 3 2 2" xfId="25400" xr:uid="{00000000-0005-0000-0000-0000E2390000}"/>
    <cellStyle name="標準 6 5 3 3 2 3 3" xfId="18993" xr:uid="{00000000-0005-0000-0000-0000E3390000}"/>
    <cellStyle name="標準 6 5 3 3 2 4" xfId="8403" xr:uid="{00000000-0005-0000-0000-0000E4390000}"/>
    <cellStyle name="標準 6 5 3 3 2 4 2" xfId="21218" xr:uid="{00000000-0005-0000-0000-0000E5390000}"/>
    <cellStyle name="標準 6 5 3 3 2 5" xfId="14811" xr:uid="{00000000-0005-0000-0000-0000E6390000}"/>
    <cellStyle name="標準 6 5 3 3 3" xfId="2986" xr:uid="{00000000-0005-0000-0000-0000E7390000}"/>
    <cellStyle name="標準 6 5 3 3 3 2" xfId="9409" xr:uid="{00000000-0005-0000-0000-0000E8390000}"/>
    <cellStyle name="標準 6 5 3 3 3 2 2" xfId="22224" xr:uid="{00000000-0005-0000-0000-0000E9390000}"/>
    <cellStyle name="標準 6 5 3 3 3 3" xfId="15817" xr:uid="{00000000-0005-0000-0000-0000EA390000}"/>
    <cellStyle name="標準 6 5 3 3 4" xfId="5150" xr:uid="{00000000-0005-0000-0000-0000EB390000}"/>
    <cellStyle name="標準 6 5 3 3 4 2" xfId="11563" xr:uid="{00000000-0005-0000-0000-0000EC390000}"/>
    <cellStyle name="標準 6 5 3 3 4 2 2" xfId="24378" xr:uid="{00000000-0005-0000-0000-0000ED390000}"/>
    <cellStyle name="標準 6 5 3 3 4 3" xfId="17971" xr:uid="{00000000-0005-0000-0000-0000EE390000}"/>
    <cellStyle name="標準 6 5 3 3 5" xfId="7408" xr:uid="{00000000-0005-0000-0000-0000EF390000}"/>
    <cellStyle name="標準 6 5 3 3 5 2" xfId="20223" xr:uid="{00000000-0005-0000-0000-0000F0390000}"/>
    <cellStyle name="標準 6 5 3 3 6" xfId="13816" xr:uid="{00000000-0005-0000-0000-0000F1390000}"/>
    <cellStyle name="標準 6 5 3 4" xfId="1498" xr:uid="{00000000-0005-0000-0000-0000F2390000}"/>
    <cellStyle name="標準 6 5 3 4 2" xfId="3530" xr:uid="{00000000-0005-0000-0000-0000F3390000}"/>
    <cellStyle name="標準 6 5 3 4 2 2" xfId="9950" xr:uid="{00000000-0005-0000-0000-0000F4390000}"/>
    <cellStyle name="標準 6 5 3 4 2 2 2" xfId="22765" xr:uid="{00000000-0005-0000-0000-0000F5390000}"/>
    <cellStyle name="標準 6 5 3 4 2 3" xfId="16358" xr:uid="{00000000-0005-0000-0000-0000F6390000}"/>
    <cellStyle name="標準 6 5 3 4 3" xfId="5694" xr:uid="{00000000-0005-0000-0000-0000F7390000}"/>
    <cellStyle name="標準 6 5 3 4 3 2" xfId="12107" xr:uid="{00000000-0005-0000-0000-0000F8390000}"/>
    <cellStyle name="標準 6 5 3 4 3 2 2" xfId="24922" xr:uid="{00000000-0005-0000-0000-0000F9390000}"/>
    <cellStyle name="標準 6 5 3 4 3 3" xfId="18515" xr:uid="{00000000-0005-0000-0000-0000FA390000}"/>
    <cellStyle name="標準 6 5 3 4 4" xfId="7925" xr:uid="{00000000-0005-0000-0000-0000FB390000}"/>
    <cellStyle name="標準 6 5 3 4 4 2" xfId="20740" xr:uid="{00000000-0005-0000-0000-0000FC390000}"/>
    <cellStyle name="標準 6 5 3 4 5" xfId="14333" xr:uid="{00000000-0005-0000-0000-0000FD390000}"/>
    <cellStyle name="標準 6 5 3 5" xfId="2508" xr:uid="{00000000-0005-0000-0000-0000FE390000}"/>
    <cellStyle name="標準 6 5 3 5 2" xfId="8931" xr:uid="{00000000-0005-0000-0000-0000FF390000}"/>
    <cellStyle name="標準 6 5 3 5 2 2" xfId="21746" xr:uid="{00000000-0005-0000-0000-0000003A0000}"/>
    <cellStyle name="標準 6 5 3 5 3" xfId="15339" xr:uid="{00000000-0005-0000-0000-0000013A0000}"/>
    <cellStyle name="標準 6 5 3 6" xfId="4672" xr:uid="{00000000-0005-0000-0000-0000023A0000}"/>
    <cellStyle name="標準 6 5 3 6 2" xfId="11085" xr:uid="{00000000-0005-0000-0000-0000033A0000}"/>
    <cellStyle name="標準 6 5 3 6 2 2" xfId="23900" xr:uid="{00000000-0005-0000-0000-0000043A0000}"/>
    <cellStyle name="標準 6 5 3 6 3" xfId="17493" xr:uid="{00000000-0005-0000-0000-0000053A0000}"/>
    <cellStyle name="標準 6 5 3 7" xfId="6887" xr:uid="{00000000-0005-0000-0000-0000063A0000}"/>
    <cellStyle name="標準 6 5 3 7 2" xfId="19702" xr:uid="{00000000-0005-0000-0000-0000073A0000}"/>
    <cellStyle name="標準 6 5 3 8" xfId="13295" xr:uid="{00000000-0005-0000-0000-0000083A0000}"/>
    <cellStyle name="標準 6 5 4" xfId="467" xr:uid="{00000000-0005-0000-0000-0000093A0000}"/>
    <cellStyle name="標準 6 5 4 2" xfId="921" xr:uid="{00000000-0005-0000-0000-00000A3A0000}"/>
    <cellStyle name="標準 6 5 4 2 2" xfId="1943" xr:uid="{00000000-0005-0000-0000-00000B3A0000}"/>
    <cellStyle name="標準 6 5 4 2 2 2" xfId="3974" xr:uid="{00000000-0005-0000-0000-00000C3A0000}"/>
    <cellStyle name="標準 6 5 4 2 2 2 2" xfId="10394" xr:uid="{00000000-0005-0000-0000-00000D3A0000}"/>
    <cellStyle name="標準 6 5 4 2 2 2 2 2" xfId="23209" xr:uid="{00000000-0005-0000-0000-00000E3A0000}"/>
    <cellStyle name="標準 6 5 4 2 2 2 3" xfId="16802" xr:uid="{00000000-0005-0000-0000-00000F3A0000}"/>
    <cellStyle name="標準 6 5 4 2 2 3" xfId="6138" xr:uid="{00000000-0005-0000-0000-0000103A0000}"/>
    <cellStyle name="標準 6 5 4 2 2 3 2" xfId="12551" xr:uid="{00000000-0005-0000-0000-0000113A0000}"/>
    <cellStyle name="標準 6 5 4 2 2 3 2 2" xfId="25366" xr:uid="{00000000-0005-0000-0000-0000123A0000}"/>
    <cellStyle name="標準 6 5 4 2 2 3 3" xfId="18959" xr:uid="{00000000-0005-0000-0000-0000133A0000}"/>
    <cellStyle name="標準 6 5 4 2 2 4" xfId="8369" xr:uid="{00000000-0005-0000-0000-0000143A0000}"/>
    <cellStyle name="標準 6 5 4 2 2 4 2" xfId="21184" xr:uid="{00000000-0005-0000-0000-0000153A0000}"/>
    <cellStyle name="標準 6 5 4 2 2 5" xfId="14777" xr:uid="{00000000-0005-0000-0000-0000163A0000}"/>
    <cellStyle name="標準 6 5 4 2 3" xfId="2952" xr:uid="{00000000-0005-0000-0000-0000173A0000}"/>
    <cellStyle name="標準 6 5 4 2 3 2" xfId="9375" xr:uid="{00000000-0005-0000-0000-0000183A0000}"/>
    <cellStyle name="標準 6 5 4 2 3 2 2" xfId="22190" xr:uid="{00000000-0005-0000-0000-0000193A0000}"/>
    <cellStyle name="標準 6 5 4 2 3 3" xfId="15783" xr:uid="{00000000-0005-0000-0000-00001A3A0000}"/>
    <cellStyle name="標準 6 5 4 2 4" xfId="5116" xr:uid="{00000000-0005-0000-0000-00001B3A0000}"/>
    <cellStyle name="標準 6 5 4 2 4 2" xfId="11529" xr:uid="{00000000-0005-0000-0000-00001C3A0000}"/>
    <cellStyle name="標準 6 5 4 2 4 2 2" xfId="24344" xr:uid="{00000000-0005-0000-0000-00001D3A0000}"/>
    <cellStyle name="標準 6 5 4 2 4 3" xfId="17937" xr:uid="{00000000-0005-0000-0000-00001E3A0000}"/>
    <cellStyle name="標準 6 5 4 2 5" xfId="7374" xr:uid="{00000000-0005-0000-0000-00001F3A0000}"/>
    <cellStyle name="標準 6 5 4 2 5 2" xfId="20189" xr:uid="{00000000-0005-0000-0000-0000203A0000}"/>
    <cellStyle name="標準 6 5 4 2 6" xfId="13782" xr:uid="{00000000-0005-0000-0000-0000213A0000}"/>
    <cellStyle name="標準 6 5 4 3" xfId="1464" xr:uid="{00000000-0005-0000-0000-0000223A0000}"/>
    <cellStyle name="標準 6 5 4 3 2" xfId="3496" xr:uid="{00000000-0005-0000-0000-0000233A0000}"/>
    <cellStyle name="標準 6 5 4 3 2 2" xfId="9916" xr:uid="{00000000-0005-0000-0000-0000243A0000}"/>
    <cellStyle name="標準 6 5 4 3 2 2 2" xfId="22731" xr:uid="{00000000-0005-0000-0000-0000253A0000}"/>
    <cellStyle name="標準 6 5 4 3 2 3" xfId="16324" xr:uid="{00000000-0005-0000-0000-0000263A0000}"/>
    <cellStyle name="標準 6 5 4 3 3" xfId="5660" xr:uid="{00000000-0005-0000-0000-0000273A0000}"/>
    <cellStyle name="標準 6 5 4 3 3 2" xfId="12073" xr:uid="{00000000-0005-0000-0000-0000283A0000}"/>
    <cellStyle name="標準 6 5 4 3 3 2 2" xfId="24888" xr:uid="{00000000-0005-0000-0000-0000293A0000}"/>
    <cellStyle name="標準 6 5 4 3 3 3" xfId="18481" xr:uid="{00000000-0005-0000-0000-00002A3A0000}"/>
    <cellStyle name="標準 6 5 4 3 4" xfId="7891" xr:uid="{00000000-0005-0000-0000-00002B3A0000}"/>
    <cellStyle name="標準 6 5 4 3 4 2" xfId="20706" xr:uid="{00000000-0005-0000-0000-00002C3A0000}"/>
    <cellStyle name="標準 6 5 4 3 5" xfId="14299" xr:uid="{00000000-0005-0000-0000-00002D3A0000}"/>
    <cellStyle name="標準 6 5 4 4" xfId="2474" xr:uid="{00000000-0005-0000-0000-00002E3A0000}"/>
    <cellStyle name="標準 6 5 4 4 2" xfId="8897" xr:uid="{00000000-0005-0000-0000-00002F3A0000}"/>
    <cellStyle name="標準 6 5 4 4 2 2" xfId="21712" xr:uid="{00000000-0005-0000-0000-0000303A0000}"/>
    <cellStyle name="標準 6 5 4 4 3" xfId="15305" xr:uid="{00000000-0005-0000-0000-0000313A0000}"/>
    <cellStyle name="標準 6 5 4 5" xfId="4638" xr:uid="{00000000-0005-0000-0000-0000323A0000}"/>
    <cellStyle name="標準 6 5 4 5 2" xfId="11051" xr:uid="{00000000-0005-0000-0000-0000333A0000}"/>
    <cellStyle name="標準 6 5 4 5 2 2" xfId="23866" xr:uid="{00000000-0005-0000-0000-0000343A0000}"/>
    <cellStyle name="標準 6 5 4 5 3" xfId="17459" xr:uid="{00000000-0005-0000-0000-0000353A0000}"/>
    <cellStyle name="標準 6 5 4 6" xfId="6946" xr:uid="{00000000-0005-0000-0000-0000363A0000}"/>
    <cellStyle name="標準 6 5 4 6 2" xfId="19761" xr:uid="{00000000-0005-0000-0000-0000373A0000}"/>
    <cellStyle name="標準 6 5 4 7" xfId="13354" xr:uid="{00000000-0005-0000-0000-0000383A0000}"/>
    <cellStyle name="標準 6 5 5" xfId="504" xr:uid="{00000000-0005-0000-0000-0000393A0000}"/>
    <cellStyle name="標準 6 5 5 2" xfId="1089" xr:uid="{00000000-0005-0000-0000-00003A3A0000}"/>
    <cellStyle name="標準 6 5 5 2 2" xfId="2129" xr:uid="{00000000-0005-0000-0000-00003B3A0000}"/>
    <cellStyle name="標準 6 5 5 2 2 2" xfId="4160" xr:uid="{00000000-0005-0000-0000-00003C3A0000}"/>
    <cellStyle name="標準 6 5 5 2 2 2 2" xfId="10580" xr:uid="{00000000-0005-0000-0000-00003D3A0000}"/>
    <cellStyle name="標準 6 5 5 2 2 2 2 2" xfId="23395" xr:uid="{00000000-0005-0000-0000-00003E3A0000}"/>
    <cellStyle name="標準 6 5 5 2 2 2 3" xfId="16988" xr:uid="{00000000-0005-0000-0000-00003F3A0000}"/>
    <cellStyle name="標準 6 5 5 2 2 3" xfId="6324" xr:uid="{00000000-0005-0000-0000-0000403A0000}"/>
    <cellStyle name="標準 6 5 5 2 2 3 2" xfId="12737" xr:uid="{00000000-0005-0000-0000-0000413A0000}"/>
    <cellStyle name="標準 6 5 5 2 2 3 2 2" xfId="25552" xr:uid="{00000000-0005-0000-0000-0000423A0000}"/>
    <cellStyle name="標準 6 5 5 2 2 3 3" xfId="19145" xr:uid="{00000000-0005-0000-0000-0000433A0000}"/>
    <cellStyle name="標準 6 5 5 2 2 4" xfId="8555" xr:uid="{00000000-0005-0000-0000-0000443A0000}"/>
    <cellStyle name="標準 6 5 5 2 2 4 2" xfId="21370" xr:uid="{00000000-0005-0000-0000-0000453A0000}"/>
    <cellStyle name="標準 6 5 5 2 2 5" xfId="14963" xr:uid="{00000000-0005-0000-0000-0000463A0000}"/>
    <cellStyle name="標準 6 5 5 2 3" xfId="3138" xr:uid="{00000000-0005-0000-0000-0000473A0000}"/>
    <cellStyle name="標準 6 5 5 2 3 2" xfId="9561" xr:uid="{00000000-0005-0000-0000-0000483A0000}"/>
    <cellStyle name="標準 6 5 5 2 3 2 2" xfId="22376" xr:uid="{00000000-0005-0000-0000-0000493A0000}"/>
    <cellStyle name="標準 6 5 5 2 3 3" xfId="15969" xr:uid="{00000000-0005-0000-0000-00004A3A0000}"/>
    <cellStyle name="標準 6 5 5 2 4" xfId="5302" xr:uid="{00000000-0005-0000-0000-00004B3A0000}"/>
    <cellStyle name="標準 6 5 5 2 4 2" xfId="11715" xr:uid="{00000000-0005-0000-0000-00004C3A0000}"/>
    <cellStyle name="標準 6 5 5 2 4 2 2" xfId="24530" xr:uid="{00000000-0005-0000-0000-00004D3A0000}"/>
    <cellStyle name="標準 6 5 5 2 4 3" xfId="18123" xr:uid="{00000000-0005-0000-0000-00004E3A0000}"/>
    <cellStyle name="標準 6 5 5 2 5" xfId="7542" xr:uid="{00000000-0005-0000-0000-00004F3A0000}"/>
    <cellStyle name="標準 6 5 5 2 5 2" xfId="20357" xr:uid="{00000000-0005-0000-0000-0000503A0000}"/>
    <cellStyle name="標準 6 5 5 2 6" xfId="13950" xr:uid="{00000000-0005-0000-0000-0000513A0000}"/>
    <cellStyle name="標準 6 5 5 3" xfId="1647" xr:uid="{00000000-0005-0000-0000-0000523A0000}"/>
    <cellStyle name="標準 6 5 5 3 2" xfId="3678" xr:uid="{00000000-0005-0000-0000-0000533A0000}"/>
    <cellStyle name="標準 6 5 5 3 2 2" xfId="10098" xr:uid="{00000000-0005-0000-0000-0000543A0000}"/>
    <cellStyle name="標準 6 5 5 3 2 2 2" xfId="22913" xr:uid="{00000000-0005-0000-0000-0000553A0000}"/>
    <cellStyle name="標準 6 5 5 3 2 3" xfId="16506" xr:uid="{00000000-0005-0000-0000-0000563A0000}"/>
    <cellStyle name="標準 6 5 5 3 3" xfId="5842" xr:uid="{00000000-0005-0000-0000-0000573A0000}"/>
    <cellStyle name="標準 6 5 5 3 3 2" xfId="12255" xr:uid="{00000000-0005-0000-0000-0000583A0000}"/>
    <cellStyle name="標準 6 5 5 3 3 2 2" xfId="25070" xr:uid="{00000000-0005-0000-0000-0000593A0000}"/>
    <cellStyle name="標準 6 5 5 3 3 3" xfId="18663" xr:uid="{00000000-0005-0000-0000-00005A3A0000}"/>
    <cellStyle name="標準 6 5 5 3 4" xfId="8073" xr:uid="{00000000-0005-0000-0000-00005B3A0000}"/>
    <cellStyle name="標準 6 5 5 3 4 2" xfId="20888" xr:uid="{00000000-0005-0000-0000-00005C3A0000}"/>
    <cellStyle name="標準 6 5 5 3 5" xfId="14481" xr:uid="{00000000-0005-0000-0000-00005D3A0000}"/>
    <cellStyle name="標準 6 5 5 4" xfId="2656" xr:uid="{00000000-0005-0000-0000-00005E3A0000}"/>
    <cellStyle name="標準 6 5 5 4 2" xfId="9079" xr:uid="{00000000-0005-0000-0000-00005F3A0000}"/>
    <cellStyle name="標準 6 5 5 4 2 2" xfId="21894" xr:uid="{00000000-0005-0000-0000-0000603A0000}"/>
    <cellStyle name="標準 6 5 5 4 3" xfId="15487" xr:uid="{00000000-0005-0000-0000-0000613A0000}"/>
    <cellStyle name="標準 6 5 5 5" xfId="4820" xr:uid="{00000000-0005-0000-0000-0000623A0000}"/>
    <cellStyle name="標準 6 5 5 5 2" xfId="11233" xr:uid="{00000000-0005-0000-0000-0000633A0000}"/>
    <cellStyle name="標準 6 5 5 5 2 2" xfId="24048" xr:uid="{00000000-0005-0000-0000-0000643A0000}"/>
    <cellStyle name="標準 6 5 5 5 3" xfId="17641" xr:uid="{00000000-0005-0000-0000-0000653A0000}"/>
    <cellStyle name="標準 6 5 5 6" xfId="6981" xr:uid="{00000000-0005-0000-0000-0000663A0000}"/>
    <cellStyle name="標準 6 5 5 6 2" xfId="19796" xr:uid="{00000000-0005-0000-0000-0000673A0000}"/>
    <cellStyle name="標準 6 5 5 7" xfId="13389" xr:uid="{00000000-0005-0000-0000-0000683A0000}"/>
    <cellStyle name="標準 6 5 6" xfId="745" xr:uid="{00000000-0005-0000-0000-0000693A0000}"/>
    <cellStyle name="標準 6 5 6 2" xfId="878" xr:uid="{00000000-0005-0000-0000-00006A3A0000}"/>
    <cellStyle name="標準 6 5 6 2 2" xfId="1900" xr:uid="{00000000-0005-0000-0000-00006B3A0000}"/>
    <cellStyle name="標準 6 5 6 2 2 2" xfId="3931" xr:uid="{00000000-0005-0000-0000-00006C3A0000}"/>
    <cellStyle name="標準 6 5 6 2 2 2 2" xfId="10351" xr:uid="{00000000-0005-0000-0000-00006D3A0000}"/>
    <cellStyle name="標準 6 5 6 2 2 2 2 2" xfId="23166" xr:uid="{00000000-0005-0000-0000-00006E3A0000}"/>
    <cellStyle name="標準 6 5 6 2 2 2 3" xfId="16759" xr:uid="{00000000-0005-0000-0000-00006F3A0000}"/>
    <cellStyle name="標準 6 5 6 2 2 3" xfId="6095" xr:uid="{00000000-0005-0000-0000-0000703A0000}"/>
    <cellStyle name="標準 6 5 6 2 2 3 2" xfId="12508" xr:uid="{00000000-0005-0000-0000-0000713A0000}"/>
    <cellStyle name="標準 6 5 6 2 2 3 2 2" xfId="25323" xr:uid="{00000000-0005-0000-0000-0000723A0000}"/>
    <cellStyle name="標準 6 5 6 2 2 3 3" xfId="18916" xr:uid="{00000000-0005-0000-0000-0000733A0000}"/>
    <cellStyle name="標準 6 5 6 2 2 4" xfId="8326" xr:uid="{00000000-0005-0000-0000-0000743A0000}"/>
    <cellStyle name="標準 6 5 6 2 2 4 2" xfId="21141" xr:uid="{00000000-0005-0000-0000-0000753A0000}"/>
    <cellStyle name="標準 6 5 6 2 2 5" xfId="14734" xr:uid="{00000000-0005-0000-0000-0000763A0000}"/>
    <cellStyle name="標準 6 5 6 2 3" xfId="2909" xr:uid="{00000000-0005-0000-0000-0000773A0000}"/>
    <cellStyle name="標準 6 5 6 2 3 2" xfId="9332" xr:uid="{00000000-0005-0000-0000-0000783A0000}"/>
    <cellStyle name="標準 6 5 6 2 3 2 2" xfId="22147" xr:uid="{00000000-0005-0000-0000-0000793A0000}"/>
    <cellStyle name="標準 6 5 6 2 3 3" xfId="15740" xr:uid="{00000000-0005-0000-0000-00007A3A0000}"/>
    <cellStyle name="標準 6 5 6 2 4" xfId="5073" xr:uid="{00000000-0005-0000-0000-00007B3A0000}"/>
    <cellStyle name="標準 6 5 6 2 4 2" xfId="11486" xr:uid="{00000000-0005-0000-0000-00007C3A0000}"/>
    <cellStyle name="標準 6 5 6 2 4 2 2" xfId="24301" xr:uid="{00000000-0005-0000-0000-00007D3A0000}"/>
    <cellStyle name="標準 6 5 6 2 4 3" xfId="17894" xr:uid="{00000000-0005-0000-0000-00007E3A0000}"/>
    <cellStyle name="標準 6 5 6 2 5" xfId="7331" xr:uid="{00000000-0005-0000-0000-00007F3A0000}"/>
    <cellStyle name="標準 6 5 6 2 5 2" xfId="20146" xr:uid="{00000000-0005-0000-0000-0000803A0000}"/>
    <cellStyle name="標準 6 5 6 2 6" xfId="13739" xr:uid="{00000000-0005-0000-0000-0000813A0000}"/>
    <cellStyle name="標準 6 5 6 3" xfId="1421" xr:uid="{00000000-0005-0000-0000-0000823A0000}"/>
    <cellStyle name="標準 6 5 6 3 2" xfId="3453" xr:uid="{00000000-0005-0000-0000-0000833A0000}"/>
    <cellStyle name="標準 6 5 6 3 2 2" xfId="9873" xr:uid="{00000000-0005-0000-0000-0000843A0000}"/>
    <cellStyle name="標準 6 5 6 3 2 2 2" xfId="22688" xr:uid="{00000000-0005-0000-0000-0000853A0000}"/>
    <cellStyle name="標準 6 5 6 3 2 3" xfId="16281" xr:uid="{00000000-0005-0000-0000-0000863A0000}"/>
    <cellStyle name="標準 6 5 6 3 3" xfId="5617" xr:uid="{00000000-0005-0000-0000-0000873A0000}"/>
    <cellStyle name="標準 6 5 6 3 3 2" xfId="12030" xr:uid="{00000000-0005-0000-0000-0000883A0000}"/>
    <cellStyle name="標準 6 5 6 3 3 2 2" xfId="24845" xr:uid="{00000000-0005-0000-0000-0000893A0000}"/>
    <cellStyle name="標準 6 5 6 3 3 3" xfId="18438" xr:uid="{00000000-0005-0000-0000-00008A3A0000}"/>
    <cellStyle name="標準 6 5 6 3 4" xfId="7848" xr:uid="{00000000-0005-0000-0000-00008B3A0000}"/>
    <cellStyle name="標準 6 5 6 3 4 2" xfId="20663" xr:uid="{00000000-0005-0000-0000-00008C3A0000}"/>
    <cellStyle name="標準 6 5 6 3 5" xfId="14256" xr:uid="{00000000-0005-0000-0000-00008D3A0000}"/>
    <cellStyle name="標準 6 5 6 4" xfId="2431" xr:uid="{00000000-0005-0000-0000-00008E3A0000}"/>
    <cellStyle name="標準 6 5 6 4 2" xfId="8854" xr:uid="{00000000-0005-0000-0000-00008F3A0000}"/>
    <cellStyle name="標準 6 5 6 4 2 2" xfId="21669" xr:uid="{00000000-0005-0000-0000-0000903A0000}"/>
    <cellStyle name="標準 6 5 6 4 3" xfId="15262" xr:uid="{00000000-0005-0000-0000-0000913A0000}"/>
    <cellStyle name="標準 6 5 6 5" xfId="4595" xr:uid="{00000000-0005-0000-0000-0000923A0000}"/>
    <cellStyle name="標準 6 5 6 5 2" xfId="11008" xr:uid="{00000000-0005-0000-0000-0000933A0000}"/>
    <cellStyle name="標準 6 5 6 5 2 2" xfId="23823" xr:uid="{00000000-0005-0000-0000-0000943A0000}"/>
    <cellStyle name="標準 6 5 6 5 3" xfId="17416" xr:uid="{00000000-0005-0000-0000-0000953A0000}"/>
    <cellStyle name="標準 6 5 6 6" xfId="7199" xr:uid="{00000000-0005-0000-0000-0000963A0000}"/>
    <cellStyle name="標準 6 5 6 6 2" xfId="20014" xr:uid="{00000000-0005-0000-0000-0000973A0000}"/>
    <cellStyle name="標準 6 5 6 7" xfId="13607" xr:uid="{00000000-0005-0000-0000-0000983A0000}"/>
    <cellStyle name="標準 6 5 7" xfId="803" xr:uid="{00000000-0005-0000-0000-0000993A0000}"/>
    <cellStyle name="標準 6 5 7 2" xfId="1263" xr:uid="{00000000-0005-0000-0000-00009A3A0000}"/>
    <cellStyle name="標準 6 5 7 2 2" xfId="2303" xr:uid="{00000000-0005-0000-0000-00009B3A0000}"/>
    <cellStyle name="標準 6 5 7 2 2 2" xfId="4334" xr:uid="{00000000-0005-0000-0000-00009C3A0000}"/>
    <cellStyle name="標準 6 5 7 2 2 2 2" xfId="10754" xr:uid="{00000000-0005-0000-0000-00009D3A0000}"/>
    <cellStyle name="標準 6 5 7 2 2 2 2 2" xfId="23569" xr:uid="{00000000-0005-0000-0000-00009E3A0000}"/>
    <cellStyle name="標準 6 5 7 2 2 2 3" xfId="17162" xr:uid="{00000000-0005-0000-0000-00009F3A0000}"/>
    <cellStyle name="標準 6 5 7 2 2 3" xfId="6498" xr:uid="{00000000-0005-0000-0000-0000A03A0000}"/>
    <cellStyle name="標準 6 5 7 2 2 3 2" xfId="12911" xr:uid="{00000000-0005-0000-0000-0000A13A0000}"/>
    <cellStyle name="標準 6 5 7 2 2 3 2 2" xfId="25726" xr:uid="{00000000-0005-0000-0000-0000A23A0000}"/>
    <cellStyle name="標準 6 5 7 2 2 3 3" xfId="19319" xr:uid="{00000000-0005-0000-0000-0000A33A0000}"/>
    <cellStyle name="標準 6 5 7 2 2 4" xfId="8729" xr:uid="{00000000-0005-0000-0000-0000A43A0000}"/>
    <cellStyle name="標準 6 5 7 2 2 4 2" xfId="21544" xr:uid="{00000000-0005-0000-0000-0000A53A0000}"/>
    <cellStyle name="標準 6 5 7 2 2 5" xfId="15137" xr:uid="{00000000-0005-0000-0000-0000A63A0000}"/>
    <cellStyle name="標準 6 5 7 2 3" xfId="3312" xr:uid="{00000000-0005-0000-0000-0000A73A0000}"/>
    <cellStyle name="標準 6 5 7 2 3 2" xfId="9735" xr:uid="{00000000-0005-0000-0000-0000A83A0000}"/>
    <cellStyle name="標準 6 5 7 2 3 2 2" xfId="22550" xr:uid="{00000000-0005-0000-0000-0000A93A0000}"/>
    <cellStyle name="標準 6 5 7 2 3 3" xfId="16143" xr:uid="{00000000-0005-0000-0000-0000AA3A0000}"/>
    <cellStyle name="標準 6 5 7 2 4" xfId="5476" xr:uid="{00000000-0005-0000-0000-0000AB3A0000}"/>
    <cellStyle name="標準 6 5 7 2 4 2" xfId="11889" xr:uid="{00000000-0005-0000-0000-0000AC3A0000}"/>
    <cellStyle name="標準 6 5 7 2 4 2 2" xfId="24704" xr:uid="{00000000-0005-0000-0000-0000AD3A0000}"/>
    <cellStyle name="標準 6 5 7 2 4 3" xfId="18297" xr:uid="{00000000-0005-0000-0000-0000AE3A0000}"/>
    <cellStyle name="標準 6 5 7 2 5" xfId="7716" xr:uid="{00000000-0005-0000-0000-0000AF3A0000}"/>
    <cellStyle name="標準 6 5 7 2 5 2" xfId="20531" xr:uid="{00000000-0005-0000-0000-0000B03A0000}"/>
    <cellStyle name="標準 6 5 7 2 6" xfId="14124" xr:uid="{00000000-0005-0000-0000-0000B13A0000}"/>
    <cellStyle name="標準 6 5 7 3" xfId="1821" xr:uid="{00000000-0005-0000-0000-0000B23A0000}"/>
    <cellStyle name="標準 6 5 7 3 2" xfId="3852" xr:uid="{00000000-0005-0000-0000-0000B33A0000}"/>
    <cellStyle name="標準 6 5 7 3 2 2" xfId="10272" xr:uid="{00000000-0005-0000-0000-0000B43A0000}"/>
    <cellStyle name="標準 6 5 7 3 2 2 2" xfId="23087" xr:uid="{00000000-0005-0000-0000-0000B53A0000}"/>
    <cellStyle name="標準 6 5 7 3 2 3" xfId="16680" xr:uid="{00000000-0005-0000-0000-0000B63A0000}"/>
    <cellStyle name="標準 6 5 7 3 3" xfId="6016" xr:uid="{00000000-0005-0000-0000-0000B73A0000}"/>
    <cellStyle name="標準 6 5 7 3 3 2" xfId="12429" xr:uid="{00000000-0005-0000-0000-0000B83A0000}"/>
    <cellStyle name="標準 6 5 7 3 3 2 2" xfId="25244" xr:uid="{00000000-0005-0000-0000-0000B93A0000}"/>
    <cellStyle name="標準 6 5 7 3 3 3" xfId="18837" xr:uid="{00000000-0005-0000-0000-0000BA3A0000}"/>
    <cellStyle name="標準 6 5 7 3 4" xfId="8247" xr:uid="{00000000-0005-0000-0000-0000BB3A0000}"/>
    <cellStyle name="標準 6 5 7 3 4 2" xfId="21062" xr:uid="{00000000-0005-0000-0000-0000BC3A0000}"/>
    <cellStyle name="標準 6 5 7 3 5" xfId="14655" xr:uid="{00000000-0005-0000-0000-0000BD3A0000}"/>
    <cellStyle name="標準 6 5 7 4" xfId="2830" xr:uid="{00000000-0005-0000-0000-0000BE3A0000}"/>
    <cellStyle name="標準 6 5 7 4 2" xfId="9253" xr:uid="{00000000-0005-0000-0000-0000BF3A0000}"/>
    <cellStyle name="標準 6 5 7 4 2 2" xfId="22068" xr:uid="{00000000-0005-0000-0000-0000C03A0000}"/>
    <cellStyle name="標準 6 5 7 4 3" xfId="15661" xr:uid="{00000000-0005-0000-0000-0000C13A0000}"/>
    <cellStyle name="標準 6 5 7 5" xfId="4994" xr:uid="{00000000-0005-0000-0000-0000C23A0000}"/>
    <cellStyle name="標準 6 5 7 5 2" xfId="11407" xr:uid="{00000000-0005-0000-0000-0000C33A0000}"/>
    <cellStyle name="標準 6 5 7 5 2 2" xfId="24222" xr:uid="{00000000-0005-0000-0000-0000C43A0000}"/>
    <cellStyle name="標準 6 5 7 5 3" xfId="17815" xr:uid="{00000000-0005-0000-0000-0000C53A0000}"/>
    <cellStyle name="標準 6 5 7 6" xfId="7256" xr:uid="{00000000-0005-0000-0000-0000C63A0000}"/>
    <cellStyle name="標準 6 5 7 6 2" xfId="20071" xr:uid="{00000000-0005-0000-0000-0000C73A0000}"/>
    <cellStyle name="標準 6 5 7 7" xfId="13664" xr:uid="{00000000-0005-0000-0000-0000C83A0000}"/>
    <cellStyle name="標準 6 5 8" xfId="842" xr:uid="{00000000-0005-0000-0000-0000C93A0000}"/>
    <cellStyle name="標準 6 5 8 2" xfId="1860" xr:uid="{00000000-0005-0000-0000-0000CA3A0000}"/>
    <cellStyle name="標準 6 5 8 2 2" xfId="3891" xr:uid="{00000000-0005-0000-0000-0000CB3A0000}"/>
    <cellStyle name="標準 6 5 8 2 2 2" xfId="10311" xr:uid="{00000000-0005-0000-0000-0000CC3A0000}"/>
    <cellStyle name="標準 6 5 8 2 2 2 2" xfId="23126" xr:uid="{00000000-0005-0000-0000-0000CD3A0000}"/>
    <cellStyle name="標準 6 5 8 2 2 3" xfId="16719" xr:uid="{00000000-0005-0000-0000-0000CE3A0000}"/>
    <cellStyle name="標準 6 5 8 2 3" xfId="6055" xr:uid="{00000000-0005-0000-0000-0000CF3A0000}"/>
    <cellStyle name="標準 6 5 8 2 3 2" xfId="12468" xr:uid="{00000000-0005-0000-0000-0000D03A0000}"/>
    <cellStyle name="標準 6 5 8 2 3 2 2" xfId="25283" xr:uid="{00000000-0005-0000-0000-0000D13A0000}"/>
    <cellStyle name="標準 6 5 8 2 3 3" xfId="18876" xr:uid="{00000000-0005-0000-0000-0000D23A0000}"/>
    <cellStyle name="標準 6 5 8 2 4" xfId="8286" xr:uid="{00000000-0005-0000-0000-0000D33A0000}"/>
    <cellStyle name="標準 6 5 8 2 4 2" xfId="21101" xr:uid="{00000000-0005-0000-0000-0000D43A0000}"/>
    <cellStyle name="標準 6 5 8 2 5" xfId="14694" xr:uid="{00000000-0005-0000-0000-0000D53A0000}"/>
    <cellStyle name="標準 6 5 8 3" xfId="2869" xr:uid="{00000000-0005-0000-0000-0000D63A0000}"/>
    <cellStyle name="標準 6 5 8 3 2" xfId="9292" xr:uid="{00000000-0005-0000-0000-0000D73A0000}"/>
    <cellStyle name="標準 6 5 8 3 2 2" xfId="22107" xr:uid="{00000000-0005-0000-0000-0000D83A0000}"/>
    <cellStyle name="標準 6 5 8 3 3" xfId="15700" xr:uid="{00000000-0005-0000-0000-0000D93A0000}"/>
    <cellStyle name="標準 6 5 8 4" xfId="5033" xr:uid="{00000000-0005-0000-0000-0000DA3A0000}"/>
    <cellStyle name="標準 6 5 8 4 2" xfId="11446" xr:uid="{00000000-0005-0000-0000-0000DB3A0000}"/>
    <cellStyle name="標準 6 5 8 4 2 2" xfId="24261" xr:uid="{00000000-0005-0000-0000-0000DC3A0000}"/>
    <cellStyle name="標準 6 5 8 4 3" xfId="17854" xr:uid="{00000000-0005-0000-0000-0000DD3A0000}"/>
    <cellStyle name="標準 6 5 8 5" xfId="7295" xr:uid="{00000000-0005-0000-0000-0000DE3A0000}"/>
    <cellStyle name="標準 6 5 8 5 2" xfId="20110" xr:uid="{00000000-0005-0000-0000-0000DF3A0000}"/>
    <cellStyle name="標準 6 5 8 6" xfId="13703" xr:uid="{00000000-0005-0000-0000-0000E03A0000}"/>
    <cellStyle name="標準 6 5 9" xfId="1346" xr:uid="{00000000-0005-0000-0000-0000E13A0000}"/>
    <cellStyle name="標準 6 5 9 2" xfId="3381" xr:uid="{00000000-0005-0000-0000-0000E23A0000}"/>
    <cellStyle name="標準 6 5 9 2 2" xfId="9801" xr:uid="{00000000-0005-0000-0000-0000E33A0000}"/>
    <cellStyle name="標準 6 5 9 2 2 2" xfId="22616" xr:uid="{00000000-0005-0000-0000-0000E43A0000}"/>
    <cellStyle name="標準 6 5 9 2 3" xfId="16209" xr:uid="{00000000-0005-0000-0000-0000E53A0000}"/>
    <cellStyle name="標準 6 5 9 3" xfId="5542" xr:uid="{00000000-0005-0000-0000-0000E63A0000}"/>
    <cellStyle name="標準 6 5 9 3 2" xfId="11955" xr:uid="{00000000-0005-0000-0000-0000E73A0000}"/>
    <cellStyle name="標準 6 5 9 3 2 2" xfId="24770" xr:uid="{00000000-0005-0000-0000-0000E83A0000}"/>
    <cellStyle name="標準 6 5 9 3 3" xfId="18363" xr:uid="{00000000-0005-0000-0000-0000E93A0000}"/>
    <cellStyle name="標準 6 5 9 4" xfId="7779" xr:uid="{00000000-0005-0000-0000-0000EA3A0000}"/>
    <cellStyle name="標準 6 5 9 4 2" xfId="20594" xr:uid="{00000000-0005-0000-0000-0000EB3A0000}"/>
    <cellStyle name="標準 6 5 9 5" xfId="14187" xr:uid="{00000000-0005-0000-0000-0000EC3A0000}"/>
    <cellStyle name="標準 6 6" xfId="227" xr:uid="{00000000-0005-0000-0000-0000ED3A0000}"/>
    <cellStyle name="標準 6 6 10" xfId="4562" xr:uid="{00000000-0005-0000-0000-0000EE3A0000}"/>
    <cellStyle name="標準 6 6 10 2" xfId="10975" xr:uid="{00000000-0005-0000-0000-0000EF3A0000}"/>
    <cellStyle name="標準 6 6 10 2 2" xfId="23790" xr:uid="{00000000-0005-0000-0000-0000F03A0000}"/>
    <cellStyle name="標準 6 6 10 3" xfId="17383" xr:uid="{00000000-0005-0000-0000-0000F13A0000}"/>
    <cellStyle name="標準 6 6 11" xfId="6732" xr:uid="{00000000-0005-0000-0000-0000F23A0000}"/>
    <cellStyle name="標準 6 6 11 2" xfId="19547" xr:uid="{00000000-0005-0000-0000-0000F33A0000}"/>
    <cellStyle name="標準 6 6 12" xfId="13140" xr:uid="{00000000-0005-0000-0000-0000F43A0000}"/>
    <cellStyle name="標準 6 6 2" xfId="318" xr:uid="{00000000-0005-0000-0000-0000F53A0000}"/>
    <cellStyle name="標準 6 6 2 2" xfId="564" xr:uid="{00000000-0005-0000-0000-0000F63A0000}"/>
    <cellStyle name="標準 6 6 2 2 2" xfId="1153" xr:uid="{00000000-0005-0000-0000-0000F73A0000}"/>
    <cellStyle name="標準 6 6 2 2 2 2" xfId="2193" xr:uid="{00000000-0005-0000-0000-0000F83A0000}"/>
    <cellStyle name="標準 6 6 2 2 2 2 2" xfId="4224" xr:uid="{00000000-0005-0000-0000-0000F93A0000}"/>
    <cellStyle name="標準 6 6 2 2 2 2 2 2" xfId="10644" xr:uid="{00000000-0005-0000-0000-0000FA3A0000}"/>
    <cellStyle name="標準 6 6 2 2 2 2 2 2 2" xfId="23459" xr:uid="{00000000-0005-0000-0000-0000FB3A0000}"/>
    <cellStyle name="標準 6 6 2 2 2 2 2 3" xfId="17052" xr:uid="{00000000-0005-0000-0000-0000FC3A0000}"/>
    <cellStyle name="標準 6 6 2 2 2 2 3" xfId="6388" xr:uid="{00000000-0005-0000-0000-0000FD3A0000}"/>
    <cellStyle name="標準 6 6 2 2 2 2 3 2" xfId="12801" xr:uid="{00000000-0005-0000-0000-0000FE3A0000}"/>
    <cellStyle name="標準 6 6 2 2 2 2 3 2 2" xfId="25616" xr:uid="{00000000-0005-0000-0000-0000FF3A0000}"/>
    <cellStyle name="標準 6 6 2 2 2 2 3 3" xfId="19209" xr:uid="{00000000-0005-0000-0000-0000003B0000}"/>
    <cellStyle name="標準 6 6 2 2 2 2 4" xfId="8619" xr:uid="{00000000-0005-0000-0000-0000013B0000}"/>
    <cellStyle name="標準 6 6 2 2 2 2 4 2" xfId="21434" xr:uid="{00000000-0005-0000-0000-0000023B0000}"/>
    <cellStyle name="標準 6 6 2 2 2 2 5" xfId="15027" xr:uid="{00000000-0005-0000-0000-0000033B0000}"/>
    <cellStyle name="標準 6 6 2 2 2 3" xfId="3202" xr:uid="{00000000-0005-0000-0000-0000043B0000}"/>
    <cellStyle name="標準 6 6 2 2 2 3 2" xfId="9625" xr:uid="{00000000-0005-0000-0000-0000053B0000}"/>
    <cellStyle name="標準 6 6 2 2 2 3 2 2" xfId="22440" xr:uid="{00000000-0005-0000-0000-0000063B0000}"/>
    <cellStyle name="標準 6 6 2 2 2 3 3" xfId="16033" xr:uid="{00000000-0005-0000-0000-0000073B0000}"/>
    <cellStyle name="標準 6 6 2 2 2 4" xfId="5366" xr:uid="{00000000-0005-0000-0000-0000083B0000}"/>
    <cellStyle name="標準 6 6 2 2 2 4 2" xfId="11779" xr:uid="{00000000-0005-0000-0000-0000093B0000}"/>
    <cellStyle name="標準 6 6 2 2 2 4 2 2" xfId="24594" xr:uid="{00000000-0005-0000-0000-00000A3B0000}"/>
    <cellStyle name="標準 6 6 2 2 2 4 3" xfId="18187" xr:uid="{00000000-0005-0000-0000-00000B3B0000}"/>
    <cellStyle name="標準 6 6 2 2 2 5" xfId="7606" xr:uid="{00000000-0005-0000-0000-00000C3B0000}"/>
    <cellStyle name="標準 6 6 2 2 2 5 2" xfId="20421" xr:uid="{00000000-0005-0000-0000-00000D3B0000}"/>
    <cellStyle name="標準 6 6 2 2 2 6" xfId="14014" xr:uid="{00000000-0005-0000-0000-00000E3B0000}"/>
    <cellStyle name="標準 6 6 2 2 3" xfId="1711" xr:uid="{00000000-0005-0000-0000-00000F3B0000}"/>
    <cellStyle name="標準 6 6 2 2 3 2" xfId="3742" xr:uid="{00000000-0005-0000-0000-0000103B0000}"/>
    <cellStyle name="標準 6 6 2 2 3 2 2" xfId="10162" xr:uid="{00000000-0005-0000-0000-0000113B0000}"/>
    <cellStyle name="標準 6 6 2 2 3 2 2 2" xfId="22977" xr:uid="{00000000-0005-0000-0000-0000123B0000}"/>
    <cellStyle name="標準 6 6 2 2 3 2 3" xfId="16570" xr:uid="{00000000-0005-0000-0000-0000133B0000}"/>
    <cellStyle name="標準 6 6 2 2 3 3" xfId="5906" xr:uid="{00000000-0005-0000-0000-0000143B0000}"/>
    <cellStyle name="標準 6 6 2 2 3 3 2" xfId="12319" xr:uid="{00000000-0005-0000-0000-0000153B0000}"/>
    <cellStyle name="標準 6 6 2 2 3 3 2 2" xfId="25134" xr:uid="{00000000-0005-0000-0000-0000163B0000}"/>
    <cellStyle name="標準 6 6 2 2 3 3 3" xfId="18727" xr:uid="{00000000-0005-0000-0000-0000173B0000}"/>
    <cellStyle name="標準 6 6 2 2 3 4" xfId="8137" xr:uid="{00000000-0005-0000-0000-0000183B0000}"/>
    <cellStyle name="標準 6 6 2 2 3 4 2" xfId="20952" xr:uid="{00000000-0005-0000-0000-0000193B0000}"/>
    <cellStyle name="標準 6 6 2 2 3 5" xfId="14545" xr:uid="{00000000-0005-0000-0000-00001A3B0000}"/>
    <cellStyle name="標準 6 6 2 2 4" xfId="2720" xr:uid="{00000000-0005-0000-0000-00001B3B0000}"/>
    <cellStyle name="標準 6 6 2 2 4 2" xfId="9143" xr:uid="{00000000-0005-0000-0000-00001C3B0000}"/>
    <cellStyle name="標準 6 6 2 2 4 2 2" xfId="21958" xr:uid="{00000000-0005-0000-0000-00001D3B0000}"/>
    <cellStyle name="標準 6 6 2 2 4 3" xfId="15551" xr:uid="{00000000-0005-0000-0000-00001E3B0000}"/>
    <cellStyle name="標準 6 6 2 2 5" xfId="4884" xr:uid="{00000000-0005-0000-0000-00001F3B0000}"/>
    <cellStyle name="標準 6 6 2 2 5 2" xfId="11297" xr:uid="{00000000-0005-0000-0000-0000203B0000}"/>
    <cellStyle name="標準 6 6 2 2 5 2 2" xfId="24112" xr:uid="{00000000-0005-0000-0000-0000213B0000}"/>
    <cellStyle name="標準 6 6 2 2 5 3" xfId="17705" xr:uid="{00000000-0005-0000-0000-0000223B0000}"/>
    <cellStyle name="標準 6 6 2 2 6" xfId="7041" xr:uid="{00000000-0005-0000-0000-0000233B0000}"/>
    <cellStyle name="標準 6 6 2 2 6 2" xfId="19856" xr:uid="{00000000-0005-0000-0000-0000243B0000}"/>
    <cellStyle name="標準 6 6 2 2 7" xfId="13449" xr:uid="{00000000-0005-0000-0000-0000253B0000}"/>
    <cellStyle name="標準 6 6 2 3" xfId="983" xr:uid="{00000000-0005-0000-0000-0000263B0000}"/>
    <cellStyle name="標準 6 6 2 3 2" xfId="2005" xr:uid="{00000000-0005-0000-0000-0000273B0000}"/>
    <cellStyle name="標準 6 6 2 3 2 2" xfId="4036" xr:uid="{00000000-0005-0000-0000-0000283B0000}"/>
    <cellStyle name="標準 6 6 2 3 2 2 2" xfId="10456" xr:uid="{00000000-0005-0000-0000-0000293B0000}"/>
    <cellStyle name="標準 6 6 2 3 2 2 2 2" xfId="23271" xr:uid="{00000000-0005-0000-0000-00002A3B0000}"/>
    <cellStyle name="標準 6 6 2 3 2 2 3" xfId="16864" xr:uid="{00000000-0005-0000-0000-00002B3B0000}"/>
    <cellStyle name="標準 6 6 2 3 2 3" xfId="6200" xr:uid="{00000000-0005-0000-0000-00002C3B0000}"/>
    <cellStyle name="標準 6 6 2 3 2 3 2" xfId="12613" xr:uid="{00000000-0005-0000-0000-00002D3B0000}"/>
    <cellStyle name="標準 6 6 2 3 2 3 2 2" xfId="25428" xr:uid="{00000000-0005-0000-0000-00002E3B0000}"/>
    <cellStyle name="標準 6 6 2 3 2 3 3" xfId="19021" xr:uid="{00000000-0005-0000-0000-00002F3B0000}"/>
    <cellStyle name="標準 6 6 2 3 2 4" xfId="8431" xr:uid="{00000000-0005-0000-0000-0000303B0000}"/>
    <cellStyle name="標準 6 6 2 3 2 4 2" xfId="21246" xr:uid="{00000000-0005-0000-0000-0000313B0000}"/>
    <cellStyle name="標準 6 6 2 3 2 5" xfId="14839" xr:uid="{00000000-0005-0000-0000-0000323B0000}"/>
    <cellStyle name="標準 6 6 2 3 3" xfId="3014" xr:uid="{00000000-0005-0000-0000-0000333B0000}"/>
    <cellStyle name="標準 6 6 2 3 3 2" xfId="9437" xr:uid="{00000000-0005-0000-0000-0000343B0000}"/>
    <cellStyle name="標準 6 6 2 3 3 2 2" xfId="22252" xr:uid="{00000000-0005-0000-0000-0000353B0000}"/>
    <cellStyle name="標準 6 6 2 3 3 3" xfId="15845" xr:uid="{00000000-0005-0000-0000-0000363B0000}"/>
    <cellStyle name="標準 6 6 2 3 4" xfId="5178" xr:uid="{00000000-0005-0000-0000-0000373B0000}"/>
    <cellStyle name="標準 6 6 2 3 4 2" xfId="11591" xr:uid="{00000000-0005-0000-0000-0000383B0000}"/>
    <cellStyle name="標準 6 6 2 3 4 2 2" xfId="24406" xr:uid="{00000000-0005-0000-0000-0000393B0000}"/>
    <cellStyle name="標準 6 6 2 3 4 3" xfId="17999" xr:uid="{00000000-0005-0000-0000-00003A3B0000}"/>
    <cellStyle name="標準 6 6 2 3 5" xfId="7436" xr:uid="{00000000-0005-0000-0000-00003B3B0000}"/>
    <cellStyle name="標準 6 6 2 3 5 2" xfId="20251" xr:uid="{00000000-0005-0000-0000-00003C3B0000}"/>
    <cellStyle name="標準 6 6 2 3 6" xfId="13844" xr:uid="{00000000-0005-0000-0000-00003D3B0000}"/>
    <cellStyle name="標準 6 6 2 4" xfId="1525" xr:uid="{00000000-0005-0000-0000-00003E3B0000}"/>
    <cellStyle name="標準 6 6 2 4 2" xfId="3557" xr:uid="{00000000-0005-0000-0000-00003F3B0000}"/>
    <cellStyle name="標準 6 6 2 4 2 2" xfId="9977" xr:uid="{00000000-0005-0000-0000-0000403B0000}"/>
    <cellStyle name="標準 6 6 2 4 2 2 2" xfId="22792" xr:uid="{00000000-0005-0000-0000-0000413B0000}"/>
    <cellStyle name="標準 6 6 2 4 2 3" xfId="16385" xr:uid="{00000000-0005-0000-0000-0000423B0000}"/>
    <cellStyle name="標準 6 6 2 4 3" xfId="5721" xr:uid="{00000000-0005-0000-0000-0000433B0000}"/>
    <cellStyle name="標準 6 6 2 4 3 2" xfId="12134" xr:uid="{00000000-0005-0000-0000-0000443B0000}"/>
    <cellStyle name="標準 6 6 2 4 3 2 2" xfId="24949" xr:uid="{00000000-0005-0000-0000-0000453B0000}"/>
    <cellStyle name="標準 6 6 2 4 3 3" xfId="18542" xr:uid="{00000000-0005-0000-0000-0000463B0000}"/>
    <cellStyle name="標準 6 6 2 4 4" xfId="7952" xr:uid="{00000000-0005-0000-0000-0000473B0000}"/>
    <cellStyle name="標準 6 6 2 4 4 2" xfId="20767" xr:uid="{00000000-0005-0000-0000-0000483B0000}"/>
    <cellStyle name="標準 6 6 2 4 5" xfId="14360" xr:uid="{00000000-0005-0000-0000-0000493B0000}"/>
    <cellStyle name="標準 6 6 2 5" xfId="2535" xr:uid="{00000000-0005-0000-0000-00004A3B0000}"/>
    <cellStyle name="標準 6 6 2 5 2" xfId="8958" xr:uid="{00000000-0005-0000-0000-00004B3B0000}"/>
    <cellStyle name="標準 6 6 2 5 2 2" xfId="21773" xr:uid="{00000000-0005-0000-0000-00004C3B0000}"/>
    <cellStyle name="標準 6 6 2 5 3" xfId="15366" xr:uid="{00000000-0005-0000-0000-00004D3B0000}"/>
    <cellStyle name="標準 6 6 2 6" xfId="4699" xr:uid="{00000000-0005-0000-0000-00004E3B0000}"/>
    <cellStyle name="標準 6 6 2 6 2" xfId="11112" xr:uid="{00000000-0005-0000-0000-00004F3B0000}"/>
    <cellStyle name="標準 6 6 2 6 2 2" xfId="23927" xr:uid="{00000000-0005-0000-0000-0000503B0000}"/>
    <cellStyle name="標準 6 6 2 6 3" xfId="17520" xr:uid="{00000000-0005-0000-0000-0000513B0000}"/>
    <cellStyle name="標準 6 6 2 7" xfId="6809" xr:uid="{00000000-0005-0000-0000-0000523B0000}"/>
    <cellStyle name="標準 6 6 2 7 2" xfId="19624" xr:uid="{00000000-0005-0000-0000-0000533B0000}"/>
    <cellStyle name="標準 6 6 2 8" xfId="13217" xr:uid="{00000000-0005-0000-0000-0000543B0000}"/>
    <cellStyle name="標準 6 6 3" xfId="475" xr:uid="{00000000-0005-0000-0000-0000553B0000}"/>
    <cellStyle name="標準 6 6 3 2" xfId="917" xr:uid="{00000000-0005-0000-0000-0000563B0000}"/>
    <cellStyle name="標準 6 6 3 2 2" xfId="1939" xr:uid="{00000000-0005-0000-0000-0000573B0000}"/>
    <cellStyle name="標準 6 6 3 2 2 2" xfId="3970" xr:uid="{00000000-0005-0000-0000-0000583B0000}"/>
    <cellStyle name="標準 6 6 3 2 2 2 2" xfId="10390" xr:uid="{00000000-0005-0000-0000-0000593B0000}"/>
    <cellStyle name="標準 6 6 3 2 2 2 2 2" xfId="23205" xr:uid="{00000000-0005-0000-0000-00005A3B0000}"/>
    <cellStyle name="標準 6 6 3 2 2 2 3" xfId="16798" xr:uid="{00000000-0005-0000-0000-00005B3B0000}"/>
    <cellStyle name="標準 6 6 3 2 2 3" xfId="6134" xr:uid="{00000000-0005-0000-0000-00005C3B0000}"/>
    <cellStyle name="標準 6 6 3 2 2 3 2" xfId="12547" xr:uid="{00000000-0005-0000-0000-00005D3B0000}"/>
    <cellStyle name="標準 6 6 3 2 2 3 2 2" xfId="25362" xr:uid="{00000000-0005-0000-0000-00005E3B0000}"/>
    <cellStyle name="標準 6 6 3 2 2 3 3" xfId="18955" xr:uid="{00000000-0005-0000-0000-00005F3B0000}"/>
    <cellStyle name="標準 6 6 3 2 2 4" xfId="8365" xr:uid="{00000000-0005-0000-0000-0000603B0000}"/>
    <cellStyle name="標準 6 6 3 2 2 4 2" xfId="21180" xr:uid="{00000000-0005-0000-0000-0000613B0000}"/>
    <cellStyle name="標準 6 6 3 2 2 5" xfId="14773" xr:uid="{00000000-0005-0000-0000-0000623B0000}"/>
    <cellStyle name="標準 6 6 3 2 3" xfId="2948" xr:uid="{00000000-0005-0000-0000-0000633B0000}"/>
    <cellStyle name="標準 6 6 3 2 3 2" xfId="9371" xr:uid="{00000000-0005-0000-0000-0000643B0000}"/>
    <cellStyle name="標準 6 6 3 2 3 2 2" xfId="22186" xr:uid="{00000000-0005-0000-0000-0000653B0000}"/>
    <cellStyle name="標準 6 6 3 2 3 3" xfId="15779" xr:uid="{00000000-0005-0000-0000-0000663B0000}"/>
    <cellStyle name="標準 6 6 3 2 4" xfId="5112" xr:uid="{00000000-0005-0000-0000-0000673B0000}"/>
    <cellStyle name="標準 6 6 3 2 4 2" xfId="11525" xr:uid="{00000000-0005-0000-0000-0000683B0000}"/>
    <cellStyle name="標準 6 6 3 2 4 2 2" xfId="24340" xr:uid="{00000000-0005-0000-0000-0000693B0000}"/>
    <cellStyle name="標準 6 6 3 2 4 3" xfId="17933" xr:uid="{00000000-0005-0000-0000-00006A3B0000}"/>
    <cellStyle name="標準 6 6 3 2 5" xfId="7370" xr:uid="{00000000-0005-0000-0000-00006B3B0000}"/>
    <cellStyle name="標準 6 6 3 2 5 2" xfId="20185" xr:uid="{00000000-0005-0000-0000-00006C3B0000}"/>
    <cellStyle name="標準 6 6 3 2 6" xfId="13778" xr:uid="{00000000-0005-0000-0000-00006D3B0000}"/>
    <cellStyle name="標準 6 6 3 3" xfId="1460" xr:uid="{00000000-0005-0000-0000-00006E3B0000}"/>
    <cellStyle name="標準 6 6 3 3 2" xfId="3492" xr:uid="{00000000-0005-0000-0000-00006F3B0000}"/>
    <cellStyle name="標準 6 6 3 3 2 2" xfId="9912" xr:uid="{00000000-0005-0000-0000-0000703B0000}"/>
    <cellStyle name="標準 6 6 3 3 2 2 2" xfId="22727" xr:uid="{00000000-0005-0000-0000-0000713B0000}"/>
    <cellStyle name="標準 6 6 3 3 2 3" xfId="16320" xr:uid="{00000000-0005-0000-0000-0000723B0000}"/>
    <cellStyle name="標準 6 6 3 3 3" xfId="5656" xr:uid="{00000000-0005-0000-0000-0000733B0000}"/>
    <cellStyle name="標準 6 6 3 3 3 2" xfId="12069" xr:uid="{00000000-0005-0000-0000-0000743B0000}"/>
    <cellStyle name="標準 6 6 3 3 3 2 2" xfId="24884" xr:uid="{00000000-0005-0000-0000-0000753B0000}"/>
    <cellStyle name="標準 6 6 3 3 3 3" xfId="18477" xr:uid="{00000000-0005-0000-0000-0000763B0000}"/>
    <cellStyle name="標準 6 6 3 3 4" xfId="7887" xr:uid="{00000000-0005-0000-0000-0000773B0000}"/>
    <cellStyle name="標準 6 6 3 3 4 2" xfId="20702" xr:uid="{00000000-0005-0000-0000-0000783B0000}"/>
    <cellStyle name="標準 6 6 3 3 5" xfId="14295" xr:uid="{00000000-0005-0000-0000-0000793B0000}"/>
    <cellStyle name="標準 6 6 3 4" xfId="2470" xr:uid="{00000000-0005-0000-0000-00007A3B0000}"/>
    <cellStyle name="標準 6 6 3 4 2" xfId="8893" xr:uid="{00000000-0005-0000-0000-00007B3B0000}"/>
    <cellStyle name="標準 6 6 3 4 2 2" xfId="21708" xr:uid="{00000000-0005-0000-0000-00007C3B0000}"/>
    <cellStyle name="標準 6 6 3 4 3" xfId="15301" xr:uid="{00000000-0005-0000-0000-00007D3B0000}"/>
    <cellStyle name="標準 6 6 3 5" xfId="4634" xr:uid="{00000000-0005-0000-0000-00007E3B0000}"/>
    <cellStyle name="標準 6 6 3 5 2" xfId="11047" xr:uid="{00000000-0005-0000-0000-00007F3B0000}"/>
    <cellStyle name="標準 6 6 3 5 2 2" xfId="23862" xr:uid="{00000000-0005-0000-0000-0000803B0000}"/>
    <cellStyle name="標準 6 6 3 5 3" xfId="17455" xr:uid="{00000000-0005-0000-0000-0000813B0000}"/>
    <cellStyle name="標準 6 6 3 6" xfId="6954" xr:uid="{00000000-0005-0000-0000-0000823B0000}"/>
    <cellStyle name="標準 6 6 3 6 2" xfId="19769" xr:uid="{00000000-0005-0000-0000-0000833B0000}"/>
    <cellStyle name="標準 6 6 3 7" xfId="13362" xr:uid="{00000000-0005-0000-0000-0000843B0000}"/>
    <cellStyle name="標準 6 6 4" xfId="500" xr:uid="{00000000-0005-0000-0000-0000853B0000}"/>
    <cellStyle name="標準 6 6 4 2" xfId="1085" xr:uid="{00000000-0005-0000-0000-0000863B0000}"/>
    <cellStyle name="標準 6 6 4 2 2" xfId="2125" xr:uid="{00000000-0005-0000-0000-0000873B0000}"/>
    <cellStyle name="標準 6 6 4 2 2 2" xfId="4156" xr:uid="{00000000-0005-0000-0000-0000883B0000}"/>
    <cellStyle name="標準 6 6 4 2 2 2 2" xfId="10576" xr:uid="{00000000-0005-0000-0000-0000893B0000}"/>
    <cellStyle name="標準 6 6 4 2 2 2 2 2" xfId="23391" xr:uid="{00000000-0005-0000-0000-00008A3B0000}"/>
    <cellStyle name="標準 6 6 4 2 2 2 3" xfId="16984" xr:uid="{00000000-0005-0000-0000-00008B3B0000}"/>
    <cellStyle name="標準 6 6 4 2 2 3" xfId="6320" xr:uid="{00000000-0005-0000-0000-00008C3B0000}"/>
    <cellStyle name="標準 6 6 4 2 2 3 2" xfId="12733" xr:uid="{00000000-0005-0000-0000-00008D3B0000}"/>
    <cellStyle name="標準 6 6 4 2 2 3 2 2" xfId="25548" xr:uid="{00000000-0005-0000-0000-00008E3B0000}"/>
    <cellStyle name="標準 6 6 4 2 2 3 3" xfId="19141" xr:uid="{00000000-0005-0000-0000-00008F3B0000}"/>
    <cellStyle name="標準 6 6 4 2 2 4" xfId="8551" xr:uid="{00000000-0005-0000-0000-0000903B0000}"/>
    <cellStyle name="標準 6 6 4 2 2 4 2" xfId="21366" xr:uid="{00000000-0005-0000-0000-0000913B0000}"/>
    <cellStyle name="標準 6 6 4 2 2 5" xfId="14959" xr:uid="{00000000-0005-0000-0000-0000923B0000}"/>
    <cellStyle name="標準 6 6 4 2 3" xfId="3134" xr:uid="{00000000-0005-0000-0000-0000933B0000}"/>
    <cellStyle name="標準 6 6 4 2 3 2" xfId="9557" xr:uid="{00000000-0005-0000-0000-0000943B0000}"/>
    <cellStyle name="標準 6 6 4 2 3 2 2" xfId="22372" xr:uid="{00000000-0005-0000-0000-0000953B0000}"/>
    <cellStyle name="標準 6 6 4 2 3 3" xfId="15965" xr:uid="{00000000-0005-0000-0000-0000963B0000}"/>
    <cellStyle name="標準 6 6 4 2 4" xfId="5298" xr:uid="{00000000-0005-0000-0000-0000973B0000}"/>
    <cellStyle name="標準 6 6 4 2 4 2" xfId="11711" xr:uid="{00000000-0005-0000-0000-0000983B0000}"/>
    <cellStyle name="標準 6 6 4 2 4 2 2" xfId="24526" xr:uid="{00000000-0005-0000-0000-0000993B0000}"/>
    <cellStyle name="標準 6 6 4 2 4 3" xfId="18119" xr:uid="{00000000-0005-0000-0000-00009A3B0000}"/>
    <cellStyle name="標準 6 6 4 2 5" xfId="7538" xr:uid="{00000000-0005-0000-0000-00009B3B0000}"/>
    <cellStyle name="標準 6 6 4 2 5 2" xfId="20353" xr:uid="{00000000-0005-0000-0000-00009C3B0000}"/>
    <cellStyle name="標準 6 6 4 2 6" xfId="13946" xr:uid="{00000000-0005-0000-0000-00009D3B0000}"/>
    <cellStyle name="標準 6 6 4 3" xfId="1643" xr:uid="{00000000-0005-0000-0000-00009E3B0000}"/>
    <cellStyle name="標準 6 6 4 3 2" xfId="3674" xr:uid="{00000000-0005-0000-0000-00009F3B0000}"/>
    <cellStyle name="標準 6 6 4 3 2 2" xfId="10094" xr:uid="{00000000-0005-0000-0000-0000A03B0000}"/>
    <cellStyle name="標準 6 6 4 3 2 2 2" xfId="22909" xr:uid="{00000000-0005-0000-0000-0000A13B0000}"/>
    <cellStyle name="標準 6 6 4 3 2 3" xfId="16502" xr:uid="{00000000-0005-0000-0000-0000A23B0000}"/>
    <cellStyle name="標準 6 6 4 3 3" xfId="5838" xr:uid="{00000000-0005-0000-0000-0000A33B0000}"/>
    <cellStyle name="標準 6 6 4 3 3 2" xfId="12251" xr:uid="{00000000-0005-0000-0000-0000A43B0000}"/>
    <cellStyle name="標準 6 6 4 3 3 2 2" xfId="25066" xr:uid="{00000000-0005-0000-0000-0000A53B0000}"/>
    <cellStyle name="標準 6 6 4 3 3 3" xfId="18659" xr:uid="{00000000-0005-0000-0000-0000A63B0000}"/>
    <cellStyle name="標準 6 6 4 3 4" xfId="8069" xr:uid="{00000000-0005-0000-0000-0000A73B0000}"/>
    <cellStyle name="標準 6 6 4 3 4 2" xfId="20884" xr:uid="{00000000-0005-0000-0000-0000A83B0000}"/>
    <cellStyle name="標準 6 6 4 3 5" xfId="14477" xr:uid="{00000000-0005-0000-0000-0000A93B0000}"/>
    <cellStyle name="標準 6 6 4 4" xfId="2652" xr:uid="{00000000-0005-0000-0000-0000AA3B0000}"/>
    <cellStyle name="標準 6 6 4 4 2" xfId="9075" xr:uid="{00000000-0005-0000-0000-0000AB3B0000}"/>
    <cellStyle name="標準 6 6 4 4 2 2" xfId="21890" xr:uid="{00000000-0005-0000-0000-0000AC3B0000}"/>
    <cellStyle name="標準 6 6 4 4 3" xfId="15483" xr:uid="{00000000-0005-0000-0000-0000AD3B0000}"/>
    <cellStyle name="標準 6 6 4 5" xfId="4816" xr:uid="{00000000-0005-0000-0000-0000AE3B0000}"/>
    <cellStyle name="標準 6 6 4 5 2" xfId="11229" xr:uid="{00000000-0005-0000-0000-0000AF3B0000}"/>
    <cellStyle name="標準 6 6 4 5 2 2" xfId="24044" xr:uid="{00000000-0005-0000-0000-0000B03B0000}"/>
    <cellStyle name="標準 6 6 4 5 3" xfId="17637" xr:uid="{00000000-0005-0000-0000-0000B13B0000}"/>
    <cellStyle name="標準 6 6 4 6" xfId="6977" xr:uid="{00000000-0005-0000-0000-0000B23B0000}"/>
    <cellStyle name="標準 6 6 4 6 2" xfId="19792" xr:uid="{00000000-0005-0000-0000-0000B33B0000}"/>
    <cellStyle name="標準 6 6 4 7" xfId="13385" xr:uid="{00000000-0005-0000-0000-0000B43B0000}"/>
    <cellStyle name="標準 6 6 5" xfId="749" xr:uid="{00000000-0005-0000-0000-0000B53B0000}"/>
    <cellStyle name="標準 6 6 5 2" xfId="882" xr:uid="{00000000-0005-0000-0000-0000B63B0000}"/>
    <cellStyle name="標準 6 6 5 2 2" xfId="1904" xr:uid="{00000000-0005-0000-0000-0000B73B0000}"/>
    <cellStyle name="標準 6 6 5 2 2 2" xfId="3935" xr:uid="{00000000-0005-0000-0000-0000B83B0000}"/>
    <cellStyle name="標準 6 6 5 2 2 2 2" xfId="10355" xr:uid="{00000000-0005-0000-0000-0000B93B0000}"/>
    <cellStyle name="標準 6 6 5 2 2 2 2 2" xfId="23170" xr:uid="{00000000-0005-0000-0000-0000BA3B0000}"/>
    <cellStyle name="標準 6 6 5 2 2 2 3" xfId="16763" xr:uid="{00000000-0005-0000-0000-0000BB3B0000}"/>
    <cellStyle name="標準 6 6 5 2 2 3" xfId="6099" xr:uid="{00000000-0005-0000-0000-0000BC3B0000}"/>
    <cellStyle name="標準 6 6 5 2 2 3 2" xfId="12512" xr:uid="{00000000-0005-0000-0000-0000BD3B0000}"/>
    <cellStyle name="標準 6 6 5 2 2 3 2 2" xfId="25327" xr:uid="{00000000-0005-0000-0000-0000BE3B0000}"/>
    <cellStyle name="標準 6 6 5 2 2 3 3" xfId="18920" xr:uid="{00000000-0005-0000-0000-0000BF3B0000}"/>
    <cellStyle name="標準 6 6 5 2 2 4" xfId="8330" xr:uid="{00000000-0005-0000-0000-0000C03B0000}"/>
    <cellStyle name="標準 6 6 5 2 2 4 2" xfId="21145" xr:uid="{00000000-0005-0000-0000-0000C13B0000}"/>
    <cellStyle name="標準 6 6 5 2 2 5" xfId="14738" xr:uid="{00000000-0005-0000-0000-0000C23B0000}"/>
    <cellStyle name="標準 6 6 5 2 3" xfId="2913" xr:uid="{00000000-0005-0000-0000-0000C33B0000}"/>
    <cellStyle name="標準 6 6 5 2 3 2" xfId="9336" xr:uid="{00000000-0005-0000-0000-0000C43B0000}"/>
    <cellStyle name="標準 6 6 5 2 3 2 2" xfId="22151" xr:uid="{00000000-0005-0000-0000-0000C53B0000}"/>
    <cellStyle name="標準 6 6 5 2 3 3" xfId="15744" xr:uid="{00000000-0005-0000-0000-0000C63B0000}"/>
    <cellStyle name="標準 6 6 5 2 4" xfId="5077" xr:uid="{00000000-0005-0000-0000-0000C73B0000}"/>
    <cellStyle name="標準 6 6 5 2 4 2" xfId="11490" xr:uid="{00000000-0005-0000-0000-0000C83B0000}"/>
    <cellStyle name="標準 6 6 5 2 4 2 2" xfId="24305" xr:uid="{00000000-0005-0000-0000-0000C93B0000}"/>
    <cellStyle name="標準 6 6 5 2 4 3" xfId="17898" xr:uid="{00000000-0005-0000-0000-0000CA3B0000}"/>
    <cellStyle name="標準 6 6 5 2 5" xfId="7335" xr:uid="{00000000-0005-0000-0000-0000CB3B0000}"/>
    <cellStyle name="標準 6 6 5 2 5 2" xfId="20150" xr:uid="{00000000-0005-0000-0000-0000CC3B0000}"/>
    <cellStyle name="標準 6 6 5 2 6" xfId="13743" xr:uid="{00000000-0005-0000-0000-0000CD3B0000}"/>
    <cellStyle name="標準 6 6 5 3" xfId="1425" xr:uid="{00000000-0005-0000-0000-0000CE3B0000}"/>
    <cellStyle name="標準 6 6 5 3 2" xfId="3457" xr:uid="{00000000-0005-0000-0000-0000CF3B0000}"/>
    <cellStyle name="標準 6 6 5 3 2 2" xfId="9877" xr:uid="{00000000-0005-0000-0000-0000D03B0000}"/>
    <cellStyle name="標準 6 6 5 3 2 2 2" xfId="22692" xr:uid="{00000000-0005-0000-0000-0000D13B0000}"/>
    <cellStyle name="標準 6 6 5 3 2 3" xfId="16285" xr:uid="{00000000-0005-0000-0000-0000D23B0000}"/>
    <cellStyle name="標準 6 6 5 3 3" xfId="5621" xr:uid="{00000000-0005-0000-0000-0000D33B0000}"/>
    <cellStyle name="標準 6 6 5 3 3 2" xfId="12034" xr:uid="{00000000-0005-0000-0000-0000D43B0000}"/>
    <cellStyle name="標準 6 6 5 3 3 2 2" xfId="24849" xr:uid="{00000000-0005-0000-0000-0000D53B0000}"/>
    <cellStyle name="標準 6 6 5 3 3 3" xfId="18442" xr:uid="{00000000-0005-0000-0000-0000D63B0000}"/>
    <cellStyle name="標準 6 6 5 3 4" xfId="7852" xr:uid="{00000000-0005-0000-0000-0000D73B0000}"/>
    <cellStyle name="標準 6 6 5 3 4 2" xfId="20667" xr:uid="{00000000-0005-0000-0000-0000D83B0000}"/>
    <cellStyle name="標準 6 6 5 3 5" xfId="14260" xr:uid="{00000000-0005-0000-0000-0000D93B0000}"/>
    <cellStyle name="標準 6 6 5 4" xfId="2435" xr:uid="{00000000-0005-0000-0000-0000DA3B0000}"/>
    <cellStyle name="標準 6 6 5 4 2" xfId="8858" xr:uid="{00000000-0005-0000-0000-0000DB3B0000}"/>
    <cellStyle name="標準 6 6 5 4 2 2" xfId="21673" xr:uid="{00000000-0005-0000-0000-0000DC3B0000}"/>
    <cellStyle name="標準 6 6 5 4 3" xfId="15266" xr:uid="{00000000-0005-0000-0000-0000DD3B0000}"/>
    <cellStyle name="標準 6 6 5 5" xfId="4599" xr:uid="{00000000-0005-0000-0000-0000DE3B0000}"/>
    <cellStyle name="標準 6 6 5 5 2" xfId="11012" xr:uid="{00000000-0005-0000-0000-0000DF3B0000}"/>
    <cellStyle name="標準 6 6 5 5 2 2" xfId="23827" xr:uid="{00000000-0005-0000-0000-0000E03B0000}"/>
    <cellStyle name="標準 6 6 5 5 3" xfId="17420" xr:uid="{00000000-0005-0000-0000-0000E13B0000}"/>
    <cellStyle name="標準 6 6 5 6" xfId="7203" xr:uid="{00000000-0005-0000-0000-0000E23B0000}"/>
    <cellStyle name="標準 6 6 5 6 2" xfId="20018" xr:uid="{00000000-0005-0000-0000-0000E33B0000}"/>
    <cellStyle name="標準 6 6 5 7" xfId="13611" xr:uid="{00000000-0005-0000-0000-0000E43B0000}"/>
    <cellStyle name="標準 6 6 6" xfId="804" xr:uid="{00000000-0005-0000-0000-0000E53B0000}"/>
    <cellStyle name="標準 6 6 6 2" xfId="1264" xr:uid="{00000000-0005-0000-0000-0000E63B0000}"/>
    <cellStyle name="標準 6 6 6 2 2" xfId="2304" xr:uid="{00000000-0005-0000-0000-0000E73B0000}"/>
    <cellStyle name="標準 6 6 6 2 2 2" xfId="4335" xr:uid="{00000000-0005-0000-0000-0000E83B0000}"/>
    <cellStyle name="標準 6 6 6 2 2 2 2" xfId="10755" xr:uid="{00000000-0005-0000-0000-0000E93B0000}"/>
    <cellStyle name="標準 6 6 6 2 2 2 2 2" xfId="23570" xr:uid="{00000000-0005-0000-0000-0000EA3B0000}"/>
    <cellStyle name="標準 6 6 6 2 2 2 3" xfId="17163" xr:uid="{00000000-0005-0000-0000-0000EB3B0000}"/>
    <cellStyle name="標準 6 6 6 2 2 3" xfId="6499" xr:uid="{00000000-0005-0000-0000-0000EC3B0000}"/>
    <cellStyle name="標準 6 6 6 2 2 3 2" xfId="12912" xr:uid="{00000000-0005-0000-0000-0000ED3B0000}"/>
    <cellStyle name="標準 6 6 6 2 2 3 2 2" xfId="25727" xr:uid="{00000000-0005-0000-0000-0000EE3B0000}"/>
    <cellStyle name="標準 6 6 6 2 2 3 3" xfId="19320" xr:uid="{00000000-0005-0000-0000-0000EF3B0000}"/>
    <cellStyle name="標準 6 6 6 2 2 4" xfId="8730" xr:uid="{00000000-0005-0000-0000-0000F03B0000}"/>
    <cellStyle name="標準 6 6 6 2 2 4 2" xfId="21545" xr:uid="{00000000-0005-0000-0000-0000F13B0000}"/>
    <cellStyle name="標準 6 6 6 2 2 5" xfId="15138" xr:uid="{00000000-0005-0000-0000-0000F23B0000}"/>
    <cellStyle name="標準 6 6 6 2 3" xfId="3313" xr:uid="{00000000-0005-0000-0000-0000F33B0000}"/>
    <cellStyle name="標準 6 6 6 2 3 2" xfId="9736" xr:uid="{00000000-0005-0000-0000-0000F43B0000}"/>
    <cellStyle name="標準 6 6 6 2 3 2 2" xfId="22551" xr:uid="{00000000-0005-0000-0000-0000F53B0000}"/>
    <cellStyle name="標準 6 6 6 2 3 3" xfId="16144" xr:uid="{00000000-0005-0000-0000-0000F63B0000}"/>
    <cellStyle name="標準 6 6 6 2 4" xfId="5477" xr:uid="{00000000-0005-0000-0000-0000F73B0000}"/>
    <cellStyle name="標準 6 6 6 2 4 2" xfId="11890" xr:uid="{00000000-0005-0000-0000-0000F83B0000}"/>
    <cellStyle name="標準 6 6 6 2 4 2 2" xfId="24705" xr:uid="{00000000-0005-0000-0000-0000F93B0000}"/>
    <cellStyle name="標準 6 6 6 2 4 3" xfId="18298" xr:uid="{00000000-0005-0000-0000-0000FA3B0000}"/>
    <cellStyle name="標準 6 6 6 2 5" xfId="7717" xr:uid="{00000000-0005-0000-0000-0000FB3B0000}"/>
    <cellStyle name="標準 6 6 6 2 5 2" xfId="20532" xr:uid="{00000000-0005-0000-0000-0000FC3B0000}"/>
    <cellStyle name="標準 6 6 6 2 6" xfId="14125" xr:uid="{00000000-0005-0000-0000-0000FD3B0000}"/>
    <cellStyle name="標準 6 6 6 3" xfId="1822" xr:uid="{00000000-0005-0000-0000-0000FE3B0000}"/>
    <cellStyle name="標準 6 6 6 3 2" xfId="3853" xr:uid="{00000000-0005-0000-0000-0000FF3B0000}"/>
    <cellStyle name="標準 6 6 6 3 2 2" xfId="10273" xr:uid="{00000000-0005-0000-0000-0000003C0000}"/>
    <cellStyle name="標準 6 6 6 3 2 2 2" xfId="23088" xr:uid="{00000000-0005-0000-0000-0000013C0000}"/>
    <cellStyle name="標準 6 6 6 3 2 3" xfId="16681" xr:uid="{00000000-0005-0000-0000-0000023C0000}"/>
    <cellStyle name="標準 6 6 6 3 3" xfId="6017" xr:uid="{00000000-0005-0000-0000-0000033C0000}"/>
    <cellStyle name="標準 6 6 6 3 3 2" xfId="12430" xr:uid="{00000000-0005-0000-0000-0000043C0000}"/>
    <cellStyle name="標準 6 6 6 3 3 2 2" xfId="25245" xr:uid="{00000000-0005-0000-0000-0000053C0000}"/>
    <cellStyle name="標準 6 6 6 3 3 3" xfId="18838" xr:uid="{00000000-0005-0000-0000-0000063C0000}"/>
    <cellStyle name="標準 6 6 6 3 4" xfId="8248" xr:uid="{00000000-0005-0000-0000-0000073C0000}"/>
    <cellStyle name="標準 6 6 6 3 4 2" xfId="21063" xr:uid="{00000000-0005-0000-0000-0000083C0000}"/>
    <cellStyle name="標準 6 6 6 3 5" xfId="14656" xr:uid="{00000000-0005-0000-0000-0000093C0000}"/>
    <cellStyle name="標準 6 6 6 4" xfId="2831" xr:uid="{00000000-0005-0000-0000-00000A3C0000}"/>
    <cellStyle name="標準 6 6 6 4 2" xfId="9254" xr:uid="{00000000-0005-0000-0000-00000B3C0000}"/>
    <cellStyle name="標準 6 6 6 4 2 2" xfId="22069" xr:uid="{00000000-0005-0000-0000-00000C3C0000}"/>
    <cellStyle name="標準 6 6 6 4 3" xfId="15662" xr:uid="{00000000-0005-0000-0000-00000D3C0000}"/>
    <cellStyle name="標準 6 6 6 5" xfId="4995" xr:uid="{00000000-0005-0000-0000-00000E3C0000}"/>
    <cellStyle name="標準 6 6 6 5 2" xfId="11408" xr:uid="{00000000-0005-0000-0000-00000F3C0000}"/>
    <cellStyle name="標準 6 6 6 5 2 2" xfId="24223" xr:uid="{00000000-0005-0000-0000-0000103C0000}"/>
    <cellStyle name="標準 6 6 6 5 3" xfId="17816" xr:uid="{00000000-0005-0000-0000-0000113C0000}"/>
    <cellStyle name="標準 6 6 6 6" xfId="7257" xr:uid="{00000000-0005-0000-0000-0000123C0000}"/>
    <cellStyle name="標準 6 6 6 6 2" xfId="20072" xr:uid="{00000000-0005-0000-0000-0000133C0000}"/>
    <cellStyle name="標準 6 6 6 7" xfId="13665" xr:uid="{00000000-0005-0000-0000-0000143C0000}"/>
    <cellStyle name="標準 6 6 7" xfId="838" xr:uid="{00000000-0005-0000-0000-0000153C0000}"/>
    <cellStyle name="標準 6 6 7 2" xfId="1856" xr:uid="{00000000-0005-0000-0000-0000163C0000}"/>
    <cellStyle name="標準 6 6 7 2 2" xfId="3887" xr:uid="{00000000-0005-0000-0000-0000173C0000}"/>
    <cellStyle name="標準 6 6 7 2 2 2" xfId="10307" xr:uid="{00000000-0005-0000-0000-0000183C0000}"/>
    <cellStyle name="標準 6 6 7 2 2 2 2" xfId="23122" xr:uid="{00000000-0005-0000-0000-0000193C0000}"/>
    <cellStyle name="標準 6 6 7 2 2 3" xfId="16715" xr:uid="{00000000-0005-0000-0000-00001A3C0000}"/>
    <cellStyle name="標準 6 6 7 2 3" xfId="6051" xr:uid="{00000000-0005-0000-0000-00001B3C0000}"/>
    <cellStyle name="標準 6 6 7 2 3 2" xfId="12464" xr:uid="{00000000-0005-0000-0000-00001C3C0000}"/>
    <cellStyle name="標準 6 6 7 2 3 2 2" xfId="25279" xr:uid="{00000000-0005-0000-0000-00001D3C0000}"/>
    <cellStyle name="標準 6 6 7 2 3 3" xfId="18872" xr:uid="{00000000-0005-0000-0000-00001E3C0000}"/>
    <cellStyle name="標準 6 6 7 2 4" xfId="8282" xr:uid="{00000000-0005-0000-0000-00001F3C0000}"/>
    <cellStyle name="標準 6 6 7 2 4 2" xfId="21097" xr:uid="{00000000-0005-0000-0000-0000203C0000}"/>
    <cellStyle name="標準 6 6 7 2 5" xfId="14690" xr:uid="{00000000-0005-0000-0000-0000213C0000}"/>
    <cellStyle name="標準 6 6 7 3" xfId="2865" xr:uid="{00000000-0005-0000-0000-0000223C0000}"/>
    <cellStyle name="標準 6 6 7 3 2" xfId="9288" xr:uid="{00000000-0005-0000-0000-0000233C0000}"/>
    <cellStyle name="標準 6 6 7 3 2 2" xfId="22103" xr:uid="{00000000-0005-0000-0000-0000243C0000}"/>
    <cellStyle name="標準 6 6 7 3 3" xfId="15696" xr:uid="{00000000-0005-0000-0000-0000253C0000}"/>
    <cellStyle name="標準 6 6 7 4" xfId="5029" xr:uid="{00000000-0005-0000-0000-0000263C0000}"/>
    <cellStyle name="標準 6 6 7 4 2" xfId="11442" xr:uid="{00000000-0005-0000-0000-0000273C0000}"/>
    <cellStyle name="標準 6 6 7 4 2 2" xfId="24257" xr:uid="{00000000-0005-0000-0000-0000283C0000}"/>
    <cellStyle name="標準 6 6 7 4 3" xfId="17850" xr:uid="{00000000-0005-0000-0000-0000293C0000}"/>
    <cellStyle name="標準 6 6 7 5" xfId="7291" xr:uid="{00000000-0005-0000-0000-00002A3C0000}"/>
    <cellStyle name="標準 6 6 7 5 2" xfId="20106" xr:uid="{00000000-0005-0000-0000-00002B3C0000}"/>
    <cellStyle name="標準 6 6 7 6" xfId="13699" xr:uid="{00000000-0005-0000-0000-00002C3C0000}"/>
    <cellStyle name="標準 6 6 8" xfId="1388" xr:uid="{00000000-0005-0000-0000-00002D3C0000}"/>
    <cellStyle name="標準 6 6 8 2" xfId="3420" xr:uid="{00000000-0005-0000-0000-00002E3C0000}"/>
    <cellStyle name="標準 6 6 8 2 2" xfId="9840" xr:uid="{00000000-0005-0000-0000-00002F3C0000}"/>
    <cellStyle name="標準 6 6 8 2 2 2" xfId="22655" xr:uid="{00000000-0005-0000-0000-0000303C0000}"/>
    <cellStyle name="標準 6 6 8 2 3" xfId="16248" xr:uid="{00000000-0005-0000-0000-0000313C0000}"/>
    <cellStyle name="標準 6 6 8 3" xfId="5584" xr:uid="{00000000-0005-0000-0000-0000323C0000}"/>
    <cellStyle name="標準 6 6 8 3 2" xfId="11997" xr:uid="{00000000-0005-0000-0000-0000333C0000}"/>
    <cellStyle name="標準 6 6 8 3 2 2" xfId="24812" xr:uid="{00000000-0005-0000-0000-0000343C0000}"/>
    <cellStyle name="標準 6 6 8 3 3" xfId="18405" xr:uid="{00000000-0005-0000-0000-0000353C0000}"/>
    <cellStyle name="標準 6 6 8 4" xfId="7815" xr:uid="{00000000-0005-0000-0000-0000363C0000}"/>
    <cellStyle name="標準 6 6 8 4 2" xfId="20630" xr:uid="{00000000-0005-0000-0000-0000373C0000}"/>
    <cellStyle name="標準 6 6 8 5" xfId="14223" xr:uid="{00000000-0005-0000-0000-0000383C0000}"/>
    <cellStyle name="標準 6 6 9" xfId="2398" xr:uid="{00000000-0005-0000-0000-0000393C0000}"/>
    <cellStyle name="標準 6 6 9 2" xfId="8821" xr:uid="{00000000-0005-0000-0000-00003A3C0000}"/>
    <cellStyle name="標準 6 6 9 2 2" xfId="21636" xr:uid="{00000000-0005-0000-0000-00003B3C0000}"/>
    <cellStyle name="標準 6 6 9 3" xfId="15229" xr:uid="{00000000-0005-0000-0000-00003C3C0000}"/>
    <cellStyle name="標準 6 7" xfId="257" xr:uid="{00000000-0005-0000-0000-00003D3C0000}"/>
    <cellStyle name="標準 6 7 2" xfId="525" xr:uid="{00000000-0005-0000-0000-00003E3C0000}"/>
    <cellStyle name="標準 6 7 2 2" xfId="1113" xr:uid="{00000000-0005-0000-0000-00003F3C0000}"/>
    <cellStyle name="標準 6 7 2 2 2" xfId="2153" xr:uid="{00000000-0005-0000-0000-0000403C0000}"/>
    <cellStyle name="標準 6 7 2 2 2 2" xfId="4184" xr:uid="{00000000-0005-0000-0000-0000413C0000}"/>
    <cellStyle name="標準 6 7 2 2 2 2 2" xfId="10604" xr:uid="{00000000-0005-0000-0000-0000423C0000}"/>
    <cellStyle name="標準 6 7 2 2 2 2 2 2" xfId="23419" xr:uid="{00000000-0005-0000-0000-0000433C0000}"/>
    <cellStyle name="標準 6 7 2 2 2 2 3" xfId="17012" xr:uid="{00000000-0005-0000-0000-0000443C0000}"/>
    <cellStyle name="標準 6 7 2 2 2 3" xfId="6348" xr:uid="{00000000-0005-0000-0000-0000453C0000}"/>
    <cellStyle name="標準 6 7 2 2 2 3 2" xfId="12761" xr:uid="{00000000-0005-0000-0000-0000463C0000}"/>
    <cellStyle name="標準 6 7 2 2 2 3 2 2" xfId="25576" xr:uid="{00000000-0005-0000-0000-0000473C0000}"/>
    <cellStyle name="標準 6 7 2 2 2 3 3" xfId="19169" xr:uid="{00000000-0005-0000-0000-0000483C0000}"/>
    <cellStyle name="標準 6 7 2 2 2 4" xfId="8579" xr:uid="{00000000-0005-0000-0000-0000493C0000}"/>
    <cellStyle name="標準 6 7 2 2 2 4 2" xfId="21394" xr:uid="{00000000-0005-0000-0000-00004A3C0000}"/>
    <cellStyle name="標準 6 7 2 2 2 5" xfId="14987" xr:uid="{00000000-0005-0000-0000-00004B3C0000}"/>
    <cellStyle name="標準 6 7 2 2 3" xfId="3162" xr:uid="{00000000-0005-0000-0000-00004C3C0000}"/>
    <cellStyle name="標準 6 7 2 2 3 2" xfId="9585" xr:uid="{00000000-0005-0000-0000-00004D3C0000}"/>
    <cellStyle name="標準 6 7 2 2 3 2 2" xfId="22400" xr:uid="{00000000-0005-0000-0000-00004E3C0000}"/>
    <cellStyle name="標準 6 7 2 2 3 3" xfId="15993" xr:uid="{00000000-0005-0000-0000-00004F3C0000}"/>
    <cellStyle name="標準 6 7 2 2 4" xfId="5326" xr:uid="{00000000-0005-0000-0000-0000503C0000}"/>
    <cellStyle name="標準 6 7 2 2 4 2" xfId="11739" xr:uid="{00000000-0005-0000-0000-0000513C0000}"/>
    <cellStyle name="標準 6 7 2 2 4 2 2" xfId="24554" xr:uid="{00000000-0005-0000-0000-0000523C0000}"/>
    <cellStyle name="標準 6 7 2 2 4 3" xfId="18147" xr:uid="{00000000-0005-0000-0000-0000533C0000}"/>
    <cellStyle name="標準 6 7 2 2 5" xfId="7566" xr:uid="{00000000-0005-0000-0000-0000543C0000}"/>
    <cellStyle name="標準 6 7 2 2 5 2" xfId="20381" xr:uid="{00000000-0005-0000-0000-0000553C0000}"/>
    <cellStyle name="標準 6 7 2 2 6" xfId="13974" xr:uid="{00000000-0005-0000-0000-0000563C0000}"/>
    <cellStyle name="標準 6 7 2 3" xfId="1671" xr:uid="{00000000-0005-0000-0000-0000573C0000}"/>
    <cellStyle name="標準 6 7 2 3 2" xfId="3702" xr:uid="{00000000-0005-0000-0000-0000583C0000}"/>
    <cellStyle name="標準 6 7 2 3 2 2" xfId="10122" xr:uid="{00000000-0005-0000-0000-0000593C0000}"/>
    <cellStyle name="標準 6 7 2 3 2 2 2" xfId="22937" xr:uid="{00000000-0005-0000-0000-00005A3C0000}"/>
    <cellStyle name="標準 6 7 2 3 2 3" xfId="16530" xr:uid="{00000000-0005-0000-0000-00005B3C0000}"/>
    <cellStyle name="標準 6 7 2 3 3" xfId="5866" xr:uid="{00000000-0005-0000-0000-00005C3C0000}"/>
    <cellStyle name="標準 6 7 2 3 3 2" xfId="12279" xr:uid="{00000000-0005-0000-0000-00005D3C0000}"/>
    <cellStyle name="標準 6 7 2 3 3 2 2" xfId="25094" xr:uid="{00000000-0005-0000-0000-00005E3C0000}"/>
    <cellStyle name="標準 6 7 2 3 3 3" xfId="18687" xr:uid="{00000000-0005-0000-0000-00005F3C0000}"/>
    <cellStyle name="標準 6 7 2 3 4" xfId="8097" xr:uid="{00000000-0005-0000-0000-0000603C0000}"/>
    <cellStyle name="標準 6 7 2 3 4 2" xfId="20912" xr:uid="{00000000-0005-0000-0000-0000613C0000}"/>
    <cellStyle name="標準 6 7 2 3 5" xfId="14505" xr:uid="{00000000-0005-0000-0000-0000623C0000}"/>
    <cellStyle name="標準 6 7 2 4" xfId="2680" xr:uid="{00000000-0005-0000-0000-0000633C0000}"/>
    <cellStyle name="標準 6 7 2 4 2" xfId="9103" xr:uid="{00000000-0005-0000-0000-0000643C0000}"/>
    <cellStyle name="標準 6 7 2 4 2 2" xfId="21918" xr:uid="{00000000-0005-0000-0000-0000653C0000}"/>
    <cellStyle name="標準 6 7 2 4 3" xfId="15511" xr:uid="{00000000-0005-0000-0000-0000663C0000}"/>
    <cellStyle name="標準 6 7 2 5" xfId="4844" xr:uid="{00000000-0005-0000-0000-0000673C0000}"/>
    <cellStyle name="標準 6 7 2 5 2" xfId="11257" xr:uid="{00000000-0005-0000-0000-0000683C0000}"/>
    <cellStyle name="標準 6 7 2 5 2 2" xfId="24072" xr:uid="{00000000-0005-0000-0000-0000693C0000}"/>
    <cellStyle name="標準 6 7 2 5 3" xfId="17665" xr:uid="{00000000-0005-0000-0000-00006A3C0000}"/>
    <cellStyle name="標準 6 7 2 6" xfId="7002" xr:uid="{00000000-0005-0000-0000-00006B3C0000}"/>
    <cellStyle name="標準 6 7 2 6 2" xfId="19817" xr:uid="{00000000-0005-0000-0000-00006C3C0000}"/>
    <cellStyle name="標準 6 7 2 7" xfId="13410" xr:uid="{00000000-0005-0000-0000-00006D3C0000}"/>
    <cellStyle name="標準 6 7 3" xfId="865" xr:uid="{00000000-0005-0000-0000-00006E3C0000}"/>
    <cellStyle name="標準 6 7 3 2" xfId="1885" xr:uid="{00000000-0005-0000-0000-00006F3C0000}"/>
    <cellStyle name="標準 6 7 3 2 2" xfId="3916" xr:uid="{00000000-0005-0000-0000-0000703C0000}"/>
    <cellStyle name="標準 6 7 3 2 2 2" xfId="10336" xr:uid="{00000000-0005-0000-0000-0000713C0000}"/>
    <cellStyle name="標準 6 7 3 2 2 2 2" xfId="23151" xr:uid="{00000000-0005-0000-0000-0000723C0000}"/>
    <cellStyle name="標準 6 7 3 2 2 3" xfId="16744" xr:uid="{00000000-0005-0000-0000-0000733C0000}"/>
    <cellStyle name="標準 6 7 3 2 3" xfId="6080" xr:uid="{00000000-0005-0000-0000-0000743C0000}"/>
    <cellStyle name="標準 6 7 3 2 3 2" xfId="12493" xr:uid="{00000000-0005-0000-0000-0000753C0000}"/>
    <cellStyle name="標準 6 7 3 2 3 2 2" xfId="25308" xr:uid="{00000000-0005-0000-0000-0000763C0000}"/>
    <cellStyle name="標準 6 7 3 2 3 3" xfId="18901" xr:uid="{00000000-0005-0000-0000-0000773C0000}"/>
    <cellStyle name="標準 6 7 3 2 4" xfId="8311" xr:uid="{00000000-0005-0000-0000-0000783C0000}"/>
    <cellStyle name="標準 6 7 3 2 4 2" xfId="21126" xr:uid="{00000000-0005-0000-0000-0000793C0000}"/>
    <cellStyle name="標準 6 7 3 2 5" xfId="14719" xr:uid="{00000000-0005-0000-0000-00007A3C0000}"/>
    <cellStyle name="標準 6 7 3 3" xfId="2894" xr:uid="{00000000-0005-0000-0000-00007B3C0000}"/>
    <cellStyle name="標準 6 7 3 3 2" xfId="9317" xr:uid="{00000000-0005-0000-0000-00007C3C0000}"/>
    <cellStyle name="標準 6 7 3 3 2 2" xfId="22132" xr:uid="{00000000-0005-0000-0000-00007D3C0000}"/>
    <cellStyle name="標準 6 7 3 3 3" xfId="15725" xr:uid="{00000000-0005-0000-0000-00007E3C0000}"/>
    <cellStyle name="標準 6 7 3 4" xfId="5058" xr:uid="{00000000-0005-0000-0000-00007F3C0000}"/>
    <cellStyle name="標準 6 7 3 4 2" xfId="11471" xr:uid="{00000000-0005-0000-0000-0000803C0000}"/>
    <cellStyle name="標準 6 7 3 4 2 2" xfId="24286" xr:uid="{00000000-0005-0000-0000-0000813C0000}"/>
    <cellStyle name="標準 6 7 3 4 3" xfId="17879" xr:uid="{00000000-0005-0000-0000-0000823C0000}"/>
    <cellStyle name="標準 6 7 3 5" xfId="7318" xr:uid="{00000000-0005-0000-0000-0000833C0000}"/>
    <cellStyle name="標準 6 7 3 5 2" xfId="20133" xr:uid="{00000000-0005-0000-0000-0000843C0000}"/>
    <cellStyle name="標準 6 7 3 6" xfId="13726" xr:uid="{00000000-0005-0000-0000-0000853C0000}"/>
    <cellStyle name="標準 6 7 4" xfId="1408" xr:uid="{00000000-0005-0000-0000-0000863C0000}"/>
    <cellStyle name="標準 6 7 4 2" xfId="3440" xr:uid="{00000000-0005-0000-0000-0000873C0000}"/>
    <cellStyle name="標準 6 7 4 2 2" xfId="9860" xr:uid="{00000000-0005-0000-0000-0000883C0000}"/>
    <cellStyle name="標準 6 7 4 2 2 2" xfId="22675" xr:uid="{00000000-0005-0000-0000-0000893C0000}"/>
    <cellStyle name="標準 6 7 4 2 3" xfId="16268" xr:uid="{00000000-0005-0000-0000-00008A3C0000}"/>
    <cellStyle name="標準 6 7 4 3" xfId="5604" xr:uid="{00000000-0005-0000-0000-00008B3C0000}"/>
    <cellStyle name="標準 6 7 4 3 2" xfId="12017" xr:uid="{00000000-0005-0000-0000-00008C3C0000}"/>
    <cellStyle name="標準 6 7 4 3 2 2" xfId="24832" xr:uid="{00000000-0005-0000-0000-00008D3C0000}"/>
    <cellStyle name="標準 6 7 4 3 3" xfId="18425" xr:uid="{00000000-0005-0000-0000-00008E3C0000}"/>
    <cellStyle name="標準 6 7 4 4" xfId="7835" xr:uid="{00000000-0005-0000-0000-00008F3C0000}"/>
    <cellStyle name="標準 6 7 4 4 2" xfId="20650" xr:uid="{00000000-0005-0000-0000-0000903C0000}"/>
    <cellStyle name="標準 6 7 4 5" xfId="14243" xr:uid="{00000000-0005-0000-0000-0000913C0000}"/>
    <cellStyle name="標準 6 7 5" xfId="2418" xr:uid="{00000000-0005-0000-0000-0000923C0000}"/>
    <cellStyle name="標準 6 7 5 2" xfId="8841" xr:uid="{00000000-0005-0000-0000-0000933C0000}"/>
    <cellStyle name="標準 6 7 5 2 2" xfId="21656" xr:uid="{00000000-0005-0000-0000-0000943C0000}"/>
    <cellStyle name="標準 6 7 5 3" xfId="15249" xr:uid="{00000000-0005-0000-0000-0000953C0000}"/>
    <cellStyle name="標準 6 7 6" xfId="4582" xr:uid="{00000000-0005-0000-0000-0000963C0000}"/>
    <cellStyle name="標準 6 7 6 2" xfId="10995" xr:uid="{00000000-0005-0000-0000-0000973C0000}"/>
    <cellStyle name="標準 6 7 6 2 2" xfId="23810" xr:uid="{00000000-0005-0000-0000-0000983C0000}"/>
    <cellStyle name="標準 6 7 6 3" xfId="17403" xr:uid="{00000000-0005-0000-0000-0000993C0000}"/>
    <cellStyle name="標準 6 7 7" xfId="6757" xr:uid="{00000000-0005-0000-0000-00009A3C0000}"/>
    <cellStyle name="標準 6 7 7 2" xfId="19572" xr:uid="{00000000-0005-0000-0000-00009B3C0000}"/>
    <cellStyle name="標準 6 7 8" xfId="13165" xr:uid="{00000000-0005-0000-0000-00009C3C0000}"/>
    <cellStyle name="標準 6 8" xfId="330" xr:uid="{00000000-0005-0000-0000-00009D3C0000}"/>
    <cellStyle name="標準 6 8 2" xfId="939" xr:uid="{00000000-0005-0000-0000-00009E3C0000}"/>
    <cellStyle name="標準 6 8 2 2" xfId="1961" xr:uid="{00000000-0005-0000-0000-00009F3C0000}"/>
    <cellStyle name="標準 6 8 2 2 2" xfId="3992" xr:uid="{00000000-0005-0000-0000-0000A03C0000}"/>
    <cellStyle name="標準 6 8 2 2 2 2" xfId="10412" xr:uid="{00000000-0005-0000-0000-0000A13C0000}"/>
    <cellStyle name="標準 6 8 2 2 2 2 2" xfId="23227" xr:uid="{00000000-0005-0000-0000-0000A23C0000}"/>
    <cellStyle name="標準 6 8 2 2 2 3" xfId="16820" xr:uid="{00000000-0005-0000-0000-0000A33C0000}"/>
    <cellStyle name="標準 6 8 2 2 3" xfId="6156" xr:uid="{00000000-0005-0000-0000-0000A43C0000}"/>
    <cellStyle name="標準 6 8 2 2 3 2" xfId="12569" xr:uid="{00000000-0005-0000-0000-0000A53C0000}"/>
    <cellStyle name="標準 6 8 2 2 3 2 2" xfId="25384" xr:uid="{00000000-0005-0000-0000-0000A63C0000}"/>
    <cellStyle name="標準 6 8 2 2 3 3" xfId="18977" xr:uid="{00000000-0005-0000-0000-0000A73C0000}"/>
    <cellStyle name="標準 6 8 2 2 4" xfId="8387" xr:uid="{00000000-0005-0000-0000-0000A83C0000}"/>
    <cellStyle name="標準 6 8 2 2 4 2" xfId="21202" xr:uid="{00000000-0005-0000-0000-0000A93C0000}"/>
    <cellStyle name="標準 6 8 2 2 5" xfId="14795" xr:uid="{00000000-0005-0000-0000-0000AA3C0000}"/>
    <cellStyle name="標準 6 8 2 3" xfId="2970" xr:uid="{00000000-0005-0000-0000-0000AB3C0000}"/>
    <cellStyle name="標準 6 8 2 3 2" xfId="9393" xr:uid="{00000000-0005-0000-0000-0000AC3C0000}"/>
    <cellStyle name="標準 6 8 2 3 2 2" xfId="22208" xr:uid="{00000000-0005-0000-0000-0000AD3C0000}"/>
    <cellStyle name="標準 6 8 2 3 3" xfId="15801" xr:uid="{00000000-0005-0000-0000-0000AE3C0000}"/>
    <cellStyle name="標準 6 8 2 4" xfId="5134" xr:uid="{00000000-0005-0000-0000-0000AF3C0000}"/>
    <cellStyle name="標準 6 8 2 4 2" xfId="11547" xr:uid="{00000000-0005-0000-0000-0000B03C0000}"/>
    <cellStyle name="標準 6 8 2 4 2 2" xfId="24362" xr:uid="{00000000-0005-0000-0000-0000B13C0000}"/>
    <cellStyle name="標準 6 8 2 4 3" xfId="17955" xr:uid="{00000000-0005-0000-0000-0000B23C0000}"/>
    <cellStyle name="標準 6 8 2 5" xfId="7392" xr:uid="{00000000-0005-0000-0000-0000B33C0000}"/>
    <cellStyle name="標準 6 8 2 5 2" xfId="20207" xr:uid="{00000000-0005-0000-0000-0000B43C0000}"/>
    <cellStyle name="標準 6 8 2 6" xfId="13800" xr:uid="{00000000-0005-0000-0000-0000B53C0000}"/>
    <cellStyle name="標準 6 8 3" xfId="1482" xr:uid="{00000000-0005-0000-0000-0000B63C0000}"/>
    <cellStyle name="標準 6 8 3 2" xfId="3514" xr:uid="{00000000-0005-0000-0000-0000B73C0000}"/>
    <cellStyle name="標準 6 8 3 2 2" xfId="9934" xr:uid="{00000000-0005-0000-0000-0000B83C0000}"/>
    <cellStyle name="標準 6 8 3 2 2 2" xfId="22749" xr:uid="{00000000-0005-0000-0000-0000B93C0000}"/>
    <cellStyle name="標準 6 8 3 2 3" xfId="16342" xr:uid="{00000000-0005-0000-0000-0000BA3C0000}"/>
    <cellStyle name="標準 6 8 3 3" xfId="5678" xr:uid="{00000000-0005-0000-0000-0000BB3C0000}"/>
    <cellStyle name="標準 6 8 3 3 2" xfId="12091" xr:uid="{00000000-0005-0000-0000-0000BC3C0000}"/>
    <cellStyle name="標準 6 8 3 3 2 2" xfId="24906" xr:uid="{00000000-0005-0000-0000-0000BD3C0000}"/>
    <cellStyle name="標準 6 8 3 3 3" xfId="18499" xr:uid="{00000000-0005-0000-0000-0000BE3C0000}"/>
    <cellStyle name="標準 6 8 3 4" xfId="7909" xr:uid="{00000000-0005-0000-0000-0000BF3C0000}"/>
    <cellStyle name="標準 6 8 3 4 2" xfId="20724" xr:uid="{00000000-0005-0000-0000-0000C03C0000}"/>
    <cellStyle name="標準 6 8 3 5" xfId="14317" xr:uid="{00000000-0005-0000-0000-0000C13C0000}"/>
    <cellStyle name="標準 6 8 4" xfId="2492" xr:uid="{00000000-0005-0000-0000-0000C23C0000}"/>
    <cellStyle name="標準 6 8 4 2" xfId="8915" xr:uid="{00000000-0005-0000-0000-0000C33C0000}"/>
    <cellStyle name="標準 6 8 4 2 2" xfId="21730" xr:uid="{00000000-0005-0000-0000-0000C43C0000}"/>
    <cellStyle name="標準 6 8 4 3" xfId="15323" xr:uid="{00000000-0005-0000-0000-0000C53C0000}"/>
    <cellStyle name="標準 6 8 5" xfId="4656" xr:uid="{00000000-0005-0000-0000-0000C63C0000}"/>
    <cellStyle name="標準 6 8 5 2" xfId="11069" xr:uid="{00000000-0005-0000-0000-0000C73C0000}"/>
    <cellStyle name="標準 6 8 5 2 2" xfId="23884" xr:uid="{00000000-0005-0000-0000-0000C83C0000}"/>
    <cellStyle name="標準 6 8 5 3" xfId="17477" xr:uid="{00000000-0005-0000-0000-0000C93C0000}"/>
    <cellStyle name="標準 6 8 6" xfId="6821" xr:uid="{00000000-0005-0000-0000-0000CA3C0000}"/>
    <cellStyle name="標準 6 8 6 2" xfId="19636" xr:uid="{00000000-0005-0000-0000-0000CB3C0000}"/>
    <cellStyle name="標準 6 8 7" xfId="13229" xr:uid="{00000000-0005-0000-0000-0000CC3C0000}"/>
    <cellStyle name="標準 6 9" xfId="485" xr:uid="{00000000-0005-0000-0000-0000CD3C0000}"/>
    <cellStyle name="標準 6 9 2" xfId="1070" xr:uid="{00000000-0005-0000-0000-0000CE3C0000}"/>
    <cellStyle name="標準 6 9 2 2" xfId="2110" xr:uid="{00000000-0005-0000-0000-0000CF3C0000}"/>
    <cellStyle name="標準 6 9 2 2 2" xfId="4141" xr:uid="{00000000-0005-0000-0000-0000D03C0000}"/>
    <cellStyle name="標準 6 9 2 2 2 2" xfId="10561" xr:uid="{00000000-0005-0000-0000-0000D13C0000}"/>
    <cellStyle name="標準 6 9 2 2 2 2 2" xfId="23376" xr:uid="{00000000-0005-0000-0000-0000D23C0000}"/>
    <cellStyle name="標準 6 9 2 2 2 3" xfId="16969" xr:uid="{00000000-0005-0000-0000-0000D33C0000}"/>
    <cellStyle name="標準 6 9 2 2 3" xfId="6305" xr:uid="{00000000-0005-0000-0000-0000D43C0000}"/>
    <cellStyle name="標準 6 9 2 2 3 2" xfId="12718" xr:uid="{00000000-0005-0000-0000-0000D53C0000}"/>
    <cellStyle name="標準 6 9 2 2 3 2 2" xfId="25533" xr:uid="{00000000-0005-0000-0000-0000D63C0000}"/>
    <cellStyle name="標準 6 9 2 2 3 3" xfId="19126" xr:uid="{00000000-0005-0000-0000-0000D73C0000}"/>
    <cellStyle name="標準 6 9 2 2 4" xfId="8536" xr:uid="{00000000-0005-0000-0000-0000D83C0000}"/>
    <cellStyle name="標準 6 9 2 2 4 2" xfId="21351" xr:uid="{00000000-0005-0000-0000-0000D93C0000}"/>
    <cellStyle name="標準 6 9 2 2 5" xfId="14944" xr:uid="{00000000-0005-0000-0000-0000DA3C0000}"/>
    <cellStyle name="標準 6 9 2 3" xfId="3119" xr:uid="{00000000-0005-0000-0000-0000DB3C0000}"/>
    <cellStyle name="標準 6 9 2 3 2" xfId="9542" xr:uid="{00000000-0005-0000-0000-0000DC3C0000}"/>
    <cellStyle name="標準 6 9 2 3 2 2" xfId="22357" xr:uid="{00000000-0005-0000-0000-0000DD3C0000}"/>
    <cellStyle name="標準 6 9 2 3 3" xfId="15950" xr:uid="{00000000-0005-0000-0000-0000DE3C0000}"/>
    <cellStyle name="標準 6 9 2 4" xfId="5283" xr:uid="{00000000-0005-0000-0000-0000DF3C0000}"/>
    <cellStyle name="標準 6 9 2 4 2" xfId="11696" xr:uid="{00000000-0005-0000-0000-0000E03C0000}"/>
    <cellStyle name="標準 6 9 2 4 2 2" xfId="24511" xr:uid="{00000000-0005-0000-0000-0000E13C0000}"/>
    <cellStyle name="標準 6 9 2 4 3" xfId="18104" xr:uid="{00000000-0005-0000-0000-0000E23C0000}"/>
    <cellStyle name="標準 6 9 2 5" xfId="7523" xr:uid="{00000000-0005-0000-0000-0000E33C0000}"/>
    <cellStyle name="標準 6 9 2 5 2" xfId="20338" xr:uid="{00000000-0005-0000-0000-0000E43C0000}"/>
    <cellStyle name="標準 6 9 2 6" xfId="13931" xr:uid="{00000000-0005-0000-0000-0000E53C0000}"/>
    <cellStyle name="標準 6 9 3" xfId="1628" xr:uid="{00000000-0005-0000-0000-0000E63C0000}"/>
    <cellStyle name="標準 6 9 3 2" xfId="3659" xr:uid="{00000000-0005-0000-0000-0000E73C0000}"/>
    <cellStyle name="標準 6 9 3 2 2" xfId="10079" xr:uid="{00000000-0005-0000-0000-0000E83C0000}"/>
    <cellStyle name="標準 6 9 3 2 2 2" xfId="22894" xr:uid="{00000000-0005-0000-0000-0000E93C0000}"/>
    <cellStyle name="標準 6 9 3 2 3" xfId="16487" xr:uid="{00000000-0005-0000-0000-0000EA3C0000}"/>
    <cellStyle name="標準 6 9 3 3" xfId="5823" xr:uid="{00000000-0005-0000-0000-0000EB3C0000}"/>
    <cellStyle name="標準 6 9 3 3 2" xfId="12236" xr:uid="{00000000-0005-0000-0000-0000EC3C0000}"/>
    <cellStyle name="標準 6 9 3 3 2 2" xfId="25051" xr:uid="{00000000-0005-0000-0000-0000ED3C0000}"/>
    <cellStyle name="標準 6 9 3 3 3" xfId="18644" xr:uid="{00000000-0005-0000-0000-0000EE3C0000}"/>
    <cellStyle name="標準 6 9 3 4" xfId="8054" xr:uid="{00000000-0005-0000-0000-0000EF3C0000}"/>
    <cellStyle name="標準 6 9 3 4 2" xfId="20869" xr:uid="{00000000-0005-0000-0000-0000F03C0000}"/>
    <cellStyle name="標準 6 9 3 5" xfId="14462" xr:uid="{00000000-0005-0000-0000-0000F13C0000}"/>
    <cellStyle name="標準 6 9 4" xfId="2637" xr:uid="{00000000-0005-0000-0000-0000F23C0000}"/>
    <cellStyle name="標準 6 9 4 2" xfId="9060" xr:uid="{00000000-0005-0000-0000-0000F33C0000}"/>
    <cellStyle name="標準 6 9 4 2 2" xfId="21875" xr:uid="{00000000-0005-0000-0000-0000F43C0000}"/>
    <cellStyle name="標準 6 9 4 3" xfId="15468" xr:uid="{00000000-0005-0000-0000-0000F53C0000}"/>
    <cellStyle name="標準 6 9 5" xfId="4801" xr:uid="{00000000-0005-0000-0000-0000F63C0000}"/>
    <cellStyle name="標準 6 9 5 2" xfId="11214" xr:uid="{00000000-0005-0000-0000-0000F73C0000}"/>
    <cellStyle name="標準 6 9 5 2 2" xfId="24029" xr:uid="{00000000-0005-0000-0000-0000F83C0000}"/>
    <cellStyle name="標準 6 9 5 3" xfId="17622" xr:uid="{00000000-0005-0000-0000-0000F93C0000}"/>
    <cellStyle name="標準 6 9 6" xfId="6962" xr:uid="{00000000-0005-0000-0000-0000FA3C0000}"/>
    <cellStyle name="標準 6 9 6 2" xfId="19777" xr:uid="{00000000-0005-0000-0000-0000FB3C0000}"/>
    <cellStyle name="標準 6 9 7" xfId="13370" xr:uid="{00000000-0005-0000-0000-0000FC3C0000}"/>
    <cellStyle name="標準 7" xfId="42" xr:uid="{00000000-0005-0000-0000-0000FD3C0000}"/>
    <cellStyle name="標準 7 2" xfId="149" xr:uid="{00000000-0005-0000-0000-0000FE3C0000}"/>
    <cellStyle name="標準 7 2 2" xfId="387" xr:uid="{00000000-0005-0000-0000-0000FF3C0000}"/>
    <cellStyle name="標準 7 2 3" xfId="479" xr:uid="{00000000-0005-0000-0000-0000003D0000}"/>
    <cellStyle name="標準 7 2 4" xfId="402" xr:uid="{00000000-0005-0000-0000-0000013D0000}"/>
    <cellStyle name="標準 7 3" xfId="130" xr:uid="{00000000-0005-0000-0000-0000023D0000}"/>
    <cellStyle name="標準 8" xfId="44" xr:uid="{00000000-0005-0000-0000-0000033D0000}"/>
    <cellStyle name="標準 8 10" xfId="118" xr:uid="{00000000-0005-0000-0000-0000043D0000}"/>
    <cellStyle name="標準 8 10 2" xfId="598" xr:uid="{00000000-0005-0000-0000-0000053D0000}"/>
    <cellStyle name="標準 8 10 2 2" xfId="1191" xr:uid="{00000000-0005-0000-0000-0000063D0000}"/>
    <cellStyle name="標準 8 10 2 2 2" xfId="2231" xr:uid="{00000000-0005-0000-0000-0000073D0000}"/>
    <cellStyle name="標準 8 10 2 2 2 2" xfId="4262" xr:uid="{00000000-0005-0000-0000-0000083D0000}"/>
    <cellStyle name="標準 8 10 2 2 2 2 2" xfId="10682" xr:uid="{00000000-0005-0000-0000-0000093D0000}"/>
    <cellStyle name="標準 8 10 2 2 2 2 2 2" xfId="23497" xr:uid="{00000000-0005-0000-0000-00000A3D0000}"/>
    <cellStyle name="標準 8 10 2 2 2 2 3" xfId="17090" xr:uid="{00000000-0005-0000-0000-00000B3D0000}"/>
    <cellStyle name="標準 8 10 2 2 2 3" xfId="6426" xr:uid="{00000000-0005-0000-0000-00000C3D0000}"/>
    <cellStyle name="標準 8 10 2 2 2 3 2" xfId="12839" xr:uid="{00000000-0005-0000-0000-00000D3D0000}"/>
    <cellStyle name="標準 8 10 2 2 2 3 2 2" xfId="25654" xr:uid="{00000000-0005-0000-0000-00000E3D0000}"/>
    <cellStyle name="標準 8 10 2 2 2 3 3" xfId="19247" xr:uid="{00000000-0005-0000-0000-00000F3D0000}"/>
    <cellStyle name="標準 8 10 2 2 2 4" xfId="8657" xr:uid="{00000000-0005-0000-0000-0000103D0000}"/>
    <cellStyle name="標準 8 10 2 2 2 4 2" xfId="21472" xr:uid="{00000000-0005-0000-0000-0000113D0000}"/>
    <cellStyle name="標準 8 10 2 2 2 5" xfId="15065" xr:uid="{00000000-0005-0000-0000-0000123D0000}"/>
    <cellStyle name="標準 8 10 2 2 3" xfId="3240" xr:uid="{00000000-0005-0000-0000-0000133D0000}"/>
    <cellStyle name="標準 8 10 2 2 3 2" xfId="9663" xr:uid="{00000000-0005-0000-0000-0000143D0000}"/>
    <cellStyle name="標準 8 10 2 2 3 2 2" xfId="22478" xr:uid="{00000000-0005-0000-0000-0000153D0000}"/>
    <cellStyle name="標準 8 10 2 2 3 3" xfId="16071" xr:uid="{00000000-0005-0000-0000-0000163D0000}"/>
    <cellStyle name="標準 8 10 2 2 4" xfId="5404" xr:uid="{00000000-0005-0000-0000-0000173D0000}"/>
    <cellStyle name="標準 8 10 2 2 4 2" xfId="11817" xr:uid="{00000000-0005-0000-0000-0000183D0000}"/>
    <cellStyle name="標準 8 10 2 2 4 2 2" xfId="24632" xr:uid="{00000000-0005-0000-0000-0000193D0000}"/>
    <cellStyle name="標準 8 10 2 2 4 3" xfId="18225" xr:uid="{00000000-0005-0000-0000-00001A3D0000}"/>
    <cellStyle name="標準 8 10 2 2 5" xfId="7644" xr:uid="{00000000-0005-0000-0000-00001B3D0000}"/>
    <cellStyle name="標準 8 10 2 2 5 2" xfId="20459" xr:uid="{00000000-0005-0000-0000-00001C3D0000}"/>
    <cellStyle name="標準 8 10 2 2 6" xfId="14052" xr:uid="{00000000-0005-0000-0000-00001D3D0000}"/>
    <cellStyle name="標準 8 10 2 3" xfId="1749" xr:uid="{00000000-0005-0000-0000-00001E3D0000}"/>
    <cellStyle name="標準 8 10 2 3 2" xfId="3780" xr:uid="{00000000-0005-0000-0000-00001F3D0000}"/>
    <cellStyle name="標準 8 10 2 3 2 2" xfId="10200" xr:uid="{00000000-0005-0000-0000-0000203D0000}"/>
    <cellStyle name="標準 8 10 2 3 2 2 2" xfId="23015" xr:uid="{00000000-0005-0000-0000-0000213D0000}"/>
    <cellStyle name="標準 8 10 2 3 2 3" xfId="16608" xr:uid="{00000000-0005-0000-0000-0000223D0000}"/>
    <cellStyle name="標準 8 10 2 3 3" xfId="5944" xr:uid="{00000000-0005-0000-0000-0000233D0000}"/>
    <cellStyle name="標準 8 10 2 3 3 2" xfId="12357" xr:uid="{00000000-0005-0000-0000-0000243D0000}"/>
    <cellStyle name="標準 8 10 2 3 3 2 2" xfId="25172" xr:uid="{00000000-0005-0000-0000-0000253D0000}"/>
    <cellStyle name="標準 8 10 2 3 3 3" xfId="18765" xr:uid="{00000000-0005-0000-0000-0000263D0000}"/>
    <cellStyle name="標準 8 10 2 3 4" xfId="8175" xr:uid="{00000000-0005-0000-0000-0000273D0000}"/>
    <cellStyle name="標準 8 10 2 3 4 2" xfId="20990" xr:uid="{00000000-0005-0000-0000-0000283D0000}"/>
    <cellStyle name="標準 8 10 2 3 5" xfId="14583" xr:uid="{00000000-0005-0000-0000-0000293D0000}"/>
    <cellStyle name="標準 8 10 2 4" xfId="2758" xr:uid="{00000000-0005-0000-0000-00002A3D0000}"/>
    <cellStyle name="標準 8 10 2 4 2" xfId="9181" xr:uid="{00000000-0005-0000-0000-00002B3D0000}"/>
    <cellStyle name="標準 8 10 2 4 2 2" xfId="21996" xr:uid="{00000000-0005-0000-0000-00002C3D0000}"/>
    <cellStyle name="標準 8 10 2 4 3" xfId="15589" xr:uid="{00000000-0005-0000-0000-00002D3D0000}"/>
    <cellStyle name="標準 8 10 2 5" xfId="4922" xr:uid="{00000000-0005-0000-0000-00002E3D0000}"/>
    <cellStyle name="標準 8 10 2 5 2" xfId="11335" xr:uid="{00000000-0005-0000-0000-00002F3D0000}"/>
    <cellStyle name="標準 8 10 2 5 2 2" xfId="24150" xr:uid="{00000000-0005-0000-0000-0000303D0000}"/>
    <cellStyle name="標準 8 10 2 5 3" xfId="17743" xr:uid="{00000000-0005-0000-0000-0000313D0000}"/>
    <cellStyle name="標準 8 10 2 6" xfId="7075" xr:uid="{00000000-0005-0000-0000-0000323D0000}"/>
    <cellStyle name="標準 8 10 2 6 2" xfId="19890" xr:uid="{00000000-0005-0000-0000-0000333D0000}"/>
    <cellStyle name="標準 8 10 2 7" xfId="13483" xr:uid="{00000000-0005-0000-0000-0000343D0000}"/>
    <cellStyle name="標準 8 10 3" xfId="1020" xr:uid="{00000000-0005-0000-0000-0000353D0000}"/>
    <cellStyle name="標準 8 10 3 2" xfId="2043" xr:uid="{00000000-0005-0000-0000-0000363D0000}"/>
    <cellStyle name="標準 8 10 3 2 2" xfId="4074" xr:uid="{00000000-0005-0000-0000-0000373D0000}"/>
    <cellStyle name="標準 8 10 3 2 2 2" xfId="10494" xr:uid="{00000000-0005-0000-0000-0000383D0000}"/>
    <cellStyle name="標準 8 10 3 2 2 2 2" xfId="23309" xr:uid="{00000000-0005-0000-0000-0000393D0000}"/>
    <cellStyle name="標準 8 10 3 2 2 3" xfId="16902" xr:uid="{00000000-0005-0000-0000-00003A3D0000}"/>
    <cellStyle name="標準 8 10 3 2 3" xfId="6238" xr:uid="{00000000-0005-0000-0000-00003B3D0000}"/>
    <cellStyle name="標準 8 10 3 2 3 2" xfId="12651" xr:uid="{00000000-0005-0000-0000-00003C3D0000}"/>
    <cellStyle name="標準 8 10 3 2 3 2 2" xfId="25466" xr:uid="{00000000-0005-0000-0000-00003D3D0000}"/>
    <cellStyle name="標準 8 10 3 2 3 3" xfId="19059" xr:uid="{00000000-0005-0000-0000-00003E3D0000}"/>
    <cellStyle name="標準 8 10 3 2 4" xfId="8469" xr:uid="{00000000-0005-0000-0000-00003F3D0000}"/>
    <cellStyle name="標準 8 10 3 2 4 2" xfId="21284" xr:uid="{00000000-0005-0000-0000-0000403D0000}"/>
    <cellStyle name="標準 8 10 3 2 5" xfId="14877" xr:uid="{00000000-0005-0000-0000-0000413D0000}"/>
    <cellStyle name="標準 8 10 3 3" xfId="3052" xr:uid="{00000000-0005-0000-0000-0000423D0000}"/>
    <cellStyle name="標準 8 10 3 3 2" xfId="9475" xr:uid="{00000000-0005-0000-0000-0000433D0000}"/>
    <cellStyle name="標準 8 10 3 3 2 2" xfId="22290" xr:uid="{00000000-0005-0000-0000-0000443D0000}"/>
    <cellStyle name="標準 8 10 3 3 3" xfId="15883" xr:uid="{00000000-0005-0000-0000-0000453D0000}"/>
    <cellStyle name="標準 8 10 3 4" xfId="5216" xr:uid="{00000000-0005-0000-0000-0000463D0000}"/>
    <cellStyle name="標準 8 10 3 4 2" xfId="11629" xr:uid="{00000000-0005-0000-0000-0000473D0000}"/>
    <cellStyle name="標準 8 10 3 4 2 2" xfId="24444" xr:uid="{00000000-0005-0000-0000-0000483D0000}"/>
    <cellStyle name="標準 8 10 3 4 3" xfId="18037" xr:uid="{00000000-0005-0000-0000-0000493D0000}"/>
    <cellStyle name="標準 8 10 3 5" xfId="7473" xr:uid="{00000000-0005-0000-0000-00004A3D0000}"/>
    <cellStyle name="標準 8 10 3 5 2" xfId="20288" xr:uid="{00000000-0005-0000-0000-00004B3D0000}"/>
    <cellStyle name="標準 8 10 3 6" xfId="13881" xr:uid="{00000000-0005-0000-0000-00004C3D0000}"/>
    <cellStyle name="標準 8 10 4" xfId="1564" xr:uid="{00000000-0005-0000-0000-00004D3D0000}"/>
    <cellStyle name="標準 8 10 4 2" xfId="3595" xr:uid="{00000000-0005-0000-0000-00004E3D0000}"/>
    <cellStyle name="標準 8 10 4 2 2" xfId="10015" xr:uid="{00000000-0005-0000-0000-00004F3D0000}"/>
    <cellStyle name="標準 8 10 4 2 2 2" xfId="22830" xr:uid="{00000000-0005-0000-0000-0000503D0000}"/>
    <cellStyle name="標準 8 10 4 2 3" xfId="16423" xr:uid="{00000000-0005-0000-0000-0000513D0000}"/>
    <cellStyle name="標準 8 10 4 3" xfId="5759" xr:uid="{00000000-0005-0000-0000-0000523D0000}"/>
    <cellStyle name="標準 8 10 4 3 2" xfId="12172" xr:uid="{00000000-0005-0000-0000-0000533D0000}"/>
    <cellStyle name="標準 8 10 4 3 2 2" xfId="24987" xr:uid="{00000000-0005-0000-0000-0000543D0000}"/>
    <cellStyle name="標準 8 10 4 3 3" xfId="18580" xr:uid="{00000000-0005-0000-0000-0000553D0000}"/>
    <cellStyle name="標準 8 10 4 4" xfId="7990" xr:uid="{00000000-0005-0000-0000-0000563D0000}"/>
    <cellStyle name="標準 8 10 4 4 2" xfId="20805" xr:uid="{00000000-0005-0000-0000-0000573D0000}"/>
    <cellStyle name="標準 8 10 4 5" xfId="14398" xr:uid="{00000000-0005-0000-0000-0000583D0000}"/>
    <cellStyle name="標準 8 10 5" xfId="2573" xr:uid="{00000000-0005-0000-0000-0000593D0000}"/>
    <cellStyle name="標準 8 10 5 2" xfId="8996" xr:uid="{00000000-0005-0000-0000-00005A3D0000}"/>
    <cellStyle name="標準 8 10 5 2 2" xfId="21811" xr:uid="{00000000-0005-0000-0000-00005B3D0000}"/>
    <cellStyle name="標準 8 10 5 3" xfId="15404" xr:uid="{00000000-0005-0000-0000-00005C3D0000}"/>
    <cellStyle name="標準 8 10 6" xfId="4737" xr:uid="{00000000-0005-0000-0000-00005D3D0000}"/>
    <cellStyle name="標準 8 10 6 2" xfId="11150" xr:uid="{00000000-0005-0000-0000-00005E3D0000}"/>
    <cellStyle name="標準 8 10 6 2 2" xfId="23965" xr:uid="{00000000-0005-0000-0000-00005F3D0000}"/>
    <cellStyle name="標準 8 10 6 3" xfId="17558" xr:uid="{00000000-0005-0000-0000-0000603D0000}"/>
    <cellStyle name="標準 8 10 7" xfId="6668" xr:uid="{00000000-0005-0000-0000-0000613D0000}"/>
    <cellStyle name="標準 8 10 7 2" xfId="19483" xr:uid="{00000000-0005-0000-0000-0000623D0000}"/>
    <cellStyle name="標準 8 10 8" xfId="13076" xr:uid="{00000000-0005-0000-0000-0000633D0000}"/>
    <cellStyle name="標準 8 11" xfId="424" xr:uid="{00000000-0005-0000-0000-0000643D0000}"/>
    <cellStyle name="標準 8 11 2" xfId="615" xr:uid="{00000000-0005-0000-0000-0000653D0000}"/>
    <cellStyle name="標準 8 11 2 2" xfId="1221" xr:uid="{00000000-0005-0000-0000-0000663D0000}"/>
    <cellStyle name="標準 8 11 2 2 2" xfId="2261" xr:uid="{00000000-0005-0000-0000-0000673D0000}"/>
    <cellStyle name="標準 8 11 2 2 2 2" xfId="4292" xr:uid="{00000000-0005-0000-0000-0000683D0000}"/>
    <cellStyle name="標準 8 11 2 2 2 2 2" xfId="10712" xr:uid="{00000000-0005-0000-0000-0000693D0000}"/>
    <cellStyle name="標準 8 11 2 2 2 2 2 2" xfId="23527" xr:uid="{00000000-0005-0000-0000-00006A3D0000}"/>
    <cellStyle name="標準 8 11 2 2 2 2 3" xfId="17120" xr:uid="{00000000-0005-0000-0000-00006B3D0000}"/>
    <cellStyle name="標準 8 11 2 2 2 3" xfId="6456" xr:uid="{00000000-0005-0000-0000-00006C3D0000}"/>
    <cellStyle name="標準 8 11 2 2 2 3 2" xfId="12869" xr:uid="{00000000-0005-0000-0000-00006D3D0000}"/>
    <cellStyle name="標準 8 11 2 2 2 3 2 2" xfId="25684" xr:uid="{00000000-0005-0000-0000-00006E3D0000}"/>
    <cellStyle name="標準 8 11 2 2 2 3 3" xfId="19277" xr:uid="{00000000-0005-0000-0000-00006F3D0000}"/>
    <cellStyle name="標準 8 11 2 2 2 4" xfId="8687" xr:uid="{00000000-0005-0000-0000-0000703D0000}"/>
    <cellStyle name="標準 8 11 2 2 2 4 2" xfId="21502" xr:uid="{00000000-0005-0000-0000-0000713D0000}"/>
    <cellStyle name="標準 8 11 2 2 2 5" xfId="15095" xr:uid="{00000000-0005-0000-0000-0000723D0000}"/>
    <cellStyle name="標準 8 11 2 2 3" xfId="3270" xr:uid="{00000000-0005-0000-0000-0000733D0000}"/>
    <cellStyle name="標準 8 11 2 2 3 2" xfId="9693" xr:uid="{00000000-0005-0000-0000-0000743D0000}"/>
    <cellStyle name="標準 8 11 2 2 3 2 2" xfId="22508" xr:uid="{00000000-0005-0000-0000-0000753D0000}"/>
    <cellStyle name="標準 8 11 2 2 3 3" xfId="16101" xr:uid="{00000000-0005-0000-0000-0000763D0000}"/>
    <cellStyle name="標準 8 11 2 2 4" xfId="5434" xr:uid="{00000000-0005-0000-0000-0000773D0000}"/>
    <cellStyle name="標準 8 11 2 2 4 2" xfId="11847" xr:uid="{00000000-0005-0000-0000-0000783D0000}"/>
    <cellStyle name="標準 8 11 2 2 4 2 2" xfId="24662" xr:uid="{00000000-0005-0000-0000-0000793D0000}"/>
    <cellStyle name="標準 8 11 2 2 4 3" xfId="18255" xr:uid="{00000000-0005-0000-0000-00007A3D0000}"/>
    <cellStyle name="標準 8 11 2 2 5" xfId="7674" xr:uid="{00000000-0005-0000-0000-00007B3D0000}"/>
    <cellStyle name="標準 8 11 2 2 5 2" xfId="20489" xr:uid="{00000000-0005-0000-0000-00007C3D0000}"/>
    <cellStyle name="標準 8 11 2 2 6" xfId="14082" xr:uid="{00000000-0005-0000-0000-00007D3D0000}"/>
    <cellStyle name="標準 8 11 2 3" xfId="1779" xr:uid="{00000000-0005-0000-0000-00007E3D0000}"/>
    <cellStyle name="標準 8 11 2 3 2" xfId="3810" xr:uid="{00000000-0005-0000-0000-00007F3D0000}"/>
    <cellStyle name="標準 8 11 2 3 2 2" xfId="10230" xr:uid="{00000000-0005-0000-0000-0000803D0000}"/>
    <cellStyle name="標準 8 11 2 3 2 2 2" xfId="23045" xr:uid="{00000000-0005-0000-0000-0000813D0000}"/>
    <cellStyle name="標準 8 11 2 3 2 3" xfId="16638" xr:uid="{00000000-0005-0000-0000-0000823D0000}"/>
    <cellStyle name="標準 8 11 2 3 3" xfId="5974" xr:uid="{00000000-0005-0000-0000-0000833D0000}"/>
    <cellStyle name="標準 8 11 2 3 3 2" xfId="12387" xr:uid="{00000000-0005-0000-0000-0000843D0000}"/>
    <cellStyle name="標準 8 11 2 3 3 2 2" xfId="25202" xr:uid="{00000000-0005-0000-0000-0000853D0000}"/>
    <cellStyle name="標準 8 11 2 3 3 3" xfId="18795" xr:uid="{00000000-0005-0000-0000-0000863D0000}"/>
    <cellStyle name="標準 8 11 2 3 4" xfId="8205" xr:uid="{00000000-0005-0000-0000-0000873D0000}"/>
    <cellStyle name="標準 8 11 2 3 4 2" xfId="21020" xr:uid="{00000000-0005-0000-0000-0000883D0000}"/>
    <cellStyle name="標準 8 11 2 3 5" xfId="14613" xr:uid="{00000000-0005-0000-0000-0000893D0000}"/>
    <cellStyle name="標準 8 11 2 4" xfId="2788" xr:uid="{00000000-0005-0000-0000-00008A3D0000}"/>
    <cellStyle name="標準 8 11 2 4 2" xfId="9211" xr:uid="{00000000-0005-0000-0000-00008B3D0000}"/>
    <cellStyle name="標準 8 11 2 4 2 2" xfId="22026" xr:uid="{00000000-0005-0000-0000-00008C3D0000}"/>
    <cellStyle name="標準 8 11 2 4 3" xfId="15619" xr:uid="{00000000-0005-0000-0000-00008D3D0000}"/>
    <cellStyle name="標準 8 11 2 5" xfId="4952" xr:uid="{00000000-0005-0000-0000-00008E3D0000}"/>
    <cellStyle name="標準 8 11 2 5 2" xfId="11365" xr:uid="{00000000-0005-0000-0000-00008F3D0000}"/>
    <cellStyle name="標準 8 11 2 5 2 2" xfId="24180" xr:uid="{00000000-0005-0000-0000-0000903D0000}"/>
    <cellStyle name="標準 8 11 2 5 3" xfId="17773" xr:uid="{00000000-0005-0000-0000-0000913D0000}"/>
    <cellStyle name="標準 8 11 2 6" xfId="7092" xr:uid="{00000000-0005-0000-0000-0000923D0000}"/>
    <cellStyle name="標準 8 11 2 6 2" xfId="19907" xr:uid="{00000000-0005-0000-0000-0000933D0000}"/>
    <cellStyle name="標準 8 11 2 7" xfId="13500" xr:uid="{00000000-0005-0000-0000-0000943D0000}"/>
    <cellStyle name="標準 8 11 3" xfId="1038" xr:uid="{00000000-0005-0000-0000-0000953D0000}"/>
    <cellStyle name="標準 8 11 3 2" xfId="2073" xr:uid="{00000000-0005-0000-0000-0000963D0000}"/>
    <cellStyle name="標準 8 11 3 2 2" xfId="4104" xr:uid="{00000000-0005-0000-0000-0000973D0000}"/>
    <cellStyle name="標準 8 11 3 2 2 2" xfId="10524" xr:uid="{00000000-0005-0000-0000-0000983D0000}"/>
    <cellStyle name="標準 8 11 3 2 2 2 2" xfId="23339" xr:uid="{00000000-0005-0000-0000-0000993D0000}"/>
    <cellStyle name="標準 8 11 3 2 2 3" xfId="16932" xr:uid="{00000000-0005-0000-0000-00009A3D0000}"/>
    <cellStyle name="標準 8 11 3 2 3" xfId="6268" xr:uid="{00000000-0005-0000-0000-00009B3D0000}"/>
    <cellStyle name="標準 8 11 3 2 3 2" xfId="12681" xr:uid="{00000000-0005-0000-0000-00009C3D0000}"/>
    <cellStyle name="標準 8 11 3 2 3 2 2" xfId="25496" xr:uid="{00000000-0005-0000-0000-00009D3D0000}"/>
    <cellStyle name="標準 8 11 3 2 3 3" xfId="19089" xr:uid="{00000000-0005-0000-0000-00009E3D0000}"/>
    <cellStyle name="標準 8 11 3 2 4" xfId="8499" xr:uid="{00000000-0005-0000-0000-00009F3D0000}"/>
    <cellStyle name="標準 8 11 3 2 4 2" xfId="21314" xr:uid="{00000000-0005-0000-0000-0000A03D0000}"/>
    <cellStyle name="標準 8 11 3 2 5" xfId="14907" xr:uid="{00000000-0005-0000-0000-0000A13D0000}"/>
    <cellStyle name="標準 8 11 3 3" xfId="3082" xr:uid="{00000000-0005-0000-0000-0000A23D0000}"/>
    <cellStyle name="標準 8 11 3 3 2" xfId="9505" xr:uid="{00000000-0005-0000-0000-0000A33D0000}"/>
    <cellStyle name="標準 8 11 3 3 2 2" xfId="22320" xr:uid="{00000000-0005-0000-0000-0000A43D0000}"/>
    <cellStyle name="標準 8 11 3 3 3" xfId="15913" xr:uid="{00000000-0005-0000-0000-0000A53D0000}"/>
    <cellStyle name="標準 8 11 3 4" xfId="5246" xr:uid="{00000000-0005-0000-0000-0000A63D0000}"/>
    <cellStyle name="標準 8 11 3 4 2" xfId="11659" xr:uid="{00000000-0005-0000-0000-0000A73D0000}"/>
    <cellStyle name="標準 8 11 3 4 2 2" xfId="24474" xr:uid="{00000000-0005-0000-0000-0000A83D0000}"/>
    <cellStyle name="標準 8 11 3 4 3" xfId="18067" xr:uid="{00000000-0005-0000-0000-0000A93D0000}"/>
    <cellStyle name="標準 8 11 3 5" xfId="7491" xr:uid="{00000000-0005-0000-0000-0000AA3D0000}"/>
    <cellStyle name="標準 8 11 3 5 2" xfId="20306" xr:uid="{00000000-0005-0000-0000-0000AB3D0000}"/>
    <cellStyle name="標準 8 11 3 6" xfId="13899" xr:uid="{00000000-0005-0000-0000-0000AC3D0000}"/>
    <cellStyle name="標準 8 11 4" xfId="1593" xr:uid="{00000000-0005-0000-0000-0000AD3D0000}"/>
    <cellStyle name="標準 8 11 4 2" xfId="3624" xr:uid="{00000000-0005-0000-0000-0000AE3D0000}"/>
    <cellStyle name="標準 8 11 4 2 2" xfId="10044" xr:uid="{00000000-0005-0000-0000-0000AF3D0000}"/>
    <cellStyle name="標準 8 11 4 2 2 2" xfId="22859" xr:uid="{00000000-0005-0000-0000-0000B03D0000}"/>
    <cellStyle name="標準 8 11 4 2 3" xfId="16452" xr:uid="{00000000-0005-0000-0000-0000B13D0000}"/>
    <cellStyle name="標準 8 11 4 3" xfId="5788" xr:uid="{00000000-0005-0000-0000-0000B23D0000}"/>
    <cellStyle name="標準 8 11 4 3 2" xfId="12201" xr:uid="{00000000-0005-0000-0000-0000B33D0000}"/>
    <cellStyle name="標準 8 11 4 3 2 2" xfId="25016" xr:uid="{00000000-0005-0000-0000-0000B43D0000}"/>
    <cellStyle name="標準 8 11 4 3 3" xfId="18609" xr:uid="{00000000-0005-0000-0000-0000B53D0000}"/>
    <cellStyle name="標準 8 11 4 4" xfId="8019" xr:uid="{00000000-0005-0000-0000-0000B63D0000}"/>
    <cellStyle name="標準 8 11 4 4 2" xfId="20834" xr:uid="{00000000-0005-0000-0000-0000B73D0000}"/>
    <cellStyle name="標準 8 11 4 5" xfId="14427" xr:uid="{00000000-0005-0000-0000-0000B83D0000}"/>
    <cellStyle name="標準 8 11 5" xfId="2602" xr:uid="{00000000-0005-0000-0000-0000B93D0000}"/>
    <cellStyle name="標準 8 11 5 2" xfId="9025" xr:uid="{00000000-0005-0000-0000-0000BA3D0000}"/>
    <cellStyle name="標準 8 11 5 2 2" xfId="21840" xr:uid="{00000000-0005-0000-0000-0000BB3D0000}"/>
    <cellStyle name="標準 8 11 5 3" xfId="15433" xr:uid="{00000000-0005-0000-0000-0000BC3D0000}"/>
    <cellStyle name="標準 8 11 6" xfId="4766" xr:uid="{00000000-0005-0000-0000-0000BD3D0000}"/>
    <cellStyle name="標準 8 11 6 2" xfId="11179" xr:uid="{00000000-0005-0000-0000-0000BE3D0000}"/>
    <cellStyle name="標準 8 11 6 2 2" xfId="23994" xr:uid="{00000000-0005-0000-0000-0000BF3D0000}"/>
    <cellStyle name="標準 8 11 6 3" xfId="17587" xr:uid="{00000000-0005-0000-0000-0000C03D0000}"/>
    <cellStyle name="標準 8 11 7" xfId="6907" xr:uid="{00000000-0005-0000-0000-0000C13D0000}"/>
    <cellStyle name="標準 8 11 7 2" xfId="19722" xr:uid="{00000000-0005-0000-0000-0000C23D0000}"/>
    <cellStyle name="標準 8 11 8" xfId="13315" xr:uid="{00000000-0005-0000-0000-0000C33D0000}"/>
    <cellStyle name="標準 8 12" xfId="435" xr:uid="{00000000-0005-0000-0000-0000C43D0000}"/>
    <cellStyle name="標準 8 12 2" xfId="576" xr:uid="{00000000-0005-0000-0000-0000C53D0000}"/>
    <cellStyle name="標準 8 12 2 2" xfId="1166" xr:uid="{00000000-0005-0000-0000-0000C63D0000}"/>
    <cellStyle name="標準 8 12 2 2 2" xfId="2206" xr:uid="{00000000-0005-0000-0000-0000C73D0000}"/>
    <cellStyle name="標準 8 12 2 2 2 2" xfId="4237" xr:uid="{00000000-0005-0000-0000-0000C83D0000}"/>
    <cellStyle name="標準 8 12 2 2 2 2 2" xfId="10657" xr:uid="{00000000-0005-0000-0000-0000C93D0000}"/>
    <cellStyle name="標準 8 12 2 2 2 2 2 2" xfId="23472" xr:uid="{00000000-0005-0000-0000-0000CA3D0000}"/>
    <cellStyle name="標準 8 12 2 2 2 2 3" xfId="17065" xr:uid="{00000000-0005-0000-0000-0000CB3D0000}"/>
    <cellStyle name="標準 8 12 2 2 2 3" xfId="6401" xr:uid="{00000000-0005-0000-0000-0000CC3D0000}"/>
    <cellStyle name="標準 8 12 2 2 2 3 2" xfId="12814" xr:uid="{00000000-0005-0000-0000-0000CD3D0000}"/>
    <cellStyle name="標準 8 12 2 2 2 3 2 2" xfId="25629" xr:uid="{00000000-0005-0000-0000-0000CE3D0000}"/>
    <cellStyle name="標準 8 12 2 2 2 3 3" xfId="19222" xr:uid="{00000000-0005-0000-0000-0000CF3D0000}"/>
    <cellStyle name="標準 8 12 2 2 2 4" xfId="8632" xr:uid="{00000000-0005-0000-0000-0000D03D0000}"/>
    <cellStyle name="標準 8 12 2 2 2 4 2" xfId="21447" xr:uid="{00000000-0005-0000-0000-0000D13D0000}"/>
    <cellStyle name="標準 8 12 2 2 2 5" xfId="15040" xr:uid="{00000000-0005-0000-0000-0000D23D0000}"/>
    <cellStyle name="標準 8 12 2 2 3" xfId="3215" xr:uid="{00000000-0005-0000-0000-0000D33D0000}"/>
    <cellStyle name="標準 8 12 2 2 3 2" xfId="9638" xr:uid="{00000000-0005-0000-0000-0000D43D0000}"/>
    <cellStyle name="標準 8 12 2 2 3 2 2" xfId="22453" xr:uid="{00000000-0005-0000-0000-0000D53D0000}"/>
    <cellStyle name="標準 8 12 2 2 3 3" xfId="16046" xr:uid="{00000000-0005-0000-0000-0000D63D0000}"/>
    <cellStyle name="標準 8 12 2 2 4" xfId="5379" xr:uid="{00000000-0005-0000-0000-0000D73D0000}"/>
    <cellStyle name="標準 8 12 2 2 4 2" xfId="11792" xr:uid="{00000000-0005-0000-0000-0000D83D0000}"/>
    <cellStyle name="標準 8 12 2 2 4 2 2" xfId="24607" xr:uid="{00000000-0005-0000-0000-0000D93D0000}"/>
    <cellStyle name="標準 8 12 2 2 4 3" xfId="18200" xr:uid="{00000000-0005-0000-0000-0000DA3D0000}"/>
    <cellStyle name="標準 8 12 2 2 5" xfId="7619" xr:uid="{00000000-0005-0000-0000-0000DB3D0000}"/>
    <cellStyle name="標準 8 12 2 2 5 2" xfId="20434" xr:uid="{00000000-0005-0000-0000-0000DC3D0000}"/>
    <cellStyle name="標準 8 12 2 2 6" xfId="14027" xr:uid="{00000000-0005-0000-0000-0000DD3D0000}"/>
    <cellStyle name="標準 8 12 2 3" xfId="1724" xr:uid="{00000000-0005-0000-0000-0000DE3D0000}"/>
    <cellStyle name="標準 8 12 2 3 2" xfId="3755" xr:uid="{00000000-0005-0000-0000-0000DF3D0000}"/>
    <cellStyle name="標準 8 12 2 3 2 2" xfId="10175" xr:uid="{00000000-0005-0000-0000-0000E03D0000}"/>
    <cellStyle name="標準 8 12 2 3 2 2 2" xfId="22990" xr:uid="{00000000-0005-0000-0000-0000E13D0000}"/>
    <cellStyle name="標準 8 12 2 3 2 3" xfId="16583" xr:uid="{00000000-0005-0000-0000-0000E23D0000}"/>
    <cellStyle name="標準 8 12 2 3 3" xfId="5919" xr:uid="{00000000-0005-0000-0000-0000E33D0000}"/>
    <cellStyle name="標準 8 12 2 3 3 2" xfId="12332" xr:uid="{00000000-0005-0000-0000-0000E43D0000}"/>
    <cellStyle name="標準 8 12 2 3 3 2 2" xfId="25147" xr:uid="{00000000-0005-0000-0000-0000E53D0000}"/>
    <cellStyle name="標準 8 12 2 3 3 3" xfId="18740" xr:uid="{00000000-0005-0000-0000-0000E63D0000}"/>
    <cellStyle name="標準 8 12 2 3 4" xfId="8150" xr:uid="{00000000-0005-0000-0000-0000E73D0000}"/>
    <cellStyle name="標準 8 12 2 3 4 2" xfId="20965" xr:uid="{00000000-0005-0000-0000-0000E83D0000}"/>
    <cellStyle name="標準 8 12 2 3 5" xfId="14558" xr:uid="{00000000-0005-0000-0000-0000E93D0000}"/>
    <cellStyle name="標準 8 12 2 4" xfId="2733" xr:uid="{00000000-0005-0000-0000-0000EA3D0000}"/>
    <cellStyle name="標準 8 12 2 4 2" xfId="9156" xr:uid="{00000000-0005-0000-0000-0000EB3D0000}"/>
    <cellStyle name="標準 8 12 2 4 2 2" xfId="21971" xr:uid="{00000000-0005-0000-0000-0000EC3D0000}"/>
    <cellStyle name="標準 8 12 2 4 3" xfId="15564" xr:uid="{00000000-0005-0000-0000-0000ED3D0000}"/>
    <cellStyle name="標準 8 12 2 5" xfId="4897" xr:uid="{00000000-0005-0000-0000-0000EE3D0000}"/>
    <cellStyle name="標準 8 12 2 5 2" xfId="11310" xr:uid="{00000000-0005-0000-0000-0000EF3D0000}"/>
    <cellStyle name="標準 8 12 2 5 2 2" xfId="24125" xr:uid="{00000000-0005-0000-0000-0000F03D0000}"/>
    <cellStyle name="標準 8 12 2 5 3" xfId="17718" xr:uid="{00000000-0005-0000-0000-0000F13D0000}"/>
    <cellStyle name="標準 8 12 2 6" xfId="7053" xr:uid="{00000000-0005-0000-0000-0000F23D0000}"/>
    <cellStyle name="標準 8 12 2 6 2" xfId="19868" xr:uid="{00000000-0005-0000-0000-0000F33D0000}"/>
    <cellStyle name="標準 8 12 2 7" xfId="13461" xr:uid="{00000000-0005-0000-0000-0000F43D0000}"/>
    <cellStyle name="標準 8 12 3" xfId="996" xr:uid="{00000000-0005-0000-0000-0000F53D0000}"/>
    <cellStyle name="標準 8 12 3 2" xfId="2018" xr:uid="{00000000-0005-0000-0000-0000F63D0000}"/>
    <cellStyle name="標準 8 12 3 2 2" xfId="4049" xr:uid="{00000000-0005-0000-0000-0000F73D0000}"/>
    <cellStyle name="標準 8 12 3 2 2 2" xfId="10469" xr:uid="{00000000-0005-0000-0000-0000F83D0000}"/>
    <cellStyle name="標準 8 12 3 2 2 2 2" xfId="23284" xr:uid="{00000000-0005-0000-0000-0000F93D0000}"/>
    <cellStyle name="標準 8 12 3 2 2 3" xfId="16877" xr:uid="{00000000-0005-0000-0000-0000FA3D0000}"/>
    <cellStyle name="標準 8 12 3 2 3" xfId="6213" xr:uid="{00000000-0005-0000-0000-0000FB3D0000}"/>
    <cellStyle name="標準 8 12 3 2 3 2" xfId="12626" xr:uid="{00000000-0005-0000-0000-0000FC3D0000}"/>
    <cellStyle name="標準 8 12 3 2 3 2 2" xfId="25441" xr:uid="{00000000-0005-0000-0000-0000FD3D0000}"/>
    <cellStyle name="標準 8 12 3 2 3 3" xfId="19034" xr:uid="{00000000-0005-0000-0000-0000FE3D0000}"/>
    <cellStyle name="標準 8 12 3 2 4" xfId="8444" xr:uid="{00000000-0005-0000-0000-0000FF3D0000}"/>
    <cellStyle name="標準 8 12 3 2 4 2" xfId="21259" xr:uid="{00000000-0005-0000-0000-0000003E0000}"/>
    <cellStyle name="標準 8 12 3 2 5" xfId="14852" xr:uid="{00000000-0005-0000-0000-0000013E0000}"/>
    <cellStyle name="標準 8 12 3 3" xfId="3027" xr:uid="{00000000-0005-0000-0000-0000023E0000}"/>
    <cellStyle name="標準 8 12 3 3 2" xfId="9450" xr:uid="{00000000-0005-0000-0000-0000033E0000}"/>
    <cellStyle name="標準 8 12 3 3 2 2" xfId="22265" xr:uid="{00000000-0005-0000-0000-0000043E0000}"/>
    <cellStyle name="標準 8 12 3 3 3" xfId="15858" xr:uid="{00000000-0005-0000-0000-0000053E0000}"/>
    <cellStyle name="標準 8 12 3 4" xfId="5191" xr:uid="{00000000-0005-0000-0000-0000063E0000}"/>
    <cellStyle name="標準 8 12 3 4 2" xfId="11604" xr:uid="{00000000-0005-0000-0000-0000073E0000}"/>
    <cellStyle name="標準 8 12 3 4 2 2" xfId="24419" xr:uid="{00000000-0005-0000-0000-0000083E0000}"/>
    <cellStyle name="標準 8 12 3 4 3" xfId="18012" xr:uid="{00000000-0005-0000-0000-0000093E0000}"/>
    <cellStyle name="標準 8 12 3 5" xfId="7449" xr:uid="{00000000-0005-0000-0000-00000A3E0000}"/>
    <cellStyle name="標準 8 12 3 5 2" xfId="20264" xr:uid="{00000000-0005-0000-0000-00000B3E0000}"/>
    <cellStyle name="標準 8 12 3 6" xfId="13857" xr:uid="{00000000-0005-0000-0000-00000C3E0000}"/>
    <cellStyle name="標準 8 12 4" xfId="1538" xr:uid="{00000000-0005-0000-0000-00000D3E0000}"/>
    <cellStyle name="標準 8 12 4 2" xfId="3570" xr:uid="{00000000-0005-0000-0000-00000E3E0000}"/>
    <cellStyle name="標準 8 12 4 2 2" xfId="9990" xr:uid="{00000000-0005-0000-0000-00000F3E0000}"/>
    <cellStyle name="標準 8 12 4 2 2 2" xfId="22805" xr:uid="{00000000-0005-0000-0000-0000103E0000}"/>
    <cellStyle name="標準 8 12 4 2 3" xfId="16398" xr:uid="{00000000-0005-0000-0000-0000113E0000}"/>
    <cellStyle name="標準 8 12 4 3" xfId="5734" xr:uid="{00000000-0005-0000-0000-0000123E0000}"/>
    <cellStyle name="標準 8 12 4 3 2" xfId="12147" xr:uid="{00000000-0005-0000-0000-0000133E0000}"/>
    <cellStyle name="標準 8 12 4 3 2 2" xfId="24962" xr:uid="{00000000-0005-0000-0000-0000143E0000}"/>
    <cellStyle name="標準 8 12 4 3 3" xfId="18555" xr:uid="{00000000-0005-0000-0000-0000153E0000}"/>
    <cellStyle name="標準 8 12 4 4" xfId="7965" xr:uid="{00000000-0005-0000-0000-0000163E0000}"/>
    <cellStyle name="標準 8 12 4 4 2" xfId="20780" xr:uid="{00000000-0005-0000-0000-0000173E0000}"/>
    <cellStyle name="標準 8 12 4 5" xfId="14373" xr:uid="{00000000-0005-0000-0000-0000183E0000}"/>
    <cellStyle name="標準 8 12 5" xfId="2548" xr:uid="{00000000-0005-0000-0000-0000193E0000}"/>
    <cellStyle name="標準 8 12 5 2" xfId="8971" xr:uid="{00000000-0005-0000-0000-00001A3E0000}"/>
    <cellStyle name="標準 8 12 5 2 2" xfId="21786" xr:uid="{00000000-0005-0000-0000-00001B3E0000}"/>
    <cellStyle name="標準 8 12 5 3" xfId="15379" xr:uid="{00000000-0005-0000-0000-00001C3E0000}"/>
    <cellStyle name="標準 8 12 6" xfId="4712" xr:uid="{00000000-0005-0000-0000-00001D3E0000}"/>
    <cellStyle name="標準 8 12 6 2" xfId="11125" xr:uid="{00000000-0005-0000-0000-00001E3E0000}"/>
    <cellStyle name="標準 8 12 6 2 2" xfId="23940" xr:uid="{00000000-0005-0000-0000-00001F3E0000}"/>
    <cellStyle name="標準 8 12 6 3" xfId="17533" xr:uid="{00000000-0005-0000-0000-0000203E0000}"/>
    <cellStyle name="標準 8 12 7" xfId="6918" xr:uid="{00000000-0005-0000-0000-0000213E0000}"/>
    <cellStyle name="標準 8 12 7 2" xfId="19733" xr:uid="{00000000-0005-0000-0000-0000223E0000}"/>
    <cellStyle name="標準 8 12 8" xfId="13326" xr:uid="{00000000-0005-0000-0000-0000233E0000}"/>
    <cellStyle name="標準 8 13" xfId="426" xr:uid="{00000000-0005-0000-0000-0000243E0000}"/>
    <cellStyle name="標準 8 13 2" xfId="524" xr:uid="{00000000-0005-0000-0000-0000253E0000}"/>
    <cellStyle name="標準 8 13 2 2" xfId="1112" xr:uid="{00000000-0005-0000-0000-0000263E0000}"/>
    <cellStyle name="標準 8 13 2 2 2" xfId="2152" xr:uid="{00000000-0005-0000-0000-0000273E0000}"/>
    <cellStyle name="標準 8 13 2 2 2 2" xfId="4183" xr:uid="{00000000-0005-0000-0000-0000283E0000}"/>
    <cellStyle name="標準 8 13 2 2 2 2 2" xfId="10603" xr:uid="{00000000-0005-0000-0000-0000293E0000}"/>
    <cellStyle name="標準 8 13 2 2 2 2 2 2" xfId="23418" xr:uid="{00000000-0005-0000-0000-00002A3E0000}"/>
    <cellStyle name="標準 8 13 2 2 2 2 3" xfId="17011" xr:uid="{00000000-0005-0000-0000-00002B3E0000}"/>
    <cellStyle name="標準 8 13 2 2 2 3" xfId="6347" xr:uid="{00000000-0005-0000-0000-00002C3E0000}"/>
    <cellStyle name="標準 8 13 2 2 2 3 2" xfId="12760" xr:uid="{00000000-0005-0000-0000-00002D3E0000}"/>
    <cellStyle name="標準 8 13 2 2 2 3 2 2" xfId="25575" xr:uid="{00000000-0005-0000-0000-00002E3E0000}"/>
    <cellStyle name="標準 8 13 2 2 2 3 3" xfId="19168" xr:uid="{00000000-0005-0000-0000-00002F3E0000}"/>
    <cellStyle name="標準 8 13 2 2 2 4" xfId="8578" xr:uid="{00000000-0005-0000-0000-0000303E0000}"/>
    <cellStyle name="標準 8 13 2 2 2 4 2" xfId="21393" xr:uid="{00000000-0005-0000-0000-0000313E0000}"/>
    <cellStyle name="標準 8 13 2 2 2 5" xfId="14986" xr:uid="{00000000-0005-0000-0000-0000323E0000}"/>
    <cellStyle name="標準 8 13 2 2 3" xfId="3161" xr:uid="{00000000-0005-0000-0000-0000333E0000}"/>
    <cellStyle name="標準 8 13 2 2 3 2" xfId="9584" xr:uid="{00000000-0005-0000-0000-0000343E0000}"/>
    <cellStyle name="標準 8 13 2 2 3 2 2" xfId="22399" xr:uid="{00000000-0005-0000-0000-0000353E0000}"/>
    <cellStyle name="標準 8 13 2 2 3 3" xfId="15992" xr:uid="{00000000-0005-0000-0000-0000363E0000}"/>
    <cellStyle name="標準 8 13 2 2 4" xfId="5325" xr:uid="{00000000-0005-0000-0000-0000373E0000}"/>
    <cellStyle name="標準 8 13 2 2 4 2" xfId="11738" xr:uid="{00000000-0005-0000-0000-0000383E0000}"/>
    <cellStyle name="標準 8 13 2 2 4 2 2" xfId="24553" xr:uid="{00000000-0005-0000-0000-0000393E0000}"/>
    <cellStyle name="標準 8 13 2 2 4 3" xfId="18146" xr:uid="{00000000-0005-0000-0000-00003A3E0000}"/>
    <cellStyle name="標準 8 13 2 2 5" xfId="7565" xr:uid="{00000000-0005-0000-0000-00003B3E0000}"/>
    <cellStyle name="標準 8 13 2 2 5 2" xfId="20380" xr:uid="{00000000-0005-0000-0000-00003C3E0000}"/>
    <cellStyle name="標準 8 13 2 2 6" xfId="13973" xr:uid="{00000000-0005-0000-0000-00003D3E0000}"/>
    <cellStyle name="標準 8 13 2 3" xfId="1670" xr:uid="{00000000-0005-0000-0000-00003E3E0000}"/>
    <cellStyle name="標準 8 13 2 3 2" xfId="3701" xr:uid="{00000000-0005-0000-0000-00003F3E0000}"/>
    <cellStyle name="標準 8 13 2 3 2 2" xfId="10121" xr:uid="{00000000-0005-0000-0000-0000403E0000}"/>
    <cellStyle name="標準 8 13 2 3 2 2 2" xfId="22936" xr:uid="{00000000-0005-0000-0000-0000413E0000}"/>
    <cellStyle name="標準 8 13 2 3 2 3" xfId="16529" xr:uid="{00000000-0005-0000-0000-0000423E0000}"/>
    <cellStyle name="標準 8 13 2 3 3" xfId="5865" xr:uid="{00000000-0005-0000-0000-0000433E0000}"/>
    <cellStyle name="標準 8 13 2 3 3 2" xfId="12278" xr:uid="{00000000-0005-0000-0000-0000443E0000}"/>
    <cellStyle name="標準 8 13 2 3 3 2 2" xfId="25093" xr:uid="{00000000-0005-0000-0000-0000453E0000}"/>
    <cellStyle name="標準 8 13 2 3 3 3" xfId="18686" xr:uid="{00000000-0005-0000-0000-0000463E0000}"/>
    <cellStyle name="標準 8 13 2 3 4" xfId="8096" xr:uid="{00000000-0005-0000-0000-0000473E0000}"/>
    <cellStyle name="標準 8 13 2 3 4 2" xfId="20911" xr:uid="{00000000-0005-0000-0000-0000483E0000}"/>
    <cellStyle name="標準 8 13 2 3 5" xfId="14504" xr:uid="{00000000-0005-0000-0000-0000493E0000}"/>
    <cellStyle name="標準 8 13 2 4" xfId="2679" xr:uid="{00000000-0005-0000-0000-00004A3E0000}"/>
    <cellStyle name="標準 8 13 2 4 2" xfId="9102" xr:uid="{00000000-0005-0000-0000-00004B3E0000}"/>
    <cellStyle name="標準 8 13 2 4 2 2" xfId="21917" xr:uid="{00000000-0005-0000-0000-00004C3E0000}"/>
    <cellStyle name="標準 8 13 2 4 3" xfId="15510" xr:uid="{00000000-0005-0000-0000-00004D3E0000}"/>
    <cellStyle name="標準 8 13 2 5" xfId="4843" xr:uid="{00000000-0005-0000-0000-00004E3E0000}"/>
    <cellStyle name="標準 8 13 2 5 2" xfId="11256" xr:uid="{00000000-0005-0000-0000-00004F3E0000}"/>
    <cellStyle name="標準 8 13 2 5 2 2" xfId="24071" xr:uid="{00000000-0005-0000-0000-0000503E0000}"/>
    <cellStyle name="標準 8 13 2 5 3" xfId="17664" xr:uid="{00000000-0005-0000-0000-0000513E0000}"/>
    <cellStyle name="標準 8 13 2 6" xfId="7001" xr:uid="{00000000-0005-0000-0000-0000523E0000}"/>
    <cellStyle name="標準 8 13 2 6 2" xfId="19816" xr:uid="{00000000-0005-0000-0000-0000533E0000}"/>
    <cellStyle name="標準 8 13 2 7" xfId="13409" xr:uid="{00000000-0005-0000-0000-0000543E0000}"/>
    <cellStyle name="標準 8 13 3" xfId="940" xr:uid="{00000000-0005-0000-0000-0000553E0000}"/>
    <cellStyle name="標準 8 13 3 2" xfId="1962" xr:uid="{00000000-0005-0000-0000-0000563E0000}"/>
    <cellStyle name="標準 8 13 3 2 2" xfId="3993" xr:uid="{00000000-0005-0000-0000-0000573E0000}"/>
    <cellStyle name="標準 8 13 3 2 2 2" xfId="10413" xr:uid="{00000000-0005-0000-0000-0000583E0000}"/>
    <cellStyle name="標準 8 13 3 2 2 2 2" xfId="23228" xr:uid="{00000000-0005-0000-0000-0000593E0000}"/>
    <cellStyle name="標準 8 13 3 2 2 3" xfId="16821" xr:uid="{00000000-0005-0000-0000-00005A3E0000}"/>
    <cellStyle name="標準 8 13 3 2 3" xfId="6157" xr:uid="{00000000-0005-0000-0000-00005B3E0000}"/>
    <cellStyle name="標準 8 13 3 2 3 2" xfId="12570" xr:uid="{00000000-0005-0000-0000-00005C3E0000}"/>
    <cellStyle name="標準 8 13 3 2 3 2 2" xfId="25385" xr:uid="{00000000-0005-0000-0000-00005D3E0000}"/>
    <cellStyle name="標準 8 13 3 2 3 3" xfId="18978" xr:uid="{00000000-0005-0000-0000-00005E3E0000}"/>
    <cellStyle name="標準 8 13 3 2 4" xfId="8388" xr:uid="{00000000-0005-0000-0000-00005F3E0000}"/>
    <cellStyle name="標準 8 13 3 2 4 2" xfId="21203" xr:uid="{00000000-0005-0000-0000-0000603E0000}"/>
    <cellStyle name="標準 8 13 3 2 5" xfId="14796" xr:uid="{00000000-0005-0000-0000-0000613E0000}"/>
    <cellStyle name="標準 8 13 3 3" xfId="2971" xr:uid="{00000000-0005-0000-0000-0000623E0000}"/>
    <cellStyle name="標準 8 13 3 3 2" xfId="9394" xr:uid="{00000000-0005-0000-0000-0000633E0000}"/>
    <cellStyle name="標準 8 13 3 3 2 2" xfId="22209" xr:uid="{00000000-0005-0000-0000-0000643E0000}"/>
    <cellStyle name="標準 8 13 3 3 3" xfId="15802" xr:uid="{00000000-0005-0000-0000-0000653E0000}"/>
    <cellStyle name="標準 8 13 3 4" xfId="5135" xr:uid="{00000000-0005-0000-0000-0000663E0000}"/>
    <cellStyle name="標準 8 13 3 4 2" xfId="11548" xr:uid="{00000000-0005-0000-0000-0000673E0000}"/>
    <cellStyle name="標準 8 13 3 4 2 2" xfId="24363" xr:uid="{00000000-0005-0000-0000-0000683E0000}"/>
    <cellStyle name="標準 8 13 3 4 3" xfId="17956" xr:uid="{00000000-0005-0000-0000-0000693E0000}"/>
    <cellStyle name="標準 8 13 3 5" xfId="7393" xr:uid="{00000000-0005-0000-0000-00006A3E0000}"/>
    <cellStyle name="標準 8 13 3 5 2" xfId="20208" xr:uid="{00000000-0005-0000-0000-00006B3E0000}"/>
    <cellStyle name="標準 8 13 3 6" xfId="13801" xr:uid="{00000000-0005-0000-0000-00006C3E0000}"/>
    <cellStyle name="標準 8 13 4" xfId="1483" xr:uid="{00000000-0005-0000-0000-00006D3E0000}"/>
    <cellStyle name="標準 8 13 4 2" xfId="3515" xr:uid="{00000000-0005-0000-0000-00006E3E0000}"/>
    <cellStyle name="標準 8 13 4 2 2" xfId="9935" xr:uid="{00000000-0005-0000-0000-00006F3E0000}"/>
    <cellStyle name="標準 8 13 4 2 2 2" xfId="22750" xr:uid="{00000000-0005-0000-0000-0000703E0000}"/>
    <cellStyle name="標準 8 13 4 2 3" xfId="16343" xr:uid="{00000000-0005-0000-0000-0000713E0000}"/>
    <cellStyle name="標準 8 13 4 3" xfId="5679" xr:uid="{00000000-0005-0000-0000-0000723E0000}"/>
    <cellStyle name="標準 8 13 4 3 2" xfId="12092" xr:uid="{00000000-0005-0000-0000-0000733E0000}"/>
    <cellStyle name="標準 8 13 4 3 2 2" xfId="24907" xr:uid="{00000000-0005-0000-0000-0000743E0000}"/>
    <cellStyle name="標準 8 13 4 3 3" xfId="18500" xr:uid="{00000000-0005-0000-0000-0000753E0000}"/>
    <cellStyle name="標準 8 13 4 4" xfId="7910" xr:uid="{00000000-0005-0000-0000-0000763E0000}"/>
    <cellStyle name="標準 8 13 4 4 2" xfId="20725" xr:uid="{00000000-0005-0000-0000-0000773E0000}"/>
    <cellStyle name="標準 8 13 4 5" xfId="14318" xr:uid="{00000000-0005-0000-0000-0000783E0000}"/>
    <cellStyle name="標準 8 13 5" xfId="2493" xr:uid="{00000000-0005-0000-0000-0000793E0000}"/>
    <cellStyle name="標準 8 13 5 2" xfId="8916" xr:uid="{00000000-0005-0000-0000-00007A3E0000}"/>
    <cellStyle name="標準 8 13 5 2 2" xfId="21731" xr:uid="{00000000-0005-0000-0000-00007B3E0000}"/>
    <cellStyle name="標準 8 13 5 3" xfId="15324" xr:uid="{00000000-0005-0000-0000-00007C3E0000}"/>
    <cellStyle name="標準 8 13 6" xfId="4657" xr:uid="{00000000-0005-0000-0000-00007D3E0000}"/>
    <cellStyle name="標準 8 13 6 2" xfId="11070" xr:uid="{00000000-0005-0000-0000-00007E3E0000}"/>
    <cellStyle name="標準 8 13 6 2 2" xfId="23885" xr:uid="{00000000-0005-0000-0000-00007F3E0000}"/>
    <cellStyle name="標準 8 13 6 3" xfId="17478" xr:uid="{00000000-0005-0000-0000-0000803E0000}"/>
    <cellStyle name="標準 8 13 7" xfId="6909" xr:uid="{00000000-0005-0000-0000-0000813E0000}"/>
    <cellStyle name="標準 8 13 7 2" xfId="19724" xr:uid="{00000000-0005-0000-0000-0000823E0000}"/>
    <cellStyle name="標準 8 13 8" xfId="13317" xr:uid="{00000000-0005-0000-0000-0000833E0000}"/>
    <cellStyle name="標準 8 14" xfId="420" xr:uid="{00000000-0005-0000-0000-0000843E0000}"/>
    <cellStyle name="標準 8 14 2" xfId="914" xr:uid="{00000000-0005-0000-0000-0000853E0000}"/>
    <cellStyle name="標準 8 14 2 2" xfId="1936" xr:uid="{00000000-0005-0000-0000-0000863E0000}"/>
    <cellStyle name="標準 8 14 2 2 2" xfId="3967" xr:uid="{00000000-0005-0000-0000-0000873E0000}"/>
    <cellStyle name="標準 8 14 2 2 2 2" xfId="10387" xr:uid="{00000000-0005-0000-0000-0000883E0000}"/>
    <cellStyle name="標準 8 14 2 2 2 2 2" xfId="23202" xr:uid="{00000000-0005-0000-0000-0000893E0000}"/>
    <cellStyle name="標準 8 14 2 2 2 3" xfId="16795" xr:uid="{00000000-0005-0000-0000-00008A3E0000}"/>
    <cellStyle name="標準 8 14 2 2 3" xfId="6131" xr:uid="{00000000-0005-0000-0000-00008B3E0000}"/>
    <cellStyle name="標準 8 14 2 2 3 2" xfId="12544" xr:uid="{00000000-0005-0000-0000-00008C3E0000}"/>
    <cellStyle name="標準 8 14 2 2 3 2 2" xfId="25359" xr:uid="{00000000-0005-0000-0000-00008D3E0000}"/>
    <cellStyle name="標準 8 14 2 2 3 3" xfId="18952" xr:uid="{00000000-0005-0000-0000-00008E3E0000}"/>
    <cellStyle name="標準 8 14 2 2 4" xfId="8362" xr:uid="{00000000-0005-0000-0000-00008F3E0000}"/>
    <cellStyle name="標準 8 14 2 2 4 2" xfId="21177" xr:uid="{00000000-0005-0000-0000-0000903E0000}"/>
    <cellStyle name="標準 8 14 2 2 5" xfId="14770" xr:uid="{00000000-0005-0000-0000-0000913E0000}"/>
    <cellStyle name="標準 8 14 2 3" xfId="2945" xr:uid="{00000000-0005-0000-0000-0000923E0000}"/>
    <cellStyle name="標準 8 14 2 3 2" xfId="9368" xr:uid="{00000000-0005-0000-0000-0000933E0000}"/>
    <cellStyle name="標準 8 14 2 3 2 2" xfId="22183" xr:uid="{00000000-0005-0000-0000-0000943E0000}"/>
    <cellStyle name="標準 8 14 2 3 3" xfId="15776" xr:uid="{00000000-0005-0000-0000-0000953E0000}"/>
    <cellStyle name="標準 8 14 2 4" xfId="5109" xr:uid="{00000000-0005-0000-0000-0000963E0000}"/>
    <cellStyle name="標準 8 14 2 4 2" xfId="11522" xr:uid="{00000000-0005-0000-0000-0000973E0000}"/>
    <cellStyle name="標準 8 14 2 4 2 2" xfId="24337" xr:uid="{00000000-0005-0000-0000-0000983E0000}"/>
    <cellStyle name="標準 8 14 2 4 3" xfId="17930" xr:uid="{00000000-0005-0000-0000-0000993E0000}"/>
    <cellStyle name="標準 8 14 2 5" xfId="7367" xr:uid="{00000000-0005-0000-0000-00009A3E0000}"/>
    <cellStyle name="標準 8 14 2 5 2" xfId="20182" xr:uid="{00000000-0005-0000-0000-00009B3E0000}"/>
    <cellStyle name="標準 8 14 2 6" xfId="13775" xr:uid="{00000000-0005-0000-0000-00009C3E0000}"/>
    <cellStyle name="標準 8 14 3" xfId="1457" xr:uid="{00000000-0005-0000-0000-00009D3E0000}"/>
    <cellStyle name="標準 8 14 3 2" xfId="3489" xr:uid="{00000000-0005-0000-0000-00009E3E0000}"/>
    <cellStyle name="標準 8 14 3 2 2" xfId="9909" xr:uid="{00000000-0005-0000-0000-00009F3E0000}"/>
    <cellStyle name="標準 8 14 3 2 2 2" xfId="22724" xr:uid="{00000000-0005-0000-0000-0000A03E0000}"/>
    <cellStyle name="標準 8 14 3 2 3" xfId="16317" xr:uid="{00000000-0005-0000-0000-0000A13E0000}"/>
    <cellStyle name="標準 8 14 3 3" xfId="5653" xr:uid="{00000000-0005-0000-0000-0000A23E0000}"/>
    <cellStyle name="標準 8 14 3 3 2" xfId="12066" xr:uid="{00000000-0005-0000-0000-0000A33E0000}"/>
    <cellStyle name="標準 8 14 3 3 2 2" xfId="24881" xr:uid="{00000000-0005-0000-0000-0000A43E0000}"/>
    <cellStyle name="標準 8 14 3 3 3" xfId="18474" xr:uid="{00000000-0005-0000-0000-0000A53E0000}"/>
    <cellStyle name="標準 8 14 3 4" xfId="7884" xr:uid="{00000000-0005-0000-0000-0000A63E0000}"/>
    <cellStyle name="標準 8 14 3 4 2" xfId="20699" xr:uid="{00000000-0005-0000-0000-0000A73E0000}"/>
    <cellStyle name="標準 8 14 3 5" xfId="14292" xr:uid="{00000000-0005-0000-0000-0000A83E0000}"/>
    <cellStyle name="標準 8 14 4" xfId="2467" xr:uid="{00000000-0005-0000-0000-0000A93E0000}"/>
    <cellStyle name="標準 8 14 4 2" xfId="8890" xr:uid="{00000000-0005-0000-0000-0000AA3E0000}"/>
    <cellStyle name="標準 8 14 4 2 2" xfId="21705" xr:uid="{00000000-0005-0000-0000-0000AB3E0000}"/>
    <cellStyle name="標準 8 14 4 3" xfId="15298" xr:uid="{00000000-0005-0000-0000-0000AC3E0000}"/>
    <cellStyle name="標準 8 14 5" xfId="4631" xr:uid="{00000000-0005-0000-0000-0000AD3E0000}"/>
    <cellStyle name="標準 8 14 5 2" xfId="11044" xr:uid="{00000000-0005-0000-0000-0000AE3E0000}"/>
    <cellStyle name="標準 8 14 5 2 2" xfId="23859" xr:uid="{00000000-0005-0000-0000-0000AF3E0000}"/>
    <cellStyle name="標準 8 14 5 3" xfId="17452" xr:uid="{00000000-0005-0000-0000-0000B03E0000}"/>
    <cellStyle name="標準 8 14 6" xfId="6904" xr:uid="{00000000-0005-0000-0000-0000B13E0000}"/>
    <cellStyle name="標準 8 14 6 2" xfId="19719" xr:uid="{00000000-0005-0000-0000-0000B23E0000}"/>
    <cellStyle name="標準 8 14 7" xfId="13312" xr:uid="{00000000-0005-0000-0000-0000B33E0000}"/>
    <cellStyle name="標準 8 15" xfId="484" xr:uid="{00000000-0005-0000-0000-0000B43E0000}"/>
    <cellStyle name="標準 8 15 2" xfId="1069" xr:uid="{00000000-0005-0000-0000-0000B53E0000}"/>
    <cellStyle name="標準 8 15 2 2" xfId="2109" xr:uid="{00000000-0005-0000-0000-0000B63E0000}"/>
    <cellStyle name="標準 8 15 2 2 2" xfId="4140" xr:uid="{00000000-0005-0000-0000-0000B73E0000}"/>
    <cellStyle name="標準 8 15 2 2 2 2" xfId="10560" xr:uid="{00000000-0005-0000-0000-0000B83E0000}"/>
    <cellStyle name="標準 8 15 2 2 2 2 2" xfId="23375" xr:uid="{00000000-0005-0000-0000-0000B93E0000}"/>
    <cellStyle name="標準 8 15 2 2 2 3" xfId="16968" xr:uid="{00000000-0005-0000-0000-0000BA3E0000}"/>
    <cellStyle name="標準 8 15 2 2 3" xfId="6304" xr:uid="{00000000-0005-0000-0000-0000BB3E0000}"/>
    <cellStyle name="標準 8 15 2 2 3 2" xfId="12717" xr:uid="{00000000-0005-0000-0000-0000BC3E0000}"/>
    <cellStyle name="標準 8 15 2 2 3 2 2" xfId="25532" xr:uid="{00000000-0005-0000-0000-0000BD3E0000}"/>
    <cellStyle name="標準 8 15 2 2 3 3" xfId="19125" xr:uid="{00000000-0005-0000-0000-0000BE3E0000}"/>
    <cellStyle name="標準 8 15 2 2 4" xfId="8535" xr:uid="{00000000-0005-0000-0000-0000BF3E0000}"/>
    <cellStyle name="標準 8 15 2 2 4 2" xfId="21350" xr:uid="{00000000-0005-0000-0000-0000C03E0000}"/>
    <cellStyle name="標準 8 15 2 2 5" xfId="14943" xr:uid="{00000000-0005-0000-0000-0000C13E0000}"/>
    <cellStyle name="標準 8 15 2 3" xfId="3118" xr:uid="{00000000-0005-0000-0000-0000C23E0000}"/>
    <cellStyle name="標準 8 15 2 3 2" xfId="9541" xr:uid="{00000000-0005-0000-0000-0000C33E0000}"/>
    <cellStyle name="標準 8 15 2 3 2 2" xfId="22356" xr:uid="{00000000-0005-0000-0000-0000C43E0000}"/>
    <cellStyle name="標準 8 15 2 3 3" xfId="15949" xr:uid="{00000000-0005-0000-0000-0000C53E0000}"/>
    <cellStyle name="標準 8 15 2 4" xfId="5282" xr:uid="{00000000-0005-0000-0000-0000C63E0000}"/>
    <cellStyle name="標準 8 15 2 4 2" xfId="11695" xr:uid="{00000000-0005-0000-0000-0000C73E0000}"/>
    <cellStyle name="標準 8 15 2 4 2 2" xfId="24510" xr:uid="{00000000-0005-0000-0000-0000C83E0000}"/>
    <cellStyle name="標準 8 15 2 4 3" xfId="18103" xr:uid="{00000000-0005-0000-0000-0000C93E0000}"/>
    <cellStyle name="標準 8 15 2 5" xfId="7522" xr:uid="{00000000-0005-0000-0000-0000CA3E0000}"/>
    <cellStyle name="標準 8 15 2 5 2" xfId="20337" xr:uid="{00000000-0005-0000-0000-0000CB3E0000}"/>
    <cellStyle name="標準 8 15 2 6" xfId="13930" xr:uid="{00000000-0005-0000-0000-0000CC3E0000}"/>
    <cellStyle name="標準 8 15 3" xfId="1627" xr:uid="{00000000-0005-0000-0000-0000CD3E0000}"/>
    <cellStyle name="標準 8 15 3 2" xfId="3658" xr:uid="{00000000-0005-0000-0000-0000CE3E0000}"/>
    <cellStyle name="標準 8 15 3 2 2" xfId="10078" xr:uid="{00000000-0005-0000-0000-0000CF3E0000}"/>
    <cellStyle name="標準 8 15 3 2 2 2" xfId="22893" xr:uid="{00000000-0005-0000-0000-0000D03E0000}"/>
    <cellStyle name="標準 8 15 3 2 3" xfId="16486" xr:uid="{00000000-0005-0000-0000-0000D13E0000}"/>
    <cellStyle name="標準 8 15 3 3" xfId="5822" xr:uid="{00000000-0005-0000-0000-0000D23E0000}"/>
    <cellStyle name="標準 8 15 3 3 2" xfId="12235" xr:uid="{00000000-0005-0000-0000-0000D33E0000}"/>
    <cellStyle name="標準 8 15 3 3 2 2" xfId="25050" xr:uid="{00000000-0005-0000-0000-0000D43E0000}"/>
    <cellStyle name="標準 8 15 3 3 3" xfId="18643" xr:uid="{00000000-0005-0000-0000-0000D53E0000}"/>
    <cellStyle name="標準 8 15 3 4" xfId="8053" xr:uid="{00000000-0005-0000-0000-0000D63E0000}"/>
    <cellStyle name="標準 8 15 3 4 2" xfId="20868" xr:uid="{00000000-0005-0000-0000-0000D73E0000}"/>
    <cellStyle name="標準 8 15 3 5" xfId="14461" xr:uid="{00000000-0005-0000-0000-0000D83E0000}"/>
    <cellStyle name="標準 8 15 4" xfId="2636" xr:uid="{00000000-0005-0000-0000-0000D93E0000}"/>
    <cellStyle name="標準 8 15 4 2" xfId="9059" xr:uid="{00000000-0005-0000-0000-0000DA3E0000}"/>
    <cellStyle name="標準 8 15 4 2 2" xfId="21874" xr:uid="{00000000-0005-0000-0000-0000DB3E0000}"/>
    <cellStyle name="標準 8 15 4 3" xfId="15467" xr:uid="{00000000-0005-0000-0000-0000DC3E0000}"/>
    <cellStyle name="標準 8 15 5" xfId="4800" xr:uid="{00000000-0005-0000-0000-0000DD3E0000}"/>
    <cellStyle name="標準 8 15 5 2" xfId="11213" xr:uid="{00000000-0005-0000-0000-0000DE3E0000}"/>
    <cellStyle name="標準 8 15 5 2 2" xfId="24028" xr:uid="{00000000-0005-0000-0000-0000DF3E0000}"/>
    <cellStyle name="標準 8 15 5 3" xfId="17621" xr:uid="{00000000-0005-0000-0000-0000E03E0000}"/>
    <cellStyle name="標準 8 15 6" xfId="6961" xr:uid="{00000000-0005-0000-0000-0000E13E0000}"/>
    <cellStyle name="標準 8 15 6 2" xfId="19776" xr:uid="{00000000-0005-0000-0000-0000E23E0000}"/>
    <cellStyle name="標準 8 15 7" xfId="13369" xr:uid="{00000000-0005-0000-0000-0000E33E0000}"/>
    <cellStyle name="標準 8 16" xfId="733" xr:uid="{00000000-0005-0000-0000-0000E43E0000}"/>
    <cellStyle name="標準 8 16 2" xfId="866" xr:uid="{00000000-0005-0000-0000-0000E53E0000}"/>
    <cellStyle name="標準 8 16 2 2" xfId="1886" xr:uid="{00000000-0005-0000-0000-0000E63E0000}"/>
    <cellStyle name="標準 8 16 2 2 2" xfId="3917" xr:uid="{00000000-0005-0000-0000-0000E73E0000}"/>
    <cellStyle name="標準 8 16 2 2 2 2" xfId="10337" xr:uid="{00000000-0005-0000-0000-0000E83E0000}"/>
    <cellStyle name="標準 8 16 2 2 2 2 2" xfId="23152" xr:uid="{00000000-0005-0000-0000-0000E93E0000}"/>
    <cellStyle name="標準 8 16 2 2 2 3" xfId="16745" xr:uid="{00000000-0005-0000-0000-0000EA3E0000}"/>
    <cellStyle name="標準 8 16 2 2 3" xfId="6081" xr:uid="{00000000-0005-0000-0000-0000EB3E0000}"/>
    <cellStyle name="標準 8 16 2 2 3 2" xfId="12494" xr:uid="{00000000-0005-0000-0000-0000EC3E0000}"/>
    <cellStyle name="標準 8 16 2 2 3 2 2" xfId="25309" xr:uid="{00000000-0005-0000-0000-0000ED3E0000}"/>
    <cellStyle name="標準 8 16 2 2 3 3" xfId="18902" xr:uid="{00000000-0005-0000-0000-0000EE3E0000}"/>
    <cellStyle name="標準 8 16 2 2 4" xfId="8312" xr:uid="{00000000-0005-0000-0000-0000EF3E0000}"/>
    <cellStyle name="標準 8 16 2 2 4 2" xfId="21127" xr:uid="{00000000-0005-0000-0000-0000F03E0000}"/>
    <cellStyle name="標準 8 16 2 2 5" xfId="14720" xr:uid="{00000000-0005-0000-0000-0000F13E0000}"/>
    <cellStyle name="標準 8 16 2 3" xfId="2895" xr:uid="{00000000-0005-0000-0000-0000F23E0000}"/>
    <cellStyle name="標準 8 16 2 3 2" xfId="9318" xr:uid="{00000000-0005-0000-0000-0000F33E0000}"/>
    <cellStyle name="標準 8 16 2 3 2 2" xfId="22133" xr:uid="{00000000-0005-0000-0000-0000F43E0000}"/>
    <cellStyle name="標準 8 16 2 3 3" xfId="15726" xr:uid="{00000000-0005-0000-0000-0000F53E0000}"/>
    <cellStyle name="標準 8 16 2 4" xfId="5059" xr:uid="{00000000-0005-0000-0000-0000F63E0000}"/>
    <cellStyle name="標準 8 16 2 4 2" xfId="11472" xr:uid="{00000000-0005-0000-0000-0000F73E0000}"/>
    <cellStyle name="標準 8 16 2 4 2 2" xfId="24287" xr:uid="{00000000-0005-0000-0000-0000F83E0000}"/>
    <cellStyle name="標準 8 16 2 4 3" xfId="17880" xr:uid="{00000000-0005-0000-0000-0000F93E0000}"/>
    <cellStyle name="標準 8 16 2 5" xfId="7319" xr:uid="{00000000-0005-0000-0000-0000FA3E0000}"/>
    <cellStyle name="標準 8 16 2 5 2" xfId="20134" xr:uid="{00000000-0005-0000-0000-0000FB3E0000}"/>
    <cellStyle name="標準 8 16 2 6" xfId="13727" xr:uid="{00000000-0005-0000-0000-0000FC3E0000}"/>
    <cellStyle name="標準 8 16 3" xfId="1409" xr:uid="{00000000-0005-0000-0000-0000FD3E0000}"/>
    <cellStyle name="標準 8 16 3 2" xfId="3441" xr:uid="{00000000-0005-0000-0000-0000FE3E0000}"/>
    <cellStyle name="標準 8 16 3 2 2" xfId="9861" xr:uid="{00000000-0005-0000-0000-0000FF3E0000}"/>
    <cellStyle name="標準 8 16 3 2 2 2" xfId="22676" xr:uid="{00000000-0005-0000-0000-0000003F0000}"/>
    <cellStyle name="標準 8 16 3 2 3" xfId="16269" xr:uid="{00000000-0005-0000-0000-0000013F0000}"/>
    <cellStyle name="標準 8 16 3 3" xfId="5605" xr:uid="{00000000-0005-0000-0000-0000023F0000}"/>
    <cellStyle name="標準 8 16 3 3 2" xfId="12018" xr:uid="{00000000-0005-0000-0000-0000033F0000}"/>
    <cellStyle name="標準 8 16 3 3 2 2" xfId="24833" xr:uid="{00000000-0005-0000-0000-0000043F0000}"/>
    <cellStyle name="標準 8 16 3 3 3" xfId="18426" xr:uid="{00000000-0005-0000-0000-0000053F0000}"/>
    <cellStyle name="標準 8 16 3 4" xfId="7836" xr:uid="{00000000-0005-0000-0000-0000063F0000}"/>
    <cellStyle name="標準 8 16 3 4 2" xfId="20651" xr:uid="{00000000-0005-0000-0000-0000073F0000}"/>
    <cellStyle name="標準 8 16 3 5" xfId="14244" xr:uid="{00000000-0005-0000-0000-0000083F0000}"/>
    <cellStyle name="標準 8 16 4" xfId="2419" xr:uid="{00000000-0005-0000-0000-0000093F0000}"/>
    <cellStyle name="標準 8 16 4 2" xfId="8842" xr:uid="{00000000-0005-0000-0000-00000A3F0000}"/>
    <cellStyle name="標準 8 16 4 2 2" xfId="21657" xr:uid="{00000000-0005-0000-0000-00000B3F0000}"/>
    <cellStyle name="標準 8 16 4 3" xfId="15250" xr:uid="{00000000-0005-0000-0000-00000C3F0000}"/>
    <cellStyle name="標準 8 16 5" xfId="4583" xr:uid="{00000000-0005-0000-0000-00000D3F0000}"/>
    <cellStyle name="標準 8 16 5 2" xfId="10996" xr:uid="{00000000-0005-0000-0000-00000E3F0000}"/>
    <cellStyle name="標準 8 16 5 2 2" xfId="23811" xr:uid="{00000000-0005-0000-0000-00000F3F0000}"/>
    <cellStyle name="標準 8 16 5 3" xfId="17404" xr:uid="{00000000-0005-0000-0000-0000103F0000}"/>
    <cellStyle name="標準 8 16 6" xfId="7187" xr:uid="{00000000-0005-0000-0000-0000113F0000}"/>
    <cellStyle name="標準 8 16 6 2" xfId="20002" xr:uid="{00000000-0005-0000-0000-0000123F0000}"/>
    <cellStyle name="標準 8 16 7" xfId="13595" xr:uid="{00000000-0005-0000-0000-0000133F0000}"/>
    <cellStyle name="標準 8 17" xfId="805" xr:uid="{00000000-0005-0000-0000-0000143F0000}"/>
    <cellStyle name="標準 8 17 2" xfId="1265" xr:uid="{00000000-0005-0000-0000-0000153F0000}"/>
    <cellStyle name="標準 8 17 2 2" xfId="2305" xr:uid="{00000000-0005-0000-0000-0000163F0000}"/>
    <cellStyle name="標準 8 17 2 2 2" xfId="4336" xr:uid="{00000000-0005-0000-0000-0000173F0000}"/>
    <cellStyle name="標準 8 17 2 2 2 2" xfId="10756" xr:uid="{00000000-0005-0000-0000-0000183F0000}"/>
    <cellStyle name="標準 8 17 2 2 2 2 2" xfId="23571" xr:uid="{00000000-0005-0000-0000-0000193F0000}"/>
    <cellStyle name="標準 8 17 2 2 2 3" xfId="17164" xr:uid="{00000000-0005-0000-0000-00001A3F0000}"/>
    <cellStyle name="標準 8 17 2 2 3" xfId="6500" xr:uid="{00000000-0005-0000-0000-00001B3F0000}"/>
    <cellStyle name="標準 8 17 2 2 3 2" xfId="12913" xr:uid="{00000000-0005-0000-0000-00001C3F0000}"/>
    <cellStyle name="標準 8 17 2 2 3 2 2" xfId="25728" xr:uid="{00000000-0005-0000-0000-00001D3F0000}"/>
    <cellStyle name="標準 8 17 2 2 3 3" xfId="19321" xr:uid="{00000000-0005-0000-0000-00001E3F0000}"/>
    <cellStyle name="標準 8 17 2 2 4" xfId="8731" xr:uid="{00000000-0005-0000-0000-00001F3F0000}"/>
    <cellStyle name="標準 8 17 2 2 4 2" xfId="21546" xr:uid="{00000000-0005-0000-0000-0000203F0000}"/>
    <cellStyle name="標準 8 17 2 2 5" xfId="15139" xr:uid="{00000000-0005-0000-0000-0000213F0000}"/>
    <cellStyle name="標準 8 17 2 3" xfId="3314" xr:uid="{00000000-0005-0000-0000-0000223F0000}"/>
    <cellStyle name="標準 8 17 2 3 2" xfId="9737" xr:uid="{00000000-0005-0000-0000-0000233F0000}"/>
    <cellStyle name="標準 8 17 2 3 2 2" xfId="22552" xr:uid="{00000000-0005-0000-0000-0000243F0000}"/>
    <cellStyle name="標準 8 17 2 3 3" xfId="16145" xr:uid="{00000000-0005-0000-0000-0000253F0000}"/>
    <cellStyle name="標準 8 17 2 4" xfId="5478" xr:uid="{00000000-0005-0000-0000-0000263F0000}"/>
    <cellStyle name="標準 8 17 2 4 2" xfId="11891" xr:uid="{00000000-0005-0000-0000-0000273F0000}"/>
    <cellStyle name="標準 8 17 2 4 2 2" xfId="24706" xr:uid="{00000000-0005-0000-0000-0000283F0000}"/>
    <cellStyle name="標準 8 17 2 4 3" xfId="18299" xr:uid="{00000000-0005-0000-0000-0000293F0000}"/>
    <cellStyle name="標準 8 17 2 5" xfId="7718" xr:uid="{00000000-0005-0000-0000-00002A3F0000}"/>
    <cellStyle name="標準 8 17 2 5 2" xfId="20533" xr:uid="{00000000-0005-0000-0000-00002B3F0000}"/>
    <cellStyle name="標準 8 17 2 6" xfId="14126" xr:uid="{00000000-0005-0000-0000-00002C3F0000}"/>
    <cellStyle name="標準 8 17 3" xfId="1823" xr:uid="{00000000-0005-0000-0000-00002D3F0000}"/>
    <cellStyle name="標準 8 17 3 2" xfId="3854" xr:uid="{00000000-0005-0000-0000-00002E3F0000}"/>
    <cellStyle name="標準 8 17 3 2 2" xfId="10274" xr:uid="{00000000-0005-0000-0000-00002F3F0000}"/>
    <cellStyle name="標準 8 17 3 2 2 2" xfId="23089" xr:uid="{00000000-0005-0000-0000-0000303F0000}"/>
    <cellStyle name="標準 8 17 3 2 3" xfId="16682" xr:uid="{00000000-0005-0000-0000-0000313F0000}"/>
    <cellStyle name="標準 8 17 3 3" xfId="6018" xr:uid="{00000000-0005-0000-0000-0000323F0000}"/>
    <cellStyle name="標準 8 17 3 3 2" xfId="12431" xr:uid="{00000000-0005-0000-0000-0000333F0000}"/>
    <cellStyle name="標準 8 17 3 3 2 2" xfId="25246" xr:uid="{00000000-0005-0000-0000-0000343F0000}"/>
    <cellStyle name="標準 8 17 3 3 3" xfId="18839" xr:uid="{00000000-0005-0000-0000-0000353F0000}"/>
    <cellStyle name="標準 8 17 3 4" xfId="8249" xr:uid="{00000000-0005-0000-0000-0000363F0000}"/>
    <cellStyle name="標準 8 17 3 4 2" xfId="21064" xr:uid="{00000000-0005-0000-0000-0000373F0000}"/>
    <cellStyle name="標準 8 17 3 5" xfId="14657" xr:uid="{00000000-0005-0000-0000-0000383F0000}"/>
    <cellStyle name="標準 8 17 4" xfId="2832" xr:uid="{00000000-0005-0000-0000-0000393F0000}"/>
    <cellStyle name="標準 8 17 4 2" xfId="9255" xr:uid="{00000000-0005-0000-0000-00003A3F0000}"/>
    <cellStyle name="標準 8 17 4 2 2" xfId="22070" xr:uid="{00000000-0005-0000-0000-00003B3F0000}"/>
    <cellStyle name="標準 8 17 4 3" xfId="15663" xr:uid="{00000000-0005-0000-0000-00003C3F0000}"/>
    <cellStyle name="標準 8 17 5" xfId="4996" xr:uid="{00000000-0005-0000-0000-00003D3F0000}"/>
    <cellStyle name="標準 8 17 5 2" xfId="11409" xr:uid="{00000000-0005-0000-0000-00003E3F0000}"/>
    <cellStyle name="標準 8 17 5 2 2" xfId="24224" xr:uid="{00000000-0005-0000-0000-00003F3F0000}"/>
    <cellStyle name="標準 8 17 5 3" xfId="17817" xr:uid="{00000000-0005-0000-0000-0000403F0000}"/>
    <cellStyle name="標準 8 17 6" xfId="7258" xr:uid="{00000000-0005-0000-0000-0000413F0000}"/>
    <cellStyle name="標準 8 17 6 2" xfId="20073" xr:uid="{00000000-0005-0000-0000-0000423F0000}"/>
    <cellStyle name="標準 8 17 7" xfId="13666" xr:uid="{00000000-0005-0000-0000-0000433F0000}"/>
    <cellStyle name="標準 8 18" xfId="823" xr:uid="{00000000-0005-0000-0000-0000443F0000}"/>
    <cellStyle name="標準 8 18 2" xfId="1841" xr:uid="{00000000-0005-0000-0000-0000453F0000}"/>
    <cellStyle name="標準 8 18 2 2" xfId="3872" xr:uid="{00000000-0005-0000-0000-0000463F0000}"/>
    <cellStyle name="標準 8 18 2 2 2" xfId="10292" xr:uid="{00000000-0005-0000-0000-0000473F0000}"/>
    <cellStyle name="標準 8 18 2 2 2 2" xfId="23107" xr:uid="{00000000-0005-0000-0000-0000483F0000}"/>
    <cellStyle name="標準 8 18 2 2 3" xfId="16700" xr:uid="{00000000-0005-0000-0000-0000493F0000}"/>
    <cellStyle name="標準 8 18 2 3" xfId="6036" xr:uid="{00000000-0005-0000-0000-00004A3F0000}"/>
    <cellStyle name="標準 8 18 2 3 2" xfId="12449" xr:uid="{00000000-0005-0000-0000-00004B3F0000}"/>
    <cellStyle name="標準 8 18 2 3 2 2" xfId="25264" xr:uid="{00000000-0005-0000-0000-00004C3F0000}"/>
    <cellStyle name="標準 8 18 2 3 3" xfId="18857" xr:uid="{00000000-0005-0000-0000-00004D3F0000}"/>
    <cellStyle name="標準 8 18 2 4" xfId="8267" xr:uid="{00000000-0005-0000-0000-00004E3F0000}"/>
    <cellStyle name="標準 8 18 2 4 2" xfId="21082" xr:uid="{00000000-0005-0000-0000-00004F3F0000}"/>
    <cellStyle name="標準 8 18 2 5" xfId="14675" xr:uid="{00000000-0005-0000-0000-0000503F0000}"/>
    <cellStyle name="標準 8 18 3" xfId="2850" xr:uid="{00000000-0005-0000-0000-0000513F0000}"/>
    <cellStyle name="標準 8 18 3 2" xfId="9273" xr:uid="{00000000-0005-0000-0000-0000523F0000}"/>
    <cellStyle name="標準 8 18 3 2 2" xfId="22088" xr:uid="{00000000-0005-0000-0000-0000533F0000}"/>
    <cellStyle name="標準 8 18 3 3" xfId="15681" xr:uid="{00000000-0005-0000-0000-0000543F0000}"/>
    <cellStyle name="標準 8 18 4" xfId="5014" xr:uid="{00000000-0005-0000-0000-0000553F0000}"/>
    <cellStyle name="標準 8 18 4 2" xfId="11427" xr:uid="{00000000-0005-0000-0000-0000563F0000}"/>
    <cellStyle name="標準 8 18 4 2 2" xfId="24242" xr:uid="{00000000-0005-0000-0000-0000573F0000}"/>
    <cellStyle name="標準 8 18 4 3" xfId="17835" xr:uid="{00000000-0005-0000-0000-0000583F0000}"/>
    <cellStyle name="標準 8 18 5" xfId="7276" xr:uid="{00000000-0005-0000-0000-0000593F0000}"/>
    <cellStyle name="標準 8 18 5 2" xfId="20091" xr:uid="{00000000-0005-0000-0000-00005A3F0000}"/>
    <cellStyle name="標準 8 18 6" xfId="13684" xr:uid="{00000000-0005-0000-0000-00005B3F0000}"/>
    <cellStyle name="標準 8 19" xfId="713" xr:uid="{00000000-0005-0000-0000-00005C3F0000}"/>
    <cellStyle name="標準 8 19 2" xfId="1382" xr:uid="{00000000-0005-0000-0000-00005D3F0000}"/>
    <cellStyle name="標準 8 19 2 2" xfId="3414" xr:uid="{00000000-0005-0000-0000-00005E3F0000}"/>
    <cellStyle name="標準 8 19 2 2 2" xfId="9834" xr:uid="{00000000-0005-0000-0000-00005F3F0000}"/>
    <cellStyle name="標準 8 19 2 2 2 2" xfId="22649" xr:uid="{00000000-0005-0000-0000-0000603F0000}"/>
    <cellStyle name="標準 8 19 2 2 3" xfId="16242" xr:uid="{00000000-0005-0000-0000-0000613F0000}"/>
    <cellStyle name="標準 8 19 2 3" xfId="5578" xr:uid="{00000000-0005-0000-0000-0000623F0000}"/>
    <cellStyle name="標準 8 19 2 3 2" xfId="11991" xr:uid="{00000000-0005-0000-0000-0000633F0000}"/>
    <cellStyle name="標準 8 19 2 3 2 2" xfId="24806" xr:uid="{00000000-0005-0000-0000-0000643F0000}"/>
    <cellStyle name="標準 8 19 2 3 3" xfId="18399" xr:uid="{00000000-0005-0000-0000-0000653F0000}"/>
    <cellStyle name="標準 8 19 2 4" xfId="7809" xr:uid="{00000000-0005-0000-0000-0000663F0000}"/>
    <cellStyle name="標準 8 19 2 4 2" xfId="20624" xr:uid="{00000000-0005-0000-0000-0000673F0000}"/>
    <cellStyle name="標準 8 19 2 5" xfId="14217" xr:uid="{00000000-0005-0000-0000-0000683F0000}"/>
    <cellStyle name="標準 8 19 3" xfId="2392" xr:uid="{00000000-0005-0000-0000-0000693F0000}"/>
    <cellStyle name="標準 8 19 3 2" xfId="8815" xr:uid="{00000000-0005-0000-0000-00006A3F0000}"/>
    <cellStyle name="標準 8 19 3 2 2" xfId="21630" xr:uid="{00000000-0005-0000-0000-00006B3F0000}"/>
    <cellStyle name="標準 8 19 3 3" xfId="15223" xr:uid="{00000000-0005-0000-0000-00006C3F0000}"/>
    <cellStyle name="標準 8 19 4" xfId="4556" xr:uid="{00000000-0005-0000-0000-00006D3F0000}"/>
    <cellStyle name="標準 8 19 4 2" xfId="10969" xr:uid="{00000000-0005-0000-0000-00006E3F0000}"/>
    <cellStyle name="標準 8 19 4 2 2" xfId="23784" xr:uid="{00000000-0005-0000-0000-00006F3F0000}"/>
    <cellStyle name="標準 8 19 4 3" xfId="17377" xr:uid="{00000000-0005-0000-0000-0000703F0000}"/>
    <cellStyle name="標準 8 19 5" xfId="7170" xr:uid="{00000000-0005-0000-0000-0000713F0000}"/>
    <cellStyle name="標準 8 19 5 2" xfId="19985" xr:uid="{00000000-0005-0000-0000-0000723F0000}"/>
    <cellStyle name="標準 8 19 6" xfId="13578" xr:uid="{00000000-0005-0000-0000-0000733F0000}"/>
    <cellStyle name="標準 8 2" xfId="45" xr:uid="{00000000-0005-0000-0000-0000743F0000}"/>
    <cellStyle name="標準 8 2 10" xfId="425" xr:uid="{00000000-0005-0000-0000-0000753F0000}"/>
    <cellStyle name="標準 8 2 10 2" xfId="926" xr:uid="{00000000-0005-0000-0000-0000763F0000}"/>
    <cellStyle name="標準 8 2 10 2 2" xfId="1948" xr:uid="{00000000-0005-0000-0000-0000773F0000}"/>
    <cellStyle name="標準 8 2 10 2 2 2" xfId="3979" xr:uid="{00000000-0005-0000-0000-0000783F0000}"/>
    <cellStyle name="標準 8 2 10 2 2 2 2" xfId="10399" xr:uid="{00000000-0005-0000-0000-0000793F0000}"/>
    <cellStyle name="標準 8 2 10 2 2 2 2 2" xfId="23214" xr:uid="{00000000-0005-0000-0000-00007A3F0000}"/>
    <cellStyle name="標準 8 2 10 2 2 2 3" xfId="16807" xr:uid="{00000000-0005-0000-0000-00007B3F0000}"/>
    <cellStyle name="標準 8 2 10 2 2 3" xfId="6143" xr:uid="{00000000-0005-0000-0000-00007C3F0000}"/>
    <cellStyle name="標準 8 2 10 2 2 3 2" xfId="12556" xr:uid="{00000000-0005-0000-0000-00007D3F0000}"/>
    <cellStyle name="標準 8 2 10 2 2 3 2 2" xfId="25371" xr:uid="{00000000-0005-0000-0000-00007E3F0000}"/>
    <cellStyle name="標準 8 2 10 2 2 3 3" xfId="18964" xr:uid="{00000000-0005-0000-0000-00007F3F0000}"/>
    <cellStyle name="標準 8 2 10 2 2 4" xfId="8374" xr:uid="{00000000-0005-0000-0000-0000803F0000}"/>
    <cellStyle name="標準 8 2 10 2 2 4 2" xfId="21189" xr:uid="{00000000-0005-0000-0000-0000813F0000}"/>
    <cellStyle name="標準 8 2 10 2 2 5" xfId="14782" xr:uid="{00000000-0005-0000-0000-0000823F0000}"/>
    <cellStyle name="標準 8 2 10 2 3" xfId="2957" xr:uid="{00000000-0005-0000-0000-0000833F0000}"/>
    <cellStyle name="標準 8 2 10 2 3 2" xfId="9380" xr:uid="{00000000-0005-0000-0000-0000843F0000}"/>
    <cellStyle name="標準 8 2 10 2 3 2 2" xfId="22195" xr:uid="{00000000-0005-0000-0000-0000853F0000}"/>
    <cellStyle name="標準 8 2 10 2 3 3" xfId="15788" xr:uid="{00000000-0005-0000-0000-0000863F0000}"/>
    <cellStyle name="標準 8 2 10 2 4" xfId="5121" xr:uid="{00000000-0005-0000-0000-0000873F0000}"/>
    <cellStyle name="標準 8 2 10 2 4 2" xfId="11534" xr:uid="{00000000-0005-0000-0000-0000883F0000}"/>
    <cellStyle name="標準 8 2 10 2 4 2 2" xfId="24349" xr:uid="{00000000-0005-0000-0000-0000893F0000}"/>
    <cellStyle name="標準 8 2 10 2 4 3" xfId="17942" xr:uid="{00000000-0005-0000-0000-00008A3F0000}"/>
    <cellStyle name="標準 8 2 10 2 5" xfId="7379" xr:uid="{00000000-0005-0000-0000-00008B3F0000}"/>
    <cellStyle name="標準 8 2 10 2 5 2" xfId="20194" xr:uid="{00000000-0005-0000-0000-00008C3F0000}"/>
    <cellStyle name="標準 8 2 10 2 6" xfId="13787" xr:uid="{00000000-0005-0000-0000-00008D3F0000}"/>
    <cellStyle name="標準 8 2 10 3" xfId="1469" xr:uid="{00000000-0005-0000-0000-00008E3F0000}"/>
    <cellStyle name="標準 8 2 10 3 2" xfId="3501" xr:uid="{00000000-0005-0000-0000-00008F3F0000}"/>
    <cellStyle name="標準 8 2 10 3 2 2" xfId="9921" xr:uid="{00000000-0005-0000-0000-0000903F0000}"/>
    <cellStyle name="標準 8 2 10 3 2 2 2" xfId="22736" xr:uid="{00000000-0005-0000-0000-0000913F0000}"/>
    <cellStyle name="標準 8 2 10 3 2 3" xfId="16329" xr:uid="{00000000-0005-0000-0000-0000923F0000}"/>
    <cellStyle name="標準 8 2 10 3 3" xfId="5665" xr:uid="{00000000-0005-0000-0000-0000933F0000}"/>
    <cellStyle name="標準 8 2 10 3 3 2" xfId="12078" xr:uid="{00000000-0005-0000-0000-0000943F0000}"/>
    <cellStyle name="標準 8 2 10 3 3 2 2" xfId="24893" xr:uid="{00000000-0005-0000-0000-0000953F0000}"/>
    <cellStyle name="標準 8 2 10 3 3 3" xfId="18486" xr:uid="{00000000-0005-0000-0000-0000963F0000}"/>
    <cellStyle name="標準 8 2 10 3 4" xfId="7896" xr:uid="{00000000-0005-0000-0000-0000973F0000}"/>
    <cellStyle name="標準 8 2 10 3 4 2" xfId="20711" xr:uid="{00000000-0005-0000-0000-0000983F0000}"/>
    <cellStyle name="標準 8 2 10 3 5" xfId="14304" xr:uid="{00000000-0005-0000-0000-0000993F0000}"/>
    <cellStyle name="標準 8 2 10 4" xfId="2479" xr:uid="{00000000-0005-0000-0000-00009A3F0000}"/>
    <cellStyle name="標準 8 2 10 4 2" xfId="8902" xr:uid="{00000000-0005-0000-0000-00009B3F0000}"/>
    <cellStyle name="標準 8 2 10 4 2 2" xfId="21717" xr:uid="{00000000-0005-0000-0000-00009C3F0000}"/>
    <cellStyle name="標準 8 2 10 4 3" xfId="15310" xr:uid="{00000000-0005-0000-0000-00009D3F0000}"/>
    <cellStyle name="標準 8 2 10 5" xfId="4643" xr:uid="{00000000-0005-0000-0000-00009E3F0000}"/>
    <cellStyle name="標準 8 2 10 5 2" xfId="11056" xr:uid="{00000000-0005-0000-0000-00009F3F0000}"/>
    <cellStyle name="標準 8 2 10 5 2 2" xfId="23871" xr:uid="{00000000-0005-0000-0000-0000A03F0000}"/>
    <cellStyle name="標準 8 2 10 5 3" xfId="17464" xr:uid="{00000000-0005-0000-0000-0000A13F0000}"/>
    <cellStyle name="標準 8 2 10 6" xfId="6908" xr:uid="{00000000-0005-0000-0000-0000A23F0000}"/>
    <cellStyle name="標準 8 2 10 6 2" xfId="19723" xr:uid="{00000000-0005-0000-0000-0000A33F0000}"/>
    <cellStyle name="標準 8 2 10 7" xfId="13316" xr:uid="{00000000-0005-0000-0000-0000A43F0000}"/>
    <cellStyle name="標準 8 2 11" xfId="483" xr:uid="{00000000-0005-0000-0000-0000A53F0000}"/>
    <cellStyle name="標準 8 2 11 2" xfId="1067" xr:uid="{00000000-0005-0000-0000-0000A63F0000}"/>
    <cellStyle name="標準 8 2 11 2 2" xfId="2107" xr:uid="{00000000-0005-0000-0000-0000A73F0000}"/>
    <cellStyle name="標準 8 2 11 2 2 2" xfId="4138" xr:uid="{00000000-0005-0000-0000-0000A83F0000}"/>
    <cellStyle name="標準 8 2 11 2 2 2 2" xfId="10558" xr:uid="{00000000-0005-0000-0000-0000A93F0000}"/>
    <cellStyle name="標準 8 2 11 2 2 2 2 2" xfId="23373" xr:uid="{00000000-0005-0000-0000-0000AA3F0000}"/>
    <cellStyle name="標準 8 2 11 2 2 2 3" xfId="16966" xr:uid="{00000000-0005-0000-0000-0000AB3F0000}"/>
    <cellStyle name="標準 8 2 11 2 2 3" xfId="6302" xr:uid="{00000000-0005-0000-0000-0000AC3F0000}"/>
    <cellStyle name="標準 8 2 11 2 2 3 2" xfId="12715" xr:uid="{00000000-0005-0000-0000-0000AD3F0000}"/>
    <cellStyle name="標準 8 2 11 2 2 3 2 2" xfId="25530" xr:uid="{00000000-0005-0000-0000-0000AE3F0000}"/>
    <cellStyle name="標準 8 2 11 2 2 3 3" xfId="19123" xr:uid="{00000000-0005-0000-0000-0000AF3F0000}"/>
    <cellStyle name="標準 8 2 11 2 2 4" xfId="8533" xr:uid="{00000000-0005-0000-0000-0000B03F0000}"/>
    <cellStyle name="標準 8 2 11 2 2 4 2" xfId="21348" xr:uid="{00000000-0005-0000-0000-0000B13F0000}"/>
    <cellStyle name="標準 8 2 11 2 2 5" xfId="14941" xr:uid="{00000000-0005-0000-0000-0000B23F0000}"/>
    <cellStyle name="標準 8 2 11 2 3" xfId="3116" xr:uid="{00000000-0005-0000-0000-0000B33F0000}"/>
    <cellStyle name="標準 8 2 11 2 3 2" xfId="9539" xr:uid="{00000000-0005-0000-0000-0000B43F0000}"/>
    <cellStyle name="標準 8 2 11 2 3 2 2" xfId="22354" xr:uid="{00000000-0005-0000-0000-0000B53F0000}"/>
    <cellStyle name="標準 8 2 11 2 3 3" xfId="15947" xr:uid="{00000000-0005-0000-0000-0000B63F0000}"/>
    <cellStyle name="標準 8 2 11 2 4" xfId="5280" xr:uid="{00000000-0005-0000-0000-0000B73F0000}"/>
    <cellStyle name="標準 8 2 11 2 4 2" xfId="11693" xr:uid="{00000000-0005-0000-0000-0000B83F0000}"/>
    <cellStyle name="標準 8 2 11 2 4 2 2" xfId="24508" xr:uid="{00000000-0005-0000-0000-0000B93F0000}"/>
    <cellStyle name="標準 8 2 11 2 4 3" xfId="18101" xr:uid="{00000000-0005-0000-0000-0000BA3F0000}"/>
    <cellStyle name="標準 8 2 11 2 5" xfId="7520" xr:uid="{00000000-0005-0000-0000-0000BB3F0000}"/>
    <cellStyle name="標準 8 2 11 2 5 2" xfId="20335" xr:uid="{00000000-0005-0000-0000-0000BC3F0000}"/>
    <cellStyle name="標準 8 2 11 2 6" xfId="13928" xr:uid="{00000000-0005-0000-0000-0000BD3F0000}"/>
    <cellStyle name="標準 8 2 11 3" xfId="1625" xr:uid="{00000000-0005-0000-0000-0000BE3F0000}"/>
    <cellStyle name="標準 8 2 11 3 2" xfId="3656" xr:uid="{00000000-0005-0000-0000-0000BF3F0000}"/>
    <cellStyle name="標準 8 2 11 3 2 2" xfId="10076" xr:uid="{00000000-0005-0000-0000-0000C03F0000}"/>
    <cellStyle name="標準 8 2 11 3 2 2 2" xfId="22891" xr:uid="{00000000-0005-0000-0000-0000C13F0000}"/>
    <cellStyle name="標準 8 2 11 3 2 3" xfId="16484" xr:uid="{00000000-0005-0000-0000-0000C23F0000}"/>
    <cellStyle name="標準 8 2 11 3 3" xfId="5820" xr:uid="{00000000-0005-0000-0000-0000C33F0000}"/>
    <cellStyle name="標準 8 2 11 3 3 2" xfId="12233" xr:uid="{00000000-0005-0000-0000-0000C43F0000}"/>
    <cellStyle name="標準 8 2 11 3 3 2 2" xfId="25048" xr:uid="{00000000-0005-0000-0000-0000C53F0000}"/>
    <cellStyle name="標準 8 2 11 3 3 3" xfId="18641" xr:uid="{00000000-0005-0000-0000-0000C63F0000}"/>
    <cellStyle name="標準 8 2 11 3 4" xfId="8051" xr:uid="{00000000-0005-0000-0000-0000C73F0000}"/>
    <cellStyle name="標準 8 2 11 3 4 2" xfId="20866" xr:uid="{00000000-0005-0000-0000-0000C83F0000}"/>
    <cellStyle name="標準 8 2 11 3 5" xfId="14459" xr:uid="{00000000-0005-0000-0000-0000C93F0000}"/>
    <cellStyle name="標準 8 2 11 4" xfId="2634" xr:uid="{00000000-0005-0000-0000-0000CA3F0000}"/>
    <cellStyle name="標準 8 2 11 4 2" xfId="9057" xr:uid="{00000000-0005-0000-0000-0000CB3F0000}"/>
    <cellStyle name="標準 8 2 11 4 2 2" xfId="21872" xr:uid="{00000000-0005-0000-0000-0000CC3F0000}"/>
    <cellStyle name="標準 8 2 11 4 3" xfId="15465" xr:uid="{00000000-0005-0000-0000-0000CD3F0000}"/>
    <cellStyle name="標準 8 2 11 5" xfId="4798" xr:uid="{00000000-0005-0000-0000-0000CE3F0000}"/>
    <cellStyle name="標準 8 2 11 5 2" xfId="11211" xr:uid="{00000000-0005-0000-0000-0000CF3F0000}"/>
    <cellStyle name="標準 8 2 11 5 2 2" xfId="24026" xr:uid="{00000000-0005-0000-0000-0000D03F0000}"/>
    <cellStyle name="標準 8 2 11 5 3" xfId="17619" xr:uid="{00000000-0005-0000-0000-0000D13F0000}"/>
    <cellStyle name="標準 8 2 11 6" xfId="6960" xr:uid="{00000000-0005-0000-0000-0000D23F0000}"/>
    <cellStyle name="標準 8 2 11 6 2" xfId="19775" xr:uid="{00000000-0005-0000-0000-0000D33F0000}"/>
    <cellStyle name="標準 8 2 11 7" xfId="13368" xr:uid="{00000000-0005-0000-0000-0000D43F0000}"/>
    <cellStyle name="標準 8 2 12" xfId="738" xr:uid="{00000000-0005-0000-0000-0000D53F0000}"/>
    <cellStyle name="標準 8 2 12 2" xfId="871" xr:uid="{00000000-0005-0000-0000-0000D63F0000}"/>
    <cellStyle name="標準 8 2 12 2 2" xfId="1893" xr:uid="{00000000-0005-0000-0000-0000D73F0000}"/>
    <cellStyle name="標準 8 2 12 2 2 2" xfId="3924" xr:uid="{00000000-0005-0000-0000-0000D83F0000}"/>
    <cellStyle name="標準 8 2 12 2 2 2 2" xfId="10344" xr:uid="{00000000-0005-0000-0000-0000D93F0000}"/>
    <cellStyle name="標準 8 2 12 2 2 2 2 2" xfId="23159" xr:uid="{00000000-0005-0000-0000-0000DA3F0000}"/>
    <cellStyle name="標準 8 2 12 2 2 2 3" xfId="16752" xr:uid="{00000000-0005-0000-0000-0000DB3F0000}"/>
    <cellStyle name="標準 8 2 12 2 2 3" xfId="6088" xr:uid="{00000000-0005-0000-0000-0000DC3F0000}"/>
    <cellStyle name="標準 8 2 12 2 2 3 2" xfId="12501" xr:uid="{00000000-0005-0000-0000-0000DD3F0000}"/>
    <cellStyle name="標準 8 2 12 2 2 3 2 2" xfId="25316" xr:uid="{00000000-0005-0000-0000-0000DE3F0000}"/>
    <cellStyle name="標準 8 2 12 2 2 3 3" xfId="18909" xr:uid="{00000000-0005-0000-0000-0000DF3F0000}"/>
    <cellStyle name="標準 8 2 12 2 2 4" xfId="8319" xr:uid="{00000000-0005-0000-0000-0000E03F0000}"/>
    <cellStyle name="標準 8 2 12 2 2 4 2" xfId="21134" xr:uid="{00000000-0005-0000-0000-0000E13F0000}"/>
    <cellStyle name="標準 8 2 12 2 2 5" xfId="14727" xr:uid="{00000000-0005-0000-0000-0000E23F0000}"/>
    <cellStyle name="標準 8 2 12 2 3" xfId="2902" xr:uid="{00000000-0005-0000-0000-0000E33F0000}"/>
    <cellStyle name="標準 8 2 12 2 3 2" xfId="9325" xr:uid="{00000000-0005-0000-0000-0000E43F0000}"/>
    <cellStyle name="標準 8 2 12 2 3 2 2" xfId="22140" xr:uid="{00000000-0005-0000-0000-0000E53F0000}"/>
    <cellStyle name="標準 8 2 12 2 3 3" xfId="15733" xr:uid="{00000000-0005-0000-0000-0000E63F0000}"/>
    <cellStyle name="標準 8 2 12 2 4" xfId="5066" xr:uid="{00000000-0005-0000-0000-0000E73F0000}"/>
    <cellStyle name="標準 8 2 12 2 4 2" xfId="11479" xr:uid="{00000000-0005-0000-0000-0000E83F0000}"/>
    <cellStyle name="標準 8 2 12 2 4 2 2" xfId="24294" xr:uid="{00000000-0005-0000-0000-0000E93F0000}"/>
    <cellStyle name="標準 8 2 12 2 4 3" xfId="17887" xr:uid="{00000000-0005-0000-0000-0000EA3F0000}"/>
    <cellStyle name="標準 8 2 12 2 5" xfId="7324" xr:uid="{00000000-0005-0000-0000-0000EB3F0000}"/>
    <cellStyle name="標準 8 2 12 2 5 2" xfId="20139" xr:uid="{00000000-0005-0000-0000-0000EC3F0000}"/>
    <cellStyle name="標準 8 2 12 2 6" xfId="13732" xr:uid="{00000000-0005-0000-0000-0000ED3F0000}"/>
    <cellStyle name="標準 8 2 12 3" xfId="1414" xr:uid="{00000000-0005-0000-0000-0000EE3F0000}"/>
    <cellStyle name="標準 8 2 12 3 2" xfId="3446" xr:uid="{00000000-0005-0000-0000-0000EF3F0000}"/>
    <cellStyle name="標準 8 2 12 3 2 2" xfId="9866" xr:uid="{00000000-0005-0000-0000-0000F03F0000}"/>
    <cellStyle name="標準 8 2 12 3 2 2 2" xfId="22681" xr:uid="{00000000-0005-0000-0000-0000F13F0000}"/>
    <cellStyle name="標準 8 2 12 3 2 3" xfId="16274" xr:uid="{00000000-0005-0000-0000-0000F23F0000}"/>
    <cellStyle name="標準 8 2 12 3 3" xfId="5610" xr:uid="{00000000-0005-0000-0000-0000F33F0000}"/>
    <cellStyle name="標準 8 2 12 3 3 2" xfId="12023" xr:uid="{00000000-0005-0000-0000-0000F43F0000}"/>
    <cellStyle name="標準 8 2 12 3 3 2 2" xfId="24838" xr:uid="{00000000-0005-0000-0000-0000F53F0000}"/>
    <cellStyle name="標準 8 2 12 3 3 3" xfId="18431" xr:uid="{00000000-0005-0000-0000-0000F63F0000}"/>
    <cellStyle name="標準 8 2 12 3 4" xfId="7841" xr:uid="{00000000-0005-0000-0000-0000F73F0000}"/>
    <cellStyle name="標準 8 2 12 3 4 2" xfId="20656" xr:uid="{00000000-0005-0000-0000-0000F83F0000}"/>
    <cellStyle name="標準 8 2 12 3 5" xfId="14249" xr:uid="{00000000-0005-0000-0000-0000F93F0000}"/>
    <cellStyle name="標準 8 2 12 4" xfId="2424" xr:uid="{00000000-0005-0000-0000-0000FA3F0000}"/>
    <cellStyle name="標準 8 2 12 4 2" xfId="8847" xr:uid="{00000000-0005-0000-0000-0000FB3F0000}"/>
    <cellStyle name="標準 8 2 12 4 2 2" xfId="21662" xr:uid="{00000000-0005-0000-0000-0000FC3F0000}"/>
    <cellStyle name="標準 8 2 12 4 3" xfId="15255" xr:uid="{00000000-0005-0000-0000-0000FD3F0000}"/>
    <cellStyle name="標準 8 2 12 5" xfId="4588" xr:uid="{00000000-0005-0000-0000-0000FE3F0000}"/>
    <cellStyle name="標準 8 2 12 5 2" xfId="11001" xr:uid="{00000000-0005-0000-0000-0000FF3F0000}"/>
    <cellStyle name="標準 8 2 12 5 2 2" xfId="23816" xr:uid="{00000000-0005-0000-0000-000000400000}"/>
    <cellStyle name="標準 8 2 12 5 3" xfId="17409" xr:uid="{00000000-0005-0000-0000-000001400000}"/>
    <cellStyle name="標準 8 2 12 6" xfId="7192" xr:uid="{00000000-0005-0000-0000-000002400000}"/>
    <cellStyle name="標準 8 2 12 6 2" xfId="20007" xr:uid="{00000000-0005-0000-0000-000003400000}"/>
    <cellStyle name="標準 8 2 12 7" xfId="13600" xr:uid="{00000000-0005-0000-0000-000004400000}"/>
    <cellStyle name="標準 8 2 13" xfId="806" xr:uid="{00000000-0005-0000-0000-000005400000}"/>
    <cellStyle name="標準 8 2 13 2" xfId="1266" xr:uid="{00000000-0005-0000-0000-000006400000}"/>
    <cellStyle name="標準 8 2 13 2 2" xfId="2306" xr:uid="{00000000-0005-0000-0000-000007400000}"/>
    <cellStyle name="標準 8 2 13 2 2 2" xfId="4337" xr:uid="{00000000-0005-0000-0000-000008400000}"/>
    <cellStyle name="標準 8 2 13 2 2 2 2" xfId="10757" xr:uid="{00000000-0005-0000-0000-000009400000}"/>
    <cellStyle name="標準 8 2 13 2 2 2 2 2" xfId="23572" xr:uid="{00000000-0005-0000-0000-00000A400000}"/>
    <cellStyle name="標準 8 2 13 2 2 2 3" xfId="17165" xr:uid="{00000000-0005-0000-0000-00000B400000}"/>
    <cellStyle name="標準 8 2 13 2 2 3" xfId="6501" xr:uid="{00000000-0005-0000-0000-00000C400000}"/>
    <cellStyle name="標準 8 2 13 2 2 3 2" xfId="12914" xr:uid="{00000000-0005-0000-0000-00000D400000}"/>
    <cellStyle name="標準 8 2 13 2 2 3 2 2" xfId="25729" xr:uid="{00000000-0005-0000-0000-00000E400000}"/>
    <cellStyle name="標準 8 2 13 2 2 3 3" xfId="19322" xr:uid="{00000000-0005-0000-0000-00000F400000}"/>
    <cellStyle name="標準 8 2 13 2 2 4" xfId="8732" xr:uid="{00000000-0005-0000-0000-000010400000}"/>
    <cellStyle name="標準 8 2 13 2 2 4 2" xfId="21547" xr:uid="{00000000-0005-0000-0000-000011400000}"/>
    <cellStyle name="標準 8 2 13 2 2 5" xfId="15140" xr:uid="{00000000-0005-0000-0000-000012400000}"/>
    <cellStyle name="標準 8 2 13 2 3" xfId="3315" xr:uid="{00000000-0005-0000-0000-000013400000}"/>
    <cellStyle name="標準 8 2 13 2 3 2" xfId="9738" xr:uid="{00000000-0005-0000-0000-000014400000}"/>
    <cellStyle name="標準 8 2 13 2 3 2 2" xfId="22553" xr:uid="{00000000-0005-0000-0000-000015400000}"/>
    <cellStyle name="標準 8 2 13 2 3 3" xfId="16146" xr:uid="{00000000-0005-0000-0000-000016400000}"/>
    <cellStyle name="標準 8 2 13 2 4" xfId="5479" xr:uid="{00000000-0005-0000-0000-000017400000}"/>
    <cellStyle name="標準 8 2 13 2 4 2" xfId="11892" xr:uid="{00000000-0005-0000-0000-000018400000}"/>
    <cellStyle name="標準 8 2 13 2 4 2 2" xfId="24707" xr:uid="{00000000-0005-0000-0000-000019400000}"/>
    <cellStyle name="標準 8 2 13 2 4 3" xfId="18300" xr:uid="{00000000-0005-0000-0000-00001A400000}"/>
    <cellStyle name="標準 8 2 13 2 5" xfId="7719" xr:uid="{00000000-0005-0000-0000-00001B400000}"/>
    <cellStyle name="標準 8 2 13 2 5 2" xfId="20534" xr:uid="{00000000-0005-0000-0000-00001C400000}"/>
    <cellStyle name="標準 8 2 13 2 6" xfId="14127" xr:uid="{00000000-0005-0000-0000-00001D400000}"/>
    <cellStyle name="標準 8 2 13 3" xfId="1824" xr:uid="{00000000-0005-0000-0000-00001E400000}"/>
    <cellStyle name="標準 8 2 13 3 2" xfId="3855" xr:uid="{00000000-0005-0000-0000-00001F400000}"/>
    <cellStyle name="標準 8 2 13 3 2 2" xfId="10275" xr:uid="{00000000-0005-0000-0000-000020400000}"/>
    <cellStyle name="標準 8 2 13 3 2 2 2" xfId="23090" xr:uid="{00000000-0005-0000-0000-000021400000}"/>
    <cellStyle name="標準 8 2 13 3 2 3" xfId="16683" xr:uid="{00000000-0005-0000-0000-000022400000}"/>
    <cellStyle name="標準 8 2 13 3 3" xfId="6019" xr:uid="{00000000-0005-0000-0000-000023400000}"/>
    <cellStyle name="標準 8 2 13 3 3 2" xfId="12432" xr:uid="{00000000-0005-0000-0000-000024400000}"/>
    <cellStyle name="標準 8 2 13 3 3 2 2" xfId="25247" xr:uid="{00000000-0005-0000-0000-000025400000}"/>
    <cellStyle name="標準 8 2 13 3 3 3" xfId="18840" xr:uid="{00000000-0005-0000-0000-000026400000}"/>
    <cellStyle name="標準 8 2 13 3 4" xfId="8250" xr:uid="{00000000-0005-0000-0000-000027400000}"/>
    <cellStyle name="標準 8 2 13 3 4 2" xfId="21065" xr:uid="{00000000-0005-0000-0000-000028400000}"/>
    <cellStyle name="標準 8 2 13 3 5" xfId="14658" xr:uid="{00000000-0005-0000-0000-000029400000}"/>
    <cellStyle name="標準 8 2 13 4" xfId="2833" xr:uid="{00000000-0005-0000-0000-00002A400000}"/>
    <cellStyle name="標準 8 2 13 4 2" xfId="9256" xr:uid="{00000000-0005-0000-0000-00002B400000}"/>
    <cellStyle name="標準 8 2 13 4 2 2" xfId="22071" xr:uid="{00000000-0005-0000-0000-00002C400000}"/>
    <cellStyle name="標準 8 2 13 4 3" xfId="15664" xr:uid="{00000000-0005-0000-0000-00002D400000}"/>
    <cellStyle name="標準 8 2 13 5" xfId="4997" xr:uid="{00000000-0005-0000-0000-00002E400000}"/>
    <cellStyle name="標準 8 2 13 5 2" xfId="11410" xr:uid="{00000000-0005-0000-0000-00002F400000}"/>
    <cellStyle name="標準 8 2 13 5 2 2" xfId="24225" xr:uid="{00000000-0005-0000-0000-000030400000}"/>
    <cellStyle name="標準 8 2 13 5 3" xfId="17818" xr:uid="{00000000-0005-0000-0000-000031400000}"/>
    <cellStyle name="標準 8 2 13 6" xfId="7259" xr:uid="{00000000-0005-0000-0000-000032400000}"/>
    <cellStyle name="標準 8 2 13 6 2" xfId="20074" xr:uid="{00000000-0005-0000-0000-000033400000}"/>
    <cellStyle name="標準 8 2 13 7" xfId="13667" xr:uid="{00000000-0005-0000-0000-000034400000}"/>
    <cellStyle name="標準 8 2 14" xfId="824" xr:uid="{00000000-0005-0000-0000-000035400000}"/>
    <cellStyle name="標準 8 2 14 2" xfId="1842" xr:uid="{00000000-0005-0000-0000-000036400000}"/>
    <cellStyle name="標準 8 2 14 2 2" xfId="3873" xr:uid="{00000000-0005-0000-0000-000037400000}"/>
    <cellStyle name="標準 8 2 14 2 2 2" xfId="10293" xr:uid="{00000000-0005-0000-0000-000038400000}"/>
    <cellStyle name="標準 8 2 14 2 2 2 2" xfId="23108" xr:uid="{00000000-0005-0000-0000-000039400000}"/>
    <cellStyle name="標準 8 2 14 2 2 3" xfId="16701" xr:uid="{00000000-0005-0000-0000-00003A400000}"/>
    <cellStyle name="標準 8 2 14 2 3" xfId="6037" xr:uid="{00000000-0005-0000-0000-00003B400000}"/>
    <cellStyle name="標準 8 2 14 2 3 2" xfId="12450" xr:uid="{00000000-0005-0000-0000-00003C400000}"/>
    <cellStyle name="標準 8 2 14 2 3 2 2" xfId="25265" xr:uid="{00000000-0005-0000-0000-00003D400000}"/>
    <cellStyle name="標準 8 2 14 2 3 3" xfId="18858" xr:uid="{00000000-0005-0000-0000-00003E400000}"/>
    <cellStyle name="標準 8 2 14 2 4" xfId="8268" xr:uid="{00000000-0005-0000-0000-00003F400000}"/>
    <cellStyle name="標準 8 2 14 2 4 2" xfId="21083" xr:uid="{00000000-0005-0000-0000-000040400000}"/>
    <cellStyle name="標準 8 2 14 2 5" xfId="14676" xr:uid="{00000000-0005-0000-0000-000041400000}"/>
    <cellStyle name="標準 8 2 14 3" xfId="2851" xr:uid="{00000000-0005-0000-0000-000042400000}"/>
    <cellStyle name="標準 8 2 14 3 2" xfId="9274" xr:uid="{00000000-0005-0000-0000-000043400000}"/>
    <cellStyle name="標準 8 2 14 3 2 2" xfId="22089" xr:uid="{00000000-0005-0000-0000-000044400000}"/>
    <cellStyle name="標準 8 2 14 3 3" xfId="15682" xr:uid="{00000000-0005-0000-0000-000045400000}"/>
    <cellStyle name="標準 8 2 14 4" xfId="5015" xr:uid="{00000000-0005-0000-0000-000046400000}"/>
    <cellStyle name="標準 8 2 14 4 2" xfId="11428" xr:uid="{00000000-0005-0000-0000-000047400000}"/>
    <cellStyle name="標準 8 2 14 4 2 2" xfId="24243" xr:uid="{00000000-0005-0000-0000-000048400000}"/>
    <cellStyle name="標準 8 2 14 4 3" xfId="17836" xr:uid="{00000000-0005-0000-0000-000049400000}"/>
    <cellStyle name="標準 8 2 14 5" xfId="7277" xr:uid="{00000000-0005-0000-0000-00004A400000}"/>
    <cellStyle name="標準 8 2 14 5 2" xfId="20092" xr:uid="{00000000-0005-0000-0000-00004B400000}"/>
    <cellStyle name="標準 8 2 14 6" xfId="13685" xr:uid="{00000000-0005-0000-0000-00004C400000}"/>
    <cellStyle name="標準 8 2 15" xfId="711" xr:uid="{00000000-0005-0000-0000-00004D400000}"/>
    <cellStyle name="標準 8 2 15 2" xfId="1379" xr:uid="{00000000-0005-0000-0000-00004E400000}"/>
    <cellStyle name="標準 8 2 15 2 2" xfId="3411" xr:uid="{00000000-0005-0000-0000-00004F400000}"/>
    <cellStyle name="標準 8 2 15 2 2 2" xfId="9831" xr:uid="{00000000-0005-0000-0000-000050400000}"/>
    <cellStyle name="標準 8 2 15 2 2 2 2" xfId="22646" xr:uid="{00000000-0005-0000-0000-000051400000}"/>
    <cellStyle name="標準 8 2 15 2 2 3" xfId="16239" xr:uid="{00000000-0005-0000-0000-000052400000}"/>
    <cellStyle name="標準 8 2 15 2 3" xfId="5575" xr:uid="{00000000-0005-0000-0000-000053400000}"/>
    <cellStyle name="標準 8 2 15 2 3 2" xfId="11988" xr:uid="{00000000-0005-0000-0000-000054400000}"/>
    <cellStyle name="標準 8 2 15 2 3 2 2" xfId="24803" xr:uid="{00000000-0005-0000-0000-000055400000}"/>
    <cellStyle name="標準 8 2 15 2 3 3" xfId="18396" xr:uid="{00000000-0005-0000-0000-000056400000}"/>
    <cellStyle name="標準 8 2 15 2 4" xfId="7806" xr:uid="{00000000-0005-0000-0000-000057400000}"/>
    <cellStyle name="標準 8 2 15 2 4 2" xfId="20621" xr:uid="{00000000-0005-0000-0000-000058400000}"/>
    <cellStyle name="標準 8 2 15 2 5" xfId="14214" xr:uid="{00000000-0005-0000-0000-000059400000}"/>
    <cellStyle name="標準 8 2 15 3" xfId="2389" xr:uid="{00000000-0005-0000-0000-00005A400000}"/>
    <cellStyle name="標準 8 2 15 3 2" xfId="8812" xr:uid="{00000000-0005-0000-0000-00005B400000}"/>
    <cellStyle name="標準 8 2 15 3 2 2" xfId="21627" xr:uid="{00000000-0005-0000-0000-00005C400000}"/>
    <cellStyle name="標準 8 2 15 3 3" xfId="15220" xr:uid="{00000000-0005-0000-0000-00005D400000}"/>
    <cellStyle name="標準 8 2 15 4" xfId="4553" xr:uid="{00000000-0005-0000-0000-00005E400000}"/>
    <cellStyle name="標準 8 2 15 4 2" xfId="10966" xr:uid="{00000000-0005-0000-0000-00005F400000}"/>
    <cellStyle name="標準 8 2 15 4 2 2" xfId="23781" xr:uid="{00000000-0005-0000-0000-000060400000}"/>
    <cellStyle name="標準 8 2 15 4 3" xfId="17374" xr:uid="{00000000-0005-0000-0000-000061400000}"/>
    <cellStyle name="標準 8 2 15 5" xfId="7168" xr:uid="{00000000-0005-0000-0000-000062400000}"/>
    <cellStyle name="標準 8 2 15 5 2" xfId="19983" xr:uid="{00000000-0005-0000-0000-000063400000}"/>
    <cellStyle name="標準 8 2 15 6" xfId="13576" xr:uid="{00000000-0005-0000-0000-000064400000}"/>
    <cellStyle name="標準 8 2 16" xfId="1361" xr:uid="{00000000-0005-0000-0000-000065400000}"/>
    <cellStyle name="標準 8 2 16 2" xfId="3391" xr:uid="{00000000-0005-0000-0000-000066400000}"/>
    <cellStyle name="標準 8 2 16 2 2" xfId="5552" xr:uid="{00000000-0005-0000-0000-000067400000}"/>
    <cellStyle name="標準 8 2 16 2 2 2" xfId="11965" xr:uid="{00000000-0005-0000-0000-000068400000}"/>
    <cellStyle name="標準 8 2 16 2 2 2 2" xfId="24780" xr:uid="{00000000-0005-0000-0000-000069400000}"/>
    <cellStyle name="標準 8 2 16 2 2 3" xfId="18373" xr:uid="{00000000-0005-0000-0000-00006A400000}"/>
    <cellStyle name="標準 8 2 16 2 3" xfId="9811" xr:uid="{00000000-0005-0000-0000-00006B400000}"/>
    <cellStyle name="標準 8 2 16 2 3 2" xfId="22626" xr:uid="{00000000-0005-0000-0000-00006C400000}"/>
    <cellStyle name="標準 8 2 16 2 4" xfId="16219" xr:uid="{00000000-0005-0000-0000-00006D400000}"/>
    <cellStyle name="標準 8 2 16 3" xfId="2368" xr:uid="{00000000-0005-0000-0000-00006E400000}"/>
    <cellStyle name="標準 8 2 16 3 2" xfId="8791" xr:uid="{00000000-0005-0000-0000-00006F400000}"/>
    <cellStyle name="標準 8 2 16 3 2 2" xfId="21606" xr:uid="{00000000-0005-0000-0000-000070400000}"/>
    <cellStyle name="標準 8 2 16 3 3" xfId="15199" xr:uid="{00000000-0005-0000-0000-000071400000}"/>
    <cellStyle name="標準 8 2 16 4" xfId="4530" xr:uid="{00000000-0005-0000-0000-000072400000}"/>
    <cellStyle name="標準 8 2 16 4 2" xfId="10943" xr:uid="{00000000-0005-0000-0000-000073400000}"/>
    <cellStyle name="標準 8 2 16 4 2 2" xfId="23758" xr:uid="{00000000-0005-0000-0000-000074400000}"/>
    <cellStyle name="標準 8 2 16 4 3" xfId="17351" xr:uid="{00000000-0005-0000-0000-000075400000}"/>
    <cellStyle name="標準 8 2 16 5" xfId="7788" xr:uid="{00000000-0005-0000-0000-000076400000}"/>
    <cellStyle name="標準 8 2 16 5 2" xfId="20603" xr:uid="{00000000-0005-0000-0000-000077400000}"/>
    <cellStyle name="標準 8 2 16 6" xfId="14196" xr:uid="{00000000-0005-0000-0000-000078400000}"/>
    <cellStyle name="標準 8 2 17" xfId="1347" xr:uid="{00000000-0005-0000-0000-000079400000}"/>
    <cellStyle name="標準 8 2 17 2" xfId="3382" xr:uid="{00000000-0005-0000-0000-00007A400000}"/>
    <cellStyle name="標準 8 2 17 2 2" xfId="5543" xr:uid="{00000000-0005-0000-0000-00007B400000}"/>
    <cellStyle name="標準 8 2 17 2 2 2" xfId="11956" xr:uid="{00000000-0005-0000-0000-00007C400000}"/>
    <cellStyle name="標準 8 2 17 2 2 2 2" xfId="24771" xr:uid="{00000000-0005-0000-0000-00007D400000}"/>
    <cellStyle name="標準 8 2 17 2 2 3" xfId="18364" xr:uid="{00000000-0005-0000-0000-00007E400000}"/>
    <cellStyle name="標準 8 2 17 2 3" xfId="9802" xr:uid="{00000000-0005-0000-0000-00007F400000}"/>
    <cellStyle name="標準 8 2 17 2 3 2" xfId="22617" xr:uid="{00000000-0005-0000-0000-000080400000}"/>
    <cellStyle name="標準 8 2 17 2 4" xfId="16210" xr:uid="{00000000-0005-0000-0000-000081400000}"/>
    <cellStyle name="標準 8 2 17 3" xfId="2359" xr:uid="{00000000-0005-0000-0000-000082400000}"/>
    <cellStyle name="標準 8 2 17 3 2" xfId="8782" xr:uid="{00000000-0005-0000-0000-000083400000}"/>
    <cellStyle name="標準 8 2 17 3 2 2" xfId="21597" xr:uid="{00000000-0005-0000-0000-000084400000}"/>
    <cellStyle name="標準 8 2 17 3 3" xfId="15190" xr:uid="{00000000-0005-0000-0000-000085400000}"/>
    <cellStyle name="標準 8 2 17 4" xfId="4521" xr:uid="{00000000-0005-0000-0000-000086400000}"/>
    <cellStyle name="標準 8 2 17 4 2" xfId="10934" xr:uid="{00000000-0005-0000-0000-000087400000}"/>
    <cellStyle name="標準 8 2 17 4 2 2" xfId="23749" xr:uid="{00000000-0005-0000-0000-000088400000}"/>
    <cellStyle name="標準 8 2 17 4 3" xfId="17342" xr:uid="{00000000-0005-0000-0000-000089400000}"/>
    <cellStyle name="標準 8 2 17 5" xfId="7780" xr:uid="{00000000-0005-0000-0000-00008A400000}"/>
    <cellStyle name="標準 8 2 17 5 2" xfId="20595" xr:uid="{00000000-0005-0000-0000-00008B400000}"/>
    <cellStyle name="標準 8 2 17 6" xfId="14188" xr:uid="{00000000-0005-0000-0000-00008C400000}"/>
    <cellStyle name="標準 8 2 18" xfId="1315" xr:uid="{00000000-0005-0000-0000-00008D400000}"/>
    <cellStyle name="標準 8 2 18 2" xfId="3362" xr:uid="{00000000-0005-0000-0000-00008E400000}"/>
    <cellStyle name="標準 8 2 18 2 2" xfId="5526" xr:uid="{00000000-0005-0000-0000-00008F400000}"/>
    <cellStyle name="標準 8 2 18 2 2 2" xfId="11939" xr:uid="{00000000-0005-0000-0000-000090400000}"/>
    <cellStyle name="標準 8 2 18 2 2 2 2" xfId="24754" xr:uid="{00000000-0005-0000-0000-000091400000}"/>
    <cellStyle name="標準 8 2 18 2 2 3" xfId="18347" xr:uid="{00000000-0005-0000-0000-000092400000}"/>
    <cellStyle name="標準 8 2 18 2 3" xfId="9785" xr:uid="{00000000-0005-0000-0000-000093400000}"/>
    <cellStyle name="標準 8 2 18 2 3 2" xfId="22600" xr:uid="{00000000-0005-0000-0000-000094400000}"/>
    <cellStyle name="標準 8 2 18 2 4" xfId="16193" xr:uid="{00000000-0005-0000-0000-000095400000}"/>
    <cellStyle name="標準 8 2 18 3" xfId="4504" xr:uid="{00000000-0005-0000-0000-000096400000}"/>
    <cellStyle name="標準 8 2 18 3 2" xfId="10917" xr:uid="{00000000-0005-0000-0000-000097400000}"/>
    <cellStyle name="標準 8 2 18 3 2 2" xfId="23732" xr:uid="{00000000-0005-0000-0000-000098400000}"/>
    <cellStyle name="標準 8 2 18 3 3" xfId="17325" xr:uid="{00000000-0005-0000-0000-000099400000}"/>
    <cellStyle name="標準 8 2 18 4" xfId="7763" xr:uid="{00000000-0005-0000-0000-00009A400000}"/>
    <cellStyle name="標準 8 2 18 4 2" xfId="20578" xr:uid="{00000000-0005-0000-0000-00009B400000}"/>
    <cellStyle name="標準 8 2 18 5" xfId="14171" xr:uid="{00000000-0005-0000-0000-00009C400000}"/>
    <cellStyle name="標準 8 2 19" xfId="1286" xr:uid="{00000000-0005-0000-0000-00009D400000}"/>
    <cellStyle name="標準 8 2 19 2" xfId="3334" xr:uid="{00000000-0005-0000-0000-00009E400000}"/>
    <cellStyle name="標準 8 2 19 2 2" xfId="9757" xr:uid="{00000000-0005-0000-0000-00009F400000}"/>
    <cellStyle name="標準 8 2 19 2 2 2" xfId="22572" xr:uid="{00000000-0005-0000-0000-0000A0400000}"/>
    <cellStyle name="標準 8 2 19 2 3" xfId="16165" xr:uid="{00000000-0005-0000-0000-0000A1400000}"/>
    <cellStyle name="標準 8 2 19 3" xfId="4488" xr:uid="{00000000-0005-0000-0000-0000A2400000}"/>
    <cellStyle name="標準 8 2 19 3 2" xfId="10901" xr:uid="{00000000-0005-0000-0000-0000A3400000}"/>
    <cellStyle name="標準 8 2 19 3 2 2" xfId="23716" xr:uid="{00000000-0005-0000-0000-0000A4400000}"/>
    <cellStyle name="標準 8 2 19 3 3" xfId="17309" xr:uid="{00000000-0005-0000-0000-0000A5400000}"/>
    <cellStyle name="標準 8 2 19 4" xfId="7738" xr:uid="{00000000-0005-0000-0000-0000A6400000}"/>
    <cellStyle name="標準 8 2 19 4 2" xfId="20553" xr:uid="{00000000-0005-0000-0000-0000A7400000}"/>
    <cellStyle name="標準 8 2 19 5" xfId="14146" xr:uid="{00000000-0005-0000-0000-0000A8400000}"/>
    <cellStyle name="標準 8 2 2" xfId="49" xr:uid="{00000000-0005-0000-0000-0000A9400000}"/>
    <cellStyle name="標準 8 2 2 10" xfId="856" xr:uid="{00000000-0005-0000-0000-0000AA400000}"/>
    <cellStyle name="標準 8 2 2 10 2" xfId="1874" xr:uid="{00000000-0005-0000-0000-0000AB400000}"/>
    <cellStyle name="標準 8 2 2 10 2 2" xfId="3905" xr:uid="{00000000-0005-0000-0000-0000AC400000}"/>
    <cellStyle name="標準 8 2 2 10 2 2 2" xfId="10325" xr:uid="{00000000-0005-0000-0000-0000AD400000}"/>
    <cellStyle name="標準 8 2 2 10 2 2 2 2" xfId="23140" xr:uid="{00000000-0005-0000-0000-0000AE400000}"/>
    <cellStyle name="標準 8 2 2 10 2 2 3" xfId="16733" xr:uid="{00000000-0005-0000-0000-0000AF400000}"/>
    <cellStyle name="標準 8 2 2 10 2 3" xfId="6069" xr:uid="{00000000-0005-0000-0000-0000B0400000}"/>
    <cellStyle name="標準 8 2 2 10 2 3 2" xfId="12482" xr:uid="{00000000-0005-0000-0000-0000B1400000}"/>
    <cellStyle name="標準 8 2 2 10 2 3 2 2" xfId="25297" xr:uid="{00000000-0005-0000-0000-0000B2400000}"/>
    <cellStyle name="標準 8 2 2 10 2 3 3" xfId="18890" xr:uid="{00000000-0005-0000-0000-0000B3400000}"/>
    <cellStyle name="標準 8 2 2 10 2 4" xfId="8300" xr:uid="{00000000-0005-0000-0000-0000B4400000}"/>
    <cellStyle name="標準 8 2 2 10 2 4 2" xfId="21115" xr:uid="{00000000-0005-0000-0000-0000B5400000}"/>
    <cellStyle name="標準 8 2 2 10 2 5" xfId="14708" xr:uid="{00000000-0005-0000-0000-0000B6400000}"/>
    <cellStyle name="標準 8 2 2 10 3" xfId="2883" xr:uid="{00000000-0005-0000-0000-0000B7400000}"/>
    <cellStyle name="標準 8 2 2 10 3 2" xfId="9306" xr:uid="{00000000-0005-0000-0000-0000B8400000}"/>
    <cellStyle name="標準 8 2 2 10 3 2 2" xfId="22121" xr:uid="{00000000-0005-0000-0000-0000B9400000}"/>
    <cellStyle name="標準 8 2 2 10 3 3" xfId="15714" xr:uid="{00000000-0005-0000-0000-0000BA400000}"/>
    <cellStyle name="標準 8 2 2 10 4" xfId="5047" xr:uid="{00000000-0005-0000-0000-0000BB400000}"/>
    <cellStyle name="標準 8 2 2 10 4 2" xfId="11460" xr:uid="{00000000-0005-0000-0000-0000BC400000}"/>
    <cellStyle name="標準 8 2 2 10 4 2 2" xfId="24275" xr:uid="{00000000-0005-0000-0000-0000BD400000}"/>
    <cellStyle name="標準 8 2 2 10 4 3" xfId="17868" xr:uid="{00000000-0005-0000-0000-0000BE400000}"/>
    <cellStyle name="標準 8 2 2 10 5" xfId="7309" xr:uid="{00000000-0005-0000-0000-0000BF400000}"/>
    <cellStyle name="標準 8 2 2 10 5 2" xfId="20124" xr:uid="{00000000-0005-0000-0000-0000C0400000}"/>
    <cellStyle name="標準 8 2 2 10 6" xfId="13717" xr:uid="{00000000-0005-0000-0000-0000C1400000}"/>
    <cellStyle name="標準 8 2 2 11" xfId="727" xr:uid="{00000000-0005-0000-0000-0000C2400000}"/>
    <cellStyle name="標準 8 2 2 11 2" xfId="1400" xr:uid="{00000000-0005-0000-0000-0000C3400000}"/>
    <cellStyle name="標準 8 2 2 11 2 2" xfId="3432" xr:uid="{00000000-0005-0000-0000-0000C4400000}"/>
    <cellStyle name="標準 8 2 2 11 2 2 2" xfId="9852" xr:uid="{00000000-0005-0000-0000-0000C5400000}"/>
    <cellStyle name="標準 8 2 2 11 2 2 2 2" xfId="22667" xr:uid="{00000000-0005-0000-0000-0000C6400000}"/>
    <cellStyle name="標準 8 2 2 11 2 2 3" xfId="16260" xr:uid="{00000000-0005-0000-0000-0000C7400000}"/>
    <cellStyle name="標準 8 2 2 11 2 3" xfId="5596" xr:uid="{00000000-0005-0000-0000-0000C8400000}"/>
    <cellStyle name="標準 8 2 2 11 2 3 2" xfId="12009" xr:uid="{00000000-0005-0000-0000-0000C9400000}"/>
    <cellStyle name="標準 8 2 2 11 2 3 2 2" xfId="24824" xr:uid="{00000000-0005-0000-0000-0000CA400000}"/>
    <cellStyle name="標準 8 2 2 11 2 3 3" xfId="18417" xr:uid="{00000000-0005-0000-0000-0000CB400000}"/>
    <cellStyle name="標準 8 2 2 11 2 4" xfId="7827" xr:uid="{00000000-0005-0000-0000-0000CC400000}"/>
    <cellStyle name="標準 8 2 2 11 2 4 2" xfId="20642" xr:uid="{00000000-0005-0000-0000-0000CD400000}"/>
    <cellStyle name="標準 8 2 2 11 2 5" xfId="14235" xr:uid="{00000000-0005-0000-0000-0000CE400000}"/>
    <cellStyle name="標準 8 2 2 11 3" xfId="2410" xr:uid="{00000000-0005-0000-0000-0000CF400000}"/>
    <cellStyle name="標準 8 2 2 11 3 2" xfId="8833" xr:uid="{00000000-0005-0000-0000-0000D0400000}"/>
    <cellStyle name="標準 8 2 2 11 3 2 2" xfId="21648" xr:uid="{00000000-0005-0000-0000-0000D1400000}"/>
    <cellStyle name="標準 8 2 2 11 3 3" xfId="15241" xr:uid="{00000000-0005-0000-0000-0000D2400000}"/>
    <cellStyle name="標準 8 2 2 11 4" xfId="4574" xr:uid="{00000000-0005-0000-0000-0000D3400000}"/>
    <cellStyle name="標準 8 2 2 11 4 2" xfId="10987" xr:uid="{00000000-0005-0000-0000-0000D4400000}"/>
    <cellStyle name="標準 8 2 2 11 4 2 2" xfId="23802" xr:uid="{00000000-0005-0000-0000-0000D5400000}"/>
    <cellStyle name="標準 8 2 2 11 4 3" xfId="17395" xr:uid="{00000000-0005-0000-0000-0000D6400000}"/>
    <cellStyle name="標準 8 2 2 11 5" xfId="7181" xr:uid="{00000000-0005-0000-0000-0000D7400000}"/>
    <cellStyle name="標準 8 2 2 11 5 2" xfId="19996" xr:uid="{00000000-0005-0000-0000-0000D8400000}"/>
    <cellStyle name="標準 8 2 2 11 6" xfId="13589" xr:uid="{00000000-0005-0000-0000-0000D9400000}"/>
    <cellStyle name="標準 8 2 2 12" xfId="1364" xr:uid="{00000000-0005-0000-0000-0000DA400000}"/>
    <cellStyle name="標準 8 2 2 12 2" xfId="3394" xr:uid="{00000000-0005-0000-0000-0000DB400000}"/>
    <cellStyle name="標準 8 2 2 12 2 2" xfId="5556" xr:uid="{00000000-0005-0000-0000-0000DC400000}"/>
    <cellStyle name="標準 8 2 2 12 2 2 2" xfId="11969" xr:uid="{00000000-0005-0000-0000-0000DD400000}"/>
    <cellStyle name="標準 8 2 2 12 2 2 2 2" xfId="24784" xr:uid="{00000000-0005-0000-0000-0000DE400000}"/>
    <cellStyle name="標準 8 2 2 12 2 2 3" xfId="18377" xr:uid="{00000000-0005-0000-0000-0000DF400000}"/>
    <cellStyle name="標準 8 2 2 12 2 3" xfId="9814" xr:uid="{00000000-0005-0000-0000-0000E0400000}"/>
    <cellStyle name="標準 8 2 2 12 2 3 2" xfId="22629" xr:uid="{00000000-0005-0000-0000-0000E1400000}"/>
    <cellStyle name="標準 8 2 2 12 2 4" xfId="16222" xr:uid="{00000000-0005-0000-0000-0000E2400000}"/>
    <cellStyle name="標準 8 2 2 12 3" xfId="4534" xr:uid="{00000000-0005-0000-0000-0000E3400000}"/>
    <cellStyle name="標準 8 2 2 12 3 2" xfId="10947" xr:uid="{00000000-0005-0000-0000-0000E4400000}"/>
    <cellStyle name="標準 8 2 2 12 3 2 2" xfId="23762" xr:uid="{00000000-0005-0000-0000-0000E5400000}"/>
    <cellStyle name="標準 8 2 2 12 3 3" xfId="17355" xr:uid="{00000000-0005-0000-0000-0000E6400000}"/>
    <cellStyle name="標準 8 2 2 12 4" xfId="7791" xr:uid="{00000000-0005-0000-0000-0000E7400000}"/>
    <cellStyle name="標準 8 2 2 12 4 2" xfId="20606" xr:uid="{00000000-0005-0000-0000-0000E8400000}"/>
    <cellStyle name="標準 8 2 2 12 5" xfId="14199" xr:uid="{00000000-0005-0000-0000-0000E9400000}"/>
    <cellStyle name="標準 8 2 2 13" xfId="1289" xr:uid="{00000000-0005-0000-0000-0000EA400000}"/>
    <cellStyle name="標準 8 2 2 13 2" xfId="3338" xr:uid="{00000000-0005-0000-0000-0000EB400000}"/>
    <cellStyle name="標準 8 2 2 13 2 2" xfId="9761" xr:uid="{00000000-0005-0000-0000-0000EC400000}"/>
    <cellStyle name="標準 8 2 2 13 2 2 2" xfId="22576" xr:uid="{00000000-0005-0000-0000-0000ED400000}"/>
    <cellStyle name="標準 8 2 2 13 2 3" xfId="16169" xr:uid="{00000000-0005-0000-0000-0000EE400000}"/>
    <cellStyle name="標準 8 2 2 13 3" xfId="4492" xr:uid="{00000000-0005-0000-0000-0000EF400000}"/>
    <cellStyle name="標準 8 2 2 13 3 2" xfId="10905" xr:uid="{00000000-0005-0000-0000-0000F0400000}"/>
    <cellStyle name="標準 8 2 2 13 3 2 2" xfId="23720" xr:uid="{00000000-0005-0000-0000-0000F1400000}"/>
    <cellStyle name="標準 8 2 2 13 3 3" xfId="17313" xr:uid="{00000000-0005-0000-0000-0000F2400000}"/>
    <cellStyle name="標準 8 2 2 13 4" xfId="7741" xr:uid="{00000000-0005-0000-0000-0000F3400000}"/>
    <cellStyle name="標準 8 2 2 13 4 2" xfId="20556" xr:uid="{00000000-0005-0000-0000-0000F4400000}"/>
    <cellStyle name="標準 8 2 2 13 5" xfId="14149" xr:uid="{00000000-0005-0000-0000-0000F5400000}"/>
    <cellStyle name="標準 8 2 2 14" xfId="707" xr:uid="{00000000-0005-0000-0000-0000F6400000}"/>
    <cellStyle name="標準 8 2 2 14 2" xfId="4371" xr:uid="{00000000-0005-0000-0000-0000F7400000}"/>
    <cellStyle name="標準 8 2 2 14 2 2" xfId="10785" xr:uid="{00000000-0005-0000-0000-0000F8400000}"/>
    <cellStyle name="標準 8 2 2 14 2 2 2" xfId="23600" xr:uid="{00000000-0005-0000-0000-0000F9400000}"/>
    <cellStyle name="標準 8 2 2 14 2 3" xfId="17193" xr:uid="{00000000-0005-0000-0000-0000FA400000}"/>
    <cellStyle name="標準 8 2 2 14 3" xfId="5502" xr:uid="{00000000-0005-0000-0000-0000FB400000}"/>
    <cellStyle name="標準 8 2 2 14 3 2" xfId="11915" xr:uid="{00000000-0005-0000-0000-0000FC400000}"/>
    <cellStyle name="標準 8 2 2 14 3 2 2" xfId="24730" xr:uid="{00000000-0005-0000-0000-0000FD400000}"/>
    <cellStyle name="標準 8 2 2 14 3 3" xfId="18323" xr:uid="{00000000-0005-0000-0000-0000FE400000}"/>
    <cellStyle name="標準 8 2 2 14 4" xfId="7165" xr:uid="{00000000-0005-0000-0000-0000FF400000}"/>
    <cellStyle name="標準 8 2 2 14 4 2" xfId="19980" xr:uid="{00000000-0005-0000-0000-000000410000}"/>
    <cellStyle name="標準 8 2 2 14 5" xfId="13573" xr:uid="{00000000-0005-0000-0000-000001410000}"/>
    <cellStyle name="標準 8 2 2 15" xfId="2372" xr:uid="{00000000-0005-0000-0000-000002410000}"/>
    <cellStyle name="標準 8 2 2 15 2" xfId="8795" xr:uid="{00000000-0005-0000-0000-000003410000}"/>
    <cellStyle name="標準 8 2 2 15 2 2" xfId="21610" xr:uid="{00000000-0005-0000-0000-000004410000}"/>
    <cellStyle name="標準 8 2 2 15 3" xfId="15203" xr:uid="{00000000-0005-0000-0000-000005410000}"/>
    <cellStyle name="標準 8 2 2 16" xfId="4458" xr:uid="{00000000-0005-0000-0000-000006410000}"/>
    <cellStyle name="標準 8 2 2 16 2" xfId="10872" xr:uid="{00000000-0005-0000-0000-000007410000}"/>
    <cellStyle name="標準 8 2 2 16 2 2" xfId="23687" xr:uid="{00000000-0005-0000-0000-000008410000}"/>
    <cellStyle name="標準 8 2 2 16 3" xfId="17280" xr:uid="{00000000-0005-0000-0000-000009410000}"/>
    <cellStyle name="標準 8 2 2 17" xfId="670" xr:uid="{00000000-0005-0000-0000-00000A410000}"/>
    <cellStyle name="標準 8 2 2 17 2" xfId="7132" xr:uid="{00000000-0005-0000-0000-00000B410000}"/>
    <cellStyle name="標準 8 2 2 17 2 2" xfId="19947" xr:uid="{00000000-0005-0000-0000-00000C410000}"/>
    <cellStyle name="標準 8 2 2 17 3" xfId="13540" xr:uid="{00000000-0005-0000-0000-00000D410000}"/>
    <cellStyle name="標準 8 2 2 18" xfId="6523" xr:uid="{00000000-0005-0000-0000-00000E410000}"/>
    <cellStyle name="標準 8 2 2 18 2" xfId="12936" xr:uid="{00000000-0005-0000-0000-00000F410000}"/>
    <cellStyle name="標準 8 2 2 18 2 2" xfId="25751" xr:uid="{00000000-0005-0000-0000-000010410000}"/>
    <cellStyle name="標準 8 2 2 18 3" xfId="19344" xr:uid="{00000000-0005-0000-0000-000011410000}"/>
    <cellStyle name="標準 8 2 2 19" xfId="652" xr:uid="{00000000-0005-0000-0000-000012410000}"/>
    <cellStyle name="標準 8 2 2 19 2" xfId="7123" xr:uid="{00000000-0005-0000-0000-000013410000}"/>
    <cellStyle name="標準 8 2 2 19 2 2" xfId="19938" xr:uid="{00000000-0005-0000-0000-000014410000}"/>
    <cellStyle name="標準 8 2 2 19 3" xfId="13531" xr:uid="{00000000-0005-0000-0000-000015410000}"/>
    <cellStyle name="標準 8 2 2 2" xfId="178" xr:uid="{00000000-0005-0000-0000-000016410000}"/>
    <cellStyle name="標準 8 2 2 2 10" xfId="6596" xr:uid="{00000000-0005-0000-0000-000017410000}"/>
    <cellStyle name="標準 8 2 2 2 10 2" xfId="13008" xr:uid="{00000000-0005-0000-0000-000018410000}"/>
    <cellStyle name="標準 8 2 2 2 10 2 2" xfId="25823" xr:uid="{00000000-0005-0000-0000-000019410000}"/>
    <cellStyle name="標準 8 2 2 2 10 3" xfId="19416" xr:uid="{00000000-0005-0000-0000-00001A410000}"/>
    <cellStyle name="標準 8 2 2 2 11" xfId="6698" xr:uid="{00000000-0005-0000-0000-00001B410000}"/>
    <cellStyle name="標準 8 2 2 2 11 2" xfId="19513" xr:uid="{00000000-0005-0000-0000-00001C410000}"/>
    <cellStyle name="標準 8 2 2 2 12" xfId="13106" xr:uid="{00000000-0005-0000-0000-00001D410000}"/>
    <cellStyle name="標準 8 2 2 2 2" xfId="272" xr:uid="{00000000-0005-0000-0000-00001E410000}"/>
    <cellStyle name="標準 8 2 2 2 2 2" xfId="1212" xr:uid="{00000000-0005-0000-0000-00001F410000}"/>
    <cellStyle name="標準 8 2 2 2 2 2 2" xfId="2252" xr:uid="{00000000-0005-0000-0000-000020410000}"/>
    <cellStyle name="標準 8 2 2 2 2 2 2 2" xfId="4283" xr:uid="{00000000-0005-0000-0000-000021410000}"/>
    <cellStyle name="標準 8 2 2 2 2 2 2 2 2" xfId="10703" xr:uid="{00000000-0005-0000-0000-000022410000}"/>
    <cellStyle name="標準 8 2 2 2 2 2 2 2 2 2" xfId="23518" xr:uid="{00000000-0005-0000-0000-000023410000}"/>
    <cellStyle name="標準 8 2 2 2 2 2 2 2 3" xfId="17111" xr:uid="{00000000-0005-0000-0000-000024410000}"/>
    <cellStyle name="標準 8 2 2 2 2 2 2 3" xfId="6447" xr:uid="{00000000-0005-0000-0000-000025410000}"/>
    <cellStyle name="標準 8 2 2 2 2 2 2 3 2" xfId="12860" xr:uid="{00000000-0005-0000-0000-000026410000}"/>
    <cellStyle name="標準 8 2 2 2 2 2 2 3 2 2" xfId="25675" xr:uid="{00000000-0005-0000-0000-000027410000}"/>
    <cellStyle name="標準 8 2 2 2 2 2 2 3 3" xfId="19268" xr:uid="{00000000-0005-0000-0000-000028410000}"/>
    <cellStyle name="標準 8 2 2 2 2 2 2 4" xfId="8678" xr:uid="{00000000-0005-0000-0000-000029410000}"/>
    <cellStyle name="標準 8 2 2 2 2 2 2 4 2" xfId="21493" xr:uid="{00000000-0005-0000-0000-00002A410000}"/>
    <cellStyle name="標準 8 2 2 2 2 2 2 5" xfId="15086" xr:uid="{00000000-0005-0000-0000-00002B410000}"/>
    <cellStyle name="標準 8 2 2 2 2 2 3" xfId="3261" xr:uid="{00000000-0005-0000-0000-00002C410000}"/>
    <cellStyle name="標準 8 2 2 2 2 2 3 2" xfId="9684" xr:uid="{00000000-0005-0000-0000-00002D410000}"/>
    <cellStyle name="標準 8 2 2 2 2 2 3 2 2" xfId="22499" xr:uid="{00000000-0005-0000-0000-00002E410000}"/>
    <cellStyle name="標準 8 2 2 2 2 2 3 3" xfId="16092" xr:uid="{00000000-0005-0000-0000-00002F410000}"/>
    <cellStyle name="標準 8 2 2 2 2 2 4" xfId="5425" xr:uid="{00000000-0005-0000-0000-000030410000}"/>
    <cellStyle name="標準 8 2 2 2 2 2 4 2" xfId="11838" xr:uid="{00000000-0005-0000-0000-000031410000}"/>
    <cellStyle name="標準 8 2 2 2 2 2 4 2 2" xfId="24653" xr:uid="{00000000-0005-0000-0000-000032410000}"/>
    <cellStyle name="標準 8 2 2 2 2 2 4 3" xfId="18246" xr:uid="{00000000-0005-0000-0000-000033410000}"/>
    <cellStyle name="標準 8 2 2 2 2 2 5" xfId="7665" xr:uid="{00000000-0005-0000-0000-000034410000}"/>
    <cellStyle name="標準 8 2 2 2 2 2 5 2" xfId="20480" xr:uid="{00000000-0005-0000-0000-000035410000}"/>
    <cellStyle name="標準 8 2 2 2 2 2 6" xfId="14073" xr:uid="{00000000-0005-0000-0000-000036410000}"/>
    <cellStyle name="標準 8 2 2 2 2 3" xfId="1770" xr:uid="{00000000-0005-0000-0000-000037410000}"/>
    <cellStyle name="標準 8 2 2 2 2 3 2" xfId="3801" xr:uid="{00000000-0005-0000-0000-000038410000}"/>
    <cellStyle name="標準 8 2 2 2 2 3 2 2" xfId="10221" xr:uid="{00000000-0005-0000-0000-000039410000}"/>
    <cellStyle name="標準 8 2 2 2 2 3 2 2 2" xfId="23036" xr:uid="{00000000-0005-0000-0000-00003A410000}"/>
    <cellStyle name="標準 8 2 2 2 2 3 2 3" xfId="16629" xr:uid="{00000000-0005-0000-0000-00003B410000}"/>
    <cellStyle name="標準 8 2 2 2 2 3 3" xfId="5965" xr:uid="{00000000-0005-0000-0000-00003C410000}"/>
    <cellStyle name="標準 8 2 2 2 2 3 3 2" xfId="12378" xr:uid="{00000000-0005-0000-0000-00003D410000}"/>
    <cellStyle name="標準 8 2 2 2 2 3 3 2 2" xfId="25193" xr:uid="{00000000-0005-0000-0000-00003E410000}"/>
    <cellStyle name="標準 8 2 2 2 2 3 3 3" xfId="18786" xr:uid="{00000000-0005-0000-0000-00003F410000}"/>
    <cellStyle name="標準 8 2 2 2 2 3 4" xfId="8196" xr:uid="{00000000-0005-0000-0000-000040410000}"/>
    <cellStyle name="標準 8 2 2 2 2 3 4 2" xfId="21011" xr:uid="{00000000-0005-0000-0000-000041410000}"/>
    <cellStyle name="標準 8 2 2 2 2 3 5" xfId="14604" xr:uid="{00000000-0005-0000-0000-000042410000}"/>
    <cellStyle name="標準 8 2 2 2 2 4" xfId="2779" xr:uid="{00000000-0005-0000-0000-000043410000}"/>
    <cellStyle name="標準 8 2 2 2 2 4 2" xfId="9202" xr:uid="{00000000-0005-0000-0000-000044410000}"/>
    <cellStyle name="標準 8 2 2 2 2 4 2 2" xfId="22017" xr:uid="{00000000-0005-0000-0000-000045410000}"/>
    <cellStyle name="標準 8 2 2 2 2 4 3" xfId="15610" xr:uid="{00000000-0005-0000-0000-000046410000}"/>
    <cellStyle name="標準 8 2 2 2 2 5" xfId="4943" xr:uid="{00000000-0005-0000-0000-000047410000}"/>
    <cellStyle name="標準 8 2 2 2 2 5 2" xfId="11356" xr:uid="{00000000-0005-0000-0000-000048410000}"/>
    <cellStyle name="標準 8 2 2 2 2 5 2 2" xfId="24171" xr:uid="{00000000-0005-0000-0000-000049410000}"/>
    <cellStyle name="標準 8 2 2 2 2 5 3" xfId="17764" xr:uid="{00000000-0005-0000-0000-00004A410000}"/>
    <cellStyle name="標準 8 2 2 2 2 6" xfId="6624" xr:uid="{00000000-0005-0000-0000-00004B410000}"/>
    <cellStyle name="標準 8 2 2 2 2 6 2" xfId="13035" xr:uid="{00000000-0005-0000-0000-00004C410000}"/>
    <cellStyle name="標準 8 2 2 2 2 6 2 2" xfId="25850" xr:uid="{00000000-0005-0000-0000-00004D410000}"/>
    <cellStyle name="標準 8 2 2 2 2 6 3" xfId="19443" xr:uid="{00000000-0005-0000-0000-00004E410000}"/>
    <cellStyle name="標準 8 2 2 2 2 7" xfId="6772" xr:uid="{00000000-0005-0000-0000-00004F410000}"/>
    <cellStyle name="標準 8 2 2 2 2 7 2" xfId="19587" xr:uid="{00000000-0005-0000-0000-000050410000}"/>
    <cellStyle name="標準 8 2 2 2 2 8" xfId="13180" xr:uid="{00000000-0005-0000-0000-000051410000}"/>
    <cellStyle name="標準 8 2 2 2 3" xfId="363" xr:uid="{00000000-0005-0000-0000-000052410000}"/>
    <cellStyle name="標準 8 2 2 2 3 2" xfId="2064" xr:uid="{00000000-0005-0000-0000-000053410000}"/>
    <cellStyle name="標準 8 2 2 2 3 2 2" xfId="4095" xr:uid="{00000000-0005-0000-0000-000054410000}"/>
    <cellStyle name="標準 8 2 2 2 3 2 2 2" xfId="10515" xr:uid="{00000000-0005-0000-0000-000055410000}"/>
    <cellStyle name="標準 8 2 2 2 3 2 2 2 2" xfId="23330" xr:uid="{00000000-0005-0000-0000-000056410000}"/>
    <cellStyle name="標準 8 2 2 2 3 2 2 3" xfId="16923" xr:uid="{00000000-0005-0000-0000-000057410000}"/>
    <cellStyle name="標準 8 2 2 2 3 2 3" xfId="6259" xr:uid="{00000000-0005-0000-0000-000058410000}"/>
    <cellStyle name="標準 8 2 2 2 3 2 3 2" xfId="12672" xr:uid="{00000000-0005-0000-0000-000059410000}"/>
    <cellStyle name="標準 8 2 2 2 3 2 3 2 2" xfId="25487" xr:uid="{00000000-0005-0000-0000-00005A410000}"/>
    <cellStyle name="標準 8 2 2 2 3 2 3 3" xfId="19080" xr:uid="{00000000-0005-0000-0000-00005B410000}"/>
    <cellStyle name="標準 8 2 2 2 3 2 4" xfId="8490" xr:uid="{00000000-0005-0000-0000-00005C410000}"/>
    <cellStyle name="標準 8 2 2 2 3 2 4 2" xfId="21305" xr:uid="{00000000-0005-0000-0000-00005D410000}"/>
    <cellStyle name="標準 8 2 2 2 3 2 5" xfId="14898" xr:uid="{00000000-0005-0000-0000-00005E410000}"/>
    <cellStyle name="標準 8 2 2 2 3 3" xfId="3073" xr:uid="{00000000-0005-0000-0000-00005F410000}"/>
    <cellStyle name="標準 8 2 2 2 3 3 2" xfId="9496" xr:uid="{00000000-0005-0000-0000-000060410000}"/>
    <cellStyle name="標準 8 2 2 2 3 3 2 2" xfId="22311" xr:uid="{00000000-0005-0000-0000-000061410000}"/>
    <cellStyle name="標準 8 2 2 2 3 3 3" xfId="15904" xr:uid="{00000000-0005-0000-0000-000062410000}"/>
    <cellStyle name="標準 8 2 2 2 3 4" xfId="5237" xr:uid="{00000000-0005-0000-0000-000063410000}"/>
    <cellStyle name="標準 8 2 2 2 3 4 2" xfId="11650" xr:uid="{00000000-0005-0000-0000-000064410000}"/>
    <cellStyle name="標準 8 2 2 2 3 4 2 2" xfId="24465" xr:uid="{00000000-0005-0000-0000-000065410000}"/>
    <cellStyle name="標準 8 2 2 2 3 4 3" xfId="18058" xr:uid="{00000000-0005-0000-0000-000066410000}"/>
    <cellStyle name="標準 8 2 2 2 3 5" xfId="6854" xr:uid="{00000000-0005-0000-0000-000067410000}"/>
    <cellStyle name="標準 8 2 2 2 3 5 2" xfId="19669" xr:uid="{00000000-0005-0000-0000-000068410000}"/>
    <cellStyle name="標準 8 2 2 2 3 6" xfId="13262" xr:uid="{00000000-0005-0000-0000-000069410000}"/>
    <cellStyle name="標準 8 2 2 2 4" xfId="783" xr:uid="{00000000-0005-0000-0000-00006A410000}"/>
    <cellStyle name="標準 8 2 2 2 4 2" xfId="1585" xr:uid="{00000000-0005-0000-0000-00006B410000}"/>
    <cellStyle name="標準 8 2 2 2 4 2 2" xfId="3616" xr:uid="{00000000-0005-0000-0000-00006C410000}"/>
    <cellStyle name="標準 8 2 2 2 4 2 2 2" xfId="10036" xr:uid="{00000000-0005-0000-0000-00006D410000}"/>
    <cellStyle name="標準 8 2 2 2 4 2 2 2 2" xfId="22851" xr:uid="{00000000-0005-0000-0000-00006E410000}"/>
    <cellStyle name="標準 8 2 2 2 4 2 2 3" xfId="16444" xr:uid="{00000000-0005-0000-0000-00006F410000}"/>
    <cellStyle name="標準 8 2 2 2 4 2 3" xfId="5780" xr:uid="{00000000-0005-0000-0000-000070410000}"/>
    <cellStyle name="標準 8 2 2 2 4 2 3 2" xfId="12193" xr:uid="{00000000-0005-0000-0000-000071410000}"/>
    <cellStyle name="標準 8 2 2 2 4 2 3 2 2" xfId="25008" xr:uid="{00000000-0005-0000-0000-000072410000}"/>
    <cellStyle name="標準 8 2 2 2 4 2 3 3" xfId="18601" xr:uid="{00000000-0005-0000-0000-000073410000}"/>
    <cellStyle name="標準 8 2 2 2 4 2 4" xfId="8011" xr:uid="{00000000-0005-0000-0000-000074410000}"/>
    <cellStyle name="標準 8 2 2 2 4 2 4 2" xfId="20826" xr:uid="{00000000-0005-0000-0000-000075410000}"/>
    <cellStyle name="標準 8 2 2 2 4 2 5" xfId="14419" xr:uid="{00000000-0005-0000-0000-000076410000}"/>
    <cellStyle name="標準 8 2 2 2 4 3" xfId="2594" xr:uid="{00000000-0005-0000-0000-000077410000}"/>
    <cellStyle name="標準 8 2 2 2 4 3 2" xfId="9017" xr:uid="{00000000-0005-0000-0000-000078410000}"/>
    <cellStyle name="標準 8 2 2 2 4 3 2 2" xfId="21832" xr:uid="{00000000-0005-0000-0000-000079410000}"/>
    <cellStyle name="標準 8 2 2 2 4 3 3" xfId="15425" xr:uid="{00000000-0005-0000-0000-00007A410000}"/>
    <cellStyle name="標準 8 2 2 2 4 4" xfId="4758" xr:uid="{00000000-0005-0000-0000-00007B410000}"/>
    <cellStyle name="標準 8 2 2 2 4 4 2" xfId="11171" xr:uid="{00000000-0005-0000-0000-00007C410000}"/>
    <cellStyle name="標準 8 2 2 2 4 4 2 2" xfId="23986" xr:uid="{00000000-0005-0000-0000-00007D410000}"/>
    <cellStyle name="標準 8 2 2 2 4 4 3" xfId="17579" xr:uid="{00000000-0005-0000-0000-00007E410000}"/>
    <cellStyle name="標準 8 2 2 2 4 5" xfId="7236" xr:uid="{00000000-0005-0000-0000-00007F410000}"/>
    <cellStyle name="標準 8 2 2 2 4 5 2" xfId="20051" xr:uid="{00000000-0005-0000-0000-000080410000}"/>
    <cellStyle name="標準 8 2 2 2 4 6" xfId="13644" xr:uid="{00000000-0005-0000-0000-000081410000}"/>
    <cellStyle name="標準 8 2 2 2 5" xfId="1370" xr:uid="{00000000-0005-0000-0000-000082410000}"/>
    <cellStyle name="標準 8 2 2 2 5 2" xfId="3401" xr:uid="{00000000-0005-0000-0000-000083410000}"/>
    <cellStyle name="標準 8 2 2 2 5 2 2" xfId="9821" xr:uid="{00000000-0005-0000-0000-000084410000}"/>
    <cellStyle name="標準 8 2 2 2 5 2 2 2" xfId="22636" xr:uid="{00000000-0005-0000-0000-000085410000}"/>
    <cellStyle name="標準 8 2 2 2 5 2 3" xfId="16229" xr:uid="{00000000-0005-0000-0000-000086410000}"/>
    <cellStyle name="標準 8 2 2 2 5 3" xfId="5565" xr:uid="{00000000-0005-0000-0000-000087410000}"/>
    <cellStyle name="標準 8 2 2 2 5 3 2" xfId="11978" xr:uid="{00000000-0005-0000-0000-000088410000}"/>
    <cellStyle name="標準 8 2 2 2 5 3 2 2" xfId="24793" xr:uid="{00000000-0005-0000-0000-000089410000}"/>
    <cellStyle name="標準 8 2 2 2 5 3 3" xfId="18386" xr:uid="{00000000-0005-0000-0000-00008A410000}"/>
    <cellStyle name="標準 8 2 2 2 5 4" xfId="7797" xr:uid="{00000000-0005-0000-0000-00008B410000}"/>
    <cellStyle name="標準 8 2 2 2 5 4 2" xfId="20612" xr:uid="{00000000-0005-0000-0000-00008C410000}"/>
    <cellStyle name="標準 8 2 2 2 5 5" xfId="14205" xr:uid="{00000000-0005-0000-0000-00008D410000}"/>
    <cellStyle name="標準 8 2 2 2 6" xfId="2380" xr:uid="{00000000-0005-0000-0000-00008E410000}"/>
    <cellStyle name="標準 8 2 2 2 6 2" xfId="8803" xr:uid="{00000000-0005-0000-0000-00008F410000}"/>
    <cellStyle name="標準 8 2 2 2 6 2 2" xfId="21618" xr:uid="{00000000-0005-0000-0000-000090410000}"/>
    <cellStyle name="標準 8 2 2 2 6 3" xfId="15211" xr:uid="{00000000-0005-0000-0000-000091410000}"/>
    <cellStyle name="標準 8 2 2 2 7" xfId="4543" xr:uid="{00000000-0005-0000-0000-000092410000}"/>
    <cellStyle name="標準 8 2 2 2 7 2" xfId="10956" xr:uid="{00000000-0005-0000-0000-000093410000}"/>
    <cellStyle name="標準 8 2 2 2 7 2 2" xfId="23771" xr:uid="{00000000-0005-0000-0000-000094410000}"/>
    <cellStyle name="標準 8 2 2 2 7 3" xfId="17364" xr:uid="{00000000-0005-0000-0000-000095410000}"/>
    <cellStyle name="標準 8 2 2 2 8" xfId="702" xr:uid="{00000000-0005-0000-0000-000096410000}"/>
    <cellStyle name="標準 8 2 2 2 8 2" xfId="7161" xr:uid="{00000000-0005-0000-0000-000097410000}"/>
    <cellStyle name="標準 8 2 2 2 8 2 2" xfId="19976" xr:uid="{00000000-0005-0000-0000-000098410000}"/>
    <cellStyle name="標準 8 2 2 2 8 3" xfId="13569" xr:uid="{00000000-0005-0000-0000-000099410000}"/>
    <cellStyle name="標準 8 2 2 2 9" xfId="6550" xr:uid="{00000000-0005-0000-0000-00009A410000}"/>
    <cellStyle name="標準 8 2 2 2 9 2" xfId="12963" xr:uid="{00000000-0005-0000-0000-00009B410000}"/>
    <cellStyle name="標準 8 2 2 2 9 2 2" xfId="25778" xr:uid="{00000000-0005-0000-0000-00009C410000}"/>
    <cellStyle name="標準 8 2 2 2 9 3" xfId="19371" xr:uid="{00000000-0005-0000-0000-00009D410000}"/>
    <cellStyle name="標準 8 2 2 20" xfId="6591" xr:uid="{00000000-0005-0000-0000-00009E410000}"/>
    <cellStyle name="標準 8 2 2 20 2" xfId="13003" xr:uid="{00000000-0005-0000-0000-00009F410000}"/>
    <cellStyle name="標準 8 2 2 20 2 2" xfId="25818" xr:uid="{00000000-0005-0000-0000-0000A0410000}"/>
    <cellStyle name="標準 8 2 2 20 3" xfId="19411" xr:uid="{00000000-0005-0000-0000-0000A1410000}"/>
    <cellStyle name="標準 8 2 2 21" xfId="110" xr:uid="{00000000-0005-0000-0000-0000A2410000}"/>
    <cellStyle name="標準 8 2 2 21 2" xfId="6661" xr:uid="{00000000-0005-0000-0000-0000A3410000}"/>
    <cellStyle name="標準 8 2 2 21 2 2" xfId="19476" xr:uid="{00000000-0005-0000-0000-0000A4410000}"/>
    <cellStyle name="標準 8 2 2 21 3" xfId="13069" xr:uid="{00000000-0005-0000-0000-0000A5410000}"/>
    <cellStyle name="標準 8 2 2 22" xfId="6638" xr:uid="{00000000-0005-0000-0000-0000A6410000}"/>
    <cellStyle name="標準 8 2 2 22 2" xfId="19454" xr:uid="{00000000-0005-0000-0000-0000A7410000}"/>
    <cellStyle name="標準 8 2 2 23" xfId="13060" xr:uid="{00000000-0005-0000-0000-0000A8410000}"/>
    <cellStyle name="標準 8 2 2 3" xfId="198" xr:uid="{00000000-0005-0000-0000-0000A9410000}"/>
    <cellStyle name="標準 8 2 2 3 2" xfId="288" xr:uid="{00000000-0005-0000-0000-0000AA410000}"/>
    <cellStyle name="標準 8 2 2 3 2 2" xfId="1242" xr:uid="{00000000-0005-0000-0000-0000AB410000}"/>
    <cellStyle name="標準 8 2 2 3 2 2 2" xfId="2282" xr:uid="{00000000-0005-0000-0000-0000AC410000}"/>
    <cellStyle name="標準 8 2 2 3 2 2 2 2" xfId="4313" xr:uid="{00000000-0005-0000-0000-0000AD410000}"/>
    <cellStyle name="標準 8 2 2 3 2 2 2 2 2" xfId="10733" xr:uid="{00000000-0005-0000-0000-0000AE410000}"/>
    <cellStyle name="標準 8 2 2 3 2 2 2 2 2 2" xfId="23548" xr:uid="{00000000-0005-0000-0000-0000AF410000}"/>
    <cellStyle name="標準 8 2 2 3 2 2 2 2 3" xfId="17141" xr:uid="{00000000-0005-0000-0000-0000B0410000}"/>
    <cellStyle name="標準 8 2 2 3 2 2 2 3" xfId="6477" xr:uid="{00000000-0005-0000-0000-0000B1410000}"/>
    <cellStyle name="標準 8 2 2 3 2 2 2 3 2" xfId="12890" xr:uid="{00000000-0005-0000-0000-0000B2410000}"/>
    <cellStyle name="標準 8 2 2 3 2 2 2 3 2 2" xfId="25705" xr:uid="{00000000-0005-0000-0000-0000B3410000}"/>
    <cellStyle name="標準 8 2 2 3 2 2 2 3 3" xfId="19298" xr:uid="{00000000-0005-0000-0000-0000B4410000}"/>
    <cellStyle name="標準 8 2 2 3 2 2 2 4" xfId="8708" xr:uid="{00000000-0005-0000-0000-0000B5410000}"/>
    <cellStyle name="標準 8 2 2 3 2 2 2 4 2" xfId="21523" xr:uid="{00000000-0005-0000-0000-0000B6410000}"/>
    <cellStyle name="標準 8 2 2 3 2 2 2 5" xfId="15116" xr:uid="{00000000-0005-0000-0000-0000B7410000}"/>
    <cellStyle name="標準 8 2 2 3 2 2 3" xfId="3291" xr:uid="{00000000-0005-0000-0000-0000B8410000}"/>
    <cellStyle name="標準 8 2 2 3 2 2 3 2" xfId="9714" xr:uid="{00000000-0005-0000-0000-0000B9410000}"/>
    <cellStyle name="標準 8 2 2 3 2 2 3 2 2" xfId="22529" xr:uid="{00000000-0005-0000-0000-0000BA410000}"/>
    <cellStyle name="標準 8 2 2 3 2 2 3 3" xfId="16122" xr:uid="{00000000-0005-0000-0000-0000BB410000}"/>
    <cellStyle name="標準 8 2 2 3 2 2 4" xfId="5455" xr:uid="{00000000-0005-0000-0000-0000BC410000}"/>
    <cellStyle name="標準 8 2 2 3 2 2 4 2" xfId="11868" xr:uid="{00000000-0005-0000-0000-0000BD410000}"/>
    <cellStyle name="標準 8 2 2 3 2 2 4 2 2" xfId="24683" xr:uid="{00000000-0005-0000-0000-0000BE410000}"/>
    <cellStyle name="標準 8 2 2 3 2 2 4 3" xfId="18276" xr:uid="{00000000-0005-0000-0000-0000BF410000}"/>
    <cellStyle name="標準 8 2 2 3 2 2 5" xfId="7695" xr:uid="{00000000-0005-0000-0000-0000C0410000}"/>
    <cellStyle name="標準 8 2 2 3 2 2 5 2" xfId="20510" xr:uid="{00000000-0005-0000-0000-0000C1410000}"/>
    <cellStyle name="標準 8 2 2 3 2 2 6" xfId="14103" xr:uid="{00000000-0005-0000-0000-0000C2410000}"/>
    <cellStyle name="標準 8 2 2 3 2 3" xfId="1800" xr:uid="{00000000-0005-0000-0000-0000C3410000}"/>
    <cellStyle name="標準 8 2 2 3 2 3 2" xfId="3831" xr:uid="{00000000-0005-0000-0000-0000C4410000}"/>
    <cellStyle name="標準 8 2 2 3 2 3 2 2" xfId="10251" xr:uid="{00000000-0005-0000-0000-0000C5410000}"/>
    <cellStyle name="標準 8 2 2 3 2 3 2 2 2" xfId="23066" xr:uid="{00000000-0005-0000-0000-0000C6410000}"/>
    <cellStyle name="標準 8 2 2 3 2 3 2 3" xfId="16659" xr:uid="{00000000-0005-0000-0000-0000C7410000}"/>
    <cellStyle name="標準 8 2 2 3 2 3 3" xfId="5995" xr:uid="{00000000-0005-0000-0000-0000C8410000}"/>
    <cellStyle name="標準 8 2 2 3 2 3 3 2" xfId="12408" xr:uid="{00000000-0005-0000-0000-0000C9410000}"/>
    <cellStyle name="標準 8 2 2 3 2 3 3 2 2" xfId="25223" xr:uid="{00000000-0005-0000-0000-0000CA410000}"/>
    <cellStyle name="標準 8 2 2 3 2 3 3 3" xfId="18816" xr:uid="{00000000-0005-0000-0000-0000CB410000}"/>
    <cellStyle name="標準 8 2 2 3 2 3 4" xfId="8226" xr:uid="{00000000-0005-0000-0000-0000CC410000}"/>
    <cellStyle name="標準 8 2 2 3 2 3 4 2" xfId="21041" xr:uid="{00000000-0005-0000-0000-0000CD410000}"/>
    <cellStyle name="標準 8 2 2 3 2 3 5" xfId="14634" xr:uid="{00000000-0005-0000-0000-0000CE410000}"/>
    <cellStyle name="標準 8 2 2 3 2 4" xfId="2809" xr:uid="{00000000-0005-0000-0000-0000CF410000}"/>
    <cellStyle name="標準 8 2 2 3 2 4 2" xfId="9232" xr:uid="{00000000-0005-0000-0000-0000D0410000}"/>
    <cellStyle name="標準 8 2 2 3 2 4 2 2" xfId="22047" xr:uid="{00000000-0005-0000-0000-0000D1410000}"/>
    <cellStyle name="標準 8 2 2 3 2 4 3" xfId="15640" xr:uid="{00000000-0005-0000-0000-0000D2410000}"/>
    <cellStyle name="標準 8 2 2 3 2 5" xfId="4973" xr:uid="{00000000-0005-0000-0000-0000D3410000}"/>
    <cellStyle name="標準 8 2 2 3 2 5 2" xfId="11386" xr:uid="{00000000-0005-0000-0000-0000D4410000}"/>
    <cellStyle name="標準 8 2 2 3 2 5 2 2" xfId="24201" xr:uid="{00000000-0005-0000-0000-0000D5410000}"/>
    <cellStyle name="標準 8 2 2 3 2 5 3" xfId="17794" xr:uid="{00000000-0005-0000-0000-0000D6410000}"/>
    <cellStyle name="標準 8 2 2 3 2 6" xfId="6787" xr:uid="{00000000-0005-0000-0000-0000D7410000}"/>
    <cellStyle name="標準 8 2 2 3 2 6 2" xfId="19602" xr:uid="{00000000-0005-0000-0000-0000D8410000}"/>
    <cellStyle name="標準 8 2 2 3 2 7" xfId="13195" xr:uid="{00000000-0005-0000-0000-0000D9410000}"/>
    <cellStyle name="標準 8 2 2 3 3" xfId="1054" xr:uid="{00000000-0005-0000-0000-0000DA410000}"/>
    <cellStyle name="標準 8 2 2 3 3 2" xfId="2094" xr:uid="{00000000-0005-0000-0000-0000DB410000}"/>
    <cellStyle name="標準 8 2 2 3 3 2 2" xfId="4125" xr:uid="{00000000-0005-0000-0000-0000DC410000}"/>
    <cellStyle name="標準 8 2 2 3 3 2 2 2" xfId="10545" xr:uid="{00000000-0005-0000-0000-0000DD410000}"/>
    <cellStyle name="標準 8 2 2 3 3 2 2 2 2" xfId="23360" xr:uid="{00000000-0005-0000-0000-0000DE410000}"/>
    <cellStyle name="標準 8 2 2 3 3 2 2 3" xfId="16953" xr:uid="{00000000-0005-0000-0000-0000DF410000}"/>
    <cellStyle name="標準 8 2 2 3 3 2 3" xfId="6289" xr:uid="{00000000-0005-0000-0000-0000E0410000}"/>
    <cellStyle name="標準 8 2 2 3 3 2 3 2" xfId="12702" xr:uid="{00000000-0005-0000-0000-0000E1410000}"/>
    <cellStyle name="標準 8 2 2 3 3 2 3 2 2" xfId="25517" xr:uid="{00000000-0005-0000-0000-0000E2410000}"/>
    <cellStyle name="標準 8 2 2 3 3 2 3 3" xfId="19110" xr:uid="{00000000-0005-0000-0000-0000E3410000}"/>
    <cellStyle name="標準 8 2 2 3 3 2 4" xfId="8520" xr:uid="{00000000-0005-0000-0000-0000E4410000}"/>
    <cellStyle name="標準 8 2 2 3 3 2 4 2" xfId="21335" xr:uid="{00000000-0005-0000-0000-0000E5410000}"/>
    <cellStyle name="標準 8 2 2 3 3 2 5" xfId="14928" xr:uid="{00000000-0005-0000-0000-0000E6410000}"/>
    <cellStyle name="標準 8 2 2 3 3 3" xfId="3103" xr:uid="{00000000-0005-0000-0000-0000E7410000}"/>
    <cellStyle name="標準 8 2 2 3 3 3 2" xfId="9526" xr:uid="{00000000-0005-0000-0000-0000E8410000}"/>
    <cellStyle name="標準 8 2 2 3 3 3 2 2" xfId="22341" xr:uid="{00000000-0005-0000-0000-0000E9410000}"/>
    <cellStyle name="標準 8 2 2 3 3 3 3" xfId="15934" xr:uid="{00000000-0005-0000-0000-0000EA410000}"/>
    <cellStyle name="標準 8 2 2 3 3 4" xfId="5267" xr:uid="{00000000-0005-0000-0000-0000EB410000}"/>
    <cellStyle name="標準 8 2 2 3 3 4 2" xfId="11680" xr:uid="{00000000-0005-0000-0000-0000EC410000}"/>
    <cellStyle name="標準 8 2 2 3 3 4 2 2" xfId="24495" xr:uid="{00000000-0005-0000-0000-0000ED410000}"/>
    <cellStyle name="標準 8 2 2 3 3 4 3" xfId="18088" xr:uid="{00000000-0005-0000-0000-0000EE410000}"/>
    <cellStyle name="標準 8 2 2 3 3 5" xfId="7507" xr:uid="{00000000-0005-0000-0000-0000EF410000}"/>
    <cellStyle name="標準 8 2 2 3 3 5 2" xfId="20322" xr:uid="{00000000-0005-0000-0000-0000F0410000}"/>
    <cellStyle name="標準 8 2 2 3 3 6" xfId="13915" xr:uid="{00000000-0005-0000-0000-0000F1410000}"/>
    <cellStyle name="標準 8 2 2 3 4" xfId="1614" xr:uid="{00000000-0005-0000-0000-0000F2410000}"/>
    <cellStyle name="標準 8 2 2 3 4 2" xfId="3645" xr:uid="{00000000-0005-0000-0000-0000F3410000}"/>
    <cellStyle name="標準 8 2 2 3 4 2 2" xfId="10065" xr:uid="{00000000-0005-0000-0000-0000F4410000}"/>
    <cellStyle name="標準 8 2 2 3 4 2 2 2" xfId="22880" xr:uid="{00000000-0005-0000-0000-0000F5410000}"/>
    <cellStyle name="標準 8 2 2 3 4 2 3" xfId="16473" xr:uid="{00000000-0005-0000-0000-0000F6410000}"/>
    <cellStyle name="標準 8 2 2 3 4 3" xfId="5809" xr:uid="{00000000-0005-0000-0000-0000F7410000}"/>
    <cellStyle name="標準 8 2 2 3 4 3 2" xfId="12222" xr:uid="{00000000-0005-0000-0000-0000F8410000}"/>
    <cellStyle name="標準 8 2 2 3 4 3 2 2" xfId="25037" xr:uid="{00000000-0005-0000-0000-0000F9410000}"/>
    <cellStyle name="標準 8 2 2 3 4 3 3" xfId="18630" xr:uid="{00000000-0005-0000-0000-0000FA410000}"/>
    <cellStyle name="標準 8 2 2 3 4 4" xfId="8040" xr:uid="{00000000-0005-0000-0000-0000FB410000}"/>
    <cellStyle name="標準 8 2 2 3 4 4 2" xfId="20855" xr:uid="{00000000-0005-0000-0000-0000FC410000}"/>
    <cellStyle name="標準 8 2 2 3 4 5" xfId="14448" xr:uid="{00000000-0005-0000-0000-0000FD410000}"/>
    <cellStyle name="標準 8 2 2 3 5" xfId="2623" xr:uid="{00000000-0005-0000-0000-0000FE410000}"/>
    <cellStyle name="標準 8 2 2 3 5 2" xfId="9046" xr:uid="{00000000-0005-0000-0000-0000FF410000}"/>
    <cellStyle name="標準 8 2 2 3 5 2 2" xfId="21861" xr:uid="{00000000-0005-0000-0000-000000420000}"/>
    <cellStyle name="標準 8 2 2 3 5 3" xfId="15454" xr:uid="{00000000-0005-0000-0000-000001420000}"/>
    <cellStyle name="標準 8 2 2 3 6" xfId="4787" xr:uid="{00000000-0005-0000-0000-000002420000}"/>
    <cellStyle name="標準 8 2 2 3 6 2" xfId="11200" xr:uid="{00000000-0005-0000-0000-000003420000}"/>
    <cellStyle name="標準 8 2 2 3 6 2 2" xfId="24015" xr:uid="{00000000-0005-0000-0000-000004420000}"/>
    <cellStyle name="標準 8 2 2 3 6 3" xfId="17608" xr:uid="{00000000-0005-0000-0000-000005420000}"/>
    <cellStyle name="標準 8 2 2 3 7" xfId="6619" xr:uid="{00000000-0005-0000-0000-000006420000}"/>
    <cellStyle name="標準 8 2 2 3 7 2" xfId="13030" xr:uid="{00000000-0005-0000-0000-000007420000}"/>
    <cellStyle name="標準 8 2 2 3 7 2 2" xfId="25845" xr:uid="{00000000-0005-0000-0000-000008420000}"/>
    <cellStyle name="標準 8 2 2 3 7 3" xfId="19438" xr:uid="{00000000-0005-0000-0000-000009420000}"/>
    <cellStyle name="標準 8 2 2 3 8" xfId="6710" xr:uid="{00000000-0005-0000-0000-00000A420000}"/>
    <cellStyle name="標準 8 2 2 3 8 2" xfId="19525" xr:uid="{00000000-0005-0000-0000-00000B420000}"/>
    <cellStyle name="標準 8 2 2 3 9" xfId="13118" xr:uid="{00000000-0005-0000-0000-00000C420000}"/>
    <cellStyle name="標準 8 2 2 4" xfId="225" xr:uid="{00000000-0005-0000-0000-00000D420000}"/>
    <cellStyle name="標準 8 2 2 4 2" xfId="317" xr:uid="{00000000-0005-0000-0000-00000E420000}"/>
    <cellStyle name="標準 8 2 2 4 2 2" xfId="1183" xr:uid="{00000000-0005-0000-0000-00000F420000}"/>
    <cellStyle name="標準 8 2 2 4 2 2 2" xfId="2223" xr:uid="{00000000-0005-0000-0000-000010420000}"/>
    <cellStyle name="標準 8 2 2 4 2 2 2 2" xfId="4254" xr:uid="{00000000-0005-0000-0000-000011420000}"/>
    <cellStyle name="標準 8 2 2 4 2 2 2 2 2" xfId="10674" xr:uid="{00000000-0005-0000-0000-000012420000}"/>
    <cellStyle name="標準 8 2 2 4 2 2 2 2 2 2" xfId="23489" xr:uid="{00000000-0005-0000-0000-000013420000}"/>
    <cellStyle name="標準 8 2 2 4 2 2 2 2 3" xfId="17082" xr:uid="{00000000-0005-0000-0000-000014420000}"/>
    <cellStyle name="標準 8 2 2 4 2 2 2 3" xfId="6418" xr:uid="{00000000-0005-0000-0000-000015420000}"/>
    <cellStyle name="標準 8 2 2 4 2 2 2 3 2" xfId="12831" xr:uid="{00000000-0005-0000-0000-000016420000}"/>
    <cellStyle name="標準 8 2 2 4 2 2 2 3 2 2" xfId="25646" xr:uid="{00000000-0005-0000-0000-000017420000}"/>
    <cellStyle name="標準 8 2 2 4 2 2 2 3 3" xfId="19239" xr:uid="{00000000-0005-0000-0000-000018420000}"/>
    <cellStyle name="標準 8 2 2 4 2 2 2 4" xfId="8649" xr:uid="{00000000-0005-0000-0000-000019420000}"/>
    <cellStyle name="標準 8 2 2 4 2 2 2 4 2" xfId="21464" xr:uid="{00000000-0005-0000-0000-00001A420000}"/>
    <cellStyle name="標準 8 2 2 4 2 2 2 5" xfId="15057" xr:uid="{00000000-0005-0000-0000-00001B420000}"/>
    <cellStyle name="標準 8 2 2 4 2 2 3" xfId="3232" xr:uid="{00000000-0005-0000-0000-00001C420000}"/>
    <cellStyle name="標準 8 2 2 4 2 2 3 2" xfId="9655" xr:uid="{00000000-0005-0000-0000-00001D420000}"/>
    <cellStyle name="標準 8 2 2 4 2 2 3 2 2" xfId="22470" xr:uid="{00000000-0005-0000-0000-00001E420000}"/>
    <cellStyle name="標準 8 2 2 4 2 2 3 3" xfId="16063" xr:uid="{00000000-0005-0000-0000-00001F420000}"/>
    <cellStyle name="標準 8 2 2 4 2 2 4" xfId="5396" xr:uid="{00000000-0005-0000-0000-000020420000}"/>
    <cellStyle name="標準 8 2 2 4 2 2 4 2" xfId="11809" xr:uid="{00000000-0005-0000-0000-000021420000}"/>
    <cellStyle name="標準 8 2 2 4 2 2 4 2 2" xfId="24624" xr:uid="{00000000-0005-0000-0000-000022420000}"/>
    <cellStyle name="標準 8 2 2 4 2 2 4 3" xfId="18217" xr:uid="{00000000-0005-0000-0000-000023420000}"/>
    <cellStyle name="標準 8 2 2 4 2 2 5" xfId="7636" xr:uid="{00000000-0005-0000-0000-000024420000}"/>
    <cellStyle name="標準 8 2 2 4 2 2 5 2" xfId="20451" xr:uid="{00000000-0005-0000-0000-000025420000}"/>
    <cellStyle name="標準 8 2 2 4 2 2 6" xfId="14044" xr:uid="{00000000-0005-0000-0000-000026420000}"/>
    <cellStyle name="標準 8 2 2 4 2 3" xfId="1741" xr:uid="{00000000-0005-0000-0000-000027420000}"/>
    <cellStyle name="標準 8 2 2 4 2 3 2" xfId="3772" xr:uid="{00000000-0005-0000-0000-000028420000}"/>
    <cellStyle name="標準 8 2 2 4 2 3 2 2" xfId="10192" xr:uid="{00000000-0005-0000-0000-000029420000}"/>
    <cellStyle name="標準 8 2 2 4 2 3 2 2 2" xfId="23007" xr:uid="{00000000-0005-0000-0000-00002A420000}"/>
    <cellStyle name="標準 8 2 2 4 2 3 2 3" xfId="16600" xr:uid="{00000000-0005-0000-0000-00002B420000}"/>
    <cellStyle name="標準 8 2 2 4 2 3 3" xfId="5936" xr:uid="{00000000-0005-0000-0000-00002C420000}"/>
    <cellStyle name="標準 8 2 2 4 2 3 3 2" xfId="12349" xr:uid="{00000000-0005-0000-0000-00002D420000}"/>
    <cellStyle name="標準 8 2 2 4 2 3 3 2 2" xfId="25164" xr:uid="{00000000-0005-0000-0000-00002E420000}"/>
    <cellStyle name="標準 8 2 2 4 2 3 3 3" xfId="18757" xr:uid="{00000000-0005-0000-0000-00002F420000}"/>
    <cellStyle name="標準 8 2 2 4 2 3 4" xfId="8167" xr:uid="{00000000-0005-0000-0000-000030420000}"/>
    <cellStyle name="標準 8 2 2 4 2 3 4 2" xfId="20982" xr:uid="{00000000-0005-0000-0000-000031420000}"/>
    <cellStyle name="標準 8 2 2 4 2 3 5" xfId="14575" xr:uid="{00000000-0005-0000-0000-000032420000}"/>
    <cellStyle name="標準 8 2 2 4 2 4" xfId="2750" xr:uid="{00000000-0005-0000-0000-000033420000}"/>
    <cellStyle name="標準 8 2 2 4 2 4 2" xfId="9173" xr:uid="{00000000-0005-0000-0000-000034420000}"/>
    <cellStyle name="標準 8 2 2 4 2 4 2 2" xfId="21988" xr:uid="{00000000-0005-0000-0000-000035420000}"/>
    <cellStyle name="標準 8 2 2 4 2 4 3" xfId="15581" xr:uid="{00000000-0005-0000-0000-000036420000}"/>
    <cellStyle name="標準 8 2 2 4 2 5" xfId="4914" xr:uid="{00000000-0005-0000-0000-000037420000}"/>
    <cellStyle name="標準 8 2 2 4 2 5 2" xfId="11327" xr:uid="{00000000-0005-0000-0000-000038420000}"/>
    <cellStyle name="標準 8 2 2 4 2 5 2 2" xfId="24142" xr:uid="{00000000-0005-0000-0000-000039420000}"/>
    <cellStyle name="標準 8 2 2 4 2 5 3" xfId="17735" xr:uid="{00000000-0005-0000-0000-00003A420000}"/>
    <cellStyle name="標準 8 2 2 4 2 6" xfId="6808" xr:uid="{00000000-0005-0000-0000-00003B420000}"/>
    <cellStyle name="標準 8 2 2 4 2 6 2" xfId="19623" xr:uid="{00000000-0005-0000-0000-00003C420000}"/>
    <cellStyle name="標準 8 2 2 4 2 7" xfId="13216" xr:uid="{00000000-0005-0000-0000-00003D420000}"/>
    <cellStyle name="標準 8 2 2 4 3" xfId="1012" xr:uid="{00000000-0005-0000-0000-00003E420000}"/>
    <cellStyle name="標準 8 2 2 4 3 2" xfId="2035" xr:uid="{00000000-0005-0000-0000-00003F420000}"/>
    <cellStyle name="標準 8 2 2 4 3 2 2" xfId="4066" xr:uid="{00000000-0005-0000-0000-000040420000}"/>
    <cellStyle name="標準 8 2 2 4 3 2 2 2" xfId="10486" xr:uid="{00000000-0005-0000-0000-000041420000}"/>
    <cellStyle name="標準 8 2 2 4 3 2 2 2 2" xfId="23301" xr:uid="{00000000-0005-0000-0000-000042420000}"/>
    <cellStyle name="標準 8 2 2 4 3 2 2 3" xfId="16894" xr:uid="{00000000-0005-0000-0000-000043420000}"/>
    <cellStyle name="標準 8 2 2 4 3 2 3" xfId="6230" xr:uid="{00000000-0005-0000-0000-000044420000}"/>
    <cellStyle name="標準 8 2 2 4 3 2 3 2" xfId="12643" xr:uid="{00000000-0005-0000-0000-000045420000}"/>
    <cellStyle name="標準 8 2 2 4 3 2 3 2 2" xfId="25458" xr:uid="{00000000-0005-0000-0000-000046420000}"/>
    <cellStyle name="標準 8 2 2 4 3 2 3 3" xfId="19051" xr:uid="{00000000-0005-0000-0000-000047420000}"/>
    <cellStyle name="標準 8 2 2 4 3 2 4" xfId="8461" xr:uid="{00000000-0005-0000-0000-000048420000}"/>
    <cellStyle name="標準 8 2 2 4 3 2 4 2" xfId="21276" xr:uid="{00000000-0005-0000-0000-000049420000}"/>
    <cellStyle name="標準 8 2 2 4 3 2 5" xfId="14869" xr:uid="{00000000-0005-0000-0000-00004A420000}"/>
    <cellStyle name="標準 8 2 2 4 3 3" xfId="3044" xr:uid="{00000000-0005-0000-0000-00004B420000}"/>
    <cellStyle name="標準 8 2 2 4 3 3 2" xfId="9467" xr:uid="{00000000-0005-0000-0000-00004C420000}"/>
    <cellStyle name="標準 8 2 2 4 3 3 2 2" xfId="22282" xr:uid="{00000000-0005-0000-0000-00004D420000}"/>
    <cellStyle name="標準 8 2 2 4 3 3 3" xfId="15875" xr:uid="{00000000-0005-0000-0000-00004E420000}"/>
    <cellStyle name="標準 8 2 2 4 3 4" xfId="5208" xr:uid="{00000000-0005-0000-0000-00004F420000}"/>
    <cellStyle name="標準 8 2 2 4 3 4 2" xfId="11621" xr:uid="{00000000-0005-0000-0000-000050420000}"/>
    <cellStyle name="標準 8 2 2 4 3 4 2 2" xfId="24436" xr:uid="{00000000-0005-0000-0000-000051420000}"/>
    <cellStyle name="標準 8 2 2 4 3 4 3" xfId="18029" xr:uid="{00000000-0005-0000-0000-000052420000}"/>
    <cellStyle name="標準 8 2 2 4 3 5" xfId="7465" xr:uid="{00000000-0005-0000-0000-000053420000}"/>
    <cellStyle name="標準 8 2 2 4 3 5 2" xfId="20280" xr:uid="{00000000-0005-0000-0000-000054420000}"/>
    <cellStyle name="標準 8 2 2 4 3 6" xfId="13873" xr:uid="{00000000-0005-0000-0000-000055420000}"/>
    <cellStyle name="標準 8 2 2 4 4" xfId="1556" xr:uid="{00000000-0005-0000-0000-000056420000}"/>
    <cellStyle name="標準 8 2 2 4 4 2" xfId="3587" xr:uid="{00000000-0005-0000-0000-000057420000}"/>
    <cellStyle name="標準 8 2 2 4 4 2 2" xfId="10007" xr:uid="{00000000-0005-0000-0000-000058420000}"/>
    <cellStyle name="標準 8 2 2 4 4 2 2 2" xfId="22822" xr:uid="{00000000-0005-0000-0000-000059420000}"/>
    <cellStyle name="標準 8 2 2 4 4 2 3" xfId="16415" xr:uid="{00000000-0005-0000-0000-00005A420000}"/>
    <cellStyle name="標準 8 2 2 4 4 3" xfId="5751" xr:uid="{00000000-0005-0000-0000-00005B420000}"/>
    <cellStyle name="標準 8 2 2 4 4 3 2" xfId="12164" xr:uid="{00000000-0005-0000-0000-00005C420000}"/>
    <cellStyle name="標準 8 2 2 4 4 3 2 2" xfId="24979" xr:uid="{00000000-0005-0000-0000-00005D420000}"/>
    <cellStyle name="標準 8 2 2 4 4 3 3" xfId="18572" xr:uid="{00000000-0005-0000-0000-00005E420000}"/>
    <cellStyle name="標準 8 2 2 4 4 4" xfId="7982" xr:uid="{00000000-0005-0000-0000-00005F420000}"/>
    <cellStyle name="標準 8 2 2 4 4 4 2" xfId="20797" xr:uid="{00000000-0005-0000-0000-000060420000}"/>
    <cellStyle name="標準 8 2 2 4 4 5" xfId="14390" xr:uid="{00000000-0005-0000-0000-000061420000}"/>
    <cellStyle name="標準 8 2 2 4 5" xfId="2565" xr:uid="{00000000-0005-0000-0000-000062420000}"/>
    <cellStyle name="標準 8 2 2 4 5 2" xfId="8988" xr:uid="{00000000-0005-0000-0000-000063420000}"/>
    <cellStyle name="標準 8 2 2 4 5 2 2" xfId="21803" xr:uid="{00000000-0005-0000-0000-000064420000}"/>
    <cellStyle name="標準 8 2 2 4 5 3" xfId="15396" xr:uid="{00000000-0005-0000-0000-000065420000}"/>
    <cellStyle name="標準 8 2 2 4 6" xfId="4729" xr:uid="{00000000-0005-0000-0000-000066420000}"/>
    <cellStyle name="標準 8 2 2 4 6 2" xfId="11142" xr:uid="{00000000-0005-0000-0000-000067420000}"/>
    <cellStyle name="標準 8 2 2 4 6 2 2" xfId="23957" xr:uid="{00000000-0005-0000-0000-000068420000}"/>
    <cellStyle name="標準 8 2 2 4 6 3" xfId="17550" xr:uid="{00000000-0005-0000-0000-000069420000}"/>
    <cellStyle name="標準 8 2 2 4 7" xfId="6731" xr:uid="{00000000-0005-0000-0000-00006A420000}"/>
    <cellStyle name="標準 8 2 2 4 7 2" xfId="19546" xr:uid="{00000000-0005-0000-0000-00006B420000}"/>
    <cellStyle name="標準 8 2 2 4 8" xfId="13139" xr:uid="{00000000-0005-0000-0000-00006C420000}"/>
    <cellStyle name="標準 8 2 2 5" xfId="263" xr:uid="{00000000-0005-0000-0000-00006D420000}"/>
    <cellStyle name="標準 8 2 2 5 2" xfId="550" xr:uid="{00000000-0005-0000-0000-00006E420000}"/>
    <cellStyle name="標準 8 2 2 5 2 2" xfId="1139" xr:uid="{00000000-0005-0000-0000-00006F420000}"/>
    <cellStyle name="標準 8 2 2 5 2 2 2" xfId="2179" xr:uid="{00000000-0005-0000-0000-000070420000}"/>
    <cellStyle name="標準 8 2 2 5 2 2 2 2" xfId="4210" xr:uid="{00000000-0005-0000-0000-000071420000}"/>
    <cellStyle name="標準 8 2 2 5 2 2 2 2 2" xfId="10630" xr:uid="{00000000-0005-0000-0000-000072420000}"/>
    <cellStyle name="標準 8 2 2 5 2 2 2 2 2 2" xfId="23445" xr:uid="{00000000-0005-0000-0000-000073420000}"/>
    <cellStyle name="標準 8 2 2 5 2 2 2 2 3" xfId="17038" xr:uid="{00000000-0005-0000-0000-000074420000}"/>
    <cellStyle name="標準 8 2 2 5 2 2 2 3" xfId="6374" xr:uid="{00000000-0005-0000-0000-000075420000}"/>
    <cellStyle name="標準 8 2 2 5 2 2 2 3 2" xfId="12787" xr:uid="{00000000-0005-0000-0000-000076420000}"/>
    <cellStyle name="標準 8 2 2 5 2 2 2 3 2 2" xfId="25602" xr:uid="{00000000-0005-0000-0000-000077420000}"/>
    <cellStyle name="標準 8 2 2 5 2 2 2 3 3" xfId="19195" xr:uid="{00000000-0005-0000-0000-000078420000}"/>
    <cellStyle name="標準 8 2 2 5 2 2 2 4" xfId="8605" xr:uid="{00000000-0005-0000-0000-000079420000}"/>
    <cellStyle name="標準 8 2 2 5 2 2 2 4 2" xfId="21420" xr:uid="{00000000-0005-0000-0000-00007A420000}"/>
    <cellStyle name="標準 8 2 2 5 2 2 2 5" xfId="15013" xr:uid="{00000000-0005-0000-0000-00007B420000}"/>
    <cellStyle name="標準 8 2 2 5 2 2 3" xfId="3188" xr:uid="{00000000-0005-0000-0000-00007C420000}"/>
    <cellStyle name="標準 8 2 2 5 2 2 3 2" xfId="9611" xr:uid="{00000000-0005-0000-0000-00007D420000}"/>
    <cellStyle name="標準 8 2 2 5 2 2 3 2 2" xfId="22426" xr:uid="{00000000-0005-0000-0000-00007E420000}"/>
    <cellStyle name="標準 8 2 2 5 2 2 3 3" xfId="16019" xr:uid="{00000000-0005-0000-0000-00007F420000}"/>
    <cellStyle name="標準 8 2 2 5 2 2 4" xfId="5352" xr:uid="{00000000-0005-0000-0000-000080420000}"/>
    <cellStyle name="標準 8 2 2 5 2 2 4 2" xfId="11765" xr:uid="{00000000-0005-0000-0000-000081420000}"/>
    <cellStyle name="標準 8 2 2 5 2 2 4 2 2" xfId="24580" xr:uid="{00000000-0005-0000-0000-000082420000}"/>
    <cellStyle name="標準 8 2 2 5 2 2 4 3" xfId="18173" xr:uid="{00000000-0005-0000-0000-000083420000}"/>
    <cellStyle name="標準 8 2 2 5 2 2 5" xfId="7592" xr:uid="{00000000-0005-0000-0000-000084420000}"/>
    <cellStyle name="標準 8 2 2 5 2 2 5 2" xfId="20407" xr:uid="{00000000-0005-0000-0000-000085420000}"/>
    <cellStyle name="標準 8 2 2 5 2 2 6" xfId="14000" xr:uid="{00000000-0005-0000-0000-000086420000}"/>
    <cellStyle name="標準 8 2 2 5 2 3" xfId="1697" xr:uid="{00000000-0005-0000-0000-000087420000}"/>
    <cellStyle name="標準 8 2 2 5 2 3 2" xfId="3728" xr:uid="{00000000-0005-0000-0000-000088420000}"/>
    <cellStyle name="標準 8 2 2 5 2 3 2 2" xfId="10148" xr:uid="{00000000-0005-0000-0000-000089420000}"/>
    <cellStyle name="標準 8 2 2 5 2 3 2 2 2" xfId="22963" xr:uid="{00000000-0005-0000-0000-00008A420000}"/>
    <cellStyle name="標準 8 2 2 5 2 3 2 3" xfId="16556" xr:uid="{00000000-0005-0000-0000-00008B420000}"/>
    <cellStyle name="標準 8 2 2 5 2 3 3" xfId="5892" xr:uid="{00000000-0005-0000-0000-00008C420000}"/>
    <cellStyle name="標準 8 2 2 5 2 3 3 2" xfId="12305" xr:uid="{00000000-0005-0000-0000-00008D420000}"/>
    <cellStyle name="標準 8 2 2 5 2 3 3 2 2" xfId="25120" xr:uid="{00000000-0005-0000-0000-00008E420000}"/>
    <cellStyle name="標準 8 2 2 5 2 3 3 3" xfId="18713" xr:uid="{00000000-0005-0000-0000-00008F420000}"/>
    <cellStyle name="標準 8 2 2 5 2 3 4" xfId="8123" xr:uid="{00000000-0005-0000-0000-000090420000}"/>
    <cellStyle name="標準 8 2 2 5 2 3 4 2" xfId="20938" xr:uid="{00000000-0005-0000-0000-000091420000}"/>
    <cellStyle name="標準 8 2 2 5 2 3 5" xfId="14531" xr:uid="{00000000-0005-0000-0000-000092420000}"/>
    <cellStyle name="標準 8 2 2 5 2 4" xfId="2706" xr:uid="{00000000-0005-0000-0000-000093420000}"/>
    <cellStyle name="標準 8 2 2 5 2 4 2" xfId="9129" xr:uid="{00000000-0005-0000-0000-000094420000}"/>
    <cellStyle name="標準 8 2 2 5 2 4 2 2" xfId="21944" xr:uid="{00000000-0005-0000-0000-000095420000}"/>
    <cellStyle name="標準 8 2 2 5 2 4 3" xfId="15537" xr:uid="{00000000-0005-0000-0000-000096420000}"/>
    <cellStyle name="標準 8 2 2 5 2 5" xfId="4870" xr:uid="{00000000-0005-0000-0000-000097420000}"/>
    <cellStyle name="標準 8 2 2 5 2 5 2" xfId="11283" xr:uid="{00000000-0005-0000-0000-000098420000}"/>
    <cellStyle name="標準 8 2 2 5 2 5 2 2" xfId="24098" xr:uid="{00000000-0005-0000-0000-000099420000}"/>
    <cellStyle name="標準 8 2 2 5 2 5 3" xfId="17691" xr:uid="{00000000-0005-0000-0000-00009A420000}"/>
    <cellStyle name="標準 8 2 2 5 2 6" xfId="7027" xr:uid="{00000000-0005-0000-0000-00009B420000}"/>
    <cellStyle name="標準 8 2 2 5 2 6 2" xfId="19842" xr:uid="{00000000-0005-0000-0000-00009C420000}"/>
    <cellStyle name="標準 8 2 2 5 2 7" xfId="13435" xr:uid="{00000000-0005-0000-0000-00009D420000}"/>
    <cellStyle name="標準 8 2 2 5 3" xfId="969" xr:uid="{00000000-0005-0000-0000-00009E420000}"/>
    <cellStyle name="標準 8 2 2 5 3 2" xfId="1991" xr:uid="{00000000-0005-0000-0000-00009F420000}"/>
    <cellStyle name="標準 8 2 2 5 3 2 2" xfId="4022" xr:uid="{00000000-0005-0000-0000-0000A0420000}"/>
    <cellStyle name="標準 8 2 2 5 3 2 2 2" xfId="10442" xr:uid="{00000000-0005-0000-0000-0000A1420000}"/>
    <cellStyle name="標準 8 2 2 5 3 2 2 2 2" xfId="23257" xr:uid="{00000000-0005-0000-0000-0000A2420000}"/>
    <cellStyle name="標準 8 2 2 5 3 2 2 3" xfId="16850" xr:uid="{00000000-0005-0000-0000-0000A3420000}"/>
    <cellStyle name="標準 8 2 2 5 3 2 3" xfId="6186" xr:uid="{00000000-0005-0000-0000-0000A4420000}"/>
    <cellStyle name="標準 8 2 2 5 3 2 3 2" xfId="12599" xr:uid="{00000000-0005-0000-0000-0000A5420000}"/>
    <cellStyle name="標準 8 2 2 5 3 2 3 2 2" xfId="25414" xr:uid="{00000000-0005-0000-0000-0000A6420000}"/>
    <cellStyle name="標準 8 2 2 5 3 2 3 3" xfId="19007" xr:uid="{00000000-0005-0000-0000-0000A7420000}"/>
    <cellStyle name="標準 8 2 2 5 3 2 4" xfId="8417" xr:uid="{00000000-0005-0000-0000-0000A8420000}"/>
    <cellStyle name="標準 8 2 2 5 3 2 4 2" xfId="21232" xr:uid="{00000000-0005-0000-0000-0000A9420000}"/>
    <cellStyle name="標準 8 2 2 5 3 2 5" xfId="14825" xr:uid="{00000000-0005-0000-0000-0000AA420000}"/>
    <cellStyle name="標準 8 2 2 5 3 3" xfId="3000" xr:uid="{00000000-0005-0000-0000-0000AB420000}"/>
    <cellStyle name="標準 8 2 2 5 3 3 2" xfId="9423" xr:uid="{00000000-0005-0000-0000-0000AC420000}"/>
    <cellStyle name="標準 8 2 2 5 3 3 2 2" xfId="22238" xr:uid="{00000000-0005-0000-0000-0000AD420000}"/>
    <cellStyle name="標準 8 2 2 5 3 3 3" xfId="15831" xr:uid="{00000000-0005-0000-0000-0000AE420000}"/>
    <cellStyle name="標準 8 2 2 5 3 4" xfId="5164" xr:uid="{00000000-0005-0000-0000-0000AF420000}"/>
    <cellStyle name="標準 8 2 2 5 3 4 2" xfId="11577" xr:uid="{00000000-0005-0000-0000-0000B0420000}"/>
    <cellStyle name="標準 8 2 2 5 3 4 2 2" xfId="24392" xr:uid="{00000000-0005-0000-0000-0000B1420000}"/>
    <cellStyle name="標準 8 2 2 5 3 4 3" xfId="17985" xr:uid="{00000000-0005-0000-0000-0000B2420000}"/>
    <cellStyle name="標準 8 2 2 5 3 5" xfId="7422" xr:uid="{00000000-0005-0000-0000-0000B3420000}"/>
    <cellStyle name="標準 8 2 2 5 3 5 2" xfId="20237" xr:uid="{00000000-0005-0000-0000-0000B4420000}"/>
    <cellStyle name="標準 8 2 2 5 3 6" xfId="13830" xr:uid="{00000000-0005-0000-0000-0000B5420000}"/>
    <cellStyle name="標準 8 2 2 5 4" xfId="1511" xr:uid="{00000000-0005-0000-0000-0000B6420000}"/>
    <cellStyle name="標準 8 2 2 5 4 2" xfId="3543" xr:uid="{00000000-0005-0000-0000-0000B7420000}"/>
    <cellStyle name="標準 8 2 2 5 4 2 2" xfId="9963" xr:uid="{00000000-0005-0000-0000-0000B8420000}"/>
    <cellStyle name="標準 8 2 2 5 4 2 2 2" xfId="22778" xr:uid="{00000000-0005-0000-0000-0000B9420000}"/>
    <cellStyle name="標準 8 2 2 5 4 2 3" xfId="16371" xr:uid="{00000000-0005-0000-0000-0000BA420000}"/>
    <cellStyle name="標準 8 2 2 5 4 3" xfId="5707" xr:uid="{00000000-0005-0000-0000-0000BB420000}"/>
    <cellStyle name="標準 8 2 2 5 4 3 2" xfId="12120" xr:uid="{00000000-0005-0000-0000-0000BC420000}"/>
    <cellStyle name="標準 8 2 2 5 4 3 2 2" xfId="24935" xr:uid="{00000000-0005-0000-0000-0000BD420000}"/>
    <cellStyle name="標準 8 2 2 5 4 3 3" xfId="18528" xr:uid="{00000000-0005-0000-0000-0000BE420000}"/>
    <cellStyle name="標準 8 2 2 5 4 4" xfId="7938" xr:uid="{00000000-0005-0000-0000-0000BF420000}"/>
    <cellStyle name="標準 8 2 2 5 4 4 2" xfId="20753" xr:uid="{00000000-0005-0000-0000-0000C0420000}"/>
    <cellStyle name="標準 8 2 2 5 4 5" xfId="14346" xr:uid="{00000000-0005-0000-0000-0000C1420000}"/>
    <cellStyle name="標準 8 2 2 5 5" xfId="2521" xr:uid="{00000000-0005-0000-0000-0000C2420000}"/>
    <cellStyle name="標準 8 2 2 5 5 2" xfId="8944" xr:uid="{00000000-0005-0000-0000-0000C3420000}"/>
    <cellStyle name="標準 8 2 2 5 5 2 2" xfId="21759" xr:uid="{00000000-0005-0000-0000-0000C4420000}"/>
    <cellStyle name="標準 8 2 2 5 5 3" xfId="15352" xr:uid="{00000000-0005-0000-0000-0000C5420000}"/>
    <cellStyle name="標準 8 2 2 5 6" xfId="4685" xr:uid="{00000000-0005-0000-0000-0000C6420000}"/>
    <cellStyle name="標準 8 2 2 5 6 2" xfId="11098" xr:uid="{00000000-0005-0000-0000-0000C7420000}"/>
    <cellStyle name="標準 8 2 2 5 6 2 2" xfId="23913" xr:uid="{00000000-0005-0000-0000-0000C8420000}"/>
    <cellStyle name="標準 8 2 2 5 6 3" xfId="17506" xr:uid="{00000000-0005-0000-0000-0000C9420000}"/>
    <cellStyle name="標準 8 2 2 5 7" xfId="6763" xr:uid="{00000000-0005-0000-0000-0000CA420000}"/>
    <cellStyle name="標準 8 2 2 5 7 2" xfId="19578" xr:uid="{00000000-0005-0000-0000-0000CB420000}"/>
    <cellStyle name="標準 8 2 2 5 8" xfId="13171" xr:uid="{00000000-0005-0000-0000-0000CC420000}"/>
    <cellStyle name="標準 8 2 2 6" xfId="336" xr:uid="{00000000-0005-0000-0000-0000CD420000}"/>
    <cellStyle name="標準 8 2 2 6 2" xfId="932" xr:uid="{00000000-0005-0000-0000-0000CE420000}"/>
    <cellStyle name="標準 8 2 2 6 2 2" xfId="1954" xr:uid="{00000000-0005-0000-0000-0000CF420000}"/>
    <cellStyle name="標準 8 2 2 6 2 2 2" xfId="3985" xr:uid="{00000000-0005-0000-0000-0000D0420000}"/>
    <cellStyle name="標準 8 2 2 6 2 2 2 2" xfId="10405" xr:uid="{00000000-0005-0000-0000-0000D1420000}"/>
    <cellStyle name="標準 8 2 2 6 2 2 2 2 2" xfId="23220" xr:uid="{00000000-0005-0000-0000-0000D2420000}"/>
    <cellStyle name="標準 8 2 2 6 2 2 2 3" xfId="16813" xr:uid="{00000000-0005-0000-0000-0000D3420000}"/>
    <cellStyle name="標準 8 2 2 6 2 2 3" xfId="6149" xr:uid="{00000000-0005-0000-0000-0000D4420000}"/>
    <cellStyle name="標準 8 2 2 6 2 2 3 2" xfId="12562" xr:uid="{00000000-0005-0000-0000-0000D5420000}"/>
    <cellStyle name="標準 8 2 2 6 2 2 3 2 2" xfId="25377" xr:uid="{00000000-0005-0000-0000-0000D6420000}"/>
    <cellStyle name="標準 8 2 2 6 2 2 3 3" xfId="18970" xr:uid="{00000000-0005-0000-0000-0000D7420000}"/>
    <cellStyle name="標準 8 2 2 6 2 2 4" xfId="8380" xr:uid="{00000000-0005-0000-0000-0000D8420000}"/>
    <cellStyle name="標準 8 2 2 6 2 2 4 2" xfId="21195" xr:uid="{00000000-0005-0000-0000-0000D9420000}"/>
    <cellStyle name="標準 8 2 2 6 2 2 5" xfId="14788" xr:uid="{00000000-0005-0000-0000-0000DA420000}"/>
    <cellStyle name="標準 8 2 2 6 2 3" xfId="2963" xr:uid="{00000000-0005-0000-0000-0000DB420000}"/>
    <cellStyle name="標準 8 2 2 6 2 3 2" xfId="9386" xr:uid="{00000000-0005-0000-0000-0000DC420000}"/>
    <cellStyle name="標準 8 2 2 6 2 3 2 2" xfId="22201" xr:uid="{00000000-0005-0000-0000-0000DD420000}"/>
    <cellStyle name="標準 8 2 2 6 2 3 3" xfId="15794" xr:uid="{00000000-0005-0000-0000-0000DE420000}"/>
    <cellStyle name="標準 8 2 2 6 2 4" xfId="5127" xr:uid="{00000000-0005-0000-0000-0000DF420000}"/>
    <cellStyle name="標準 8 2 2 6 2 4 2" xfId="11540" xr:uid="{00000000-0005-0000-0000-0000E0420000}"/>
    <cellStyle name="標準 8 2 2 6 2 4 2 2" xfId="24355" xr:uid="{00000000-0005-0000-0000-0000E1420000}"/>
    <cellStyle name="標準 8 2 2 6 2 4 3" xfId="17948" xr:uid="{00000000-0005-0000-0000-0000E2420000}"/>
    <cellStyle name="標準 8 2 2 6 2 5" xfId="7385" xr:uid="{00000000-0005-0000-0000-0000E3420000}"/>
    <cellStyle name="標準 8 2 2 6 2 5 2" xfId="20200" xr:uid="{00000000-0005-0000-0000-0000E4420000}"/>
    <cellStyle name="標準 8 2 2 6 2 6" xfId="13793" xr:uid="{00000000-0005-0000-0000-0000E5420000}"/>
    <cellStyle name="標準 8 2 2 6 3" xfId="1475" xr:uid="{00000000-0005-0000-0000-0000E6420000}"/>
    <cellStyle name="標準 8 2 2 6 3 2" xfId="3507" xr:uid="{00000000-0005-0000-0000-0000E7420000}"/>
    <cellStyle name="標準 8 2 2 6 3 2 2" xfId="9927" xr:uid="{00000000-0005-0000-0000-0000E8420000}"/>
    <cellStyle name="標準 8 2 2 6 3 2 2 2" xfId="22742" xr:uid="{00000000-0005-0000-0000-0000E9420000}"/>
    <cellStyle name="標準 8 2 2 6 3 2 3" xfId="16335" xr:uid="{00000000-0005-0000-0000-0000EA420000}"/>
    <cellStyle name="標準 8 2 2 6 3 3" xfId="5671" xr:uid="{00000000-0005-0000-0000-0000EB420000}"/>
    <cellStyle name="標準 8 2 2 6 3 3 2" xfId="12084" xr:uid="{00000000-0005-0000-0000-0000EC420000}"/>
    <cellStyle name="標準 8 2 2 6 3 3 2 2" xfId="24899" xr:uid="{00000000-0005-0000-0000-0000ED420000}"/>
    <cellStyle name="標準 8 2 2 6 3 3 3" xfId="18492" xr:uid="{00000000-0005-0000-0000-0000EE420000}"/>
    <cellStyle name="標準 8 2 2 6 3 4" xfId="7902" xr:uid="{00000000-0005-0000-0000-0000EF420000}"/>
    <cellStyle name="標準 8 2 2 6 3 4 2" xfId="20717" xr:uid="{00000000-0005-0000-0000-0000F0420000}"/>
    <cellStyle name="標準 8 2 2 6 3 5" xfId="14310" xr:uid="{00000000-0005-0000-0000-0000F1420000}"/>
    <cellStyle name="標準 8 2 2 6 4" xfId="2485" xr:uid="{00000000-0005-0000-0000-0000F2420000}"/>
    <cellStyle name="標準 8 2 2 6 4 2" xfId="8908" xr:uid="{00000000-0005-0000-0000-0000F3420000}"/>
    <cellStyle name="標準 8 2 2 6 4 2 2" xfId="21723" xr:uid="{00000000-0005-0000-0000-0000F4420000}"/>
    <cellStyle name="標準 8 2 2 6 4 3" xfId="15316" xr:uid="{00000000-0005-0000-0000-0000F5420000}"/>
    <cellStyle name="標準 8 2 2 6 5" xfId="4649" xr:uid="{00000000-0005-0000-0000-0000F6420000}"/>
    <cellStyle name="標準 8 2 2 6 5 2" xfId="11062" xr:uid="{00000000-0005-0000-0000-0000F7420000}"/>
    <cellStyle name="標準 8 2 2 6 5 2 2" xfId="23877" xr:uid="{00000000-0005-0000-0000-0000F8420000}"/>
    <cellStyle name="標準 8 2 2 6 5 3" xfId="17470" xr:uid="{00000000-0005-0000-0000-0000F9420000}"/>
    <cellStyle name="標準 8 2 2 6 6" xfId="6827" xr:uid="{00000000-0005-0000-0000-0000FA420000}"/>
    <cellStyle name="標準 8 2 2 6 6 2" xfId="19642" xr:uid="{00000000-0005-0000-0000-0000FB420000}"/>
    <cellStyle name="標準 8 2 2 6 7" xfId="13235" xr:uid="{00000000-0005-0000-0000-0000FC420000}"/>
    <cellStyle name="標準 8 2 2 7" xfId="162" xr:uid="{00000000-0005-0000-0000-0000FD420000}"/>
    <cellStyle name="標準 8 2 2 7 2" xfId="1100" xr:uid="{00000000-0005-0000-0000-0000FE420000}"/>
    <cellStyle name="標準 8 2 2 7 2 2" xfId="2140" xr:uid="{00000000-0005-0000-0000-0000FF420000}"/>
    <cellStyle name="標準 8 2 2 7 2 2 2" xfId="4171" xr:uid="{00000000-0005-0000-0000-000000430000}"/>
    <cellStyle name="標準 8 2 2 7 2 2 2 2" xfId="10591" xr:uid="{00000000-0005-0000-0000-000001430000}"/>
    <cellStyle name="標準 8 2 2 7 2 2 2 2 2" xfId="23406" xr:uid="{00000000-0005-0000-0000-000002430000}"/>
    <cellStyle name="標準 8 2 2 7 2 2 2 3" xfId="16999" xr:uid="{00000000-0005-0000-0000-000003430000}"/>
    <cellStyle name="標準 8 2 2 7 2 2 3" xfId="6335" xr:uid="{00000000-0005-0000-0000-000004430000}"/>
    <cellStyle name="標準 8 2 2 7 2 2 3 2" xfId="12748" xr:uid="{00000000-0005-0000-0000-000005430000}"/>
    <cellStyle name="標準 8 2 2 7 2 2 3 2 2" xfId="25563" xr:uid="{00000000-0005-0000-0000-000006430000}"/>
    <cellStyle name="標準 8 2 2 7 2 2 3 3" xfId="19156" xr:uid="{00000000-0005-0000-0000-000007430000}"/>
    <cellStyle name="標準 8 2 2 7 2 2 4" xfId="8566" xr:uid="{00000000-0005-0000-0000-000008430000}"/>
    <cellStyle name="標準 8 2 2 7 2 2 4 2" xfId="21381" xr:uid="{00000000-0005-0000-0000-000009430000}"/>
    <cellStyle name="標準 8 2 2 7 2 2 5" xfId="14974" xr:uid="{00000000-0005-0000-0000-00000A430000}"/>
    <cellStyle name="標準 8 2 2 7 2 3" xfId="3149" xr:uid="{00000000-0005-0000-0000-00000B430000}"/>
    <cellStyle name="標準 8 2 2 7 2 3 2" xfId="9572" xr:uid="{00000000-0005-0000-0000-00000C430000}"/>
    <cellStyle name="標準 8 2 2 7 2 3 2 2" xfId="22387" xr:uid="{00000000-0005-0000-0000-00000D430000}"/>
    <cellStyle name="標準 8 2 2 7 2 3 3" xfId="15980" xr:uid="{00000000-0005-0000-0000-00000E430000}"/>
    <cellStyle name="標準 8 2 2 7 2 4" xfId="5313" xr:uid="{00000000-0005-0000-0000-00000F430000}"/>
    <cellStyle name="標準 8 2 2 7 2 4 2" xfId="11726" xr:uid="{00000000-0005-0000-0000-000010430000}"/>
    <cellStyle name="標準 8 2 2 7 2 4 2 2" xfId="24541" xr:uid="{00000000-0005-0000-0000-000011430000}"/>
    <cellStyle name="標準 8 2 2 7 2 4 3" xfId="18134" xr:uid="{00000000-0005-0000-0000-000012430000}"/>
    <cellStyle name="標準 8 2 2 7 2 5" xfId="7553" xr:uid="{00000000-0005-0000-0000-000013430000}"/>
    <cellStyle name="標準 8 2 2 7 2 5 2" xfId="20368" xr:uid="{00000000-0005-0000-0000-000014430000}"/>
    <cellStyle name="標準 8 2 2 7 2 6" xfId="13961" xr:uid="{00000000-0005-0000-0000-000015430000}"/>
    <cellStyle name="標準 8 2 2 7 3" xfId="1658" xr:uid="{00000000-0005-0000-0000-000016430000}"/>
    <cellStyle name="標準 8 2 2 7 3 2" xfId="3689" xr:uid="{00000000-0005-0000-0000-000017430000}"/>
    <cellStyle name="標準 8 2 2 7 3 2 2" xfId="10109" xr:uid="{00000000-0005-0000-0000-000018430000}"/>
    <cellStyle name="標準 8 2 2 7 3 2 2 2" xfId="22924" xr:uid="{00000000-0005-0000-0000-000019430000}"/>
    <cellStyle name="標準 8 2 2 7 3 2 3" xfId="16517" xr:uid="{00000000-0005-0000-0000-00001A430000}"/>
    <cellStyle name="標準 8 2 2 7 3 3" xfId="5853" xr:uid="{00000000-0005-0000-0000-00001B430000}"/>
    <cellStyle name="標準 8 2 2 7 3 3 2" xfId="12266" xr:uid="{00000000-0005-0000-0000-00001C430000}"/>
    <cellStyle name="標準 8 2 2 7 3 3 2 2" xfId="25081" xr:uid="{00000000-0005-0000-0000-00001D430000}"/>
    <cellStyle name="標準 8 2 2 7 3 3 3" xfId="18674" xr:uid="{00000000-0005-0000-0000-00001E430000}"/>
    <cellStyle name="標準 8 2 2 7 3 4" xfId="8084" xr:uid="{00000000-0005-0000-0000-00001F430000}"/>
    <cellStyle name="標準 8 2 2 7 3 4 2" xfId="20899" xr:uid="{00000000-0005-0000-0000-000020430000}"/>
    <cellStyle name="標準 8 2 2 7 3 5" xfId="14492" xr:uid="{00000000-0005-0000-0000-000021430000}"/>
    <cellStyle name="標準 8 2 2 7 4" xfId="2667" xr:uid="{00000000-0005-0000-0000-000022430000}"/>
    <cellStyle name="標準 8 2 2 7 4 2" xfId="9090" xr:uid="{00000000-0005-0000-0000-000023430000}"/>
    <cellStyle name="標準 8 2 2 7 4 2 2" xfId="21905" xr:uid="{00000000-0005-0000-0000-000024430000}"/>
    <cellStyle name="標準 8 2 2 7 4 3" xfId="15498" xr:uid="{00000000-0005-0000-0000-000025430000}"/>
    <cellStyle name="標準 8 2 2 7 5" xfId="4831" xr:uid="{00000000-0005-0000-0000-000026430000}"/>
    <cellStyle name="標準 8 2 2 7 5 2" xfId="11244" xr:uid="{00000000-0005-0000-0000-000027430000}"/>
    <cellStyle name="標準 8 2 2 7 5 2 2" xfId="24059" xr:uid="{00000000-0005-0000-0000-000028430000}"/>
    <cellStyle name="標準 8 2 2 7 5 3" xfId="17652" xr:uid="{00000000-0005-0000-0000-000029430000}"/>
    <cellStyle name="標準 8 2 2 7 6" xfId="6685" xr:uid="{00000000-0005-0000-0000-00002A430000}"/>
    <cellStyle name="標準 8 2 2 7 6 2" xfId="19500" xr:uid="{00000000-0005-0000-0000-00002B430000}"/>
    <cellStyle name="標準 8 2 2 7 7" xfId="13093" xr:uid="{00000000-0005-0000-0000-00002C430000}"/>
    <cellStyle name="標準 8 2 2 8" xfId="761" xr:uid="{00000000-0005-0000-0000-00002D430000}"/>
    <cellStyle name="標準 8 2 2 8 2" xfId="895" xr:uid="{00000000-0005-0000-0000-00002E430000}"/>
    <cellStyle name="標準 8 2 2 8 2 2" xfId="1917" xr:uid="{00000000-0005-0000-0000-00002F430000}"/>
    <cellStyle name="標準 8 2 2 8 2 2 2" xfId="3948" xr:uid="{00000000-0005-0000-0000-000030430000}"/>
    <cellStyle name="標準 8 2 2 8 2 2 2 2" xfId="10368" xr:uid="{00000000-0005-0000-0000-000031430000}"/>
    <cellStyle name="標準 8 2 2 8 2 2 2 2 2" xfId="23183" xr:uid="{00000000-0005-0000-0000-000032430000}"/>
    <cellStyle name="標準 8 2 2 8 2 2 2 3" xfId="16776" xr:uid="{00000000-0005-0000-0000-000033430000}"/>
    <cellStyle name="標準 8 2 2 8 2 2 3" xfId="6112" xr:uid="{00000000-0005-0000-0000-000034430000}"/>
    <cellStyle name="標準 8 2 2 8 2 2 3 2" xfId="12525" xr:uid="{00000000-0005-0000-0000-000035430000}"/>
    <cellStyle name="標準 8 2 2 8 2 2 3 2 2" xfId="25340" xr:uid="{00000000-0005-0000-0000-000036430000}"/>
    <cellStyle name="標準 8 2 2 8 2 2 3 3" xfId="18933" xr:uid="{00000000-0005-0000-0000-000037430000}"/>
    <cellStyle name="標準 8 2 2 8 2 2 4" xfId="8343" xr:uid="{00000000-0005-0000-0000-000038430000}"/>
    <cellStyle name="標準 8 2 2 8 2 2 4 2" xfId="21158" xr:uid="{00000000-0005-0000-0000-000039430000}"/>
    <cellStyle name="標準 8 2 2 8 2 2 5" xfId="14751" xr:uid="{00000000-0005-0000-0000-00003A430000}"/>
    <cellStyle name="標準 8 2 2 8 2 3" xfId="2926" xr:uid="{00000000-0005-0000-0000-00003B430000}"/>
    <cellStyle name="標準 8 2 2 8 2 3 2" xfId="9349" xr:uid="{00000000-0005-0000-0000-00003C430000}"/>
    <cellStyle name="標準 8 2 2 8 2 3 2 2" xfId="22164" xr:uid="{00000000-0005-0000-0000-00003D430000}"/>
    <cellStyle name="標準 8 2 2 8 2 3 3" xfId="15757" xr:uid="{00000000-0005-0000-0000-00003E430000}"/>
    <cellStyle name="標準 8 2 2 8 2 4" xfId="5090" xr:uid="{00000000-0005-0000-0000-00003F430000}"/>
    <cellStyle name="標準 8 2 2 8 2 4 2" xfId="11503" xr:uid="{00000000-0005-0000-0000-000040430000}"/>
    <cellStyle name="標準 8 2 2 8 2 4 2 2" xfId="24318" xr:uid="{00000000-0005-0000-0000-000041430000}"/>
    <cellStyle name="標準 8 2 2 8 2 4 3" xfId="17911" xr:uid="{00000000-0005-0000-0000-000042430000}"/>
    <cellStyle name="標準 8 2 2 8 2 5" xfId="7348" xr:uid="{00000000-0005-0000-0000-000043430000}"/>
    <cellStyle name="標準 8 2 2 8 2 5 2" xfId="20163" xr:uid="{00000000-0005-0000-0000-000044430000}"/>
    <cellStyle name="標準 8 2 2 8 2 6" xfId="13756" xr:uid="{00000000-0005-0000-0000-000045430000}"/>
    <cellStyle name="標準 8 2 2 8 3" xfId="1438" xr:uid="{00000000-0005-0000-0000-000046430000}"/>
    <cellStyle name="標準 8 2 2 8 3 2" xfId="3470" xr:uid="{00000000-0005-0000-0000-000047430000}"/>
    <cellStyle name="標準 8 2 2 8 3 2 2" xfId="9890" xr:uid="{00000000-0005-0000-0000-000048430000}"/>
    <cellStyle name="標準 8 2 2 8 3 2 2 2" xfId="22705" xr:uid="{00000000-0005-0000-0000-000049430000}"/>
    <cellStyle name="標準 8 2 2 8 3 2 3" xfId="16298" xr:uid="{00000000-0005-0000-0000-00004A430000}"/>
    <cellStyle name="標準 8 2 2 8 3 3" xfId="5634" xr:uid="{00000000-0005-0000-0000-00004B430000}"/>
    <cellStyle name="標準 8 2 2 8 3 3 2" xfId="12047" xr:uid="{00000000-0005-0000-0000-00004C430000}"/>
    <cellStyle name="標準 8 2 2 8 3 3 2 2" xfId="24862" xr:uid="{00000000-0005-0000-0000-00004D430000}"/>
    <cellStyle name="標準 8 2 2 8 3 3 3" xfId="18455" xr:uid="{00000000-0005-0000-0000-00004E430000}"/>
    <cellStyle name="標準 8 2 2 8 3 4" xfId="7865" xr:uid="{00000000-0005-0000-0000-00004F430000}"/>
    <cellStyle name="標準 8 2 2 8 3 4 2" xfId="20680" xr:uid="{00000000-0005-0000-0000-000050430000}"/>
    <cellStyle name="標準 8 2 2 8 3 5" xfId="14273" xr:uid="{00000000-0005-0000-0000-000051430000}"/>
    <cellStyle name="標準 8 2 2 8 4" xfId="2448" xr:uid="{00000000-0005-0000-0000-000052430000}"/>
    <cellStyle name="標準 8 2 2 8 4 2" xfId="8871" xr:uid="{00000000-0005-0000-0000-000053430000}"/>
    <cellStyle name="標準 8 2 2 8 4 2 2" xfId="21686" xr:uid="{00000000-0005-0000-0000-000054430000}"/>
    <cellStyle name="標準 8 2 2 8 4 3" xfId="15279" xr:uid="{00000000-0005-0000-0000-000055430000}"/>
    <cellStyle name="標準 8 2 2 8 5" xfId="4612" xr:uid="{00000000-0005-0000-0000-000056430000}"/>
    <cellStyle name="標準 8 2 2 8 5 2" xfId="11025" xr:uid="{00000000-0005-0000-0000-000057430000}"/>
    <cellStyle name="標準 8 2 2 8 5 2 2" xfId="23840" xr:uid="{00000000-0005-0000-0000-000058430000}"/>
    <cellStyle name="標準 8 2 2 8 5 3" xfId="17433" xr:uid="{00000000-0005-0000-0000-000059430000}"/>
    <cellStyle name="標準 8 2 2 8 6" xfId="7215" xr:uid="{00000000-0005-0000-0000-00005A430000}"/>
    <cellStyle name="標準 8 2 2 8 6 2" xfId="20030" xr:uid="{00000000-0005-0000-0000-00005B430000}"/>
    <cellStyle name="標準 8 2 2 8 7" xfId="13623" xr:uid="{00000000-0005-0000-0000-00005C430000}"/>
    <cellStyle name="標準 8 2 2 9" xfId="807" xr:uid="{00000000-0005-0000-0000-00005D430000}"/>
    <cellStyle name="標準 8 2 2 9 2" xfId="1267" xr:uid="{00000000-0005-0000-0000-00005E430000}"/>
    <cellStyle name="標準 8 2 2 9 2 2" xfId="2307" xr:uid="{00000000-0005-0000-0000-00005F430000}"/>
    <cellStyle name="標準 8 2 2 9 2 2 2" xfId="4338" xr:uid="{00000000-0005-0000-0000-000060430000}"/>
    <cellStyle name="標準 8 2 2 9 2 2 2 2" xfId="10758" xr:uid="{00000000-0005-0000-0000-000061430000}"/>
    <cellStyle name="標準 8 2 2 9 2 2 2 2 2" xfId="23573" xr:uid="{00000000-0005-0000-0000-000062430000}"/>
    <cellStyle name="標準 8 2 2 9 2 2 2 3" xfId="17166" xr:uid="{00000000-0005-0000-0000-000063430000}"/>
    <cellStyle name="標準 8 2 2 9 2 2 3" xfId="6502" xr:uid="{00000000-0005-0000-0000-000064430000}"/>
    <cellStyle name="標準 8 2 2 9 2 2 3 2" xfId="12915" xr:uid="{00000000-0005-0000-0000-000065430000}"/>
    <cellStyle name="標準 8 2 2 9 2 2 3 2 2" xfId="25730" xr:uid="{00000000-0005-0000-0000-000066430000}"/>
    <cellStyle name="標準 8 2 2 9 2 2 3 3" xfId="19323" xr:uid="{00000000-0005-0000-0000-000067430000}"/>
    <cellStyle name="標準 8 2 2 9 2 2 4" xfId="8733" xr:uid="{00000000-0005-0000-0000-000068430000}"/>
    <cellStyle name="標準 8 2 2 9 2 2 4 2" xfId="21548" xr:uid="{00000000-0005-0000-0000-000069430000}"/>
    <cellStyle name="標準 8 2 2 9 2 2 5" xfId="15141" xr:uid="{00000000-0005-0000-0000-00006A430000}"/>
    <cellStyle name="標準 8 2 2 9 2 3" xfId="3316" xr:uid="{00000000-0005-0000-0000-00006B430000}"/>
    <cellStyle name="標準 8 2 2 9 2 3 2" xfId="9739" xr:uid="{00000000-0005-0000-0000-00006C430000}"/>
    <cellStyle name="標準 8 2 2 9 2 3 2 2" xfId="22554" xr:uid="{00000000-0005-0000-0000-00006D430000}"/>
    <cellStyle name="標準 8 2 2 9 2 3 3" xfId="16147" xr:uid="{00000000-0005-0000-0000-00006E430000}"/>
    <cellStyle name="標準 8 2 2 9 2 4" xfId="5480" xr:uid="{00000000-0005-0000-0000-00006F430000}"/>
    <cellStyle name="標準 8 2 2 9 2 4 2" xfId="11893" xr:uid="{00000000-0005-0000-0000-000070430000}"/>
    <cellStyle name="標準 8 2 2 9 2 4 2 2" xfId="24708" xr:uid="{00000000-0005-0000-0000-000071430000}"/>
    <cellStyle name="標準 8 2 2 9 2 4 3" xfId="18301" xr:uid="{00000000-0005-0000-0000-000072430000}"/>
    <cellStyle name="標準 8 2 2 9 2 5" xfId="7720" xr:uid="{00000000-0005-0000-0000-000073430000}"/>
    <cellStyle name="標準 8 2 2 9 2 5 2" xfId="20535" xr:uid="{00000000-0005-0000-0000-000074430000}"/>
    <cellStyle name="標準 8 2 2 9 2 6" xfId="14128" xr:uid="{00000000-0005-0000-0000-000075430000}"/>
    <cellStyle name="標準 8 2 2 9 3" xfId="1825" xr:uid="{00000000-0005-0000-0000-000076430000}"/>
    <cellStyle name="標準 8 2 2 9 3 2" xfId="3856" xr:uid="{00000000-0005-0000-0000-000077430000}"/>
    <cellStyle name="標準 8 2 2 9 3 2 2" xfId="10276" xr:uid="{00000000-0005-0000-0000-000078430000}"/>
    <cellStyle name="標準 8 2 2 9 3 2 2 2" xfId="23091" xr:uid="{00000000-0005-0000-0000-000079430000}"/>
    <cellStyle name="標準 8 2 2 9 3 2 3" xfId="16684" xr:uid="{00000000-0005-0000-0000-00007A430000}"/>
    <cellStyle name="標準 8 2 2 9 3 3" xfId="6020" xr:uid="{00000000-0005-0000-0000-00007B430000}"/>
    <cellStyle name="標準 8 2 2 9 3 3 2" xfId="12433" xr:uid="{00000000-0005-0000-0000-00007C430000}"/>
    <cellStyle name="標準 8 2 2 9 3 3 2 2" xfId="25248" xr:uid="{00000000-0005-0000-0000-00007D430000}"/>
    <cellStyle name="標準 8 2 2 9 3 3 3" xfId="18841" xr:uid="{00000000-0005-0000-0000-00007E430000}"/>
    <cellStyle name="標準 8 2 2 9 3 4" xfId="8251" xr:uid="{00000000-0005-0000-0000-00007F430000}"/>
    <cellStyle name="標準 8 2 2 9 3 4 2" xfId="21066" xr:uid="{00000000-0005-0000-0000-000080430000}"/>
    <cellStyle name="標準 8 2 2 9 3 5" xfId="14659" xr:uid="{00000000-0005-0000-0000-000081430000}"/>
    <cellStyle name="標準 8 2 2 9 4" xfId="2834" xr:uid="{00000000-0005-0000-0000-000082430000}"/>
    <cellStyle name="標準 8 2 2 9 4 2" xfId="9257" xr:uid="{00000000-0005-0000-0000-000083430000}"/>
    <cellStyle name="標準 8 2 2 9 4 2 2" xfId="22072" xr:uid="{00000000-0005-0000-0000-000084430000}"/>
    <cellStyle name="標準 8 2 2 9 4 3" xfId="15665" xr:uid="{00000000-0005-0000-0000-000085430000}"/>
    <cellStyle name="標準 8 2 2 9 5" xfId="4998" xr:uid="{00000000-0005-0000-0000-000086430000}"/>
    <cellStyle name="標準 8 2 2 9 5 2" xfId="11411" xr:uid="{00000000-0005-0000-0000-000087430000}"/>
    <cellStyle name="標準 8 2 2 9 5 2 2" xfId="24226" xr:uid="{00000000-0005-0000-0000-000088430000}"/>
    <cellStyle name="標準 8 2 2 9 5 3" xfId="17819" xr:uid="{00000000-0005-0000-0000-000089430000}"/>
    <cellStyle name="標準 8 2 2 9 6" xfId="7260" xr:uid="{00000000-0005-0000-0000-00008A430000}"/>
    <cellStyle name="標準 8 2 2 9 6 2" xfId="20075" xr:uid="{00000000-0005-0000-0000-00008B430000}"/>
    <cellStyle name="標準 8 2 2 9 7" xfId="13668" xr:uid="{00000000-0005-0000-0000-00008C430000}"/>
    <cellStyle name="標準 8 2 20" xfId="698" xr:uid="{00000000-0005-0000-0000-00008D430000}"/>
    <cellStyle name="標準 8 2 20 2" xfId="4366" xr:uid="{00000000-0005-0000-0000-00008E430000}"/>
    <cellStyle name="標準 8 2 20 2 2" xfId="10780" xr:uid="{00000000-0005-0000-0000-00008F430000}"/>
    <cellStyle name="標準 8 2 20 2 2 2" xfId="23595" xr:uid="{00000000-0005-0000-0000-000090430000}"/>
    <cellStyle name="標準 8 2 20 2 3" xfId="17188" xr:uid="{00000000-0005-0000-0000-000091430000}"/>
    <cellStyle name="標準 8 2 20 3" xfId="5498" xr:uid="{00000000-0005-0000-0000-000092430000}"/>
    <cellStyle name="標準 8 2 20 3 2" xfId="11911" xr:uid="{00000000-0005-0000-0000-000093430000}"/>
    <cellStyle name="標準 8 2 20 3 2 2" xfId="24726" xr:uid="{00000000-0005-0000-0000-000094430000}"/>
    <cellStyle name="標準 8 2 20 3 3" xfId="18319" xr:uid="{00000000-0005-0000-0000-000095430000}"/>
    <cellStyle name="標準 8 2 20 4" xfId="7158" xr:uid="{00000000-0005-0000-0000-000096430000}"/>
    <cellStyle name="標準 8 2 20 4 2" xfId="19973" xr:uid="{00000000-0005-0000-0000-000097430000}"/>
    <cellStyle name="標準 8 2 20 5" xfId="13566" xr:uid="{00000000-0005-0000-0000-000098430000}"/>
    <cellStyle name="標準 8 2 21" xfId="2324" xr:uid="{00000000-0005-0000-0000-000099430000}"/>
    <cellStyle name="標準 8 2 21 2" xfId="8750" xr:uid="{00000000-0005-0000-0000-00009A430000}"/>
    <cellStyle name="標準 8 2 21 2 2" xfId="21565" xr:uid="{00000000-0005-0000-0000-00009B430000}"/>
    <cellStyle name="標準 8 2 21 3" xfId="15158" xr:uid="{00000000-0005-0000-0000-00009C430000}"/>
    <cellStyle name="標準 8 2 22" xfId="4454" xr:uid="{00000000-0005-0000-0000-00009D430000}"/>
    <cellStyle name="標準 8 2 22 2" xfId="10868" xr:uid="{00000000-0005-0000-0000-00009E430000}"/>
    <cellStyle name="標準 8 2 22 2 2" xfId="23683" xr:uid="{00000000-0005-0000-0000-00009F430000}"/>
    <cellStyle name="標準 8 2 22 3" xfId="17276" xr:uid="{00000000-0005-0000-0000-0000A0430000}"/>
    <cellStyle name="標準 8 2 23" xfId="666" xr:uid="{00000000-0005-0000-0000-0000A1430000}"/>
    <cellStyle name="標準 8 2 23 2" xfId="7128" xr:uid="{00000000-0005-0000-0000-0000A2430000}"/>
    <cellStyle name="標準 8 2 23 2 2" xfId="19943" xr:uid="{00000000-0005-0000-0000-0000A3430000}"/>
    <cellStyle name="標準 8 2 23 3" xfId="13536" xr:uid="{00000000-0005-0000-0000-0000A4430000}"/>
    <cellStyle name="標準 8 2 24" xfId="6519" xr:uid="{00000000-0005-0000-0000-0000A5430000}"/>
    <cellStyle name="標準 8 2 24 2" xfId="12932" xr:uid="{00000000-0005-0000-0000-0000A6430000}"/>
    <cellStyle name="標準 8 2 24 2 2" xfId="25747" xr:uid="{00000000-0005-0000-0000-0000A7430000}"/>
    <cellStyle name="標準 8 2 24 3" xfId="19340" xr:uid="{00000000-0005-0000-0000-0000A8430000}"/>
    <cellStyle name="標準 8 2 25" xfId="643" xr:uid="{00000000-0005-0000-0000-0000A9430000}"/>
    <cellStyle name="標準 8 2 25 2" xfId="7119" xr:uid="{00000000-0005-0000-0000-0000AA430000}"/>
    <cellStyle name="標準 8 2 25 2 2" xfId="19934" xr:uid="{00000000-0005-0000-0000-0000AB430000}"/>
    <cellStyle name="標準 8 2 25 3" xfId="13527" xr:uid="{00000000-0005-0000-0000-0000AC430000}"/>
    <cellStyle name="標準 8 2 26" xfId="6584" xr:uid="{00000000-0005-0000-0000-0000AD430000}"/>
    <cellStyle name="標準 8 2 26 2" xfId="12996" xr:uid="{00000000-0005-0000-0000-0000AE430000}"/>
    <cellStyle name="標準 8 2 26 2 2" xfId="25811" xr:uid="{00000000-0005-0000-0000-0000AF430000}"/>
    <cellStyle name="標準 8 2 26 3" xfId="19404" xr:uid="{00000000-0005-0000-0000-0000B0430000}"/>
    <cellStyle name="標準 8 2 27" xfId="106" xr:uid="{00000000-0005-0000-0000-0000B1430000}"/>
    <cellStyle name="標準 8 2 27 2" xfId="6657" xr:uid="{00000000-0005-0000-0000-0000B2430000}"/>
    <cellStyle name="標準 8 2 27 2 2" xfId="19472" xr:uid="{00000000-0005-0000-0000-0000B3430000}"/>
    <cellStyle name="標準 8 2 27 3" xfId="13065" xr:uid="{00000000-0005-0000-0000-0000B4430000}"/>
    <cellStyle name="標準 8 2 28" xfId="6634" xr:uid="{00000000-0005-0000-0000-0000B5430000}"/>
    <cellStyle name="標準 8 2 28 2" xfId="19450" xr:uid="{00000000-0005-0000-0000-0000B6430000}"/>
    <cellStyle name="標準 8 2 29" xfId="13056" xr:uid="{00000000-0005-0000-0000-0000B7430000}"/>
    <cellStyle name="標準 8 2 3" xfId="174" xr:uid="{00000000-0005-0000-0000-0000B8430000}"/>
    <cellStyle name="標準 8 2 3 10" xfId="858" xr:uid="{00000000-0005-0000-0000-0000B9430000}"/>
    <cellStyle name="標準 8 2 3 10 2" xfId="1876" xr:uid="{00000000-0005-0000-0000-0000BA430000}"/>
    <cellStyle name="標準 8 2 3 10 2 2" xfId="3907" xr:uid="{00000000-0005-0000-0000-0000BB430000}"/>
    <cellStyle name="標準 8 2 3 10 2 2 2" xfId="10327" xr:uid="{00000000-0005-0000-0000-0000BC430000}"/>
    <cellStyle name="標準 8 2 3 10 2 2 2 2" xfId="23142" xr:uid="{00000000-0005-0000-0000-0000BD430000}"/>
    <cellStyle name="標準 8 2 3 10 2 2 3" xfId="16735" xr:uid="{00000000-0005-0000-0000-0000BE430000}"/>
    <cellStyle name="標準 8 2 3 10 2 3" xfId="6071" xr:uid="{00000000-0005-0000-0000-0000BF430000}"/>
    <cellStyle name="標準 8 2 3 10 2 3 2" xfId="12484" xr:uid="{00000000-0005-0000-0000-0000C0430000}"/>
    <cellStyle name="標準 8 2 3 10 2 3 2 2" xfId="25299" xr:uid="{00000000-0005-0000-0000-0000C1430000}"/>
    <cellStyle name="標準 8 2 3 10 2 3 3" xfId="18892" xr:uid="{00000000-0005-0000-0000-0000C2430000}"/>
    <cellStyle name="標準 8 2 3 10 2 4" xfId="8302" xr:uid="{00000000-0005-0000-0000-0000C3430000}"/>
    <cellStyle name="標準 8 2 3 10 2 4 2" xfId="21117" xr:uid="{00000000-0005-0000-0000-0000C4430000}"/>
    <cellStyle name="標準 8 2 3 10 2 5" xfId="14710" xr:uid="{00000000-0005-0000-0000-0000C5430000}"/>
    <cellStyle name="標準 8 2 3 10 3" xfId="2885" xr:uid="{00000000-0005-0000-0000-0000C6430000}"/>
    <cellStyle name="標準 8 2 3 10 3 2" xfId="9308" xr:uid="{00000000-0005-0000-0000-0000C7430000}"/>
    <cellStyle name="標準 8 2 3 10 3 2 2" xfId="22123" xr:uid="{00000000-0005-0000-0000-0000C8430000}"/>
    <cellStyle name="標準 8 2 3 10 3 3" xfId="15716" xr:uid="{00000000-0005-0000-0000-0000C9430000}"/>
    <cellStyle name="標準 8 2 3 10 4" xfId="5049" xr:uid="{00000000-0005-0000-0000-0000CA430000}"/>
    <cellStyle name="標準 8 2 3 10 4 2" xfId="11462" xr:uid="{00000000-0005-0000-0000-0000CB430000}"/>
    <cellStyle name="標準 8 2 3 10 4 2 2" xfId="24277" xr:uid="{00000000-0005-0000-0000-0000CC430000}"/>
    <cellStyle name="標準 8 2 3 10 4 3" xfId="17870" xr:uid="{00000000-0005-0000-0000-0000CD430000}"/>
    <cellStyle name="標準 8 2 3 10 5" xfId="7311" xr:uid="{00000000-0005-0000-0000-0000CE430000}"/>
    <cellStyle name="標準 8 2 3 10 5 2" xfId="20126" xr:uid="{00000000-0005-0000-0000-0000CF430000}"/>
    <cellStyle name="標準 8 2 3 10 6" xfId="13719" xr:uid="{00000000-0005-0000-0000-0000D0430000}"/>
    <cellStyle name="標準 8 2 3 11" xfId="729" xr:uid="{00000000-0005-0000-0000-0000D1430000}"/>
    <cellStyle name="標準 8 2 3 11 2" xfId="1402" xr:uid="{00000000-0005-0000-0000-0000D2430000}"/>
    <cellStyle name="標準 8 2 3 11 2 2" xfId="3434" xr:uid="{00000000-0005-0000-0000-0000D3430000}"/>
    <cellStyle name="標準 8 2 3 11 2 2 2" xfId="9854" xr:uid="{00000000-0005-0000-0000-0000D4430000}"/>
    <cellStyle name="標準 8 2 3 11 2 2 2 2" xfId="22669" xr:uid="{00000000-0005-0000-0000-0000D5430000}"/>
    <cellStyle name="標準 8 2 3 11 2 2 3" xfId="16262" xr:uid="{00000000-0005-0000-0000-0000D6430000}"/>
    <cellStyle name="標準 8 2 3 11 2 3" xfId="5598" xr:uid="{00000000-0005-0000-0000-0000D7430000}"/>
    <cellStyle name="標準 8 2 3 11 2 3 2" xfId="12011" xr:uid="{00000000-0005-0000-0000-0000D8430000}"/>
    <cellStyle name="標準 8 2 3 11 2 3 2 2" xfId="24826" xr:uid="{00000000-0005-0000-0000-0000D9430000}"/>
    <cellStyle name="標準 8 2 3 11 2 3 3" xfId="18419" xr:uid="{00000000-0005-0000-0000-0000DA430000}"/>
    <cellStyle name="標準 8 2 3 11 2 4" xfId="7829" xr:uid="{00000000-0005-0000-0000-0000DB430000}"/>
    <cellStyle name="標準 8 2 3 11 2 4 2" xfId="20644" xr:uid="{00000000-0005-0000-0000-0000DC430000}"/>
    <cellStyle name="標準 8 2 3 11 2 5" xfId="14237" xr:uid="{00000000-0005-0000-0000-0000DD430000}"/>
    <cellStyle name="標準 8 2 3 11 3" xfId="2412" xr:uid="{00000000-0005-0000-0000-0000DE430000}"/>
    <cellStyle name="標準 8 2 3 11 3 2" xfId="8835" xr:uid="{00000000-0005-0000-0000-0000DF430000}"/>
    <cellStyle name="標準 8 2 3 11 3 2 2" xfId="21650" xr:uid="{00000000-0005-0000-0000-0000E0430000}"/>
    <cellStyle name="標準 8 2 3 11 3 3" xfId="15243" xr:uid="{00000000-0005-0000-0000-0000E1430000}"/>
    <cellStyle name="標準 8 2 3 11 4" xfId="4576" xr:uid="{00000000-0005-0000-0000-0000E2430000}"/>
    <cellStyle name="標準 8 2 3 11 4 2" xfId="10989" xr:uid="{00000000-0005-0000-0000-0000E3430000}"/>
    <cellStyle name="標準 8 2 3 11 4 2 2" xfId="23804" xr:uid="{00000000-0005-0000-0000-0000E4430000}"/>
    <cellStyle name="標準 8 2 3 11 4 3" xfId="17397" xr:uid="{00000000-0005-0000-0000-0000E5430000}"/>
    <cellStyle name="標準 8 2 3 11 5" xfId="7183" xr:uid="{00000000-0005-0000-0000-0000E6430000}"/>
    <cellStyle name="標準 8 2 3 11 5 2" xfId="19998" xr:uid="{00000000-0005-0000-0000-0000E7430000}"/>
    <cellStyle name="標準 8 2 3 11 6" xfId="13591" xr:uid="{00000000-0005-0000-0000-0000E8430000}"/>
    <cellStyle name="標準 8 2 3 12" xfId="1367" xr:uid="{00000000-0005-0000-0000-0000E9430000}"/>
    <cellStyle name="標準 8 2 3 12 2" xfId="3397" xr:uid="{00000000-0005-0000-0000-0000EA430000}"/>
    <cellStyle name="標準 8 2 3 12 2 2" xfId="9817" xr:uid="{00000000-0005-0000-0000-0000EB430000}"/>
    <cellStyle name="標準 8 2 3 12 2 2 2" xfId="22632" xr:uid="{00000000-0005-0000-0000-0000EC430000}"/>
    <cellStyle name="標準 8 2 3 12 2 3" xfId="16225" xr:uid="{00000000-0005-0000-0000-0000ED430000}"/>
    <cellStyle name="標準 8 2 3 12 3" xfId="5561" xr:uid="{00000000-0005-0000-0000-0000EE430000}"/>
    <cellStyle name="標準 8 2 3 12 3 2" xfId="11974" xr:uid="{00000000-0005-0000-0000-0000EF430000}"/>
    <cellStyle name="標準 8 2 3 12 3 2 2" xfId="24789" xr:uid="{00000000-0005-0000-0000-0000F0430000}"/>
    <cellStyle name="標準 8 2 3 12 3 3" xfId="18382" xr:uid="{00000000-0005-0000-0000-0000F1430000}"/>
    <cellStyle name="標準 8 2 3 12 4" xfId="7794" xr:uid="{00000000-0005-0000-0000-0000F2430000}"/>
    <cellStyle name="標準 8 2 3 12 4 2" xfId="20609" xr:uid="{00000000-0005-0000-0000-0000F3430000}"/>
    <cellStyle name="標準 8 2 3 12 5" xfId="14202" xr:uid="{00000000-0005-0000-0000-0000F4430000}"/>
    <cellStyle name="標準 8 2 3 13" xfId="2377" xr:uid="{00000000-0005-0000-0000-0000F5430000}"/>
    <cellStyle name="標準 8 2 3 13 2" xfId="8800" xr:uid="{00000000-0005-0000-0000-0000F6430000}"/>
    <cellStyle name="標準 8 2 3 13 2 2" xfId="21615" xr:uid="{00000000-0005-0000-0000-0000F7430000}"/>
    <cellStyle name="標準 8 2 3 13 3" xfId="15208" xr:uid="{00000000-0005-0000-0000-0000F8430000}"/>
    <cellStyle name="標準 8 2 3 14" xfId="4539" xr:uid="{00000000-0005-0000-0000-0000F9430000}"/>
    <cellStyle name="標準 8 2 3 14 2" xfId="10952" xr:uid="{00000000-0005-0000-0000-0000FA430000}"/>
    <cellStyle name="標準 8 2 3 14 2 2" xfId="23767" xr:uid="{00000000-0005-0000-0000-0000FB430000}"/>
    <cellStyle name="標準 8 2 3 14 3" xfId="17360" xr:uid="{00000000-0005-0000-0000-0000FC430000}"/>
    <cellStyle name="標準 8 2 3 15" xfId="694" xr:uid="{00000000-0005-0000-0000-0000FD430000}"/>
    <cellStyle name="標準 8 2 3 15 2" xfId="7154" xr:uid="{00000000-0005-0000-0000-0000FE430000}"/>
    <cellStyle name="標準 8 2 3 15 2 2" xfId="19969" xr:uid="{00000000-0005-0000-0000-0000FF430000}"/>
    <cellStyle name="標準 8 2 3 15 3" xfId="13562" xr:uid="{00000000-0005-0000-0000-000000440000}"/>
    <cellStyle name="標準 8 2 3 16" xfId="6546" xr:uid="{00000000-0005-0000-0000-000001440000}"/>
    <cellStyle name="標準 8 2 3 16 2" xfId="12959" xr:uid="{00000000-0005-0000-0000-000002440000}"/>
    <cellStyle name="標準 8 2 3 16 2 2" xfId="25774" xr:uid="{00000000-0005-0000-0000-000003440000}"/>
    <cellStyle name="標準 8 2 3 16 3" xfId="19367" xr:uid="{00000000-0005-0000-0000-000004440000}"/>
    <cellStyle name="標準 8 2 3 17" xfId="6595" xr:uid="{00000000-0005-0000-0000-000005440000}"/>
    <cellStyle name="標準 8 2 3 17 2" xfId="13007" xr:uid="{00000000-0005-0000-0000-000006440000}"/>
    <cellStyle name="標準 8 2 3 17 2 2" xfId="25822" xr:uid="{00000000-0005-0000-0000-000007440000}"/>
    <cellStyle name="標準 8 2 3 17 3" xfId="19415" xr:uid="{00000000-0005-0000-0000-000008440000}"/>
    <cellStyle name="標準 8 2 3 18" xfId="6694" xr:uid="{00000000-0005-0000-0000-000009440000}"/>
    <cellStyle name="標準 8 2 3 18 2" xfId="19509" xr:uid="{00000000-0005-0000-0000-00000A440000}"/>
    <cellStyle name="標準 8 2 3 19" xfId="13102" xr:uid="{00000000-0005-0000-0000-00000B440000}"/>
    <cellStyle name="標準 8 2 3 2" xfId="268" xr:uid="{00000000-0005-0000-0000-00000C440000}"/>
    <cellStyle name="標準 8 2 3 2 2" xfId="608" xr:uid="{00000000-0005-0000-0000-00000D440000}"/>
    <cellStyle name="標準 8 2 3 2 2 2" xfId="1208" xr:uid="{00000000-0005-0000-0000-00000E440000}"/>
    <cellStyle name="標準 8 2 3 2 2 2 2" xfId="2248" xr:uid="{00000000-0005-0000-0000-00000F440000}"/>
    <cellStyle name="標準 8 2 3 2 2 2 2 2" xfId="4279" xr:uid="{00000000-0005-0000-0000-000010440000}"/>
    <cellStyle name="標準 8 2 3 2 2 2 2 2 2" xfId="10699" xr:uid="{00000000-0005-0000-0000-000011440000}"/>
    <cellStyle name="標準 8 2 3 2 2 2 2 2 2 2" xfId="23514" xr:uid="{00000000-0005-0000-0000-000012440000}"/>
    <cellStyle name="標準 8 2 3 2 2 2 2 2 3" xfId="17107" xr:uid="{00000000-0005-0000-0000-000013440000}"/>
    <cellStyle name="標準 8 2 3 2 2 2 2 3" xfId="6443" xr:uid="{00000000-0005-0000-0000-000014440000}"/>
    <cellStyle name="標準 8 2 3 2 2 2 2 3 2" xfId="12856" xr:uid="{00000000-0005-0000-0000-000015440000}"/>
    <cellStyle name="標準 8 2 3 2 2 2 2 3 2 2" xfId="25671" xr:uid="{00000000-0005-0000-0000-000016440000}"/>
    <cellStyle name="標準 8 2 3 2 2 2 2 3 3" xfId="19264" xr:uid="{00000000-0005-0000-0000-000017440000}"/>
    <cellStyle name="標準 8 2 3 2 2 2 2 4" xfId="8674" xr:uid="{00000000-0005-0000-0000-000018440000}"/>
    <cellStyle name="標準 8 2 3 2 2 2 2 4 2" xfId="21489" xr:uid="{00000000-0005-0000-0000-000019440000}"/>
    <cellStyle name="標準 8 2 3 2 2 2 2 5" xfId="15082" xr:uid="{00000000-0005-0000-0000-00001A440000}"/>
    <cellStyle name="標準 8 2 3 2 2 2 3" xfId="3257" xr:uid="{00000000-0005-0000-0000-00001B440000}"/>
    <cellStyle name="標準 8 2 3 2 2 2 3 2" xfId="9680" xr:uid="{00000000-0005-0000-0000-00001C440000}"/>
    <cellStyle name="標準 8 2 3 2 2 2 3 2 2" xfId="22495" xr:uid="{00000000-0005-0000-0000-00001D440000}"/>
    <cellStyle name="標準 8 2 3 2 2 2 3 3" xfId="16088" xr:uid="{00000000-0005-0000-0000-00001E440000}"/>
    <cellStyle name="標準 8 2 3 2 2 2 4" xfId="5421" xr:uid="{00000000-0005-0000-0000-00001F440000}"/>
    <cellStyle name="標準 8 2 3 2 2 2 4 2" xfId="11834" xr:uid="{00000000-0005-0000-0000-000020440000}"/>
    <cellStyle name="標準 8 2 3 2 2 2 4 2 2" xfId="24649" xr:uid="{00000000-0005-0000-0000-000021440000}"/>
    <cellStyle name="標準 8 2 3 2 2 2 4 3" xfId="18242" xr:uid="{00000000-0005-0000-0000-000022440000}"/>
    <cellStyle name="標準 8 2 3 2 2 2 5" xfId="7661" xr:uid="{00000000-0005-0000-0000-000023440000}"/>
    <cellStyle name="標準 8 2 3 2 2 2 5 2" xfId="20476" xr:uid="{00000000-0005-0000-0000-000024440000}"/>
    <cellStyle name="標準 8 2 3 2 2 2 6" xfId="14069" xr:uid="{00000000-0005-0000-0000-000025440000}"/>
    <cellStyle name="標準 8 2 3 2 2 3" xfId="1766" xr:uid="{00000000-0005-0000-0000-000026440000}"/>
    <cellStyle name="標準 8 2 3 2 2 3 2" xfId="3797" xr:uid="{00000000-0005-0000-0000-000027440000}"/>
    <cellStyle name="標準 8 2 3 2 2 3 2 2" xfId="10217" xr:uid="{00000000-0005-0000-0000-000028440000}"/>
    <cellStyle name="標準 8 2 3 2 2 3 2 2 2" xfId="23032" xr:uid="{00000000-0005-0000-0000-000029440000}"/>
    <cellStyle name="標準 8 2 3 2 2 3 2 3" xfId="16625" xr:uid="{00000000-0005-0000-0000-00002A440000}"/>
    <cellStyle name="標準 8 2 3 2 2 3 3" xfId="5961" xr:uid="{00000000-0005-0000-0000-00002B440000}"/>
    <cellStyle name="標準 8 2 3 2 2 3 3 2" xfId="12374" xr:uid="{00000000-0005-0000-0000-00002C440000}"/>
    <cellStyle name="標準 8 2 3 2 2 3 3 2 2" xfId="25189" xr:uid="{00000000-0005-0000-0000-00002D440000}"/>
    <cellStyle name="標準 8 2 3 2 2 3 3 3" xfId="18782" xr:uid="{00000000-0005-0000-0000-00002E440000}"/>
    <cellStyle name="標準 8 2 3 2 2 3 4" xfId="8192" xr:uid="{00000000-0005-0000-0000-00002F440000}"/>
    <cellStyle name="標準 8 2 3 2 2 3 4 2" xfId="21007" xr:uid="{00000000-0005-0000-0000-000030440000}"/>
    <cellStyle name="標準 8 2 3 2 2 3 5" xfId="14600" xr:uid="{00000000-0005-0000-0000-000031440000}"/>
    <cellStyle name="標準 8 2 3 2 2 4" xfId="2775" xr:uid="{00000000-0005-0000-0000-000032440000}"/>
    <cellStyle name="標準 8 2 3 2 2 4 2" xfId="9198" xr:uid="{00000000-0005-0000-0000-000033440000}"/>
    <cellStyle name="標準 8 2 3 2 2 4 2 2" xfId="22013" xr:uid="{00000000-0005-0000-0000-000034440000}"/>
    <cellStyle name="標準 8 2 3 2 2 4 3" xfId="15606" xr:uid="{00000000-0005-0000-0000-000035440000}"/>
    <cellStyle name="標準 8 2 3 2 2 5" xfId="4939" xr:uid="{00000000-0005-0000-0000-000036440000}"/>
    <cellStyle name="標準 8 2 3 2 2 5 2" xfId="11352" xr:uid="{00000000-0005-0000-0000-000037440000}"/>
    <cellStyle name="標準 8 2 3 2 2 5 2 2" xfId="24167" xr:uid="{00000000-0005-0000-0000-000038440000}"/>
    <cellStyle name="標準 8 2 3 2 2 5 3" xfId="17760" xr:uid="{00000000-0005-0000-0000-000039440000}"/>
    <cellStyle name="標準 8 2 3 2 2 6" xfId="7085" xr:uid="{00000000-0005-0000-0000-00003A440000}"/>
    <cellStyle name="標準 8 2 3 2 2 6 2" xfId="19900" xr:uid="{00000000-0005-0000-0000-00003B440000}"/>
    <cellStyle name="標準 8 2 3 2 2 7" xfId="13493" xr:uid="{00000000-0005-0000-0000-00003C440000}"/>
    <cellStyle name="標準 8 2 3 2 3" xfId="1030" xr:uid="{00000000-0005-0000-0000-00003D440000}"/>
    <cellStyle name="標準 8 2 3 2 3 2" xfId="2060" xr:uid="{00000000-0005-0000-0000-00003E440000}"/>
    <cellStyle name="標準 8 2 3 2 3 2 2" xfId="4091" xr:uid="{00000000-0005-0000-0000-00003F440000}"/>
    <cellStyle name="標準 8 2 3 2 3 2 2 2" xfId="10511" xr:uid="{00000000-0005-0000-0000-000040440000}"/>
    <cellStyle name="標準 8 2 3 2 3 2 2 2 2" xfId="23326" xr:uid="{00000000-0005-0000-0000-000041440000}"/>
    <cellStyle name="標準 8 2 3 2 3 2 2 3" xfId="16919" xr:uid="{00000000-0005-0000-0000-000042440000}"/>
    <cellStyle name="標準 8 2 3 2 3 2 3" xfId="6255" xr:uid="{00000000-0005-0000-0000-000043440000}"/>
    <cellStyle name="標準 8 2 3 2 3 2 3 2" xfId="12668" xr:uid="{00000000-0005-0000-0000-000044440000}"/>
    <cellStyle name="標準 8 2 3 2 3 2 3 2 2" xfId="25483" xr:uid="{00000000-0005-0000-0000-000045440000}"/>
    <cellStyle name="標準 8 2 3 2 3 2 3 3" xfId="19076" xr:uid="{00000000-0005-0000-0000-000046440000}"/>
    <cellStyle name="標準 8 2 3 2 3 2 4" xfId="8486" xr:uid="{00000000-0005-0000-0000-000047440000}"/>
    <cellStyle name="標準 8 2 3 2 3 2 4 2" xfId="21301" xr:uid="{00000000-0005-0000-0000-000048440000}"/>
    <cellStyle name="標準 8 2 3 2 3 2 5" xfId="14894" xr:uid="{00000000-0005-0000-0000-000049440000}"/>
    <cellStyle name="標準 8 2 3 2 3 3" xfId="3069" xr:uid="{00000000-0005-0000-0000-00004A440000}"/>
    <cellStyle name="標準 8 2 3 2 3 3 2" xfId="9492" xr:uid="{00000000-0005-0000-0000-00004B440000}"/>
    <cellStyle name="標準 8 2 3 2 3 3 2 2" xfId="22307" xr:uid="{00000000-0005-0000-0000-00004C440000}"/>
    <cellStyle name="標準 8 2 3 2 3 3 3" xfId="15900" xr:uid="{00000000-0005-0000-0000-00004D440000}"/>
    <cellStyle name="標準 8 2 3 2 3 4" xfId="5233" xr:uid="{00000000-0005-0000-0000-00004E440000}"/>
    <cellStyle name="標準 8 2 3 2 3 4 2" xfId="11646" xr:uid="{00000000-0005-0000-0000-00004F440000}"/>
    <cellStyle name="標準 8 2 3 2 3 4 2 2" xfId="24461" xr:uid="{00000000-0005-0000-0000-000050440000}"/>
    <cellStyle name="標準 8 2 3 2 3 4 3" xfId="18054" xr:uid="{00000000-0005-0000-0000-000051440000}"/>
    <cellStyle name="標準 8 2 3 2 3 5" xfId="7483" xr:uid="{00000000-0005-0000-0000-000052440000}"/>
    <cellStyle name="標準 8 2 3 2 3 5 2" xfId="20298" xr:uid="{00000000-0005-0000-0000-000053440000}"/>
    <cellStyle name="標準 8 2 3 2 3 6" xfId="13891" xr:uid="{00000000-0005-0000-0000-000054440000}"/>
    <cellStyle name="標準 8 2 3 2 4" xfId="1581" xr:uid="{00000000-0005-0000-0000-000055440000}"/>
    <cellStyle name="標準 8 2 3 2 4 2" xfId="3612" xr:uid="{00000000-0005-0000-0000-000056440000}"/>
    <cellStyle name="標準 8 2 3 2 4 2 2" xfId="10032" xr:uid="{00000000-0005-0000-0000-000057440000}"/>
    <cellStyle name="標準 8 2 3 2 4 2 2 2" xfId="22847" xr:uid="{00000000-0005-0000-0000-000058440000}"/>
    <cellStyle name="標準 8 2 3 2 4 2 3" xfId="16440" xr:uid="{00000000-0005-0000-0000-000059440000}"/>
    <cellStyle name="標準 8 2 3 2 4 3" xfId="5776" xr:uid="{00000000-0005-0000-0000-00005A440000}"/>
    <cellStyle name="標準 8 2 3 2 4 3 2" xfId="12189" xr:uid="{00000000-0005-0000-0000-00005B440000}"/>
    <cellStyle name="標準 8 2 3 2 4 3 2 2" xfId="25004" xr:uid="{00000000-0005-0000-0000-00005C440000}"/>
    <cellStyle name="標準 8 2 3 2 4 3 3" xfId="18597" xr:uid="{00000000-0005-0000-0000-00005D440000}"/>
    <cellStyle name="標準 8 2 3 2 4 4" xfId="8007" xr:uid="{00000000-0005-0000-0000-00005E440000}"/>
    <cellStyle name="標準 8 2 3 2 4 4 2" xfId="20822" xr:uid="{00000000-0005-0000-0000-00005F440000}"/>
    <cellStyle name="標準 8 2 3 2 4 5" xfId="14415" xr:uid="{00000000-0005-0000-0000-000060440000}"/>
    <cellStyle name="標準 8 2 3 2 5" xfId="2590" xr:uid="{00000000-0005-0000-0000-000061440000}"/>
    <cellStyle name="標準 8 2 3 2 5 2" xfId="9013" xr:uid="{00000000-0005-0000-0000-000062440000}"/>
    <cellStyle name="標準 8 2 3 2 5 2 2" xfId="21828" xr:uid="{00000000-0005-0000-0000-000063440000}"/>
    <cellStyle name="標準 8 2 3 2 5 3" xfId="15421" xr:uid="{00000000-0005-0000-0000-000064440000}"/>
    <cellStyle name="標準 8 2 3 2 6" xfId="4754" xr:uid="{00000000-0005-0000-0000-000065440000}"/>
    <cellStyle name="標準 8 2 3 2 6 2" xfId="11167" xr:uid="{00000000-0005-0000-0000-000066440000}"/>
    <cellStyle name="標準 8 2 3 2 6 2 2" xfId="23982" xr:uid="{00000000-0005-0000-0000-000067440000}"/>
    <cellStyle name="標準 8 2 3 2 6 3" xfId="17575" xr:uid="{00000000-0005-0000-0000-000068440000}"/>
    <cellStyle name="標準 8 2 3 2 7" xfId="6623" xr:uid="{00000000-0005-0000-0000-000069440000}"/>
    <cellStyle name="標準 8 2 3 2 7 2" xfId="13034" xr:uid="{00000000-0005-0000-0000-00006A440000}"/>
    <cellStyle name="標準 8 2 3 2 7 2 2" xfId="25849" xr:uid="{00000000-0005-0000-0000-00006B440000}"/>
    <cellStyle name="標準 8 2 3 2 7 3" xfId="19442" xr:uid="{00000000-0005-0000-0000-00006C440000}"/>
    <cellStyle name="標準 8 2 3 2 8" xfId="6768" xr:uid="{00000000-0005-0000-0000-00006D440000}"/>
    <cellStyle name="標準 8 2 3 2 8 2" xfId="19583" xr:uid="{00000000-0005-0000-0000-00006E440000}"/>
    <cellStyle name="標準 8 2 3 2 9" xfId="13176" xr:uid="{00000000-0005-0000-0000-00006F440000}"/>
    <cellStyle name="標準 8 2 3 3" xfId="359" xr:uid="{00000000-0005-0000-0000-000070440000}"/>
    <cellStyle name="標準 8 2 3 3 2" xfId="627" xr:uid="{00000000-0005-0000-0000-000071440000}"/>
    <cellStyle name="標準 8 2 3 3 2 2" xfId="1238" xr:uid="{00000000-0005-0000-0000-000072440000}"/>
    <cellStyle name="標準 8 2 3 3 2 2 2" xfId="2278" xr:uid="{00000000-0005-0000-0000-000073440000}"/>
    <cellStyle name="標準 8 2 3 3 2 2 2 2" xfId="4309" xr:uid="{00000000-0005-0000-0000-000074440000}"/>
    <cellStyle name="標準 8 2 3 3 2 2 2 2 2" xfId="10729" xr:uid="{00000000-0005-0000-0000-000075440000}"/>
    <cellStyle name="標準 8 2 3 3 2 2 2 2 2 2" xfId="23544" xr:uid="{00000000-0005-0000-0000-000076440000}"/>
    <cellStyle name="標準 8 2 3 3 2 2 2 2 3" xfId="17137" xr:uid="{00000000-0005-0000-0000-000077440000}"/>
    <cellStyle name="標準 8 2 3 3 2 2 2 3" xfId="6473" xr:uid="{00000000-0005-0000-0000-000078440000}"/>
    <cellStyle name="標準 8 2 3 3 2 2 2 3 2" xfId="12886" xr:uid="{00000000-0005-0000-0000-000079440000}"/>
    <cellStyle name="標準 8 2 3 3 2 2 2 3 2 2" xfId="25701" xr:uid="{00000000-0005-0000-0000-00007A440000}"/>
    <cellStyle name="標準 8 2 3 3 2 2 2 3 3" xfId="19294" xr:uid="{00000000-0005-0000-0000-00007B440000}"/>
    <cellStyle name="標準 8 2 3 3 2 2 2 4" xfId="8704" xr:uid="{00000000-0005-0000-0000-00007C440000}"/>
    <cellStyle name="標準 8 2 3 3 2 2 2 4 2" xfId="21519" xr:uid="{00000000-0005-0000-0000-00007D440000}"/>
    <cellStyle name="標準 8 2 3 3 2 2 2 5" xfId="15112" xr:uid="{00000000-0005-0000-0000-00007E440000}"/>
    <cellStyle name="標準 8 2 3 3 2 2 3" xfId="3287" xr:uid="{00000000-0005-0000-0000-00007F440000}"/>
    <cellStyle name="標準 8 2 3 3 2 2 3 2" xfId="9710" xr:uid="{00000000-0005-0000-0000-000080440000}"/>
    <cellStyle name="標準 8 2 3 3 2 2 3 2 2" xfId="22525" xr:uid="{00000000-0005-0000-0000-000081440000}"/>
    <cellStyle name="標準 8 2 3 3 2 2 3 3" xfId="16118" xr:uid="{00000000-0005-0000-0000-000082440000}"/>
    <cellStyle name="標準 8 2 3 3 2 2 4" xfId="5451" xr:uid="{00000000-0005-0000-0000-000083440000}"/>
    <cellStyle name="標準 8 2 3 3 2 2 4 2" xfId="11864" xr:uid="{00000000-0005-0000-0000-000084440000}"/>
    <cellStyle name="標準 8 2 3 3 2 2 4 2 2" xfId="24679" xr:uid="{00000000-0005-0000-0000-000085440000}"/>
    <cellStyle name="標準 8 2 3 3 2 2 4 3" xfId="18272" xr:uid="{00000000-0005-0000-0000-000086440000}"/>
    <cellStyle name="標準 8 2 3 3 2 2 5" xfId="7691" xr:uid="{00000000-0005-0000-0000-000087440000}"/>
    <cellStyle name="標準 8 2 3 3 2 2 5 2" xfId="20506" xr:uid="{00000000-0005-0000-0000-000088440000}"/>
    <cellStyle name="標準 8 2 3 3 2 2 6" xfId="14099" xr:uid="{00000000-0005-0000-0000-000089440000}"/>
    <cellStyle name="標準 8 2 3 3 2 3" xfId="1796" xr:uid="{00000000-0005-0000-0000-00008A440000}"/>
    <cellStyle name="標準 8 2 3 3 2 3 2" xfId="3827" xr:uid="{00000000-0005-0000-0000-00008B440000}"/>
    <cellStyle name="標準 8 2 3 3 2 3 2 2" xfId="10247" xr:uid="{00000000-0005-0000-0000-00008C440000}"/>
    <cellStyle name="標準 8 2 3 3 2 3 2 2 2" xfId="23062" xr:uid="{00000000-0005-0000-0000-00008D440000}"/>
    <cellStyle name="標準 8 2 3 3 2 3 2 3" xfId="16655" xr:uid="{00000000-0005-0000-0000-00008E440000}"/>
    <cellStyle name="標準 8 2 3 3 2 3 3" xfId="5991" xr:uid="{00000000-0005-0000-0000-00008F440000}"/>
    <cellStyle name="標準 8 2 3 3 2 3 3 2" xfId="12404" xr:uid="{00000000-0005-0000-0000-000090440000}"/>
    <cellStyle name="標準 8 2 3 3 2 3 3 2 2" xfId="25219" xr:uid="{00000000-0005-0000-0000-000091440000}"/>
    <cellStyle name="標準 8 2 3 3 2 3 3 3" xfId="18812" xr:uid="{00000000-0005-0000-0000-000092440000}"/>
    <cellStyle name="標準 8 2 3 3 2 3 4" xfId="8222" xr:uid="{00000000-0005-0000-0000-000093440000}"/>
    <cellStyle name="標準 8 2 3 3 2 3 4 2" xfId="21037" xr:uid="{00000000-0005-0000-0000-000094440000}"/>
    <cellStyle name="標準 8 2 3 3 2 3 5" xfId="14630" xr:uid="{00000000-0005-0000-0000-000095440000}"/>
    <cellStyle name="標準 8 2 3 3 2 4" xfId="2805" xr:uid="{00000000-0005-0000-0000-000096440000}"/>
    <cellStyle name="標準 8 2 3 3 2 4 2" xfId="9228" xr:uid="{00000000-0005-0000-0000-000097440000}"/>
    <cellStyle name="標準 8 2 3 3 2 4 2 2" xfId="22043" xr:uid="{00000000-0005-0000-0000-000098440000}"/>
    <cellStyle name="標準 8 2 3 3 2 4 3" xfId="15636" xr:uid="{00000000-0005-0000-0000-000099440000}"/>
    <cellStyle name="標準 8 2 3 3 2 5" xfId="4969" xr:uid="{00000000-0005-0000-0000-00009A440000}"/>
    <cellStyle name="標準 8 2 3 3 2 5 2" xfId="11382" xr:uid="{00000000-0005-0000-0000-00009B440000}"/>
    <cellStyle name="標準 8 2 3 3 2 5 2 2" xfId="24197" xr:uid="{00000000-0005-0000-0000-00009C440000}"/>
    <cellStyle name="標準 8 2 3 3 2 5 3" xfId="17790" xr:uid="{00000000-0005-0000-0000-00009D440000}"/>
    <cellStyle name="標準 8 2 3 3 2 6" xfId="7104" xr:uid="{00000000-0005-0000-0000-00009E440000}"/>
    <cellStyle name="標準 8 2 3 3 2 6 2" xfId="19919" xr:uid="{00000000-0005-0000-0000-00009F440000}"/>
    <cellStyle name="標準 8 2 3 3 2 7" xfId="13512" xr:uid="{00000000-0005-0000-0000-0000A0440000}"/>
    <cellStyle name="標準 8 2 3 3 3" xfId="1050" xr:uid="{00000000-0005-0000-0000-0000A1440000}"/>
    <cellStyle name="標準 8 2 3 3 3 2" xfId="2090" xr:uid="{00000000-0005-0000-0000-0000A2440000}"/>
    <cellStyle name="標準 8 2 3 3 3 2 2" xfId="4121" xr:uid="{00000000-0005-0000-0000-0000A3440000}"/>
    <cellStyle name="標準 8 2 3 3 3 2 2 2" xfId="10541" xr:uid="{00000000-0005-0000-0000-0000A4440000}"/>
    <cellStyle name="標準 8 2 3 3 3 2 2 2 2" xfId="23356" xr:uid="{00000000-0005-0000-0000-0000A5440000}"/>
    <cellStyle name="標準 8 2 3 3 3 2 2 3" xfId="16949" xr:uid="{00000000-0005-0000-0000-0000A6440000}"/>
    <cellStyle name="標準 8 2 3 3 3 2 3" xfId="6285" xr:uid="{00000000-0005-0000-0000-0000A7440000}"/>
    <cellStyle name="標準 8 2 3 3 3 2 3 2" xfId="12698" xr:uid="{00000000-0005-0000-0000-0000A8440000}"/>
    <cellStyle name="標準 8 2 3 3 3 2 3 2 2" xfId="25513" xr:uid="{00000000-0005-0000-0000-0000A9440000}"/>
    <cellStyle name="標準 8 2 3 3 3 2 3 3" xfId="19106" xr:uid="{00000000-0005-0000-0000-0000AA440000}"/>
    <cellStyle name="標準 8 2 3 3 3 2 4" xfId="8516" xr:uid="{00000000-0005-0000-0000-0000AB440000}"/>
    <cellStyle name="標準 8 2 3 3 3 2 4 2" xfId="21331" xr:uid="{00000000-0005-0000-0000-0000AC440000}"/>
    <cellStyle name="標準 8 2 3 3 3 2 5" xfId="14924" xr:uid="{00000000-0005-0000-0000-0000AD440000}"/>
    <cellStyle name="標準 8 2 3 3 3 3" xfId="3099" xr:uid="{00000000-0005-0000-0000-0000AE440000}"/>
    <cellStyle name="標準 8 2 3 3 3 3 2" xfId="9522" xr:uid="{00000000-0005-0000-0000-0000AF440000}"/>
    <cellStyle name="標準 8 2 3 3 3 3 2 2" xfId="22337" xr:uid="{00000000-0005-0000-0000-0000B0440000}"/>
    <cellStyle name="標準 8 2 3 3 3 3 3" xfId="15930" xr:uid="{00000000-0005-0000-0000-0000B1440000}"/>
    <cellStyle name="標準 8 2 3 3 3 4" xfId="5263" xr:uid="{00000000-0005-0000-0000-0000B2440000}"/>
    <cellStyle name="標準 8 2 3 3 3 4 2" xfId="11676" xr:uid="{00000000-0005-0000-0000-0000B3440000}"/>
    <cellStyle name="標準 8 2 3 3 3 4 2 2" xfId="24491" xr:uid="{00000000-0005-0000-0000-0000B4440000}"/>
    <cellStyle name="標準 8 2 3 3 3 4 3" xfId="18084" xr:uid="{00000000-0005-0000-0000-0000B5440000}"/>
    <cellStyle name="標準 8 2 3 3 3 5" xfId="7503" xr:uid="{00000000-0005-0000-0000-0000B6440000}"/>
    <cellStyle name="標準 8 2 3 3 3 5 2" xfId="20318" xr:uid="{00000000-0005-0000-0000-0000B7440000}"/>
    <cellStyle name="標準 8 2 3 3 3 6" xfId="13911" xr:uid="{00000000-0005-0000-0000-0000B8440000}"/>
    <cellStyle name="標準 8 2 3 3 4" xfId="1610" xr:uid="{00000000-0005-0000-0000-0000B9440000}"/>
    <cellStyle name="標準 8 2 3 3 4 2" xfId="3641" xr:uid="{00000000-0005-0000-0000-0000BA440000}"/>
    <cellStyle name="標準 8 2 3 3 4 2 2" xfId="10061" xr:uid="{00000000-0005-0000-0000-0000BB440000}"/>
    <cellStyle name="標準 8 2 3 3 4 2 2 2" xfId="22876" xr:uid="{00000000-0005-0000-0000-0000BC440000}"/>
    <cellStyle name="標準 8 2 3 3 4 2 3" xfId="16469" xr:uid="{00000000-0005-0000-0000-0000BD440000}"/>
    <cellStyle name="標準 8 2 3 3 4 3" xfId="5805" xr:uid="{00000000-0005-0000-0000-0000BE440000}"/>
    <cellStyle name="標準 8 2 3 3 4 3 2" xfId="12218" xr:uid="{00000000-0005-0000-0000-0000BF440000}"/>
    <cellStyle name="標準 8 2 3 3 4 3 2 2" xfId="25033" xr:uid="{00000000-0005-0000-0000-0000C0440000}"/>
    <cellStyle name="標準 8 2 3 3 4 3 3" xfId="18626" xr:uid="{00000000-0005-0000-0000-0000C1440000}"/>
    <cellStyle name="標準 8 2 3 3 4 4" xfId="8036" xr:uid="{00000000-0005-0000-0000-0000C2440000}"/>
    <cellStyle name="標準 8 2 3 3 4 4 2" xfId="20851" xr:uid="{00000000-0005-0000-0000-0000C3440000}"/>
    <cellStyle name="標準 8 2 3 3 4 5" xfId="14444" xr:uid="{00000000-0005-0000-0000-0000C4440000}"/>
    <cellStyle name="標準 8 2 3 3 5" xfId="2619" xr:uid="{00000000-0005-0000-0000-0000C5440000}"/>
    <cellStyle name="標準 8 2 3 3 5 2" xfId="9042" xr:uid="{00000000-0005-0000-0000-0000C6440000}"/>
    <cellStyle name="標準 8 2 3 3 5 2 2" xfId="21857" xr:uid="{00000000-0005-0000-0000-0000C7440000}"/>
    <cellStyle name="標準 8 2 3 3 5 3" xfId="15450" xr:uid="{00000000-0005-0000-0000-0000C8440000}"/>
    <cellStyle name="標準 8 2 3 3 6" xfId="4783" xr:uid="{00000000-0005-0000-0000-0000C9440000}"/>
    <cellStyle name="標準 8 2 3 3 6 2" xfId="11196" xr:uid="{00000000-0005-0000-0000-0000CA440000}"/>
    <cellStyle name="標準 8 2 3 3 6 2 2" xfId="24011" xr:uid="{00000000-0005-0000-0000-0000CB440000}"/>
    <cellStyle name="標準 8 2 3 3 6 3" xfId="17604" xr:uid="{00000000-0005-0000-0000-0000CC440000}"/>
    <cellStyle name="標準 8 2 3 3 7" xfId="6850" xr:uid="{00000000-0005-0000-0000-0000CD440000}"/>
    <cellStyle name="標準 8 2 3 3 7 2" xfId="19665" xr:uid="{00000000-0005-0000-0000-0000CE440000}"/>
    <cellStyle name="標準 8 2 3 3 8" xfId="13258" xr:uid="{00000000-0005-0000-0000-0000CF440000}"/>
    <cellStyle name="標準 8 2 3 4" xfId="455" xr:uid="{00000000-0005-0000-0000-0000D0440000}"/>
    <cellStyle name="標準 8 2 3 4 2" xfId="592" xr:uid="{00000000-0005-0000-0000-0000D1440000}"/>
    <cellStyle name="標準 8 2 3 4 2 2" xfId="1185" xr:uid="{00000000-0005-0000-0000-0000D2440000}"/>
    <cellStyle name="標準 8 2 3 4 2 2 2" xfId="2225" xr:uid="{00000000-0005-0000-0000-0000D3440000}"/>
    <cellStyle name="標準 8 2 3 4 2 2 2 2" xfId="4256" xr:uid="{00000000-0005-0000-0000-0000D4440000}"/>
    <cellStyle name="標準 8 2 3 4 2 2 2 2 2" xfId="10676" xr:uid="{00000000-0005-0000-0000-0000D5440000}"/>
    <cellStyle name="標準 8 2 3 4 2 2 2 2 2 2" xfId="23491" xr:uid="{00000000-0005-0000-0000-0000D6440000}"/>
    <cellStyle name="標準 8 2 3 4 2 2 2 2 3" xfId="17084" xr:uid="{00000000-0005-0000-0000-0000D7440000}"/>
    <cellStyle name="標準 8 2 3 4 2 2 2 3" xfId="6420" xr:uid="{00000000-0005-0000-0000-0000D8440000}"/>
    <cellStyle name="標準 8 2 3 4 2 2 2 3 2" xfId="12833" xr:uid="{00000000-0005-0000-0000-0000D9440000}"/>
    <cellStyle name="標準 8 2 3 4 2 2 2 3 2 2" xfId="25648" xr:uid="{00000000-0005-0000-0000-0000DA440000}"/>
    <cellStyle name="標準 8 2 3 4 2 2 2 3 3" xfId="19241" xr:uid="{00000000-0005-0000-0000-0000DB440000}"/>
    <cellStyle name="標準 8 2 3 4 2 2 2 4" xfId="8651" xr:uid="{00000000-0005-0000-0000-0000DC440000}"/>
    <cellStyle name="標準 8 2 3 4 2 2 2 4 2" xfId="21466" xr:uid="{00000000-0005-0000-0000-0000DD440000}"/>
    <cellStyle name="標準 8 2 3 4 2 2 2 5" xfId="15059" xr:uid="{00000000-0005-0000-0000-0000DE440000}"/>
    <cellStyle name="標準 8 2 3 4 2 2 3" xfId="3234" xr:uid="{00000000-0005-0000-0000-0000DF440000}"/>
    <cellStyle name="標準 8 2 3 4 2 2 3 2" xfId="9657" xr:uid="{00000000-0005-0000-0000-0000E0440000}"/>
    <cellStyle name="標準 8 2 3 4 2 2 3 2 2" xfId="22472" xr:uid="{00000000-0005-0000-0000-0000E1440000}"/>
    <cellStyle name="標準 8 2 3 4 2 2 3 3" xfId="16065" xr:uid="{00000000-0005-0000-0000-0000E2440000}"/>
    <cellStyle name="標準 8 2 3 4 2 2 4" xfId="5398" xr:uid="{00000000-0005-0000-0000-0000E3440000}"/>
    <cellStyle name="標準 8 2 3 4 2 2 4 2" xfId="11811" xr:uid="{00000000-0005-0000-0000-0000E4440000}"/>
    <cellStyle name="標準 8 2 3 4 2 2 4 2 2" xfId="24626" xr:uid="{00000000-0005-0000-0000-0000E5440000}"/>
    <cellStyle name="標準 8 2 3 4 2 2 4 3" xfId="18219" xr:uid="{00000000-0005-0000-0000-0000E6440000}"/>
    <cellStyle name="標準 8 2 3 4 2 2 5" xfId="7638" xr:uid="{00000000-0005-0000-0000-0000E7440000}"/>
    <cellStyle name="標準 8 2 3 4 2 2 5 2" xfId="20453" xr:uid="{00000000-0005-0000-0000-0000E8440000}"/>
    <cellStyle name="標準 8 2 3 4 2 2 6" xfId="14046" xr:uid="{00000000-0005-0000-0000-0000E9440000}"/>
    <cellStyle name="標準 8 2 3 4 2 3" xfId="1743" xr:uid="{00000000-0005-0000-0000-0000EA440000}"/>
    <cellStyle name="標準 8 2 3 4 2 3 2" xfId="3774" xr:uid="{00000000-0005-0000-0000-0000EB440000}"/>
    <cellStyle name="標準 8 2 3 4 2 3 2 2" xfId="10194" xr:uid="{00000000-0005-0000-0000-0000EC440000}"/>
    <cellStyle name="標準 8 2 3 4 2 3 2 2 2" xfId="23009" xr:uid="{00000000-0005-0000-0000-0000ED440000}"/>
    <cellStyle name="標準 8 2 3 4 2 3 2 3" xfId="16602" xr:uid="{00000000-0005-0000-0000-0000EE440000}"/>
    <cellStyle name="標準 8 2 3 4 2 3 3" xfId="5938" xr:uid="{00000000-0005-0000-0000-0000EF440000}"/>
    <cellStyle name="標準 8 2 3 4 2 3 3 2" xfId="12351" xr:uid="{00000000-0005-0000-0000-0000F0440000}"/>
    <cellStyle name="標準 8 2 3 4 2 3 3 2 2" xfId="25166" xr:uid="{00000000-0005-0000-0000-0000F1440000}"/>
    <cellStyle name="標準 8 2 3 4 2 3 3 3" xfId="18759" xr:uid="{00000000-0005-0000-0000-0000F2440000}"/>
    <cellStyle name="標準 8 2 3 4 2 3 4" xfId="8169" xr:uid="{00000000-0005-0000-0000-0000F3440000}"/>
    <cellStyle name="標準 8 2 3 4 2 3 4 2" xfId="20984" xr:uid="{00000000-0005-0000-0000-0000F4440000}"/>
    <cellStyle name="標準 8 2 3 4 2 3 5" xfId="14577" xr:uid="{00000000-0005-0000-0000-0000F5440000}"/>
    <cellStyle name="標準 8 2 3 4 2 4" xfId="2752" xr:uid="{00000000-0005-0000-0000-0000F6440000}"/>
    <cellStyle name="標準 8 2 3 4 2 4 2" xfId="9175" xr:uid="{00000000-0005-0000-0000-0000F7440000}"/>
    <cellStyle name="標準 8 2 3 4 2 4 2 2" xfId="21990" xr:uid="{00000000-0005-0000-0000-0000F8440000}"/>
    <cellStyle name="標準 8 2 3 4 2 4 3" xfId="15583" xr:uid="{00000000-0005-0000-0000-0000F9440000}"/>
    <cellStyle name="標準 8 2 3 4 2 5" xfId="4916" xr:uid="{00000000-0005-0000-0000-0000FA440000}"/>
    <cellStyle name="標準 8 2 3 4 2 5 2" xfId="11329" xr:uid="{00000000-0005-0000-0000-0000FB440000}"/>
    <cellStyle name="標準 8 2 3 4 2 5 2 2" xfId="24144" xr:uid="{00000000-0005-0000-0000-0000FC440000}"/>
    <cellStyle name="標準 8 2 3 4 2 5 3" xfId="17737" xr:uid="{00000000-0005-0000-0000-0000FD440000}"/>
    <cellStyle name="標準 8 2 3 4 2 6" xfId="7069" xr:uid="{00000000-0005-0000-0000-0000FE440000}"/>
    <cellStyle name="標準 8 2 3 4 2 6 2" xfId="19884" xr:uid="{00000000-0005-0000-0000-0000FF440000}"/>
    <cellStyle name="標準 8 2 3 4 2 7" xfId="13477" xr:uid="{00000000-0005-0000-0000-000000450000}"/>
    <cellStyle name="標準 8 2 3 4 3" xfId="1014" xr:uid="{00000000-0005-0000-0000-000001450000}"/>
    <cellStyle name="標準 8 2 3 4 3 2" xfId="2037" xr:uid="{00000000-0005-0000-0000-000002450000}"/>
    <cellStyle name="標準 8 2 3 4 3 2 2" xfId="4068" xr:uid="{00000000-0005-0000-0000-000003450000}"/>
    <cellStyle name="標準 8 2 3 4 3 2 2 2" xfId="10488" xr:uid="{00000000-0005-0000-0000-000004450000}"/>
    <cellStyle name="標準 8 2 3 4 3 2 2 2 2" xfId="23303" xr:uid="{00000000-0005-0000-0000-000005450000}"/>
    <cellStyle name="標準 8 2 3 4 3 2 2 3" xfId="16896" xr:uid="{00000000-0005-0000-0000-000006450000}"/>
    <cellStyle name="標準 8 2 3 4 3 2 3" xfId="6232" xr:uid="{00000000-0005-0000-0000-000007450000}"/>
    <cellStyle name="標準 8 2 3 4 3 2 3 2" xfId="12645" xr:uid="{00000000-0005-0000-0000-000008450000}"/>
    <cellStyle name="標準 8 2 3 4 3 2 3 2 2" xfId="25460" xr:uid="{00000000-0005-0000-0000-000009450000}"/>
    <cellStyle name="標準 8 2 3 4 3 2 3 3" xfId="19053" xr:uid="{00000000-0005-0000-0000-00000A450000}"/>
    <cellStyle name="標準 8 2 3 4 3 2 4" xfId="8463" xr:uid="{00000000-0005-0000-0000-00000B450000}"/>
    <cellStyle name="標準 8 2 3 4 3 2 4 2" xfId="21278" xr:uid="{00000000-0005-0000-0000-00000C450000}"/>
    <cellStyle name="標準 8 2 3 4 3 2 5" xfId="14871" xr:uid="{00000000-0005-0000-0000-00000D450000}"/>
    <cellStyle name="標準 8 2 3 4 3 3" xfId="3046" xr:uid="{00000000-0005-0000-0000-00000E450000}"/>
    <cellStyle name="標準 8 2 3 4 3 3 2" xfId="9469" xr:uid="{00000000-0005-0000-0000-00000F450000}"/>
    <cellStyle name="標準 8 2 3 4 3 3 2 2" xfId="22284" xr:uid="{00000000-0005-0000-0000-000010450000}"/>
    <cellStyle name="標準 8 2 3 4 3 3 3" xfId="15877" xr:uid="{00000000-0005-0000-0000-000011450000}"/>
    <cellStyle name="標準 8 2 3 4 3 4" xfId="5210" xr:uid="{00000000-0005-0000-0000-000012450000}"/>
    <cellStyle name="標準 8 2 3 4 3 4 2" xfId="11623" xr:uid="{00000000-0005-0000-0000-000013450000}"/>
    <cellStyle name="標準 8 2 3 4 3 4 2 2" xfId="24438" xr:uid="{00000000-0005-0000-0000-000014450000}"/>
    <cellStyle name="標準 8 2 3 4 3 4 3" xfId="18031" xr:uid="{00000000-0005-0000-0000-000015450000}"/>
    <cellStyle name="標準 8 2 3 4 3 5" xfId="7467" xr:uid="{00000000-0005-0000-0000-000016450000}"/>
    <cellStyle name="標準 8 2 3 4 3 5 2" xfId="20282" xr:uid="{00000000-0005-0000-0000-000017450000}"/>
    <cellStyle name="標準 8 2 3 4 3 6" xfId="13875" xr:uid="{00000000-0005-0000-0000-000018450000}"/>
    <cellStyle name="標準 8 2 3 4 4" xfId="1558" xr:uid="{00000000-0005-0000-0000-000019450000}"/>
    <cellStyle name="標準 8 2 3 4 4 2" xfId="3589" xr:uid="{00000000-0005-0000-0000-00001A450000}"/>
    <cellStyle name="標準 8 2 3 4 4 2 2" xfId="10009" xr:uid="{00000000-0005-0000-0000-00001B450000}"/>
    <cellStyle name="標準 8 2 3 4 4 2 2 2" xfId="22824" xr:uid="{00000000-0005-0000-0000-00001C450000}"/>
    <cellStyle name="標準 8 2 3 4 4 2 3" xfId="16417" xr:uid="{00000000-0005-0000-0000-00001D450000}"/>
    <cellStyle name="標準 8 2 3 4 4 3" xfId="5753" xr:uid="{00000000-0005-0000-0000-00001E450000}"/>
    <cellStyle name="標準 8 2 3 4 4 3 2" xfId="12166" xr:uid="{00000000-0005-0000-0000-00001F450000}"/>
    <cellStyle name="標準 8 2 3 4 4 3 2 2" xfId="24981" xr:uid="{00000000-0005-0000-0000-000020450000}"/>
    <cellStyle name="標準 8 2 3 4 4 3 3" xfId="18574" xr:uid="{00000000-0005-0000-0000-000021450000}"/>
    <cellStyle name="標準 8 2 3 4 4 4" xfId="7984" xr:uid="{00000000-0005-0000-0000-000022450000}"/>
    <cellStyle name="標準 8 2 3 4 4 4 2" xfId="20799" xr:uid="{00000000-0005-0000-0000-000023450000}"/>
    <cellStyle name="標準 8 2 3 4 4 5" xfId="14392" xr:uid="{00000000-0005-0000-0000-000024450000}"/>
    <cellStyle name="標準 8 2 3 4 5" xfId="2567" xr:uid="{00000000-0005-0000-0000-000025450000}"/>
    <cellStyle name="標準 8 2 3 4 5 2" xfId="8990" xr:uid="{00000000-0005-0000-0000-000026450000}"/>
    <cellStyle name="標準 8 2 3 4 5 2 2" xfId="21805" xr:uid="{00000000-0005-0000-0000-000027450000}"/>
    <cellStyle name="標準 8 2 3 4 5 3" xfId="15398" xr:uid="{00000000-0005-0000-0000-000028450000}"/>
    <cellStyle name="標準 8 2 3 4 6" xfId="4731" xr:uid="{00000000-0005-0000-0000-000029450000}"/>
    <cellStyle name="標準 8 2 3 4 6 2" xfId="11144" xr:uid="{00000000-0005-0000-0000-00002A450000}"/>
    <cellStyle name="標準 8 2 3 4 6 2 2" xfId="23959" xr:uid="{00000000-0005-0000-0000-00002B450000}"/>
    <cellStyle name="標準 8 2 3 4 6 3" xfId="17552" xr:uid="{00000000-0005-0000-0000-00002C450000}"/>
    <cellStyle name="標準 8 2 3 4 7" xfId="6935" xr:uid="{00000000-0005-0000-0000-00002D450000}"/>
    <cellStyle name="標準 8 2 3 4 7 2" xfId="19750" xr:uid="{00000000-0005-0000-0000-00002E450000}"/>
    <cellStyle name="標準 8 2 3 4 8" xfId="13343" xr:uid="{00000000-0005-0000-0000-00002F450000}"/>
    <cellStyle name="標準 8 2 3 5" xfId="481" xr:uid="{00000000-0005-0000-0000-000030450000}"/>
    <cellStyle name="標準 8 2 3 5 2" xfId="552" xr:uid="{00000000-0005-0000-0000-000031450000}"/>
    <cellStyle name="標準 8 2 3 5 2 2" xfId="1141" xr:uid="{00000000-0005-0000-0000-000032450000}"/>
    <cellStyle name="標準 8 2 3 5 2 2 2" xfId="2181" xr:uid="{00000000-0005-0000-0000-000033450000}"/>
    <cellStyle name="標準 8 2 3 5 2 2 2 2" xfId="4212" xr:uid="{00000000-0005-0000-0000-000034450000}"/>
    <cellStyle name="標準 8 2 3 5 2 2 2 2 2" xfId="10632" xr:uid="{00000000-0005-0000-0000-000035450000}"/>
    <cellStyle name="標準 8 2 3 5 2 2 2 2 2 2" xfId="23447" xr:uid="{00000000-0005-0000-0000-000036450000}"/>
    <cellStyle name="標準 8 2 3 5 2 2 2 2 3" xfId="17040" xr:uid="{00000000-0005-0000-0000-000037450000}"/>
    <cellStyle name="標準 8 2 3 5 2 2 2 3" xfId="6376" xr:uid="{00000000-0005-0000-0000-000038450000}"/>
    <cellStyle name="標準 8 2 3 5 2 2 2 3 2" xfId="12789" xr:uid="{00000000-0005-0000-0000-000039450000}"/>
    <cellStyle name="標準 8 2 3 5 2 2 2 3 2 2" xfId="25604" xr:uid="{00000000-0005-0000-0000-00003A450000}"/>
    <cellStyle name="標準 8 2 3 5 2 2 2 3 3" xfId="19197" xr:uid="{00000000-0005-0000-0000-00003B450000}"/>
    <cellStyle name="標準 8 2 3 5 2 2 2 4" xfId="8607" xr:uid="{00000000-0005-0000-0000-00003C450000}"/>
    <cellStyle name="標準 8 2 3 5 2 2 2 4 2" xfId="21422" xr:uid="{00000000-0005-0000-0000-00003D450000}"/>
    <cellStyle name="標準 8 2 3 5 2 2 2 5" xfId="15015" xr:uid="{00000000-0005-0000-0000-00003E450000}"/>
    <cellStyle name="標準 8 2 3 5 2 2 3" xfId="3190" xr:uid="{00000000-0005-0000-0000-00003F450000}"/>
    <cellStyle name="標準 8 2 3 5 2 2 3 2" xfId="9613" xr:uid="{00000000-0005-0000-0000-000040450000}"/>
    <cellStyle name="標準 8 2 3 5 2 2 3 2 2" xfId="22428" xr:uid="{00000000-0005-0000-0000-000041450000}"/>
    <cellStyle name="標準 8 2 3 5 2 2 3 3" xfId="16021" xr:uid="{00000000-0005-0000-0000-000042450000}"/>
    <cellStyle name="標準 8 2 3 5 2 2 4" xfId="5354" xr:uid="{00000000-0005-0000-0000-000043450000}"/>
    <cellStyle name="標準 8 2 3 5 2 2 4 2" xfId="11767" xr:uid="{00000000-0005-0000-0000-000044450000}"/>
    <cellStyle name="標準 8 2 3 5 2 2 4 2 2" xfId="24582" xr:uid="{00000000-0005-0000-0000-000045450000}"/>
    <cellStyle name="標準 8 2 3 5 2 2 4 3" xfId="18175" xr:uid="{00000000-0005-0000-0000-000046450000}"/>
    <cellStyle name="標準 8 2 3 5 2 2 5" xfId="7594" xr:uid="{00000000-0005-0000-0000-000047450000}"/>
    <cellStyle name="標準 8 2 3 5 2 2 5 2" xfId="20409" xr:uid="{00000000-0005-0000-0000-000048450000}"/>
    <cellStyle name="標準 8 2 3 5 2 2 6" xfId="14002" xr:uid="{00000000-0005-0000-0000-000049450000}"/>
    <cellStyle name="標準 8 2 3 5 2 3" xfId="1699" xr:uid="{00000000-0005-0000-0000-00004A450000}"/>
    <cellStyle name="標準 8 2 3 5 2 3 2" xfId="3730" xr:uid="{00000000-0005-0000-0000-00004B450000}"/>
    <cellStyle name="標準 8 2 3 5 2 3 2 2" xfId="10150" xr:uid="{00000000-0005-0000-0000-00004C450000}"/>
    <cellStyle name="標準 8 2 3 5 2 3 2 2 2" xfId="22965" xr:uid="{00000000-0005-0000-0000-00004D450000}"/>
    <cellStyle name="標準 8 2 3 5 2 3 2 3" xfId="16558" xr:uid="{00000000-0005-0000-0000-00004E450000}"/>
    <cellStyle name="標準 8 2 3 5 2 3 3" xfId="5894" xr:uid="{00000000-0005-0000-0000-00004F450000}"/>
    <cellStyle name="標準 8 2 3 5 2 3 3 2" xfId="12307" xr:uid="{00000000-0005-0000-0000-000050450000}"/>
    <cellStyle name="標準 8 2 3 5 2 3 3 2 2" xfId="25122" xr:uid="{00000000-0005-0000-0000-000051450000}"/>
    <cellStyle name="標準 8 2 3 5 2 3 3 3" xfId="18715" xr:uid="{00000000-0005-0000-0000-000052450000}"/>
    <cellStyle name="標準 8 2 3 5 2 3 4" xfId="8125" xr:uid="{00000000-0005-0000-0000-000053450000}"/>
    <cellStyle name="標準 8 2 3 5 2 3 4 2" xfId="20940" xr:uid="{00000000-0005-0000-0000-000054450000}"/>
    <cellStyle name="標準 8 2 3 5 2 3 5" xfId="14533" xr:uid="{00000000-0005-0000-0000-000055450000}"/>
    <cellStyle name="標準 8 2 3 5 2 4" xfId="2708" xr:uid="{00000000-0005-0000-0000-000056450000}"/>
    <cellStyle name="標準 8 2 3 5 2 4 2" xfId="9131" xr:uid="{00000000-0005-0000-0000-000057450000}"/>
    <cellStyle name="標準 8 2 3 5 2 4 2 2" xfId="21946" xr:uid="{00000000-0005-0000-0000-000058450000}"/>
    <cellStyle name="標準 8 2 3 5 2 4 3" xfId="15539" xr:uid="{00000000-0005-0000-0000-000059450000}"/>
    <cellStyle name="標準 8 2 3 5 2 5" xfId="4872" xr:uid="{00000000-0005-0000-0000-00005A450000}"/>
    <cellStyle name="標準 8 2 3 5 2 5 2" xfId="11285" xr:uid="{00000000-0005-0000-0000-00005B450000}"/>
    <cellStyle name="標準 8 2 3 5 2 5 2 2" xfId="24100" xr:uid="{00000000-0005-0000-0000-00005C450000}"/>
    <cellStyle name="標準 8 2 3 5 2 5 3" xfId="17693" xr:uid="{00000000-0005-0000-0000-00005D450000}"/>
    <cellStyle name="標準 8 2 3 5 2 6" xfId="7029" xr:uid="{00000000-0005-0000-0000-00005E450000}"/>
    <cellStyle name="標準 8 2 3 5 2 6 2" xfId="19844" xr:uid="{00000000-0005-0000-0000-00005F450000}"/>
    <cellStyle name="標準 8 2 3 5 2 7" xfId="13437" xr:uid="{00000000-0005-0000-0000-000060450000}"/>
    <cellStyle name="標準 8 2 3 5 3" xfId="971" xr:uid="{00000000-0005-0000-0000-000061450000}"/>
    <cellStyle name="標準 8 2 3 5 3 2" xfId="1993" xr:uid="{00000000-0005-0000-0000-000062450000}"/>
    <cellStyle name="標準 8 2 3 5 3 2 2" xfId="4024" xr:uid="{00000000-0005-0000-0000-000063450000}"/>
    <cellStyle name="標準 8 2 3 5 3 2 2 2" xfId="10444" xr:uid="{00000000-0005-0000-0000-000064450000}"/>
    <cellStyle name="標準 8 2 3 5 3 2 2 2 2" xfId="23259" xr:uid="{00000000-0005-0000-0000-000065450000}"/>
    <cellStyle name="標準 8 2 3 5 3 2 2 3" xfId="16852" xr:uid="{00000000-0005-0000-0000-000066450000}"/>
    <cellStyle name="標準 8 2 3 5 3 2 3" xfId="6188" xr:uid="{00000000-0005-0000-0000-000067450000}"/>
    <cellStyle name="標準 8 2 3 5 3 2 3 2" xfId="12601" xr:uid="{00000000-0005-0000-0000-000068450000}"/>
    <cellStyle name="標準 8 2 3 5 3 2 3 2 2" xfId="25416" xr:uid="{00000000-0005-0000-0000-000069450000}"/>
    <cellStyle name="標準 8 2 3 5 3 2 3 3" xfId="19009" xr:uid="{00000000-0005-0000-0000-00006A450000}"/>
    <cellStyle name="標準 8 2 3 5 3 2 4" xfId="8419" xr:uid="{00000000-0005-0000-0000-00006B450000}"/>
    <cellStyle name="標準 8 2 3 5 3 2 4 2" xfId="21234" xr:uid="{00000000-0005-0000-0000-00006C450000}"/>
    <cellStyle name="標準 8 2 3 5 3 2 5" xfId="14827" xr:uid="{00000000-0005-0000-0000-00006D450000}"/>
    <cellStyle name="標準 8 2 3 5 3 3" xfId="3002" xr:uid="{00000000-0005-0000-0000-00006E450000}"/>
    <cellStyle name="標準 8 2 3 5 3 3 2" xfId="9425" xr:uid="{00000000-0005-0000-0000-00006F450000}"/>
    <cellStyle name="標準 8 2 3 5 3 3 2 2" xfId="22240" xr:uid="{00000000-0005-0000-0000-000070450000}"/>
    <cellStyle name="標準 8 2 3 5 3 3 3" xfId="15833" xr:uid="{00000000-0005-0000-0000-000071450000}"/>
    <cellStyle name="標準 8 2 3 5 3 4" xfId="5166" xr:uid="{00000000-0005-0000-0000-000072450000}"/>
    <cellStyle name="標準 8 2 3 5 3 4 2" xfId="11579" xr:uid="{00000000-0005-0000-0000-000073450000}"/>
    <cellStyle name="標準 8 2 3 5 3 4 2 2" xfId="24394" xr:uid="{00000000-0005-0000-0000-000074450000}"/>
    <cellStyle name="標準 8 2 3 5 3 4 3" xfId="17987" xr:uid="{00000000-0005-0000-0000-000075450000}"/>
    <cellStyle name="標準 8 2 3 5 3 5" xfId="7424" xr:uid="{00000000-0005-0000-0000-000076450000}"/>
    <cellStyle name="標準 8 2 3 5 3 5 2" xfId="20239" xr:uid="{00000000-0005-0000-0000-000077450000}"/>
    <cellStyle name="標準 8 2 3 5 3 6" xfId="13832" xr:uid="{00000000-0005-0000-0000-000078450000}"/>
    <cellStyle name="標準 8 2 3 5 4" xfId="1513" xr:uid="{00000000-0005-0000-0000-000079450000}"/>
    <cellStyle name="標準 8 2 3 5 4 2" xfId="3545" xr:uid="{00000000-0005-0000-0000-00007A450000}"/>
    <cellStyle name="標準 8 2 3 5 4 2 2" xfId="9965" xr:uid="{00000000-0005-0000-0000-00007B450000}"/>
    <cellStyle name="標準 8 2 3 5 4 2 2 2" xfId="22780" xr:uid="{00000000-0005-0000-0000-00007C450000}"/>
    <cellStyle name="標準 8 2 3 5 4 2 3" xfId="16373" xr:uid="{00000000-0005-0000-0000-00007D450000}"/>
    <cellStyle name="標準 8 2 3 5 4 3" xfId="5709" xr:uid="{00000000-0005-0000-0000-00007E450000}"/>
    <cellStyle name="標準 8 2 3 5 4 3 2" xfId="12122" xr:uid="{00000000-0005-0000-0000-00007F450000}"/>
    <cellStyle name="標準 8 2 3 5 4 3 2 2" xfId="24937" xr:uid="{00000000-0005-0000-0000-000080450000}"/>
    <cellStyle name="標準 8 2 3 5 4 3 3" xfId="18530" xr:uid="{00000000-0005-0000-0000-000081450000}"/>
    <cellStyle name="標準 8 2 3 5 4 4" xfId="7940" xr:uid="{00000000-0005-0000-0000-000082450000}"/>
    <cellStyle name="標準 8 2 3 5 4 4 2" xfId="20755" xr:uid="{00000000-0005-0000-0000-000083450000}"/>
    <cellStyle name="標準 8 2 3 5 4 5" xfId="14348" xr:uid="{00000000-0005-0000-0000-000084450000}"/>
    <cellStyle name="標準 8 2 3 5 5" xfId="2523" xr:uid="{00000000-0005-0000-0000-000085450000}"/>
    <cellStyle name="標準 8 2 3 5 5 2" xfId="8946" xr:uid="{00000000-0005-0000-0000-000086450000}"/>
    <cellStyle name="標準 8 2 3 5 5 2 2" xfId="21761" xr:uid="{00000000-0005-0000-0000-000087450000}"/>
    <cellStyle name="標準 8 2 3 5 5 3" xfId="15354" xr:uid="{00000000-0005-0000-0000-000088450000}"/>
    <cellStyle name="標準 8 2 3 5 6" xfId="4687" xr:uid="{00000000-0005-0000-0000-000089450000}"/>
    <cellStyle name="標準 8 2 3 5 6 2" xfId="11100" xr:uid="{00000000-0005-0000-0000-00008A450000}"/>
    <cellStyle name="標準 8 2 3 5 6 2 2" xfId="23915" xr:uid="{00000000-0005-0000-0000-00008B450000}"/>
    <cellStyle name="標準 8 2 3 5 6 3" xfId="17508" xr:uid="{00000000-0005-0000-0000-00008C450000}"/>
    <cellStyle name="標準 8 2 3 5 7" xfId="6958" xr:uid="{00000000-0005-0000-0000-00008D450000}"/>
    <cellStyle name="標準 8 2 3 5 7 2" xfId="19773" xr:uid="{00000000-0005-0000-0000-00008E450000}"/>
    <cellStyle name="標準 8 2 3 5 8" xfId="13366" xr:uid="{00000000-0005-0000-0000-00008F450000}"/>
    <cellStyle name="標準 8 2 3 6" xfId="473" xr:uid="{00000000-0005-0000-0000-000090450000}"/>
    <cellStyle name="標準 8 2 3 6 2" xfId="934" xr:uid="{00000000-0005-0000-0000-000091450000}"/>
    <cellStyle name="標準 8 2 3 6 2 2" xfId="1956" xr:uid="{00000000-0005-0000-0000-000092450000}"/>
    <cellStyle name="標準 8 2 3 6 2 2 2" xfId="3987" xr:uid="{00000000-0005-0000-0000-000093450000}"/>
    <cellStyle name="標準 8 2 3 6 2 2 2 2" xfId="10407" xr:uid="{00000000-0005-0000-0000-000094450000}"/>
    <cellStyle name="標準 8 2 3 6 2 2 2 2 2" xfId="23222" xr:uid="{00000000-0005-0000-0000-000095450000}"/>
    <cellStyle name="標準 8 2 3 6 2 2 2 3" xfId="16815" xr:uid="{00000000-0005-0000-0000-000096450000}"/>
    <cellStyle name="標準 8 2 3 6 2 2 3" xfId="6151" xr:uid="{00000000-0005-0000-0000-000097450000}"/>
    <cellStyle name="標準 8 2 3 6 2 2 3 2" xfId="12564" xr:uid="{00000000-0005-0000-0000-000098450000}"/>
    <cellStyle name="標準 8 2 3 6 2 2 3 2 2" xfId="25379" xr:uid="{00000000-0005-0000-0000-000099450000}"/>
    <cellStyle name="標準 8 2 3 6 2 2 3 3" xfId="18972" xr:uid="{00000000-0005-0000-0000-00009A450000}"/>
    <cellStyle name="標準 8 2 3 6 2 2 4" xfId="8382" xr:uid="{00000000-0005-0000-0000-00009B450000}"/>
    <cellStyle name="標準 8 2 3 6 2 2 4 2" xfId="21197" xr:uid="{00000000-0005-0000-0000-00009C450000}"/>
    <cellStyle name="標準 8 2 3 6 2 2 5" xfId="14790" xr:uid="{00000000-0005-0000-0000-00009D450000}"/>
    <cellStyle name="標準 8 2 3 6 2 3" xfId="2965" xr:uid="{00000000-0005-0000-0000-00009E450000}"/>
    <cellStyle name="標準 8 2 3 6 2 3 2" xfId="9388" xr:uid="{00000000-0005-0000-0000-00009F450000}"/>
    <cellStyle name="標準 8 2 3 6 2 3 2 2" xfId="22203" xr:uid="{00000000-0005-0000-0000-0000A0450000}"/>
    <cellStyle name="標準 8 2 3 6 2 3 3" xfId="15796" xr:uid="{00000000-0005-0000-0000-0000A1450000}"/>
    <cellStyle name="標準 8 2 3 6 2 4" xfId="5129" xr:uid="{00000000-0005-0000-0000-0000A2450000}"/>
    <cellStyle name="標準 8 2 3 6 2 4 2" xfId="11542" xr:uid="{00000000-0005-0000-0000-0000A3450000}"/>
    <cellStyle name="標準 8 2 3 6 2 4 2 2" xfId="24357" xr:uid="{00000000-0005-0000-0000-0000A4450000}"/>
    <cellStyle name="標準 8 2 3 6 2 4 3" xfId="17950" xr:uid="{00000000-0005-0000-0000-0000A5450000}"/>
    <cellStyle name="標準 8 2 3 6 2 5" xfId="7387" xr:uid="{00000000-0005-0000-0000-0000A6450000}"/>
    <cellStyle name="標準 8 2 3 6 2 5 2" xfId="20202" xr:uid="{00000000-0005-0000-0000-0000A7450000}"/>
    <cellStyle name="標準 8 2 3 6 2 6" xfId="13795" xr:uid="{00000000-0005-0000-0000-0000A8450000}"/>
    <cellStyle name="標準 8 2 3 6 3" xfId="1477" xr:uid="{00000000-0005-0000-0000-0000A9450000}"/>
    <cellStyle name="標準 8 2 3 6 3 2" xfId="3509" xr:uid="{00000000-0005-0000-0000-0000AA450000}"/>
    <cellStyle name="標準 8 2 3 6 3 2 2" xfId="9929" xr:uid="{00000000-0005-0000-0000-0000AB450000}"/>
    <cellStyle name="標準 8 2 3 6 3 2 2 2" xfId="22744" xr:uid="{00000000-0005-0000-0000-0000AC450000}"/>
    <cellStyle name="標準 8 2 3 6 3 2 3" xfId="16337" xr:uid="{00000000-0005-0000-0000-0000AD450000}"/>
    <cellStyle name="標準 8 2 3 6 3 3" xfId="5673" xr:uid="{00000000-0005-0000-0000-0000AE450000}"/>
    <cellStyle name="標準 8 2 3 6 3 3 2" xfId="12086" xr:uid="{00000000-0005-0000-0000-0000AF450000}"/>
    <cellStyle name="標準 8 2 3 6 3 3 2 2" xfId="24901" xr:uid="{00000000-0005-0000-0000-0000B0450000}"/>
    <cellStyle name="標準 8 2 3 6 3 3 3" xfId="18494" xr:uid="{00000000-0005-0000-0000-0000B1450000}"/>
    <cellStyle name="標準 8 2 3 6 3 4" xfId="7904" xr:uid="{00000000-0005-0000-0000-0000B2450000}"/>
    <cellStyle name="標準 8 2 3 6 3 4 2" xfId="20719" xr:uid="{00000000-0005-0000-0000-0000B3450000}"/>
    <cellStyle name="標準 8 2 3 6 3 5" xfId="14312" xr:uid="{00000000-0005-0000-0000-0000B4450000}"/>
    <cellStyle name="標準 8 2 3 6 4" xfId="2487" xr:uid="{00000000-0005-0000-0000-0000B5450000}"/>
    <cellStyle name="標準 8 2 3 6 4 2" xfId="8910" xr:uid="{00000000-0005-0000-0000-0000B6450000}"/>
    <cellStyle name="標準 8 2 3 6 4 2 2" xfId="21725" xr:uid="{00000000-0005-0000-0000-0000B7450000}"/>
    <cellStyle name="標準 8 2 3 6 4 3" xfId="15318" xr:uid="{00000000-0005-0000-0000-0000B8450000}"/>
    <cellStyle name="標準 8 2 3 6 5" xfId="4651" xr:uid="{00000000-0005-0000-0000-0000B9450000}"/>
    <cellStyle name="標準 8 2 3 6 5 2" xfId="11064" xr:uid="{00000000-0005-0000-0000-0000BA450000}"/>
    <cellStyle name="標準 8 2 3 6 5 2 2" xfId="23879" xr:uid="{00000000-0005-0000-0000-0000BB450000}"/>
    <cellStyle name="標準 8 2 3 6 5 3" xfId="17472" xr:uid="{00000000-0005-0000-0000-0000BC450000}"/>
    <cellStyle name="標準 8 2 3 6 6" xfId="6952" xr:uid="{00000000-0005-0000-0000-0000BD450000}"/>
    <cellStyle name="標準 8 2 3 6 6 2" xfId="19767" xr:uid="{00000000-0005-0000-0000-0000BE450000}"/>
    <cellStyle name="標準 8 2 3 6 7" xfId="13360" xr:uid="{00000000-0005-0000-0000-0000BF450000}"/>
    <cellStyle name="標準 8 2 3 7" xfId="515" xr:uid="{00000000-0005-0000-0000-0000C0450000}"/>
    <cellStyle name="標準 8 2 3 7 2" xfId="1102" xr:uid="{00000000-0005-0000-0000-0000C1450000}"/>
    <cellStyle name="標準 8 2 3 7 2 2" xfId="2142" xr:uid="{00000000-0005-0000-0000-0000C2450000}"/>
    <cellStyle name="標準 8 2 3 7 2 2 2" xfId="4173" xr:uid="{00000000-0005-0000-0000-0000C3450000}"/>
    <cellStyle name="標準 8 2 3 7 2 2 2 2" xfId="10593" xr:uid="{00000000-0005-0000-0000-0000C4450000}"/>
    <cellStyle name="標準 8 2 3 7 2 2 2 2 2" xfId="23408" xr:uid="{00000000-0005-0000-0000-0000C5450000}"/>
    <cellStyle name="標準 8 2 3 7 2 2 2 3" xfId="17001" xr:uid="{00000000-0005-0000-0000-0000C6450000}"/>
    <cellStyle name="標準 8 2 3 7 2 2 3" xfId="6337" xr:uid="{00000000-0005-0000-0000-0000C7450000}"/>
    <cellStyle name="標準 8 2 3 7 2 2 3 2" xfId="12750" xr:uid="{00000000-0005-0000-0000-0000C8450000}"/>
    <cellStyle name="標準 8 2 3 7 2 2 3 2 2" xfId="25565" xr:uid="{00000000-0005-0000-0000-0000C9450000}"/>
    <cellStyle name="標準 8 2 3 7 2 2 3 3" xfId="19158" xr:uid="{00000000-0005-0000-0000-0000CA450000}"/>
    <cellStyle name="標準 8 2 3 7 2 2 4" xfId="8568" xr:uid="{00000000-0005-0000-0000-0000CB450000}"/>
    <cellStyle name="標準 8 2 3 7 2 2 4 2" xfId="21383" xr:uid="{00000000-0005-0000-0000-0000CC450000}"/>
    <cellStyle name="標準 8 2 3 7 2 2 5" xfId="14976" xr:uid="{00000000-0005-0000-0000-0000CD450000}"/>
    <cellStyle name="標準 8 2 3 7 2 3" xfId="3151" xr:uid="{00000000-0005-0000-0000-0000CE450000}"/>
    <cellStyle name="標準 8 2 3 7 2 3 2" xfId="9574" xr:uid="{00000000-0005-0000-0000-0000CF450000}"/>
    <cellStyle name="標準 8 2 3 7 2 3 2 2" xfId="22389" xr:uid="{00000000-0005-0000-0000-0000D0450000}"/>
    <cellStyle name="標準 8 2 3 7 2 3 3" xfId="15982" xr:uid="{00000000-0005-0000-0000-0000D1450000}"/>
    <cellStyle name="標準 8 2 3 7 2 4" xfId="5315" xr:uid="{00000000-0005-0000-0000-0000D2450000}"/>
    <cellStyle name="標準 8 2 3 7 2 4 2" xfId="11728" xr:uid="{00000000-0005-0000-0000-0000D3450000}"/>
    <cellStyle name="標準 8 2 3 7 2 4 2 2" xfId="24543" xr:uid="{00000000-0005-0000-0000-0000D4450000}"/>
    <cellStyle name="標準 8 2 3 7 2 4 3" xfId="18136" xr:uid="{00000000-0005-0000-0000-0000D5450000}"/>
    <cellStyle name="標準 8 2 3 7 2 5" xfId="7555" xr:uid="{00000000-0005-0000-0000-0000D6450000}"/>
    <cellStyle name="標準 8 2 3 7 2 5 2" xfId="20370" xr:uid="{00000000-0005-0000-0000-0000D7450000}"/>
    <cellStyle name="標準 8 2 3 7 2 6" xfId="13963" xr:uid="{00000000-0005-0000-0000-0000D8450000}"/>
    <cellStyle name="標準 8 2 3 7 3" xfId="1660" xr:uid="{00000000-0005-0000-0000-0000D9450000}"/>
    <cellStyle name="標準 8 2 3 7 3 2" xfId="3691" xr:uid="{00000000-0005-0000-0000-0000DA450000}"/>
    <cellStyle name="標準 8 2 3 7 3 2 2" xfId="10111" xr:uid="{00000000-0005-0000-0000-0000DB450000}"/>
    <cellStyle name="標準 8 2 3 7 3 2 2 2" xfId="22926" xr:uid="{00000000-0005-0000-0000-0000DC450000}"/>
    <cellStyle name="標準 8 2 3 7 3 2 3" xfId="16519" xr:uid="{00000000-0005-0000-0000-0000DD450000}"/>
    <cellStyle name="標準 8 2 3 7 3 3" xfId="5855" xr:uid="{00000000-0005-0000-0000-0000DE450000}"/>
    <cellStyle name="標準 8 2 3 7 3 3 2" xfId="12268" xr:uid="{00000000-0005-0000-0000-0000DF450000}"/>
    <cellStyle name="標準 8 2 3 7 3 3 2 2" xfId="25083" xr:uid="{00000000-0005-0000-0000-0000E0450000}"/>
    <cellStyle name="標準 8 2 3 7 3 3 3" xfId="18676" xr:uid="{00000000-0005-0000-0000-0000E1450000}"/>
    <cellStyle name="標準 8 2 3 7 3 4" xfId="8086" xr:uid="{00000000-0005-0000-0000-0000E2450000}"/>
    <cellStyle name="標準 8 2 3 7 3 4 2" xfId="20901" xr:uid="{00000000-0005-0000-0000-0000E3450000}"/>
    <cellStyle name="標準 8 2 3 7 3 5" xfId="14494" xr:uid="{00000000-0005-0000-0000-0000E4450000}"/>
    <cellStyle name="標準 8 2 3 7 4" xfId="2669" xr:uid="{00000000-0005-0000-0000-0000E5450000}"/>
    <cellStyle name="標準 8 2 3 7 4 2" xfId="9092" xr:uid="{00000000-0005-0000-0000-0000E6450000}"/>
    <cellStyle name="標準 8 2 3 7 4 2 2" xfId="21907" xr:uid="{00000000-0005-0000-0000-0000E7450000}"/>
    <cellStyle name="標準 8 2 3 7 4 3" xfId="15500" xr:uid="{00000000-0005-0000-0000-0000E8450000}"/>
    <cellStyle name="標準 8 2 3 7 5" xfId="4833" xr:uid="{00000000-0005-0000-0000-0000E9450000}"/>
    <cellStyle name="標準 8 2 3 7 5 2" xfId="11246" xr:uid="{00000000-0005-0000-0000-0000EA450000}"/>
    <cellStyle name="標準 8 2 3 7 5 2 2" xfId="24061" xr:uid="{00000000-0005-0000-0000-0000EB450000}"/>
    <cellStyle name="標準 8 2 3 7 5 3" xfId="17654" xr:uid="{00000000-0005-0000-0000-0000EC450000}"/>
    <cellStyle name="標準 8 2 3 7 6" xfId="6992" xr:uid="{00000000-0005-0000-0000-0000ED450000}"/>
    <cellStyle name="標準 8 2 3 7 6 2" xfId="19807" xr:uid="{00000000-0005-0000-0000-0000EE450000}"/>
    <cellStyle name="標準 8 2 3 7 7" xfId="13400" xr:uid="{00000000-0005-0000-0000-0000EF450000}"/>
    <cellStyle name="標準 8 2 3 8" xfId="763" xr:uid="{00000000-0005-0000-0000-0000F0450000}"/>
    <cellStyle name="標準 8 2 3 8 2" xfId="897" xr:uid="{00000000-0005-0000-0000-0000F1450000}"/>
    <cellStyle name="標準 8 2 3 8 2 2" xfId="1919" xr:uid="{00000000-0005-0000-0000-0000F2450000}"/>
    <cellStyle name="標準 8 2 3 8 2 2 2" xfId="3950" xr:uid="{00000000-0005-0000-0000-0000F3450000}"/>
    <cellStyle name="標準 8 2 3 8 2 2 2 2" xfId="10370" xr:uid="{00000000-0005-0000-0000-0000F4450000}"/>
    <cellStyle name="標準 8 2 3 8 2 2 2 2 2" xfId="23185" xr:uid="{00000000-0005-0000-0000-0000F5450000}"/>
    <cellStyle name="標準 8 2 3 8 2 2 2 3" xfId="16778" xr:uid="{00000000-0005-0000-0000-0000F6450000}"/>
    <cellStyle name="標準 8 2 3 8 2 2 3" xfId="6114" xr:uid="{00000000-0005-0000-0000-0000F7450000}"/>
    <cellStyle name="標準 8 2 3 8 2 2 3 2" xfId="12527" xr:uid="{00000000-0005-0000-0000-0000F8450000}"/>
    <cellStyle name="標準 8 2 3 8 2 2 3 2 2" xfId="25342" xr:uid="{00000000-0005-0000-0000-0000F9450000}"/>
    <cellStyle name="標準 8 2 3 8 2 2 3 3" xfId="18935" xr:uid="{00000000-0005-0000-0000-0000FA450000}"/>
    <cellStyle name="標準 8 2 3 8 2 2 4" xfId="8345" xr:uid="{00000000-0005-0000-0000-0000FB450000}"/>
    <cellStyle name="標準 8 2 3 8 2 2 4 2" xfId="21160" xr:uid="{00000000-0005-0000-0000-0000FC450000}"/>
    <cellStyle name="標準 8 2 3 8 2 2 5" xfId="14753" xr:uid="{00000000-0005-0000-0000-0000FD450000}"/>
    <cellStyle name="標準 8 2 3 8 2 3" xfId="2928" xr:uid="{00000000-0005-0000-0000-0000FE450000}"/>
    <cellStyle name="標準 8 2 3 8 2 3 2" xfId="9351" xr:uid="{00000000-0005-0000-0000-0000FF450000}"/>
    <cellStyle name="標準 8 2 3 8 2 3 2 2" xfId="22166" xr:uid="{00000000-0005-0000-0000-000000460000}"/>
    <cellStyle name="標準 8 2 3 8 2 3 3" xfId="15759" xr:uid="{00000000-0005-0000-0000-000001460000}"/>
    <cellStyle name="標準 8 2 3 8 2 4" xfId="5092" xr:uid="{00000000-0005-0000-0000-000002460000}"/>
    <cellStyle name="標準 8 2 3 8 2 4 2" xfId="11505" xr:uid="{00000000-0005-0000-0000-000003460000}"/>
    <cellStyle name="標準 8 2 3 8 2 4 2 2" xfId="24320" xr:uid="{00000000-0005-0000-0000-000004460000}"/>
    <cellStyle name="標準 8 2 3 8 2 4 3" xfId="17913" xr:uid="{00000000-0005-0000-0000-000005460000}"/>
    <cellStyle name="標準 8 2 3 8 2 5" xfId="7350" xr:uid="{00000000-0005-0000-0000-000006460000}"/>
    <cellStyle name="標準 8 2 3 8 2 5 2" xfId="20165" xr:uid="{00000000-0005-0000-0000-000007460000}"/>
    <cellStyle name="標準 8 2 3 8 2 6" xfId="13758" xr:uid="{00000000-0005-0000-0000-000008460000}"/>
    <cellStyle name="標準 8 2 3 8 3" xfId="1440" xr:uid="{00000000-0005-0000-0000-000009460000}"/>
    <cellStyle name="標準 8 2 3 8 3 2" xfId="3472" xr:uid="{00000000-0005-0000-0000-00000A460000}"/>
    <cellStyle name="標準 8 2 3 8 3 2 2" xfId="9892" xr:uid="{00000000-0005-0000-0000-00000B460000}"/>
    <cellStyle name="標準 8 2 3 8 3 2 2 2" xfId="22707" xr:uid="{00000000-0005-0000-0000-00000C460000}"/>
    <cellStyle name="標準 8 2 3 8 3 2 3" xfId="16300" xr:uid="{00000000-0005-0000-0000-00000D460000}"/>
    <cellStyle name="標準 8 2 3 8 3 3" xfId="5636" xr:uid="{00000000-0005-0000-0000-00000E460000}"/>
    <cellStyle name="標準 8 2 3 8 3 3 2" xfId="12049" xr:uid="{00000000-0005-0000-0000-00000F460000}"/>
    <cellStyle name="標準 8 2 3 8 3 3 2 2" xfId="24864" xr:uid="{00000000-0005-0000-0000-000010460000}"/>
    <cellStyle name="標準 8 2 3 8 3 3 3" xfId="18457" xr:uid="{00000000-0005-0000-0000-000011460000}"/>
    <cellStyle name="標準 8 2 3 8 3 4" xfId="7867" xr:uid="{00000000-0005-0000-0000-000012460000}"/>
    <cellStyle name="標準 8 2 3 8 3 4 2" xfId="20682" xr:uid="{00000000-0005-0000-0000-000013460000}"/>
    <cellStyle name="標準 8 2 3 8 3 5" xfId="14275" xr:uid="{00000000-0005-0000-0000-000014460000}"/>
    <cellStyle name="標準 8 2 3 8 4" xfId="2450" xr:uid="{00000000-0005-0000-0000-000015460000}"/>
    <cellStyle name="標準 8 2 3 8 4 2" xfId="8873" xr:uid="{00000000-0005-0000-0000-000016460000}"/>
    <cellStyle name="標準 8 2 3 8 4 2 2" xfId="21688" xr:uid="{00000000-0005-0000-0000-000017460000}"/>
    <cellStyle name="標準 8 2 3 8 4 3" xfId="15281" xr:uid="{00000000-0005-0000-0000-000018460000}"/>
    <cellStyle name="標準 8 2 3 8 5" xfId="4614" xr:uid="{00000000-0005-0000-0000-000019460000}"/>
    <cellStyle name="標準 8 2 3 8 5 2" xfId="11027" xr:uid="{00000000-0005-0000-0000-00001A460000}"/>
    <cellStyle name="標準 8 2 3 8 5 2 2" xfId="23842" xr:uid="{00000000-0005-0000-0000-00001B460000}"/>
    <cellStyle name="標準 8 2 3 8 5 3" xfId="17435" xr:uid="{00000000-0005-0000-0000-00001C460000}"/>
    <cellStyle name="標準 8 2 3 8 6" xfId="7217" xr:uid="{00000000-0005-0000-0000-00001D460000}"/>
    <cellStyle name="標準 8 2 3 8 6 2" xfId="20032" xr:uid="{00000000-0005-0000-0000-00001E460000}"/>
    <cellStyle name="標準 8 2 3 8 7" xfId="13625" xr:uid="{00000000-0005-0000-0000-00001F460000}"/>
    <cellStyle name="標準 8 2 3 9" xfId="808" xr:uid="{00000000-0005-0000-0000-000020460000}"/>
    <cellStyle name="標準 8 2 3 9 2" xfId="1268" xr:uid="{00000000-0005-0000-0000-000021460000}"/>
    <cellStyle name="標準 8 2 3 9 2 2" xfId="2308" xr:uid="{00000000-0005-0000-0000-000022460000}"/>
    <cellStyle name="標準 8 2 3 9 2 2 2" xfId="4339" xr:uid="{00000000-0005-0000-0000-000023460000}"/>
    <cellStyle name="標準 8 2 3 9 2 2 2 2" xfId="10759" xr:uid="{00000000-0005-0000-0000-000024460000}"/>
    <cellStyle name="標準 8 2 3 9 2 2 2 2 2" xfId="23574" xr:uid="{00000000-0005-0000-0000-000025460000}"/>
    <cellStyle name="標準 8 2 3 9 2 2 2 3" xfId="17167" xr:uid="{00000000-0005-0000-0000-000026460000}"/>
    <cellStyle name="標準 8 2 3 9 2 2 3" xfId="6503" xr:uid="{00000000-0005-0000-0000-000027460000}"/>
    <cellStyle name="標準 8 2 3 9 2 2 3 2" xfId="12916" xr:uid="{00000000-0005-0000-0000-000028460000}"/>
    <cellStyle name="標準 8 2 3 9 2 2 3 2 2" xfId="25731" xr:uid="{00000000-0005-0000-0000-000029460000}"/>
    <cellStyle name="標準 8 2 3 9 2 2 3 3" xfId="19324" xr:uid="{00000000-0005-0000-0000-00002A460000}"/>
    <cellStyle name="標準 8 2 3 9 2 2 4" xfId="8734" xr:uid="{00000000-0005-0000-0000-00002B460000}"/>
    <cellStyle name="標準 8 2 3 9 2 2 4 2" xfId="21549" xr:uid="{00000000-0005-0000-0000-00002C460000}"/>
    <cellStyle name="標準 8 2 3 9 2 2 5" xfId="15142" xr:uid="{00000000-0005-0000-0000-00002D460000}"/>
    <cellStyle name="標準 8 2 3 9 2 3" xfId="3317" xr:uid="{00000000-0005-0000-0000-00002E460000}"/>
    <cellStyle name="標準 8 2 3 9 2 3 2" xfId="9740" xr:uid="{00000000-0005-0000-0000-00002F460000}"/>
    <cellStyle name="標準 8 2 3 9 2 3 2 2" xfId="22555" xr:uid="{00000000-0005-0000-0000-000030460000}"/>
    <cellStyle name="標準 8 2 3 9 2 3 3" xfId="16148" xr:uid="{00000000-0005-0000-0000-000031460000}"/>
    <cellStyle name="標準 8 2 3 9 2 4" xfId="5481" xr:uid="{00000000-0005-0000-0000-000032460000}"/>
    <cellStyle name="標準 8 2 3 9 2 4 2" xfId="11894" xr:uid="{00000000-0005-0000-0000-000033460000}"/>
    <cellStyle name="標準 8 2 3 9 2 4 2 2" xfId="24709" xr:uid="{00000000-0005-0000-0000-000034460000}"/>
    <cellStyle name="標準 8 2 3 9 2 4 3" xfId="18302" xr:uid="{00000000-0005-0000-0000-000035460000}"/>
    <cellStyle name="標準 8 2 3 9 2 5" xfId="7721" xr:uid="{00000000-0005-0000-0000-000036460000}"/>
    <cellStyle name="標準 8 2 3 9 2 5 2" xfId="20536" xr:uid="{00000000-0005-0000-0000-000037460000}"/>
    <cellStyle name="標準 8 2 3 9 2 6" xfId="14129" xr:uid="{00000000-0005-0000-0000-000038460000}"/>
    <cellStyle name="標準 8 2 3 9 3" xfId="1826" xr:uid="{00000000-0005-0000-0000-000039460000}"/>
    <cellStyle name="標準 8 2 3 9 3 2" xfId="3857" xr:uid="{00000000-0005-0000-0000-00003A460000}"/>
    <cellStyle name="標準 8 2 3 9 3 2 2" xfId="10277" xr:uid="{00000000-0005-0000-0000-00003B460000}"/>
    <cellStyle name="標準 8 2 3 9 3 2 2 2" xfId="23092" xr:uid="{00000000-0005-0000-0000-00003C460000}"/>
    <cellStyle name="標準 8 2 3 9 3 2 3" xfId="16685" xr:uid="{00000000-0005-0000-0000-00003D460000}"/>
    <cellStyle name="標準 8 2 3 9 3 3" xfId="6021" xr:uid="{00000000-0005-0000-0000-00003E460000}"/>
    <cellStyle name="標準 8 2 3 9 3 3 2" xfId="12434" xr:uid="{00000000-0005-0000-0000-00003F460000}"/>
    <cellStyle name="標準 8 2 3 9 3 3 2 2" xfId="25249" xr:uid="{00000000-0005-0000-0000-000040460000}"/>
    <cellStyle name="標準 8 2 3 9 3 3 3" xfId="18842" xr:uid="{00000000-0005-0000-0000-000041460000}"/>
    <cellStyle name="標準 8 2 3 9 3 4" xfId="8252" xr:uid="{00000000-0005-0000-0000-000042460000}"/>
    <cellStyle name="標準 8 2 3 9 3 4 2" xfId="21067" xr:uid="{00000000-0005-0000-0000-000043460000}"/>
    <cellStyle name="標準 8 2 3 9 3 5" xfId="14660" xr:uid="{00000000-0005-0000-0000-000044460000}"/>
    <cellStyle name="標準 8 2 3 9 4" xfId="2835" xr:uid="{00000000-0005-0000-0000-000045460000}"/>
    <cellStyle name="標準 8 2 3 9 4 2" xfId="9258" xr:uid="{00000000-0005-0000-0000-000046460000}"/>
    <cellStyle name="標準 8 2 3 9 4 2 2" xfId="22073" xr:uid="{00000000-0005-0000-0000-000047460000}"/>
    <cellStyle name="標準 8 2 3 9 4 3" xfId="15666" xr:uid="{00000000-0005-0000-0000-000048460000}"/>
    <cellStyle name="標準 8 2 3 9 5" xfId="4999" xr:uid="{00000000-0005-0000-0000-000049460000}"/>
    <cellStyle name="標準 8 2 3 9 5 2" xfId="11412" xr:uid="{00000000-0005-0000-0000-00004A460000}"/>
    <cellStyle name="標準 8 2 3 9 5 2 2" xfId="24227" xr:uid="{00000000-0005-0000-0000-00004B460000}"/>
    <cellStyle name="標準 8 2 3 9 5 3" xfId="17820" xr:uid="{00000000-0005-0000-0000-00004C460000}"/>
    <cellStyle name="標準 8 2 3 9 6" xfId="7261" xr:uid="{00000000-0005-0000-0000-00004D460000}"/>
    <cellStyle name="標準 8 2 3 9 6 2" xfId="20076" xr:uid="{00000000-0005-0000-0000-00004E460000}"/>
    <cellStyle name="標準 8 2 3 9 7" xfId="13669" xr:uid="{00000000-0005-0000-0000-00004F460000}"/>
    <cellStyle name="標準 8 2 4" xfId="194" xr:uid="{00000000-0005-0000-0000-000050460000}"/>
    <cellStyle name="標準 8 2 4 10" xfId="2401" xr:uid="{00000000-0005-0000-0000-000051460000}"/>
    <cellStyle name="標準 8 2 4 10 2" xfId="8824" xr:uid="{00000000-0005-0000-0000-000052460000}"/>
    <cellStyle name="標準 8 2 4 10 2 2" xfId="21639" xr:uid="{00000000-0005-0000-0000-000053460000}"/>
    <cellStyle name="標準 8 2 4 10 3" xfId="15232" xr:uid="{00000000-0005-0000-0000-000054460000}"/>
    <cellStyle name="標準 8 2 4 11" xfId="4565" xr:uid="{00000000-0005-0000-0000-000055460000}"/>
    <cellStyle name="標準 8 2 4 11 2" xfId="10978" xr:uid="{00000000-0005-0000-0000-000056460000}"/>
    <cellStyle name="標準 8 2 4 11 2 2" xfId="23793" xr:uid="{00000000-0005-0000-0000-000057460000}"/>
    <cellStyle name="標準 8 2 4 11 3" xfId="17386" xr:uid="{00000000-0005-0000-0000-000058460000}"/>
    <cellStyle name="標準 8 2 4 12" xfId="6612" xr:uid="{00000000-0005-0000-0000-000059460000}"/>
    <cellStyle name="標準 8 2 4 12 2" xfId="13023" xr:uid="{00000000-0005-0000-0000-00005A460000}"/>
    <cellStyle name="標準 8 2 4 12 2 2" xfId="25838" xr:uid="{00000000-0005-0000-0000-00005B460000}"/>
    <cellStyle name="標準 8 2 4 12 3" xfId="19431" xr:uid="{00000000-0005-0000-0000-00005C460000}"/>
    <cellStyle name="標準 8 2 4 13" xfId="6706" xr:uid="{00000000-0005-0000-0000-00005D460000}"/>
    <cellStyle name="標準 8 2 4 13 2" xfId="19521" xr:uid="{00000000-0005-0000-0000-00005E460000}"/>
    <cellStyle name="標準 8 2 4 14" xfId="13114" xr:uid="{00000000-0005-0000-0000-00005F460000}"/>
    <cellStyle name="標準 8 2 4 2" xfId="284" xr:uid="{00000000-0005-0000-0000-000060460000}"/>
    <cellStyle name="標準 8 2 4 2 2" xfId="582" xr:uid="{00000000-0005-0000-0000-000061460000}"/>
    <cellStyle name="標準 8 2 4 2 2 2" xfId="1173" xr:uid="{00000000-0005-0000-0000-000062460000}"/>
    <cellStyle name="標準 8 2 4 2 2 2 2" xfId="2213" xr:uid="{00000000-0005-0000-0000-000063460000}"/>
    <cellStyle name="標準 8 2 4 2 2 2 2 2" xfId="4244" xr:uid="{00000000-0005-0000-0000-000064460000}"/>
    <cellStyle name="標準 8 2 4 2 2 2 2 2 2" xfId="10664" xr:uid="{00000000-0005-0000-0000-000065460000}"/>
    <cellStyle name="標準 8 2 4 2 2 2 2 2 2 2" xfId="23479" xr:uid="{00000000-0005-0000-0000-000066460000}"/>
    <cellStyle name="標準 8 2 4 2 2 2 2 2 3" xfId="17072" xr:uid="{00000000-0005-0000-0000-000067460000}"/>
    <cellStyle name="標準 8 2 4 2 2 2 2 3" xfId="6408" xr:uid="{00000000-0005-0000-0000-000068460000}"/>
    <cellStyle name="標準 8 2 4 2 2 2 2 3 2" xfId="12821" xr:uid="{00000000-0005-0000-0000-000069460000}"/>
    <cellStyle name="標準 8 2 4 2 2 2 2 3 2 2" xfId="25636" xr:uid="{00000000-0005-0000-0000-00006A460000}"/>
    <cellStyle name="標準 8 2 4 2 2 2 2 3 3" xfId="19229" xr:uid="{00000000-0005-0000-0000-00006B460000}"/>
    <cellStyle name="標準 8 2 4 2 2 2 2 4" xfId="8639" xr:uid="{00000000-0005-0000-0000-00006C460000}"/>
    <cellStyle name="標準 8 2 4 2 2 2 2 4 2" xfId="21454" xr:uid="{00000000-0005-0000-0000-00006D460000}"/>
    <cellStyle name="標準 8 2 4 2 2 2 2 5" xfId="15047" xr:uid="{00000000-0005-0000-0000-00006E460000}"/>
    <cellStyle name="標準 8 2 4 2 2 2 3" xfId="3222" xr:uid="{00000000-0005-0000-0000-00006F460000}"/>
    <cellStyle name="標準 8 2 4 2 2 2 3 2" xfId="9645" xr:uid="{00000000-0005-0000-0000-000070460000}"/>
    <cellStyle name="標準 8 2 4 2 2 2 3 2 2" xfId="22460" xr:uid="{00000000-0005-0000-0000-000071460000}"/>
    <cellStyle name="標準 8 2 4 2 2 2 3 3" xfId="16053" xr:uid="{00000000-0005-0000-0000-000072460000}"/>
    <cellStyle name="標準 8 2 4 2 2 2 4" xfId="5386" xr:uid="{00000000-0005-0000-0000-000073460000}"/>
    <cellStyle name="標準 8 2 4 2 2 2 4 2" xfId="11799" xr:uid="{00000000-0005-0000-0000-000074460000}"/>
    <cellStyle name="標準 8 2 4 2 2 2 4 2 2" xfId="24614" xr:uid="{00000000-0005-0000-0000-000075460000}"/>
    <cellStyle name="標準 8 2 4 2 2 2 4 3" xfId="18207" xr:uid="{00000000-0005-0000-0000-000076460000}"/>
    <cellStyle name="標準 8 2 4 2 2 2 5" xfId="7626" xr:uid="{00000000-0005-0000-0000-000077460000}"/>
    <cellStyle name="標準 8 2 4 2 2 2 5 2" xfId="20441" xr:uid="{00000000-0005-0000-0000-000078460000}"/>
    <cellStyle name="標準 8 2 4 2 2 2 6" xfId="14034" xr:uid="{00000000-0005-0000-0000-000079460000}"/>
    <cellStyle name="標準 8 2 4 2 2 3" xfId="1731" xr:uid="{00000000-0005-0000-0000-00007A460000}"/>
    <cellStyle name="標準 8 2 4 2 2 3 2" xfId="3762" xr:uid="{00000000-0005-0000-0000-00007B460000}"/>
    <cellStyle name="標準 8 2 4 2 2 3 2 2" xfId="10182" xr:uid="{00000000-0005-0000-0000-00007C460000}"/>
    <cellStyle name="標準 8 2 4 2 2 3 2 2 2" xfId="22997" xr:uid="{00000000-0005-0000-0000-00007D460000}"/>
    <cellStyle name="標準 8 2 4 2 2 3 2 3" xfId="16590" xr:uid="{00000000-0005-0000-0000-00007E460000}"/>
    <cellStyle name="標準 8 2 4 2 2 3 3" xfId="5926" xr:uid="{00000000-0005-0000-0000-00007F460000}"/>
    <cellStyle name="標準 8 2 4 2 2 3 3 2" xfId="12339" xr:uid="{00000000-0005-0000-0000-000080460000}"/>
    <cellStyle name="標準 8 2 4 2 2 3 3 2 2" xfId="25154" xr:uid="{00000000-0005-0000-0000-000081460000}"/>
    <cellStyle name="標準 8 2 4 2 2 3 3 3" xfId="18747" xr:uid="{00000000-0005-0000-0000-000082460000}"/>
    <cellStyle name="標準 8 2 4 2 2 3 4" xfId="8157" xr:uid="{00000000-0005-0000-0000-000083460000}"/>
    <cellStyle name="標準 8 2 4 2 2 3 4 2" xfId="20972" xr:uid="{00000000-0005-0000-0000-000084460000}"/>
    <cellStyle name="標準 8 2 4 2 2 3 5" xfId="14565" xr:uid="{00000000-0005-0000-0000-000085460000}"/>
    <cellStyle name="標準 8 2 4 2 2 4" xfId="2740" xr:uid="{00000000-0005-0000-0000-000086460000}"/>
    <cellStyle name="標準 8 2 4 2 2 4 2" xfId="9163" xr:uid="{00000000-0005-0000-0000-000087460000}"/>
    <cellStyle name="標準 8 2 4 2 2 4 2 2" xfId="21978" xr:uid="{00000000-0005-0000-0000-000088460000}"/>
    <cellStyle name="標準 8 2 4 2 2 4 3" xfId="15571" xr:uid="{00000000-0005-0000-0000-000089460000}"/>
    <cellStyle name="標準 8 2 4 2 2 5" xfId="4904" xr:uid="{00000000-0005-0000-0000-00008A460000}"/>
    <cellStyle name="標準 8 2 4 2 2 5 2" xfId="11317" xr:uid="{00000000-0005-0000-0000-00008B460000}"/>
    <cellStyle name="標準 8 2 4 2 2 5 2 2" xfId="24132" xr:uid="{00000000-0005-0000-0000-00008C460000}"/>
    <cellStyle name="標準 8 2 4 2 2 5 3" xfId="17725" xr:uid="{00000000-0005-0000-0000-00008D460000}"/>
    <cellStyle name="標準 8 2 4 2 2 6" xfId="7059" xr:uid="{00000000-0005-0000-0000-00008E460000}"/>
    <cellStyle name="標準 8 2 4 2 2 6 2" xfId="19874" xr:uid="{00000000-0005-0000-0000-00008F460000}"/>
    <cellStyle name="標準 8 2 4 2 2 7" xfId="13467" xr:uid="{00000000-0005-0000-0000-000090460000}"/>
    <cellStyle name="標準 8 2 4 2 3" xfId="1003" xr:uid="{00000000-0005-0000-0000-000091460000}"/>
    <cellStyle name="標準 8 2 4 2 3 2" xfId="2025" xr:uid="{00000000-0005-0000-0000-000092460000}"/>
    <cellStyle name="標準 8 2 4 2 3 2 2" xfId="4056" xr:uid="{00000000-0005-0000-0000-000093460000}"/>
    <cellStyle name="標準 8 2 4 2 3 2 2 2" xfId="10476" xr:uid="{00000000-0005-0000-0000-000094460000}"/>
    <cellStyle name="標準 8 2 4 2 3 2 2 2 2" xfId="23291" xr:uid="{00000000-0005-0000-0000-000095460000}"/>
    <cellStyle name="標準 8 2 4 2 3 2 2 3" xfId="16884" xr:uid="{00000000-0005-0000-0000-000096460000}"/>
    <cellStyle name="標準 8 2 4 2 3 2 3" xfId="6220" xr:uid="{00000000-0005-0000-0000-000097460000}"/>
    <cellStyle name="標準 8 2 4 2 3 2 3 2" xfId="12633" xr:uid="{00000000-0005-0000-0000-000098460000}"/>
    <cellStyle name="標準 8 2 4 2 3 2 3 2 2" xfId="25448" xr:uid="{00000000-0005-0000-0000-000099460000}"/>
    <cellStyle name="標準 8 2 4 2 3 2 3 3" xfId="19041" xr:uid="{00000000-0005-0000-0000-00009A460000}"/>
    <cellStyle name="標準 8 2 4 2 3 2 4" xfId="8451" xr:uid="{00000000-0005-0000-0000-00009B460000}"/>
    <cellStyle name="標準 8 2 4 2 3 2 4 2" xfId="21266" xr:uid="{00000000-0005-0000-0000-00009C460000}"/>
    <cellStyle name="標準 8 2 4 2 3 2 5" xfId="14859" xr:uid="{00000000-0005-0000-0000-00009D460000}"/>
    <cellStyle name="標準 8 2 4 2 3 3" xfId="3034" xr:uid="{00000000-0005-0000-0000-00009E460000}"/>
    <cellStyle name="標準 8 2 4 2 3 3 2" xfId="9457" xr:uid="{00000000-0005-0000-0000-00009F460000}"/>
    <cellStyle name="標準 8 2 4 2 3 3 2 2" xfId="22272" xr:uid="{00000000-0005-0000-0000-0000A0460000}"/>
    <cellStyle name="標準 8 2 4 2 3 3 3" xfId="15865" xr:uid="{00000000-0005-0000-0000-0000A1460000}"/>
    <cellStyle name="標準 8 2 4 2 3 4" xfId="5198" xr:uid="{00000000-0005-0000-0000-0000A2460000}"/>
    <cellStyle name="標準 8 2 4 2 3 4 2" xfId="11611" xr:uid="{00000000-0005-0000-0000-0000A3460000}"/>
    <cellStyle name="標準 8 2 4 2 3 4 2 2" xfId="24426" xr:uid="{00000000-0005-0000-0000-0000A4460000}"/>
    <cellStyle name="標準 8 2 4 2 3 4 3" xfId="18019" xr:uid="{00000000-0005-0000-0000-0000A5460000}"/>
    <cellStyle name="標準 8 2 4 2 3 5" xfId="7456" xr:uid="{00000000-0005-0000-0000-0000A6460000}"/>
    <cellStyle name="標準 8 2 4 2 3 5 2" xfId="20271" xr:uid="{00000000-0005-0000-0000-0000A7460000}"/>
    <cellStyle name="標準 8 2 4 2 3 6" xfId="13864" xr:uid="{00000000-0005-0000-0000-0000A8460000}"/>
    <cellStyle name="標準 8 2 4 2 4" xfId="1546" xr:uid="{00000000-0005-0000-0000-0000A9460000}"/>
    <cellStyle name="標準 8 2 4 2 4 2" xfId="3577" xr:uid="{00000000-0005-0000-0000-0000AA460000}"/>
    <cellStyle name="標準 8 2 4 2 4 2 2" xfId="9997" xr:uid="{00000000-0005-0000-0000-0000AB460000}"/>
    <cellStyle name="標準 8 2 4 2 4 2 2 2" xfId="22812" xr:uid="{00000000-0005-0000-0000-0000AC460000}"/>
    <cellStyle name="標準 8 2 4 2 4 2 3" xfId="16405" xr:uid="{00000000-0005-0000-0000-0000AD460000}"/>
    <cellStyle name="標準 8 2 4 2 4 3" xfId="5741" xr:uid="{00000000-0005-0000-0000-0000AE460000}"/>
    <cellStyle name="標準 8 2 4 2 4 3 2" xfId="12154" xr:uid="{00000000-0005-0000-0000-0000AF460000}"/>
    <cellStyle name="標準 8 2 4 2 4 3 2 2" xfId="24969" xr:uid="{00000000-0005-0000-0000-0000B0460000}"/>
    <cellStyle name="標準 8 2 4 2 4 3 3" xfId="18562" xr:uid="{00000000-0005-0000-0000-0000B1460000}"/>
    <cellStyle name="標準 8 2 4 2 4 4" xfId="7972" xr:uid="{00000000-0005-0000-0000-0000B2460000}"/>
    <cellStyle name="標準 8 2 4 2 4 4 2" xfId="20787" xr:uid="{00000000-0005-0000-0000-0000B3460000}"/>
    <cellStyle name="標準 8 2 4 2 4 5" xfId="14380" xr:uid="{00000000-0005-0000-0000-0000B4460000}"/>
    <cellStyle name="標準 8 2 4 2 5" xfId="2555" xr:uid="{00000000-0005-0000-0000-0000B5460000}"/>
    <cellStyle name="標準 8 2 4 2 5 2" xfId="8978" xr:uid="{00000000-0005-0000-0000-0000B6460000}"/>
    <cellStyle name="標準 8 2 4 2 5 2 2" xfId="21793" xr:uid="{00000000-0005-0000-0000-0000B7460000}"/>
    <cellStyle name="標準 8 2 4 2 5 3" xfId="15386" xr:uid="{00000000-0005-0000-0000-0000B8460000}"/>
    <cellStyle name="標準 8 2 4 2 6" xfId="4719" xr:uid="{00000000-0005-0000-0000-0000B9460000}"/>
    <cellStyle name="標準 8 2 4 2 6 2" xfId="11132" xr:uid="{00000000-0005-0000-0000-0000BA460000}"/>
    <cellStyle name="標準 8 2 4 2 6 2 2" xfId="23947" xr:uid="{00000000-0005-0000-0000-0000BB460000}"/>
    <cellStyle name="標準 8 2 4 2 6 3" xfId="17540" xr:uid="{00000000-0005-0000-0000-0000BC460000}"/>
    <cellStyle name="標準 8 2 4 2 7" xfId="6783" xr:uid="{00000000-0005-0000-0000-0000BD460000}"/>
    <cellStyle name="標準 8 2 4 2 7 2" xfId="19598" xr:uid="{00000000-0005-0000-0000-0000BE460000}"/>
    <cellStyle name="標準 8 2 4 2 8" xfId="13191" xr:uid="{00000000-0005-0000-0000-0000BF460000}"/>
    <cellStyle name="標準 8 2 4 3" xfId="158" xr:uid="{00000000-0005-0000-0000-0000C0460000}"/>
    <cellStyle name="標準 8 2 4 3 2" xfId="531" xr:uid="{00000000-0005-0000-0000-0000C1460000}"/>
    <cellStyle name="標準 8 2 4 3 2 2" xfId="1120" xr:uid="{00000000-0005-0000-0000-0000C2460000}"/>
    <cellStyle name="標準 8 2 4 3 2 2 2" xfId="2160" xr:uid="{00000000-0005-0000-0000-0000C3460000}"/>
    <cellStyle name="標準 8 2 4 3 2 2 2 2" xfId="4191" xr:uid="{00000000-0005-0000-0000-0000C4460000}"/>
    <cellStyle name="標準 8 2 4 3 2 2 2 2 2" xfId="10611" xr:uid="{00000000-0005-0000-0000-0000C5460000}"/>
    <cellStyle name="標準 8 2 4 3 2 2 2 2 2 2" xfId="23426" xr:uid="{00000000-0005-0000-0000-0000C6460000}"/>
    <cellStyle name="標準 8 2 4 3 2 2 2 2 3" xfId="17019" xr:uid="{00000000-0005-0000-0000-0000C7460000}"/>
    <cellStyle name="標準 8 2 4 3 2 2 2 3" xfId="6355" xr:uid="{00000000-0005-0000-0000-0000C8460000}"/>
    <cellStyle name="標準 8 2 4 3 2 2 2 3 2" xfId="12768" xr:uid="{00000000-0005-0000-0000-0000C9460000}"/>
    <cellStyle name="標準 8 2 4 3 2 2 2 3 2 2" xfId="25583" xr:uid="{00000000-0005-0000-0000-0000CA460000}"/>
    <cellStyle name="標準 8 2 4 3 2 2 2 3 3" xfId="19176" xr:uid="{00000000-0005-0000-0000-0000CB460000}"/>
    <cellStyle name="標準 8 2 4 3 2 2 2 4" xfId="8586" xr:uid="{00000000-0005-0000-0000-0000CC460000}"/>
    <cellStyle name="標準 8 2 4 3 2 2 2 4 2" xfId="21401" xr:uid="{00000000-0005-0000-0000-0000CD460000}"/>
    <cellStyle name="標準 8 2 4 3 2 2 2 5" xfId="14994" xr:uid="{00000000-0005-0000-0000-0000CE460000}"/>
    <cellStyle name="標準 8 2 4 3 2 2 3" xfId="3169" xr:uid="{00000000-0005-0000-0000-0000CF460000}"/>
    <cellStyle name="標準 8 2 4 3 2 2 3 2" xfId="9592" xr:uid="{00000000-0005-0000-0000-0000D0460000}"/>
    <cellStyle name="標準 8 2 4 3 2 2 3 2 2" xfId="22407" xr:uid="{00000000-0005-0000-0000-0000D1460000}"/>
    <cellStyle name="標準 8 2 4 3 2 2 3 3" xfId="16000" xr:uid="{00000000-0005-0000-0000-0000D2460000}"/>
    <cellStyle name="標準 8 2 4 3 2 2 4" xfId="5333" xr:uid="{00000000-0005-0000-0000-0000D3460000}"/>
    <cellStyle name="標準 8 2 4 3 2 2 4 2" xfId="11746" xr:uid="{00000000-0005-0000-0000-0000D4460000}"/>
    <cellStyle name="標準 8 2 4 3 2 2 4 2 2" xfId="24561" xr:uid="{00000000-0005-0000-0000-0000D5460000}"/>
    <cellStyle name="標準 8 2 4 3 2 2 4 3" xfId="18154" xr:uid="{00000000-0005-0000-0000-0000D6460000}"/>
    <cellStyle name="標準 8 2 4 3 2 2 5" xfId="7573" xr:uid="{00000000-0005-0000-0000-0000D7460000}"/>
    <cellStyle name="標準 8 2 4 3 2 2 5 2" xfId="20388" xr:uid="{00000000-0005-0000-0000-0000D8460000}"/>
    <cellStyle name="標準 8 2 4 3 2 2 6" xfId="13981" xr:uid="{00000000-0005-0000-0000-0000D9460000}"/>
    <cellStyle name="標準 8 2 4 3 2 3" xfId="1678" xr:uid="{00000000-0005-0000-0000-0000DA460000}"/>
    <cellStyle name="標準 8 2 4 3 2 3 2" xfId="3709" xr:uid="{00000000-0005-0000-0000-0000DB460000}"/>
    <cellStyle name="標準 8 2 4 3 2 3 2 2" xfId="10129" xr:uid="{00000000-0005-0000-0000-0000DC460000}"/>
    <cellStyle name="標準 8 2 4 3 2 3 2 2 2" xfId="22944" xr:uid="{00000000-0005-0000-0000-0000DD460000}"/>
    <cellStyle name="標準 8 2 4 3 2 3 2 3" xfId="16537" xr:uid="{00000000-0005-0000-0000-0000DE460000}"/>
    <cellStyle name="標準 8 2 4 3 2 3 3" xfId="5873" xr:uid="{00000000-0005-0000-0000-0000DF460000}"/>
    <cellStyle name="標準 8 2 4 3 2 3 3 2" xfId="12286" xr:uid="{00000000-0005-0000-0000-0000E0460000}"/>
    <cellStyle name="標準 8 2 4 3 2 3 3 2 2" xfId="25101" xr:uid="{00000000-0005-0000-0000-0000E1460000}"/>
    <cellStyle name="標準 8 2 4 3 2 3 3 3" xfId="18694" xr:uid="{00000000-0005-0000-0000-0000E2460000}"/>
    <cellStyle name="標準 8 2 4 3 2 3 4" xfId="8104" xr:uid="{00000000-0005-0000-0000-0000E3460000}"/>
    <cellStyle name="標準 8 2 4 3 2 3 4 2" xfId="20919" xr:uid="{00000000-0005-0000-0000-0000E4460000}"/>
    <cellStyle name="標準 8 2 4 3 2 3 5" xfId="14512" xr:uid="{00000000-0005-0000-0000-0000E5460000}"/>
    <cellStyle name="標準 8 2 4 3 2 4" xfId="2687" xr:uid="{00000000-0005-0000-0000-0000E6460000}"/>
    <cellStyle name="標準 8 2 4 3 2 4 2" xfId="9110" xr:uid="{00000000-0005-0000-0000-0000E7460000}"/>
    <cellStyle name="標準 8 2 4 3 2 4 2 2" xfId="21925" xr:uid="{00000000-0005-0000-0000-0000E8460000}"/>
    <cellStyle name="標準 8 2 4 3 2 4 3" xfId="15518" xr:uid="{00000000-0005-0000-0000-0000E9460000}"/>
    <cellStyle name="標準 8 2 4 3 2 5" xfId="4851" xr:uid="{00000000-0005-0000-0000-0000EA460000}"/>
    <cellStyle name="標準 8 2 4 3 2 5 2" xfId="11264" xr:uid="{00000000-0005-0000-0000-0000EB460000}"/>
    <cellStyle name="標準 8 2 4 3 2 5 2 2" xfId="24079" xr:uid="{00000000-0005-0000-0000-0000EC460000}"/>
    <cellStyle name="標準 8 2 4 3 2 5 3" xfId="17672" xr:uid="{00000000-0005-0000-0000-0000ED460000}"/>
    <cellStyle name="標準 8 2 4 3 2 6" xfId="7008" xr:uid="{00000000-0005-0000-0000-0000EE460000}"/>
    <cellStyle name="標準 8 2 4 3 2 6 2" xfId="19823" xr:uid="{00000000-0005-0000-0000-0000EF460000}"/>
    <cellStyle name="標準 8 2 4 3 2 7" xfId="13416" xr:uid="{00000000-0005-0000-0000-0000F0460000}"/>
    <cellStyle name="標準 8 2 4 3 3" xfId="957" xr:uid="{00000000-0005-0000-0000-0000F1460000}"/>
    <cellStyle name="標準 8 2 4 3 3 2" xfId="1979" xr:uid="{00000000-0005-0000-0000-0000F2460000}"/>
    <cellStyle name="標準 8 2 4 3 3 2 2" xfId="4010" xr:uid="{00000000-0005-0000-0000-0000F3460000}"/>
    <cellStyle name="標準 8 2 4 3 3 2 2 2" xfId="10430" xr:uid="{00000000-0005-0000-0000-0000F4460000}"/>
    <cellStyle name="標準 8 2 4 3 3 2 2 2 2" xfId="23245" xr:uid="{00000000-0005-0000-0000-0000F5460000}"/>
    <cellStyle name="標準 8 2 4 3 3 2 2 3" xfId="16838" xr:uid="{00000000-0005-0000-0000-0000F6460000}"/>
    <cellStyle name="標準 8 2 4 3 3 2 3" xfId="6174" xr:uid="{00000000-0005-0000-0000-0000F7460000}"/>
    <cellStyle name="標準 8 2 4 3 3 2 3 2" xfId="12587" xr:uid="{00000000-0005-0000-0000-0000F8460000}"/>
    <cellStyle name="標準 8 2 4 3 3 2 3 2 2" xfId="25402" xr:uid="{00000000-0005-0000-0000-0000F9460000}"/>
    <cellStyle name="標準 8 2 4 3 3 2 3 3" xfId="18995" xr:uid="{00000000-0005-0000-0000-0000FA460000}"/>
    <cellStyle name="標準 8 2 4 3 3 2 4" xfId="8405" xr:uid="{00000000-0005-0000-0000-0000FB460000}"/>
    <cellStyle name="標準 8 2 4 3 3 2 4 2" xfId="21220" xr:uid="{00000000-0005-0000-0000-0000FC460000}"/>
    <cellStyle name="標準 8 2 4 3 3 2 5" xfId="14813" xr:uid="{00000000-0005-0000-0000-0000FD460000}"/>
    <cellStyle name="標準 8 2 4 3 3 3" xfId="2988" xr:uid="{00000000-0005-0000-0000-0000FE460000}"/>
    <cellStyle name="標準 8 2 4 3 3 3 2" xfId="9411" xr:uid="{00000000-0005-0000-0000-0000FF460000}"/>
    <cellStyle name="標準 8 2 4 3 3 3 2 2" xfId="22226" xr:uid="{00000000-0005-0000-0000-000000470000}"/>
    <cellStyle name="標準 8 2 4 3 3 3 3" xfId="15819" xr:uid="{00000000-0005-0000-0000-000001470000}"/>
    <cellStyle name="標準 8 2 4 3 3 4" xfId="5152" xr:uid="{00000000-0005-0000-0000-000002470000}"/>
    <cellStyle name="標準 8 2 4 3 3 4 2" xfId="11565" xr:uid="{00000000-0005-0000-0000-000003470000}"/>
    <cellStyle name="標準 8 2 4 3 3 4 2 2" xfId="24380" xr:uid="{00000000-0005-0000-0000-000004470000}"/>
    <cellStyle name="標準 8 2 4 3 3 4 3" xfId="17973" xr:uid="{00000000-0005-0000-0000-000005470000}"/>
    <cellStyle name="標準 8 2 4 3 3 5" xfId="7410" xr:uid="{00000000-0005-0000-0000-000006470000}"/>
    <cellStyle name="標準 8 2 4 3 3 5 2" xfId="20225" xr:uid="{00000000-0005-0000-0000-000007470000}"/>
    <cellStyle name="標準 8 2 4 3 3 6" xfId="13818" xr:uid="{00000000-0005-0000-0000-000008470000}"/>
    <cellStyle name="標準 8 2 4 3 4" xfId="1500" xr:uid="{00000000-0005-0000-0000-000009470000}"/>
    <cellStyle name="標準 8 2 4 3 4 2" xfId="3532" xr:uid="{00000000-0005-0000-0000-00000A470000}"/>
    <cellStyle name="標準 8 2 4 3 4 2 2" xfId="9952" xr:uid="{00000000-0005-0000-0000-00000B470000}"/>
    <cellStyle name="標準 8 2 4 3 4 2 2 2" xfId="22767" xr:uid="{00000000-0005-0000-0000-00000C470000}"/>
    <cellStyle name="標準 8 2 4 3 4 2 3" xfId="16360" xr:uid="{00000000-0005-0000-0000-00000D470000}"/>
    <cellStyle name="標準 8 2 4 3 4 3" xfId="5696" xr:uid="{00000000-0005-0000-0000-00000E470000}"/>
    <cellStyle name="標準 8 2 4 3 4 3 2" xfId="12109" xr:uid="{00000000-0005-0000-0000-00000F470000}"/>
    <cellStyle name="標準 8 2 4 3 4 3 2 2" xfId="24924" xr:uid="{00000000-0005-0000-0000-000010470000}"/>
    <cellStyle name="標準 8 2 4 3 4 3 3" xfId="18517" xr:uid="{00000000-0005-0000-0000-000011470000}"/>
    <cellStyle name="標準 8 2 4 3 4 4" xfId="7927" xr:uid="{00000000-0005-0000-0000-000012470000}"/>
    <cellStyle name="標準 8 2 4 3 4 4 2" xfId="20742" xr:uid="{00000000-0005-0000-0000-000013470000}"/>
    <cellStyle name="標準 8 2 4 3 4 5" xfId="14335" xr:uid="{00000000-0005-0000-0000-000014470000}"/>
    <cellStyle name="標準 8 2 4 3 5" xfId="2510" xr:uid="{00000000-0005-0000-0000-000015470000}"/>
    <cellStyle name="標準 8 2 4 3 5 2" xfId="8933" xr:uid="{00000000-0005-0000-0000-000016470000}"/>
    <cellStyle name="標準 8 2 4 3 5 2 2" xfId="21748" xr:uid="{00000000-0005-0000-0000-000017470000}"/>
    <cellStyle name="標準 8 2 4 3 5 3" xfId="15341" xr:uid="{00000000-0005-0000-0000-000018470000}"/>
    <cellStyle name="標準 8 2 4 3 6" xfId="4674" xr:uid="{00000000-0005-0000-0000-000019470000}"/>
    <cellStyle name="標準 8 2 4 3 6 2" xfId="11087" xr:uid="{00000000-0005-0000-0000-00001A470000}"/>
    <cellStyle name="標準 8 2 4 3 6 2 2" xfId="23902" xr:uid="{00000000-0005-0000-0000-00001B470000}"/>
    <cellStyle name="標準 8 2 4 3 6 3" xfId="17495" xr:uid="{00000000-0005-0000-0000-00001C470000}"/>
    <cellStyle name="標準 8 2 4 3 7" xfId="6683" xr:uid="{00000000-0005-0000-0000-00001D470000}"/>
    <cellStyle name="標準 8 2 4 3 7 2" xfId="19498" xr:uid="{00000000-0005-0000-0000-00001E470000}"/>
    <cellStyle name="標準 8 2 4 3 8" xfId="13091" xr:uid="{00000000-0005-0000-0000-00001F470000}"/>
    <cellStyle name="標準 8 2 4 4" xfId="403" xr:uid="{00000000-0005-0000-0000-000020470000}"/>
    <cellStyle name="標準 8 2 4 4 2" xfId="923" xr:uid="{00000000-0005-0000-0000-000021470000}"/>
    <cellStyle name="標準 8 2 4 4 2 2" xfId="1945" xr:uid="{00000000-0005-0000-0000-000022470000}"/>
    <cellStyle name="標準 8 2 4 4 2 2 2" xfId="3976" xr:uid="{00000000-0005-0000-0000-000023470000}"/>
    <cellStyle name="標準 8 2 4 4 2 2 2 2" xfId="10396" xr:uid="{00000000-0005-0000-0000-000024470000}"/>
    <cellStyle name="標準 8 2 4 4 2 2 2 2 2" xfId="23211" xr:uid="{00000000-0005-0000-0000-000025470000}"/>
    <cellStyle name="標準 8 2 4 4 2 2 2 3" xfId="16804" xr:uid="{00000000-0005-0000-0000-000026470000}"/>
    <cellStyle name="標準 8 2 4 4 2 2 3" xfId="6140" xr:uid="{00000000-0005-0000-0000-000027470000}"/>
    <cellStyle name="標準 8 2 4 4 2 2 3 2" xfId="12553" xr:uid="{00000000-0005-0000-0000-000028470000}"/>
    <cellStyle name="標準 8 2 4 4 2 2 3 2 2" xfId="25368" xr:uid="{00000000-0005-0000-0000-000029470000}"/>
    <cellStyle name="標準 8 2 4 4 2 2 3 3" xfId="18961" xr:uid="{00000000-0005-0000-0000-00002A470000}"/>
    <cellStyle name="標準 8 2 4 4 2 2 4" xfId="8371" xr:uid="{00000000-0005-0000-0000-00002B470000}"/>
    <cellStyle name="標準 8 2 4 4 2 2 4 2" xfId="21186" xr:uid="{00000000-0005-0000-0000-00002C470000}"/>
    <cellStyle name="標準 8 2 4 4 2 2 5" xfId="14779" xr:uid="{00000000-0005-0000-0000-00002D470000}"/>
    <cellStyle name="標準 8 2 4 4 2 3" xfId="2954" xr:uid="{00000000-0005-0000-0000-00002E470000}"/>
    <cellStyle name="標準 8 2 4 4 2 3 2" xfId="9377" xr:uid="{00000000-0005-0000-0000-00002F470000}"/>
    <cellStyle name="標準 8 2 4 4 2 3 2 2" xfId="22192" xr:uid="{00000000-0005-0000-0000-000030470000}"/>
    <cellStyle name="標準 8 2 4 4 2 3 3" xfId="15785" xr:uid="{00000000-0005-0000-0000-000031470000}"/>
    <cellStyle name="標準 8 2 4 4 2 4" xfId="5118" xr:uid="{00000000-0005-0000-0000-000032470000}"/>
    <cellStyle name="標準 8 2 4 4 2 4 2" xfId="11531" xr:uid="{00000000-0005-0000-0000-000033470000}"/>
    <cellStyle name="標準 8 2 4 4 2 4 2 2" xfId="24346" xr:uid="{00000000-0005-0000-0000-000034470000}"/>
    <cellStyle name="標準 8 2 4 4 2 4 3" xfId="17939" xr:uid="{00000000-0005-0000-0000-000035470000}"/>
    <cellStyle name="標準 8 2 4 4 2 5" xfId="7376" xr:uid="{00000000-0005-0000-0000-000036470000}"/>
    <cellStyle name="標準 8 2 4 4 2 5 2" xfId="20191" xr:uid="{00000000-0005-0000-0000-000037470000}"/>
    <cellStyle name="標準 8 2 4 4 2 6" xfId="13784" xr:uid="{00000000-0005-0000-0000-000038470000}"/>
    <cellStyle name="標準 8 2 4 4 3" xfId="1466" xr:uid="{00000000-0005-0000-0000-000039470000}"/>
    <cellStyle name="標準 8 2 4 4 3 2" xfId="3498" xr:uid="{00000000-0005-0000-0000-00003A470000}"/>
    <cellStyle name="標準 8 2 4 4 3 2 2" xfId="9918" xr:uid="{00000000-0005-0000-0000-00003B470000}"/>
    <cellStyle name="標準 8 2 4 4 3 2 2 2" xfId="22733" xr:uid="{00000000-0005-0000-0000-00003C470000}"/>
    <cellStyle name="標準 8 2 4 4 3 2 3" xfId="16326" xr:uid="{00000000-0005-0000-0000-00003D470000}"/>
    <cellStyle name="標準 8 2 4 4 3 3" xfId="5662" xr:uid="{00000000-0005-0000-0000-00003E470000}"/>
    <cellStyle name="標準 8 2 4 4 3 3 2" xfId="12075" xr:uid="{00000000-0005-0000-0000-00003F470000}"/>
    <cellStyle name="標準 8 2 4 4 3 3 2 2" xfId="24890" xr:uid="{00000000-0005-0000-0000-000040470000}"/>
    <cellStyle name="標準 8 2 4 4 3 3 3" xfId="18483" xr:uid="{00000000-0005-0000-0000-000041470000}"/>
    <cellStyle name="標準 8 2 4 4 3 4" xfId="7893" xr:uid="{00000000-0005-0000-0000-000042470000}"/>
    <cellStyle name="標準 8 2 4 4 3 4 2" xfId="20708" xr:uid="{00000000-0005-0000-0000-000043470000}"/>
    <cellStyle name="標準 8 2 4 4 3 5" xfId="14301" xr:uid="{00000000-0005-0000-0000-000044470000}"/>
    <cellStyle name="標準 8 2 4 4 4" xfId="2476" xr:uid="{00000000-0005-0000-0000-000045470000}"/>
    <cellStyle name="標準 8 2 4 4 4 2" xfId="8899" xr:uid="{00000000-0005-0000-0000-000046470000}"/>
    <cellStyle name="標準 8 2 4 4 4 2 2" xfId="21714" xr:uid="{00000000-0005-0000-0000-000047470000}"/>
    <cellStyle name="標準 8 2 4 4 4 3" xfId="15307" xr:uid="{00000000-0005-0000-0000-000048470000}"/>
    <cellStyle name="標準 8 2 4 4 5" xfId="4640" xr:uid="{00000000-0005-0000-0000-000049470000}"/>
    <cellStyle name="標準 8 2 4 4 5 2" xfId="11053" xr:uid="{00000000-0005-0000-0000-00004A470000}"/>
    <cellStyle name="標準 8 2 4 4 5 2 2" xfId="23868" xr:uid="{00000000-0005-0000-0000-00004B470000}"/>
    <cellStyle name="標準 8 2 4 4 5 3" xfId="17461" xr:uid="{00000000-0005-0000-0000-00004C470000}"/>
    <cellStyle name="標準 8 2 4 4 6" xfId="6889" xr:uid="{00000000-0005-0000-0000-00004D470000}"/>
    <cellStyle name="標準 8 2 4 4 6 2" xfId="19704" xr:uid="{00000000-0005-0000-0000-00004E470000}"/>
    <cellStyle name="標準 8 2 4 4 7" xfId="13297" xr:uid="{00000000-0005-0000-0000-00004F470000}"/>
    <cellStyle name="標準 8 2 4 5" xfId="506" xr:uid="{00000000-0005-0000-0000-000050470000}"/>
    <cellStyle name="標準 8 2 4 5 2" xfId="1091" xr:uid="{00000000-0005-0000-0000-000051470000}"/>
    <cellStyle name="標準 8 2 4 5 2 2" xfId="2131" xr:uid="{00000000-0005-0000-0000-000052470000}"/>
    <cellStyle name="標準 8 2 4 5 2 2 2" xfId="4162" xr:uid="{00000000-0005-0000-0000-000053470000}"/>
    <cellStyle name="標準 8 2 4 5 2 2 2 2" xfId="10582" xr:uid="{00000000-0005-0000-0000-000054470000}"/>
    <cellStyle name="標準 8 2 4 5 2 2 2 2 2" xfId="23397" xr:uid="{00000000-0005-0000-0000-000055470000}"/>
    <cellStyle name="標準 8 2 4 5 2 2 2 3" xfId="16990" xr:uid="{00000000-0005-0000-0000-000056470000}"/>
    <cellStyle name="標準 8 2 4 5 2 2 3" xfId="6326" xr:uid="{00000000-0005-0000-0000-000057470000}"/>
    <cellStyle name="標準 8 2 4 5 2 2 3 2" xfId="12739" xr:uid="{00000000-0005-0000-0000-000058470000}"/>
    <cellStyle name="標準 8 2 4 5 2 2 3 2 2" xfId="25554" xr:uid="{00000000-0005-0000-0000-000059470000}"/>
    <cellStyle name="標準 8 2 4 5 2 2 3 3" xfId="19147" xr:uid="{00000000-0005-0000-0000-00005A470000}"/>
    <cellStyle name="標準 8 2 4 5 2 2 4" xfId="8557" xr:uid="{00000000-0005-0000-0000-00005B470000}"/>
    <cellStyle name="標準 8 2 4 5 2 2 4 2" xfId="21372" xr:uid="{00000000-0005-0000-0000-00005C470000}"/>
    <cellStyle name="標準 8 2 4 5 2 2 5" xfId="14965" xr:uid="{00000000-0005-0000-0000-00005D470000}"/>
    <cellStyle name="標準 8 2 4 5 2 3" xfId="3140" xr:uid="{00000000-0005-0000-0000-00005E470000}"/>
    <cellStyle name="標準 8 2 4 5 2 3 2" xfId="9563" xr:uid="{00000000-0005-0000-0000-00005F470000}"/>
    <cellStyle name="標準 8 2 4 5 2 3 2 2" xfId="22378" xr:uid="{00000000-0005-0000-0000-000060470000}"/>
    <cellStyle name="標準 8 2 4 5 2 3 3" xfId="15971" xr:uid="{00000000-0005-0000-0000-000061470000}"/>
    <cellStyle name="標準 8 2 4 5 2 4" xfId="5304" xr:uid="{00000000-0005-0000-0000-000062470000}"/>
    <cellStyle name="標準 8 2 4 5 2 4 2" xfId="11717" xr:uid="{00000000-0005-0000-0000-000063470000}"/>
    <cellStyle name="標準 8 2 4 5 2 4 2 2" xfId="24532" xr:uid="{00000000-0005-0000-0000-000064470000}"/>
    <cellStyle name="標準 8 2 4 5 2 4 3" xfId="18125" xr:uid="{00000000-0005-0000-0000-000065470000}"/>
    <cellStyle name="標準 8 2 4 5 2 5" xfId="7544" xr:uid="{00000000-0005-0000-0000-000066470000}"/>
    <cellStyle name="標準 8 2 4 5 2 5 2" xfId="20359" xr:uid="{00000000-0005-0000-0000-000067470000}"/>
    <cellStyle name="標準 8 2 4 5 2 6" xfId="13952" xr:uid="{00000000-0005-0000-0000-000068470000}"/>
    <cellStyle name="標準 8 2 4 5 3" xfId="1649" xr:uid="{00000000-0005-0000-0000-000069470000}"/>
    <cellStyle name="標準 8 2 4 5 3 2" xfId="3680" xr:uid="{00000000-0005-0000-0000-00006A470000}"/>
    <cellStyle name="標準 8 2 4 5 3 2 2" xfId="10100" xr:uid="{00000000-0005-0000-0000-00006B470000}"/>
    <cellStyle name="標準 8 2 4 5 3 2 2 2" xfId="22915" xr:uid="{00000000-0005-0000-0000-00006C470000}"/>
    <cellStyle name="標準 8 2 4 5 3 2 3" xfId="16508" xr:uid="{00000000-0005-0000-0000-00006D470000}"/>
    <cellStyle name="標準 8 2 4 5 3 3" xfId="5844" xr:uid="{00000000-0005-0000-0000-00006E470000}"/>
    <cellStyle name="標準 8 2 4 5 3 3 2" xfId="12257" xr:uid="{00000000-0005-0000-0000-00006F470000}"/>
    <cellStyle name="標準 8 2 4 5 3 3 2 2" xfId="25072" xr:uid="{00000000-0005-0000-0000-000070470000}"/>
    <cellStyle name="標準 8 2 4 5 3 3 3" xfId="18665" xr:uid="{00000000-0005-0000-0000-000071470000}"/>
    <cellStyle name="標準 8 2 4 5 3 4" xfId="8075" xr:uid="{00000000-0005-0000-0000-000072470000}"/>
    <cellStyle name="標準 8 2 4 5 3 4 2" xfId="20890" xr:uid="{00000000-0005-0000-0000-000073470000}"/>
    <cellStyle name="標準 8 2 4 5 3 5" xfId="14483" xr:uid="{00000000-0005-0000-0000-000074470000}"/>
    <cellStyle name="標準 8 2 4 5 4" xfId="2658" xr:uid="{00000000-0005-0000-0000-000075470000}"/>
    <cellStyle name="標準 8 2 4 5 4 2" xfId="9081" xr:uid="{00000000-0005-0000-0000-000076470000}"/>
    <cellStyle name="標準 8 2 4 5 4 2 2" xfId="21896" xr:uid="{00000000-0005-0000-0000-000077470000}"/>
    <cellStyle name="標準 8 2 4 5 4 3" xfId="15489" xr:uid="{00000000-0005-0000-0000-000078470000}"/>
    <cellStyle name="標準 8 2 4 5 5" xfId="4822" xr:uid="{00000000-0005-0000-0000-000079470000}"/>
    <cellStyle name="標準 8 2 4 5 5 2" xfId="11235" xr:uid="{00000000-0005-0000-0000-00007A470000}"/>
    <cellStyle name="標準 8 2 4 5 5 2 2" xfId="24050" xr:uid="{00000000-0005-0000-0000-00007B470000}"/>
    <cellStyle name="標準 8 2 4 5 5 3" xfId="17643" xr:uid="{00000000-0005-0000-0000-00007C470000}"/>
    <cellStyle name="標準 8 2 4 5 6" xfId="6983" xr:uid="{00000000-0005-0000-0000-00007D470000}"/>
    <cellStyle name="標準 8 2 4 5 6 2" xfId="19798" xr:uid="{00000000-0005-0000-0000-00007E470000}"/>
    <cellStyle name="標準 8 2 4 5 7" xfId="13391" xr:uid="{00000000-0005-0000-0000-00007F470000}"/>
    <cellStyle name="標準 8 2 4 6" xfId="734" xr:uid="{00000000-0005-0000-0000-000080470000}"/>
    <cellStyle name="標準 8 2 4 6 2" xfId="867" xr:uid="{00000000-0005-0000-0000-000081470000}"/>
    <cellStyle name="標準 8 2 4 6 2 2" xfId="1889" xr:uid="{00000000-0005-0000-0000-000082470000}"/>
    <cellStyle name="標準 8 2 4 6 2 2 2" xfId="3920" xr:uid="{00000000-0005-0000-0000-000083470000}"/>
    <cellStyle name="標準 8 2 4 6 2 2 2 2" xfId="10340" xr:uid="{00000000-0005-0000-0000-000084470000}"/>
    <cellStyle name="標準 8 2 4 6 2 2 2 2 2" xfId="23155" xr:uid="{00000000-0005-0000-0000-000085470000}"/>
    <cellStyle name="標準 8 2 4 6 2 2 2 3" xfId="16748" xr:uid="{00000000-0005-0000-0000-000086470000}"/>
    <cellStyle name="標準 8 2 4 6 2 2 3" xfId="6084" xr:uid="{00000000-0005-0000-0000-000087470000}"/>
    <cellStyle name="標準 8 2 4 6 2 2 3 2" xfId="12497" xr:uid="{00000000-0005-0000-0000-000088470000}"/>
    <cellStyle name="標準 8 2 4 6 2 2 3 2 2" xfId="25312" xr:uid="{00000000-0005-0000-0000-000089470000}"/>
    <cellStyle name="標準 8 2 4 6 2 2 3 3" xfId="18905" xr:uid="{00000000-0005-0000-0000-00008A470000}"/>
    <cellStyle name="標準 8 2 4 6 2 2 4" xfId="8315" xr:uid="{00000000-0005-0000-0000-00008B470000}"/>
    <cellStyle name="標準 8 2 4 6 2 2 4 2" xfId="21130" xr:uid="{00000000-0005-0000-0000-00008C470000}"/>
    <cellStyle name="標準 8 2 4 6 2 2 5" xfId="14723" xr:uid="{00000000-0005-0000-0000-00008D470000}"/>
    <cellStyle name="標準 8 2 4 6 2 3" xfId="2898" xr:uid="{00000000-0005-0000-0000-00008E470000}"/>
    <cellStyle name="標準 8 2 4 6 2 3 2" xfId="9321" xr:uid="{00000000-0005-0000-0000-00008F470000}"/>
    <cellStyle name="標準 8 2 4 6 2 3 2 2" xfId="22136" xr:uid="{00000000-0005-0000-0000-000090470000}"/>
    <cellStyle name="標準 8 2 4 6 2 3 3" xfId="15729" xr:uid="{00000000-0005-0000-0000-000091470000}"/>
    <cellStyle name="標準 8 2 4 6 2 4" xfId="5062" xr:uid="{00000000-0005-0000-0000-000092470000}"/>
    <cellStyle name="標準 8 2 4 6 2 4 2" xfId="11475" xr:uid="{00000000-0005-0000-0000-000093470000}"/>
    <cellStyle name="標準 8 2 4 6 2 4 2 2" xfId="24290" xr:uid="{00000000-0005-0000-0000-000094470000}"/>
    <cellStyle name="標準 8 2 4 6 2 4 3" xfId="17883" xr:uid="{00000000-0005-0000-0000-000095470000}"/>
    <cellStyle name="標準 8 2 4 6 2 5" xfId="7320" xr:uid="{00000000-0005-0000-0000-000096470000}"/>
    <cellStyle name="標準 8 2 4 6 2 5 2" xfId="20135" xr:uid="{00000000-0005-0000-0000-000097470000}"/>
    <cellStyle name="標準 8 2 4 6 2 6" xfId="13728" xr:uid="{00000000-0005-0000-0000-000098470000}"/>
    <cellStyle name="標準 8 2 4 6 3" xfId="1410" xr:uid="{00000000-0005-0000-0000-000099470000}"/>
    <cellStyle name="標準 8 2 4 6 3 2" xfId="3442" xr:uid="{00000000-0005-0000-0000-00009A470000}"/>
    <cellStyle name="標準 8 2 4 6 3 2 2" xfId="9862" xr:uid="{00000000-0005-0000-0000-00009B470000}"/>
    <cellStyle name="標準 8 2 4 6 3 2 2 2" xfId="22677" xr:uid="{00000000-0005-0000-0000-00009C470000}"/>
    <cellStyle name="標準 8 2 4 6 3 2 3" xfId="16270" xr:uid="{00000000-0005-0000-0000-00009D470000}"/>
    <cellStyle name="標準 8 2 4 6 3 3" xfId="5606" xr:uid="{00000000-0005-0000-0000-00009E470000}"/>
    <cellStyle name="標準 8 2 4 6 3 3 2" xfId="12019" xr:uid="{00000000-0005-0000-0000-00009F470000}"/>
    <cellStyle name="標準 8 2 4 6 3 3 2 2" xfId="24834" xr:uid="{00000000-0005-0000-0000-0000A0470000}"/>
    <cellStyle name="標準 8 2 4 6 3 3 3" xfId="18427" xr:uid="{00000000-0005-0000-0000-0000A1470000}"/>
    <cellStyle name="標準 8 2 4 6 3 4" xfId="7837" xr:uid="{00000000-0005-0000-0000-0000A2470000}"/>
    <cellStyle name="標準 8 2 4 6 3 4 2" xfId="20652" xr:uid="{00000000-0005-0000-0000-0000A3470000}"/>
    <cellStyle name="標準 8 2 4 6 3 5" xfId="14245" xr:uid="{00000000-0005-0000-0000-0000A4470000}"/>
    <cellStyle name="標準 8 2 4 6 4" xfId="2420" xr:uid="{00000000-0005-0000-0000-0000A5470000}"/>
    <cellStyle name="標準 8 2 4 6 4 2" xfId="8843" xr:uid="{00000000-0005-0000-0000-0000A6470000}"/>
    <cellStyle name="標準 8 2 4 6 4 2 2" xfId="21658" xr:uid="{00000000-0005-0000-0000-0000A7470000}"/>
    <cellStyle name="標準 8 2 4 6 4 3" xfId="15251" xr:uid="{00000000-0005-0000-0000-0000A8470000}"/>
    <cellStyle name="標準 8 2 4 6 5" xfId="4584" xr:uid="{00000000-0005-0000-0000-0000A9470000}"/>
    <cellStyle name="標準 8 2 4 6 5 2" xfId="10997" xr:uid="{00000000-0005-0000-0000-0000AA470000}"/>
    <cellStyle name="標準 8 2 4 6 5 2 2" xfId="23812" xr:uid="{00000000-0005-0000-0000-0000AB470000}"/>
    <cellStyle name="標準 8 2 4 6 5 3" xfId="17405" xr:uid="{00000000-0005-0000-0000-0000AC470000}"/>
    <cellStyle name="標準 8 2 4 6 6" xfId="7188" xr:uid="{00000000-0005-0000-0000-0000AD470000}"/>
    <cellStyle name="標準 8 2 4 6 6 2" xfId="20003" xr:uid="{00000000-0005-0000-0000-0000AE470000}"/>
    <cellStyle name="標準 8 2 4 6 7" xfId="13596" xr:uid="{00000000-0005-0000-0000-0000AF470000}"/>
    <cellStyle name="標準 8 2 4 7" xfId="809" xr:uid="{00000000-0005-0000-0000-0000B0470000}"/>
    <cellStyle name="標準 8 2 4 7 2" xfId="1269" xr:uid="{00000000-0005-0000-0000-0000B1470000}"/>
    <cellStyle name="標準 8 2 4 7 2 2" xfId="2309" xr:uid="{00000000-0005-0000-0000-0000B2470000}"/>
    <cellStyle name="標準 8 2 4 7 2 2 2" xfId="4340" xr:uid="{00000000-0005-0000-0000-0000B3470000}"/>
    <cellStyle name="標準 8 2 4 7 2 2 2 2" xfId="10760" xr:uid="{00000000-0005-0000-0000-0000B4470000}"/>
    <cellStyle name="標準 8 2 4 7 2 2 2 2 2" xfId="23575" xr:uid="{00000000-0005-0000-0000-0000B5470000}"/>
    <cellStyle name="標準 8 2 4 7 2 2 2 3" xfId="17168" xr:uid="{00000000-0005-0000-0000-0000B6470000}"/>
    <cellStyle name="標準 8 2 4 7 2 2 3" xfId="6504" xr:uid="{00000000-0005-0000-0000-0000B7470000}"/>
    <cellStyle name="標準 8 2 4 7 2 2 3 2" xfId="12917" xr:uid="{00000000-0005-0000-0000-0000B8470000}"/>
    <cellStyle name="標準 8 2 4 7 2 2 3 2 2" xfId="25732" xr:uid="{00000000-0005-0000-0000-0000B9470000}"/>
    <cellStyle name="標準 8 2 4 7 2 2 3 3" xfId="19325" xr:uid="{00000000-0005-0000-0000-0000BA470000}"/>
    <cellStyle name="標準 8 2 4 7 2 2 4" xfId="8735" xr:uid="{00000000-0005-0000-0000-0000BB470000}"/>
    <cellStyle name="標準 8 2 4 7 2 2 4 2" xfId="21550" xr:uid="{00000000-0005-0000-0000-0000BC470000}"/>
    <cellStyle name="標準 8 2 4 7 2 2 5" xfId="15143" xr:uid="{00000000-0005-0000-0000-0000BD470000}"/>
    <cellStyle name="標準 8 2 4 7 2 3" xfId="3318" xr:uid="{00000000-0005-0000-0000-0000BE470000}"/>
    <cellStyle name="標準 8 2 4 7 2 3 2" xfId="9741" xr:uid="{00000000-0005-0000-0000-0000BF470000}"/>
    <cellStyle name="標準 8 2 4 7 2 3 2 2" xfId="22556" xr:uid="{00000000-0005-0000-0000-0000C0470000}"/>
    <cellStyle name="標準 8 2 4 7 2 3 3" xfId="16149" xr:uid="{00000000-0005-0000-0000-0000C1470000}"/>
    <cellStyle name="標準 8 2 4 7 2 4" xfId="5482" xr:uid="{00000000-0005-0000-0000-0000C2470000}"/>
    <cellStyle name="標準 8 2 4 7 2 4 2" xfId="11895" xr:uid="{00000000-0005-0000-0000-0000C3470000}"/>
    <cellStyle name="標準 8 2 4 7 2 4 2 2" xfId="24710" xr:uid="{00000000-0005-0000-0000-0000C4470000}"/>
    <cellStyle name="標準 8 2 4 7 2 4 3" xfId="18303" xr:uid="{00000000-0005-0000-0000-0000C5470000}"/>
    <cellStyle name="標準 8 2 4 7 2 5" xfId="7722" xr:uid="{00000000-0005-0000-0000-0000C6470000}"/>
    <cellStyle name="標準 8 2 4 7 2 5 2" xfId="20537" xr:uid="{00000000-0005-0000-0000-0000C7470000}"/>
    <cellStyle name="標準 8 2 4 7 2 6" xfId="14130" xr:uid="{00000000-0005-0000-0000-0000C8470000}"/>
    <cellStyle name="標準 8 2 4 7 3" xfId="1827" xr:uid="{00000000-0005-0000-0000-0000C9470000}"/>
    <cellStyle name="標準 8 2 4 7 3 2" xfId="3858" xr:uid="{00000000-0005-0000-0000-0000CA470000}"/>
    <cellStyle name="標準 8 2 4 7 3 2 2" xfId="10278" xr:uid="{00000000-0005-0000-0000-0000CB470000}"/>
    <cellStyle name="標準 8 2 4 7 3 2 2 2" xfId="23093" xr:uid="{00000000-0005-0000-0000-0000CC470000}"/>
    <cellStyle name="標準 8 2 4 7 3 2 3" xfId="16686" xr:uid="{00000000-0005-0000-0000-0000CD470000}"/>
    <cellStyle name="標準 8 2 4 7 3 3" xfId="6022" xr:uid="{00000000-0005-0000-0000-0000CE470000}"/>
    <cellStyle name="標準 8 2 4 7 3 3 2" xfId="12435" xr:uid="{00000000-0005-0000-0000-0000CF470000}"/>
    <cellStyle name="標準 8 2 4 7 3 3 2 2" xfId="25250" xr:uid="{00000000-0005-0000-0000-0000D0470000}"/>
    <cellStyle name="標準 8 2 4 7 3 3 3" xfId="18843" xr:uid="{00000000-0005-0000-0000-0000D1470000}"/>
    <cellStyle name="標準 8 2 4 7 3 4" xfId="8253" xr:uid="{00000000-0005-0000-0000-0000D2470000}"/>
    <cellStyle name="標準 8 2 4 7 3 4 2" xfId="21068" xr:uid="{00000000-0005-0000-0000-0000D3470000}"/>
    <cellStyle name="標準 8 2 4 7 3 5" xfId="14661" xr:uid="{00000000-0005-0000-0000-0000D4470000}"/>
    <cellStyle name="標準 8 2 4 7 4" xfId="2836" xr:uid="{00000000-0005-0000-0000-0000D5470000}"/>
    <cellStyle name="標準 8 2 4 7 4 2" xfId="9259" xr:uid="{00000000-0005-0000-0000-0000D6470000}"/>
    <cellStyle name="標準 8 2 4 7 4 2 2" xfId="22074" xr:uid="{00000000-0005-0000-0000-0000D7470000}"/>
    <cellStyle name="標準 8 2 4 7 4 3" xfId="15667" xr:uid="{00000000-0005-0000-0000-0000D8470000}"/>
    <cellStyle name="標準 8 2 4 7 5" xfId="5000" xr:uid="{00000000-0005-0000-0000-0000D9470000}"/>
    <cellStyle name="標準 8 2 4 7 5 2" xfId="11413" xr:uid="{00000000-0005-0000-0000-0000DA470000}"/>
    <cellStyle name="標準 8 2 4 7 5 2 2" xfId="24228" xr:uid="{00000000-0005-0000-0000-0000DB470000}"/>
    <cellStyle name="標準 8 2 4 7 5 3" xfId="17821" xr:uid="{00000000-0005-0000-0000-0000DC470000}"/>
    <cellStyle name="標準 8 2 4 7 6" xfId="7262" xr:uid="{00000000-0005-0000-0000-0000DD470000}"/>
    <cellStyle name="標準 8 2 4 7 6 2" xfId="20077" xr:uid="{00000000-0005-0000-0000-0000DE470000}"/>
    <cellStyle name="標準 8 2 4 7 7" xfId="13670" xr:uid="{00000000-0005-0000-0000-0000DF470000}"/>
    <cellStyle name="標準 8 2 4 8" xfId="844" xr:uid="{00000000-0005-0000-0000-0000E0470000}"/>
    <cellStyle name="標準 8 2 4 8 2" xfId="1862" xr:uid="{00000000-0005-0000-0000-0000E1470000}"/>
    <cellStyle name="標準 8 2 4 8 2 2" xfId="3893" xr:uid="{00000000-0005-0000-0000-0000E2470000}"/>
    <cellStyle name="標準 8 2 4 8 2 2 2" xfId="10313" xr:uid="{00000000-0005-0000-0000-0000E3470000}"/>
    <cellStyle name="標準 8 2 4 8 2 2 2 2" xfId="23128" xr:uid="{00000000-0005-0000-0000-0000E4470000}"/>
    <cellStyle name="標準 8 2 4 8 2 2 3" xfId="16721" xr:uid="{00000000-0005-0000-0000-0000E5470000}"/>
    <cellStyle name="標準 8 2 4 8 2 3" xfId="6057" xr:uid="{00000000-0005-0000-0000-0000E6470000}"/>
    <cellStyle name="標準 8 2 4 8 2 3 2" xfId="12470" xr:uid="{00000000-0005-0000-0000-0000E7470000}"/>
    <cellStyle name="標準 8 2 4 8 2 3 2 2" xfId="25285" xr:uid="{00000000-0005-0000-0000-0000E8470000}"/>
    <cellStyle name="標準 8 2 4 8 2 3 3" xfId="18878" xr:uid="{00000000-0005-0000-0000-0000E9470000}"/>
    <cellStyle name="標準 8 2 4 8 2 4" xfId="8288" xr:uid="{00000000-0005-0000-0000-0000EA470000}"/>
    <cellStyle name="標準 8 2 4 8 2 4 2" xfId="21103" xr:uid="{00000000-0005-0000-0000-0000EB470000}"/>
    <cellStyle name="標準 8 2 4 8 2 5" xfId="14696" xr:uid="{00000000-0005-0000-0000-0000EC470000}"/>
    <cellStyle name="標準 8 2 4 8 3" xfId="2871" xr:uid="{00000000-0005-0000-0000-0000ED470000}"/>
    <cellStyle name="標準 8 2 4 8 3 2" xfId="9294" xr:uid="{00000000-0005-0000-0000-0000EE470000}"/>
    <cellStyle name="標準 8 2 4 8 3 2 2" xfId="22109" xr:uid="{00000000-0005-0000-0000-0000EF470000}"/>
    <cellStyle name="標準 8 2 4 8 3 3" xfId="15702" xr:uid="{00000000-0005-0000-0000-0000F0470000}"/>
    <cellStyle name="標準 8 2 4 8 4" xfId="5035" xr:uid="{00000000-0005-0000-0000-0000F1470000}"/>
    <cellStyle name="標準 8 2 4 8 4 2" xfId="11448" xr:uid="{00000000-0005-0000-0000-0000F2470000}"/>
    <cellStyle name="標準 8 2 4 8 4 2 2" xfId="24263" xr:uid="{00000000-0005-0000-0000-0000F3470000}"/>
    <cellStyle name="標準 8 2 4 8 4 3" xfId="17856" xr:uid="{00000000-0005-0000-0000-0000F4470000}"/>
    <cellStyle name="標準 8 2 4 8 5" xfId="7297" xr:uid="{00000000-0005-0000-0000-0000F5470000}"/>
    <cellStyle name="標準 8 2 4 8 5 2" xfId="20112" xr:uid="{00000000-0005-0000-0000-0000F6470000}"/>
    <cellStyle name="標準 8 2 4 8 6" xfId="13705" xr:uid="{00000000-0005-0000-0000-0000F7470000}"/>
    <cellStyle name="標準 8 2 4 9" xfId="1391" xr:uid="{00000000-0005-0000-0000-0000F8470000}"/>
    <cellStyle name="標準 8 2 4 9 2" xfId="3423" xr:uid="{00000000-0005-0000-0000-0000F9470000}"/>
    <cellStyle name="標準 8 2 4 9 2 2" xfId="9843" xr:uid="{00000000-0005-0000-0000-0000FA470000}"/>
    <cellStyle name="標準 8 2 4 9 2 2 2" xfId="22658" xr:uid="{00000000-0005-0000-0000-0000FB470000}"/>
    <cellStyle name="標準 8 2 4 9 2 3" xfId="16251" xr:uid="{00000000-0005-0000-0000-0000FC470000}"/>
    <cellStyle name="標準 8 2 4 9 3" xfId="5587" xr:uid="{00000000-0005-0000-0000-0000FD470000}"/>
    <cellStyle name="標準 8 2 4 9 3 2" xfId="12000" xr:uid="{00000000-0005-0000-0000-0000FE470000}"/>
    <cellStyle name="標準 8 2 4 9 3 2 2" xfId="24815" xr:uid="{00000000-0005-0000-0000-0000FF470000}"/>
    <cellStyle name="標準 8 2 4 9 3 3" xfId="18408" xr:uid="{00000000-0005-0000-0000-000000480000}"/>
    <cellStyle name="標準 8 2 4 9 4" xfId="7818" xr:uid="{00000000-0005-0000-0000-000001480000}"/>
    <cellStyle name="標準 8 2 4 9 4 2" xfId="20633" xr:uid="{00000000-0005-0000-0000-000002480000}"/>
    <cellStyle name="標準 8 2 4 9 5" xfId="14226" xr:uid="{00000000-0005-0000-0000-000003480000}"/>
    <cellStyle name="標準 8 2 5" xfId="224" xr:uid="{00000000-0005-0000-0000-000004480000}"/>
    <cellStyle name="標準 8 2 5 10" xfId="4560" xr:uid="{00000000-0005-0000-0000-000005480000}"/>
    <cellStyle name="標準 8 2 5 10 2" xfId="10973" xr:uid="{00000000-0005-0000-0000-000006480000}"/>
    <cellStyle name="標準 8 2 5 10 2 2" xfId="23788" xr:uid="{00000000-0005-0000-0000-000007480000}"/>
    <cellStyle name="標準 8 2 5 10 3" xfId="17381" xr:uid="{00000000-0005-0000-0000-000008480000}"/>
    <cellStyle name="標準 8 2 5 11" xfId="6730" xr:uid="{00000000-0005-0000-0000-000009480000}"/>
    <cellStyle name="標準 8 2 5 11 2" xfId="19545" xr:uid="{00000000-0005-0000-0000-00000A480000}"/>
    <cellStyle name="標準 8 2 5 12" xfId="13138" xr:uid="{00000000-0005-0000-0000-00000B480000}"/>
    <cellStyle name="標準 8 2 5 2" xfId="316" xr:uid="{00000000-0005-0000-0000-00000C480000}"/>
    <cellStyle name="標準 8 2 5 2 2" xfId="575" xr:uid="{00000000-0005-0000-0000-00000D480000}"/>
    <cellStyle name="標準 8 2 5 2 2 2" xfId="1165" xr:uid="{00000000-0005-0000-0000-00000E480000}"/>
    <cellStyle name="標準 8 2 5 2 2 2 2" xfId="2205" xr:uid="{00000000-0005-0000-0000-00000F480000}"/>
    <cellStyle name="標準 8 2 5 2 2 2 2 2" xfId="4236" xr:uid="{00000000-0005-0000-0000-000010480000}"/>
    <cellStyle name="標準 8 2 5 2 2 2 2 2 2" xfId="10656" xr:uid="{00000000-0005-0000-0000-000011480000}"/>
    <cellStyle name="標準 8 2 5 2 2 2 2 2 2 2" xfId="23471" xr:uid="{00000000-0005-0000-0000-000012480000}"/>
    <cellStyle name="標準 8 2 5 2 2 2 2 2 3" xfId="17064" xr:uid="{00000000-0005-0000-0000-000013480000}"/>
    <cellStyle name="標準 8 2 5 2 2 2 2 3" xfId="6400" xr:uid="{00000000-0005-0000-0000-000014480000}"/>
    <cellStyle name="標準 8 2 5 2 2 2 2 3 2" xfId="12813" xr:uid="{00000000-0005-0000-0000-000015480000}"/>
    <cellStyle name="標準 8 2 5 2 2 2 2 3 2 2" xfId="25628" xr:uid="{00000000-0005-0000-0000-000016480000}"/>
    <cellStyle name="標準 8 2 5 2 2 2 2 3 3" xfId="19221" xr:uid="{00000000-0005-0000-0000-000017480000}"/>
    <cellStyle name="標準 8 2 5 2 2 2 2 4" xfId="8631" xr:uid="{00000000-0005-0000-0000-000018480000}"/>
    <cellStyle name="標準 8 2 5 2 2 2 2 4 2" xfId="21446" xr:uid="{00000000-0005-0000-0000-000019480000}"/>
    <cellStyle name="標準 8 2 5 2 2 2 2 5" xfId="15039" xr:uid="{00000000-0005-0000-0000-00001A480000}"/>
    <cellStyle name="標準 8 2 5 2 2 2 3" xfId="3214" xr:uid="{00000000-0005-0000-0000-00001B480000}"/>
    <cellStyle name="標準 8 2 5 2 2 2 3 2" xfId="9637" xr:uid="{00000000-0005-0000-0000-00001C480000}"/>
    <cellStyle name="標準 8 2 5 2 2 2 3 2 2" xfId="22452" xr:uid="{00000000-0005-0000-0000-00001D480000}"/>
    <cellStyle name="標準 8 2 5 2 2 2 3 3" xfId="16045" xr:uid="{00000000-0005-0000-0000-00001E480000}"/>
    <cellStyle name="標準 8 2 5 2 2 2 4" xfId="5378" xr:uid="{00000000-0005-0000-0000-00001F480000}"/>
    <cellStyle name="標準 8 2 5 2 2 2 4 2" xfId="11791" xr:uid="{00000000-0005-0000-0000-000020480000}"/>
    <cellStyle name="標準 8 2 5 2 2 2 4 2 2" xfId="24606" xr:uid="{00000000-0005-0000-0000-000021480000}"/>
    <cellStyle name="標準 8 2 5 2 2 2 4 3" xfId="18199" xr:uid="{00000000-0005-0000-0000-000022480000}"/>
    <cellStyle name="標準 8 2 5 2 2 2 5" xfId="7618" xr:uid="{00000000-0005-0000-0000-000023480000}"/>
    <cellStyle name="標準 8 2 5 2 2 2 5 2" xfId="20433" xr:uid="{00000000-0005-0000-0000-000024480000}"/>
    <cellStyle name="標準 8 2 5 2 2 2 6" xfId="14026" xr:uid="{00000000-0005-0000-0000-000025480000}"/>
    <cellStyle name="標準 8 2 5 2 2 3" xfId="1723" xr:uid="{00000000-0005-0000-0000-000026480000}"/>
    <cellStyle name="標準 8 2 5 2 2 3 2" xfId="3754" xr:uid="{00000000-0005-0000-0000-000027480000}"/>
    <cellStyle name="標準 8 2 5 2 2 3 2 2" xfId="10174" xr:uid="{00000000-0005-0000-0000-000028480000}"/>
    <cellStyle name="標準 8 2 5 2 2 3 2 2 2" xfId="22989" xr:uid="{00000000-0005-0000-0000-000029480000}"/>
    <cellStyle name="標準 8 2 5 2 2 3 2 3" xfId="16582" xr:uid="{00000000-0005-0000-0000-00002A480000}"/>
    <cellStyle name="標準 8 2 5 2 2 3 3" xfId="5918" xr:uid="{00000000-0005-0000-0000-00002B480000}"/>
    <cellStyle name="標準 8 2 5 2 2 3 3 2" xfId="12331" xr:uid="{00000000-0005-0000-0000-00002C480000}"/>
    <cellStyle name="標準 8 2 5 2 2 3 3 2 2" xfId="25146" xr:uid="{00000000-0005-0000-0000-00002D480000}"/>
    <cellStyle name="標準 8 2 5 2 2 3 3 3" xfId="18739" xr:uid="{00000000-0005-0000-0000-00002E480000}"/>
    <cellStyle name="標準 8 2 5 2 2 3 4" xfId="8149" xr:uid="{00000000-0005-0000-0000-00002F480000}"/>
    <cellStyle name="標準 8 2 5 2 2 3 4 2" xfId="20964" xr:uid="{00000000-0005-0000-0000-000030480000}"/>
    <cellStyle name="標準 8 2 5 2 2 3 5" xfId="14557" xr:uid="{00000000-0005-0000-0000-000031480000}"/>
    <cellStyle name="標準 8 2 5 2 2 4" xfId="2732" xr:uid="{00000000-0005-0000-0000-000032480000}"/>
    <cellStyle name="標準 8 2 5 2 2 4 2" xfId="9155" xr:uid="{00000000-0005-0000-0000-000033480000}"/>
    <cellStyle name="標準 8 2 5 2 2 4 2 2" xfId="21970" xr:uid="{00000000-0005-0000-0000-000034480000}"/>
    <cellStyle name="標準 8 2 5 2 2 4 3" xfId="15563" xr:uid="{00000000-0005-0000-0000-000035480000}"/>
    <cellStyle name="標準 8 2 5 2 2 5" xfId="4896" xr:uid="{00000000-0005-0000-0000-000036480000}"/>
    <cellStyle name="標準 8 2 5 2 2 5 2" xfId="11309" xr:uid="{00000000-0005-0000-0000-000037480000}"/>
    <cellStyle name="標準 8 2 5 2 2 5 2 2" xfId="24124" xr:uid="{00000000-0005-0000-0000-000038480000}"/>
    <cellStyle name="標準 8 2 5 2 2 5 3" xfId="17717" xr:uid="{00000000-0005-0000-0000-000039480000}"/>
    <cellStyle name="標準 8 2 5 2 2 6" xfId="7052" xr:uid="{00000000-0005-0000-0000-00003A480000}"/>
    <cellStyle name="標準 8 2 5 2 2 6 2" xfId="19867" xr:uid="{00000000-0005-0000-0000-00003B480000}"/>
    <cellStyle name="標準 8 2 5 2 2 7" xfId="13460" xr:uid="{00000000-0005-0000-0000-00003C480000}"/>
    <cellStyle name="標準 8 2 5 2 3" xfId="995" xr:uid="{00000000-0005-0000-0000-00003D480000}"/>
    <cellStyle name="標準 8 2 5 2 3 2" xfId="2017" xr:uid="{00000000-0005-0000-0000-00003E480000}"/>
    <cellStyle name="標準 8 2 5 2 3 2 2" xfId="4048" xr:uid="{00000000-0005-0000-0000-00003F480000}"/>
    <cellStyle name="標準 8 2 5 2 3 2 2 2" xfId="10468" xr:uid="{00000000-0005-0000-0000-000040480000}"/>
    <cellStyle name="標準 8 2 5 2 3 2 2 2 2" xfId="23283" xr:uid="{00000000-0005-0000-0000-000041480000}"/>
    <cellStyle name="標準 8 2 5 2 3 2 2 3" xfId="16876" xr:uid="{00000000-0005-0000-0000-000042480000}"/>
    <cellStyle name="標準 8 2 5 2 3 2 3" xfId="6212" xr:uid="{00000000-0005-0000-0000-000043480000}"/>
    <cellStyle name="標準 8 2 5 2 3 2 3 2" xfId="12625" xr:uid="{00000000-0005-0000-0000-000044480000}"/>
    <cellStyle name="標準 8 2 5 2 3 2 3 2 2" xfId="25440" xr:uid="{00000000-0005-0000-0000-000045480000}"/>
    <cellStyle name="標準 8 2 5 2 3 2 3 3" xfId="19033" xr:uid="{00000000-0005-0000-0000-000046480000}"/>
    <cellStyle name="標準 8 2 5 2 3 2 4" xfId="8443" xr:uid="{00000000-0005-0000-0000-000047480000}"/>
    <cellStyle name="標準 8 2 5 2 3 2 4 2" xfId="21258" xr:uid="{00000000-0005-0000-0000-000048480000}"/>
    <cellStyle name="標準 8 2 5 2 3 2 5" xfId="14851" xr:uid="{00000000-0005-0000-0000-000049480000}"/>
    <cellStyle name="標準 8 2 5 2 3 3" xfId="3026" xr:uid="{00000000-0005-0000-0000-00004A480000}"/>
    <cellStyle name="標準 8 2 5 2 3 3 2" xfId="9449" xr:uid="{00000000-0005-0000-0000-00004B480000}"/>
    <cellStyle name="標準 8 2 5 2 3 3 2 2" xfId="22264" xr:uid="{00000000-0005-0000-0000-00004C480000}"/>
    <cellStyle name="標準 8 2 5 2 3 3 3" xfId="15857" xr:uid="{00000000-0005-0000-0000-00004D480000}"/>
    <cellStyle name="標準 8 2 5 2 3 4" xfId="5190" xr:uid="{00000000-0005-0000-0000-00004E480000}"/>
    <cellStyle name="標準 8 2 5 2 3 4 2" xfId="11603" xr:uid="{00000000-0005-0000-0000-00004F480000}"/>
    <cellStyle name="標準 8 2 5 2 3 4 2 2" xfId="24418" xr:uid="{00000000-0005-0000-0000-000050480000}"/>
    <cellStyle name="標準 8 2 5 2 3 4 3" xfId="18011" xr:uid="{00000000-0005-0000-0000-000051480000}"/>
    <cellStyle name="標準 8 2 5 2 3 5" xfId="7448" xr:uid="{00000000-0005-0000-0000-000052480000}"/>
    <cellStyle name="標準 8 2 5 2 3 5 2" xfId="20263" xr:uid="{00000000-0005-0000-0000-000053480000}"/>
    <cellStyle name="標準 8 2 5 2 3 6" xfId="13856" xr:uid="{00000000-0005-0000-0000-000054480000}"/>
    <cellStyle name="標準 8 2 5 2 4" xfId="1537" xr:uid="{00000000-0005-0000-0000-000055480000}"/>
    <cellStyle name="標準 8 2 5 2 4 2" xfId="3569" xr:uid="{00000000-0005-0000-0000-000056480000}"/>
    <cellStyle name="標準 8 2 5 2 4 2 2" xfId="9989" xr:uid="{00000000-0005-0000-0000-000057480000}"/>
    <cellStyle name="標準 8 2 5 2 4 2 2 2" xfId="22804" xr:uid="{00000000-0005-0000-0000-000058480000}"/>
    <cellStyle name="標準 8 2 5 2 4 2 3" xfId="16397" xr:uid="{00000000-0005-0000-0000-000059480000}"/>
    <cellStyle name="標準 8 2 5 2 4 3" xfId="5733" xr:uid="{00000000-0005-0000-0000-00005A480000}"/>
    <cellStyle name="標準 8 2 5 2 4 3 2" xfId="12146" xr:uid="{00000000-0005-0000-0000-00005B480000}"/>
    <cellStyle name="標準 8 2 5 2 4 3 2 2" xfId="24961" xr:uid="{00000000-0005-0000-0000-00005C480000}"/>
    <cellStyle name="標準 8 2 5 2 4 3 3" xfId="18554" xr:uid="{00000000-0005-0000-0000-00005D480000}"/>
    <cellStyle name="標準 8 2 5 2 4 4" xfId="7964" xr:uid="{00000000-0005-0000-0000-00005E480000}"/>
    <cellStyle name="標準 8 2 5 2 4 4 2" xfId="20779" xr:uid="{00000000-0005-0000-0000-00005F480000}"/>
    <cellStyle name="標準 8 2 5 2 4 5" xfId="14372" xr:uid="{00000000-0005-0000-0000-000060480000}"/>
    <cellStyle name="標準 8 2 5 2 5" xfId="2547" xr:uid="{00000000-0005-0000-0000-000061480000}"/>
    <cellStyle name="標準 8 2 5 2 5 2" xfId="8970" xr:uid="{00000000-0005-0000-0000-000062480000}"/>
    <cellStyle name="標準 8 2 5 2 5 2 2" xfId="21785" xr:uid="{00000000-0005-0000-0000-000063480000}"/>
    <cellStyle name="標準 8 2 5 2 5 3" xfId="15378" xr:uid="{00000000-0005-0000-0000-000064480000}"/>
    <cellStyle name="標準 8 2 5 2 6" xfId="4711" xr:uid="{00000000-0005-0000-0000-000065480000}"/>
    <cellStyle name="標準 8 2 5 2 6 2" xfId="11124" xr:uid="{00000000-0005-0000-0000-000066480000}"/>
    <cellStyle name="標準 8 2 5 2 6 2 2" xfId="23939" xr:uid="{00000000-0005-0000-0000-000067480000}"/>
    <cellStyle name="標準 8 2 5 2 6 3" xfId="17532" xr:uid="{00000000-0005-0000-0000-000068480000}"/>
    <cellStyle name="標準 8 2 5 2 7" xfId="6807" xr:uid="{00000000-0005-0000-0000-000069480000}"/>
    <cellStyle name="標準 8 2 5 2 7 2" xfId="19622" xr:uid="{00000000-0005-0000-0000-00006A480000}"/>
    <cellStyle name="標準 8 2 5 2 8" xfId="13215" xr:uid="{00000000-0005-0000-0000-00006B480000}"/>
    <cellStyle name="標準 8 2 5 3" xfId="168" xr:uid="{00000000-0005-0000-0000-00006C480000}"/>
    <cellStyle name="標準 8 2 5 3 2" xfId="919" xr:uid="{00000000-0005-0000-0000-00006D480000}"/>
    <cellStyle name="標準 8 2 5 3 2 2" xfId="1941" xr:uid="{00000000-0005-0000-0000-00006E480000}"/>
    <cellStyle name="標準 8 2 5 3 2 2 2" xfId="3972" xr:uid="{00000000-0005-0000-0000-00006F480000}"/>
    <cellStyle name="標準 8 2 5 3 2 2 2 2" xfId="10392" xr:uid="{00000000-0005-0000-0000-000070480000}"/>
    <cellStyle name="標準 8 2 5 3 2 2 2 2 2" xfId="23207" xr:uid="{00000000-0005-0000-0000-000071480000}"/>
    <cellStyle name="標準 8 2 5 3 2 2 2 3" xfId="16800" xr:uid="{00000000-0005-0000-0000-000072480000}"/>
    <cellStyle name="標準 8 2 5 3 2 2 3" xfId="6136" xr:uid="{00000000-0005-0000-0000-000073480000}"/>
    <cellStyle name="標準 8 2 5 3 2 2 3 2" xfId="12549" xr:uid="{00000000-0005-0000-0000-000074480000}"/>
    <cellStyle name="標準 8 2 5 3 2 2 3 2 2" xfId="25364" xr:uid="{00000000-0005-0000-0000-000075480000}"/>
    <cellStyle name="標準 8 2 5 3 2 2 3 3" xfId="18957" xr:uid="{00000000-0005-0000-0000-000076480000}"/>
    <cellStyle name="標準 8 2 5 3 2 2 4" xfId="8367" xr:uid="{00000000-0005-0000-0000-000077480000}"/>
    <cellStyle name="標準 8 2 5 3 2 2 4 2" xfId="21182" xr:uid="{00000000-0005-0000-0000-000078480000}"/>
    <cellStyle name="標準 8 2 5 3 2 2 5" xfId="14775" xr:uid="{00000000-0005-0000-0000-000079480000}"/>
    <cellStyle name="標準 8 2 5 3 2 3" xfId="2950" xr:uid="{00000000-0005-0000-0000-00007A480000}"/>
    <cellStyle name="標準 8 2 5 3 2 3 2" xfId="9373" xr:uid="{00000000-0005-0000-0000-00007B480000}"/>
    <cellStyle name="標準 8 2 5 3 2 3 2 2" xfId="22188" xr:uid="{00000000-0005-0000-0000-00007C480000}"/>
    <cellStyle name="標準 8 2 5 3 2 3 3" xfId="15781" xr:uid="{00000000-0005-0000-0000-00007D480000}"/>
    <cellStyle name="標準 8 2 5 3 2 4" xfId="5114" xr:uid="{00000000-0005-0000-0000-00007E480000}"/>
    <cellStyle name="標準 8 2 5 3 2 4 2" xfId="11527" xr:uid="{00000000-0005-0000-0000-00007F480000}"/>
    <cellStyle name="標準 8 2 5 3 2 4 2 2" xfId="24342" xr:uid="{00000000-0005-0000-0000-000080480000}"/>
    <cellStyle name="標準 8 2 5 3 2 4 3" xfId="17935" xr:uid="{00000000-0005-0000-0000-000081480000}"/>
    <cellStyle name="標準 8 2 5 3 2 5" xfId="7372" xr:uid="{00000000-0005-0000-0000-000082480000}"/>
    <cellStyle name="標準 8 2 5 3 2 5 2" xfId="20187" xr:uid="{00000000-0005-0000-0000-000083480000}"/>
    <cellStyle name="標準 8 2 5 3 2 6" xfId="13780" xr:uid="{00000000-0005-0000-0000-000084480000}"/>
    <cellStyle name="標準 8 2 5 3 3" xfId="1462" xr:uid="{00000000-0005-0000-0000-000085480000}"/>
    <cellStyle name="標準 8 2 5 3 3 2" xfId="3494" xr:uid="{00000000-0005-0000-0000-000086480000}"/>
    <cellStyle name="標準 8 2 5 3 3 2 2" xfId="9914" xr:uid="{00000000-0005-0000-0000-000087480000}"/>
    <cellStyle name="標準 8 2 5 3 3 2 2 2" xfId="22729" xr:uid="{00000000-0005-0000-0000-000088480000}"/>
    <cellStyle name="標準 8 2 5 3 3 2 3" xfId="16322" xr:uid="{00000000-0005-0000-0000-000089480000}"/>
    <cellStyle name="標準 8 2 5 3 3 3" xfId="5658" xr:uid="{00000000-0005-0000-0000-00008A480000}"/>
    <cellStyle name="標準 8 2 5 3 3 3 2" xfId="12071" xr:uid="{00000000-0005-0000-0000-00008B480000}"/>
    <cellStyle name="標準 8 2 5 3 3 3 2 2" xfId="24886" xr:uid="{00000000-0005-0000-0000-00008C480000}"/>
    <cellStyle name="標準 8 2 5 3 3 3 3" xfId="18479" xr:uid="{00000000-0005-0000-0000-00008D480000}"/>
    <cellStyle name="標準 8 2 5 3 3 4" xfId="7889" xr:uid="{00000000-0005-0000-0000-00008E480000}"/>
    <cellStyle name="標準 8 2 5 3 3 4 2" xfId="20704" xr:uid="{00000000-0005-0000-0000-00008F480000}"/>
    <cellStyle name="標準 8 2 5 3 3 5" xfId="14297" xr:uid="{00000000-0005-0000-0000-000090480000}"/>
    <cellStyle name="標準 8 2 5 3 4" xfId="2472" xr:uid="{00000000-0005-0000-0000-000091480000}"/>
    <cellStyle name="標準 8 2 5 3 4 2" xfId="8895" xr:uid="{00000000-0005-0000-0000-000092480000}"/>
    <cellStyle name="標準 8 2 5 3 4 2 2" xfId="21710" xr:uid="{00000000-0005-0000-0000-000093480000}"/>
    <cellStyle name="標準 8 2 5 3 4 3" xfId="15303" xr:uid="{00000000-0005-0000-0000-000094480000}"/>
    <cellStyle name="標準 8 2 5 3 5" xfId="4636" xr:uid="{00000000-0005-0000-0000-000095480000}"/>
    <cellStyle name="標準 8 2 5 3 5 2" xfId="11049" xr:uid="{00000000-0005-0000-0000-000096480000}"/>
    <cellStyle name="標準 8 2 5 3 5 2 2" xfId="23864" xr:uid="{00000000-0005-0000-0000-000097480000}"/>
    <cellStyle name="標準 8 2 5 3 5 3" xfId="17457" xr:uid="{00000000-0005-0000-0000-000098480000}"/>
    <cellStyle name="標準 8 2 5 3 6" xfId="6689" xr:uid="{00000000-0005-0000-0000-000099480000}"/>
    <cellStyle name="標準 8 2 5 3 6 2" xfId="19504" xr:uid="{00000000-0005-0000-0000-00009A480000}"/>
    <cellStyle name="標準 8 2 5 3 7" xfId="13097" xr:uid="{00000000-0005-0000-0000-00009B480000}"/>
    <cellStyle name="標準 8 2 5 4" xfId="502" xr:uid="{00000000-0005-0000-0000-00009C480000}"/>
    <cellStyle name="標準 8 2 5 4 2" xfId="1087" xr:uid="{00000000-0005-0000-0000-00009D480000}"/>
    <cellStyle name="標準 8 2 5 4 2 2" xfId="2127" xr:uid="{00000000-0005-0000-0000-00009E480000}"/>
    <cellStyle name="標準 8 2 5 4 2 2 2" xfId="4158" xr:uid="{00000000-0005-0000-0000-00009F480000}"/>
    <cellStyle name="標準 8 2 5 4 2 2 2 2" xfId="10578" xr:uid="{00000000-0005-0000-0000-0000A0480000}"/>
    <cellStyle name="標準 8 2 5 4 2 2 2 2 2" xfId="23393" xr:uid="{00000000-0005-0000-0000-0000A1480000}"/>
    <cellStyle name="標準 8 2 5 4 2 2 2 3" xfId="16986" xr:uid="{00000000-0005-0000-0000-0000A2480000}"/>
    <cellStyle name="標準 8 2 5 4 2 2 3" xfId="6322" xr:uid="{00000000-0005-0000-0000-0000A3480000}"/>
    <cellStyle name="標準 8 2 5 4 2 2 3 2" xfId="12735" xr:uid="{00000000-0005-0000-0000-0000A4480000}"/>
    <cellStyle name="標準 8 2 5 4 2 2 3 2 2" xfId="25550" xr:uid="{00000000-0005-0000-0000-0000A5480000}"/>
    <cellStyle name="標準 8 2 5 4 2 2 3 3" xfId="19143" xr:uid="{00000000-0005-0000-0000-0000A6480000}"/>
    <cellStyle name="標準 8 2 5 4 2 2 4" xfId="8553" xr:uid="{00000000-0005-0000-0000-0000A7480000}"/>
    <cellStyle name="標準 8 2 5 4 2 2 4 2" xfId="21368" xr:uid="{00000000-0005-0000-0000-0000A8480000}"/>
    <cellStyle name="標準 8 2 5 4 2 2 5" xfId="14961" xr:uid="{00000000-0005-0000-0000-0000A9480000}"/>
    <cellStyle name="標準 8 2 5 4 2 3" xfId="3136" xr:uid="{00000000-0005-0000-0000-0000AA480000}"/>
    <cellStyle name="標準 8 2 5 4 2 3 2" xfId="9559" xr:uid="{00000000-0005-0000-0000-0000AB480000}"/>
    <cellStyle name="標準 8 2 5 4 2 3 2 2" xfId="22374" xr:uid="{00000000-0005-0000-0000-0000AC480000}"/>
    <cellStyle name="標準 8 2 5 4 2 3 3" xfId="15967" xr:uid="{00000000-0005-0000-0000-0000AD480000}"/>
    <cellStyle name="標準 8 2 5 4 2 4" xfId="5300" xr:uid="{00000000-0005-0000-0000-0000AE480000}"/>
    <cellStyle name="標準 8 2 5 4 2 4 2" xfId="11713" xr:uid="{00000000-0005-0000-0000-0000AF480000}"/>
    <cellStyle name="標準 8 2 5 4 2 4 2 2" xfId="24528" xr:uid="{00000000-0005-0000-0000-0000B0480000}"/>
    <cellStyle name="標準 8 2 5 4 2 4 3" xfId="18121" xr:uid="{00000000-0005-0000-0000-0000B1480000}"/>
    <cellStyle name="標準 8 2 5 4 2 5" xfId="7540" xr:uid="{00000000-0005-0000-0000-0000B2480000}"/>
    <cellStyle name="標準 8 2 5 4 2 5 2" xfId="20355" xr:uid="{00000000-0005-0000-0000-0000B3480000}"/>
    <cellStyle name="標準 8 2 5 4 2 6" xfId="13948" xr:uid="{00000000-0005-0000-0000-0000B4480000}"/>
    <cellStyle name="標準 8 2 5 4 3" xfId="1645" xr:uid="{00000000-0005-0000-0000-0000B5480000}"/>
    <cellStyle name="標準 8 2 5 4 3 2" xfId="3676" xr:uid="{00000000-0005-0000-0000-0000B6480000}"/>
    <cellStyle name="標準 8 2 5 4 3 2 2" xfId="10096" xr:uid="{00000000-0005-0000-0000-0000B7480000}"/>
    <cellStyle name="標準 8 2 5 4 3 2 2 2" xfId="22911" xr:uid="{00000000-0005-0000-0000-0000B8480000}"/>
    <cellStyle name="標準 8 2 5 4 3 2 3" xfId="16504" xr:uid="{00000000-0005-0000-0000-0000B9480000}"/>
    <cellStyle name="標準 8 2 5 4 3 3" xfId="5840" xr:uid="{00000000-0005-0000-0000-0000BA480000}"/>
    <cellStyle name="標準 8 2 5 4 3 3 2" xfId="12253" xr:uid="{00000000-0005-0000-0000-0000BB480000}"/>
    <cellStyle name="標準 8 2 5 4 3 3 2 2" xfId="25068" xr:uid="{00000000-0005-0000-0000-0000BC480000}"/>
    <cellStyle name="標準 8 2 5 4 3 3 3" xfId="18661" xr:uid="{00000000-0005-0000-0000-0000BD480000}"/>
    <cellStyle name="標準 8 2 5 4 3 4" xfId="8071" xr:uid="{00000000-0005-0000-0000-0000BE480000}"/>
    <cellStyle name="標準 8 2 5 4 3 4 2" xfId="20886" xr:uid="{00000000-0005-0000-0000-0000BF480000}"/>
    <cellStyle name="標準 8 2 5 4 3 5" xfId="14479" xr:uid="{00000000-0005-0000-0000-0000C0480000}"/>
    <cellStyle name="標準 8 2 5 4 4" xfId="2654" xr:uid="{00000000-0005-0000-0000-0000C1480000}"/>
    <cellStyle name="標準 8 2 5 4 4 2" xfId="9077" xr:uid="{00000000-0005-0000-0000-0000C2480000}"/>
    <cellStyle name="標準 8 2 5 4 4 2 2" xfId="21892" xr:uid="{00000000-0005-0000-0000-0000C3480000}"/>
    <cellStyle name="標準 8 2 5 4 4 3" xfId="15485" xr:uid="{00000000-0005-0000-0000-0000C4480000}"/>
    <cellStyle name="標準 8 2 5 4 5" xfId="4818" xr:uid="{00000000-0005-0000-0000-0000C5480000}"/>
    <cellStyle name="標準 8 2 5 4 5 2" xfId="11231" xr:uid="{00000000-0005-0000-0000-0000C6480000}"/>
    <cellStyle name="標準 8 2 5 4 5 2 2" xfId="24046" xr:uid="{00000000-0005-0000-0000-0000C7480000}"/>
    <cellStyle name="標準 8 2 5 4 5 3" xfId="17639" xr:uid="{00000000-0005-0000-0000-0000C8480000}"/>
    <cellStyle name="標準 8 2 5 4 6" xfId="6979" xr:uid="{00000000-0005-0000-0000-0000C9480000}"/>
    <cellStyle name="標準 8 2 5 4 6 2" xfId="19794" xr:uid="{00000000-0005-0000-0000-0000CA480000}"/>
    <cellStyle name="標準 8 2 5 4 7" xfId="13387" xr:uid="{00000000-0005-0000-0000-0000CB480000}"/>
    <cellStyle name="標準 8 2 5 5" xfId="747" xr:uid="{00000000-0005-0000-0000-0000CC480000}"/>
    <cellStyle name="標準 8 2 5 5 2" xfId="880" xr:uid="{00000000-0005-0000-0000-0000CD480000}"/>
    <cellStyle name="標準 8 2 5 5 2 2" xfId="1902" xr:uid="{00000000-0005-0000-0000-0000CE480000}"/>
    <cellStyle name="標準 8 2 5 5 2 2 2" xfId="3933" xr:uid="{00000000-0005-0000-0000-0000CF480000}"/>
    <cellStyle name="標準 8 2 5 5 2 2 2 2" xfId="10353" xr:uid="{00000000-0005-0000-0000-0000D0480000}"/>
    <cellStyle name="標準 8 2 5 5 2 2 2 2 2" xfId="23168" xr:uid="{00000000-0005-0000-0000-0000D1480000}"/>
    <cellStyle name="標準 8 2 5 5 2 2 2 3" xfId="16761" xr:uid="{00000000-0005-0000-0000-0000D2480000}"/>
    <cellStyle name="標準 8 2 5 5 2 2 3" xfId="6097" xr:uid="{00000000-0005-0000-0000-0000D3480000}"/>
    <cellStyle name="標準 8 2 5 5 2 2 3 2" xfId="12510" xr:uid="{00000000-0005-0000-0000-0000D4480000}"/>
    <cellStyle name="標準 8 2 5 5 2 2 3 2 2" xfId="25325" xr:uid="{00000000-0005-0000-0000-0000D5480000}"/>
    <cellStyle name="標準 8 2 5 5 2 2 3 3" xfId="18918" xr:uid="{00000000-0005-0000-0000-0000D6480000}"/>
    <cellStyle name="標準 8 2 5 5 2 2 4" xfId="8328" xr:uid="{00000000-0005-0000-0000-0000D7480000}"/>
    <cellStyle name="標準 8 2 5 5 2 2 4 2" xfId="21143" xr:uid="{00000000-0005-0000-0000-0000D8480000}"/>
    <cellStyle name="標準 8 2 5 5 2 2 5" xfId="14736" xr:uid="{00000000-0005-0000-0000-0000D9480000}"/>
    <cellStyle name="標準 8 2 5 5 2 3" xfId="2911" xr:uid="{00000000-0005-0000-0000-0000DA480000}"/>
    <cellStyle name="標準 8 2 5 5 2 3 2" xfId="9334" xr:uid="{00000000-0005-0000-0000-0000DB480000}"/>
    <cellStyle name="標準 8 2 5 5 2 3 2 2" xfId="22149" xr:uid="{00000000-0005-0000-0000-0000DC480000}"/>
    <cellStyle name="標準 8 2 5 5 2 3 3" xfId="15742" xr:uid="{00000000-0005-0000-0000-0000DD480000}"/>
    <cellStyle name="標準 8 2 5 5 2 4" xfId="5075" xr:uid="{00000000-0005-0000-0000-0000DE480000}"/>
    <cellStyle name="標準 8 2 5 5 2 4 2" xfId="11488" xr:uid="{00000000-0005-0000-0000-0000DF480000}"/>
    <cellStyle name="標準 8 2 5 5 2 4 2 2" xfId="24303" xr:uid="{00000000-0005-0000-0000-0000E0480000}"/>
    <cellStyle name="標準 8 2 5 5 2 4 3" xfId="17896" xr:uid="{00000000-0005-0000-0000-0000E1480000}"/>
    <cellStyle name="標準 8 2 5 5 2 5" xfId="7333" xr:uid="{00000000-0005-0000-0000-0000E2480000}"/>
    <cellStyle name="標準 8 2 5 5 2 5 2" xfId="20148" xr:uid="{00000000-0005-0000-0000-0000E3480000}"/>
    <cellStyle name="標準 8 2 5 5 2 6" xfId="13741" xr:uid="{00000000-0005-0000-0000-0000E4480000}"/>
    <cellStyle name="標準 8 2 5 5 3" xfId="1423" xr:uid="{00000000-0005-0000-0000-0000E5480000}"/>
    <cellStyle name="標準 8 2 5 5 3 2" xfId="3455" xr:uid="{00000000-0005-0000-0000-0000E6480000}"/>
    <cellStyle name="標準 8 2 5 5 3 2 2" xfId="9875" xr:uid="{00000000-0005-0000-0000-0000E7480000}"/>
    <cellStyle name="標準 8 2 5 5 3 2 2 2" xfId="22690" xr:uid="{00000000-0005-0000-0000-0000E8480000}"/>
    <cellStyle name="標準 8 2 5 5 3 2 3" xfId="16283" xr:uid="{00000000-0005-0000-0000-0000E9480000}"/>
    <cellStyle name="標準 8 2 5 5 3 3" xfId="5619" xr:uid="{00000000-0005-0000-0000-0000EA480000}"/>
    <cellStyle name="標準 8 2 5 5 3 3 2" xfId="12032" xr:uid="{00000000-0005-0000-0000-0000EB480000}"/>
    <cellStyle name="標準 8 2 5 5 3 3 2 2" xfId="24847" xr:uid="{00000000-0005-0000-0000-0000EC480000}"/>
    <cellStyle name="標準 8 2 5 5 3 3 3" xfId="18440" xr:uid="{00000000-0005-0000-0000-0000ED480000}"/>
    <cellStyle name="標準 8 2 5 5 3 4" xfId="7850" xr:uid="{00000000-0005-0000-0000-0000EE480000}"/>
    <cellStyle name="標準 8 2 5 5 3 4 2" xfId="20665" xr:uid="{00000000-0005-0000-0000-0000EF480000}"/>
    <cellStyle name="標準 8 2 5 5 3 5" xfId="14258" xr:uid="{00000000-0005-0000-0000-0000F0480000}"/>
    <cellStyle name="標準 8 2 5 5 4" xfId="2433" xr:uid="{00000000-0005-0000-0000-0000F1480000}"/>
    <cellStyle name="標準 8 2 5 5 4 2" xfId="8856" xr:uid="{00000000-0005-0000-0000-0000F2480000}"/>
    <cellStyle name="標準 8 2 5 5 4 2 2" xfId="21671" xr:uid="{00000000-0005-0000-0000-0000F3480000}"/>
    <cellStyle name="標準 8 2 5 5 4 3" xfId="15264" xr:uid="{00000000-0005-0000-0000-0000F4480000}"/>
    <cellStyle name="標準 8 2 5 5 5" xfId="4597" xr:uid="{00000000-0005-0000-0000-0000F5480000}"/>
    <cellStyle name="標準 8 2 5 5 5 2" xfId="11010" xr:uid="{00000000-0005-0000-0000-0000F6480000}"/>
    <cellStyle name="標準 8 2 5 5 5 2 2" xfId="23825" xr:uid="{00000000-0005-0000-0000-0000F7480000}"/>
    <cellStyle name="標準 8 2 5 5 5 3" xfId="17418" xr:uid="{00000000-0005-0000-0000-0000F8480000}"/>
    <cellStyle name="標準 8 2 5 5 6" xfId="7201" xr:uid="{00000000-0005-0000-0000-0000F9480000}"/>
    <cellStyle name="標準 8 2 5 5 6 2" xfId="20016" xr:uid="{00000000-0005-0000-0000-0000FA480000}"/>
    <cellStyle name="標準 8 2 5 5 7" xfId="13609" xr:uid="{00000000-0005-0000-0000-0000FB480000}"/>
    <cellStyle name="標準 8 2 5 6" xfId="810" xr:uid="{00000000-0005-0000-0000-0000FC480000}"/>
    <cellStyle name="標準 8 2 5 6 2" xfId="1270" xr:uid="{00000000-0005-0000-0000-0000FD480000}"/>
    <cellStyle name="標準 8 2 5 6 2 2" xfId="2310" xr:uid="{00000000-0005-0000-0000-0000FE480000}"/>
    <cellStyle name="標準 8 2 5 6 2 2 2" xfId="4341" xr:uid="{00000000-0005-0000-0000-0000FF480000}"/>
    <cellStyle name="標準 8 2 5 6 2 2 2 2" xfId="10761" xr:uid="{00000000-0005-0000-0000-000000490000}"/>
    <cellStyle name="標準 8 2 5 6 2 2 2 2 2" xfId="23576" xr:uid="{00000000-0005-0000-0000-000001490000}"/>
    <cellStyle name="標準 8 2 5 6 2 2 2 3" xfId="17169" xr:uid="{00000000-0005-0000-0000-000002490000}"/>
    <cellStyle name="標準 8 2 5 6 2 2 3" xfId="6505" xr:uid="{00000000-0005-0000-0000-000003490000}"/>
    <cellStyle name="標準 8 2 5 6 2 2 3 2" xfId="12918" xr:uid="{00000000-0005-0000-0000-000004490000}"/>
    <cellStyle name="標準 8 2 5 6 2 2 3 2 2" xfId="25733" xr:uid="{00000000-0005-0000-0000-000005490000}"/>
    <cellStyle name="標準 8 2 5 6 2 2 3 3" xfId="19326" xr:uid="{00000000-0005-0000-0000-000006490000}"/>
    <cellStyle name="標準 8 2 5 6 2 2 4" xfId="8736" xr:uid="{00000000-0005-0000-0000-000007490000}"/>
    <cellStyle name="標準 8 2 5 6 2 2 4 2" xfId="21551" xr:uid="{00000000-0005-0000-0000-000008490000}"/>
    <cellStyle name="標準 8 2 5 6 2 2 5" xfId="15144" xr:uid="{00000000-0005-0000-0000-000009490000}"/>
    <cellStyle name="標準 8 2 5 6 2 3" xfId="3319" xr:uid="{00000000-0005-0000-0000-00000A490000}"/>
    <cellStyle name="標準 8 2 5 6 2 3 2" xfId="9742" xr:uid="{00000000-0005-0000-0000-00000B490000}"/>
    <cellStyle name="標準 8 2 5 6 2 3 2 2" xfId="22557" xr:uid="{00000000-0005-0000-0000-00000C490000}"/>
    <cellStyle name="標準 8 2 5 6 2 3 3" xfId="16150" xr:uid="{00000000-0005-0000-0000-00000D490000}"/>
    <cellStyle name="標準 8 2 5 6 2 4" xfId="5483" xr:uid="{00000000-0005-0000-0000-00000E490000}"/>
    <cellStyle name="標準 8 2 5 6 2 4 2" xfId="11896" xr:uid="{00000000-0005-0000-0000-00000F490000}"/>
    <cellStyle name="標準 8 2 5 6 2 4 2 2" xfId="24711" xr:uid="{00000000-0005-0000-0000-000010490000}"/>
    <cellStyle name="標準 8 2 5 6 2 4 3" xfId="18304" xr:uid="{00000000-0005-0000-0000-000011490000}"/>
    <cellStyle name="標準 8 2 5 6 2 5" xfId="7723" xr:uid="{00000000-0005-0000-0000-000012490000}"/>
    <cellStyle name="標準 8 2 5 6 2 5 2" xfId="20538" xr:uid="{00000000-0005-0000-0000-000013490000}"/>
    <cellStyle name="標準 8 2 5 6 2 6" xfId="14131" xr:uid="{00000000-0005-0000-0000-000014490000}"/>
    <cellStyle name="標準 8 2 5 6 3" xfId="1828" xr:uid="{00000000-0005-0000-0000-000015490000}"/>
    <cellStyle name="標準 8 2 5 6 3 2" xfId="3859" xr:uid="{00000000-0005-0000-0000-000016490000}"/>
    <cellStyle name="標準 8 2 5 6 3 2 2" xfId="10279" xr:uid="{00000000-0005-0000-0000-000017490000}"/>
    <cellStyle name="標準 8 2 5 6 3 2 2 2" xfId="23094" xr:uid="{00000000-0005-0000-0000-000018490000}"/>
    <cellStyle name="標準 8 2 5 6 3 2 3" xfId="16687" xr:uid="{00000000-0005-0000-0000-000019490000}"/>
    <cellStyle name="標準 8 2 5 6 3 3" xfId="6023" xr:uid="{00000000-0005-0000-0000-00001A490000}"/>
    <cellStyle name="標準 8 2 5 6 3 3 2" xfId="12436" xr:uid="{00000000-0005-0000-0000-00001B490000}"/>
    <cellStyle name="標準 8 2 5 6 3 3 2 2" xfId="25251" xr:uid="{00000000-0005-0000-0000-00001C490000}"/>
    <cellStyle name="標準 8 2 5 6 3 3 3" xfId="18844" xr:uid="{00000000-0005-0000-0000-00001D490000}"/>
    <cellStyle name="標準 8 2 5 6 3 4" xfId="8254" xr:uid="{00000000-0005-0000-0000-00001E490000}"/>
    <cellStyle name="標準 8 2 5 6 3 4 2" xfId="21069" xr:uid="{00000000-0005-0000-0000-00001F490000}"/>
    <cellStyle name="標準 8 2 5 6 3 5" xfId="14662" xr:uid="{00000000-0005-0000-0000-000020490000}"/>
    <cellStyle name="標準 8 2 5 6 4" xfId="2837" xr:uid="{00000000-0005-0000-0000-000021490000}"/>
    <cellStyle name="標準 8 2 5 6 4 2" xfId="9260" xr:uid="{00000000-0005-0000-0000-000022490000}"/>
    <cellStyle name="標準 8 2 5 6 4 2 2" xfId="22075" xr:uid="{00000000-0005-0000-0000-000023490000}"/>
    <cellStyle name="標準 8 2 5 6 4 3" xfId="15668" xr:uid="{00000000-0005-0000-0000-000024490000}"/>
    <cellStyle name="標準 8 2 5 6 5" xfId="5001" xr:uid="{00000000-0005-0000-0000-000025490000}"/>
    <cellStyle name="標準 8 2 5 6 5 2" xfId="11414" xr:uid="{00000000-0005-0000-0000-000026490000}"/>
    <cellStyle name="標準 8 2 5 6 5 2 2" xfId="24229" xr:uid="{00000000-0005-0000-0000-000027490000}"/>
    <cellStyle name="標準 8 2 5 6 5 3" xfId="17822" xr:uid="{00000000-0005-0000-0000-000028490000}"/>
    <cellStyle name="標準 8 2 5 6 6" xfId="7263" xr:uid="{00000000-0005-0000-0000-000029490000}"/>
    <cellStyle name="標準 8 2 5 6 6 2" xfId="20078" xr:uid="{00000000-0005-0000-0000-00002A490000}"/>
    <cellStyle name="標準 8 2 5 6 7" xfId="13671" xr:uid="{00000000-0005-0000-0000-00002B490000}"/>
    <cellStyle name="標準 8 2 5 7" xfId="840" xr:uid="{00000000-0005-0000-0000-00002C490000}"/>
    <cellStyle name="標準 8 2 5 7 2" xfId="1858" xr:uid="{00000000-0005-0000-0000-00002D490000}"/>
    <cellStyle name="標準 8 2 5 7 2 2" xfId="3889" xr:uid="{00000000-0005-0000-0000-00002E490000}"/>
    <cellStyle name="標準 8 2 5 7 2 2 2" xfId="10309" xr:uid="{00000000-0005-0000-0000-00002F490000}"/>
    <cellStyle name="標準 8 2 5 7 2 2 2 2" xfId="23124" xr:uid="{00000000-0005-0000-0000-000030490000}"/>
    <cellStyle name="標準 8 2 5 7 2 2 3" xfId="16717" xr:uid="{00000000-0005-0000-0000-000031490000}"/>
    <cellStyle name="標準 8 2 5 7 2 3" xfId="6053" xr:uid="{00000000-0005-0000-0000-000032490000}"/>
    <cellStyle name="標準 8 2 5 7 2 3 2" xfId="12466" xr:uid="{00000000-0005-0000-0000-000033490000}"/>
    <cellStyle name="標準 8 2 5 7 2 3 2 2" xfId="25281" xr:uid="{00000000-0005-0000-0000-000034490000}"/>
    <cellStyle name="標準 8 2 5 7 2 3 3" xfId="18874" xr:uid="{00000000-0005-0000-0000-000035490000}"/>
    <cellStyle name="標準 8 2 5 7 2 4" xfId="8284" xr:uid="{00000000-0005-0000-0000-000036490000}"/>
    <cellStyle name="標準 8 2 5 7 2 4 2" xfId="21099" xr:uid="{00000000-0005-0000-0000-000037490000}"/>
    <cellStyle name="標準 8 2 5 7 2 5" xfId="14692" xr:uid="{00000000-0005-0000-0000-000038490000}"/>
    <cellStyle name="標準 8 2 5 7 3" xfId="2867" xr:uid="{00000000-0005-0000-0000-000039490000}"/>
    <cellStyle name="標準 8 2 5 7 3 2" xfId="9290" xr:uid="{00000000-0005-0000-0000-00003A490000}"/>
    <cellStyle name="標準 8 2 5 7 3 2 2" xfId="22105" xr:uid="{00000000-0005-0000-0000-00003B490000}"/>
    <cellStyle name="標準 8 2 5 7 3 3" xfId="15698" xr:uid="{00000000-0005-0000-0000-00003C490000}"/>
    <cellStyle name="標準 8 2 5 7 4" xfId="5031" xr:uid="{00000000-0005-0000-0000-00003D490000}"/>
    <cellStyle name="標準 8 2 5 7 4 2" xfId="11444" xr:uid="{00000000-0005-0000-0000-00003E490000}"/>
    <cellStyle name="標準 8 2 5 7 4 2 2" xfId="24259" xr:uid="{00000000-0005-0000-0000-00003F490000}"/>
    <cellStyle name="標準 8 2 5 7 4 3" xfId="17852" xr:uid="{00000000-0005-0000-0000-000040490000}"/>
    <cellStyle name="標準 8 2 5 7 5" xfId="7293" xr:uid="{00000000-0005-0000-0000-000041490000}"/>
    <cellStyle name="標準 8 2 5 7 5 2" xfId="20108" xr:uid="{00000000-0005-0000-0000-000042490000}"/>
    <cellStyle name="標準 8 2 5 7 6" xfId="13701" xr:uid="{00000000-0005-0000-0000-000043490000}"/>
    <cellStyle name="標準 8 2 5 8" xfId="1386" xr:uid="{00000000-0005-0000-0000-000044490000}"/>
    <cellStyle name="標準 8 2 5 8 2" xfId="3418" xr:uid="{00000000-0005-0000-0000-000045490000}"/>
    <cellStyle name="標準 8 2 5 8 2 2" xfId="9838" xr:uid="{00000000-0005-0000-0000-000046490000}"/>
    <cellStyle name="標準 8 2 5 8 2 2 2" xfId="22653" xr:uid="{00000000-0005-0000-0000-000047490000}"/>
    <cellStyle name="標準 8 2 5 8 2 3" xfId="16246" xr:uid="{00000000-0005-0000-0000-000048490000}"/>
    <cellStyle name="標準 8 2 5 8 3" xfId="5582" xr:uid="{00000000-0005-0000-0000-000049490000}"/>
    <cellStyle name="標準 8 2 5 8 3 2" xfId="11995" xr:uid="{00000000-0005-0000-0000-00004A490000}"/>
    <cellStyle name="標準 8 2 5 8 3 2 2" xfId="24810" xr:uid="{00000000-0005-0000-0000-00004B490000}"/>
    <cellStyle name="標準 8 2 5 8 3 3" xfId="18403" xr:uid="{00000000-0005-0000-0000-00004C490000}"/>
    <cellStyle name="標準 8 2 5 8 4" xfId="7813" xr:uid="{00000000-0005-0000-0000-00004D490000}"/>
    <cellStyle name="標準 8 2 5 8 4 2" xfId="20628" xr:uid="{00000000-0005-0000-0000-00004E490000}"/>
    <cellStyle name="標準 8 2 5 8 5" xfId="14221" xr:uid="{00000000-0005-0000-0000-00004F490000}"/>
    <cellStyle name="標準 8 2 5 9" xfId="2396" xr:uid="{00000000-0005-0000-0000-000050490000}"/>
    <cellStyle name="標準 8 2 5 9 2" xfId="8819" xr:uid="{00000000-0005-0000-0000-000051490000}"/>
    <cellStyle name="標準 8 2 5 9 2 2" xfId="21634" xr:uid="{00000000-0005-0000-0000-000052490000}"/>
    <cellStyle name="標準 8 2 5 9 3" xfId="15227" xr:uid="{00000000-0005-0000-0000-000053490000}"/>
    <cellStyle name="標準 8 2 6" xfId="259" xr:uid="{00000000-0005-0000-0000-000054490000}"/>
    <cellStyle name="標準 8 2 6 2" xfId="599" xr:uid="{00000000-0005-0000-0000-000055490000}"/>
    <cellStyle name="標準 8 2 6 2 2" xfId="1192" xr:uid="{00000000-0005-0000-0000-000056490000}"/>
    <cellStyle name="標準 8 2 6 2 2 2" xfId="2232" xr:uid="{00000000-0005-0000-0000-000057490000}"/>
    <cellStyle name="標準 8 2 6 2 2 2 2" xfId="4263" xr:uid="{00000000-0005-0000-0000-000058490000}"/>
    <cellStyle name="標準 8 2 6 2 2 2 2 2" xfId="10683" xr:uid="{00000000-0005-0000-0000-000059490000}"/>
    <cellStyle name="標準 8 2 6 2 2 2 2 2 2" xfId="23498" xr:uid="{00000000-0005-0000-0000-00005A490000}"/>
    <cellStyle name="標準 8 2 6 2 2 2 2 3" xfId="17091" xr:uid="{00000000-0005-0000-0000-00005B490000}"/>
    <cellStyle name="標準 8 2 6 2 2 2 3" xfId="6427" xr:uid="{00000000-0005-0000-0000-00005C490000}"/>
    <cellStyle name="標準 8 2 6 2 2 2 3 2" xfId="12840" xr:uid="{00000000-0005-0000-0000-00005D490000}"/>
    <cellStyle name="標準 8 2 6 2 2 2 3 2 2" xfId="25655" xr:uid="{00000000-0005-0000-0000-00005E490000}"/>
    <cellStyle name="標準 8 2 6 2 2 2 3 3" xfId="19248" xr:uid="{00000000-0005-0000-0000-00005F490000}"/>
    <cellStyle name="標準 8 2 6 2 2 2 4" xfId="8658" xr:uid="{00000000-0005-0000-0000-000060490000}"/>
    <cellStyle name="標準 8 2 6 2 2 2 4 2" xfId="21473" xr:uid="{00000000-0005-0000-0000-000061490000}"/>
    <cellStyle name="標準 8 2 6 2 2 2 5" xfId="15066" xr:uid="{00000000-0005-0000-0000-000062490000}"/>
    <cellStyle name="標準 8 2 6 2 2 3" xfId="3241" xr:uid="{00000000-0005-0000-0000-000063490000}"/>
    <cellStyle name="標準 8 2 6 2 2 3 2" xfId="9664" xr:uid="{00000000-0005-0000-0000-000064490000}"/>
    <cellStyle name="標準 8 2 6 2 2 3 2 2" xfId="22479" xr:uid="{00000000-0005-0000-0000-000065490000}"/>
    <cellStyle name="標準 8 2 6 2 2 3 3" xfId="16072" xr:uid="{00000000-0005-0000-0000-000066490000}"/>
    <cellStyle name="標準 8 2 6 2 2 4" xfId="5405" xr:uid="{00000000-0005-0000-0000-000067490000}"/>
    <cellStyle name="標準 8 2 6 2 2 4 2" xfId="11818" xr:uid="{00000000-0005-0000-0000-000068490000}"/>
    <cellStyle name="標準 8 2 6 2 2 4 2 2" xfId="24633" xr:uid="{00000000-0005-0000-0000-000069490000}"/>
    <cellStyle name="標準 8 2 6 2 2 4 3" xfId="18226" xr:uid="{00000000-0005-0000-0000-00006A490000}"/>
    <cellStyle name="標準 8 2 6 2 2 5" xfId="7645" xr:uid="{00000000-0005-0000-0000-00006B490000}"/>
    <cellStyle name="標準 8 2 6 2 2 5 2" xfId="20460" xr:uid="{00000000-0005-0000-0000-00006C490000}"/>
    <cellStyle name="標準 8 2 6 2 2 6" xfId="14053" xr:uid="{00000000-0005-0000-0000-00006D490000}"/>
    <cellStyle name="標準 8 2 6 2 3" xfId="1750" xr:uid="{00000000-0005-0000-0000-00006E490000}"/>
    <cellStyle name="標準 8 2 6 2 3 2" xfId="3781" xr:uid="{00000000-0005-0000-0000-00006F490000}"/>
    <cellStyle name="標準 8 2 6 2 3 2 2" xfId="10201" xr:uid="{00000000-0005-0000-0000-000070490000}"/>
    <cellStyle name="標準 8 2 6 2 3 2 2 2" xfId="23016" xr:uid="{00000000-0005-0000-0000-000071490000}"/>
    <cellStyle name="標準 8 2 6 2 3 2 3" xfId="16609" xr:uid="{00000000-0005-0000-0000-000072490000}"/>
    <cellStyle name="標準 8 2 6 2 3 3" xfId="5945" xr:uid="{00000000-0005-0000-0000-000073490000}"/>
    <cellStyle name="標準 8 2 6 2 3 3 2" xfId="12358" xr:uid="{00000000-0005-0000-0000-000074490000}"/>
    <cellStyle name="標準 8 2 6 2 3 3 2 2" xfId="25173" xr:uid="{00000000-0005-0000-0000-000075490000}"/>
    <cellStyle name="標準 8 2 6 2 3 3 3" xfId="18766" xr:uid="{00000000-0005-0000-0000-000076490000}"/>
    <cellStyle name="標準 8 2 6 2 3 4" xfId="8176" xr:uid="{00000000-0005-0000-0000-000077490000}"/>
    <cellStyle name="標準 8 2 6 2 3 4 2" xfId="20991" xr:uid="{00000000-0005-0000-0000-000078490000}"/>
    <cellStyle name="標準 8 2 6 2 3 5" xfId="14584" xr:uid="{00000000-0005-0000-0000-000079490000}"/>
    <cellStyle name="標準 8 2 6 2 4" xfId="2759" xr:uid="{00000000-0005-0000-0000-00007A490000}"/>
    <cellStyle name="標準 8 2 6 2 4 2" xfId="9182" xr:uid="{00000000-0005-0000-0000-00007B490000}"/>
    <cellStyle name="標準 8 2 6 2 4 2 2" xfId="21997" xr:uid="{00000000-0005-0000-0000-00007C490000}"/>
    <cellStyle name="標準 8 2 6 2 4 3" xfId="15590" xr:uid="{00000000-0005-0000-0000-00007D490000}"/>
    <cellStyle name="標準 8 2 6 2 5" xfId="4923" xr:uid="{00000000-0005-0000-0000-00007E490000}"/>
    <cellStyle name="標準 8 2 6 2 5 2" xfId="11336" xr:uid="{00000000-0005-0000-0000-00007F490000}"/>
    <cellStyle name="標準 8 2 6 2 5 2 2" xfId="24151" xr:uid="{00000000-0005-0000-0000-000080490000}"/>
    <cellStyle name="標準 8 2 6 2 5 3" xfId="17744" xr:uid="{00000000-0005-0000-0000-000081490000}"/>
    <cellStyle name="標準 8 2 6 2 6" xfId="7076" xr:uid="{00000000-0005-0000-0000-000082490000}"/>
    <cellStyle name="標準 8 2 6 2 6 2" xfId="19891" xr:uid="{00000000-0005-0000-0000-000083490000}"/>
    <cellStyle name="標準 8 2 6 2 7" xfId="13484" xr:uid="{00000000-0005-0000-0000-000084490000}"/>
    <cellStyle name="標準 8 2 6 3" xfId="1021" xr:uid="{00000000-0005-0000-0000-000085490000}"/>
    <cellStyle name="標準 8 2 6 3 2" xfId="2044" xr:uid="{00000000-0005-0000-0000-000086490000}"/>
    <cellStyle name="標準 8 2 6 3 2 2" xfId="4075" xr:uid="{00000000-0005-0000-0000-000087490000}"/>
    <cellStyle name="標準 8 2 6 3 2 2 2" xfId="10495" xr:uid="{00000000-0005-0000-0000-000088490000}"/>
    <cellStyle name="標準 8 2 6 3 2 2 2 2" xfId="23310" xr:uid="{00000000-0005-0000-0000-000089490000}"/>
    <cellStyle name="標準 8 2 6 3 2 2 3" xfId="16903" xr:uid="{00000000-0005-0000-0000-00008A490000}"/>
    <cellStyle name="標準 8 2 6 3 2 3" xfId="6239" xr:uid="{00000000-0005-0000-0000-00008B490000}"/>
    <cellStyle name="標準 8 2 6 3 2 3 2" xfId="12652" xr:uid="{00000000-0005-0000-0000-00008C490000}"/>
    <cellStyle name="標準 8 2 6 3 2 3 2 2" xfId="25467" xr:uid="{00000000-0005-0000-0000-00008D490000}"/>
    <cellStyle name="標準 8 2 6 3 2 3 3" xfId="19060" xr:uid="{00000000-0005-0000-0000-00008E490000}"/>
    <cellStyle name="標準 8 2 6 3 2 4" xfId="8470" xr:uid="{00000000-0005-0000-0000-00008F490000}"/>
    <cellStyle name="標準 8 2 6 3 2 4 2" xfId="21285" xr:uid="{00000000-0005-0000-0000-000090490000}"/>
    <cellStyle name="標準 8 2 6 3 2 5" xfId="14878" xr:uid="{00000000-0005-0000-0000-000091490000}"/>
    <cellStyle name="標準 8 2 6 3 3" xfId="3053" xr:uid="{00000000-0005-0000-0000-000092490000}"/>
    <cellStyle name="標準 8 2 6 3 3 2" xfId="9476" xr:uid="{00000000-0005-0000-0000-000093490000}"/>
    <cellStyle name="標準 8 2 6 3 3 2 2" xfId="22291" xr:uid="{00000000-0005-0000-0000-000094490000}"/>
    <cellStyle name="標準 8 2 6 3 3 3" xfId="15884" xr:uid="{00000000-0005-0000-0000-000095490000}"/>
    <cellStyle name="標準 8 2 6 3 4" xfId="5217" xr:uid="{00000000-0005-0000-0000-000096490000}"/>
    <cellStyle name="標準 8 2 6 3 4 2" xfId="11630" xr:uid="{00000000-0005-0000-0000-000097490000}"/>
    <cellStyle name="標準 8 2 6 3 4 2 2" xfId="24445" xr:uid="{00000000-0005-0000-0000-000098490000}"/>
    <cellStyle name="標準 8 2 6 3 4 3" xfId="18038" xr:uid="{00000000-0005-0000-0000-000099490000}"/>
    <cellStyle name="標準 8 2 6 3 5" xfId="7474" xr:uid="{00000000-0005-0000-0000-00009A490000}"/>
    <cellStyle name="標準 8 2 6 3 5 2" xfId="20289" xr:uid="{00000000-0005-0000-0000-00009B490000}"/>
    <cellStyle name="標準 8 2 6 3 6" xfId="13882" xr:uid="{00000000-0005-0000-0000-00009C490000}"/>
    <cellStyle name="標準 8 2 6 4" xfId="1565" xr:uid="{00000000-0005-0000-0000-00009D490000}"/>
    <cellStyle name="標準 8 2 6 4 2" xfId="3596" xr:uid="{00000000-0005-0000-0000-00009E490000}"/>
    <cellStyle name="標準 8 2 6 4 2 2" xfId="10016" xr:uid="{00000000-0005-0000-0000-00009F490000}"/>
    <cellStyle name="標準 8 2 6 4 2 2 2" xfId="22831" xr:uid="{00000000-0005-0000-0000-0000A0490000}"/>
    <cellStyle name="標準 8 2 6 4 2 3" xfId="16424" xr:uid="{00000000-0005-0000-0000-0000A1490000}"/>
    <cellStyle name="標準 8 2 6 4 3" xfId="5760" xr:uid="{00000000-0005-0000-0000-0000A2490000}"/>
    <cellStyle name="標準 8 2 6 4 3 2" xfId="12173" xr:uid="{00000000-0005-0000-0000-0000A3490000}"/>
    <cellStyle name="標準 8 2 6 4 3 2 2" xfId="24988" xr:uid="{00000000-0005-0000-0000-0000A4490000}"/>
    <cellStyle name="標準 8 2 6 4 3 3" xfId="18581" xr:uid="{00000000-0005-0000-0000-0000A5490000}"/>
    <cellStyle name="標準 8 2 6 4 4" xfId="7991" xr:uid="{00000000-0005-0000-0000-0000A6490000}"/>
    <cellStyle name="標準 8 2 6 4 4 2" xfId="20806" xr:uid="{00000000-0005-0000-0000-0000A7490000}"/>
    <cellStyle name="標準 8 2 6 4 5" xfId="14399" xr:uid="{00000000-0005-0000-0000-0000A8490000}"/>
    <cellStyle name="標準 8 2 6 5" xfId="2574" xr:uid="{00000000-0005-0000-0000-0000A9490000}"/>
    <cellStyle name="標準 8 2 6 5 2" xfId="8997" xr:uid="{00000000-0005-0000-0000-0000AA490000}"/>
    <cellStyle name="標準 8 2 6 5 2 2" xfId="21812" xr:uid="{00000000-0005-0000-0000-0000AB490000}"/>
    <cellStyle name="標準 8 2 6 5 3" xfId="15405" xr:uid="{00000000-0005-0000-0000-0000AC490000}"/>
    <cellStyle name="標準 8 2 6 6" xfId="4738" xr:uid="{00000000-0005-0000-0000-0000AD490000}"/>
    <cellStyle name="標準 8 2 6 6 2" xfId="11151" xr:uid="{00000000-0005-0000-0000-0000AE490000}"/>
    <cellStyle name="標準 8 2 6 6 2 2" xfId="23966" xr:uid="{00000000-0005-0000-0000-0000AF490000}"/>
    <cellStyle name="標準 8 2 6 6 3" xfId="17559" xr:uid="{00000000-0005-0000-0000-0000B0490000}"/>
    <cellStyle name="標準 8 2 6 7" xfId="6759" xr:uid="{00000000-0005-0000-0000-0000B1490000}"/>
    <cellStyle name="標準 8 2 6 7 2" xfId="19574" xr:uid="{00000000-0005-0000-0000-0000B2490000}"/>
    <cellStyle name="標準 8 2 6 8" xfId="13167" xr:uid="{00000000-0005-0000-0000-0000B3490000}"/>
    <cellStyle name="標準 8 2 7" xfId="332" xr:uid="{00000000-0005-0000-0000-0000B4490000}"/>
    <cellStyle name="標準 8 2 7 2" xfId="616" xr:uid="{00000000-0005-0000-0000-0000B5490000}"/>
    <cellStyle name="標準 8 2 7 2 2" xfId="1222" xr:uid="{00000000-0005-0000-0000-0000B6490000}"/>
    <cellStyle name="標準 8 2 7 2 2 2" xfId="2262" xr:uid="{00000000-0005-0000-0000-0000B7490000}"/>
    <cellStyle name="標準 8 2 7 2 2 2 2" xfId="4293" xr:uid="{00000000-0005-0000-0000-0000B8490000}"/>
    <cellStyle name="標準 8 2 7 2 2 2 2 2" xfId="10713" xr:uid="{00000000-0005-0000-0000-0000B9490000}"/>
    <cellStyle name="標準 8 2 7 2 2 2 2 2 2" xfId="23528" xr:uid="{00000000-0005-0000-0000-0000BA490000}"/>
    <cellStyle name="標準 8 2 7 2 2 2 2 3" xfId="17121" xr:uid="{00000000-0005-0000-0000-0000BB490000}"/>
    <cellStyle name="標準 8 2 7 2 2 2 3" xfId="6457" xr:uid="{00000000-0005-0000-0000-0000BC490000}"/>
    <cellStyle name="標準 8 2 7 2 2 2 3 2" xfId="12870" xr:uid="{00000000-0005-0000-0000-0000BD490000}"/>
    <cellStyle name="標準 8 2 7 2 2 2 3 2 2" xfId="25685" xr:uid="{00000000-0005-0000-0000-0000BE490000}"/>
    <cellStyle name="標準 8 2 7 2 2 2 3 3" xfId="19278" xr:uid="{00000000-0005-0000-0000-0000BF490000}"/>
    <cellStyle name="標準 8 2 7 2 2 2 4" xfId="8688" xr:uid="{00000000-0005-0000-0000-0000C0490000}"/>
    <cellStyle name="標準 8 2 7 2 2 2 4 2" xfId="21503" xr:uid="{00000000-0005-0000-0000-0000C1490000}"/>
    <cellStyle name="標準 8 2 7 2 2 2 5" xfId="15096" xr:uid="{00000000-0005-0000-0000-0000C2490000}"/>
    <cellStyle name="標準 8 2 7 2 2 3" xfId="3271" xr:uid="{00000000-0005-0000-0000-0000C3490000}"/>
    <cellStyle name="標準 8 2 7 2 2 3 2" xfId="9694" xr:uid="{00000000-0005-0000-0000-0000C4490000}"/>
    <cellStyle name="標準 8 2 7 2 2 3 2 2" xfId="22509" xr:uid="{00000000-0005-0000-0000-0000C5490000}"/>
    <cellStyle name="標準 8 2 7 2 2 3 3" xfId="16102" xr:uid="{00000000-0005-0000-0000-0000C6490000}"/>
    <cellStyle name="標準 8 2 7 2 2 4" xfId="5435" xr:uid="{00000000-0005-0000-0000-0000C7490000}"/>
    <cellStyle name="標準 8 2 7 2 2 4 2" xfId="11848" xr:uid="{00000000-0005-0000-0000-0000C8490000}"/>
    <cellStyle name="標準 8 2 7 2 2 4 2 2" xfId="24663" xr:uid="{00000000-0005-0000-0000-0000C9490000}"/>
    <cellStyle name="標準 8 2 7 2 2 4 3" xfId="18256" xr:uid="{00000000-0005-0000-0000-0000CA490000}"/>
    <cellStyle name="標準 8 2 7 2 2 5" xfId="7675" xr:uid="{00000000-0005-0000-0000-0000CB490000}"/>
    <cellStyle name="標準 8 2 7 2 2 5 2" xfId="20490" xr:uid="{00000000-0005-0000-0000-0000CC490000}"/>
    <cellStyle name="標準 8 2 7 2 2 6" xfId="14083" xr:uid="{00000000-0005-0000-0000-0000CD490000}"/>
    <cellStyle name="標準 8 2 7 2 3" xfId="1780" xr:uid="{00000000-0005-0000-0000-0000CE490000}"/>
    <cellStyle name="標準 8 2 7 2 3 2" xfId="3811" xr:uid="{00000000-0005-0000-0000-0000CF490000}"/>
    <cellStyle name="標準 8 2 7 2 3 2 2" xfId="10231" xr:uid="{00000000-0005-0000-0000-0000D0490000}"/>
    <cellStyle name="標準 8 2 7 2 3 2 2 2" xfId="23046" xr:uid="{00000000-0005-0000-0000-0000D1490000}"/>
    <cellStyle name="標準 8 2 7 2 3 2 3" xfId="16639" xr:uid="{00000000-0005-0000-0000-0000D2490000}"/>
    <cellStyle name="標準 8 2 7 2 3 3" xfId="5975" xr:uid="{00000000-0005-0000-0000-0000D3490000}"/>
    <cellStyle name="標準 8 2 7 2 3 3 2" xfId="12388" xr:uid="{00000000-0005-0000-0000-0000D4490000}"/>
    <cellStyle name="標準 8 2 7 2 3 3 2 2" xfId="25203" xr:uid="{00000000-0005-0000-0000-0000D5490000}"/>
    <cellStyle name="標準 8 2 7 2 3 3 3" xfId="18796" xr:uid="{00000000-0005-0000-0000-0000D6490000}"/>
    <cellStyle name="標準 8 2 7 2 3 4" xfId="8206" xr:uid="{00000000-0005-0000-0000-0000D7490000}"/>
    <cellStyle name="標準 8 2 7 2 3 4 2" xfId="21021" xr:uid="{00000000-0005-0000-0000-0000D8490000}"/>
    <cellStyle name="標準 8 2 7 2 3 5" xfId="14614" xr:uid="{00000000-0005-0000-0000-0000D9490000}"/>
    <cellStyle name="標準 8 2 7 2 4" xfId="2789" xr:uid="{00000000-0005-0000-0000-0000DA490000}"/>
    <cellStyle name="標準 8 2 7 2 4 2" xfId="9212" xr:uid="{00000000-0005-0000-0000-0000DB490000}"/>
    <cellStyle name="標準 8 2 7 2 4 2 2" xfId="22027" xr:uid="{00000000-0005-0000-0000-0000DC490000}"/>
    <cellStyle name="標準 8 2 7 2 4 3" xfId="15620" xr:uid="{00000000-0005-0000-0000-0000DD490000}"/>
    <cellStyle name="標準 8 2 7 2 5" xfId="4953" xr:uid="{00000000-0005-0000-0000-0000DE490000}"/>
    <cellStyle name="標準 8 2 7 2 5 2" xfId="11366" xr:uid="{00000000-0005-0000-0000-0000DF490000}"/>
    <cellStyle name="標準 8 2 7 2 5 2 2" xfId="24181" xr:uid="{00000000-0005-0000-0000-0000E0490000}"/>
    <cellStyle name="標準 8 2 7 2 5 3" xfId="17774" xr:uid="{00000000-0005-0000-0000-0000E1490000}"/>
    <cellStyle name="標準 8 2 7 2 6" xfId="7093" xr:uid="{00000000-0005-0000-0000-0000E2490000}"/>
    <cellStyle name="標準 8 2 7 2 6 2" xfId="19908" xr:uid="{00000000-0005-0000-0000-0000E3490000}"/>
    <cellStyle name="標準 8 2 7 2 7" xfId="13501" xr:uid="{00000000-0005-0000-0000-0000E4490000}"/>
    <cellStyle name="標準 8 2 7 3" xfId="1039" xr:uid="{00000000-0005-0000-0000-0000E5490000}"/>
    <cellStyle name="標準 8 2 7 3 2" xfId="2074" xr:uid="{00000000-0005-0000-0000-0000E6490000}"/>
    <cellStyle name="標準 8 2 7 3 2 2" xfId="4105" xr:uid="{00000000-0005-0000-0000-0000E7490000}"/>
    <cellStyle name="標準 8 2 7 3 2 2 2" xfId="10525" xr:uid="{00000000-0005-0000-0000-0000E8490000}"/>
    <cellStyle name="標準 8 2 7 3 2 2 2 2" xfId="23340" xr:uid="{00000000-0005-0000-0000-0000E9490000}"/>
    <cellStyle name="標準 8 2 7 3 2 2 3" xfId="16933" xr:uid="{00000000-0005-0000-0000-0000EA490000}"/>
    <cellStyle name="標準 8 2 7 3 2 3" xfId="6269" xr:uid="{00000000-0005-0000-0000-0000EB490000}"/>
    <cellStyle name="標準 8 2 7 3 2 3 2" xfId="12682" xr:uid="{00000000-0005-0000-0000-0000EC490000}"/>
    <cellStyle name="標準 8 2 7 3 2 3 2 2" xfId="25497" xr:uid="{00000000-0005-0000-0000-0000ED490000}"/>
    <cellStyle name="標準 8 2 7 3 2 3 3" xfId="19090" xr:uid="{00000000-0005-0000-0000-0000EE490000}"/>
    <cellStyle name="標準 8 2 7 3 2 4" xfId="8500" xr:uid="{00000000-0005-0000-0000-0000EF490000}"/>
    <cellStyle name="標準 8 2 7 3 2 4 2" xfId="21315" xr:uid="{00000000-0005-0000-0000-0000F0490000}"/>
    <cellStyle name="標準 8 2 7 3 2 5" xfId="14908" xr:uid="{00000000-0005-0000-0000-0000F1490000}"/>
    <cellStyle name="標準 8 2 7 3 3" xfId="3083" xr:uid="{00000000-0005-0000-0000-0000F2490000}"/>
    <cellStyle name="標準 8 2 7 3 3 2" xfId="9506" xr:uid="{00000000-0005-0000-0000-0000F3490000}"/>
    <cellStyle name="標準 8 2 7 3 3 2 2" xfId="22321" xr:uid="{00000000-0005-0000-0000-0000F4490000}"/>
    <cellStyle name="標準 8 2 7 3 3 3" xfId="15914" xr:uid="{00000000-0005-0000-0000-0000F5490000}"/>
    <cellStyle name="標準 8 2 7 3 4" xfId="5247" xr:uid="{00000000-0005-0000-0000-0000F6490000}"/>
    <cellStyle name="標準 8 2 7 3 4 2" xfId="11660" xr:uid="{00000000-0005-0000-0000-0000F7490000}"/>
    <cellStyle name="標準 8 2 7 3 4 2 2" xfId="24475" xr:uid="{00000000-0005-0000-0000-0000F8490000}"/>
    <cellStyle name="標準 8 2 7 3 4 3" xfId="18068" xr:uid="{00000000-0005-0000-0000-0000F9490000}"/>
    <cellStyle name="標準 8 2 7 3 5" xfId="7492" xr:uid="{00000000-0005-0000-0000-0000FA490000}"/>
    <cellStyle name="標準 8 2 7 3 5 2" xfId="20307" xr:uid="{00000000-0005-0000-0000-0000FB490000}"/>
    <cellStyle name="標準 8 2 7 3 6" xfId="13900" xr:uid="{00000000-0005-0000-0000-0000FC490000}"/>
    <cellStyle name="標準 8 2 7 4" xfId="1594" xr:uid="{00000000-0005-0000-0000-0000FD490000}"/>
    <cellStyle name="標準 8 2 7 4 2" xfId="3625" xr:uid="{00000000-0005-0000-0000-0000FE490000}"/>
    <cellStyle name="標準 8 2 7 4 2 2" xfId="10045" xr:uid="{00000000-0005-0000-0000-0000FF490000}"/>
    <cellStyle name="標準 8 2 7 4 2 2 2" xfId="22860" xr:uid="{00000000-0005-0000-0000-0000004A0000}"/>
    <cellStyle name="標準 8 2 7 4 2 3" xfId="16453" xr:uid="{00000000-0005-0000-0000-0000014A0000}"/>
    <cellStyle name="標準 8 2 7 4 3" xfId="5789" xr:uid="{00000000-0005-0000-0000-0000024A0000}"/>
    <cellStyle name="標準 8 2 7 4 3 2" xfId="12202" xr:uid="{00000000-0005-0000-0000-0000034A0000}"/>
    <cellStyle name="標準 8 2 7 4 3 2 2" xfId="25017" xr:uid="{00000000-0005-0000-0000-0000044A0000}"/>
    <cellStyle name="標準 8 2 7 4 3 3" xfId="18610" xr:uid="{00000000-0005-0000-0000-0000054A0000}"/>
    <cellStyle name="標準 8 2 7 4 4" xfId="8020" xr:uid="{00000000-0005-0000-0000-0000064A0000}"/>
    <cellStyle name="標準 8 2 7 4 4 2" xfId="20835" xr:uid="{00000000-0005-0000-0000-0000074A0000}"/>
    <cellStyle name="標準 8 2 7 4 5" xfId="14428" xr:uid="{00000000-0005-0000-0000-0000084A0000}"/>
    <cellStyle name="標準 8 2 7 5" xfId="2603" xr:uid="{00000000-0005-0000-0000-0000094A0000}"/>
    <cellStyle name="標準 8 2 7 5 2" xfId="9026" xr:uid="{00000000-0005-0000-0000-00000A4A0000}"/>
    <cellStyle name="標準 8 2 7 5 2 2" xfId="21841" xr:uid="{00000000-0005-0000-0000-00000B4A0000}"/>
    <cellStyle name="標準 8 2 7 5 3" xfId="15434" xr:uid="{00000000-0005-0000-0000-00000C4A0000}"/>
    <cellStyle name="標準 8 2 7 6" xfId="4767" xr:uid="{00000000-0005-0000-0000-00000D4A0000}"/>
    <cellStyle name="標準 8 2 7 6 2" xfId="11180" xr:uid="{00000000-0005-0000-0000-00000E4A0000}"/>
    <cellStyle name="標準 8 2 7 6 2 2" xfId="23995" xr:uid="{00000000-0005-0000-0000-00000F4A0000}"/>
    <cellStyle name="標準 8 2 7 6 3" xfId="17588" xr:uid="{00000000-0005-0000-0000-0000104A0000}"/>
    <cellStyle name="標準 8 2 7 7" xfId="6823" xr:uid="{00000000-0005-0000-0000-0000114A0000}"/>
    <cellStyle name="標準 8 2 7 7 2" xfId="19638" xr:uid="{00000000-0005-0000-0000-0000124A0000}"/>
    <cellStyle name="標準 8 2 7 8" xfId="13231" xr:uid="{00000000-0005-0000-0000-0000134A0000}"/>
    <cellStyle name="標準 8 2 8" xfId="164" xr:uid="{00000000-0005-0000-0000-0000144A0000}"/>
    <cellStyle name="標準 8 2 8 2" xfId="558" xr:uid="{00000000-0005-0000-0000-0000154A0000}"/>
    <cellStyle name="標準 8 2 8 2 2" xfId="1147" xr:uid="{00000000-0005-0000-0000-0000164A0000}"/>
    <cellStyle name="標準 8 2 8 2 2 2" xfId="2187" xr:uid="{00000000-0005-0000-0000-0000174A0000}"/>
    <cellStyle name="標準 8 2 8 2 2 2 2" xfId="4218" xr:uid="{00000000-0005-0000-0000-0000184A0000}"/>
    <cellStyle name="標準 8 2 8 2 2 2 2 2" xfId="10638" xr:uid="{00000000-0005-0000-0000-0000194A0000}"/>
    <cellStyle name="標準 8 2 8 2 2 2 2 2 2" xfId="23453" xr:uid="{00000000-0005-0000-0000-00001A4A0000}"/>
    <cellStyle name="標準 8 2 8 2 2 2 2 3" xfId="17046" xr:uid="{00000000-0005-0000-0000-00001B4A0000}"/>
    <cellStyle name="標準 8 2 8 2 2 2 3" xfId="6382" xr:uid="{00000000-0005-0000-0000-00001C4A0000}"/>
    <cellStyle name="標準 8 2 8 2 2 2 3 2" xfId="12795" xr:uid="{00000000-0005-0000-0000-00001D4A0000}"/>
    <cellStyle name="標準 8 2 8 2 2 2 3 2 2" xfId="25610" xr:uid="{00000000-0005-0000-0000-00001E4A0000}"/>
    <cellStyle name="標準 8 2 8 2 2 2 3 3" xfId="19203" xr:uid="{00000000-0005-0000-0000-00001F4A0000}"/>
    <cellStyle name="標準 8 2 8 2 2 2 4" xfId="8613" xr:uid="{00000000-0005-0000-0000-0000204A0000}"/>
    <cellStyle name="標準 8 2 8 2 2 2 4 2" xfId="21428" xr:uid="{00000000-0005-0000-0000-0000214A0000}"/>
    <cellStyle name="標準 8 2 8 2 2 2 5" xfId="15021" xr:uid="{00000000-0005-0000-0000-0000224A0000}"/>
    <cellStyle name="標準 8 2 8 2 2 3" xfId="3196" xr:uid="{00000000-0005-0000-0000-0000234A0000}"/>
    <cellStyle name="標準 8 2 8 2 2 3 2" xfId="9619" xr:uid="{00000000-0005-0000-0000-0000244A0000}"/>
    <cellStyle name="標準 8 2 8 2 2 3 2 2" xfId="22434" xr:uid="{00000000-0005-0000-0000-0000254A0000}"/>
    <cellStyle name="標準 8 2 8 2 2 3 3" xfId="16027" xr:uid="{00000000-0005-0000-0000-0000264A0000}"/>
    <cellStyle name="標準 8 2 8 2 2 4" xfId="5360" xr:uid="{00000000-0005-0000-0000-0000274A0000}"/>
    <cellStyle name="標準 8 2 8 2 2 4 2" xfId="11773" xr:uid="{00000000-0005-0000-0000-0000284A0000}"/>
    <cellStyle name="標準 8 2 8 2 2 4 2 2" xfId="24588" xr:uid="{00000000-0005-0000-0000-0000294A0000}"/>
    <cellStyle name="標準 8 2 8 2 2 4 3" xfId="18181" xr:uid="{00000000-0005-0000-0000-00002A4A0000}"/>
    <cellStyle name="標準 8 2 8 2 2 5" xfId="7600" xr:uid="{00000000-0005-0000-0000-00002B4A0000}"/>
    <cellStyle name="標準 8 2 8 2 2 5 2" xfId="20415" xr:uid="{00000000-0005-0000-0000-00002C4A0000}"/>
    <cellStyle name="標準 8 2 8 2 2 6" xfId="14008" xr:uid="{00000000-0005-0000-0000-00002D4A0000}"/>
    <cellStyle name="標準 8 2 8 2 3" xfId="1705" xr:uid="{00000000-0005-0000-0000-00002E4A0000}"/>
    <cellStyle name="標準 8 2 8 2 3 2" xfId="3736" xr:uid="{00000000-0005-0000-0000-00002F4A0000}"/>
    <cellStyle name="標準 8 2 8 2 3 2 2" xfId="10156" xr:uid="{00000000-0005-0000-0000-0000304A0000}"/>
    <cellStyle name="標準 8 2 8 2 3 2 2 2" xfId="22971" xr:uid="{00000000-0005-0000-0000-0000314A0000}"/>
    <cellStyle name="標準 8 2 8 2 3 2 3" xfId="16564" xr:uid="{00000000-0005-0000-0000-0000324A0000}"/>
    <cellStyle name="標準 8 2 8 2 3 3" xfId="5900" xr:uid="{00000000-0005-0000-0000-0000334A0000}"/>
    <cellStyle name="標準 8 2 8 2 3 3 2" xfId="12313" xr:uid="{00000000-0005-0000-0000-0000344A0000}"/>
    <cellStyle name="標準 8 2 8 2 3 3 2 2" xfId="25128" xr:uid="{00000000-0005-0000-0000-0000354A0000}"/>
    <cellStyle name="標準 8 2 8 2 3 3 3" xfId="18721" xr:uid="{00000000-0005-0000-0000-0000364A0000}"/>
    <cellStyle name="標準 8 2 8 2 3 4" xfId="8131" xr:uid="{00000000-0005-0000-0000-0000374A0000}"/>
    <cellStyle name="標準 8 2 8 2 3 4 2" xfId="20946" xr:uid="{00000000-0005-0000-0000-0000384A0000}"/>
    <cellStyle name="標準 8 2 8 2 3 5" xfId="14539" xr:uid="{00000000-0005-0000-0000-0000394A0000}"/>
    <cellStyle name="標準 8 2 8 2 4" xfId="2714" xr:uid="{00000000-0005-0000-0000-00003A4A0000}"/>
    <cellStyle name="標準 8 2 8 2 4 2" xfId="9137" xr:uid="{00000000-0005-0000-0000-00003B4A0000}"/>
    <cellStyle name="標準 8 2 8 2 4 2 2" xfId="21952" xr:uid="{00000000-0005-0000-0000-00003C4A0000}"/>
    <cellStyle name="標準 8 2 8 2 4 3" xfId="15545" xr:uid="{00000000-0005-0000-0000-00003D4A0000}"/>
    <cellStyle name="標準 8 2 8 2 5" xfId="4878" xr:uid="{00000000-0005-0000-0000-00003E4A0000}"/>
    <cellStyle name="標準 8 2 8 2 5 2" xfId="11291" xr:uid="{00000000-0005-0000-0000-00003F4A0000}"/>
    <cellStyle name="標準 8 2 8 2 5 2 2" xfId="24106" xr:uid="{00000000-0005-0000-0000-0000404A0000}"/>
    <cellStyle name="標準 8 2 8 2 5 3" xfId="17699" xr:uid="{00000000-0005-0000-0000-0000414A0000}"/>
    <cellStyle name="標準 8 2 8 2 6" xfId="7035" xr:uid="{00000000-0005-0000-0000-0000424A0000}"/>
    <cellStyle name="標準 8 2 8 2 6 2" xfId="19850" xr:uid="{00000000-0005-0000-0000-0000434A0000}"/>
    <cellStyle name="標準 8 2 8 2 7" xfId="13443" xr:uid="{00000000-0005-0000-0000-0000444A0000}"/>
    <cellStyle name="標準 8 2 8 3" xfId="977" xr:uid="{00000000-0005-0000-0000-0000454A0000}"/>
    <cellStyle name="標準 8 2 8 3 2" xfId="1999" xr:uid="{00000000-0005-0000-0000-0000464A0000}"/>
    <cellStyle name="標準 8 2 8 3 2 2" xfId="4030" xr:uid="{00000000-0005-0000-0000-0000474A0000}"/>
    <cellStyle name="標準 8 2 8 3 2 2 2" xfId="10450" xr:uid="{00000000-0005-0000-0000-0000484A0000}"/>
    <cellStyle name="標準 8 2 8 3 2 2 2 2" xfId="23265" xr:uid="{00000000-0005-0000-0000-0000494A0000}"/>
    <cellStyle name="標準 8 2 8 3 2 2 3" xfId="16858" xr:uid="{00000000-0005-0000-0000-00004A4A0000}"/>
    <cellStyle name="標準 8 2 8 3 2 3" xfId="6194" xr:uid="{00000000-0005-0000-0000-00004B4A0000}"/>
    <cellStyle name="標準 8 2 8 3 2 3 2" xfId="12607" xr:uid="{00000000-0005-0000-0000-00004C4A0000}"/>
    <cellStyle name="標準 8 2 8 3 2 3 2 2" xfId="25422" xr:uid="{00000000-0005-0000-0000-00004D4A0000}"/>
    <cellStyle name="標準 8 2 8 3 2 3 3" xfId="19015" xr:uid="{00000000-0005-0000-0000-00004E4A0000}"/>
    <cellStyle name="標準 8 2 8 3 2 4" xfId="8425" xr:uid="{00000000-0005-0000-0000-00004F4A0000}"/>
    <cellStyle name="標準 8 2 8 3 2 4 2" xfId="21240" xr:uid="{00000000-0005-0000-0000-0000504A0000}"/>
    <cellStyle name="標準 8 2 8 3 2 5" xfId="14833" xr:uid="{00000000-0005-0000-0000-0000514A0000}"/>
    <cellStyle name="標準 8 2 8 3 3" xfId="3008" xr:uid="{00000000-0005-0000-0000-0000524A0000}"/>
    <cellStyle name="標準 8 2 8 3 3 2" xfId="9431" xr:uid="{00000000-0005-0000-0000-0000534A0000}"/>
    <cellStyle name="標準 8 2 8 3 3 2 2" xfId="22246" xr:uid="{00000000-0005-0000-0000-0000544A0000}"/>
    <cellStyle name="標準 8 2 8 3 3 3" xfId="15839" xr:uid="{00000000-0005-0000-0000-0000554A0000}"/>
    <cellStyle name="標準 8 2 8 3 4" xfId="5172" xr:uid="{00000000-0005-0000-0000-0000564A0000}"/>
    <cellStyle name="標準 8 2 8 3 4 2" xfId="11585" xr:uid="{00000000-0005-0000-0000-0000574A0000}"/>
    <cellStyle name="標準 8 2 8 3 4 2 2" xfId="24400" xr:uid="{00000000-0005-0000-0000-0000584A0000}"/>
    <cellStyle name="標準 8 2 8 3 4 3" xfId="17993" xr:uid="{00000000-0005-0000-0000-0000594A0000}"/>
    <cellStyle name="標準 8 2 8 3 5" xfId="7430" xr:uid="{00000000-0005-0000-0000-00005A4A0000}"/>
    <cellStyle name="標準 8 2 8 3 5 2" xfId="20245" xr:uid="{00000000-0005-0000-0000-00005B4A0000}"/>
    <cellStyle name="標準 8 2 8 3 6" xfId="13838" xr:uid="{00000000-0005-0000-0000-00005C4A0000}"/>
    <cellStyle name="標準 8 2 8 4" xfId="1519" xr:uid="{00000000-0005-0000-0000-00005D4A0000}"/>
    <cellStyle name="標準 8 2 8 4 2" xfId="3551" xr:uid="{00000000-0005-0000-0000-00005E4A0000}"/>
    <cellStyle name="標準 8 2 8 4 2 2" xfId="9971" xr:uid="{00000000-0005-0000-0000-00005F4A0000}"/>
    <cellStyle name="標準 8 2 8 4 2 2 2" xfId="22786" xr:uid="{00000000-0005-0000-0000-0000604A0000}"/>
    <cellStyle name="標準 8 2 8 4 2 3" xfId="16379" xr:uid="{00000000-0005-0000-0000-0000614A0000}"/>
    <cellStyle name="標準 8 2 8 4 3" xfId="5715" xr:uid="{00000000-0005-0000-0000-0000624A0000}"/>
    <cellStyle name="標準 8 2 8 4 3 2" xfId="12128" xr:uid="{00000000-0005-0000-0000-0000634A0000}"/>
    <cellStyle name="標準 8 2 8 4 3 2 2" xfId="24943" xr:uid="{00000000-0005-0000-0000-0000644A0000}"/>
    <cellStyle name="標準 8 2 8 4 3 3" xfId="18536" xr:uid="{00000000-0005-0000-0000-0000654A0000}"/>
    <cellStyle name="標準 8 2 8 4 4" xfId="7946" xr:uid="{00000000-0005-0000-0000-0000664A0000}"/>
    <cellStyle name="標準 8 2 8 4 4 2" xfId="20761" xr:uid="{00000000-0005-0000-0000-0000674A0000}"/>
    <cellStyle name="標準 8 2 8 4 5" xfId="14354" xr:uid="{00000000-0005-0000-0000-0000684A0000}"/>
    <cellStyle name="標準 8 2 8 5" xfId="2529" xr:uid="{00000000-0005-0000-0000-0000694A0000}"/>
    <cellStyle name="標準 8 2 8 5 2" xfId="8952" xr:uid="{00000000-0005-0000-0000-00006A4A0000}"/>
    <cellStyle name="標準 8 2 8 5 2 2" xfId="21767" xr:uid="{00000000-0005-0000-0000-00006B4A0000}"/>
    <cellStyle name="標準 8 2 8 5 3" xfId="15360" xr:uid="{00000000-0005-0000-0000-00006C4A0000}"/>
    <cellStyle name="標準 8 2 8 6" xfId="4693" xr:uid="{00000000-0005-0000-0000-00006D4A0000}"/>
    <cellStyle name="標準 8 2 8 6 2" xfId="11106" xr:uid="{00000000-0005-0000-0000-00006E4A0000}"/>
    <cellStyle name="標準 8 2 8 6 2 2" xfId="23921" xr:uid="{00000000-0005-0000-0000-00006F4A0000}"/>
    <cellStyle name="標準 8 2 8 6 3" xfId="17514" xr:uid="{00000000-0005-0000-0000-0000704A0000}"/>
    <cellStyle name="標準 8 2 8 7" xfId="6687" xr:uid="{00000000-0005-0000-0000-0000714A0000}"/>
    <cellStyle name="標準 8 2 8 7 2" xfId="19502" xr:uid="{00000000-0005-0000-0000-0000724A0000}"/>
    <cellStyle name="標準 8 2 8 8" xfId="13095" xr:uid="{00000000-0005-0000-0000-0000734A0000}"/>
    <cellStyle name="標準 8 2 9" xfId="445" xr:uid="{00000000-0005-0000-0000-0000744A0000}"/>
    <cellStyle name="標準 8 2 9 2" xfId="520" xr:uid="{00000000-0005-0000-0000-0000754A0000}"/>
    <cellStyle name="標準 8 2 9 2 2" xfId="1108" xr:uid="{00000000-0005-0000-0000-0000764A0000}"/>
    <cellStyle name="標準 8 2 9 2 2 2" xfId="2148" xr:uid="{00000000-0005-0000-0000-0000774A0000}"/>
    <cellStyle name="標準 8 2 9 2 2 2 2" xfId="4179" xr:uid="{00000000-0005-0000-0000-0000784A0000}"/>
    <cellStyle name="標準 8 2 9 2 2 2 2 2" xfId="10599" xr:uid="{00000000-0005-0000-0000-0000794A0000}"/>
    <cellStyle name="標準 8 2 9 2 2 2 2 2 2" xfId="23414" xr:uid="{00000000-0005-0000-0000-00007A4A0000}"/>
    <cellStyle name="標準 8 2 9 2 2 2 2 3" xfId="17007" xr:uid="{00000000-0005-0000-0000-00007B4A0000}"/>
    <cellStyle name="標準 8 2 9 2 2 2 3" xfId="6343" xr:uid="{00000000-0005-0000-0000-00007C4A0000}"/>
    <cellStyle name="標準 8 2 9 2 2 2 3 2" xfId="12756" xr:uid="{00000000-0005-0000-0000-00007D4A0000}"/>
    <cellStyle name="標準 8 2 9 2 2 2 3 2 2" xfId="25571" xr:uid="{00000000-0005-0000-0000-00007E4A0000}"/>
    <cellStyle name="標準 8 2 9 2 2 2 3 3" xfId="19164" xr:uid="{00000000-0005-0000-0000-00007F4A0000}"/>
    <cellStyle name="標準 8 2 9 2 2 2 4" xfId="8574" xr:uid="{00000000-0005-0000-0000-0000804A0000}"/>
    <cellStyle name="標準 8 2 9 2 2 2 4 2" xfId="21389" xr:uid="{00000000-0005-0000-0000-0000814A0000}"/>
    <cellStyle name="標準 8 2 9 2 2 2 5" xfId="14982" xr:uid="{00000000-0005-0000-0000-0000824A0000}"/>
    <cellStyle name="標準 8 2 9 2 2 3" xfId="3157" xr:uid="{00000000-0005-0000-0000-0000834A0000}"/>
    <cellStyle name="標準 8 2 9 2 2 3 2" xfId="9580" xr:uid="{00000000-0005-0000-0000-0000844A0000}"/>
    <cellStyle name="標準 8 2 9 2 2 3 2 2" xfId="22395" xr:uid="{00000000-0005-0000-0000-0000854A0000}"/>
    <cellStyle name="標準 8 2 9 2 2 3 3" xfId="15988" xr:uid="{00000000-0005-0000-0000-0000864A0000}"/>
    <cellStyle name="標準 8 2 9 2 2 4" xfId="5321" xr:uid="{00000000-0005-0000-0000-0000874A0000}"/>
    <cellStyle name="標準 8 2 9 2 2 4 2" xfId="11734" xr:uid="{00000000-0005-0000-0000-0000884A0000}"/>
    <cellStyle name="標準 8 2 9 2 2 4 2 2" xfId="24549" xr:uid="{00000000-0005-0000-0000-0000894A0000}"/>
    <cellStyle name="標準 8 2 9 2 2 4 3" xfId="18142" xr:uid="{00000000-0005-0000-0000-00008A4A0000}"/>
    <cellStyle name="標準 8 2 9 2 2 5" xfId="7561" xr:uid="{00000000-0005-0000-0000-00008B4A0000}"/>
    <cellStyle name="標準 8 2 9 2 2 5 2" xfId="20376" xr:uid="{00000000-0005-0000-0000-00008C4A0000}"/>
    <cellStyle name="標準 8 2 9 2 2 6" xfId="13969" xr:uid="{00000000-0005-0000-0000-00008D4A0000}"/>
    <cellStyle name="標準 8 2 9 2 3" xfId="1666" xr:uid="{00000000-0005-0000-0000-00008E4A0000}"/>
    <cellStyle name="標準 8 2 9 2 3 2" xfId="3697" xr:uid="{00000000-0005-0000-0000-00008F4A0000}"/>
    <cellStyle name="標準 8 2 9 2 3 2 2" xfId="10117" xr:uid="{00000000-0005-0000-0000-0000904A0000}"/>
    <cellStyle name="標準 8 2 9 2 3 2 2 2" xfId="22932" xr:uid="{00000000-0005-0000-0000-0000914A0000}"/>
    <cellStyle name="標準 8 2 9 2 3 2 3" xfId="16525" xr:uid="{00000000-0005-0000-0000-0000924A0000}"/>
    <cellStyle name="標準 8 2 9 2 3 3" xfId="5861" xr:uid="{00000000-0005-0000-0000-0000934A0000}"/>
    <cellStyle name="標準 8 2 9 2 3 3 2" xfId="12274" xr:uid="{00000000-0005-0000-0000-0000944A0000}"/>
    <cellStyle name="標準 8 2 9 2 3 3 2 2" xfId="25089" xr:uid="{00000000-0005-0000-0000-0000954A0000}"/>
    <cellStyle name="標準 8 2 9 2 3 3 3" xfId="18682" xr:uid="{00000000-0005-0000-0000-0000964A0000}"/>
    <cellStyle name="標準 8 2 9 2 3 4" xfId="8092" xr:uid="{00000000-0005-0000-0000-0000974A0000}"/>
    <cellStyle name="標準 8 2 9 2 3 4 2" xfId="20907" xr:uid="{00000000-0005-0000-0000-0000984A0000}"/>
    <cellStyle name="標準 8 2 9 2 3 5" xfId="14500" xr:uid="{00000000-0005-0000-0000-0000994A0000}"/>
    <cellStyle name="標準 8 2 9 2 4" xfId="2675" xr:uid="{00000000-0005-0000-0000-00009A4A0000}"/>
    <cellStyle name="標準 8 2 9 2 4 2" xfId="9098" xr:uid="{00000000-0005-0000-0000-00009B4A0000}"/>
    <cellStyle name="標準 8 2 9 2 4 2 2" xfId="21913" xr:uid="{00000000-0005-0000-0000-00009C4A0000}"/>
    <cellStyle name="標準 8 2 9 2 4 3" xfId="15506" xr:uid="{00000000-0005-0000-0000-00009D4A0000}"/>
    <cellStyle name="標準 8 2 9 2 5" xfId="4839" xr:uid="{00000000-0005-0000-0000-00009E4A0000}"/>
    <cellStyle name="標準 8 2 9 2 5 2" xfId="11252" xr:uid="{00000000-0005-0000-0000-00009F4A0000}"/>
    <cellStyle name="標準 8 2 9 2 5 2 2" xfId="24067" xr:uid="{00000000-0005-0000-0000-0000A04A0000}"/>
    <cellStyle name="標準 8 2 9 2 5 3" xfId="17660" xr:uid="{00000000-0005-0000-0000-0000A14A0000}"/>
    <cellStyle name="標準 8 2 9 2 6" xfId="6997" xr:uid="{00000000-0005-0000-0000-0000A24A0000}"/>
    <cellStyle name="標準 8 2 9 2 6 2" xfId="19812" xr:uid="{00000000-0005-0000-0000-0000A34A0000}"/>
    <cellStyle name="標準 8 2 9 2 7" xfId="13405" xr:uid="{00000000-0005-0000-0000-0000A44A0000}"/>
    <cellStyle name="標準 8 2 9 3" xfId="941" xr:uid="{00000000-0005-0000-0000-0000A54A0000}"/>
    <cellStyle name="標準 8 2 9 3 2" xfId="1963" xr:uid="{00000000-0005-0000-0000-0000A64A0000}"/>
    <cellStyle name="標準 8 2 9 3 2 2" xfId="3994" xr:uid="{00000000-0005-0000-0000-0000A74A0000}"/>
    <cellStyle name="標準 8 2 9 3 2 2 2" xfId="10414" xr:uid="{00000000-0005-0000-0000-0000A84A0000}"/>
    <cellStyle name="標準 8 2 9 3 2 2 2 2" xfId="23229" xr:uid="{00000000-0005-0000-0000-0000A94A0000}"/>
    <cellStyle name="標準 8 2 9 3 2 2 3" xfId="16822" xr:uid="{00000000-0005-0000-0000-0000AA4A0000}"/>
    <cellStyle name="標準 8 2 9 3 2 3" xfId="6158" xr:uid="{00000000-0005-0000-0000-0000AB4A0000}"/>
    <cellStyle name="標準 8 2 9 3 2 3 2" xfId="12571" xr:uid="{00000000-0005-0000-0000-0000AC4A0000}"/>
    <cellStyle name="標準 8 2 9 3 2 3 2 2" xfId="25386" xr:uid="{00000000-0005-0000-0000-0000AD4A0000}"/>
    <cellStyle name="標準 8 2 9 3 2 3 3" xfId="18979" xr:uid="{00000000-0005-0000-0000-0000AE4A0000}"/>
    <cellStyle name="標準 8 2 9 3 2 4" xfId="8389" xr:uid="{00000000-0005-0000-0000-0000AF4A0000}"/>
    <cellStyle name="標準 8 2 9 3 2 4 2" xfId="21204" xr:uid="{00000000-0005-0000-0000-0000B04A0000}"/>
    <cellStyle name="標準 8 2 9 3 2 5" xfId="14797" xr:uid="{00000000-0005-0000-0000-0000B14A0000}"/>
    <cellStyle name="標準 8 2 9 3 3" xfId="2972" xr:uid="{00000000-0005-0000-0000-0000B24A0000}"/>
    <cellStyle name="標準 8 2 9 3 3 2" xfId="9395" xr:uid="{00000000-0005-0000-0000-0000B34A0000}"/>
    <cellStyle name="標準 8 2 9 3 3 2 2" xfId="22210" xr:uid="{00000000-0005-0000-0000-0000B44A0000}"/>
    <cellStyle name="標準 8 2 9 3 3 3" xfId="15803" xr:uid="{00000000-0005-0000-0000-0000B54A0000}"/>
    <cellStyle name="標準 8 2 9 3 4" xfId="5136" xr:uid="{00000000-0005-0000-0000-0000B64A0000}"/>
    <cellStyle name="標準 8 2 9 3 4 2" xfId="11549" xr:uid="{00000000-0005-0000-0000-0000B74A0000}"/>
    <cellStyle name="標準 8 2 9 3 4 2 2" xfId="24364" xr:uid="{00000000-0005-0000-0000-0000B84A0000}"/>
    <cellStyle name="標準 8 2 9 3 4 3" xfId="17957" xr:uid="{00000000-0005-0000-0000-0000B94A0000}"/>
    <cellStyle name="標準 8 2 9 3 5" xfId="7394" xr:uid="{00000000-0005-0000-0000-0000BA4A0000}"/>
    <cellStyle name="標準 8 2 9 3 5 2" xfId="20209" xr:uid="{00000000-0005-0000-0000-0000BB4A0000}"/>
    <cellStyle name="標準 8 2 9 3 6" xfId="13802" xr:uid="{00000000-0005-0000-0000-0000BC4A0000}"/>
    <cellStyle name="標準 8 2 9 4" xfId="1484" xr:uid="{00000000-0005-0000-0000-0000BD4A0000}"/>
    <cellStyle name="標準 8 2 9 4 2" xfId="3516" xr:uid="{00000000-0005-0000-0000-0000BE4A0000}"/>
    <cellStyle name="標準 8 2 9 4 2 2" xfId="9936" xr:uid="{00000000-0005-0000-0000-0000BF4A0000}"/>
    <cellStyle name="標準 8 2 9 4 2 2 2" xfId="22751" xr:uid="{00000000-0005-0000-0000-0000C04A0000}"/>
    <cellStyle name="標準 8 2 9 4 2 3" xfId="16344" xr:uid="{00000000-0005-0000-0000-0000C14A0000}"/>
    <cellStyle name="標準 8 2 9 4 3" xfId="5680" xr:uid="{00000000-0005-0000-0000-0000C24A0000}"/>
    <cellStyle name="標準 8 2 9 4 3 2" xfId="12093" xr:uid="{00000000-0005-0000-0000-0000C34A0000}"/>
    <cellStyle name="標準 8 2 9 4 3 2 2" xfId="24908" xr:uid="{00000000-0005-0000-0000-0000C44A0000}"/>
    <cellStyle name="標準 8 2 9 4 3 3" xfId="18501" xr:uid="{00000000-0005-0000-0000-0000C54A0000}"/>
    <cellStyle name="標準 8 2 9 4 4" xfId="7911" xr:uid="{00000000-0005-0000-0000-0000C64A0000}"/>
    <cellStyle name="標準 8 2 9 4 4 2" xfId="20726" xr:uid="{00000000-0005-0000-0000-0000C74A0000}"/>
    <cellStyle name="標準 8 2 9 4 5" xfId="14319" xr:uid="{00000000-0005-0000-0000-0000C84A0000}"/>
    <cellStyle name="標準 8 2 9 5" xfId="2494" xr:uid="{00000000-0005-0000-0000-0000C94A0000}"/>
    <cellStyle name="標準 8 2 9 5 2" xfId="8917" xr:uid="{00000000-0005-0000-0000-0000CA4A0000}"/>
    <cellStyle name="標準 8 2 9 5 2 2" xfId="21732" xr:uid="{00000000-0005-0000-0000-0000CB4A0000}"/>
    <cellStyle name="標準 8 2 9 5 3" xfId="15325" xr:uid="{00000000-0005-0000-0000-0000CC4A0000}"/>
    <cellStyle name="標準 8 2 9 6" xfId="4658" xr:uid="{00000000-0005-0000-0000-0000CD4A0000}"/>
    <cellStyle name="標準 8 2 9 6 2" xfId="11071" xr:uid="{00000000-0005-0000-0000-0000CE4A0000}"/>
    <cellStyle name="標準 8 2 9 6 2 2" xfId="23886" xr:uid="{00000000-0005-0000-0000-0000CF4A0000}"/>
    <cellStyle name="標準 8 2 9 6 3" xfId="17479" xr:uid="{00000000-0005-0000-0000-0000D04A0000}"/>
    <cellStyle name="標準 8 2 9 7" xfId="6925" xr:uid="{00000000-0005-0000-0000-0000D14A0000}"/>
    <cellStyle name="標準 8 2 9 7 2" xfId="19740" xr:uid="{00000000-0005-0000-0000-0000D24A0000}"/>
    <cellStyle name="標準 8 2 9 8" xfId="13333" xr:uid="{00000000-0005-0000-0000-0000D34A0000}"/>
    <cellStyle name="標準 8 20" xfId="1360" xr:uid="{00000000-0005-0000-0000-0000D44A0000}"/>
    <cellStyle name="標準 8 20 2" xfId="3390" xr:uid="{00000000-0005-0000-0000-0000D54A0000}"/>
    <cellStyle name="標準 8 20 2 2" xfId="5551" xr:uid="{00000000-0005-0000-0000-0000D64A0000}"/>
    <cellStyle name="標準 8 20 2 2 2" xfId="11964" xr:uid="{00000000-0005-0000-0000-0000D74A0000}"/>
    <cellStyle name="標準 8 20 2 2 2 2" xfId="24779" xr:uid="{00000000-0005-0000-0000-0000D84A0000}"/>
    <cellStyle name="標準 8 20 2 2 3" xfId="18372" xr:uid="{00000000-0005-0000-0000-0000D94A0000}"/>
    <cellStyle name="標準 8 20 2 3" xfId="9810" xr:uid="{00000000-0005-0000-0000-0000DA4A0000}"/>
    <cellStyle name="標準 8 20 2 3 2" xfId="22625" xr:uid="{00000000-0005-0000-0000-0000DB4A0000}"/>
    <cellStyle name="標準 8 20 2 4" xfId="16218" xr:uid="{00000000-0005-0000-0000-0000DC4A0000}"/>
    <cellStyle name="標準 8 20 3" xfId="2367" xr:uid="{00000000-0005-0000-0000-0000DD4A0000}"/>
    <cellStyle name="標準 8 20 3 2" xfId="8790" xr:uid="{00000000-0005-0000-0000-0000DE4A0000}"/>
    <cellStyle name="標準 8 20 3 2 2" xfId="21605" xr:uid="{00000000-0005-0000-0000-0000DF4A0000}"/>
    <cellStyle name="標準 8 20 3 3" xfId="15198" xr:uid="{00000000-0005-0000-0000-0000E04A0000}"/>
    <cellStyle name="標準 8 20 4" xfId="4529" xr:uid="{00000000-0005-0000-0000-0000E14A0000}"/>
    <cellStyle name="標準 8 20 4 2" xfId="10942" xr:uid="{00000000-0005-0000-0000-0000E24A0000}"/>
    <cellStyle name="標準 8 20 4 2 2" xfId="23757" xr:uid="{00000000-0005-0000-0000-0000E34A0000}"/>
    <cellStyle name="標準 8 20 4 3" xfId="17350" xr:uid="{00000000-0005-0000-0000-0000E44A0000}"/>
    <cellStyle name="標準 8 20 5" xfId="7787" xr:uid="{00000000-0005-0000-0000-0000E54A0000}"/>
    <cellStyle name="標準 8 20 5 2" xfId="20602" xr:uid="{00000000-0005-0000-0000-0000E64A0000}"/>
    <cellStyle name="標準 8 20 6" xfId="14195" xr:uid="{00000000-0005-0000-0000-0000E74A0000}"/>
    <cellStyle name="標準 8 21" xfId="1340" xr:uid="{00000000-0005-0000-0000-0000E84A0000}"/>
    <cellStyle name="標準 8 21 2" xfId="3377" xr:uid="{00000000-0005-0000-0000-0000E94A0000}"/>
    <cellStyle name="標準 8 21 2 2" xfId="5538" xr:uid="{00000000-0005-0000-0000-0000EA4A0000}"/>
    <cellStyle name="標準 8 21 2 2 2" xfId="11951" xr:uid="{00000000-0005-0000-0000-0000EB4A0000}"/>
    <cellStyle name="標準 8 21 2 2 2 2" xfId="24766" xr:uid="{00000000-0005-0000-0000-0000EC4A0000}"/>
    <cellStyle name="標準 8 21 2 2 3" xfId="18359" xr:uid="{00000000-0005-0000-0000-0000ED4A0000}"/>
    <cellStyle name="標準 8 21 2 3" xfId="9797" xr:uid="{00000000-0005-0000-0000-0000EE4A0000}"/>
    <cellStyle name="標準 8 21 2 3 2" xfId="22612" xr:uid="{00000000-0005-0000-0000-0000EF4A0000}"/>
    <cellStyle name="標準 8 21 2 4" xfId="16205" xr:uid="{00000000-0005-0000-0000-0000F04A0000}"/>
    <cellStyle name="標準 8 21 3" xfId="2354" xr:uid="{00000000-0005-0000-0000-0000F14A0000}"/>
    <cellStyle name="標準 8 21 3 2" xfId="8777" xr:uid="{00000000-0005-0000-0000-0000F24A0000}"/>
    <cellStyle name="標準 8 21 3 2 2" xfId="21592" xr:uid="{00000000-0005-0000-0000-0000F34A0000}"/>
    <cellStyle name="標準 8 21 3 3" xfId="15185" xr:uid="{00000000-0005-0000-0000-0000F44A0000}"/>
    <cellStyle name="標準 8 21 4" xfId="4516" xr:uid="{00000000-0005-0000-0000-0000F54A0000}"/>
    <cellStyle name="標準 8 21 4 2" xfId="10929" xr:uid="{00000000-0005-0000-0000-0000F64A0000}"/>
    <cellStyle name="標準 8 21 4 2 2" xfId="23744" xr:uid="{00000000-0005-0000-0000-0000F74A0000}"/>
    <cellStyle name="標準 8 21 4 3" xfId="17337" xr:uid="{00000000-0005-0000-0000-0000F84A0000}"/>
    <cellStyle name="標準 8 21 5" xfId="7775" xr:uid="{00000000-0005-0000-0000-0000F94A0000}"/>
    <cellStyle name="標準 8 21 5 2" xfId="20590" xr:uid="{00000000-0005-0000-0000-0000FA4A0000}"/>
    <cellStyle name="標準 8 21 6" xfId="14183" xr:uid="{00000000-0005-0000-0000-0000FB4A0000}"/>
    <cellStyle name="標準 8 22" xfId="1317" xr:uid="{00000000-0005-0000-0000-0000FC4A0000}"/>
    <cellStyle name="標準 8 22 2" xfId="3364" xr:uid="{00000000-0005-0000-0000-0000FD4A0000}"/>
    <cellStyle name="標準 8 22 2 2" xfId="5528" xr:uid="{00000000-0005-0000-0000-0000FE4A0000}"/>
    <cellStyle name="標準 8 22 2 2 2" xfId="11941" xr:uid="{00000000-0005-0000-0000-0000FF4A0000}"/>
    <cellStyle name="標準 8 22 2 2 2 2" xfId="24756" xr:uid="{00000000-0005-0000-0000-0000004B0000}"/>
    <cellStyle name="標準 8 22 2 2 3" xfId="18349" xr:uid="{00000000-0005-0000-0000-0000014B0000}"/>
    <cellStyle name="標準 8 22 2 3" xfId="9787" xr:uid="{00000000-0005-0000-0000-0000024B0000}"/>
    <cellStyle name="標準 8 22 2 3 2" xfId="22602" xr:uid="{00000000-0005-0000-0000-0000034B0000}"/>
    <cellStyle name="標準 8 22 2 4" xfId="16195" xr:uid="{00000000-0005-0000-0000-0000044B0000}"/>
    <cellStyle name="標準 8 22 3" xfId="4506" xr:uid="{00000000-0005-0000-0000-0000054B0000}"/>
    <cellStyle name="標準 8 22 3 2" xfId="10919" xr:uid="{00000000-0005-0000-0000-0000064B0000}"/>
    <cellStyle name="標準 8 22 3 2 2" xfId="23734" xr:uid="{00000000-0005-0000-0000-0000074B0000}"/>
    <cellStyle name="標準 8 22 3 3" xfId="17327" xr:uid="{00000000-0005-0000-0000-0000084B0000}"/>
    <cellStyle name="標準 8 22 4" xfId="7765" xr:uid="{00000000-0005-0000-0000-0000094B0000}"/>
    <cellStyle name="標準 8 22 4 2" xfId="20580" xr:uid="{00000000-0005-0000-0000-00000A4B0000}"/>
    <cellStyle name="標準 8 22 5" xfId="14173" xr:uid="{00000000-0005-0000-0000-00000B4B0000}"/>
    <cellStyle name="標準 8 23" xfId="1285" xr:uid="{00000000-0005-0000-0000-00000C4B0000}"/>
    <cellStyle name="標準 8 23 2" xfId="3333" xr:uid="{00000000-0005-0000-0000-00000D4B0000}"/>
    <cellStyle name="標準 8 23 2 2" xfId="9756" xr:uid="{00000000-0005-0000-0000-00000E4B0000}"/>
    <cellStyle name="標準 8 23 2 2 2" xfId="22571" xr:uid="{00000000-0005-0000-0000-00000F4B0000}"/>
    <cellStyle name="標準 8 23 2 3" xfId="16164" xr:uid="{00000000-0005-0000-0000-0000104B0000}"/>
    <cellStyle name="標準 8 23 3" xfId="4487" xr:uid="{00000000-0005-0000-0000-0000114B0000}"/>
    <cellStyle name="標準 8 23 3 2" xfId="10900" xr:uid="{00000000-0005-0000-0000-0000124B0000}"/>
    <cellStyle name="標準 8 23 3 2 2" xfId="23715" xr:uid="{00000000-0005-0000-0000-0000134B0000}"/>
    <cellStyle name="標準 8 23 3 3" xfId="17308" xr:uid="{00000000-0005-0000-0000-0000144B0000}"/>
    <cellStyle name="標準 8 23 4" xfId="7737" xr:uid="{00000000-0005-0000-0000-0000154B0000}"/>
    <cellStyle name="標準 8 23 4 2" xfId="20552" xr:uid="{00000000-0005-0000-0000-0000164B0000}"/>
    <cellStyle name="標準 8 23 5" xfId="14145" xr:uid="{00000000-0005-0000-0000-0000174B0000}"/>
    <cellStyle name="標準 8 24" xfId="695" xr:uid="{00000000-0005-0000-0000-0000184B0000}"/>
    <cellStyle name="標準 8 24 2" xfId="4362" xr:uid="{00000000-0005-0000-0000-0000194B0000}"/>
    <cellStyle name="標準 8 24 2 2" xfId="10776" xr:uid="{00000000-0005-0000-0000-00001A4B0000}"/>
    <cellStyle name="標準 8 24 2 2 2" xfId="23591" xr:uid="{00000000-0005-0000-0000-00001B4B0000}"/>
    <cellStyle name="標準 8 24 2 3" xfId="17184" xr:uid="{00000000-0005-0000-0000-00001C4B0000}"/>
    <cellStyle name="標準 8 24 3" xfId="5497" xr:uid="{00000000-0005-0000-0000-00001D4B0000}"/>
    <cellStyle name="標準 8 24 3 2" xfId="11910" xr:uid="{00000000-0005-0000-0000-00001E4B0000}"/>
    <cellStyle name="標準 8 24 3 2 2" xfId="24725" xr:uid="{00000000-0005-0000-0000-00001F4B0000}"/>
    <cellStyle name="標準 8 24 3 3" xfId="18318" xr:uid="{00000000-0005-0000-0000-0000204B0000}"/>
    <cellStyle name="標準 8 24 4" xfId="7155" xr:uid="{00000000-0005-0000-0000-0000214B0000}"/>
    <cellStyle name="標準 8 24 4 2" xfId="19970" xr:uid="{00000000-0005-0000-0000-0000224B0000}"/>
    <cellStyle name="標準 8 24 5" xfId="13563" xr:uid="{00000000-0005-0000-0000-0000234B0000}"/>
    <cellStyle name="標準 8 25" xfId="2323" xr:uid="{00000000-0005-0000-0000-0000244B0000}"/>
    <cellStyle name="標準 8 25 2" xfId="8749" xr:uid="{00000000-0005-0000-0000-0000254B0000}"/>
    <cellStyle name="標準 8 25 2 2" xfId="21564" xr:uid="{00000000-0005-0000-0000-0000264B0000}"/>
    <cellStyle name="標準 8 25 3" xfId="15157" xr:uid="{00000000-0005-0000-0000-0000274B0000}"/>
    <cellStyle name="標準 8 26" xfId="4453" xr:uid="{00000000-0005-0000-0000-0000284B0000}"/>
    <cellStyle name="標準 8 26 2" xfId="10867" xr:uid="{00000000-0005-0000-0000-0000294B0000}"/>
    <cellStyle name="標準 8 26 2 2" xfId="23682" xr:uid="{00000000-0005-0000-0000-00002A4B0000}"/>
    <cellStyle name="標準 8 26 3" xfId="17275" xr:uid="{00000000-0005-0000-0000-00002B4B0000}"/>
    <cellStyle name="標準 8 27" xfId="665" xr:uid="{00000000-0005-0000-0000-00002C4B0000}"/>
    <cellStyle name="標準 8 27 2" xfId="7127" xr:uid="{00000000-0005-0000-0000-00002D4B0000}"/>
    <cellStyle name="標準 8 27 2 2" xfId="19942" xr:uid="{00000000-0005-0000-0000-00002E4B0000}"/>
    <cellStyle name="標準 8 27 3" xfId="13535" xr:uid="{00000000-0005-0000-0000-00002F4B0000}"/>
    <cellStyle name="標準 8 28" xfId="6518" xr:uid="{00000000-0005-0000-0000-0000304B0000}"/>
    <cellStyle name="標準 8 28 2" xfId="12931" xr:uid="{00000000-0005-0000-0000-0000314B0000}"/>
    <cellStyle name="標準 8 28 2 2" xfId="25746" xr:uid="{00000000-0005-0000-0000-0000324B0000}"/>
    <cellStyle name="標準 8 28 3" xfId="19339" xr:uid="{00000000-0005-0000-0000-0000334B0000}"/>
    <cellStyle name="標準 8 29" xfId="639" xr:uid="{00000000-0005-0000-0000-0000344B0000}"/>
    <cellStyle name="標準 8 29 2" xfId="7115" xr:uid="{00000000-0005-0000-0000-0000354B0000}"/>
    <cellStyle name="標準 8 29 2 2" xfId="19930" xr:uid="{00000000-0005-0000-0000-0000364B0000}"/>
    <cellStyle name="標準 8 29 3" xfId="13523" xr:uid="{00000000-0005-0000-0000-0000374B0000}"/>
    <cellStyle name="標準 8 3" xfId="48" xr:uid="{00000000-0005-0000-0000-0000384B0000}"/>
    <cellStyle name="標準 8 3 10" xfId="6522" xr:uid="{00000000-0005-0000-0000-0000394B0000}"/>
    <cellStyle name="標準 8 3 10 2" xfId="12935" xr:uid="{00000000-0005-0000-0000-00003A4B0000}"/>
    <cellStyle name="標準 8 3 10 2 2" xfId="25750" xr:uid="{00000000-0005-0000-0000-00003B4B0000}"/>
    <cellStyle name="標準 8 3 10 3" xfId="19343" xr:uid="{00000000-0005-0000-0000-00003C4B0000}"/>
    <cellStyle name="標準 8 3 11" xfId="642" xr:uid="{00000000-0005-0000-0000-00003D4B0000}"/>
    <cellStyle name="標準 8 3 11 2" xfId="7118" xr:uid="{00000000-0005-0000-0000-00003E4B0000}"/>
    <cellStyle name="標準 8 3 11 2 2" xfId="19933" xr:uid="{00000000-0005-0000-0000-00003F4B0000}"/>
    <cellStyle name="標準 8 3 11 3" xfId="13526" xr:uid="{00000000-0005-0000-0000-0000404B0000}"/>
    <cellStyle name="標準 8 3 12" xfId="646" xr:uid="{00000000-0005-0000-0000-0000414B0000}"/>
    <cellStyle name="標準 8 3 12 2" xfId="7120" xr:uid="{00000000-0005-0000-0000-0000424B0000}"/>
    <cellStyle name="標準 8 3 12 2 2" xfId="19935" xr:uid="{00000000-0005-0000-0000-0000434B0000}"/>
    <cellStyle name="標準 8 3 12 3" xfId="13528" xr:uid="{00000000-0005-0000-0000-0000444B0000}"/>
    <cellStyle name="標準 8 3 13" xfId="406" xr:uid="{00000000-0005-0000-0000-0000454B0000}"/>
    <cellStyle name="標準 8 3 14" xfId="109" xr:uid="{00000000-0005-0000-0000-0000464B0000}"/>
    <cellStyle name="標準 8 3 14 2" xfId="6660" xr:uid="{00000000-0005-0000-0000-0000474B0000}"/>
    <cellStyle name="標準 8 3 14 2 2" xfId="19475" xr:uid="{00000000-0005-0000-0000-0000484B0000}"/>
    <cellStyle name="標準 8 3 14 3" xfId="13068" xr:uid="{00000000-0005-0000-0000-0000494B0000}"/>
    <cellStyle name="標準 8 3 15" xfId="6637" xr:uid="{00000000-0005-0000-0000-00004A4B0000}"/>
    <cellStyle name="標準 8 3 15 2" xfId="19453" xr:uid="{00000000-0005-0000-0000-00004B4B0000}"/>
    <cellStyle name="標準 8 3 16" xfId="13059" xr:uid="{00000000-0005-0000-0000-00004C4B0000}"/>
    <cellStyle name="標準 8 3 2" xfId="177" xr:uid="{00000000-0005-0000-0000-00004D4B0000}"/>
    <cellStyle name="標準 8 3 2 2" xfId="271" xr:uid="{00000000-0005-0000-0000-00004E4B0000}"/>
    <cellStyle name="標準 8 3 2 2 2" xfId="3400" xr:uid="{00000000-0005-0000-0000-00004F4B0000}"/>
    <cellStyle name="標準 8 3 2 2 2 2" xfId="9820" xr:uid="{00000000-0005-0000-0000-0000504B0000}"/>
    <cellStyle name="標準 8 3 2 2 2 2 2" xfId="22635" xr:uid="{00000000-0005-0000-0000-0000514B0000}"/>
    <cellStyle name="標準 8 3 2 2 2 3" xfId="16228" xr:uid="{00000000-0005-0000-0000-0000524B0000}"/>
    <cellStyle name="標準 8 3 2 2 3" xfId="5564" xr:uid="{00000000-0005-0000-0000-0000534B0000}"/>
    <cellStyle name="標準 8 3 2 2 3 2" xfId="11977" xr:uid="{00000000-0005-0000-0000-0000544B0000}"/>
    <cellStyle name="標準 8 3 2 2 3 2 2" xfId="24792" xr:uid="{00000000-0005-0000-0000-0000554B0000}"/>
    <cellStyle name="標準 8 3 2 2 3 3" xfId="18385" xr:uid="{00000000-0005-0000-0000-0000564B0000}"/>
    <cellStyle name="標準 8 3 2 2 4" xfId="6618" xr:uid="{00000000-0005-0000-0000-0000574B0000}"/>
    <cellStyle name="標準 8 3 2 2 4 2" xfId="13029" xr:uid="{00000000-0005-0000-0000-0000584B0000}"/>
    <cellStyle name="標準 8 3 2 2 4 2 2" xfId="25844" xr:uid="{00000000-0005-0000-0000-0000594B0000}"/>
    <cellStyle name="標準 8 3 2 2 4 3" xfId="19437" xr:uid="{00000000-0005-0000-0000-00005A4B0000}"/>
    <cellStyle name="標準 8 3 2 2 5" xfId="6771" xr:uid="{00000000-0005-0000-0000-00005B4B0000}"/>
    <cellStyle name="標準 8 3 2 2 5 2" xfId="19586" xr:uid="{00000000-0005-0000-0000-00005C4B0000}"/>
    <cellStyle name="標準 8 3 2 2 6" xfId="13179" xr:uid="{00000000-0005-0000-0000-00005D4B0000}"/>
    <cellStyle name="標準 8 3 2 3" xfId="362" xr:uid="{00000000-0005-0000-0000-00005E4B0000}"/>
    <cellStyle name="標準 8 3 2 3 2" xfId="6853" xr:uid="{00000000-0005-0000-0000-00005F4B0000}"/>
    <cellStyle name="標準 8 3 2 3 2 2" xfId="19668" xr:uid="{00000000-0005-0000-0000-0000604B0000}"/>
    <cellStyle name="標準 8 3 2 3 3" xfId="13261" xr:uid="{00000000-0005-0000-0000-0000614B0000}"/>
    <cellStyle name="標準 8 3 2 4" xfId="4542" xr:uid="{00000000-0005-0000-0000-0000624B0000}"/>
    <cellStyle name="標準 8 3 2 4 2" xfId="10955" xr:uid="{00000000-0005-0000-0000-0000634B0000}"/>
    <cellStyle name="標準 8 3 2 4 2 2" xfId="23770" xr:uid="{00000000-0005-0000-0000-0000644B0000}"/>
    <cellStyle name="標準 8 3 2 4 3" xfId="17363" xr:uid="{00000000-0005-0000-0000-0000654B0000}"/>
    <cellStyle name="標準 8 3 2 5" xfId="703" xr:uid="{00000000-0005-0000-0000-0000664B0000}"/>
    <cellStyle name="標準 8 3 2 5 2" xfId="7162" xr:uid="{00000000-0005-0000-0000-0000674B0000}"/>
    <cellStyle name="標準 8 3 2 5 2 2" xfId="19977" xr:uid="{00000000-0005-0000-0000-0000684B0000}"/>
    <cellStyle name="標準 8 3 2 5 3" xfId="13570" xr:uid="{00000000-0005-0000-0000-0000694B0000}"/>
    <cellStyle name="標準 8 3 2 6" xfId="6549" xr:uid="{00000000-0005-0000-0000-00006A4B0000}"/>
    <cellStyle name="標準 8 3 2 6 2" xfId="12962" xr:uid="{00000000-0005-0000-0000-00006B4B0000}"/>
    <cellStyle name="標準 8 3 2 6 2 2" xfId="25777" xr:uid="{00000000-0005-0000-0000-00006C4B0000}"/>
    <cellStyle name="標準 8 3 2 6 3" xfId="19370" xr:uid="{00000000-0005-0000-0000-00006D4B0000}"/>
    <cellStyle name="標準 8 3 2 7" xfId="6590" xr:uid="{00000000-0005-0000-0000-00006E4B0000}"/>
    <cellStyle name="標準 8 3 2 7 2" xfId="13002" xr:uid="{00000000-0005-0000-0000-00006F4B0000}"/>
    <cellStyle name="標準 8 3 2 7 2 2" xfId="25817" xr:uid="{00000000-0005-0000-0000-0000704B0000}"/>
    <cellStyle name="標準 8 3 2 7 3" xfId="19410" xr:uid="{00000000-0005-0000-0000-0000714B0000}"/>
    <cellStyle name="標準 8 3 2 8" xfId="6697" xr:uid="{00000000-0005-0000-0000-0000724B0000}"/>
    <cellStyle name="標準 8 3 2 8 2" xfId="19512" xr:uid="{00000000-0005-0000-0000-0000734B0000}"/>
    <cellStyle name="標準 8 3 2 9" xfId="13105" xr:uid="{00000000-0005-0000-0000-0000744B0000}"/>
    <cellStyle name="標準 8 3 3" xfId="197" xr:uid="{00000000-0005-0000-0000-0000754B0000}"/>
    <cellStyle name="標準 8 3 3 2" xfId="287" xr:uid="{00000000-0005-0000-0000-0000764B0000}"/>
    <cellStyle name="標準 8 3 3 2 2" xfId="6786" xr:uid="{00000000-0005-0000-0000-0000774B0000}"/>
    <cellStyle name="標準 8 3 3 2 2 2" xfId="19601" xr:uid="{00000000-0005-0000-0000-0000784B0000}"/>
    <cellStyle name="標準 8 3 3 2 3" xfId="13194" xr:uid="{00000000-0005-0000-0000-0000794B0000}"/>
    <cellStyle name="標準 8 3 3 3" xfId="721" xr:uid="{00000000-0005-0000-0000-00007A4B0000}"/>
    <cellStyle name="標準 8 3 3 4" xfId="6709" xr:uid="{00000000-0005-0000-0000-00007B4B0000}"/>
    <cellStyle name="標準 8 3 3 4 2" xfId="19524" xr:uid="{00000000-0005-0000-0000-00007C4B0000}"/>
    <cellStyle name="標準 8 3 3 5" xfId="13117" xr:uid="{00000000-0005-0000-0000-00007D4B0000}"/>
    <cellStyle name="標準 8 3 4" xfId="236" xr:uid="{00000000-0005-0000-0000-00007E4B0000}"/>
    <cellStyle name="標準 8 3 4 2" xfId="325" xr:uid="{00000000-0005-0000-0000-00007F4B0000}"/>
    <cellStyle name="標準 8 3 4 2 2" xfId="5555" xr:uid="{00000000-0005-0000-0000-0000804B0000}"/>
    <cellStyle name="標準 8 3 4 2 2 2" xfId="11968" xr:uid="{00000000-0005-0000-0000-0000814B0000}"/>
    <cellStyle name="標準 8 3 4 2 2 2 2" xfId="24783" xr:uid="{00000000-0005-0000-0000-0000824B0000}"/>
    <cellStyle name="標準 8 3 4 2 2 3" xfId="18376" xr:uid="{00000000-0005-0000-0000-0000834B0000}"/>
    <cellStyle name="標準 8 3 4 2 3" xfId="6816" xr:uid="{00000000-0005-0000-0000-0000844B0000}"/>
    <cellStyle name="標準 8 3 4 2 3 2" xfId="19631" xr:uid="{00000000-0005-0000-0000-0000854B0000}"/>
    <cellStyle name="標準 8 3 4 2 4" xfId="13224" xr:uid="{00000000-0005-0000-0000-0000864B0000}"/>
    <cellStyle name="標準 8 3 4 3" xfId="2371" xr:uid="{00000000-0005-0000-0000-0000874B0000}"/>
    <cellStyle name="標準 8 3 4 3 2" xfId="8794" xr:uid="{00000000-0005-0000-0000-0000884B0000}"/>
    <cellStyle name="標準 8 3 4 3 2 2" xfId="21609" xr:uid="{00000000-0005-0000-0000-0000894B0000}"/>
    <cellStyle name="標準 8 3 4 3 3" xfId="15202" xr:uid="{00000000-0005-0000-0000-00008A4B0000}"/>
    <cellStyle name="標準 8 3 4 4" xfId="4533" xr:uid="{00000000-0005-0000-0000-00008B4B0000}"/>
    <cellStyle name="標準 8 3 4 4 2" xfId="10946" xr:uid="{00000000-0005-0000-0000-00008C4B0000}"/>
    <cellStyle name="標準 8 3 4 4 2 2" xfId="23761" xr:uid="{00000000-0005-0000-0000-00008D4B0000}"/>
    <cellStyle name="標準 8 3 4 4 3" xfId="17354" xr:uid="{00000000-0005-0000-0000-00008E4B0000}"/>
    <cellStyle name="標準 8 3 4 5" xfId="6739" xr:uid="{00000000-0005-0000-0000-00008F4B0000}"/>
    <cellStyle name="標準 8 3 4 5 2" xfId="19554" xr:uid="{00000000-0005-0000-0000-0000904B0000}"/>
    <cellStyle name="標準 8 3 4 6" xfId="13147" xr:uid="{00000000-0005-0000-0000-0000914B0000}"/>
    <cellStyle name="標準 8 3 5" xfId="262" xr:uid="{00000000-0005-0000-0000-0000924B0000}"/>
    <cellStyle name="標準 8 3 5 2" xfId="1329" xr:uid="{00000000-0005-0000-0000-0000934B0000}"/>
    <cellStyle name="標準 8 3 5 3" xfId="6762" xr:uid="{00000000-0005-0000-0000-0000944B0000}"/>
    <cellStyle name="標準 8 3 5 3 2" xfId="19577" xr:uid="{00000000-0005-0000-0000-0000954B0000}"/>
    <cellStyle name="標準 8 3 5 4" xfId="13170" xr:uid="{00000000-0005-0000-0000-0000964B0000}"/>
    <cellStyle name="標準 8 3 6" xfId="335" xr:uid="{00000000-0005-0000-0000-0000974B0000}"/>
    <cellStyle name="標準 8 3 6 2" xfId="3337" xr:uid="{00000000-0005-0000-0000-0000984B0000}"/>
    <cellStyle name="標準 8 3 6 2 2" xfId="9760" xr:uid="{00000000-0005-0000-0000-0000994B0000}"/>
    <cellStyle name="標準 8 3 6 2 2 2" xfId="22575" xr:uid="{00000000-0005-0000-0000-00009A4B0000}"/>
    <cellStyle name="標準 8 3 6 2 3" xfId="16168" xr:uid="{00000000-0005-0000-0000-00009B4B0000}"/>
    <cellStyle name="標準 8 3 6 3" xfId="4491" xr:uid="{00000000-0005-0000-0000-00009C4B0000}"/>
    <cellStyle name="標準 8 3 6 3 2" xfId="10904" xr:uid="{00000000-0005-0000-0000-00009D4B0000}"/>
    <cellStyle name="標準 8 3 6 3 2 2" xfId="23719" xr:uid="{00000000-0005-0000-0000-00009E4B0000}"/>
    <cellStyle name="標準 8 3 6 3 3" xfId="17312" xr:uid="{00000000-0005-0000-0000-00009F4B0000}"/>
    <cellStyle name="標準 8 3 6 4" xfId="6826" xr:uid="{00000000-0005-0000-0000-0000A04B0000}"/>
    <cellStyle name="標準 8 3 6 4 2" xfId="19641" xr:uid="{00000000-0005-0000-0000-0000A14B0000}"/>
    <cellStyle name="標準 8 3 6 5" xfId="13234" xr:uid="{00000000-0005-0000-0000-0000A24B0000}"/>
    <cellStyle name="標準 8 3 7" xfId="117" xr:uid="{00000000-0005-0000-0000-0000A34B0000}"/>
    <cellStyle name="標準 8 3 7 2" xfId="4363" xr:uid="{00000000-0005-0000-0000-0000A44B0000}"/>
    <cellStyle name="標準 8 3 7 2 2" xfId="10777" xr:uid="{00000000-0005-0000-0000-0000A54B0000}"/>
    <cellStyle name="標準 8 3 7 2 2 2" xfId="23592" xr:uid="{00000000-0005-0000-0000-0000A64B0000}"/>
    <cellStyle name="標準 8 3 7 2 3" xfId="17185" xr:uid="{00000000-0005-0000-0000-0000A74B0000}"/>
    <cellStyle name="標準 8 3 7 3" xfId="5501" xr:uid="{00000000-0005-0000-0000-0000A84B0000}"/>
    <cellStyle name="標準 8 3 7 3 2" xfId="11914" xr:uid="{00000000-0005-0000-0000-0000A94B0000}"/>
    <cellStyle name="標準 8 3 7 3 2 2" xfId="24729" xr:uid="{00000000-0005-0000-0000-0000AA4B0000}"/>
    <cellStyle name="標準 8 3 7 3 3" xfId="18322" xr:uid="{00000000-0005-0000-0000-0000AB4B0000}"/>
    <cellStyle name="標準 8 3 7 4" xfId="6667" xr:uid="{00000000-0005-0000-0000-0000AC4B0000}"/>
    <cellStyle name="標準 8 3 7 4 2" xfId="19482" xr:uid="{00000000-0005-0000-0000-0000AD4B0000}"/>
    <cellStyle name="標準 8 3 7 5" xfId="13075" xr:uid="{00000000-0005-0000-0000-0000AE4B0000}"/>
    <cellStyle name="標準 8 3 8" xfId="4457" xr:uid="{00000000-0005-0000-0000-0000AF4B0000}"/>
    <cellStyle name="標準 8 3 8 2" xfId="10871" xr:uid="{00000000-0005-0000-0000-0000B04B0000}"/>
    <cellStyle name="標準 8 3 8 2 2" xfId="23686" xr:uid="{00000000-0005-0000-0000-0000B14B0000}"/>
    <cellStyle name="標準 8 3 8 3" xfId="17279" xr:uid="{00000000-0005-0000-0000-0000B24B0000}"/>
    <cellStyle name="標準 8 3 9" xfId="669" xr:uid="{00000000-0005-0000-0000-0000B34B0000}"/>
    <cellStyle name="標準 8 3 9 2" xfId="7131" xr:uid="{00000000-0005-0000-0000-0000B44B0000}"/>
    <cellStyle name="標準 8 3 9 2 2" xfId="19946" xr:uid="{00000000-0005-0000-0000-0000B54B0000}"/>
    <cellStyle name="標準 8 3 9 3" xfId="13539" xr:uid="{00000000-0005-0000-0000-0000B64B0000}"/>
    <cellStyle name="標準 8 30" xfId="6583" xr:uid="{00000000-0005-0000-0000-0000B74B0000}"/>
    <cellStyle name="標準 8 30 2" xfId="12995" xr:uid="{00000000-0005-0000-0000-0000B84B0000}"/>
    <cellStyle name="標準 8 30 2 2" xfId="25810" xr:uid="{00000000-0005-0000-0000-0000B94B0000}"/>
    <cellStyle name="標準 8 30 3" xfId="19403" xr:uid="{00000000-0005-0000-0000-0000BA4B0000}"/>
    <cellStyle name="標準 8 31" xfId="105" xr:uid="{00000000-0005-0000-0000-0000BB4B0000}"/>
    <cellStyle name="標準 8 31 2" xfId="6656" xr:uid="{00000000-0005-0000-0000-0000BC4B0000}"/>
    <cellStyle name="標準 8 31 2 2" xfId="19471" xr:uid="{00000000-0005-0000-0000-0000BD4B0000}"/>
    <cellStyle name="標準 8 31 3" xfId="13064" xr:uid="{00000000-0005-0000-0000-0000BE4B0000}"/>
    <cellStyle name="標準 8 32" xfId="6633" xr:uid="{00000000-0005-0000-0000-0000BF4B0000}"/>
    <cellStyle name="標準 8 32 2" xfId="19449" xr:uid="{00000000-0005-0000-0000-0000C04B0000}"/>
    <cellStyle name="標準 8 33" xfId="13055" xr:uid="{00000000-0005-0000-0000-0000C14B0000}"/>
    <cellStyle name="標準 8 4" xfId="150" xr:uid="{00000000-0005-0000-0000-0000C24B0000}"/>
    <cellStyle name="標準 8 4 10" xfId="855" xr:uid="{00000000-0005-0000-0000-0000C34B0000}"/>
    <cellStyle name="標準 8 4 10 2" xfId="1873" xr:uid="{00000000-0005-0000-0000-0000C44B0000}"/>
    <cellStyle name="標準 8 4 10 2 2" xfId="3904" xr:uid="{00000000-0005-0000-0000-0000C54B0000}"/>
    <cellStyle name="標準 8 4 10 2 2 2" xfId="10324" xr:uid="{00000000-0005-0000-0000-0000C64B0000}"/>
    <cellStyle name="標準 8 4 10 2 2 2 2" xfId="23139" xr:uid="{00000000-0005-0000-0000-0000C74B0000}"/>
    <cellStyle name="標準 8 4 10 2 2 3" xfId="16732" xr:uid="{00000000-0005-0000-0000-0000C84B0000}"/>
    <cellStyle name="標準 8 4 10 2 3" xfId="6068" xr:uid="{00000000-0005-0000-0000-0000C94B0000}"/>
    <cellStyle name="標準 8 4 10 2 3 2" xfId="12481" xr:uid="{00000000-0005-0000-0000-0000CA4B0000}"/>
    <cellStyle name="標準 8 4 10 2 3 2 2" xfId="25296" xr:uid="{00000000-0005-0000-0000-0000CB4B0000}"/>
    <cellStyle name="標準 8 4 10 2 3 3" xfId="18889" xr:uid="{00000000-0005-0000-0000-0000CC4B0000}"/>
    <cellStyle name="標準 8 4 10 2 4" xfId="8299" xr:uid="{00000000-0005-0000-0000-0000CD4B0000}"/>
    <cellStyle name="標準 8 4 10 2 4 2" xfId="21114" xr:uid="{00000000-0005-0000-0000-0000CE4B0000}"/>
    <cellStyle name="標準 8 4 10 2 5" xfId="14707" xr:uid="{00000000-0005-0000-0000-0000CF4B0000}"/>
    <cellStyle name="標準 8 4 10 3" xfId="2882" xr:uid="{00000000-0005-0000-0000-0000D04B0000}"/>
    <cellStyle name="標準 8 4 10 3 2" xfId="9305" xr:uid="{00000000-0005-0000-0000-0000D14B0000}"/>
    <cellStyle name="標準 8 4 10 3 2 2" xfId="22120" xr:uid="{00000000-0005-0000-0000-0000D24B0000}"/>
    <cellStyle name="標準 8 4 10 3 3" xfId="15713" xr:uid="{00000000-0005-0000-0000-0000D34B0000}"/>
    <cellStyle name="標準 8 4 10 4" xfId="5046" xr:uid="{00000000-0005-0000-0000-0000D44B0000}"/>
    <cellStyle name="標準 8 4 10 4 2" xfId="11459" xr:uid="{00000000-0005-0000-0000-0000D54B0000}"/>
    <cellStyle name="標準 8 4 10 4 2 2" xfId="24274" xr:uid="{00000000-0005-0000-0000-0000D64B0000}"/>
    <cellStyle name="標準 8 4 10 4 3" xfId="17867" xr:uid="{00000000-0005-0000-0000-0000D74B0000}"/>
    <cellStyle name="標準 8 4 10 5" xfId="7308" xr:uid="{00000000-0005-0000-0000-0000D84B0000}"/>
    <cellStyle name="標準 8 4 10 5 2" xfId="20123" xr:uid="{00000000-0005-0000-0000-0000D94B0000}"/>
    <cellStyle name="標準 8 4 10 6" xfId="13716" xr:uid="{00000000-0005-0000-0000-0000DA4B0000}"/>
    <cellStyle name="標準 8 4 11" xfId="726" xr:uid="{00000000-0005-0000-0000-0000DB4B0000}"/>
    <cellStyle name="標準 8 4 11 2" xfId="1399" xr:uid="{00000000-0005-0000-0000-0000DC4B0000}"/>
    <cellStyle name="標準 8 4 11 2 2" xfId="3431" xr:uid="{00000000-0005-0000-0000-0000DD4B0000}"/>
    <cellStyle name="標準 8 4 11 2 2 2" xfId="9851" xr:uid="{00000000-0005-0000-0000-0000DE4B0000}"/>
    <cellStyle name="標準 8 4 11 2 2 2 2" xfId="22666" xr:uid="{00000000-0005-0000-0000-0000DF4B0000}"/>
    <cellStyle name="標準 8 4 11 2 2 3" xfId="16259" xr:uid="{00000000-0005-0000-0000-0000E04B0000}"/>
    <cellStyle name="標準 8 4 11 2 3" xfId="5595" xr:uid="{00000000-0005-0000-0000-0000E14B0000}"/>
    <cellStyle name="標準 8 4 11 2 3 2" xfId="12008" xr:uid="{00000000-0005-0000-0000-0000E24B0000}"/>
    <cellStyle name="標準 8 4 11 2 3 2 2" xfId="24823" xr:uid="{00000000-0005-0000-0000-0000E34B0000}"/>
    <cellStyle name="標準 8 4 11 2 3 3" xfId="18416" xr:uid="{00000000-0005-0000-0000-0000E44B0000}"/>
    <cellStyle name="標準 8 4 11 2 4" xfId="7826" xr:uid="{00000000-0005-0000-0000-0000E54B0000}"/>
    <cellStyle name="標準 8 4 11 2 4 2" xfId="20641" xr:uid="{00000000-0005-0000-0000-0000E64B0000}"/>
    <cellStyle name="標準 8 4 11 2 5" xfId="14234" xr:uid="{00000000-0005-0000-0000-0000E74B0000}"/>
    <cellStyle name="標準 8 4 11 3" xfId="2409" xr:uid="{00000000-0005-0000-0000-0000E84B0000}"/>
    <cellStyle name="標準 8 4 11 3 2" xfId="8832" xr:uid="{00000000-0005-0000-0000-0000E94B0000}"/>
    <cellStyle name="標準 8 4 11 3 2 2" xfId="21647" xr:uid="{00000000-0005-0000-0000-0000EA4B0000}"/>
    <cellStyle name="標準 8 4 11 3 3" xfId="15240" xr:uid="{00000000-0005-0000-0000-0000EB4B0000}"/>
    <cellStyle name="標準 8 4 11 4" xfId="4573" xr:uid="{00000000-0005-0000-0000-0000EC4B0000}"/>
    <cellStyle name="標準 8 4 11 4 2" xfId="10986" xr:uid="{00000000-0005-0000-0000-0000ED4B0000}"/>
    <cellStyle name="標準 8 4 11 4 2 2" xfId="23801" xr:uid="{00000000-0005-0000-0000-0000EE4B0000}"/>
    <cellStyle name="標準 8 4 11 4 3" xfId="17394" xr:uid="{00000000-0005-0000-0000-0000EF4B0000}"/>
    <cellStyle name="標準 8 4 11 5" xfId="7180" xr:uid="{00000000-0005-0000-0000-0000F04B0000}"/>
    <cellStyle name="標準 8 4 11 5 2" xfId="19995" xr:uid="{00000000-0005-0000-0000-0000F14B0000}"/>
    <cellStyle name="標準 8 4 11 6" xfId="13588" xr:uid="{00000000-0005-0000-0000-0000F24B0000}"/>
    <cellStyle name="標準 8 4 12" xfId="1366" xr:uid="{00000000-0005-0000-0000-0000F34B0000}"/>
    <cellStyle name="標準 8 4 12 2" xfId="3396" xr:uid="{00000000-0005-0000-0000-0000F44B0000}"/>
    <cellStyle name="標準 8 4 12 2 2" xfId="5560" xr:uid="{00000000-0005-0000-0000-0000F54B0000}"/>
    <cellStyle name="標準 8 4 12 2 2 2" xfId="11973" xr:uid="{00000000-0005-0000-0000-0000F64B0000}"/>
    <cellStyle name="標準 8 4 12 2 2 2 2" xfId="24788" xr:uid="{00000000-0005-0000-0000-0000F74B0000}"/>
    <cellStyle name="標準 8 4 12 2 2 3" xfId="18381" xr:uid="{00000000-0005-0000-0000-0000F84B0000}"/>
    <cellStyle name="標準 8 4 12 2 3" xfId="9816" xr:uid="{00000000-0005-0000-0000-0000F94B0000}"/>
    <cellStyle name="標準 8 4 12 2 3 2" xfId="22631" xr:uid="{00000000-0005-0000-0000-0000FA4B0000}"/>
    <cellStyle name="標準 8 4 12 2 4" xfId="16224" xr:uid="{00000000-0005-0000-0000-0000FB4B0000}"/>
    <cellStyle name="標準 8 4 12 3" xfId="4538" xr:uid="{00000000-0005-0000-0000-0000FC4B0000}"/>
    <cellStyle name="標準 8 4 12 3 2" xfId="10951" xr:uid="{00000000-0005-0000-0000-0000FD4B0000}"/>
    <cellStyle name="標準 8 4 12 3 2 2" xfId="23766" xr:uid="{00000000-0005-0000-0000-0000FE4B0000}"/>
    <cellStyle name="標準 8 4 12 3 3" xfId="17359" xr:uid="{00000000-0005-0000-0000-0000FF4B0000}"/>
    <cellStyle name="標準 8 4 12 4" xfId="7793" xr:uid="{00000000-0005-0000-0000-0000004C0000}"/>
    <cellStyle name="標準 8 4 12 4 2" xfId="20608" xr:uid="{00000000-0005-0000-0000-0000014C0000}"/>
    <cellStyle name="標準 8 4 12 5" xfId="14201" xr:uid="{00000000-0005-0000-0000-0000024C0000}"/>
    <cellStyle name="標準 8 4 13" xfId="1296" xr:uid="{00000000-0005-0000-0000-0000034C0000}"/>
    <cellStyle name="標準 8 4 14" xfId="701" xr:uid="{00000000-0005-0000-0000-0000044C0000}"/>
    <cellStyle name="標準 8 4 14 2" xfId="4367" xr:uid="{00000000-0005-0000-0000-0000054C0000}"/>
    <cellStyle name="標準 8 4 14 2 2" xfId="10781" xr:uid="{00000000-0005-0000-0000-0000064C0000}"/>
    <cellStyle name="標準 8 4 14 2 2 2" xfId="23596" xr:uid="{00000000-0005-0000-0000-0000074C0000}"/>
    <cellStyle name="標準 8 4 14 2 3" xfId="17189" xr:uid="{00000000-0005-0000-0000-0000084C0000}"/>
    <cellStyle name="標準 8 4 14 3" xfId="7160" xr:uid="{00000000-0005-0000-0000-0000094C0000}"/>
    <cellStyle name="標準 8 4 14 3 2" xfId="19975" xr:uid="{00000000-0005-0000-0000-00000A4C0000}"/>
    <cellStyle name="標準 8 4 14 4" xfId="13568" xr:uid="{00000000-0005-0000-0000-00000B4C0000}"/>
    <cellStyle name="標準 8 4 15" xfId="2376" xr:uid="{00000000-0005-0000-0000-00000C4C0000}"/>
    <cellStyle name="標準 8 4 15 2" xfId="4360" xr:uid="{00000000-0005-0000-0000-00000D4C0000}"/>
    <cellStyle name="標準 8 4 15 3" xfId="8799" xr:uid="{00000000-0005-0000-0000-00000E4C0000}"/>
    <cellStyle name="標準 8 4 15 3 2" xfId="21614" xr:uid="{00000000-0005-0000-0000-00000F4C0000}"/>
    <cellStyle name="標準 8 4 15 4" xfId="15207" xr:uid="{00000000-0005-0000-0000-0000104C0000}"/>
    <cellStyle name="標準 8 4 16" xfId="662" xr:uid="{00000000-0005-0000-0000-0000114C0000}"/>
    <cellStyle name="標準 8 4 17" xfId="401" xr:uid="{00000000-0005-0000-0000-0000124C0000}"/>
    <cellStyle name="標準 8 4 17 2" xfId="6888" xr:uid="{00000000-0005-0000-0000-0000134C0000}"/>
    <cellStyle name="標準 8 4 17 2 2" xfId="19703" xr:uid="{00000000-0005-0000-0000-0000144C0000}"/>
    <cellStyle name="標準 8 4 17 3" xfId="13296" xr:uid="{00000000-0005-0000-0000-0000154C0000}"/>
    <cellStyle name="標準 8 4 2" xfId="412" xr:uid="{00000000-0005-0000-0000-0000164C0000}"/>
    <cellStyle name="標準 8 4 2 2" xfId="610" xr:uid="{00000000-0005-0000-0000-0000174C0000}"/>
    <cellStyle name="標準 8 4 2 2 2" xfId="1211" xr:uid="{00000000-0005-0000-0000-0000184C0000}"/>
    <cellStyle name="標準 8 4 2 2 2 2" xfId="2251" xr:uid="{00000000-0005-0000-0000-0000194C0000}"/>
    <cellStyle name="標準 8 4 2 2 2 2 2" xfId="4282" xr:uid="{00000000-0005-0000-0000-00001A4C0000}"/>
    <cellStyle name="標準 8 4 2 2 2 2 2 2" xfId="10702" xr:uid="{00000000-0005-0000-0000-00001B4C0000}"/>
    <cellStyle name="標準 8 4 2 2 2 2 2 2 2" xfId="23517" xr:uid="{00000000-0005-0000-0000-00001C4C0000}"/>
    <cellStyle name="標準 8 4 2 2 2 2 2 3" xfId="17110" xr:uid="{00000000-0005-0000-0000-00001D4C0000}"/>
    <cellStyle name="標準 8 4 2 2 2 2 3" xfId="6446" xr:uid="{00000000-0005-0000-0000-00001E4C0000}"/>
    <cellStyle name="標準 8 4 2 2 2 2 3 2" xfId="12859" xr:uid="{00000000-0005-0000-0000-00001F4C0000}"/>
    <cellStyle name="標準 8 4 2 2 2 2 3 2 2" xfId="25674" xr:uid="{00000000-0005-0000-0000-0000204C0000}"/>
    <cellStyle name="標準 8 4 2 2 2 2 3 3" xfId="19267" xr:uid="{00000000-0005-0000-0000-0000214C0000}"/>
    <cellStyle name="標準 8 4 2 2 2 2 4" xfId="8677" xr:uid="{00000000-0005-0000-0000-0000224C0000}"/>
    <cellStyle name="標準 8 4 2 2 2 2 4 2" xfId="21492" xr:uid="{00000000-0005-0000-0000-0000234C0000}"/>
    <cellStyle name="標準 8 4 2 2 2 2 5" xfId="15085" xr:uid="{00000000-0005-0000-0000-0000244C0000}"/>
    <cellStyle name="標準 8 4 2 2 2 3" xfId="3260" xr:uid="{00000000-0005-0000-0000-0000254C0000}"/>
    <cellStyle name="標準 8 4 2 2 2 3 2" xfId="9683" xr:uid="{00000000-0005-0000-0000-0000264C0000}"/>
    <cellStyle name="標準 8 4 2 2 2 3 2 2" xfId="22498" xr:uid="{00000000-0005-0000-0000-0000274C0000}"/>
    <cellStyle name="標準 8 4 2 2 2 3 3" xfId="16091" xr:uid="{00000000-0005-0000-0000-0000284C0000}"/>
    <cellStyle name="標準 8 4 2 2 2 4" xfId="5424" xr:uid="{00000000-0005-0000-0000-0000294C0000}"/>
    <cellStyle name="標準 8 4 2 2 2 4 2" xfId="11837" xr:uid="{00000000-0005-0000-0000-00002A4C0000}"/>
    <cellStyle name="標準 8 4 2 2 2 4 2 2" xfId="24652" xr:uid="{00000000-0005-0000-0000-00002B4C0000}"/>
    <cellStyle name="標準 8 4 2 2 2 4 3" xfId="18245" xr:uid="{00000000-0005-0000-0000-00002C4C0000}"/>
    <cellStyle name="標準 8 4 2 2 2 5" xfId="7664" xr:uid="{00000000-0005-0000-0000-00002D4C0000}"/>
    <cellStyle name="標準 8 4 2 2 2 5 2" xfId="20479" xr:uid="{00000000-0005-0000-0000-00002E4C0000}"/>
    <cellStyle name="標準 8 4 2 2 2 6" xfId="14072" xr:uid="{00000000-0005-0000-0000-00002F4C0000}"/>
    <cellStyle name="標準 8 4 2 2 3" xfId="1769" xr:uid="{00000000-0005-0000-0000-0000304C0000}"/>
    <cellStyle name="標準 8 4 2 2 3 2" xfId="3800" xr:uid="{00000000-0005-0000-0000-0000314C0000}"/>
    <cellStyle name="標準 8 4 2 2 3 2 2" xfId="10220" xr:uid="{00000000-0005-0000-0000-0000324C0000}"/>
    <cellStyle name="標準 8 4 2 2 3 2 2 2" xfId="23035" xr:uid="{00000000-0005-0000-0000-0000334C0000}"/>
    <cellStyle name="標準 8 4 2 2 3 2 3" xfId="16628" xr:uid="{00000000-0005-0000-0000-0000344C0000}"/>
    <cellStyle name="標準 8 4 2 2 3 3" xfId="5964" xr:uid="{00000000-0005-0000-0000-0000354C0000}"/>
    <cellStyle name="標準 8 4 2 2 3 3 2" xfId="12377" xr:uid="{00000000-0005-0000-0000-0000364C0000}"/>
    <cellStyle name="標準 8 4 2 2 3 3 2 2" xfId="25192" xr:uid="{00000000-0005-0000-0000-0000374C0000}"/>
    <cellStyle name="標準 8 4 2 2 3 3 3" xfId="18785" xr:uid="{00000000-0005-0000-0000-0000384C0000}"/>
    <cellStyle name="標準 8 4 2 2 3 4" xfId="8195" xr:uid="{00000000-0005-0000-0000-0000394C0000}"/>
    <cellStyle name="標準 8 4 2 2 3 4 2" xfId="21010" xr:uid="{00000000-0005-0000-0000-00003A4C0000}"/>
    <cellStyle name="標準 8 4 2 2 3 5" xfId="14603" xr:uid="{00000000-0005-0000-0000-00003B4C0000}"/>
    <cellStyle name="標準 8 4 2 2 4" xfId="2778" xr:uid="{00000000-0005-0000-0000-00003C4C0000}"/>
    <cellStyle name="標準 8 4 2 2 4 2" xfId="9201" xr:uid="{00000000-0005-0000-0000-00003D4C0000}"/>
    <cellStyle name="標準 8 4 2 2 4 2 2" xfId="22016" xr:uid="{00000000-0005-0000-0000-00003E4C0000}"/>
    <cellStyle name="標準 8 4 2 2 4 3" xfId="15609" xr:uid="{00000000-0005-0000-0000-00003F4C0000}"/>
    <cellStyle name="標準 8 4 2 2 5" xfId="4942" xr:uid="{00000000-0005-0000-0000-0000404C0000}"/>
    <cellStyle name="標準 8 4 2 2 5 2" xfId="11355" xr:uid="{00000000-0005-0000-0000-0000414C0000}"/>
    <cellStyle name="標準 8 4 2 2 5 2 2" xfId="24170" xr:uid="{00000000-0005-0000-0000-0000424C0000}"/>
    <cellStyle name="標準 8 4 2 2 5 3" xfId="17763" xr:uid="{00000000-0005-0000-0000-0000434C0000}"/>
    <cellStyle name="標準 8 4 2 2 6" xfId="6622" xr:uid="{00000000-0005-0000-0000-0000444C0000}"/>
    <cellStyle name="標準 8 4 2 2 6 2" xfId="13033" xr:uid="{00000000-0005-0000-0000-0000454C0000}"/>
    <cellStyle name="標準 8 4 2 2 6 2 2" xfId="25848" xr:uid="{00000000-0005-0000-0000-0000464C0000}"/>
    <cellStyle name="標準 8 4 2 2 6 3" xfId="19441" xr:uid="{00000000-0005-0000-0000-0000474C0000}"/>
    <cellStyle name="標準 8 4 2 2 7" xfId="7087" xr:uid="{00000000-0005-0000-0000-0000484C0000}"/>
    <cellStyle name="標準 8 4 2 2 7 2" xfId="19902" xr:uid="{00000000-0005-0000-0000-0000494C0000}"/>
    <cellStyle name="標準 8 4 2 2 8" xfId="13495" xr:uid="{00000000-0005-0000-0000-00004A4C0000}"/>
    <cellStyle name="標準 8 4 2 3" xfId="1032" xr:uid="{00000000-0005-0000-0000-00004B4C0000}"/>
    <cellStyle name="標準 8 4 2 3 2" xfId="2063" xr:uid="{00000000-0005-0000-0000-00004C4C0000}"/>
    <cellStyle name="標準 8 4 2 3 2 2" xfId="4094" xr:uid="{00000000-0005-0000-0000-00004D4C0000}"/>
    <cellStyle name="標準 8 4 2 3 2 2 2" xfId="10514" xr:uid="{00000000-0005-0000-0000-00004E4C0000}"/>
    <cellStyle name="標準 8 4 2 3 2 2 2 2" xfId="23329" xr:uid="{00000000-0005-0000-0000-00004F4C0000}"/>
    <cellStyle name="標準 8 4 2 3 2 2 3" xfId="16922" xr:uid="{00000000-0005-0000-0000-0000504C0000}"/>
    <cellStyle name="標準 8 4 2 3 2 3" xfId="6258" xr:uid="{00000000-0005-0000-0000-0000514C0000}"/>
    <cellStyle name="標準 8 4 2 3 2 3 2" xfId="12671" xr:uid="{00000000-0005-0000-0000-0000524C0000}"/>
    <cellStyle name="標準 8 4 2 3 2 3 2 2" xfId="25486" xr:uid="{00000000-0005-0000-0000-0000534C0000}"/>
    <cellStyle name="標準 8 4 2 3 2 3 3" xfId="19079" xr:uid="{00000000-0005-0000-0000-0000544C0000}"/>
    <cellStyle name="標準 8 4 2 3 2 4" xfId="8489" xr:uid="{00000000-0005-0000-0000-0000554C0000}"/>
    <cellStyle name="標準 8 4 2 3 2 4 2" xfId="21304" xr:uid="{00000000-0005-0000-0000-0000564C0000}"/>
    <cellStyle name="標準 8 4 2 3 2 5" xfId="14897" xr:uid="{00000000-0005-0000-0000-0000574C0000}"/>
    <cellStyle name="標準 8 4 2 3 3" xfId="3072" xr:uid="{00000000-0005-0000-0000-0000584C0000}"/>
    <cellStyle name="標準 8 4 2 3 3 2" xfId="9495" xr:uid="{00000000-0005-0000-0000-0000594C0000}"/>
    <cellStyle name="標準 8 4 2 3 3 2 2" xfId="22310" xr:uid="{00000000-0005-0000-0000-00005A4C0000}"/>
    <cellStyle name="標準 8 4 2 3 3 3" xfId="15903" xr:uid="{00000000-0005-0000-0000-00005B4C0000}"/>
    <cellStyle name="標準 8 4 2 3 4" xfId="5236" xr:uid="{00000000-0005-0000-0000-00005C4C0000}"/>
    <cellStyle name="標準 8 4 2 3 4 2" xfId="11649" xr:uid="{00000000-0005-0000-0000-00005D4C0000}"/>
    <cellStyle name="標準 8 4 2 3 4 2 2" xfId="24464" xr:uid="{00000000-0005-0000-0000-00005E4C0000}"/>
    <cellStyle name="標準 8 4 2 3 4 3" xfId="18057" xr:uid="{00000000-0005-0000-0000-00005F4C0000}"/>
    <cellStyle name="標準 8 4 2 3 5" xfId="7485" xr:uid="{00000000-0005-0000-0000-0000604C0000}"/>
    <cellStyle name="標準 8 4 2 3 5 2" xfId="20300" xr:uid="{00000000-0005-0000-0000-0000614C0000}"/>
    <cellStyle name="標準 8 4 2 3 6" xfId="13893" xr:uid="{00000000-0005-0000-0000-0000624C0000}"/>
    <cellStyle name="標準 8 4 2 4" xfId="1584" xr:uid="{00000000-0005-0000-0000-0000634C0000}"/>
    <cellStyle name="標準 8 4 2 4 2" xfId="3615" xr:uid="{00000000-0005-0000-0000-0000644C0000}"/>
    <cellStyle name="標準 8 4 2 4 2 2" xfId="10035" xr:uid="{00000000-0005-0000-0000-0000654C0000}"/>
    <cellStyle name="標準 8 4 2 4 2 2 2" xfId="22850" xr:uid="{00000000-0005-0000-0000-0000664C0000}"/>
    <cellStyle name="標準 8 4 2 4 2 3" xfId="16443" xr:uid="{00000000-0005-0000-0000-0000674C0000}"/>
    <cellStyle name="標準 8 4 2 4 3" xfId="5779" xr:uid="{00000000-0005-0000-0000-0000684C0000}"/>
    <cellStyle name="標準 8 4 2 4 3 2" xfId="12192" xr:uid="{00000000-0005-0000-0000-0000694C0000}"/>
    <cellStyle name="標準 8 4 2 4 3 2 2" xfId="25007" xr:uid="{00000000-0005-0000-0000-00006A4C0000}"/>
    <cellStyle name="標準 8 4 2 4 3 3" xfId="18600" xr:uid="{00000000-0005-0000-0000-00006B4C0000}"/>
    <cellStyle name="標準 8 4 2 4 4" xfId="8010" xr:uid="{00000000-0005-0000-0000-00006C4C0000}"/>
    <cellStyle name="標準 8 4 2 4 4 2" xfId="20825" xr:uid="{00000000-0005-0000-0000-00006D4C0000}"/>
    <cellStyle name="標準 8 4 2 4 5" xfId="14418" xr:uid="{00000000-0005-0000-0000-00006E4C0000}"/>
    <cellStyle name="標準 8 4 2 5" xfId="2593" xr:uid="{00000000-0005-0000-0000-00006F4C0000}"/>
    <cellStyle name="標準 8 4 2 5 2" xfId="9016" xr:uid="{00000000-0005-0000-0000-0000704C0000}"/>
    <cellStyle name="標準 8 4 2 5 2 2" xfId="21831" xr:uid="{00000000-0005-0000-0000-0000714C0000}"/>
    <cellStyle name="標準 8 4 2 5 3" xfId="15424" xr:uid="{00000000-0005-0000-0000-0000724C0000}"/>
    <cellStyle name="標準 8 4 2 6" xfId="4757" xr:uid="{00000000-0005-0000-0000-0000734C0000}"/>
    <cellStyle name="標準 8 4 2 6 2" xfId="11170" xr:uid="{00000000-0005-0000-0000-0000744C0000}"/>
    <cellStyle name="標準 8 4 2 6 2 2" xfId="23985" xr:uid="{00000000-0005-0000-0000-0000754C0000}"/>
    <cellStyle name="標準 8 4 2 6 3" xfId="17578" xr:uid="{00000000-0005-0000-0000-0000764C0000}"/>
    <cellStyle name="標準 8 4 2 7" xfId="6594" xr:uid="{00000000-0005-0000-0000-0000774C0000}"/>
    <cellStyle name="標準 8 4 2 7 2" xfId="13006" xr:uid="{00000000-0005-0000-0000-0000784C0000}"/>
    <cellStyle name="標準 8 4 2 7 2 2" xfId="25821" xr:uid="{00000000-0005-0000-0000-0000794C0000}"/>
    <cellStyle name="標準 8 4 2 7 3" xfId="19414" xr:uid="{00000000-0005-0000-0000-00007A4C0000}"/>
    <cellStyle name="標準 8 4 2 8" xfId="6897" xr:uid="{00000000-0005-0000-0000-00007B4C0000}"/>
    <cellStyle name="標準 8 4 2 8 2" xfId="19712" xr:uid="{00000000-0005-0000-0000-00007C4C0000}"/>
    <cellStyle name="標準 8 4 2 9" xfId="13305" xr:uid="{00000000-0005-0000-0000-00007D4C0000}"/>
    <cellStyle name="標準 8 4 3" xfId="207" xr:uid="{00000000-0005-0000-0000-00007E4C0000}"/>
    <cellStyle name="標準 8 4 3 2" xfId="630" xr:uid="{00000000-0005-0000-0000-00007F4C0000}"/>
    <cellStyle name="標準 8 4 3 2 2" xfId="1241" xr:uid="{00000000-0005-0000-0000-0000804C0000}"/>
    <cellStyle name="標準 8 4 3 2 2 2" xfId="2281" xr:uid="{00000000-0005-0000-0000-0000814C0000}"/>
    <cellStyle name="標準 8 4 3 2 2 2 2" xfId="4312" xr:uid="{00000000-0005-0000-0000-0000824C0000}"/>
    <cellStyle name="標準 8 4 3 2 2 2 2 2" xfId="10732" xr:uid="{00000000-0005-0000-0000-0000834C0000}"/>
    <cellStyle name="標準 8 4 3 2 2 2 2 2 2" xfId="23547" xr:uid="{00000000-0005-0000-0000-0000844C0000}"/>
    <cellStyle name="標準 8 4 3 2 2 2 2 3" xfId="17140" xr:uid="{00000000-0005-0000-0000-0000854C0000}"/>
    <cellStyle name="標準 8 4 3 2 2 2 3" xfId="6476" xr:uid="{00000000-0005-0000-0000-0000864C0000}"/>
    <cellStyle name="標準 8 4 3 2 2 2 3 2" xfId="12889" xr:uid="{00000000-0005-0000-0000-0000874C0000}"/>
    <cellStyle name="標準 8 4 3 2 2 2 3 2 2" xfId="25704" xr:uid="{00000000-0005-0000-0000-0000884C0000}"/>
    <cellStyle name="標準 8 4 3 2 2 2 3 3" xfId="19297" xr:uid="{00000000-0005-0000-0000-0000894C0000}"/>
    <cellStyle name="標準 8 4 3 2 2 2 4" xfId="8707" xr:uid="{00000000-0005-0000-0000-00008A4C0000}"/>
    <cellStyle name="標準 8 4 3 2 2 2 4 2" xfId="21522" xr:uid="{00000000-0005-0000-0000-00008B4C0000}"/>
    <cellStyle name="標準 8 4 3 2 2 2 5" xfId="15115" xr:uid="{00000000-0005-0000-0000-00008C4C0000}"/>
    <cellStyle name="標準 8 4 3 2 2 3" xfId="3290" xr:uid="{00000000-0005-0000-0000-00008D4C0000}"/>
    <cellStyle name="標準 8 4 3 2 2 3 2" xfId="9713" xr:uid="{00000000-0005-0000-0000-00008E4C0000}"/>
    <cellStyle name="標準 8 4 3 2 2 3 2 2" xfId="22528" xr:uid="{00000000-0005-0000-0000-00008F4C0000}"/>
    <cellStyle name="標準 8 4 3 2 2 3 3" xfId="16121" xr:uid="{00000000-0005-0000-0000-0000904C0000}"/>
    <cellStyle name="標準 8 4 3 2 2 4" xfId="5454" xr:uid="{00000000-0005-0000-0000-0000914C0000}"/>
    <cellStyle name="標準 8 4 3 2 2 4 2" xfId="11867" xr:uid="{00000000-0005-0000-0000-0000924C0000}"/>
    <cellStyle name="標準 8 4 3 2 2 4 2 2" xfId="24682" xr:uid="{00000000-0005-0000-0000-0000934C0000}"/>
    <cellStyle name="標準 8 4 3 2 2 4 3" xfId="18275" xr:uid="{00000000-0005-0000-0000-0000944C0000}"/>
    <cellStyle name="標準 8 4 3 2 2 5" xfId="7694" xr:uid="{00000000-0005-0000-0000-0000954C0000}"/>
    <cellStyle name="標準 8 4 3 2 2 5 2" xfId="20509" xr:uid="{00000000-0005-0000-0000-0000964C0000}"/>
    <cellStyle name="標準 8 4 3 2 2 6" xfId="14102" xr:uid="{00000000-0005-0000-0000-0000974C0000}"/>
    <cellStyle name="標準 8 4 3 2 3" xfId="1799" xr:uid="{00000000-0005-0000-0000-0000984C0000}"/>
    <cellStyle name="標準 8 4 3 2 3 2" xfId="3830" xr:uid="{00000000-0005-0000-0000-0000994C0000}"/>
    <cellStyle name="標準 8 4 3 2 3 2 2" xfId="10250" xr:uid="{00000000-0005-0000-0000-00009A4C0000}"/>
    <cellStyle name="標準 8 4 3 2 3 2 2 2" xfId="23065" xr:uid="{00000000-0005-0000-0000-00009B4C0000}"/>
    <cellStyle name="標準 8 4 3 2 3 2 3" xfId="16658" xr:uid="{00000000-0005-0000-0000-00009C4C0000}"/>
    <cellStyle name="標準 8 4 3 2 3 3" xfId="5994" xr:uid="{00000000-0005-0000-0000-00009D4C0000}"/>
    <cellStyle name="標準 8 4 3 2 3 3 2" xfId="12407" xr:uid="{00000000-0005-0000-0000-00009E4C0000}"/>
    <cellStyle name="標準 8 4 3 2 3 3 2 2" xfId="25222" xr:uid="{00000000-0005-0000-0000-00009F4C0000}"/>
    <cellStyle name="標準 8 4 3 2 3 3 3" xfId="18815" xr:uid="{00000000-0005-0000-0000-0000A04C0000}"/>
    <cellStyle name="標準 8 4 3 2 3 4" xfId="8225" xr:uid="{00000000-0005-0000-0000-0000A14C0000}"/>
    <cellStyle name="標準 8 4 3 2 3 4 2" xfId="21040" xr:uid="{00000000-0005-0000-0000-0000A24C0000}"/>
    <cellStyle name="標準 8 4 3 2 3 5" xfId="14633" xr:uid="{00000000-0005-0000-0000-0000A34C0000}"/>
    <cellStyle name="標準 8 4 3 2 4" xfId="2808" xr:uid="{00000000-0005-0000-0000-0000A44C0000}"/>
    <cellStyle name="標準 8 4 3 2 4 2" xfId="9231" xr:uid="{00000000-0005-0000-0000-0000A54C0000}"/>
    <cellStyle name="標準 8 4 3 2 4 2 2" xfId="22046" xr:uid="{00000000-0005-0000-0000-0000A64C0000}"/>
    <cellStyle name="標準 8 4 3 2 4 3" xfId="15639" xr:uid="{00000000-0005-0000-0000-0000A74C0000}"/>
    <cellStyle name="標準 8 4 3 2 5" xfId="4972" xr:uid="{00000000-0005-0000-0000-0000A84C0000}"/>
    <cellStyle name="標準 8 4 3 2 5 2" xfId="11385" xr:uid="{00000000-0005-0000-0000-0000A94C0000}"/>
    <cellStyle name="標準 8 4 3 2 5 2 2" xfId="24200" xr:uid="{00000000-0005-0000-0000-0000AA4C0000}"/>
    <cellStyle name="標準 8 4 3 2 5 3" xfId="17793" xr:uid="{00000000-0005-0000-0000-0000AB4C0000}"/>
    <cellStyle name="標準 8 4 3 2 6" xfId="7107" xr:uid="{00000000-0005-0000-0000-0000AC4C0000}"/>
    <cellStyle name="標準 8 4 3 2 6 2" xfId="19922" xr:uid="{00000000-0005-0000-0000-0000AD4C0000}"/>
    <cellStyle name="標準 8 4 3 2 7" xfId="13515" xr:uid="{00000000-0005-0000-0000-0000AE4C0000}"/>
    <cellStyle name="標準 8 4 3 3" xfId="1053" xr:uid="{00000000-0005-0000-0000-0000AF4C0000}"/>
    <cellStyle name="標準 8 4 3 3 2" xfId="2093" xr:uid="{00000000-0005-0000-0000-0000B04C0000}"/>
    <cellStyle name="標準 8 4 3 3 2 2" xfId="4124" xr:uid="{00000000-0005-0000-0000-0000B14C0000}"/>
    <cellStyle name="標準 8 4 3 3 2 2 2" xfId="10544" xr:uid="{00000000-0005-0000-0000-0000B24C0000}"/>
    <cellStyle name="標準 8 4 3 3 2 2 2 2" xfId="23359" xr:uid="{00000000-0005-0000-0000-0000B34C0000}"/>
    <cellStyle name="標準 8 4 3 3 2 2 3" xfId="16952" xr:uid="{00000000-0005-0000-0000-0000B44C0000}"/>
    <cellStyle name="標準 8 4 3 3 2 3" xfId="6288" xr:uid="{00000000-0005-0000-0000-0000B54C0000}"/>
    <cellStyle name="標準 8 4 3 3 2 3 2" xfId="12701" xr:uid="{00000000-0005-0000-0000-0000B64C0000}"/>
    <cellStyle name="標準 8 4 3 3 2 3 2 2" xfId="25516" xr:uid="{00000000-0005-0000-0000-0000B74C0000}"/>
    <cellStyle name="標準 8 4 3 3 2 3 3" xfId="19109" xr:uid="{00000000-0005-0000-0000-0000B84C0000}"/>
    <cellStyle name="標準 8 4 3 3 2 4" xfId="8519" xr:uid="{00000000-0005-0000-0000-0000B94C0000}"/>
    <cellStyle name="標準 8 4 3 3 2 4 2" xfId="21334" xr:uid="{00000000-0005-0000-0000-0000BA4C0000}"/>
    <cellStyle name="標準 8 4 3 3 2 5" xfId="14927" xr:uid="{00000000-0005-0000-0000-0000BB4C0000}"/>
    <cellStyle name="標準 8 4 3 3 3" xfId="3102" xr:uid="{00000000-0005-0000-0000-0000BC4C0000}"/>
    <cellStyle name="標準 8 4 3 3 3 2" xfId="9525" xr:uid="{00000000-0005-0000-0000-0000BD4C0000}"/>
    <cellStyle name="標準 8 4 3 3 3 2 2" xfId="22340" xr:uid="{00000000-0005-0000-0000-0000BE4C0000}"/>
    <cellStyle name="標準 8 4 3 3 3 3" xfId="15933" xr:uid="{00000000-0005-0000-0000-0000BF4C0000}"/>
    <cellStyle name="標準 8 4 3 3 4" xfId="5266" xr:uid="{00000000-0005-0000-0000-0000C04C0000}"/>
    <cellStyle name="標準 8 4 3 3 4 2" xfId="11679" xr:uid="{00000000-0005-0000-0000-0000C14C0000}"/>
    <cellStyle name="標準 8 4 3 3 4 2 2" xfId="24494" xr:uid="{00000000-0005-0000-0000-0000C24C0000}"/>
    <cellStyle name="標準 8 4 3 3 4 3" xfId="18087" xr:uid="{00000000-0005-0000-0000-0000C34C0000}"/>
    <cellStyle name="標準 8 4 3 3 5" xfId="7506" xr:uid="{00000000-0005-0000-0000-0000C44C0000}"/>
    <cellStyle name="標準 8 4 3 3 5 2" xfId="20321" xr:uid="{00000000-0005-0000-0000-0000C54C0000}"/>
    <cellStyle name="標準 8 4 3 3 6" xfId="13914" xr:uid="{00000000-0005-0000-0000-0000C64C0000}"/>
    <cellStyle name="標準 8 4 3 4" xfId="1613" xr:uid="{00000000-0005-0000-0000-0000C74C0000}"/>
    <cellStyle name="標準 8 4 3 4 2" xfId="3644" xr:uid="{00000000-0005-0000-0000-0000C84C0000}"/>
    <cellStyle name="標準 8 4 3 4 2 2" xfId="10064" xr:uid="{00000000-0005-0000-0000-0000C94C0000}"/>
    <cellStyle name="標準 8 4 3 4 2 2 2" xfId="22879" xr:uid="{00000000-0005-0000-0000-0000CA4C0000}"/>
    <cellStyle name="標準 8 4 3 4 2 3" xfId="16472" xr:uid="{00000000-0005-0000-0000-0000CB4C0000}"/>
    <cellStyle name="標準 8 4 3 4 3" xfId="5808" xr:uid="{00000000-0005-0000-0000-0000CC4C0000}"/>
    <cellStyle name="標準 8 4 3 4 3 2" xfId="12221" xr:uid="{00000000-0005-0000-0000-0000CD4C0000}"/>
    <cellStyle name="標準 8 4 3 4 3 2 2" xfId="25036" xr:uid="{00000000-0005-0000-0000-0000CE4C0000}"/>
    <cellStyle name="標準 8 4 3 4 3 3" xfId="18629" xr:uid="{00000000-0005-0000-0000-0000CF4C0000}"/>
    <cellStyle name="標準 8 4 3 4 4" xfId="8039" xr:uid="{00000000-0005-0000-0000-0000D04C0000}"/>
    <cellStyle name="標準 8 4 3 4 4 2" xfId="20854" xr:uid="{00000000-0005-0000-0000-0000D14C0000}"/>
    <cellStyle name="標準 8 4 3 4 5" xfId="14447" xr:uid="{00000000-0005-0000-0000-0000D24C0000}"/>
    <cellStyle name="標準 8 4 3 5" xfId="2622" xr:uid="{00000000-0005-0000-0000-0000D34C0000}"/>
    <cellStyle name="標準 8 4 3 5 2" xfId="9045" xr:uid="{00000000-0005-0000-0000-0000D44C0000}"/>
    <cellStyle name="標準 8 4 3 5 2 2" xfId="21860" xr:uid="{00000000-0005-0000-0000-0000D54C0000}"/>
    <cellStyle name="標準 8 4 3 5 3" xfId="15453" xr:uid="{00000000-0005-0000-0000-0000D64C0000}"/>
    <cellStyle name="標準 8 4 3 6" xfId="4786" xr:uid="{00000000-0005-0000-0000-0000D74C0000}"/>
    <cellStyle name="標準 8 4 3 6 2" xfId="11199" xr:uid="{00000000-0005-0000-0000-0000D84C0000}"/>
    <cellStyle name="標準 8 4 3 6 2 2" xfId="24014" xr:uid="{00000000-0005-0000-0000-0000D94C0000}"/>
    <cellStyle name="標準 8 4 3 6 3" xfId="17607" xr:uid="{00000000-0005-0000-0000-0000DA4C0000}"/>
    <cellStyle name="標準 8 4 3 7" xfId="6713" xr:uid="{00000000-0005-0000-0000-0000DB4C0000}"/>
    <cellStyle name="標準 8 4 3 7 2" xfId="19528" xr:uid="{00000000-0005-0000-0000-0000DC4C0000}"/>
    <cellStyle name="標準 8 4 3 8" xfId="13121" xr:uid="{00000000-0005-0000-0000-0000DD4C0000}"/>
    <cellStyle name="標準 8 4 4" xfId="123" xr:uid="{00000000-0005-0000-0000-0000DE4C0000}"/>
    <cellStyle name="標準 8 4 4 2" xfId="590" xr:uid="{00000000-0005-0000-0000-0000DF4C0000}"/>
    <cellStyle name="標準 8 4 4 2 2" xfId="1182" xr:uid="{00000000-0005-0000-0000-0000E04C0000}"/>
    <cellStyle name="標準 8 4 4 2 2 2" xfId="2222" xr:uid="{00000000-0005-0000-0000-0000E14C0000}"/>
    <cellStyle name="標準 8 4 4 2 2 2 2" xfId="4253" xr:uid="{00000000-0005-0000-0000-0000E24C0000}"/>
    <cellStyle name="標準 8 4 4 2 2 2 2 2" xfId="10673" xr:uid="{00000000-0005-0000-0000-0000E34C0000}"/>
    <cellStyle name="標準 8 4 4 2 2 2 2 2 2" xfId="23488" xr:uid="{00000000-0005-0000-0000-0000E44C0000}"/>
    <cellStyle name="標準 8 4 4 2 2 2 2 3" xfId="17081" xr:uid="{00000000-0005-0000-0000-0000E54C0000}"/>
    <cellStyle name="標準 8 4 4 2 2 2 3" xfId="6417" xr:uid="{00000000-0005-0000-0000-0000E64C0000}"/>
    <cellStyle name="標準 8 4 4 2 2 2 3 2" xfId="12830" xr:uid="{00000000-0005-0000-0000-0000E74C0000}"/>
    <cellStyle name="標準 8 4 4 2 2 2 3 2 2" xfId="25645" xr:uid="{00000000-0005-0000-0000-0000E84C0000}"/>
    <cellStyle name="標準 8 4 4 2 2 2 3 3" xfId="19238" xr:uid="{00000000-0005-0000-0000-0000E94C0000}"/>
    <cellStyle name="標準 8 4 4 2 2 2 4" xfId="8648" xr:uid="{00000000-0005-0000-0000-0000EA4C0000}"/>
    <cellStyle name="標準 8 4 4 2 2 2 4 2" xfId="21463" xr:uid="{00000000-0005-0000-0000-0000EB4C0000}"/>
    <cellStyle name="標準 8 4 4 2 2 2 5" xfId="15056" xr:uid="{00000000-0005-0000-0000-0000EC4C0000}"/>
    <cellStyle name="標準 8 4 4 2 2 3" xfId="3231" xr:uid="{00000000-0005-0000-0000-0000ED4C0000}"/>
    <cellStyle name="標準 8 4 4 2 2 3 2" xfId="9654" xr:uid="{00000000-0005-0000-0000-0000EE4C0000}"/>
    <cellStyle name="標準 8 4 4 2 2 3 2 2" xfId="22469" xr:uid="{00000000-0005-0000-0000-0000EF4C0000}"/>
    <cellStyle name="標準 8 4 4 2 2 3 3" xfId="16062" xr:uid="{00000000-0005-0000-0000-0000F04C0000}"/>
    <cellStyle name="標準 8 4 4 2 2 4" xfId="5395" xr:uid="{00000000-0005-0000-0000-0000F14C0000}"/>
    <cellStyle name="標準 8 4 4 2 2 4 2" xfId="11808" xr:uid="{00000000-0005-0000-0000-0000F24C0000}"/>
    <cellStyle name="標準 8 4 4 2 2 4 2 2" xfId="24623" xr:uid="{00000000-0005-0000-0000-0000F34C0000}"/>
    <cellStyle name="標準 8 4 4 2 2 4 3" xfId="18216" xr:uid="{00000000-0005-0000-0000-0000F44C0000}"/>
    <cellStyle name="標準 8 4 4 2 2 5" xfId="7635" xr:uid="{00000000-0005-0000-0000-0000F54C0000}"/>
    <cellStyle name="標準 8 4 4 2 2 5 2" xfId="20450" xr:uid="{00000000-0005-0000-0000-0000F64C0000}"/>
    <cellStyle name="標準 8 4 4 2 2 6" xfId="14043" xr:uid="{00000000-0005-0000-0000-0000F74C0000}"/>
    <cellStyle name="標準 8 4 4 2 3" xfId="1740" xr:uid="{00000000-0005-0000-0000-0000F84C0000}"/>
    <cellStyle name="標準 8 4 4 2 3 2" xfId="3771" xr:uid="{00000000-0005-0000-0000-0000F94C0000}"/>
    <cellStyle name="標準 8 4 4 2 3 2 2" xfId="10191" xr:uid="{00000000-0005-0000-0000-0000FA4C0000}"/>
    <cellStyle name="標準 8 4 4 2 3 2 2 2" xfId="23006" xr:uid="{00000000-0005-0000-0000-0000FB4C0000}"/>
    <cellStyle name="標準 8 4 4 2 3 2 3" xfId="16599" xr:uid="{00000000-0005-0000-0000-0000FC4C0000}"/>
    <cellStyle name="標準 8 4 4 2 3 3" xfId="5935" xr:uid="{00000000-0005-0000-0000-0000FD4C0000}"/>
    <cellStyle name="標準 8 4 4 2 3 3 2" xfId="12348" xr:uid="{00000000-0005-0000-0000-0000FE4C0000}"/>
    <cellStyle name="標準 8 4 4 2 3 3 2 2" xfId="25163" xr:uid="{00000000-0005-0000-0000-0000FF4C0000}"/>
    <cellStyle name="標準 8 4 4 2 3 3 3" xfId="18756" xr:uid="{00000000-0005-0000-0000-0000004D0000}"/>
    <cellStyle name="標準 8 4 4 2 3 4" xfId="8166" xr:uid="{00000000-0005-0000-0000-0000014D0000}"/>
    <cellStyle name="標準 8 4 4 2 3 4 2" xfId="20981" xr:uid="{00000000-0005-0000-0000-0000024D0000}"/>
    <cellStyle name="標準 8 4 4 2 3 5" xfId="14574" xr:uid="{00000000-0005-0000-0000-0000034D0000}"/>
    <cellStyle name="標準 8 4 4 2 4" xfId="2749" xr:uid="{00000000-0005-0000-0000-0000044D0000}"/>
    <cellStyle name="標準 8 4 4 2 4 2" xfId="9172" xr:uid="{00000000-0005-0000-0000-0000054D0000}"/>
    <cellStyle name="標準 8 4 4 2 4 2 2" xfId="21987" xr:uid="{00000000-0005-0000-0000-0000064D0000}"/>
    <cellStyle name="標準 8 4 4 2 4 3" xfId="15580" xr:uid="{00000000-0005-0000-0000-0000074D0000}"/>
    <cellStyle name="標準 8 4 4 2 5" xfId="4913" xr:uid="{00000000-0005-0000-0000-0000084D0000}"/>
    <cellStyle name="標準 8 4 4 2 5 2" xfId="11326" xr:uid="{00000000-0005-0000-0000-0000094D0000}"/>
    <cellStyle name="標準 8 4 4 2 5 2 2" xfId="24141" xr:uid="{00000000-0005-0000-0000-00000A4D0000}"/>
    <cellStyle name="標準 8 4 4 2 5 3" xfId="17734" xr:uid="{00000000-0005-0000-0000-00000B4D0000}"/>
    <cellStyle name="標準 8 4 4 2 6" xfId="7067" xr:uid="{00000000-0005-0000-0000-00000C4D0000}"/>
    <cellStyle name="標準 8 4 4 2 6 2" xfId="19882" xr:uid="{00000000-0005-0000-0000-00000D4D0000}"/>
    <cellStyle name="標準 8 4 4 2 7" xfId="13475" xr:uid="{00000000-0005-0000-0000-00000E4D0000}"/>
    <cellStyle name="標準 8 4 4 3" xfId="1011" xr:uid="{00000000-0005-0000-0000-00000F4D0000}"/>
    <cellStyle name="標準 8 4 4 3 2" xfId="2034" xr:uid="{00000000-0005-0000-0000-0000104D0000}"/>
    <cellStyle name="標準 8 4 4 3 2 2" xfId="4065" xr:uid="{00000000-0005-0000-0000-0000114D0000}"/>
    <cellStyle name="標準 8 4 4 3 2 2 2" xfId="10485" xr:uid="{00000000-0005-0000-0000-0000124D0000}"/>
    <cellStyle name="標準 8 4 4 3 2 2 2 2" xfId="23300" xr:uid="{00000000-0005-0000-0000-0000134D0000}"/>
    <cellStyle name="標準 8 4 4 3 2 2 3" xfId="16893" xr:uid="{00000000-0005-0000-0000-0000144D0000}"/>
    <cellStyle name="標準 8 4 4 3 2 3" xfId="6229" xr:uid="{00000000-0005-0000-0000-0000154D0000}"/>
    <cellStyle name="標準 8 4 4 3 2 3 2" xfId="12642" xr:uid="{00000000-0005-0000-0000-0000164D0000}"/>
    <cellStyle name="標準 8 4 4 3 2 3 2 2" xfId="25457" xr:uid="{00000000-0005-0000-0000-0000174D0000}"/>
    <cellStyle name="標準 8 4 4 3 2 3 3" xfId="19050" xr:uid="{00000000-0005-0000-0000-0000184D0000}"/>
    <cellStyle name="標準 8 4 4 3 2 4" xfId="8460" xr:uid="{00000000-0005-0000-0000-0000194D0000}"/>
    <cellStyle name="標準 8 4 4 3 2 4 2" xfId="21275" xr:uid="{00000000-0005-0000-0000-00001A4D0000}"/>
    <cellStyle name="標準 8 4 4 3 2 5" xfId="14868" xr:uid="{00000000-0005-0000-0000-00001B4D0000}"/>
    <cellStyle name="標準 8 4 4 3 3" xfId="3043" xr:uid="{00000000-0005-0000-0000-00001C4D0000}"/>
    <cellStyle name="標準 8 4 4 3 3 2" xfId="9466" xr:uid="{00000000-0005-0000-0000-00001D4D0000}"/>
    <cellStyle name="標準 8 4 4 3 3 2 2" xfId="22281" xr:uid="{00000000-0005-0000-0000-00001E4D0000}"/>
    <cellStyle name="標準 8 4 4 3 3 3" xfId="15874" xr:uid="{00000000-0005-0000-0000-00001F4D0000}"/>
    <cellStyle name="標準 8 4 4 3 4" xfId="5207" xr:uid="{00000000-0005-0000-0000-0000204D0000}"/>
    <cellStyle name="標準 8 4 4 3 4 2" xfId="11620" xr:uid="{00000000-0005-0000-0000-0000214D0000}"/>
    <cellStyle name="標準 8 4 4 3 4 2 2" xfId="24435" xr:uid="{00000000-0005-0000-0000-0000224D0000}"/>
    <cellStyle name="標準 8 4 4 3 4 3" xfId="18028" xr:uid="{00000000-0005-0000-0000-0000234D0000}"/>
    <cellStyle name="標準 8 4 4 3 5" xfId="7464" xr:uid="{00000000-0005-0000-0000-0000244D0000}"/>
    <cellStyle name="標準 8 4 4 3 5 2" xfId="20279" xr:uid="{00000000-0005-0000-0000-0000254D0000}"/>
    <cellStyle name="標準 8 4 4 3 6" xfId="13872" xr:uid="{00000000-0005-0000-0000-0000264D0000}"/>
    <cellStyle name="標準 8 4 4 4" xfId="1555" xr:uid="{00000000-0005-0000-0000-0000274D0000}"/>
    <cellStyle name="標準 8 4 4 4 2" xfId="3586" xr:uid="{00000000-0005-0000-0000-0000284D0000}"/>
    <cellStyle name="標準 8 4 4 4 2 2" xfId="10006" xr:uid="{00000000-0005-0000-0000-0000294D0000}"/>
    <cellStyle name="標準 8 4 4 4 2 2 2" xfId="22821" xr:uid="{00000000-0005-0000-0000-00002A4D0000}"/>
    <cellStyle name="標準 8 4 4 4 2 3" xfId="16414" xr:uid="{00000000-0005-0000-0000-00002B4D0000}"/>
    <cellStyle name="標準 8 4 4 4 3" xfId="5750" xr:uid="{00000000-0005-0000-0000-00002C4D0000}"/>
    <cellStyle name="標準 8 4 4 4 3 2" xfId="12163" xr:uid="{00000000-0005-0000-0000-00002D4D0000}"/>
    <cellStyle name="標準 8 4 4 4 3 2 2" xfId="24978" xr:uid="{00000000-0005-0000-0000-00002E4D0000}"/>
    <cellStyle name="標準 8 4 4 4 3 3" xfId="18571" xr:uid="{00000000-0005-0000-0000-00002F4D0000}"/>
    <cellStyle name="標準 8 4 4 4 4" xfId="7981" xr:uid="{00000000-0005-0000-0000-0000304D0000}"/>
    <cellStyle name="標準 8 4 4 4 4 2" xfId="20796" xr:uid="{00000000-0005-0000-0000-0000314D0000}"/>
    <cellStyle name="標準 8 4 4 4 5" xfId="14389" xr:uid="{00000000-0005-0000-0000-0000324D0000}"/>
    <cellStyle name="標準 8 4 4 5" xfId="2564" xr:uid="{00000000-0005-0000-0000-0000334D0000}"/>
    <cellStyle name="標準 8 4 4 5 2" xfId="8987" xr:uid="{00000000-0005-0000-0000-0000344D0000}"/>
    <cellStyle name="標準 8 4 4 5 2 2" xfId="21802" xr:uid="{00000000-0005-0000-0000-0000354D0000}"/>
    <cellStyle name="標準 8 4 4 5 3" xfId="15395" xr:uid="{00000000-0005-0000-0000-0000364D0000}"/>
    <cellStyle name="標準 8 4 4 6" xfId="4728" xr:uid="{00000000-0005-0000-0000-0000374D0000}"/>
    <cellStyle name="標準 8 4 4 6 2" xfId="11141" xr:uid="{00000000-0005-0000-0000-0000384D0000}"/>
    <cellStyle name="標準 8 4 4 6 2 2" xfId="23956" xr:uid="{00000000-0005-0000-0000-0000394D0000}"/>
    <cellStyle name="標準 8 4 4 6 3" xfId="17549" xr:uid="{00000000-0005-0000-0000-00003A4D0000}"/>
    <cellStyle name="標準 8 4 4 7" xfId="6673" xr:uid="{00000000-0005-0000-0000-00003B4D0000}"/>
    <cellStyle name="標準 8 4 4 7 2" xfId="19488" xr:uid="{00000000-0005-0000-0000-00003C4D0000}"/>
    <cellStyle name="標準 8 4 4 8" xfId="13081" xr:uid="{00000000-0005-0000-0000-00003D4D0000}"/>
    <cellStyle name="標準 8 4 5" xfId="449" xr:uid="{00000000-0005-0000-0000-00003E4D0000}"/>
    <cellStyle name="標準 8 4 5 2" xfId="549" xr:uid="{00000000-0005-0000-0000-00003F4D0000}"/>
    <cellStyle name="標準 8 4 5 2 2" xfId="1138" xr:uid="{00000000-0005-0000-0000-0000404D0000}"/>
    <cellStyle name="標準 8 4 5 2 2 2" xfId="2178" xr:uid="{00000000-0005-0000-0000-0000414D0000}"/>
    <cellStyle name="標準 8 4 5 2 2 2 2" xfId="4209" xr:uid="{00000000-0005-0000-0000-0000424D0000}"/>
    <cellStyle name="標準 8 4 5 2 2 2 2 2" xfId="10629" xr:uid="{00000000-0005-0000-0000-0000434D0000}"/>
    <cellStyle name="標準 8 4 5 2 2 2 2 2 2" xfId="23444" xr:uid="{00000000-0005-0000-0000-0000444D0000}"/>
    <cellStyle name="標準 8 4 5 2 2 2 2 3" xfId="17037" xr:uid="{00000000-0005-0000-0000-0000454D0000}"/>
    <cellStyle name="標準 8 4 5 2 2 2 3" xfId="6373" xr:uid="{00000000-0005-0000-0000-0000464D0000}"/>
    <cellStyle name="標準 8 4 5 2 2 2 3 2" xfId="12786" xr:uid="{00000000-0005-0000-0000-0000474D0000}"/>
    <cellStyle name="標準 8 4 5 2 2 2 3 2 2" xfId="25601" xr:uid="{00000000-0005-0000-0000-0000484D0000}"/>
    <cellStyle name="標準 8 4 5 2 2 2 3 3" xfId="19194" xr:uid="{00000000-0005-0000-0000-0000494D0000}"/>
    <cellStyle name="標準 8 4 5 2 2 2 4" xfId="8604" xr:uid="{00000000-0005-0000-0000-00004A4D0000}"/>
    <cellStyle name="標準 8 4 5 2 2 2 4 2" xfId="21419" xr:uid="{00000000-0005-0000-0000-00004B4D0000}"/>
    <cellStyle name="標準 8 4 5 2 2 2 5" xfId="15012" xr:uid="{00000000-0005-0000-0000-00004C4D0000}"/>
    <cellStyle name="標準 8 4 5 2 2 3" xfId="3187" xr:uid="{00000000-0005-0000-0000-00004D4D0000}"/>
    <cellStyle name="標準 8 4 5 2 2 3 2" xfId="9610" xr:uid="{00000000-0005-0000-0000-00004E4D0000}"/>
    <cellStyle name="標準 8 4 5 2 2 3 2 2" xfId="22425" xr:uid="{00000000-0005-0000-0000-00004F4D0000}"/>
    <cellStyle name="標準 8 4 5 2 2 3 3" xfId="16018" xr:uid="{00000000-0005-0000-0000-0000504D0000}"/>
    <cellStyle name="標準 8 4 5 2 2 4" xfId="5351" xr:uid="{00000000-0005-0000-0000-0000514D0000}"/>
    <cellStyle name="標準 8 4 5 2 2 4 2" xfId="11764" xr:uid="{00000000-0005-0000-0000-0000524D0000}"/>
    <cellStyle name="標準 8 4 5 2 2 4 2 2" xfId="24579" xr:uid="{00000000-0005-0000-0000-0000534D0000}"/>
    <cellStyle name="標準 8 4 5 2 2 4 3" xfId="18172" xr:uid="{00000000-0005-0000-0000-0000544D0000}"/>
    <cellStyle name="標準 8 4 5 2 2 5" xfId="7591" xr:uid="{00000000-0005-0000-0000-0000554D0000}"/>
    <cellStyle name="標準 8 4 5 2 2 5 2" xfId="20406" xr:uid="{00000000-0005-0000-0000-0000564D0000}"/>
    <cellStyle name="標準 8 4 5 2 2 6" xfId="13999" xr:uid="{00000000-0005-0000-0000-0000574D0000}"/>
    <cellStyle name="標準 8 4 5 2 3" xfId="1696" xr:uid="{00000000-0005-0000-0000-0000584D0000}"/>
    <cellStyle name="標準 8 4 5 2 3 2" xfId="3727" xr:uid="{00000000-0005-0000-0000-0000594D0000}"/>
    <cellStyle name="標準 8 4 5 2 3 2 2" xfId="10147" xr:uid="{00000000-0005-0000-0000-00005A4D0000}"/>
    <cellStyle name="標準 8 4 5 2 3 2 2 2" xfId="22962" xr:uid="{00000000-0005-0000-0000-00005B4D0000}"/>
    <cellStyle name="標準 8 4 5 2 3 2 3" xfId="16555" xr:uid="{00000000-0005-0000-0000-00005C4D0000}"/>
    <cellStyle name="標準 8 4 5 2 3 3" xfId="5891" xr:uid="{00000000-0005-0000-0000-00005D4D0000}"/>
    <cellStyle name="標準 8 4 5 2 3 3 2" xfId="12304" xr:uid="{00000000-0005-0000-0000-00005E4D0000}"/>
    <cellStyle name="標準 8 4 5 2 3 3 2 2" xfId="25119" xr:uid="{00000000-0005-0000-0000-00005F4D0000}"/>
    <cellStyle name="標準 8 4 5 2 3 3 3" xfId="18712" xr:uid="{00000000-0005-0000-0000-0000604D0000}"/>
    <cellStyle name="標準 8 4 5 2 3 4" xfId="8122" xr:uid="{00000000-0005-0000-0000-0000614D0000}"/>
    <cellStyle name="標準 8 4 5 2 3 4 2" xfId="20937" xr:uid="{00000000-0005-0000-0000-0000624D0000}"/>
    <cellStyle name="標準 8 4 5 2 3 5" xfId="14530" xr:uid="{00000000-0005-0000-0000-0000634D0000}"/>
    <cellStyle name="標準 8 4 5 2 4" xfId="2705" xr:uid="{00000000-0005-0000-0000-0000644D0000}"/>
    <cellStyle name="標準 8 4 5 2 4 2" xfId="9128" xr:uid="{00000000-0005-0000-0000-0000654D0000}"/>
    <cellStyle name="標準 8 4 5 2 4 2 2" xfId="21943" xr:uid="{00000000-0005-0000-0000-0000664D0000}"/>
    <cellStyle name="標準 8 4 5 2 4 3" xfId="15536" xr:uid="{00000000-0005-0000-0000-0000674D0000}"/>
    <cellStyle name="標準 8 4 5 2 5" xfId="4869" xr:uid="{00000000-0005-0000-0000-0000684D0000}"/>
    <cellStyle name="標準 8 4 5 2 5 2" xfId="11282" xr:uid="{00000000-0005-0000-0000-0000694D0000}"/>
    <cellStyle name="標準 8 4 5 2 5 2 2" xfId="24097" xr:uid="{00000000-0005-0000-0000-00006A4D0000}"/>
    <cellStyle name="標準 8 4 5 2 5 3" xfId="17690" xr:uid="{00000000-0005-0000-0000-00006B4D0000}"/>
    <cellStyle name="標準 8 4 5 2 6" xfId="7026" xr:uid="{00000000-0005-0000-0000-00006C4D0000}"/>
    <cellStyle name="標準 8 4 5 2 6 2" xfId="19841" xr:uid="{00000000-0005-0000-0000-00006D4D0000}"/>
    <cellStyle name="標準 8 4 5 2 7" xfId="13434" xr:uid="{00000000-0005-0000-0000-00006E4D0000}"/>
    <cellStyle name="標準 8 4 5 3" xfId="968" xr:uid="{00000000-0005-0000-0000-00006F4D0000}"/>
    <cellStyle name="標準 8 4 5 3 2" xfId="1990" xr:uid="{00000000-0005-0000-0000-0000704D0000}"/>
    <cellStyle name="標準 8 4 5 3 2 2" xfId="4021" xr:uid="{00000000-0005-0000-0000-0000714D0000}"/>
    <cellStyle name="標準 8 4 5 3 2 2 2" xfId="10441" xr:uid="{00000000-0005-0000-0000-0000724D0000}"/>
    <cellStyle name="標準 8 4 5 3 2 2 2 2" xfId="23256" xr:uid="{00000000-0005-0000-0000-0000734D0000}"/>
    <cellStyle name="標準 8 4 5 3 2 2 3" xfId="16849" xr:uid="{00000000-0005-0000-0000-0000744D0000}"/>
    <cellStyle name="標準 8 4 5 3 2 3" xfId="6185" xr:uid="{00000000-0005-0000-0000-0000754D0000}"/>
    <cellStyle name="標準 8 4 5 3 2 3 2" xfId="12598" xr:uid="{00000000-0005-0000-0000-0000764D0000}"/>
    <cellStyle name="標準 8 4 5 3 2 3 2 2" xfId="25413" xr:uid="{00000000-0005-0000-0000-0000774D0000}"/>
    <cellStyle name="標準 8 4 5 3 2 3 3" xfId="19006" xr:uid="{00000000-0005-0000-0000-0000784D0000}"/>
    <cellStyle name="標準 8 4 5 3 2 4" xfId="8416" xr:uid="{00000000-0005-0000-0000-0000794D0000}"/>
    <cellStyle name="標準 8 4 5 3 2 4 2" xfId="21231" xr:uid="{00000000-0005-0000-0000-00007A4D0000}"/>
    <cellStyle name="標準 8 4 5 3 2 5" xfId="14824" xr:uid="{00000000-0005-0000-0000-00007B4D0000}"/>
    <cellStyle name="標準 8 4 5 3 3" xfId="2999" xr:uid="{00000000-0005-0000-0000-00007C4D0000}"/>
    <cellStyle name="標準 8 4 5 3 3 2" xfId="9422" xr:uid="{00000000-0005-0000-0000-00007D4D0000}"/>
    <cellStyle name="標準 8 4 5 3 3 2 2" xfId="22237" xr:uid="{00000000-0005-0000-0000-00007E4D0000}"/>
    <cellStyle name="標準 8 4 5 3 3 3" xfId="15830" xr:uid="{00000000-0005-0000-0000-00007F4D0000}"/>
    <cellStyle name="標準 8 4 5 3 4" xfId="5163" xr:uid="{00000000-0005-0000-0000-0000804D0000}"/>
    <cellStyle name="標準 8 4 5 3 4 2" xfId="11576" xr:uid="{00000000-0005-0000-0000-0000814D0000}"/>
    <cellStyle name="標準 8 4 5 3 4 2 2" xfId="24391" xr:uid="{00000000-0005-0000-0000-0000824D0000}"/>
    <cellStyle name="標準 8 4 5 3 4 3" xfId="17984" xr:uid="{00000000-0005-0000-0000-0000834D0000}"/>
    <cellStyle name="標準 8 4 5 3 5" xfId="7421" xr:uid="{00000000-0005-0000-0000-0000844D0000}"/>
    <cellStyle name="標準 8 4 5 3 5 2" xfId="20236" xr:uid="{00000000-0005-0000-0000-0000854D0000}"/>
    <cellStyle name="標準 8 4 5 3 6" xfId="13829" xr:uid="{00000000-0005-0000-0000-0000864D0000}"/>
    <cellStyle name="標準 8 4 5 4" xfId="1510" xr:uid="{00000000-0005-0000-0000-0000874D0000}"/>
    <cellStyle name="標準 8 4 5 4 2" xfId="3542" xr:uid="{00000000-0005-0000-0000-0000884D0000}"/>
    <cellStyle name="標準 8 4 5 4 2 2" xfId="9962" xr:uid="{00000000-0005-0000-0000-0000894D0000}"/>
    <cellStyle name="標準 8 4 5 4 2 2 2" xfId="22777" xr:uid="{00000000-0005-0000-0000-00008A4D0000}"/>
    <cellStyle name="標準 8 4 5 4 2 3" xfId="16370" xr:uid="{00000000-0005-0000-0000-00008B4D0000}"/>
    <cellStyle name="標準 8 4 5 4 3" xfId="5706" xr:uid="{00000000-0005-0000-0000-00008C4D0000}"/>
    <cellStyle name="標準 8 4 5 4 3 2" xfId="12119" xr:uid="{00000000-0005-0000-0000-00008D4D0000}"/>
    <cellStyle name="標準 8 4 5 4 3 2 2" xfId="24934" xr:uid="{00000000-0005-0000-0000-00008E4D0000}"/>
    <cellStyle name="標準 8 4 5 4 3 3" xfId="18527" xr:uid="{00000000-0005-0000-0000-00008F4D0000}"/>
    <cellStyle name="標準 8 4 5 4 4" xfId="7937" xr:uid="{00000000-0005-0000-0000-0000904D0000}"/>
    <cellStyle name="標準 8 4 5 4 4 2" xfId="20752" xr:uid="{00000000-0005-0000-0000-0000914D0000}"/>
    <cellStyle name="標準 8 4 5 4 5" xfId="14345" xr:uid="{00000000-0005-0000-0000-0000924D0000}"/>
    <cellStyle name="標準 8 4 5 5" xfId="2520" xr:uid="{00000000-0005-0000-0000-0000934D0000}"/>
    <cellStyle name="標準 8 4 5 5 2" xfId="8943" xr:uid="{00000000-0005-0000-0000-0000944D0000}"/>
    <cellStyle name="標準 8 4 5 5 2 2" xfId="21758" xr:uid="{00000000-0005-0000-0000-0000954D0000}"/>
    <cellStyle name="標準 8 4 5 5 3" xfId="15351" xr:uid="{00000000-0005-0000-0000-0000964D0000}"/>
    <cellStyle name="標準 8 4 5 6" xfId="4684" xr:uid="{00000000-0005-0000-0000-0000974D0000}"/>
    <cellStyle name="標準 8 4 5 6 2" xfId="11097" xr:uid="{00000000-0005-0000-0000-0000984D0000}"/>
    <cellStyle name="標準 8 4 5 6 2 2" xfId="23912" xr:uid="{00000000-0005-0000-0000-0000994D0000}"/>
    <cellStyle name="標準 8 4 5 6 3" xfId="17505" xr:uid="{00000000-0005-0000-0000-00009A4D0000}"/>
    <cellStyle name="標準 8 4 5 7" xfId="6929" xr:uid="{00000000-0005-0000-0000-00009B4D0000}"/>
    <cellStyle name="標準 8 4 5 7 2" xfId="19744" xr:uid="{00000000-0005-0000-0000-00009C4D0000}"/>
    <cellStyle name="標準 8 4 5 8" xfId="13337" xr:uid="{00000000-0005-0000-0000-00009D4D0000}"/>
    <cellStyle name="標準 8 4 6" xfId="405" xr:uid="{00000000-0005-0000-0000-00009E4D0000}"/>
    <cellStyle name="標準 8 4 6 2" xfId="931" xr:uid="{00000000-0005-0000-0000-00009F4D0000}"/>
    <cellStyle name="標準 8 4 6 2 2" xfId="1953" xr:uid="{00000000-0005-0000-0000-0000A04D0000}"/>
    <cellStyle name="標準 8 4 6 2 2 2" xfId="3984" xr:uid="{00000000-0005-0000-0000-0000A14D0000}"/>
    <cellStyle name="標準 8 4 6 2 2 2 2" xfId="10404" xr:uid="{00000000-0005-0000-0000-0000A24D0000}"/>
    <cellStyle name="標準 8 4 6 2 2 2 2 2" xfId="23219" xr:uid="{00000000-0005-0000-0000-0000A34D0000}"/>
    <cellStyle name="標準 8 4 6 2 2 2 3" xfId="16812" xr:uid="{00000000-0005-0000-0000-0000A44D0000}"/>
    <cellStyle name="標準 8 4 6 2 2 3" xfId="6148" xr:uid="{00000000-0005-0000-0000-0000A54D0000}"/>
    <cellStyle name="標準 8 4 6 2 2 3 2" xfId="12561" xr:uid="{00000000-0005-0000-0000-0000A64D0000}"/>
    <cellStyle name="標準 8 4 6 2 2 3 2 2" xfId="25376" xr:uid="{00000000-0005-0000-0000-0000A74D0000}"/>
    <cellStyle name="標準 8 4 6 2 2 3 3" xfId="18969" xr:uid="{00000000-0005-0000-0000-0000A84D0000}"/>
    <cellStyle name="標準 8 4 6 2 2 4" xfId="8379" xr:uid="{00000000-0005-0000-0000-0000A94D0000}"/>
    <cellStyle name="標準 8 4 6 2 2 4 2" xfId="21194" xr:uid="{00000000-0005-0000-0000-0000AA4D0000}"/>
    <cellStyle name="標準 8 4 6 2 2 5" xfId="14787" xr:uid="{00000000-0005-0000-0000-0000AB4D0000}"/>
    <cellStyle name="標準 8 4 6 2 3" xfId="2962" xr:uid="{00000000-0005-0000-0000-0000AC4D0000}"/>
    <cellStyle name="標準 8 4 6 2 3 2" xfId="9385" xr:uid="{00000000-0005-0000-0000-0000AD4D0000}"/>
    <cellStyle name="標準 8 4 6 2 3 2 2" xfId="22200" xr:uid="{00000000-0005-0000-0000-0000AE4D0000}"/>
    <cellStyle name="標準 8 4 6 2 3 3" xfId="15793" xr:uid="{00000000-0005-0000-0000-0000AF4D0000}"/>
    <cellStyle name="標準 8 4 6 2 4" xfId="5126" xr:uid="{00000000-0005-0000-0000-0000B04D0000}"/>
    <cellStyle name="標準 8 4 6 2 4 2" xfId="11539" xr:uid="{00000000-0005-0000-0000-0000B14D0000}"/>
    <cellStyle name="標準 8 4 6 2 4 2 2" xfId="24354" xr:uid="{00000000-0005-0000-0000-0000B24D0000}"/>
    <cellStyle name="標準 8 4 6 2 4 3" xfId="17947" xr:uid="{00000000-0005-0000-0000-0000B34D0000}"/>
    <cellStyle name="標準 8 4 6 2 5" xfId="7384" xr:uid="{00000000-0005-0000-0000-0000B44D0000}"/>
    <cellStyle name="標準 8 4 6 2 5 2" xfId="20199" xr:uid="{00000000-0005-0000-0000-0000B54D0000}"/>
    <cellStyle name="標準 8 4 6 2 6" xfId="13792" xr:uid="{00000000-0005-0000-0000-0000B64D0000}"/>
    <cellStyle name="標準 8 4 6 3" xfId="1474" xr:uid="{00000000-0005-0000-0000-0000B74D0000}"/>
    <cellStyle name="標準 8 4 6 3 2" xfId="3506" xr:uid="{00000000-0005-0000-0000-0000B84D0000}"/>
    <cellStyle name="標準 8 4 6 3 2 2" xfId="9926" xr:uid="{00000000-0005-0000-0000-0000B94D0000}"/>
    <cellStyle name="標準 8 4 6 3 2 2 2" xfId="22741" xr:uid="{00000000-0005-0000-0000-0000BA4D0000}"/>
    <cellStyle name="標準 8 4 6 3 2 3" xfId="16334" xr:uid="{00000000-0005-0000-0000-0000BB4D0000}"/>
    <cellStyle name="標準 8 4 6 3 3" xfId="5670" xr:uid="{00000000-0005-0000-0000-0000BC4D0000}"/>
    <cellStyle name="標準 8 4 6 3 3 2" xfId="12083" xr:uid="{00000000-0005-0000-0000-0000BD4D0000}"/>
    <cellStyle name="標準 8 4 6 3 3 2 2" xfId="24898" xr:uid="{00000000-0005-0000-0000-0000BE4D0000}"/>
    <cellStyle name="標準 8 4 6 3 3 3" xfId="18491" xr:uid="{00000000-0005-0000-0000-0000BF4D0000}"/>
    <cellStyle name="標準 8 4 6 3 4" xfId="7901" xr:uid="{00000000-0005-0000-0000-0000C04D0000}"/>
    <cellStyle name="標準 8 4 6 3 4 2" xfId="20716" xr:uid="{00000000-0005-0000-0000-0000C14D0000}"/>
    <cellStyle name="標準 8 4 6 3 5" xfId="14309" xr:uid="{00000000-0005-0000-0000-0000C24D0000}"/>
    <cellStyle name="標準 8 4 6 4" xfId="2484" xr:uid="{00000000-0005-0000-0000-0000C34D0000}"/>
    <cellStyle name="標準 8 4 6 4 2" xfId="8907" xr:uid="{00000000-0005-0000-0000-0000C44D0000}"/>
    <cellStyle name="標準 8 4 6 4 2 2" xfId="21722" xr:uid="{00000000-0005-0000-0000-0000C54D0000}"/>
    <cellStyle name="標準 8 4 6 4 3" xfId="15315" xr:uid="{00000000-0005-0000-0000-0000C64D0000}"/>
    <cellStyle name="標準 8 4 6 5" xfId="4648" xr:uid="{00000000-0005-0000-0000-0000C74D0000}"/>
    <cellStyle name="標準 8 4 6 5 2" xfId="11061" xr:uid="{00000000-0005-0000-0000-0000C84D0000}"/>
    <cellStyle name="標準 8 4 6 5 2 2" xfId="23876" xr:uid="{00000000-0005-0000-0000-0000C94D0000}"/>
    <cellStyle name="標準 8 4 6 5 3" xfId="17469" xr:uid="{00000000-0005-0000-0000-0000CA4D0000}"/>
    <cellStyle name="標準 8 4 6 6" xfId="6891" xr:uid="{00000000-0005-0000-0000-0000CB4D0000}"/>
    <cellStyle name="標準 8 4 6 6 2" xfId="19706" xr:uid="{00000000-0005-0000-0000-0000CC4D0000}"/>
    <cellStyle name="標準 8 4 6 7" xfId="13299" xr:uid="{00000000-0005-0000-0000-0000CD4D0000}"/>
    <cellStyle name="標準 8 4 7" xfId="513" xr:uid="{00000000-0005-0000-0000-0000CE4D0000}"/>
    <cellStyle name="標準 8 4 7 2" xfId="1099" xr:uid="{00000000-0005-0000-0000-0000CF4D0000}"/>
    <cellStyle name="標準 8 4 7 2 2" xfId="2139" xr:uid="{00000000-0005-0000-0000-0000D04D0000}"/>
    <cellStyle name="標準 8 4 7 2 2 2" xfId="4170" xr:uid="{00000000-0005-0000-0000-0000D14D0000}"/>
    <cellStyle name="標準 8 4 7 2 2 2 2" xfId="10590" xr:uid="{00000000-0005-0000-0000-0000D24D0000}"/>
    <cellStyle name="標準 8 4 7 2 2 2 2 2" xfId="23405" xr:uid="{00000000-0005-0000-0000-0000D34D0000}"/>
    <cellStyle name="標準 8 4 7 2 2 2 3" xfId="16998" xr:uid="{00000000-0005-0000-0000-0000D44D0000}"/>
    <cellStyle name="標準 8 4 7 2 2 3" xfId="6334" xr:uid="{00000000-0005-0000-0000-0000D54D0000}"/>
    <cellStyle name="標準 8 4 7 2 2 3 2" xfId="12747" xr:uid="{00000000-0005-0000-0000-0000D64D0000}"/>
    <cellStyle name="標準 8 4 7 2 2 3 2 2" xfId="25562" xr:uid="{00000000-0005-0000-0000-0000D74D0000}"/>
    <cellStyle name="標準 8 4 7 2 2 3 3" xfId="19155" xr:uid="{00000000-0005-0000-0000-0000D84D0000}"/>
    <cellStyle name="標準 8 4 7 2 2 4" xfId="8565" xr:uid="{00000000-0005-0000-0000-0000D94D0000}"/>
    <cellStyle name="標準 8 4 7 2 2 4 2" xfId="21380" xr:uid="{00000000-0005-0000-0000-0000DA4D0000}"/>
    <cellStyle name="標準 8 4 7 2 2 5" xfId="14973" xr:uid="{00000000-0005-0000-0000-0000DB4D0000}"/>
    <cellStyle name="標準 8 4 7 2 3" xfId="3148" xr:uid="{00000000-0005-0000-0000-0000DC4D0000}"/>
    <cellStyle name="標準 8 4 7 2 3 2" xfId="9571" xr:uid="{00000000-0005-0000-0000-0000DD4D0000}"/>
    <cellStyle name="標準 8 4 7 2 3 2 2" xfId="22386" xr:uid="{00000000-0005-0000-0000-0000DE4D0000}"/>
    <cellStyle name="標準 8 4 7 2 3 3" xfId="15979" xr:uid="{00000000-0005-0000-0000-0000DF4D0000}"/>
    <cellStyle name="標準 8 4 7 2 4" xfId="5312" xr:uid="{00000000-0005-0000-0000-0000E04D0000}"/>
    <cellStyle name="標準 8 4 7 2 4 2" xfId="11725" xr:uid="{00000000-0005-0000-0000-0000E14D0000}"/>
    <cellStyle name="標準 8 4 7 2 4 2 2" xfId="24540" xr:uid="{00000000-0005-0000-0000-0000E24D0000}"/>
    <cellStyle name="標準 8 4 7 2 4 3" xfId="18133" xr:uid="{00000000-0005-0000-0000-0000E34D0000}"/>
    <cellStyle name="標準 8 4 7 2 5" xfId="7552" xr:uid="{00000000-0005-0000-0000-0000E44D0000}"/>
    <cellStyle name="標準 8 4 7 2 5 2" xfId="20367" xr:uid="{00000000-0005-0000-0000-0000E54D0000}"/>
    <cellStyle name="標準 8 4 7 2 6" xfId="13960" xr:uid="{00000000-0005-0000-0000-0000E64D0000}"/>
    <cellStyle name="標準 8 4 7 3" xfId="1657" xr:uid="{00000000-0005-0000-0000-0000E74D0000}"/>
    <cellStyle name="標準 8 4 7 3 2" xfId="3688" xr:uid="{00000000-0005-0000-0000-0000E84D0000}"/>
    <cellStyle name="標準 8 4 7 3 2 2" xfId="10108" xr:uid="{00000000-0005-0000-0000-0000E94D0000}"/>
    <cellStyle name="標準 8 4 7 3 2 2 2" xfId="22923" xr:uid="{00000000-0005-0000-0000-0000EA4D0000}"/>
    <cellStyle name="標準 8 4 7 3 2 3" xfId="16516" xr:uid="{00000000-0005-0000-0000-0000EB4D0000}"/>
    <cellStyle name="標準 8 4 7 3 3" xfId="5852" xr:uid="{00000000-0005-0000-0000-0000EC4D0000}"/>
    <cellStyle name="標準 8 4 7 3 3 2" xfId="12265" xr:uid="{00000000-0005-0000-0000-0000ED4D0000}"/>
    <cellStyle name="標準 8 4 7 3 3 2 2" xfId="25080" xr:uid="{00000000-0005-0000-0000-0000EE4D0000}"/>
    <cellStyle name="標準 8 4 7 3 3 3" xfId="18673" xr:uid="{00000000-0005-0000-0000-0000EF4D0000}"/>
    <cellStyle name="標準 8 4 7 3 4" xfId="8083" xr:uid="{00000000-0005-0000-0000-0000F04D0000}"/>
    <cellStyle name="標準 8 4 7 3 4 2" xfId="20898" xr:uid="{00000000-0005-0000-0000-0000F14D0000}"/>
    <cellStyle name="標準 8 4 7 3 5" xfId="14491" xr:uid="{00000000-0005-0000-0000-0000F24D0000}"/>
    <cellStyle name="標準 8 4 7 4" xfId="2666" xr:uid="{00000000-0005-0000-0000-0000F34D0000}"/>
    <cellStyle name="標準 8 4 7 4 2" xfId="9089" xr:uid="{00000000-0005-0000-0000-0000F44D0000}"/>
    <cellStyle name="標準 8 4 7 4 2 2" xfId="21904" xr:uid="{00000000-0005-0000-0000-0000F54D0000}"/>
    <cellStyle name="標準 8 4 7 4 3" xfId="15497" xr:uid="{00000000-0005-0000-0000-0000F64D0000}"/>
    <cellStyle name="標準 8 4 7 5" xfId="4830" xr:uid="{00000000-0005-0000-0000-0000F74D0000}"/>
    <cellStyle name="標準 8 4 7 5 2" xfId="11243" xr:uid="{00000000-0005-0000-0000-0000F84D0000}"/>
    <cellStyle name="標準 8 4 7 5 2 2" xfId="24058" xr:uid="{00000000-0005-0000-0000-0000F94D0000}"/>
    <cellStyle name="標準 8 4 7 5 3" xfId="17651" xr:uid="{00000000-0005-0000-0000-0000FA4D0000}"/>
    <cellStyle name="標準 8 4 7 6" xfId="6990" xr:uid="{00000000-0005-0000-0000-0000FB4D0000}"/>
    <cellStyle name="標準 8 4 7 6 2" xfId="19805" xr:uid="{00000000-0005-0000-0000-0000FC4D0000}"/>
    <cellStyle name="標準 8 4 7 7" xfId="13398" xr:uid="{00000000-0005-0000-0000-0000FD4D0000}"/>
    <cellStyle name="標準 8 4 8" xfId="760" xr:uid="{00000000-0005-0000-0000-0000FE4D0000}"/>
    <cellStyle name="標準 8 4 8 2" xfId="894" xr:uid="{00000000-0005-0000-0000-0000FF4D0000}"/>
    <cellStyle name="標準 8 4 8 2 2" xfId="1916" xr:uid="{00000000-0005-0000-0000-0000004E0000}"/>
    <cellStyle name="標準 8 4 8 2 2 2" xfId="3947" xr:uid="{00000000-0005-0000-0000-0000014E0000}"/>
    <cellStyle name="標準 8 4 8 2 2 2 2" xfId="10367" xr:uid="{00000000-0005-0000-0000-0000024E0000}"/>
    <cellStyle name="標準 8 4 8 2 2 2 2 2" xfId="23182" xr:uid="{00000000-0005-0000-0000-0000034E0000}"/>
    <cellStyle name="標準 8 4 8 2 2 2 3" xfId="16775" xr:uid="{00000000-0005-0000-0000-0000044E0000}"/>
    <cellStyle name="標準 8 4 8 2 2 3" xfId="6111" xr:uid="{00000000-0005-0000-0000-0000054E0000}"/>
    <cellStyle name="標準 8 4 8 2 2 3 2" xfId="12524" xr:uid="{00000000-0005-0000-0000-0000064E0000}"/>
    <cellStyle name="標準 8 4 8 2 2 3 2 2" xfId="25339" xr:uid="{00000000-0005-0000-0000-0000074E0000}"/>
    <cellStyle name="標準 8 4 8 2 2 3 3" xfId="18932" xr:uid="{00000000-0005-0000-0000-0000084E0000}"/>
    <cellStyle name="標準 8 4 8 2 2 4" xfId="8342" xr:uid="{00000000-0005-0000-0000-0000094E0000}"/>
    <cellStyle name="標準 8 4 8 2 2 4 2" xfId="21157" xr:uid="{00000000-0005-0000-0000-00000A4E0000}"/>
    <cellStyle name="標準 8 4 8 2 2 5" xfId="14750" xr:uid="{00000000-0005-0000-0000-00000B4E0000}"/>
    <cellStyle name="標準 8 4 8 2 3" xfId="2925" xr:uid="{00000000-0005-0000-0000-00000C4E0000}"/>
    <cellStyle name="標準 8 4 8 2 3 2" xfId="9348" xr:uid="{00000000-0005-0000-0000-00000D4E0000}"/>
    <cellStyle name="標準 8 4 8 2 3 2 2" xfId="22163" xr:uid="{00000000-0005-0000-0000-00000E4E0000}"/>
    <cellStyle name="標準 8 4 8 2 3 3" xfId="15756" xr:uid="{00000000-0005-0000-0000-00000F4E0000}"/>
    <cellStyle name="標準 8 4 8 2 4" xfId="5089" xr:uid="{00000000-0005-0000-0000-0000104E0000}"/>
    <cellStyle name="標準 8 4 8 2 4 2" xfId="11502" xr:uid="{00000000-0005-0000-0000-0000114E0000}"/>
    <cellStyle name="標準 8 4 8 2 4 2 2" xfId="24317" xr:uid="{00000000-0005-0000-0000-0000124E0000}"/>
    <cellStyle name="標準 8 4 8 2 4 3" xfId="17910" xr:uid="{00000000-0005-0000-0000-0000134E0000}"/>
    <cellStyle name="標準 8 4 8 2 5" xfId="7347" xr:uid="{00000000-0005-0000-0000-0000144E0000}"/>
    <cellStyle name="標準 8 4 8 2 5 2" xfId="20162" xr:uid="{00000000-0005-0000-0000-0000154E0000}"/>
    <cellStyle name="標準 8 4 8 2 6" xfId="13755" xr:uid="{00000000-0005-0000-0000-0000164E0000}"/>
    <cellStyle name="標準 8 4 8 3" xfId="1437" xr:uid="{00000000-0005-0000-0000-0000174E0000}"/>
    <cellStyle name="標準 8 4 8 3 2" xfId="3469" xr:uid="{00000000-0005-0000-0000-0000184E0000}"/>
    <cellStyle name="標準 8 4 8 3 2 2" xfId="9889" xr:uid="{00000000-0005-0000-0000-0000194E0000}"/>
    <cellStyle name="標準 8 4 8 3 2 2 2" xfId="22704" xr:uid="{00000000-0005-0000-0000-00001A4E0000}"/>
    <cellStyle name="標準 8 4 8 3 2 3" xfId="16297" xr:uid="{00000000-0005-0000-0000-00001B4E0000}"/>
    <cellStyle name="標準 8 4 8 3 3" xfId="5633" xr:uid="{00000000-0005-0000-0000-00001C4E0000}"/>
    <cellStyle name="標準 8 4 8 3 3 2" xfId="12046" xr:uid="{00000000-0005-0000-0000-00001D4E0000}"/>
    <cellStyle name="標準 8 4 8 3 3 2 2" xfId="24861" xr:uid="{00000000-0005-0000-0000-00001E4E0000}"/>
    <cellStyle name="標準 8 4 8 3 3 3" xfId="18454" xr:uid="{00000000-0005-0000-0000-00001F4E0000}"/>
    <cellStyle name="標準 8 4 8 3 4" xfId="7864" xr:uid="{00000000-0005-0000-0000-0000204E0000}"/>
    <cellStyle name="標準 8 4 8 3 4 2" xfId="20679" xr:uid="{00000000-0005-0000-0000-0000214E0000}"/>
    <cellStyle name="標準 8 4 8 3 5" xfId="14272" xr:uid="{00000000-0005-0000-0000-0000224E0000}"/>
    <cellStyle name="標準 8 4 8 4" xfId="2447" xr:uid="{00000000-0005-0000-0000-0000234E0000}"/>
    <cellStyle name="標準 8 4 8 4 2" xfId="8870" xr:uid="{00000000-0005-0000-0000-0000244E0000}"/>
    <cellStyle name="標準 8 4 8 4 2 2" xfId="21685" xr:uid="{00000000-0005-0000-0000-0000254E0000}"/>
    <cellStyle name="標準 8 4 8 4 3" xfId="15278" xr:uid="{00000000-0005-0000-0000-0000264E0000}"/>
    <cellStyle name="標準 8 4 8 5" xfId="4611" xr:uid="{00000000-0005-0000-0000-0000274E0000}"/>
    <cellStyle name="標準 8 4 8 5 2" xfId="11024" xr:uid="{00000000-0005-0000-0000-0000284E0000}"/>
    <cellStyle name="標準 8 4 8 5 2 2" xfId="23839" xr:uid="{00000000-0005-0000-0000-0000294E0000}"/>
    <cellStyle name="標準 8 4 8 5 3" xfId="17432" xr:uid="{00000000-0005-0000-0000-00002A4E0000}"/>
    <cellStyle name="標準 8 4 8 6" xfId="7214" xr:uid="{00000000-0005-0000-0000-00002B4E0000}"/>
    <cellStyle name="標準 8 4 8 6 2" xfId="20029" xr:uid="{00000000-0005-0000-0000-00002C4E0000}"/>
    <cellStyle name="標準 8 4 8 7" xfId="13622" xr:uid="{00000000-0005-0000-0000-00002D4E0000}"/>
    <cellStyle name="標準 8 4 9" xfId="811" xr:uid="{00000000-0005-0000-0000-00002E4E0000}"/>
    <cellStyle name="標準 8 4 9 2" xfId="1271" xr:uid="{00000000-0005-0000-0000-00002F4E0000}"/>
    <cellStyle name="標準 8 4 9 2 2" xfId="2311" xr:uid="{00000000-0005-0000-0000-0000304E0000}"/>
    <cellStyle name="標準 8 4 9 2 2 2" xfId="4342" xr:uid="{00000000-0005-0000-0000-0000314E0000}"/>
    <cellStyle name="標準 8 4 9 2 2 2 2" xfId="10762" xr:uid="{00000000-0005-0000-0000-0000324E0000}"/>
    <cellStyle name="標準 8 4 9 2 2 2 2 2" xfId="23577" xr:uid="{00000000-0005-0000-0000-0000334E0000}"/>
    <cellStyle name="標準 8 4 9 2 2 2 3" xfId="17170" xr:uid="{00000000-0005-0000-0000-0000344E0000}"/>
    <cellStyle name="標準 8 4 9 2 2 3" xfId="6506" xr:uid="{00000000-0005-0000-0000-0000354E0000}"/>
    <cellStyle name="標準 8 4 9 2 2 3 2" xfId="12919" xr:uid="{00000000-0005-0000-0000-0000364E0000}"/>
    <cellStyle name="標準 8 4 9 2 2 3 2 2" xfId="25734" xr:uid="{00000000-0005-0000-0000-0000374E0000}"/>
    <cellStyle name="標準 8 4 9 2 2 3 3" xfId="19327" xr:uid="{00000000-0005-0000-0000-0000384E0000}"/>
    <cellStyle name="標準 8 4 9 2 2 4" xfId="8737" xr:uid="{00000000-0005-0000-0000-0000394E0000}"/>
    <cellStyle name="標準 8 4 9 2 2 4 2" xfId="21552" xr:uid="{00000000-0005-0000-0000-00003A4E0000}"/>
    <cellStyle name="標準 8 4 9 2 2 5" xfId="15145" xr:uid="{00000000-0005-0000-0000-00003B4E0000}"/>
    <cellStyle name="標準 8 4 9 2 3" xfId="3320" xr:uid="{00000000-0005-0000-0000-00003C4E0000}"/>
    <cellStyle name="標準 8 4 9 2 3 2" xfId="9743" xr:uid="{00000000-0005-0000-0000-00003D4E0000}"/>
    <cellStyle name="標準 8 4 9 2 3 2 2" xfId="22558" xr:uid="{00000000-0005-0000-0000-00003E4E0000}"/>
    <cellStyle name="標準 8 4 9 2 3 3" xfId="16151" xr:uid="{00000000-0005-0000-0000-00003F4E0000}"/>
    <cellStyle name="標準 8 4 9 2 4" xfId="5484" xr:uid="{00000000-0005-0000-0000-0000404E0000}"/>
    <cellStyle name="標準 8 4 9 2 4 2" xfId="11897" xr:uid="{00000000-0005-0000-0000-0000414E0000}"/>
    <cellStyle name="標準 8 4 9 2 4 2 2" xfId="24712" xr:uid="{00000000-0005-0000-0000-0000424E0000}"/>
    <cellStyle name="標準 8 4 9 2 4 3" xfId="18305" xr:uid="{00000000-0005-0000-0000-0000434E0000}"/>
    <cellStyle name="標準 8 4 9 2 5" xfId="7724" xr:uid="{00000000-0005-0000-0000-0000444E0000}"/>
    <cellStyle name="標準 8 4 9 2 5 2" xfId="20539" xr:uid="{00000000-0005-0000-0000-0000454E0000}"/>
    <cellStyle name="標準 8 4 9 2 6" xfId="14132" xr:uid="{00000000-0005-0000-0000-0000464E0000}"/>
    <cellStyle name="標準 8 4 9 3" xfId="1829" xr:uid="{00000000-0005-0000-0000-0000474E0000}"/>
    <cellStyle name="標準 8 4 9 3 2" xfId="3860" xr:uid="{00000000-0005-0000-0000-0000484E0000}"/>
    <cellStyle name="標準 8 4 9 3 2 2" xfId="10280" xr:uid="{00000000-0005-0000-0000-0000494E0000}"/>
    <cellStyle name="標準 8 4 9 3 2 2 2" xfId="23095" xr:uid="{00000000-0005-0000-0000-00004A4E0000}"/>
    <cellStyle name="標準 8 4 9 3 2 3" xfId="16688" xr:uid="{00000000-0005-0000-0000-00004B4E0000}"/>
    <cellStyle name="標準 8 4 9 3 3" xfId="6024" xr:uid="{00000000-0005-0000-0000-00004C4E0000}"/>
    <cellStyle name="標準 8 4 9 3 3 2" xfId="12437" xr:uid="{00000000-0005-0000-0000-00004D4E0000}"/>
    <cellStyle name="標準 8 4 9 3 3 2 2" xfId="25252" xr:uid="{00000000-0005-0000-0000-00004E4E0000}"/>
    <cellStyle name="標準 8 4 9 3 3 3" xfId="18845" xr:uid="{00000000-0005-0000-0000-00004F4E0000}"/>
    <cellStyle name="標準 8 4 9 3 4" xfId="8255" xr:uid="{00000000-0005-0000-0000-0000504E0000}"/>
    <cellStyle name="標準 8 4 9 3 4 2" xfId="21070" xr:uid="{00000000-0005-0000-0000-0000514E0000}"/>
    <cellStyle name="標準 8 4 9 3 5" xfId="14663" xr:uid="{00000000-0005-0000-0000-0000524E0000}"/>
    <cellStyle name="標準 8 4 9 4" xfId="2838" xr:uid="{00000000-0005-0000-0000-0000534E0000}"/>
    <cellStyle name="標準 8 4 9 4 2" xfId="9261" xr:uid="{00000000-0005-0000-0000-0000544E0000}"/>
    <cellStyle name="標準 8 4 9 4 2 2" xfId="22076" xr:uid="{00000000-0005-0000-0000-0000554E0000}"/>
    <cellStyle name="標準 8 4 9 4 3" xfId="15669" xr:uid="{00000000-0005-0000-0000-0000564E0000}"/>
    <cellStyle name="標準 8 4 9 5" xfId="5002" xr:uid="{00000000-0005-0000-0000-0000574E0000}"/>
    <cellStyle name="標準 8 4 9 5 2" xfId="11415" xr:uid="{00000000-0005-0000-0000-0000584E0000}"/>
    <cellStyle name="標準 8 4 9 5 2 2" xfId="24230" xr:uid="{00000000-0005-0000-0000-0000594E0000}"/>
    <cellStyle name="標準 8 4 9 5 3" xfId="17823" xr:uid="{00000000-0005-0000-0000-00005A4E0000}"/>
    <cellStyle name="標準 8 4 9 6" xfId="7264" xr:uid="{00000000-0005-0000-0000-00005B4E0000}"/>
    <cellStyle name="標準 8 4 9 6 2" xfId="20079" xr:uid="{00000000-0005-0000-0000-00005C4E0000}"/>
    <cellStyle name="標準 8 4 9 7" xfId="13672" xr:uid="{00000000-0005-0000-0000-00005D4E0000}"/>
    <cellStyle name="標準 8 5" xfId="173" xr:uid="{00000000-0005-0000-0000-00005E4E0000}"/>
    <cellStyle name="標準 8 5 10" xfId="853" xr:uid="{00000000-0005-0000-0000-00005F4E0000}"/>
    <cellStyle name="標準 8 5 10 2" xfId="1871" xr:uid="{00000000-0005-0000-0000-0000604E0000}"/>
    <cellStyle name="標準 8 5 10 2 2" xfId="3902" xr:uid="{00000000-0005-0000-0000-0000614E0000}"/>
    <cellStyle name="標準 8 5 10 2 2 2" xfId="10322" xr:uid="{00000000-0005-0000-0000-0000624E0000}"/>
    <cellStyle name="標準 8 5 10 2 2 2 2" xfId="23137" xr:uid="{00000000-0005-0000-0000-0000634E0000}"/>
    <cellStyle name="標準 8 5 10 2 2 3" xfId="16730" xr:uid="{00000000-0005-0000-0000-0000644E0000}"/>
    <cellStyle name="標準 8 5 10 2 3" xfId="6066" xr:uid="{00000000-0005-0000-0000-0000654E0000}"/>
    <cellStyle name="標準 8 5 10 2 3 2" xfId="12479" xr:uid="{00000000-0005-0000-0000-0000664E0000}"/>
    <cellStyle name="標準 8 5 10 2 3 2 2" xfId="25294" xr:uid="{00000000-0005-0000-0000-0000674E0000}"/>
    <cellStyle name="標準 8 5 10 2 3 3" xfId="18887" xr:uid="{00000000-0005-0000-0000-0000684E0000}"/>
    <cellStyle name="標準 8 5 10 2 4" xfId="8297" xr:uid="{00000000-0005-0000-0000-0000694E0000}"/>
    <cellStyle name="標準 8 5 10 2 4 2" xfId="21112" xr:uid="{00000000-0005-0000-0000-00006A4E0000}"/>
    <cellStyle name="標準 8 5 10 2 5" xfId="14705" xr:uid="{00000000-0005-0000-0000-00006B4E0000}"/>
    <cellStyle name="標準 8 5 10 3" xfId="2880" xr:uid="{00000000-0005-0000-0000-00006C4E0000}"/>
    <cellStyle name="標準 8 5 10 3 2" xfId="9303" xr:uid="{00000000-0005-0000-0000-00006D4E0000}"/>
    <cellStyle name="標準 8 5 10 3 2 2" xfId="22118" xr:uid="{00000000-0005-0000-0000-00006E4E0000}"/>
    <cellStyle name="標準 8 5 10 3 3" xfId="15711" xr:uid="{00000000-0005-0000-0000-00006F4E0000}"/>
    <cellStyle name="標準 8 5 10 4" xfId="5044" xr:uid="{00000000-0005-0000-0000-0000704E0000}"/>
    <cellStyle name="標準 8 5 10 4 2" xfId="11457" xr:uid="{00000000-0005-0000-0000-0000714E0000}"/>
    <cellStyle name="標準 8 5 10 4 2 2" xfId="24272" xr:uid="{00000000-0005-0000-0000-0000724E0000}"/>
    <cellStyle name="標準 8 5 10 4 3" xfId="17865" xr:uid="{00000000-0005-0000-0000-0000734E0000}"/>
    <cellStyle name="標準 8 5 10 5" xfId="7306" xr:uid="{00000000-0005-0000-0000-0000744E0000}"/>
    <cellStyle name="標準 8 5 10 5 2" xfId="20121" xr:uid="{00000000-0005-0000-0000-0000754E0000}"/>
    <cellStyle name="標準 8 5 10 6" xfId="13714" xr:uid="{00000000-0005-0000-0000-0000764E0000}"/>
    <cellStyle name="標準 8 5 11" xfId="724" xr:uid="{00000000-0005-0000-0000-0000774E0000}"/>
    <cellStyle name="標準 8 5 11 2" xfId="1397" xr:uid="{00000000-0005-0000-0000-0000784E0000}"/>
    <cellStyle name="標準 8 5 11 2 2" xfId="3429" xr:uid="{00000000-0005-0000-0000-0000794E0000}"/>
    <cellStyle name="標準 8 5 11 2 2 2" xfId="9849" xr:uid="{00000000-0005-0000-0000-00007A4E0000}"/>
    <cellStyle name="標準 8 5 11 2 2 2 2" xfId="22664" xr:uid="{00000000-0005-0000-0000-00007B4E0000}"/>
    <cellStyle name="標準 8 5 11 2 2 3" xfId="16257" xr:uid="{00000000-0005-0000-0000-00007C4E0000}"/>
    <cellStyle name="標準 8 5 11 2 3" xfId="5593" xr:uid="{00000000-0005-0000-0000-00007D4E0000}"/>
    <cellStyle name="標準 8 5 11 2 3 2" xfId="12006" xr:uid="{00000000-0005-0000-0000-00007E4E0000}"/>
    <cellStyle name="標準 8 5 11 2 3 2 2" xfId="24821" xr:uid="{00000000-0005-0000-0000-00007F4E0000}"/>
    <cellStyle name="標準 8 5 11 2 3 3" xfId="18414" xr:uid="{00000000-0005-0000-0000-0000804E0000}"/>
    <cellStyle name="標準 8 5 11 2 4" xfId="7824" xr:uid="{00000000-0005-0000-0000-0000814E0000}"/>
    <cellStyle name="標準 8 5 11 2 4 2" xfId="20639" xr:uid="{00000000-0005-0000-0000-0000824E0000}"/>
    <cellStyle name="標準 8 5 11 2 5" xfId="14232" xr:uid="{00000000-0005-0000-0000-0000834E0000}"/>
    <cellStyle name="標準 8 5 11 3" xfId="2407" xr:uid="{00000000-0005-0000-0000-0000844E0000}"/>
    <cellStyle name="標準 8 5 11 3 2" xfId="8830" xr:uid="{00000000-0005-0000-0000-0000854E0000}"/>
    <cellStyle name="標準 8 5 11 3 2 2" xfId="21645" xr:uid="{00000000-0005-0000-0000-0000864E0000}"/>
    <cellStyle name="標準 8 5 11 3 3" xfId="15238" xr:uid="{00000000-0005-0000-0000-0000874E0000}"/>
    <cellStyle name="標準 8 5 11 4" xfId="4571" xr:uid="{00000000-0005-0000-0000-0000884E0000}"/>
    <cellStyle name="標準 8 5 11 4 2" xfId="10984" xr:uid="{00000000-0005-0000-0000-0000894E0000}"/>
    <cellStyle name="標準 8 5 11 4 2 2" xfId="23799" xr:uid="{00000000-0005-0000-0000-00008A4E0000}"/>
    <cellStyle name="標準 8 5 11 4 3" xfId="17392" xr:uid="{00000000-0005-0000-0000-00008B4E0000}"/>
    <cellStyle name="標準 8 5 11 5" xfId="7178" xr:uid="{00000000-0005-0000-0000-00008C4E0000}"/>
    <cellStyle name="標準 8 5 11 5 2" xfId="19993" xr:uid="{00000000-0005-0000-0000-00008D4E0000}"/>
    <cellStyle name="標準 8 5 11 6" xfId="13586" xr:uid="{00000000-0005-0000-0000-00008E4E0000}"/>
    <cellStyle name="標準 8 5 12" xfId="4358" xr:uid="{00000000-0005-0000-0000-00008F4E0000}"/>
    <cellStyle name="標準 8 5 13" xfId="709" xr:uid="{00000000-0005-0000-0000-0000904E0000}"/>
    <cellStyle name="標準 8 5 14" xfId="6545" xr:uid="{00000000-0005-0000-0000-0000914E0000}"/>
    <cellStyle name="標準 8 5 14 2" xfId="12958" xr:uid="{00000000-0005-0000-0000-0000924E0000}"/>
    <cellStyle name="標準 8 5 14 2 2" xfId="25773" xr:uid="{00000000-0005-0000-0000-0000934E0000}"/>
    <cellStyle name="標準 8 5 14 3" xfId="19366" xr:uid="{00000000-0005-0000-0000-0000944E0000}"/>
    <cellStyle name="標準 8 5 15" xfId="6693" xr:uid="{00000000-0005-0000-0000-0000954E0000}"/>
    <cellStyle name="標準 8 5 15 2" xfId="19508" xr:uid="{00000000-0005-0000-0000-0000964E0000}"/>
    <cellStyle name="標準 8 5 16" xfId="13101" xr:uid="{00000000-0005-0000-0000-0000974E0000}"/>
    <cellStyle name="標準 8 5 2" xfId="267" xr:uid="{00000000-0005-0000-0000-0000984E0000}"/>
    <cellStyle name="標準 8 5 2 2" xfId="607" xr:uid="{00000000-0005-0000-0000-0000994E0000}"/>
    <cellStyle name="標準 8 5 2 2 2" xfId="1207" xr:uid="{00000000-0005-0000-0000-00009A4E0000}"/>
    <cellStyle name="標準 8 5 2 2 2 2" xfId="2247" xr:uid="{00000000-0005-0000-0000-00009B4E0000}"/>
    <cellStyle name="標準 8 5 2 2 2 2 2" xfId="4278" xr:uid="{00000000-0005-0000-0000-00009C4E0000}"/>
    <cellStyle name="標準 8 5 2 2 2 2 2 2" xfId="10698" xr:uid="{00000000-0005-0000-0000-00009D4E0000}"/>
    <cellStyle name="標準 8 5 2 2 2 2 2 2 2" xfId="23513" xr:uid="{00000000-0005-0000-0000-00009E4E0000}"/>
    <cellStyle name="標準 8 5 2 2 2 2 2 3" xfId="17106" xr:uid="{00000000-0005-0000-0000-00009F4E0000}"/>
    <cellStyle name="標準 8 5 2 2 2 2 3" xfId="6442" xr:uid="{00000000-0005-0000-0000-0000A04E0000}"/>
    <cellStyle name="標準 8 5 2 2 2 2 3 2" xfId="12855" xr:uid="{00000000-0005-0000-0000-0000A14E0000}"/>
    <cellStyle name="標準 8 5 2 2 2 2 3 2 2" xfId="25670" xr:uid="{00000000-0005-0000-0000-0000A24E0000}"/>
    <cellStyle name="標準 8 5 2 2 2 2 3 3" xfId="19263" xr:uid="{00000000-0005-0000-0000-0000A34E0000}"/>
    <cellStyle name="標準 8 5 2 2 2 2 4" xfId="8673" xr:uid="{00000000-0005-0000-0000-0000A44E0000}"/>
    <cellStyle name="標準 8 5 2 2 2 2 4 2" xfId="21488" xr:uid="{00000000-0005-0000-0000-0000A54E0000}"/>
    <cellStyle name="標準 8 5 2 2 2 2 5" xfId="15081" xr:uid="{00000000-0005-0000-0000-0000A64E0000}"/>
    <cellStyle name="標準 8 5 2 2 2 3" xfId="3256" xr:uid="{00000000-0005-0000-0000-0000A74E0000}"/>
    <cellStyle name="標準 8 5 2 2 2 3 2" xfId="9679" xr:uid="{00000000-0005-0000-0000-0000A84E0000}"/>
    <cellStyle name="標準 8 5 2 2 2 3 2 2" xfId="22494" xr:uid="{00000000-0005-0000-0000-0000A94E0000}"/>
    <cellStyle name="標準 8 5 2 2 2 3 3" xfId="16087" xr:uid="{00000000-0005-0000-0000-0000AA4E0000}"/>
    <cellStyle name="標準 8 5 2 2 2 4" xfId="5420" xr:uid="{00000000-0005-0000-0000-0000AB4E0000}"/>
    <cellStyle name="標準 8 5 2 2 2 4 2" xfId="11833" xr:uid="{00000000-0005-0000-0000-0000AC4E0000}"/>
    <cellStyle name="標準 8 5 2 2 2 4 2 2" xfId="24648" xr:uid="{00000000-0005-0000-0000-0000AD4E0000}"/>
    <cellStyle name="標準 8 5 2 2 2 4 3" xfId="18241" xr:uid="{00000000-0005-0000-0000-0000AE4E0000}"/>
    <cellStyle name="標準 8 5 2 2 2 5" xfId="7660" xr:uid="{00000000-0005-0000-0000-0000AF4E0000}"/>
    <cellStyle name="標準 8 5 2 2 2 5 2" xfId="20475" xr:uid="{00000000-0005-0000-0000-0000B04E0000}"/>
    <cellStyle name="標準 8 5 2 2 2 6" xfId="14068" xr:uid="{00000000-0005-0000-0000-0000B14E0000}"/>
    <cellStyle name="標準 8 5 2 2 3" xfId="1765" xr:uid="{00000000-0005-0000-0000-0000B24E0000}"/>
    <cellStyle name="標準 8 5 2 2 3 2" xfId="3796" xr:uid="{00000000-0005-0000-0000-0000B34E0000}"/>
    <cellStyle name="標準 8 5 2 2 3 2 2" xfId="10216" xr:uid="{00000000-0005-0000-0000-0000B44E0000}"/>
    <cellStyle name="標準 8 5 2 2 3 2 2 2" xfId="23031" xr:uid="{00000000-0005-0000-0000-0000B54E0000}"/>
    <cellStyle name="標準 8 5 2 2 3 2 3" xfId="16624" xr:uid="{00000000-0005-0000-0000-0000B64E0000}"/>
    <cellStyle name="標準 8 5 2 2 3 3" xfId="5960" xr:uid="{00000000-0005-0000-0000-0000B74E0000}"/>
    <cellStyle name="標準 8 5 2 2 3 3 2" xfId="12373" xr:uid="{00000000-0005-0000-0000-0000B84E0000}"/>
    <cellStyle name="標準 8 5 2 2 3 3 2 2" xfId="25188" xr:uid="{00000000-0005-0000-0000-0000B94E0000}"/>
    <cellStyle name="標準 8 5 2 2 3 3 3" xfId="18781" xr:uid="{00000000-0005-0000-0000-0000BA4E0000}"/>
    <cellStyle name="標準 8 5 2 2 3 4" xfId="8191" xr:uid="{00000000-0005-0000-0000-0000BB4E0000}"/>
    <cellStyle name="標準 8 5 2 2 3 4 2" xfId="21006" xr:uid="{00000000-0005-0000-0000-0000BC4E0000}"/>
    <cellStyle name="標準 8 5 2 2 3 5" xfId="14599" xr:uid="{00000000-0005-0000-0000-0000BD4E0000}"/>
    <cellStyle name="標準 8 5 2 2 4" xfId="2774" xr:uid="{00000000-0005-0000-0000-0000BE4E0000}"/>
    <cellStyle name="標準 8 5 2 2 4 2" xfId="9197" xr:uid="{00000000-0005-0000-0000-0000BF4E0000}"/>
    <cellStyle name="標準 8 5 2 2 4 2 2" xfId="22012" xr:uid="{00000000-0005-0000-0000-0000C04E0000}"/>
    <cellStyle name="標準 8 5 2 2 4 3" xfId="15605" xr:uid="{00000000-0005-0000-0000-0000C14E0000}"/>
    <cellStyle name="標準 8 5 2 2 5" xfId="4938" xr:uid="{00000000-0005-0000-0000-0000C24E0000}"/>
    <cellStyle name="標準 8 5 2 2 5 2" xfId="11351" xr:uid="{00000000-0005-0000-0000-0000C34E0000}"/>
    <cellStyle name="標準 8 5 2 2 5 2 2" xfId="24166" xr:uid="{00000000-0005-0000-0000-0000C44E0000}"/>
    <cellStyle name="標準 8 5 2 2 5 3" xfId="17759" xr:uid="{00000000-0005-0000-0000-0000C54E0000}"/>
    <cellStyle name="標準 8 5 2 2 6" xfId="7084" xr:uid="{00000000-0005-0000-0000-0000C64E0000}"/>
    <cellStyle name="標準 8 5 2 2 6 2" xfId="19899" xr:uid="{00000000-0005-0000-0000-0000C74E0000}"/>
    <cellStyle name="標準 8 5 2 2 7" xfId="13492" xr:uid="{00000000-0005-0000-0000-0000C84E0000}"/>
    <cellStyle name="標準 8 5 2 3" xfId="1029" xr:uid="{00000000-0005-0000-0000-0000C94E0000}"/>
    <cellStyle name="標準 8 5 2 3 2" xfId="2059" xr:uid="{00000000-0005-0000-0000-0000CA4E0000}"/>
    <cellStyle name="標準 8 5 2 3 2 2" xfId="4090" xr:uid="{00000000-0005-0000-0000-0000CB4E0000}"/>
    <cellStyle name="標準 8 5 2 3 2 2 2" xfId="10510" xr:uid="{00000000-0005-0000-0000-0000CC4E0000}"/>
    <cellStyle name="標準 8 5 2 3 2 2 2 2" xfId="23325" xr:uid="{00000000-0005-0000-0000-0000CD4E0000}"/>
    <cellStyle name="標準 8 5 2 3 2 2 3" xfId="16918" xr:uid="{00000000-0005-0000-0000-0000CE4E0000}"/>
    <cellStyle name="標準 8 5 2 3 2 3" xfId="6254" xr:uid="{00000000-0005-0000-0000-0000CF4E0000}"/>
    <cellStyle name="標準 8 5 2 3 2 3 2" xfId="12667" xr:uid="{00000000-0005-0000-0000-0000D04E0000}"/>
    <cellStyle name="標準 8 5 2 3 2 3 2 2" xfId="25482" xr:uid="{00000000-0005-0000-0000-0000D14E0000}"/>
    <cellStyle name="標準 8 5 2 3 2 3 3" xfId="19075" xr:uid="{00000000-0005-0000-0000-0000D24E0000}"/>
    <cellStyle name="標準 8 5 2 3 2 4" xfId="8485" xr:uid="{00000000-0005-0000-0000-0000D34E0000}"/>
    <cellStyle name="標準 8 5 2 3 2 4 2" xfId="21300" xr:uid="{00000000-0005-0000-0000-0000D44E0000}"/>
    <cellStyle name="標準 8 5 2 3 2 5" xfId="14893" xr:uid="{00000000-0005-0000-0000-0000D54E0000}"/>
    <cellStyle name="標準 8 5 2 3 3" xfId="3068" xr:uid="{00000000-0005-0000-0000-0000D64E0000}"/>
    <cellStyle name="標準 8 5 2 3 3 2" xfId="9491" xr:uid="{00000000-0005-0000-0000-0000D74E0000}"/>
    <cellStyle name="標準 8 5 2 3 3 2 2" xfId="22306" xr:uid="{00000000-0005-0000-0000-0000D84E0000}"/>
    <cellStyle name="標準 8 5 2 3 3 3" xfId="15899" xr:uid="{00000000-0005-0000-0000-0000D94E0000}"/>
    <cellStyle name="標準 8 5 2 3 4" xfId="5232" xr:uid="{00000000-0005-0000-0000-0000DA4E0000}"/>
    <cellStyle name="標準 8 5 2 3 4 2" xfId="11645" xr:uid="{00000000-0005-0000-0000-0000DB4E0000}"/>
    <cellStyle name="標準 8 5 2 3 4 2 2" xfId="24460" xr:uid="{00000000-0005-0000-0000-0000DC4E0000}"/>
    <cellStyle name="標準 8 5 2 3 4 3" xfId="18053" xr:uid="{00000000-0005-0000-0000-0000DD4E0000}"/>
    <cellStyle name="標準 8 5 2 3 5" xfId="7482" xr:uid="{00000000-0005-0000-0000-0000DE4E0000}"/>
    <cellStyle name="標準 8 5 2 3 5 2" xfId="20297" xr:uid="{00000000-0005-0000-0000-0000DF4E0000}"/>
    <cellStyle name="標準 8 5 2 3 6" xfId="13890" xr:uid="{00000000-0005-0000-0000-0000E04E0000}"/>
    <cellStyle name="標準 8 5 2 4" xfId="1580" xr:uid="{00000000-0005-0000-0000-0000E14E0000}"/>
    <cellStyle name="標準 8 5 2 4 2" xfId="3611" xr:uid="{00000000-0005-0000-0000-0000E24E0000}"/>
    <cellStyle name="標準 8 5 2 4 2 2" xfId="10031" xr:uid="{00000000-0005-0000-0000-0000E34E0000}"/>
    <cellStyle name="標準 8 5 2 4 2 2 2" xfId="22846" xr:uid="{00000000-0005-0000-0000-0000E44E0000}"/>
    <cellStyle name="標準 8 5 2 4 2 3" xfId="16439" xr:uid="{00000000-0005-0000-0000-0000E54E0000}"/>
    <cellStyle name="標準 8 5 2 4 3" xfId="5775" xr:uid="{00000000-0005-0000-0000-0000E64E0000}"/>
    <cellStyle name="標準 8 5 2 4 3 2" xfId="12188" xr:uid="{00000000-0005-0000-0000-0000E74E0000}"/>
    <cellStyle name="標準 8 5 2 4 3 2 2" xfId="25003" xr:uid="{00000000-0005-0000-0000-0000E84E0000}"/>
    <cellStyle name="標準 8 5 2 4 3 3" xfId="18596" xr:uid="{00000000-0005-0000-0000-0000E94E0000}"/>
    <cellStyle name="標準 8 5 2 4 4" xfId="8006" xr:uid="{00000000-0005-0000-0000-0000EA4E0000}"/>
    <cellStyle name="標準 8 5 2 4 4 2" xfId="20821" xr:uid="{00000000-0005-0000-0000-0000EB4E0000}"/>
    <cellStyle name="標準 8 5 2 4 5" xfId="14414" xr:uid="{00000000-0005-0000-0000-0000EC4E0000}"/>
    <cellStyle name="標準 8 5 2 5" xfId="2589" xr:uid="{00000000-0005-0000-0000-0000ED4E0000}"/>
    <cellStyle name="標準 8 5 2 5 2" xfId="9012" xr:uid="{00000000-0005-0000-0000-0000EE4E0000}"/>
    <cellStyle name="標準 8 5 2 5 2 2" xfId="21827" xr:uid="{00000000-0005-0000-0000-0000EF4E0000}"/>
    <cellStyle name="標準 8 5 2 5 3" xfId="15420" xr:uid="{00000000-0005-0000-0000-0000F04E0000}"/>
    <cellStyle name="標準 8 5 2 6" xfId="4753" xr:uid="{00000000-0005-0000-0000-0000F14E0000}"/>
    <cellStyle name="標準 8 5 2 6 2" xfId="11166" xr:uid="{00000000-0005-0000-0000-0000F24E0000}"/>
    <cellStyle name="標準 8 5 2 6 2 2" xfId="23981" xr:uid="{00000000-0005-0000-0000-0000F34E0000}"/>
    <cellStyle name="標準 8 5 2 6 3" xfId="17574" xr:uid="{00000000-0005-0000-0000-0000F44E0000}"/>
    <cellStyle name="標準 8 5 2 7" xfId="6767" xr:uid="{00000000-0005-0000-0000-0000F54E0000}"/>
    <cellStyle name="標準 8 5 2 7 2" xfId="19582" xr:uid="{00000000-0005-0000-0000-0000F64E0000}"/>
    <cellStyle name="標準 8 5 2 8" xfId="13175" xr:uid="{00000000-0005-0000-0000-0000F74E0000}"/>
    <cellStyle name="標準 8 5 3" xfId="358" xr:uid="{00000000-0005-0000-0000-0000F84E0000}"/>
    <cellStyle name="標準 8 5 3 2" xfId="626" xr:uid="{00000000-0005-0000-0000-0000F94E0000}"/>
    <cellStyle name="標準 8 5 3 2 2" xfId="1237" xr:uid="{00000000-0005-0000-0000-0000FA4E0000}"/>
    <cellStyle name="標準 8 5 3 2 2 2" xfId="2277" xr:uid="{00000000-0005-0000-0000-0000FB4E0000}"/>
    <cellStyle name="標準 8 5 3 2 2 2 2" xfId="4308" xr:uid="{00000000-0005-0000-0000-0000FC4E0000}"/>
    <cellStyle name="標準 8 5 3 2 2 2 2 2" xfId="10728" xr:uid="{00000000-0005-0000-0000-0000FD4E0000}"/>
    <cellStyle name="標準 8 5 3 2 2 2 2 2 2" xfId="23543" xr:uid="{00000000-0005-0000-0000-0000FE4E0000}"/>
    <cellStyle name="標準 8 5 3 2 2 2 2 3" xfId="17136" xr:uid="{00000000-0005-0000-0000-0000FF4E0000}"/>
    <cellStyle name="標準 8 5 3 2 2 2 3" xfId="6472" xr:uid="{00000000-0005-0000-0000-0000004F0000}"/>
    <cellStyle name="標準 8 5 3 2 2 2 3 2" xfId="12885" xr:uid="{00000000-0005-0000-0000-0000014F0000}"/>
    <cellStyle name="標準 8 5 3 2 2 2 3 2 2" xfId="25700" xr:uid="{00000000-0005-0000-0000-0000024F0000}"/>
    <cellStyle name="標準 8 5 3 2 2 2 3 3" xfId="19293" xr:uid="{00000000-0005-0000-0000-0000034F0000}"/>
    <cellStyle name="標準 8 5 3 2 2 2 4" xfId="8703" xr:uid="{00000000-0005-0000-0000-0000044F0000}"/>
    <cellStyle name="標準 8 5 3 2 2 2 4 2" xfId="21518" xr:uid="{00000000-0005-0000-0000-0000054F0000}"/>
    <cellStyle name="標準 8 5 3 2 2 2 5" xfId="15111" xr:uid="{00000000-0005-0000-0000-0000064F0000}"/>
    <cellStyle name="標準 8 5 3 2 2 3" xfId="3286" xr:uid="{00000000-0005-0000-0000-0000074F0000}"/>
    <cellStyle name="標準 8 5 3 2 2 3 2" xfId="9709" xr:uid="{00000000-0005-0000-0000-0000084F0000}"/>
    <cellStyle name="標準 8 5 3 2 2 3 2 2" xfId="22524" xr:uid="{00000000-0005-0000-0000-0000094F0000}"/>
    <cellStyle name="標準 8 5 3 2 2 3 3" xfId="16117" xr:uid="{00000000-0005-0000-0000-00000A4F0000}"/>
    <cellStyle name="標準 8 5 3 2 2 4" xfId="5450" xr:uid="{00000000-0005-0000-0000-00000B4F0000}"/>
    <cellStyle name="標準 8 5 3 2 2 4 2" xfId="11863" xr:uid="{00000000-0005-0000-0000-00000C4F0000}"/>
    <cellStyle name="標準 8 5 3 2 2 4 2 2" xfId="24678" xr:uid="{00000000-0005-0000-0000-00000D4F0000}"/>
    <cellStyle name="標準 8 5 3 2 2 4 3" xfId="18271" xr:uid="{00000000-0005-0000-0000-00000E4F0000}"/>
    <cellStyle name="標準 8 5 3 2 2 5" xfId="7690" xr:uid="{00000000-0005-0000-0000-00000F4F0000}"/>
    <cellStyle name="標準 8 5 3 2 2 5 2" xfId="20505" xr:uid="{00000000-0005-0000-0000-0000104F0000}"/>
    <cellStyle name="標準 8 5 3 2 2 6" xfId="14098" xr:uid="{00000000-0005-0000-0000-0000114F0000}"/>
    <cellStyle name="標準 8 5 3 2 3" xfId="1795" xr:uid="{00000000-0005-0000-0000-0000124F0000}"/>
    <cellStyle name="標準 8 5 3 2 3 2" xfId="3826" xr:uid="{00000000-0005-0000-0000-0000134F0000}"/>
    <cellStyle name="標準 8 5 3 2 3 2 2" xfId="10246" xr:uid="{00000000-0005-0000-0000-0000144F0000}"/>
    <cellStyle name="標準 8 5 3 2 3 2 2 2" xfId="23061" xr:uid="{00000000-0005-0000-0000-0000154F0000}"/>
    <cellStyle name="標準 8 5 3 2 3 2 3" xfId="16654" xr:uid="{00000000-0005-0000-0000-0000164F0000}"/>
    <cellStyle name="標準 8 5 3 2 3 3" xfId="5990" xr:uid="{00000000-0005-0000-0000-0000174F0000}"/>
    <cellStyle name="標準 8 5 3 2 3 3 2" xfId="12403" xr:uid="{00000000-0005-0000-0000-0000184F0000}"/>
    <cellStyle name="標準 8 5 3 2 3 3 2 2" xfId="25218" xr:uid="{00000000-0005-0000-0000-0000194F0000}"/>
    <cellStyle name="標準 8 5 3 2 3 3 3" xfId="18811" xr:uid="{00000000-0005-0000-0000-00001A4F0000}"/>
    <cellStyle name="標準 8 5 3 2 3 4" xfId="8221" xr:uid="{00000000-0005-0000-0000-00001B4F0000}"/>
    <cellStyle name="標準 8 5 3 2 3 4 2" xfId="21036" xr:uid="{00000000-0005-0000-0000-00001C4F0000}"/>
    <cellStyle name="標準 8 5 3 2 3 5" xfId="14629" xr:uid="{00000000-0005-0000-0000-00001D4F0000}"/>
    <cellStyle name="標準 8 5 3 2 4" xfId="2804" xr:uid="{00000000-0005-0000-0000-00001E4F0000}"/>
    <cellStyle name="標準 8 5 3 2 4 2" xfId="9227" xr:uid="{00000000-0005-0000-0000-00001F4F0000}"/>
    <cellStyle name="標準 8 5 3 2 4 2 2" xfId="22042" xr:uid="{00000000-0005-0000-0000-0000204F0000}"/>
    <cellStyle name="標準 8 5 3 2 4 3" xfId="15635" xr:uid="{00000000-0005-0000-0000-0000214F0000}"/>
    <cellStyle name="標準 8 5 3 2 5" xfId="4968" xr:uid="{00000000-0005-0000-0000-0000224F0000}"/>
    <cellStyle name="標準 8 5 3 2 5 2" xfId="11381" xr:uid="{00000000-0005-0000-0000-0000234F0000}"/>
    <cellStyle name="標準 8 5 3 2 5 2 2" xfId="24196" xr:uid="{00000000-0005-0000-0000-0000244F0000}"/>
    <cellStyle name="標準 8 5 3 2 5 3" xfId="17789" xr:uid="{00000000-0005-0000-0000-0000254F0000}"/>
    <cellStyle name="標準 8 5 3 2 6" xfId="7103" xr:uid="{00000000-0005-0000-0000-0000264F0000}"/>
    <cellStyle name="標準 8 5 3 2 6 2" xfId="19918" xr:uid="{00000000-0005-0000-0000-0000274F0000}"/>
    <cellStyle name="標準 8 5 3 2 7" xfId="13511" xr:uid="{00000000-0005-0000-0000-0000284F0000}"/>
    <cellStyle name="標準 8 5 3 3" xfId="1049" xr:uid="{00000000-0005-0000-0000-0000294F0000}"/>
    <cellStyle name="標準 8 5 3 3 2" xfId="2089" xr:uid="{00000000-0005-0000-0000-00002A4F0000}"/>
    <cellStyle name="標準 8 5 3 3 2 2" xfId="4120" xr:uid="{00000000-0005-0000-0000-00002B4F0000}"/>
    <cellStyle name="標準 8 5 3 3 2 2 2" xfId="10540" xr:uid="{00000000-0005-0000-0000-00002C4F0000}"/>
    <cellStyle name="標準 8 5 3 3 2 2 2 2" xfId="23355" xr:uid="{00000000-0005-0000-0000-00002D4F0000}"/>
    <cellStyle name="標準 8 5 3 3 2 2 3" xfId="16948" xr:uid="{00000000-0005-0000-0000-00002E4F0000}"/>
    <cellStyle name="標準 8 5 3 3 2 3" xfId="6284" xr:uid="{00000000-0005-0000-0000-00002F4F0000}"/>
    <cellStyle name="標準 8 5 3 3 2 3 2" xfId="12697" xr:uid="{00000000-0005-0000-0000-0000304F0000}"/>
    <cellStyle name="標準 8 5 3 3 2 3 2 2" xfId="25512" xr:uid="{00000000-0005-0000-0000-0000314F0000}"/>
    <cellStyle name="標準 8 5 3 3 2 3 3" xfId="19105" xr:uid="{00000000-0005-0000-0000-0000324F0000}"/>
    <cellStyle name="標準 8 5 3 3 2 4" xfId="8515" xr:uid="{00000000-0005-0000-0000-0000334F0000}"/>
    <cellStyle name="標準 8 5 3 3 2 4 2" xfId="21330" xr:uid="{00000000-0005-0000-0000-0000344F0000}"/>
    <cellStyle name="標準 8 5 3 3 2 5" xfId="14923" xr:uid="{00000000-0005-0000-0000-0000354F0000}"/>
    <cellStyle name="標準 8 5 3 3 3" xfId="3098" xr:uid="{00000000-0005-0000-0000-0000364F0000}"/>
    <cellStyle name="標準 8 5 3 3 3 2" xfId="9521" xr:uid="{00000000-0005-0000-0000-0000374F0000}"/>
    <cellStyle name="標準 8 5 3 3 3 2 2" xfId="22336" xr:uid="{00000000-0005-0000-0000-0000384F0000}"/>
    <cellStyle name="標準 8 5 3 3 3 3" xfId="15929" xr:uid="{00000000-0005-0000-0000-0000394F0000}"/>
    <cellStyle name="標準 8 5 3 3 4" xfId="5262" xr:uid="{00000000-0005-0000-0000-00003A4F0000}"/>
    <cellStyle name="標準 8 5 3 3 4 2" xfId="11675" xr:uid="{00000000-0005-0000-0000-00003B4F0000}"/>
    <cellStyle name="標準 8 5 3 3 4 2 2" xfId="24490" xr:uid="{00000000-0005-0000-0000-00003C4F0000}"/>
    <cellStyle name="標準 8 5 3 3 4 3" xfId="18083" xr:uid="{00000000-0005-0000-0000-00003D4F0000}"/>
    <cellStyle name="標準 8 5 3 3 5" xfId="7502" xr:uid="{00000000-0005-0000-0000-00003E4F0000}"/>
    <cellStyle name="標準 8 5 3 3 5 2" xfId="20317" xr:uid="{00000000-0005-0000-0000-00003F4F0000}"/>
    <cellStyle name="標準 8 5 3 3 6" xfId="13910" xr:uid="{00000000-0005-0000-0000-0000404F0000}"/>
    <cellStyle name="標準 8 5 3 4" xfId="1609" xr:uid="{00000000-0005-0000-0000-0000414F0000}"/>
    <cellStyle name="標準 8 5 3 4 2" xfId="3640" xr:uid="{00000000-0005-0000-0000-0000424F0000}"/>
    <cellStyle name="標準 8 5 3 4 2 2" xfId="10060" xr:uid="{00000000-0005-0000-0000-0000434F0000}"/>
    <cellStyle name="標準 8 5 3 4 2 2 2" xfId="22875" xr:uid="{00000000-0005-0000-0000-0000444F0000}"/>
    <cellStyle name="標準 8 5 3 4 2 3" xfId="16468" xr:uid="{00000000-0005-0000-0000-0000454F0000}"/>
    <cellStyle name="標準 8 5 3 4 3" xfId="5804" xr:uid="{00000000-0005-0000-0000-0000464F0000}"/>
    <cellStyle name="標準 8 5 3 4 3 2" xfId="12217" xr:uid="{00000000-0005-0000-0000-0000474F0000}"/>
    <cellStyle name="標準 8 5 3 4 3 2 2" xfId="25032" xr:uid="{00000000-0005-0000-0000-0000484F0000}"/>
    <cellStyle name="標準 8 5 3 4 3 3" xfId="18625" xr:uid="{00000000-0005-0000-0000-0000494F0000}"/>
    <cellStyle name="標準 8 5 3 4 4" xfId="8035" xr:uid="{00000000-0005-0000-0000-00004A4F0000}"/>
    <cellStyle name="標準 8 5 3 4 4 2" xfId="20850" xr:uid="{00000000-0005-0000-0000-00004B4F0000}"/>
    <cellStyle name="標準 8 5 3 4 5" xfId="14443" xr:uid="{00000000-0005-0000-0000-00004C4F0000}"/>
    <cellStyle name="標準 8 5 3 5" xfId="2618" xr:uid="{00000000-0005-0000-0000-00004D4F0000}"/>
    <cellStyle name="標準 8 5 3 5 2" xfId="9041" xr:uid="{00000000-0005-0000-0000-00004E4F0000}"/>
    <cellStyle name="標準 8 5 3 5 2 2" xfId="21856" xr:uid="{00000000-0005-0000-0000-00004F4F0000}"/>
    <cellStyle name="標準 8 5 3 5 3" xfId="15449" xr:uid="{00000000-0005-0000-0000-0000504F0000}"/>
    <cellStyle name="標準 8 5 3 6" xfId="4782" xr:uid="{00000000-0005-0000-0000-0000514F0000}"/>
    <cellStyle name="標準 8 5 3 6 2" xfId="11195" xr:uid="{00000000-0005-0000-0000-0000524F0000}"/>
    <cellStyle name="標準 8 5 3 6 2 2" xfId="24010" xr:uid="{00000000-0005-0000-0000-0000534F0000}"/>
    <cellStyle name="標準 8 5 3 6 3" xfId="17603" xr:uid="{00000000-0005-0000-0000-0000544F0000}"/>
    <cellStyle name="標準 8 5 3 7" xfId="6849" xr:uid="{00000000-0005-0000-0000-0000554F0000}"/>
    <cellStyle name="標準 8 5 3 7 2" xfId="19664" xr:uid="{00000000-0005-0000-0000-0000564F0000}"/>
    <cellStyle name="標準 8 5 3 8" xfId="13257" xr:uid="{00000000-0005-0000-0000-0000574F0000}"/>
    <cellStyle name="標準 8 5 4" xfId="443" xr:uid="{00000000-0005-0000-0000-0000584F0000}"/>
    <cellStyle name="標準 8 5 4 2" xfId="588" xr:uid="{00000000-0005-0000-0000-0000594F0000}"/>
    <cellStyle name="標準 8 5 4 2 2" xfId="1180" xr:uid="{00000000-0005-0000-0000-00005A4F0000}"/>
    <cellStyle name="標準 8 5 4 2 2 2" xfId="2220" xr:uid="{00000000-0005-0000-0000-00005B4F0000}"/>
    <cellStyle name="標準 8 5 4 2 2 2 2" xfId="4251" xr:uid="{00000000-0005-0000-0000-00005C4F0000}"/>
    <cellStyle name="標準 8 5 4 2 2 2 2 2" xfId="10671" xr:uid="{00000000-0005-0000-0000-00005D4F0000}"/>
    <cellStyle name="標準 8 5 4 2 2 2 2 2 2" xfId="23486" xr:uid="{00000000-0005-0000-0000-00005E4F0000}"/>
    <cellStyle name="標準 8 5 4 2 2 2 2 3" xfId="17079" xr:uid="{00000000-0005-0000-0000-00005F4F0000}"/>
    <cellStyle name="標準 8 5 4 2 2 2 3" xfId="6415" xr:uid="{00000000-0005-0000-0000-0000604F0000}"/>
    <cellStyle name="標準 8 5 4 2 2 2 3 2" xfId="12828" xr:uid="{00000000-0005-0000-0000-0000614F0000}"/>
    <cellStyle name="標準 8 5 4 2 2 2 3 2 2" xfId="25643" xr:uid="{00000000-0005-0000-0000-0000624F0000}"/>
    <cellStyle name="標準 8 5 4 2 2 2 3 3" xfId="19236" xr:uid="{00000000-0005-0000-0000-0000634F0000}"/>
    <cellStyle name="標準 8 5 4 2 2 2 4" xfId="8646" xr:uid="{00000000-0005-0000-0000-0000644F0000}"/>
    <cellStyle name="標準 8 5 4 2 2 2 4 2" xfId="21461" xr:uid="{00000000-0005-0000-0000-0000654F0000}"/>
    <cellStyle name="標準 8 5 4 2 2 2 5" xfId="15054" xr:uid="{00000000-0005-0000-0000-0000664F0000}"/>
    <cellStyle name="標準 8 5 4 2 2 3" xfId="3229" xr:uid="{00000000-0005-0000-0000-0000674F0000}"/>
    <cellStyle name="標準 8 5 4 2 2 3 2" xfId="9652" xr:uid="{00000000-0005-0000-0000-0000684F0000}"/>
    <cellStyle name="標準 8 5 4 2 2 3 2 2" xfId="22467" xr:uid="{00000000-0005-0000-0000-0000694F0000}"/>
    <cellStyle name="標準 8 5 4 2 2 3 3" xfId="16060" xr:uid="{00000000-0005-0000-0000-00006A4F0000}"/>
    <cellStyle name="標準 8 5 4 2 2 4" xfId="5393" xr:uid="{00000000-0005-0000-0000-00006B4F0000}"/>
    <cellStyle name="標準 8 5 4 2 2 4 2" xfId="11806" xr:uid="{00000000-0005-0000-0000-00006C4F0000}"/>
    <cellStyle name="標準 8 5 4 2 2 4 2 2" xfId="24621" xr:uid="{00000000-0005-0000-0000-00006D4F0000}"/>
    <cellStyle name="標準 8 5 4 2 2 4 3" xfId="18214" xr:uid="{00000000-0005-0000-0000-00006E4F0000}"/>
    <cellStyle name="標準 8 5 4 2 2 5" xfId="7633" xr:uid="{00000000-0005-0000-0000-00006F4F0000}"/>
    <cellStyle name="標準 8 5 4 2 2 5 2" xfId="20448" xr:uid="{00000000-0005-0000-0000-0000704F0000}"/>
    <cellStyle name="標準 8 5 4 2 2 6" xfId="14041" xr:uid="{00000000-0005-0000-0000-0000714F0000}"/>
    <cellStyle name="標準 8 5 4 2 3" xfId="1738" xr:uid="{00000000-0005-0000-0000-0000724F0000}"/>
    <cellStyle name="標準 8 5 4 2 3 2" xfId="3769" xr:uid="{00000000-0005-0000-0000-0000734F0000}"/>
    <cellStyle name="標準 8 5 4 2 3 2 2" xfId="10189" xr:uid="{00000000-0005-0000-0000-0000744F0000}"/>
    <cellStyle name="標準 8 5 4 2 3 2 2 2" xfId="23004" xr:uid="{00000000-0005-0000-0000-0000754F0000}"/>
    <cellStyle name="標準 8 5 4 2 3 2 3" xfId="16597" xr:uid="{00000000-0005-0000-0000-0000764F0000}"/>
    <cellStyle name="標準 8 5 4 2 3 3" xfId="5933" xr:uid="{00000000-0005-0000-0000-0000774F0000}"/>
    <cellStyle name="標準 8 5 4 2 3 3 2" xfId="12346" xr:uid="{00000000-0005-0000-0000-0000784F0000}"/>
    <cellStyle name="標準 8 5 4 2 3 3 2 2" xfId="25161" xr:uid="{00000000-0005-0000-0000-0000794F0000}"/>
    <cellStyle name="標準 8 5 4 2 3 3 3" xfId="18754" xr:uid="{00000000-0005-0000-0000-00007A4F0000}"/>
    <cellStyle name="標準 8 5 4 2 3 4" xfId="8164" xr:uid="{00000000-0005-0000-0000-00007B4F0000}"/>
    <cellStyle name="標準 8 5 4 2 3 4 2" xfId="20979" xr:uid="{00000000-0005-0000-0000-00007C4F0000}"/>
    <cellStyle name="標準 8 5 4 2 3 5" xfId="14572" xr:uid="{00000000-0005-0000-0000-00007D4F0000}"/>
    <cellStyle name="標準 8 5 4 2 4" xfId="2747" xr:uid="{00000000-0005-0000-0000-00007E4F0000}"/>
    <cellStyle name="標準 8 5 4 2 4 2" xfId="9170" xr:uid="{00000000-0005-0000-0000-00007F4F0000}"/>
    <cellStyle name="標準 8 5 4 2 4 2 2" xfId="21985" xr:uid="{00000000-0005-0000-0000-0000804F0000}"/>
    <cellStyle name="標準 8 5 4 2 4 3" xfId="15578" xr:uid="{00000000-0005-0000-0000-0000814F0000}"/>
    <cellStyle name="標準 8 5 4 2 5" xfId="4911" xr:uid="{00000000-0005-0000-0000-0000824F0000}"/>
    <cellStyle name="標準 8 5 4 2 5 2" xfId="11324" xr:uid="{00000000-0005-0000-0000-0000834F0000}"/>
    <cellStyle name="標準 8 5 4 2 5 2 2" xfId="24139" xr:uid="{00000000-0005-0000-0000-0000844F0000}"/>
    <cellStyle name="標準 8 5 4 2 5 3" xfId="17732" xr:uid="{00000000-0005-0000-0000-0000854F0000}"/>
    <cellStyle name="標準 8 5 4 2 6" xfId="7065" xr:uid="{00000000-0005-0000-0000-0000864F0000}"/>
    <cellStyle name="標準 8 5 4 2 6 2" xfId="19880" xr:uid="{00000000-0005-0000-0000-0000874F0000}"/>
    <cellStyle name="標準 8 5 4 2 7" xfId="13473" xr:uid="{00000000-0005-0000-0000-0000884F0000}"/>
    <cellStyle name="標準 8 5 4 3" xfId="1009" xr:uid="{00000000-0005-0000-0000-0000894F0000}"/>
    <cellStyle name="標準 8 5 4 3 2" xfId="2032" xr:uid="{00000000-0005-0000-0000-00008A4F0000}"/>
    <cellStyle name="標準 8 5 4 3 2 2" xfId="4063" xr:uid="{00000000-0005-0000-0000-00008B4F0000}"/>
    <cellStyle name="標準 8 5 4 3 2 2 2" xfId="10483" xr:uid="{00000000-0005-0000-0000-00008C4F0000}"/>
    <cellStyle name="標準 8 5 4 3 2 2 2 2" xfId="23298" xr:uid="{00000000-0005-0000-0000-00008D4F0000}"/>
    <cellStyle name="標準 8 5 4 3 2 2 3" xfId="16891" xr:uid="{00000000-0005-0000-0000-00008E4F0000}"/>
    <cellStyle name="標準 8 5 4 3 2 3" xfId="6227" xr:uid="{00000000-0005-0000-0000-00008F4F0000}"/>
    <cellStyle name="標準 8 5 4 3 2 3 2" xfId="12640" xr:uid="{00000000-0005-0000-0000-0000904F0000}"/>
    <cellStyle name="標準 8 5 4 3 2 3 2 2" xfId="25455" xr:uid="{00000000-0005-0000-0000-0000914F0000}"/>
    <cellStyle name="標準 8 5 4 3 2 3 3" xfId="19048" xr:uid="{00000000-0005-0000-0000-0000924F0000}"/>
    <cellStyle name="標準 8 5 4 3 2 4" xfId="8458" xr:uid="{00000000-0005-0000-0000-0000934F0000}"/>
    <cellStyle name="標準 8 5 4 3 2 4 2" xfId="21273" xr:uid="{00000000-0005-0000-0000-0000944F0000}"/>
    <cellStyle name="標準 8 5 4 3 2 5" xfId="14866" xr:uid="{00000000-0005-0000-0000-0000954F0000}"/>
    <cellStyle name="標準 8 5 4 3 3" xfId="3041" xr:uid="{00000000-0005-0000-0000-0000964F0000}"/>
    <cellStyle name="標準 8 5 4 3 3 2" xfId="9464" xr:uid="{00000000-0005-0000-0000-0000974F0000}"/>
    <cellStyle name="標準 8 5 4 3 3 2 2" xfId="22279" xr:uid="{00000000-0005-0000-0000-0000984F0000}"/>
    <cellStyle name="標準 8 5 4 3 3 3" xfId="15872" xr:uid="{00000000-0005-0000-0000-0000994F0000}"/>
    <cellStyle name="標準 8 5 4 3 4" xfId="5205" xr:uid="{00000000-0005-0000-0000-00009A4F0000}"/>
    <cellStyle name="標準 8 5 4 3 4 2" xfId="11618" xr:uid="{00000000-0005-0000-0000-00009B4F0000}"/>
    <cellStyle name="標準 8 5 4 3 4 2 2" xfId="24433" xr:uid="{00000000-0005-0000-0000-00009C4F0000}"/>
    <cellStyle name="標準 8 5 4 3 4 3" xfId="18026" xr:uid="{00000000-0005-0000-0000-00009D4F0000}"/>
    <cellStyle name="標準 8 5 4 3 5" xfId="7462" xr:uid="{00000000-0005-0000-0000-00009E4F0000}"/>
    <cellStyle name="標準 8 5 4 3 5 2" xfId="20277" xr:uid="{00000000-0005-0000-0000-00009F4F0000}"/>
    <cellStyle name="標準 8 5 4 3 6" xfId="13870" xr:uid="{00000000-0005-0000-0000-0000A04F0000}"/>
    <cellStyle name="標準 8 5 4 4" xfId="1553" xr:uid="{00000000-0005-0000-0000-0000A14F0000}"/>
    <cellStyle name="標準 8 5 4 4 2" xfId="3584" xr:uid="{00000000-0005-0000-0000-0000A24F0000}"/>
    <cellStyle name="標準 8 5 4 4 2 2" xfId="10004" xr:uid="{00000000-0005-0000-0000-0000A34F0000}"/>
    <cellStyle name="標準 8 5 4 4 2 2 2" xfId="22819" xr:uid="{00000000-0005-0000-0000-0000A44F0000}"/>
    <cellStyle name="標準 8 5 4 4 2 3" xfId="16412" xr:uid="{00000000-0005-0000-0000-0000A54F0000}"/>
    <cellStyle name="標準 8 5 4 4 3" xfId="5748" xr:uid="{00000000-0005-0000-0000-0000A64F0000}"/>
    <cellStyle name="標準 8 5 4 4 3 2" xfId="12161" xr:uid="{00000000-0005-0000-0000-0000A74F0000}"/>
    <cellStyle name="標準 8 5 4 4 3 2 2" xfId="24976" xr:uid="{00000000-0005-0000-0000-0000A84F0000}"/>
    <cellStyle name="標準 8 5 4 4 3 3" xfId="18569" xr:uid="{00000000-0005-0000-0000-0000A94F0000}"/>
    <cellStyle name="標準 8 5 4 4 4" xfId="7979" xr:uid="{00000000-0005-0000-0000-0000AA4F0000}"/>
    <cellStyle name="標準 8 5 4 4 4 2" xfId="20794" xr:uid="{00000000-0005-0000-0000-0000AB4F0000}"/>
    <cellStyle name="標準 8 5 4 4 5" xfId="14387" xr:uid="{00000000-0005-0000-0000-0000AC4F0000}"/>
    <cellStyle name="標準 8 5 4 5" xfId="2562" xr:uid="{00000000-0005-0000-0000-0000AD4F0000}"/>
    <cellStyle name="標準 8 5 4 5 2" xfId="8985" xr:uid="{00000000-0005-0000-0000-0000AE4F0000}"/>
    <cellStyle name="標準 8 5 4 5 2 2" xfId="21800" xr:uid="{00000000-0005-0000-0000-0000AF4F0000}"/>
    <cellStyle name="標準 8 5 4 5 3" xfId="15393" xr:uid="{00000000-0005-0000-0000-0000B04F0000}"/>
    <cellStyle name="標準 8 5 4 6" xfId="4726" xr:uid="{00000000-0005-0000-0000-0000B14F0000}"/>
    <cellStyle name="標準 8 5 4 6 2" xfId="11139" xr:uid="{00000000-0005-0000-0000-0000B24F0000}"/>
    <cellStyle name="標準 8 5 4 6 2 2" xfId="23954" xr:uid="{00000000-0005-0000-0000-0000B34F0000}"/>
    <cellStyle name="標準 8 5 4 6 3" xfId="17547" xr:uid="{00000000-0005-0000-0000-0000B44F0000}"/>
    <cellStyle name="標準 8 5 4 7" xfId="6924" xr:uid="{00000000-0005-0000-0000-0000B54F0000}"/>
    <cellStyle name="標準 8 5 4 7 2" xfId="19739" xr:uid="{00000000-0005-0000-0000-0000B64F0000}"/>
    <cellStyle name="標準 8 5 4 8" xfId="13332" xr:uid="{00000000-0005-0000-0000-0000B74F0000}"/>
    <cellStyle name="標準 8 5 5" xfId="469" xr:uid="{00000000-0005-0000-0000-0000B84F0000}"/>
    <cellStyle name="標準 8 5 5 2" xfId="547" xr:uid="{00000000-0005-0000-0000-0000B94F0000}"/>
    <cellStyle name="標準 8 5 5 2 2" xfId="1136" xr:uid="{00000000-0005-0000-0000-0000BA4F0000}"/>
    <cellStyle name="標準 8 5 5 2 2 2" xfId="2176" xr:uid="{00000000-0005-0000-0000-0000BB4F0000}"/>
    <cellStyle name="標準 8 5 5 2 2 2 2" xfId="4207" xr:uid="{00000000-0005-0000-0000-0000BC4F0000}"/>
    <cellStyle name="標準 8 5 5 2 2 2 2 2" xfId="10627" xr:uid="{00000000-0005-0000-0000-0000BD4F0000}"/>
    <cellStyle name="標準 8 5 5 2 2 2 2 2 2" xfId="23442" xr:uid="{00000000-0005-0000-0000-0000BE4F0000}"/>
    <cellStyle name="標準 8 5 5 2 2 2 2 3" xfId="17035" xr:uid="{00000000-0005-0000-0000-0000BF4F0000}"/>
    <cellStyle name="標準 8 5 5 2 2 2 3" xfId="6371" xr:uid="{00000000-0005-0000-0000-0000C04F0000}"/>
    <cellStyle name="標準 8 5 5 2 2 2 3 2" xfId="12784" xr:uid="{00000000-0005-0000-0000-0000C14F0000}"/>
    <cellStyle name="標準 8 5 5 2 2 2 3 2 2" xfId="25599" xr:uid="{00000000-0005-0000-0000-0000C24F0000}"/>
    <cellStyle name="標準 8 5 5 2 2 2 3 3" xfId="19192" xr:uid="{00000000-0005-0000-0000-0000C34F0000}"/>
    <cellStyle name="標準 8 5 5 2 2 2 4" xfId="8602" xr:uid="{00000000-0005-0000-0000-0000C44F0000}"/>
    <cellStyle name="標準 8 5 5 2 2 2 4 2" xfId="21417" xr:uid="{00000000-0005-0000-0000-0000C54F0000}"/>
    <cellStyle name="標準 8 5 5 2 2 2 5" xfId="15010" xr:uid="{00000000-0005-0000-0000-0000C64F0000}"/>
    <cellStyle name="標準 8 5 5 2 2 3" xfId="3185" xr:uid="{00000000-0005-0000-0000-0000C74F0000}"/>
    <cellStyle name="標準 8 5 5 2 2 3 2" xfId="9608" xr:uid="{00000000-0005-0000-0000-0000C84F0000}"/>
    <cellStyle name="標準 8 5 5 2 2 3 2 2" xfId="22423" xr:uid="{00000000-0005-0000-0000-0000C94F0000}"/>
    <cellStyle name="標準 8 5 5 2 2 3 3" xfId="16016" xr:uid="{00000000-0005-0000-0000-0000CA4F0000}"/>
    <cellStyle name="標準 8 5 5 2 2 4" xfId="5349" xr:uid="{00000000-0005-0000-0000-0000CB4F0000}"/>
    <cellStyle name="標準 8 5 5 2 2 4 2" xfId="11762" xr:uid="{00000000-0005-0000-0000-0000CC4F0000}"/>
    <cellStyle name="標準 8 5 5 2 2 4 2 2" xfId="24577" xr:uid="{00000000-0005-0000-0000-0000CD4F0000}"/>
    <cellStyle name="標準 8 5 5 2 2 4 3" xfId="18170" xr:uid="{00000000-0005-0000-0000-0000CE4F0000}"/>
    <cellStyle name="標準 8 5 5 2 2 5" xfId="7589" xr:uid="{00000000-0005-0000-0000-0000CF4F0000}"/>
    <cellStyle name="標準 8 5 5 2 2 5 2" xfId="20404" xr:uid="{00000000-0005-0000-0000-0000D04F0000}"/>
    <cellStyle name="標準 8 5 5 2 2 6" xfId="13997" xr:uid="{00000000-0005-0000-0000-0000D14F0000}"/>
    <cellStyle name="標準 8 5 5 2 3" xfId="1694" xr:uid="{00000000-0005-0000-0000-0000D24F0000}"/>
    <cellStyle name="標準 8 5 5 2 3 2" xfId="3725" xr:uid="{00000000-0005-0000-0000-0000D34F0000}"/>
    <cellStyle name="標準 8 5 5 2 3 2 2" xfId="10145" xr:uid="{00000000-0005-0000-0000-0000D44F0000}"/>
    <cellStyle name="標準 8 5 5 2 3 2 2 2" xfId="22960" xr:uid="{00000000-0005-0000-0000-0000D54F0000}"/>
    <cellStyle name="標準 8 5 5 2 3 2 3" xfId="16553" xr:uid="{00000000-0005-0000-0000-0000D64F0000}"/>
    <cellStyle name="標準 8 5 5 2 3 3" xfId="5889" xr:uid="{00000000-0005-0000-0000-0000D74F0000}"/>
    <cellStyle name="標準 8 5 5 2 3 3 2" xfId="12302" xr:uid="{00000000-0005-0000-0000-0000D84F0000}"/>
    <cellStyle name="標準 8 5 5 2 3 3 2 2" xfId="25117" xr:uid="{00000000-0005-0000-0000-0000D94F0000}"/>
    <cellStyle name="標準 8 5 5 2 3 3 3" xfId="18710" xr:uid="{00000000-0005-0000-0000-0000DA4F0000}"/>
    <cellStyle name="標準 8 5 5 2 3 4" xfId="8120" xr:uid="{00000000-0005-0000-0000-0000DB4F0000}"/>
    <cellStyle name="標準 8 5 5 2 3 4 2" xfId="20935" xr:uid="{00000000-0005-0000-0000-0000DC4F0000}"/>
    <cellStyle name="標準 8 5 5 2 3 5" xfId="14528" xr:uid="{00000000-0005-0000-0000-0000DD4F0000}"/>
    <cellStyle name="標準 8 5 5 2 4" xfId="2703" xr:uid="{00000000-0005-0000-0000-0000DE4F0000}"/>
    <cellStyle name="標準 8 5 5 2 4 2" xfId="9126" xr:uid="{00000000-0005-0000-0000-0000DF4F0000}"/>
    <cellStyle name="標準 8 5 5 2 4 2 2" xfId="21941" xr:uid="{00000000-0005-0000-0000-0000E04F0000}"/>
    <cellStyle name="標準 8 5 5 2 4 3" xfId="15534" xr:uid="{00000000-0005-0000-0000-0000E14F0000}"/>
    <cellStyle name="標準 8 5 5 2 5" xfId="4867" xr:uid="{00000000-0005-0000-0000-0000E24F0000}"/>
    <cellStyle name="標準 8 5 5 2 5 2" xfId="11280" xr:uid="{00000000-0005-0000-0000-0000E34F0000}"/>
    <cellStyle name="標準 8 5 5 2 5 2 2" xfId="24095" xr:uid="{00000000-0005-0000-0000-0000E44F0000}"/>
    <cellStyle name="標準 8 5 5 2 5 3" xfId="17688" xr:uid="{00000000-0005-0000-0000-0000E54F0000}"/>
    <cellStyle name="標準 8 5 5 2 6" xfId="7024" xr:uid="{00000000-0005-0000-0000-0000E64F0000}"/>
    <cellStyle name="標準 8 5 5 2 6 2" xfId="19839" xr:uid="{00000000-0005-0000-0000-0000E74F0000}"/>
    <cellStyle name="標準 8 5 5 2 7" xfId="13432" xr:uid="{00000000-0005-0000-0000-0000E84F0000}"/>
    <cellStyle name="標準 8 5 5 3" xfId="966" xr:uid="{00000000-0005-0000-0000-0000E94F0000}"/>
    <cellStyle name="標準 8 5 5 3 2" xfId="1988" xr:uid="{00000000-0005-0000-0000-0000EA4F0000}"/>
    <cellStyle name="標準 8 5 5 3 2 2" xfId="4019" xr:uid="{00000000-0005-0000-0000-0000EB4F0000}"/>
    <cellStyle name="標準 8 5 5 3 2 2 2" xfId="10439" xr:uid="{00000000-0005-0000-0000-0000EC4F0000}"/>
    <cellStyle name="標準 8 5 5 3 2 2 2 2" xfId="23254" xr:uid="{00000000-0005-0000-0000-0000ED4F0000}"/>
    <cellStyle name="標準 8 5 5 3 2 2 3" xfId="16847" xr:uid="{00000000-0005-0000-0000-0000EE4F0000}"/>
    <cellStyle name="標準 8 5 5 3 2 3" xfId="6183" xr:uid="{00000000-0005-0000-0000-0000EF4F0000}"/>
    <cellStyle name="標準 8 5 5 3 2 3 2" xfId="12596" xr:uid="{00000000-0005-0000-0000-0000F04F0000}"/>
    <cellStyle name="標準 8 5 5 3 2 3 2 2" xfId="25411" xr:uid="{00000000-0005-0000-0000-0000F14F0000}"/>
    <cellStyle name="標準 8 5 5 3 2 3 3" xfId="19004" xr:uid="{00000000-0005-0000-0000-0000F24F0000}"/>
    <cellStyle name="標準 8 5 5 3 2 4" xfId="8414" xr:uid="{00000000-0005-0000-0000-0000F34F0000}"/>
    <cellStyle name="標準 8 5 5 3 2 4 2" xfId="21229" xr:uid="{00000000-0005-0000-0000-0000F44F0000}"/>
    <cellStyle name="標準 8 5 5 3 2 5" xfId="14822" xr:uid="{00000000-0005-0000-0000-0000F54F0000}"/>
    <cellStyle name="標準 8 5 5 3 3" xfId="2997" xr:uid="{00000000-0005-0000-0000-0000F64F0000}"/>
    <cellStyle name="標準 8 5 5 3 3 2" xfId="9420" xr:uid="{00000000-0005-0000-0000-0000F74F0000}"/>
    <cellStyle name="標準 8 5 5 3 3 2 2" xfId="22235" xr:uid="{00000000-0005-0000-0000-0000F84F0000}"/>
    <cellStyle name="標準 8 5 5 3 3 3" xfId="15828" xr:uid="{00000000-0005-0000-0000-0000F94F0000}"/>
    <cellStyle name="標準 8 5 5 3 4" xfId="5161" xr:uid="{00000000-0005-0000-0000-0000FA4F0000}"/>
    <cellStyle name="標準 8 5 5 3 4 2" xfId="11574" xr:uid="{00000000-0005-0000-0000-0000FB4F0000}"/>
    <cellStyle name="標準 8 5 5 3 4 2 2" xfId="24389" xr:uid="{00000000-0005-0000-0000-0000FC4F0000}"/>
    <cellStyle name="標準 8 5 5 3 4 3" xfId="17982" xr:uid="{00000000-0005-0000-0000-0000FD4F0000}"/>
    <cellStyle name="標準 8 5 5 3 5" xfId="7419" xr:uid="{00000000-0005-0000-0000-0000FE4F0000}"/>
    <cellStyle name="標準 8 5 5 3 5 2" xfId="20234" xr:uid="{00000000-0005-0000-0000-0000FF4F0000}"/>
    <cellStyle name="標準 8 5 5 3 6" xfId="13827" xr:uid="{00000000-0005-0000-0000-000000500000}"/>
    <cellStyle name="標準 8 5 5 4" xfId="1508" xr:uid="{00000000-0005-0000-0000-000001500000}"/>
    <cellStyle name="標準 8 5 5 4 2" xfId="3540" xr:uid="{00000000-0005-0000-0000-000002500000}"/>
    <cellStyle name="標準 8 5 5 4 2 2" xfId="9960" xr:uid="{00000000-0005-0000-0000-000003500000}"/>
    <cellStyle name="標準 8 5 5 4 2 2 2" xfId="22775" xr:uid="{00000000-0005-0000-0000-000004500000}"/>
    <cellStyle name="標準 8 5 5 4 2 3" xfId="16368" xr:uid="{00000000-0005-0000-0000-000005500000}"/>
    <cellStyle name="標準 8 5 5 4 3" xfId="5704" xr:uid="{00000000-0005-0000-0000-000006500000}"/>
    <cellStyle name="標準 8 5 5 4 3 2" xfId="12117" xr:uid="{00000000-0005-0000-0000-000007500000}"/>
    <cellStyle name="標準 8 5 5 4 3 2 2" xfId="24932" xr:uid="{00000000-0005-0000-0000-000008500000}"/>
    <cellStyle name="標準 8 5 5 4 3 3" xfId="18525" xr:uid="{00000000-0005-0000-0000-000009500000}"/>
    <cellStyle name="標準 8 5 5 4 4" xfId="7935" xr:uid="{00000000-0005-0000-0000-00000A500000}"/>
    <cellStyle name="標準 8 5 5 4 4 2" xfId="20750" xr:uid="{00000000-0005-0000-0000-00000B500000}"/>
    <cellStyle name="標準 8 5 5 4 5" xfId="14343" xr:uid="{00000000-0005-0000-0000-00000C500000}"/>
    <cellStyle name="標準 8 5 5 5" xfId="2518" xr:uid="{00000000-0005-0000-0000-00000D500000}"/>
    <cellStyle name="標準 8 5 5 5 2" xfId="8941" xr:uid="{00000000-0005-0000-0000-00000E500000}"/>
    <cellStyle name="標準 8 5 5 5 2 2" xfId="21756" xr:uid="{00000000-0005-0000-0000-00000F500000}"/>
    <cellStyle name="標準 8 5 5 5 3" xfId="15349" xr:uid="{00000000-0005-0000-0000-000010500000}"/>
    <cellStyle name="標準 8 5 5 6" xfId="4682" xr:uid="{00000000-0005-0000-0000-000011500000}"/>
    <cellStyle name="標準 8 5 5 6 2" xfId="11095" xr:uid="{00000000-0005-0000-0000-000012500000}"/>
    <cellStyle name="標準 8 5 5 6 2 2" xfId="23910" xr:uid="{00000000-0005-0000-0000-000013500000}"/>
    <cellStyle name="標準 8 5 5 6 3" xfId="17503" xr:uid="{00000000-0005-0000-0000-000014500000}"/>
    <cellStyle name="標準 8 5 5 7" xfId="6948" xr:uid="{00000000-0005-0000-0000-000015500000}"/>
    <cellStyle name="標準 8 5 5 7 2" xfId="19763" xr:uid="{00000000-0005-0000-0000-000016500000}"/>
    <cellStyle name="標準 8 5 5 8" xfId="13356" xr:uid="{00000000-0005-0000-0000-000017500000}"/>
    <cellStyle name="標準 8 5 6" xfId="157" xr:uid="{00000000-0005-0000-0000-000018500000}"/>
    <cellStyle name="標準 8 5 6 2" xfId="929" xr:uid="{00000000-0005-0000-0000-000019500000}"/>
    <cellStyle name="標準 8 5 6 2 2" xfId="1951" xr:uid="{00000000-0005-0000-0000-00001A500000}"/>
    <cellStyle name="標準 8 5 6 2 2 2" xfId="3982" xr:uid="{00000000-0005-0000-0000-00001B500000}"/>
    <cellStyle name="標準 8 5 6 2 2 2 2" xfId="10402" xr:uid="{00000000-0005-0000-0000-00001C500000}"/>
    <cellStyle name="標準 8 5 6 2 2 2 2 2" xfId="23217" xr:uid="{00000000-0005-0000-0000-00001D500000}"/>
    <cellStyle name="標準 8 5 6 2 2 2 3" xfId="16810" xr:uid="{00000000-0005-0000-0000-00001E500000}"/>
    <cellStyle name="標準 8 5 6 2 2 3" xfId="6146" xr:uid="{00000000-0005-0000-0000-00001F500000}"/>
    <cellStyle name="標準 8 5 6 2 2 3 2" xfId="12559" xr:uid="{00000000-0005-0000-0000-000020500000}"/>
    <cellStyle name="標準 8 5 6 2 2 3 2 2" xfId="25374" xr:uid="{00000000-0005-0000-0000-000021500000}"/>
    <cellStyle name="標準 8 5 6 2 2 3 3" xfId="18967" xr:uid="{00000000-0005-0000-0000-000022500000}"/>
    <cellStyle name="標準 8 5 6 2 2 4" xfId="8377" xr:uid="{00000000-0005-0000-0000-000023500000}"/>
    <cellStyle name="標準 8 5 6 2 2 4 2" xfId="21192" xr:uid="{00000000-0005-0000-0000-000024500000}"/>
    <cellStyle name="標準 8 5 6 2 2 5" xfId="14785" xr:uid="{00000000-0005-0000-0000-000025500000}"/>
    <cellStyle name="標準 8 5 6 2 3" xfId="2960" xr:uid="{00000000-0005-0000-0000-000026500000}"/>
    <cellStyle name="標準 8 5 6 2 3 2" xfId="9383" xr:uid="{00000000-0005-0000-0000-000027500000}"/>
    <cellStyle name="標準 8 5 6 2 3 2 2" xfId="22198" xr:uid="{00000000-0005-0000-0000-000028500000}"/>
    <cellStyle name="標準 8 5 6 2 3 3" xfId="15791" xr:uid="{00000000-0005-0000-0000-000029500000}"/>
    <cellStyle name="標準 8 5 6 2 4" xfId="5124" xr:uid="{00000000-0005-0000-0000-00002A500000}"/>
    <cellStyle name="標準 8 5 6 2 4 2" xfId="11537" xr:uid="{00000000-0005-0000-0000-00002B500000}"/>
    <cellStyle name="標準 8 5 6 2 4 2 2" xfId="24352" xr:uid="{00000000-0005-0000-0000-00002C500000}"/>
    <cellStyle name="標準 8 5 6 2 4 3" xfId="17945" xr:uid="{00000000-0005-0000-0000-00002D500000}"/>
    <cellStyle name="標準 8 5 6 2 5" xfId="7382" xr:uid="{00000000-0005-0000-0000-00002E500000}"/>
    <cellStyle name="標準 8 5 6 2 5 2" xfId="20197" xr:uid="{00000000-0005-0000-0000-00002F500000}"/>
    <cellStyle name="標準 8 5 6 2 6" xfId="13790" xr:uid="{00000000-0005-0000-0000-000030500000}"/>
    <cellStyle name="標準 8 5 6 3" xfId="1472" xr:uid="{00000000-0005-0000-0000-000031500000}"/>
    <cellStyle name="標準 8 5 6 3 2" xfId="3504" xr:uid="{00000000-0005-0000-0000-000032500000}"/>
    <cellStyle name="標準 8 5 6 3 2 2" xfId="9924" xr:uid="{00000000-0005-0000-0000-000033500000}"/>
    <cellStyle name="標準 8 5 6 3 2 2 2" xfId="22739" xr:uid="{00000000-0005-0000-0000-000034500000}"/>
    <cellStyle name="標準 8 5 6 3 2 3" xfId="16332" xr:uid="{00000000-0005-0000-0000-000035500000}"/>
    <cellStyle name="標準 8 5 6 3 3" xfId="5668" xr:uid="{00000000-0005-0000-0000-000036500000}"/>
    <cellStyle name="標準 8 5 6 3 3 2" xfId="12081" xr:uid="{00000000-0005-0000-0000-000037500000}"/>
    <cellStyle name="標準 8 5 6 3 3 2 2" xfId="24896" xr:uid="{00000000-0005-0000-0000-000038500000}"/>
    <cellStyle name="標準 8 5 6 3 3 3" xfId="18489" xr:uid="{00000000-0005-0000-0000-000039500000}"/>
    <cellStyle name="標準 8 5 6 3 4" xfId="7899" xr:uid="{00000000-0005-0000-0000-00003A500000}"/>
    <cellStyle name="標準 8 5 6 3 4 2" xfId="20714" xr:uid="{00000000-0005-0000-0000-00003B500000}"/>
    <cellStyle name="標準 8 5 6 3 5" xfId="14307" xr:uid="{00000000-0005-0000-0000-00003C500000}"/>
    <cellStyle name="標準 8 5 6 4" xfId="2482" xr:uid="{00000000-0005-0000-0000-00003D500000}"/>
    <cellStyle name="標準 8 5 6 4 2" xfId="8905" xr:uid="{00000000-0005-0000-0000-00003E500000}"/>
    <cellStyle name="標準 8 5 6 4 2 2" xfId="21720" xr:uid="{00000000-0005-0000-0000-00003F500000}"/>
    <cellStyle name="標準 8 5 6 4 3" xfId="15313" xr:uid="{00000000-0005-0000-0000-000040500000}"/>
    <cellStyle name="標準 8 5 6 5" xfId="4646" xr:uid="{00000000-0005-0000-0000-000041500000}"/>
    <cellStyle name="標準 8 5 6 5 2" xfId="11059" xr:uid="{00000000-0005-0000-0000-000042500000}"/>
    <cellStyle name="標準 8 5 6 5 2 2" xfId="23874" xr:uid="{00000000-0005-0000-0000-000043500000}"/>
    <cellStyle name="標準 8 5 6 5 3" xfId="17467" xr:uid="{00000000-0005-0000-0000-000044500000}"/>
    <cellStyle name="標準 8 5 6 6" xfId="6682" xr:uid="{00000000-0005-0000-0000-000045500000}"/>
    <cellStyle name="標準 8 5 6 6 2" xfId="19497" xr:uid="{00000000-0005-0000-0000-000046500000}"/>
    <cellStyle name="標準 8 5 6 7" xfId="13090" xr:uid="{00000000-0005-0000-0000-000047500000}"/>
    <cellStyle name="標準 8 5 7" xfId="511" xr:uid="{00000000-0005-0000-0000-000048500000}"/>
    <cellStyle name="標準 8 5 7 2" xfId="1097" xr:uid="{00000000-0005-0000-0000-000049500000}"/>
    <cellStyle name="標準 8 5 7 2 2" xfId="2137" xr:uid="{00000000-0005-0000-0000-00004A500000}"/>
    <cellStyle name="標準 8 5 7 2 2 2" xfId="4168" xr:uid="{00000000-0005-0000-0000-00004B500000}"/>
    <cellStyle name="標準 8 5 7 2 2 2 2" xfId="10588" xr:uid="{00000000-0005-0000-0000-00004C500000}"/>
    <cellStyle name="標準 8 5 7 2 2 2 2 2" xfId="23403" xr:uid="{00000000-0005-0000-0000-00004D500000}"/>
    <cellStyle name="標準 8 5 7 2 2 2 3" xfId="16996" xr:uid="{00000000-0005-0000-0000-00004E500000}"/>
    <cellStyle name="標準 8 5 7 2 2 3" xfId="6332" xr:uid="{00000000-0005-0000-0000-00004F500000}"/>
    <cellStyle name="標準 8 5 7 2 2 3 2" xfId="12745" xr:uid="{00000000-0005-0000-0000-000050500000}"/>
    <cellStyle name="標準 8 5 7 2 2 3 2 2" xfId="25560" xr:uid="{00000000-0005-0000-0000-000051500000}"/>
    <cellStyle name="標準 8 5 7 2 2 3 3" xfId="19153" xr:uid="{00000000-0005-0000-0000-000052500000}"/>
    <cellStyle name="標準 8 5 7 2 2 4" xfId="8563" xr:uid="{00000000-0005-0000-0000-000053500000}"/>
    <cellStyle name="標準 8 5 7 2 2 4 2" xfId="21378" xr:uid="{00000000-0005-0000-0000-000054500000}"/>
    <cellStyle name="標準 8 5 7 2 2 5" xfId="14971" xr:uid="{00000000-0005-0000-0000-000055500000}"/>
    <cellStyle name="標準 8 5 7 2 3" xfId="3146" xr:uid="{00000000-0005-0000-0000-000056500000}"/>
    <cellStyle name="標準 8 5 7 2 3 2" xfId="9569" xr:uid="{00000000-0005-0000-0000-000057500000}"/>
    <cellStyle name="標準 8 5 7 2 3 2 2" xfId="22384" xr:uid="{00000000-0005-0000-0000-000058500000}"/>
    <cellStyle name="標準 8 5 7 2 3 3" xfId="15977" xr:uid="{00000000-0005-0000-0000-000059500000}"/>
    <cellStyle name="標準 8 5 7 2 4" xfId="5310" xr:uid="{00000000-0005-0000-0000-00005A500000}"/>
    <cellStyle name="標準 8 5 7 2 4 2" xfId="11723" xr:uid="{00000000-0005-0000-0000-00005B500000}"/>
    <cellStyle name="標準 8 5 7 2 4 2 2" xfId="24538" xr:uid="{00000000-0005-0000-0000-00005C500000}"/>
    <cellStyle name="標準 8 5 7 2 4 3" xfId="18131" xr:uid="{00000000-0005-0000-0000-00005D500000}"/>
    <cellStyle name="標準 8 5 7 2 5" xfId="7550" xr:uid="{00000000-0005-0000-0000-00005E500000}"/>
    <cellStyle name="標準 8 5 7 2 5 2" xfId="20365" xr:uid="{00000000-0005-0000-0000-00005F500000}"/>
    <cellStyle name="標準 8 5 7 2 6" xfId="13958" xr:uid="{00000000-0005-0000-0000-000060500000}"/>
    <cellStyle name="標準 8 5 7 3" xfId="1655" xr:uid="{00000000-0005-0000-0000-000061500000}"/>
    <cellStyle name="標準 8 5 7 3 2" xfId="3686" xr:uid="{00000000-0005-0000-0000-000062500000}"/>
    <cellStyle name="標準 8 5 7 3 2 2" xfId="10106" xr:uid="{00000000-0005-0000-0000-000063500000}"/>
    <cellStyle name="標準 8 5 7 3 2 2 2" xfId="22921" xr:uid="{00000000-0005-0000-0000-000064500000}"/>
    <cellStyle name="標準 8 5 7 3 2 3" xfId="16514" xr:uid="{00000000-0005-0000-0000-000065500000}"/>
    <cellStyle name="標準 8 5 7 3 3" xfId="5850" xr:uid="{00000000-0005-0000-0000-000066500000}"/>
    <cellStyle name="標準 8 5 7 3 3 2" xfId="12263" xr:uid="{00000000-0005-0000-0000-000067500000}"/>
    <cellStyle name="標準 8 5 7 3 3 2 2" xfId="25078" xr:uid="{00000000-0005-0000-0000-000068500000}"/>
    <cellStyle name="標準 8 5 7 3 3 3" xfId="18671" xr:uid="{00000000-0005-0000-0000-000069500000}"/>
    <cellStyle name="標準 8 5 7 3 4" xfId="8081" xr:uid="{00000000-0005-0000-0000-00006A500000}"/>
    <cellStyle name="標準 8 5 7 3 4 2" xfId="20896" xr:uid="{00000000-0005-0000-0000-00006B500000}"/>
    <cellStyle name="標準 8 5 7 3 5" xfId="14489" xr:uid="{00000000-0005-0000-0000-00006C500000}"/>
    <cellStyle name="標準 8 5 7 4" xfId="2664" xr:uid="{00000000-0005-0000-0000-00006D500000}"/>
    <cellStyle name="標準 8 5 7 4 2" xfId="9087" xr:uid="{00000000-0005-0000-0000-00006E500000}"/>
    <cellStyle name="標準 8 5 7 4 2 2" xfId="21902" xr:uid="{00000000-0005-0000-0000-00006F500000}"/>
    <cellStyle name="標準 8 5 7 4 3" xfId="15495" xr:uid="{00000000-0005-0000-0000-000070500000}"/>
    <cellStyle name="標準 8 5 7 5" xfId="4828" xr:uid="{00000000-0005-0000-0000-000071500000}"/>
    <cellStyle name="標準 8 5 7 5 2" xfId="11241" xr:uid="{00000000-0005-0000-0000-000072500000}"/>
    <cellStyle name="標準 8 5 7 5 2 2" xfId="24056" xr:uid="{00000000-0005-0000-0000-000073500000}"/>
    <cellStyle name="標準 8 5 7 5 3" xfId="17649" xr:uid="{00000000-0005-0000-0000-000074500000}"/>
    <cellStyle name="標準 8 5 7 6" xfId="6988" xr:uid="{00000000-0005-0000-0000-000075500000}"/>
    <cellStyle name="標準 8 5 7 6 2" xfId="19803" xr:uid="{00000000-0005-0000-0000-000076500000}"/>
    <cellStyle name="標準 8 5 7 7" xfId="13396" xr:uid="{00000000-0005-0000-0000-000077500000}"/>
    <cellStyle name="標準 8 5 8" xfId="758" xr:uid="{00000000-0005-0000-0000-000078500000}"/>
    <cellStyle name="標準 8 5 8 2" xfId="892" xr:uid="{00000000-0005-0000-0000-000079500000}"/>
    <cellStyle name="標準 8 5 8 2 2" xfId="1914" xr:uid="{00000000-0005-0000-0000-00007A500000}"/>
    <cellStyle name="標準 8 5 8 2 2 2" xfId="3945" xr:uid="{00000000-0005-0000-0000-00007B500000}"/>
    <cellStyle name="標準 8 5 8 2 2 2 2" xfId="10365" xr:uid="{00000000-0005-0000-0000-00007C500000}"/>
    <cellStyle name="標準 8 5 8 2 2 2 2 2" xfId="23180" xr:uid="{00000000-0005-0000-0000-00007D500000}"/>
    <cellStyle name="標準 8 5 8 2 2 2 3" xfId="16773" xr:uid="{00000000-0005-0000-0000-00007E500000}"/>
    <cellStyle name="標準 8 5 8 2 2 3" xfId="6109" xr:uid="{00000000-0005-0000-0000-00007F500000}"/>
    <cellStyle name="標準 8 5 8 2 2 3 2" xfId="12522" xr:uid="{00000000-0005-0000-0000-000080500000}"/>
    <cellStyle name="標準 8 5 8 2 2 3 2 2" xfId="25337" xr:uid="{00000000-0005-0000-0000-000081500000}"/>
    <cellStyle name="標準 8 5 8 2 2 3 3" xfId="18930" xr:uid="{00000000-0005-0000-0000-000082500000}"/>
    <cellStyle name="標準 8 5 8 2 2 4" xfId="8340" xr:uid="{00000000-0005-0000-0000-000083500000}"/>
    <cellStyle name="標準 8 5 8 2 2 4 2" xfId="21155" xr:uid="{00000000-0005-0000-0000-000084500000}"/>
    <cellStyle name="標準 8 5 8 2 2 5" xfId="14748" xr:uid="{00000000-0005-0000-0000-000085500000}"/>
    <cellStyle name="標準 8 5 8 2 3" xfId="2923" xr:uid="{00000000-0005-0000-0000-000086500000}"/>
    <cellStyle name="標準 8 5 8 2 3 2" xfId="9346" xr:uid="{00000000-0005-0000-0000-000087500000}"/>
    <cellStyle name="標準 8 5 8 2 3 2 2" xfId="22161" xr:uid="{00000000-0005-0000-0000-000088500000}"/>
    <cellStyle name="標準 8 5 8 2 3 3" xfId="15754" xr:uid="{00000000-0005-0000-0000-000089500000}"/>
    <cellStyle name="標準 8 5 8 2 4" xfId="5087" xr:uid="{00000000-0005-0000-0000-00008A500000}"/>
    <cellStyle name="標準 8 5 8 2 4 2" xfId="11500" xr:uid="{00000000-0005-0000-0000-00008B500000}"/>
    <cellStyle name="標準 8 5 8 2 4 2 2" xfId="24315" xr:uid="{00000000-0005-0000-0000-00008C500000}"/>
    <cellStyle name="標準 8 5 8 2 4 3" xfId="17908" xr:uid="{00000000-0005-0000-0000-00008D500000}"/>
    <cellStyle name="標準 8 5 8 2 5" xfId="7345" xr:uid="{00000000-0005-0000-0000-00008E500000}"/>
    <cellStyle name="標準 8 5 8 2 5 2" xfId="20160" xr:uid="{00000000-0005-0000-0000-00008F500000}"/>
    <cellStyle name="標準 8 5 8 2 6" xfId="13753" xr:uid="{00000000-0005-0000-0000-000090500000}"/>
    <cellStyle name="標準 8 5 8 3" xfId="1435" xr:uid="{00000000-0005-0000-0000-000091500000}"/>
    <cellStyle name="標準 8 5 8 3 2" xfId="3467" xr:uid="{00000000-0005-0000-0000-000092500000}"/>
    <cellStyle name="標準 8 5 8 3 2 2" xfId="9887" xr:uid="{00000000-0005-0000-0000-000093500000}"/>
    <cellStyle name="標準 8 5 8 3 2 2 2" xfId="22702" xr:uid="{00000000-0005-0000-0000-000094500000}"/>
    <cellStyle name="標準 8 5 8 3 2 3" xfId="16295" xr:uid="{00000000-0005-0000-0000-000095500000}"/>
    <cellStyle name="標準 8 5 8 3 3" xfId="5631" xr:uid="{00000000-0005-0000-0000-000096500000}"/>
    <cellStyle name="標準 8 5 8 3 3 2" xfId="12044" xr:uid="{00000000-0005-0000-0000-000097500000}"/>
    <cellStyle name="標準 8 5 8 3 3 2 2" xfId="24859" xr:uid="{00000000-0005-0000-0000-000098500000}"/>
    <cellStyle name="標準 8 5 8 3 3 3" xfId="18452" xr:uid="{00000000-0005-0000-0000-000099500000}"/>
    <cellStyle name="標準 8 5 8 3 4" xfId="7862" xr:uid="{00000000-0005-0000-0000-00009A500000}"/>
    <cellStyle name="標準 8 5 8 3 4 2" xfId="20677" xr:uid="{00000000-0005-0000-0000-00009B500000}"/>
    <cellStyle name="標準 8 5 8 3 5" xfId="14270" xr:uid="{00000000-0005-0000-0000-00009C500000}"/>
    <cellStyle name="標準 8 5 8 4" xfId="2445" xr:uid="{00000000-0005-0000-0000-00009D500000}"/>
    <cellStyle name="標準 8 5 8 4 2" xfId="8868" xr:uid="{00000000-0005-0000-0000-00009E500000}"/>
    <cellStyle name="標準 8 5 8 4 2 2" xfId="21683" xr:uid="{00000000-0005-0000-0000-00009F500000}"/>
    <cellStyle name="標準 8 5 8 4 3" xfId="15276" xr:uid="{00000000-0005-0000-0000-0000A0500000}"/>
    <cellStyle name="標準 8 5 8 5" xfId="4609" xr:uid="{00000000-0005-0000-0000-0000A1500000}"/>
    <cellStyle name="標準 8 5 8 5 2" xfId="11022" xr:uid="{00000000-0005-0000-0000-0000A2500000}"/>
    <cellStyle name="標準 8 5 8 5 2 2" xfId="23837" xr:uid="{00000000-0005-0000-0000-0000A3500000}"/>
    <cellStyle name="標準 8 5 8 5 3" xfId="17430" xr:uid="{00000000-0005-0000-0000-0000A4500000}"/>
    <cellStyle name="標準 8 5 8 6" xfId="7212" xr:uid="{00000000-0005-0000-0000-0000A5500000}"/>
    <cellStyle name="標準 8 5 8 6 2" xfId="20027" xr:uid="{00000000-0005-0000-0000-0000A6500000}"/>
    <cellStyle name="標準 8 5 8 7" xfId="13620" xr:uid="{00000000-0005-0000-0000-0000A7500000}"/>
    <cellStyle name="標準 8 5 9" xfId="812" xr:uid="{00000000-0005-0000-0000-0000A8500000}"/>
    <cellStyle name="標準 8 5 9 2" xfId="1272" xr:uid="{00000000-0005-0000-0000-0000A9500000}"/>
    <cellStyle name="標準 8 5 9 2 2" xfId="2312" xr:uid="{00000000-0005-0000-0000-0000AA500000}"/>
    <cellStyle name="標準 8 5 9 2 2 2" xfId="4343" xr:uid="{00000000-0005-0000-0000-0000AB500000}"/>
    <cellStyle name="標準 8 5 9 2 2 2 2" xfId="10763" xr:uid="{00000000-0005-0000-0000-0000AC500000}"/>
    <cellStyle name="標準 8 5 9 2 2 2 2 2" xfId="23578" xr:uid="{00000000-0005-0000-0000-0000AD500000}"/>
    <cellStyle name="標準 8 5 9 2 2 2 3" xfId="17171" xr:uid="{00000000-0005-0000-0000-0000AE500000}"/>
    <cellStyle name="標準 8 5 9 2 2 3" xfId="6507" xr:uid="{00000000-0005-0000-0000-0000AF500000}"/>
    <cellStyle name="標準 8 5 9 2 2 3 2" xfId="12920" xr:uid="{00000000-0005-0000-0000-0000B0500000}"/>
    <cellStyle name="標準 8 5 9 2 2 3 2 2" xfId="25735" xr:uid="{00000000-0005-0000-0000-0000B1500000}"/>
    <cellStyle name="標準 8 5 9 2 2 3 3" xfId="19328" xr:uid="{00000000-0005-0000-0000-0000B2500000}"/>
    <cellStyle name="標準 8 5 9 2 2 4" xfId="8738" xr:uid="{00000000-0005-0000-0000-0000B3500000}"/>
    <cellStyle name="標準 8 5 9 2 2 4 2" xfId="21553" xr:uid="{00000000-0005-0000-0000-0000B4500000}"/>
    <cellStyle name="標準 8 5 9 2 2 5" xfId="15146" xr:uid="{00000000-0005-0000-0000-0000B5500000}"/>
    <cellStyle name="標準 8 5 9 2 3" xfId="3321" xr:uid="{00000000-0005-0000-0000-0000B6500000}"/>
    <cellStyle name="標準 8 5 9 2 3 2" xfId="9744" xr:uid="{00000000-0005-0000-0000-0000B7500000}"/>
    <cellStyle name="標準 8 5 9 2 3 2 2" xfId="22559" xr:uid="{00000000-0005-0000-0000-0000B8500000}"/>
    <cellStyle name="標準 8 5 9 2 3 3" xfId="16152" xr:uid="{00000000-0005-0000-0000-0000B9500000}"/>
    <cellStyle name="標準 8 5 9 2 4" xfId="5485" xr:uid="{00000000-0005-0000-0000-0000BA500000}"/>
    <cellStyle name="標準 8 5 9 2 4 2" xfId="11898" xr:uid="{00000000-0005-0000-0000-0000BB500000}"/>
    <cellStyle name="標準 8 5 9 2 4 2 2" xfId="24713" xr:uid="{00000000-0005-0000-0000-0000BC500000}"/>
    <cellStyle name="標準 8 5 9 2 4 3" xfId="18306" xr:uid="{00000000-0005-0000-0000-0000BD500000}"/>
    <cellStyle name="標準 8 5 9 2 5" xfId="7725" xr:uid="{00000000-0005-0000-0000-0000BE500000}"/>
    <cellStyle name="標準 8 5 9 2 5 2" xfId="20540" xr:uid="{00000000-0005-0000-0000-0000BF500000}"/>
    <cellStyle name="標準 8 5 9 2 6" xfId="14133" xr:uid="{00000000-0005-0000-0000-0000C0500000}"/>
    <cellStyle name="標準 8 5 9 3" xfId="1830" xr:uid="{00000000-0005-0000-0000-0000C1500000}"/>
    <cellStyle name="標準 8 5 9 3 2" xfId="3861" xr:uid="{00000000-0005-0000-0000-0000C2500000}"/>
    <cellStyle name="標準 8 5 9 3 2 2" xfId="10281" xr:uid="{00000000-0005-0000-0000-0000C3500000}"/>
    <cellStyle name="標準 8 5 9 3 2 2 2" xfId="23096" xr:uid="{00000000-0005-0000-0000-0000C4500000}"/>
    <cellStyle name="標準 8 5 9 3 2 3" xfId="16689" xr:uid="{00000000-0005-0000-0000-0000C5500000}"/>
    <cellStyle name="標準 8 5 9 3 3" xfId="6025" xr:uid="{00000000-0005-0000-0000-0000C6500000}"/>
    <cellStyle name="標準 8 5 9 3 3 2" xfId="12438" xr:uid="{00000000-0005-0000-0000-0000C7500000}"/>
    <cellStyle name="標準 8 5 9 3 3 2 2" xfId="25253" xr:uid="{00000000-0005-0000-0000-0000C8500000}"/>
    <cellStyle name="標準 8 5 9 3 3 3" xfId="18846" xr:uid="{00000000-0005-0000-0000-0000C9500000}"/>
    <cellStyle name="標準 8 5 9 3 4" xfId="8256" xr:uid="{00000000-0005-0000-0000-0000CA500000}"/>
    <cellStyle name="標準 8 5 9 3 4 2" xfId="21071" xr:uid="{00000000-0005-0000-0000-0000CB500000}"/>
    <cellStyle name="標準 8 5 9 3 5" xfId="14664" xr:uid="{00000000-0005-0000-0000-0000CC500000}"/>
    <cellStyle name="標準 8 5 9 4" xfId="2839" xr:uid="{00000000-0005-0000-0000-0000CD500000}"/>
    <cellStyle name="標準 8 5 9 4 2" xfId="9262" xr:uid="{00000000-0005-0000-0000-0000CE500000}"/>
    <cellStyle name="標準 8 5 9 4 2 2" xfId="22077" xr:uid="{00000000-0005-0000-0000-0000CF500000}"/>
    <cellStyle name="標準 8 5 9 4 3" xfId="15670" xr:uid="{00000000-0005-0000-0000-0000D0500000}"/>
    <cellStyle name="標準 8 5 9 5" xfId="5003" xr:uid="{00000000-0005-0000-0000-0000D1500000}"/>
    <cellStyle name="標準 8 5 9 5 2" xfId="11416" xr:uid="{00000000-0005-0000-0000-0000D2500000}"/>
    <cellStyle name="標準 8 5 9 5 2 2" xfId="24231" xr:uid="{00000000-0005-0000-0000-0000D3500000}"/>
    <cellStyle name="標準 8 5 9 5 3" xfId="17824" xr:uid="{00000000-0005-0000-0000-0000D4500000}"/>
    <cellStyle name="標準 8 5 9 6" xfId="7265" xr:uid="{00000000-0005-0000-0000-0000D5500000}"/>
    <cellStyle name="標準 8 5 9 6 2" xfId="20080" xr:uid="{00000000-0005-0000-0000-0000D6500000}"/>
    <cellStyle name="標準 8 5 9 7" xfId="13673" xr:uid="{00000000-0005-0000-0000-0000D7500000}"/>
    <cellStyle name="標準 8 6" xfId="193" xr:uid="{00000000-0005-0000-0000-0000D8500000}"/>
    <cellStyle name="標準 8 6 10" xfId="861" xr:uid="{00000000-0005-0000-0000-0000D9500000}"/>
    <cellStyle name="標準 8 6 10 2" xfId="1879" xr:uid="{00000000-0005-0000-0000-0000DA500000}"/>
    <cellStyle name="標準 8 6 10 2 2" xfId="3910" xr:uid="{00000000-0005-0000-0000-0000DB500000}"/>
    <cellStyle name="標準 8 6 10 2 2 2" xfId="10330" xr:uid="{00000000-0005-0000-0000-0000DC500000}"/>
    <cellStyle name="標準 8 6 10 2 2 2 2" xfId="23145" xr:uid="{00000000-0005-0000-0000-0000DD500000}"/>
    <cellStyle name="標準 8 6 10 2 2 3" xfId="16738" xr:uid="{00000000-0005-0000-0000-0000DE500000}"/>
    <cellStyle name="標準 8 6 10 2 3" xfId="6074" xr:uid="{00000000-0005-0000-0000-0000DF500000}"/>
    <cellStyle name="標準 8 6 10 2 3 2" xfId="12487" xr:uid="{00000000-0005-0000-0000-0000E0500000}"/>
    <cellStyle name="標準 8 6 10 2 3 2 2" xfId="25302" xr:uid="{00000000-0005-0000-0000-0000E1500000}"/>
    <cellStyle name="標準 8 6 10 2 3 3" xfId="18895" xr:uid="{00000000-0005-0000-0000-0000E2500000}"/>
    <cellStyle name="標準 8 6 10 2 4" xfId="8305" xr:uid="{00000000-0005-0000-0000-0000E3500000}"/>
    <cellStyle name="標準 8 6 10 2 4 2" xfId="21120" xr:uid="{00000000-0005-0000-0000-0000E4500000}"/>
    <cellStyle name="標準 8 6 10 2 5" xfId="14713" xr:uid="{00000000-0005-0000-0000-0000E5500000}"/>
    <cellStyle name="標準 8 6 10 3" xfId="2888" xr:uid="{00000000-0005-0000-0000-0000E6500000}"/>
    <cellStyle name="標準 8 6 10 3 2" xfId="9311" xr:uid="{00000000-0005-0000-0000-0000E7500000}"/>
    <cellStyle name="標準 8 6 10 3 2 2" xfId="22126" xr:uid="{00000000-0005-0000-0000-0000E8500000}"/>
    <cellStyle name="標準 8 6 10 3 3" xfId="15719" xr:uid="{00000000-0005-0000-0000-0000E9500000}"/>
    <cellStyle name="標準 8 6 10 4" xfId="5052" xr:uid="{00000000-0005-0000-0000-0000EA500000}"/>
    <cellStyle name="標準 8 6 10 4 2" xfId="11465" xr:uid="{00000000-0005-0000-0000-0000EB500000}"/>
    <cellStyle name="標準 8 6 10 4 2 2" xfId="24280" xr:uid="{00000000-0005-0000-0000-0000EC500000}"/>
    <cellStyle name="標準 8 6 10 4 3" xfId="17873" xr:uid="{00000000-0005-0000-0000-0000ED500000}"/>
    <cellStyle name="標準 8 6 10 5" xfId="7314" xr:uid="{00000000-0005-0000-0000-0000EE500000}"/>
    <cellStyle name="標準 8 6 10 5 2" xfId="20129" xr:uid="{00000000-0005-0000-0000-0000EF500000}"/>
    <cellStyle name="標準 8 6 10 6" xfId="13722" xr:uid="{00000000-0005-0000-0000-0000F0500000}"/>
    <cellStyle name="標準 8 6 11" xfId="1405" xr:uid="{00000000-0005-0000-0000-0000F1500000}"/>
    <cellStyle name="標準 8 6 11 2" xfId="3437" xr:uid="{00000000-0005-0000-0000-0000F2500000}"/>
    <cellStyle name="標準 8 6 11 2 2" xfId="9857" xr:uid="{00000000-0005-0000-0000-0000F3500000}"/>
    <cellStyle name="標準 8 6 11 2 2 2" xfId="22672" xr:uid="{00000000-0005-0000-0000-0000F4500000}"/>
    <cellStyle name="標準 8 6 11 2 3" xfId="16265" xr:uid="{00000000-0005-0000-0000-0000F5500000}"/>
    <cellStyle name="標準 8 6 11 3" xfId="5601" xr:uid="{00000000-0005-0000-0000-0000F6500000}"/>
    <cellStyle name="標準 8 6 11 3 2" xfId="12014" xr:uid="{00000000-0005-0000-0000-0000F7500000}"/>
    <cellStyle name="標準 8 6 11 3 2 2" xfId="24829" xr:uid="{00000000-0005-0000-0000-0000F8500000}"/>
    <cellStyle name="標準 8 6 11 3 3" xfId="18422" xr:uid="{00000000-0005-0000-0000-0000F9500000}"/>
    <cellStyle name="標準 8 6 11 4" xfId="7832" xr:uid="{00000000-0005-0000-0000-0000FA500000}"/>
    <cellStyle name="標準 8 6 11 4 2" xfId="20647" xr:uid="{00000000-0005-0000-0000-0000FB500000}"/>
    <cellStyle name="標準 8 6 11 5" xfId="14240" xr:uid="{00000000-0005-0000-0000-0000FC500000}"/>
    <cellStyle name="標準 8 6 12" xfId="2415" xr:uid="{00000000-0005-0000-0000-0000FD500000}"/>
    <cellStyle name="標準 8 6 12 2" xfId="8838" xr:uid="{00000000-0005-0000-0000-0000FE500000}"/>
    <cellStyle name="標準 8 6 12 2 2" xfId="21653" xr:uid="{00000000-0005-0000-0000-0000FF500000}"/>
    <cellStyle name="標準 8 6 12 3" xfId="15246" xr:uid="{00000000-0005-0000-0000-000000510000}"/>
    <cellStyle name="標準 8 6 13" xfId="4579" xr:uid="{00000000-0005-0000-0000-000001510000}"/>
    <cellStyle name="標準 8 6 13 2" xfId="10992" xr:uid="{00000000-0005-0000-0000-000002510000}"/>
    <cellStyle name="標準 8 6 13 2 2" xfId="23807" xr:uid="{00000000-0005-0000-0000-000003510000}"/>
    <cellStyle name="標準 8 6 13 3" xfId="17400" xr:uid="{00000000-0005-0000-0000-000004510000}"/>
    <cellStyle name="標準 8 6 14" xfId="6611" xr:uid="{00000000-0005-0000-0000-000005510000}"/>
    <cellStyle name="標準 8 6 14 2" xfId="13022" xr:uid="{00000000-0005-0000-0000-000006510000}"/>
    <cellStyle name="標準 8 6 14 2 2" xfId="25837" xr:uid="{00000000-0005-0000-0000-000007510000}"/>
    <cellStyle name="標準 8 6 14 3" xfId="19430" xr:uid="{00000000-0005-0000-0000-000008510000}"/>
    <cellStyle name="標準 8 6 15" xfId="6705" xr:uid="{00000000-0005-0000-0000-000009510000}"/>
    <cellStyle name="標準 8 6 15 2" xfId="19520" xr:uid="{00000000-0005-0000-0000-00000A510000}"/>
    <cellStyle name="標準 8 6 16" xfId="13113" xr:uid="{00000000-0005-0000-0000-00000B510000}"/>
    <cellStyle name="標準 8 6 2" xfId="283" xr:uid="{00000000-0005-0000-0000-00000C510000}"/>
    <cellStyle name="標準 8 6 2 2" xfId="613" xr:uid="{00000000-0005-0000-0000-00000D510000}"/>
    <cellStyle name="標準 8 6 2 2 2" xfId="1219" xr:uid="{00000000-0005-0000-0000-00000E510000}"/>
    <cellStyle name="標準 8 6 2 2 2 2" xfId="2259" xr:uid="{00000000-0005-0000-0000-00000F510000}"/>
    <cellStyle name="標準 8 6 2 2 2 2 2" xfId="4290" xr:uid="{00000000-0005-0000-0000-000010510000}"/>
    <cellStyle name="標準 8 6 2 2 2 2 2 2" xfId="10710" xr:uid="{00000000-0005-0000-0000-000011510000}"/>
    <cellStyle name="標準 8 6 2 2 2 2 2 2 2" xfId="23525" xr:uid="{00000000-0005-0000-0000-000012510000}"/>
    <cellStyle name="標準 8 6 2 2 2 2 2 3" xfId="17118" xr:uid="{00000000-0005-0000-0000-000013510000}"/>
    <cellStyle name="標準 8 6 2 2 2 2 3" xfId="6454" xr:uid="{00000000-0005-0000-0000-000014510000}"/>
    <cellStyle name="標準 8 6 2 2 2 2 3 2" xfId="12867" xr:uid="{00000000-0005-0000-0000-000015510000}"/>
    <cellStyle name="標準 8 6 2 2 2 2 3 2 2" xfId="25682" xr:uid="{00000000-0005-0000-0000-000016510000}"/>
    <cellStyle name="標準 8 6 2 2 2 2 3 3" xfId="19275" xr:uid="{00000000-0005-0000-0000-000017510000}"/>
    <cellStyle name="標準 8 6 2 2 2 2 4" xfId="8685" xr:uid="{00000000-0005-0000-0000-000018510000}"/>
    <cellStyle name="標準 8 6 2 2 2 2 4 2" xfId="21500" xr:uid="{00000000-0005-0000-0000-000019510000}"/>
    <cellStyle name="標準 8 6 2 2 2 2 5" xfId="15093" xr:uid="{00000000-0005-0000-0000-00001A510000}"/>
    <cellStyle name="標準 8 6 2 2 2 3" xfId="3268" xr:uid="{00000000-0005-0000-0000-00001B510000}"/>
    <cellStyle name="標準 8 6 2 2 2 3 2" xfId="9691" xr:uid="{00000000-0005-0000-0000-00001C510000}"/>
    <cellStyle name="標準 8 6 2 2 2 3 2 2" xfId="22506" xr:uid="{00000000-0005-0000-0000-00001D510000}"/>
    <cellStyle name="標準 8 6 2 2 2 3 3" xfId="16099" xr:uid="{00000000-0005-0000-0000-00001E510000}"/>
    <cellStyle name="標準 8 6 2 2 2 4" xfId="5432" xr:uid="{00000000-0005-0000-0000-00001F510000}"/>
    <cellStyle name="標準 8 6 2 2 2 4 2" xfId="11845" xr:uid="{00000000-0005-0000-0000-000020510000}"/>
    <cellStyle name="標準 8 6 2 2 2 4 2 2" xfId="24660" xr:uid="{00000000-0005-0000-0000-000021510000}"/>
    <cellStyle name="標準 8 6 2 2 2 4 3" xfId="18253" xr:uid="{00000000-0005-0000-0000-000022510000}"/>
    <cellStyle name="標準 8 6 2 2 2 5" xfId="7672" xr:uid="{00000000-0005-0000-0000-000023510000}"/>
    <cellStyle name="標準 8 6 2 2 2 5 2" xfId="20487" xr:uid="{00000000-0005-0000-0000-000024510000}"/>
    <cellStyle name="標準 8 6 2 2 2 6" xfId="14080" xr:uid="{00000000-0005-0000-0000-000025510000}"/>
    <cellStyle name="標準 8 6 2 2 3" xfId="1777" xr:uid="{00000000-0005-0000-0000-000026510000}"/>
    <cellStyle name="標準 8 6 2 2 3 2" xfId="3808" xr:uid="{00000000-0005-0000-0000-000027510000}"/>
    <cellStyle name="標準 8 6 2 2 3 2 2" xfId="10228" xr:uid="{00000000-0005-0000-0000-000028510000}"/>
    <cellStyle name="標準 8 6 2 2 3 2 2 2" xfId="23043" xr:uid="{00000000-0005-0000-0000-000029510000}"/>
    <cellStyle name="標準 8 6 2 2 3 2 3" xfId="16636" xr:uid="{00000000-0005-0000-0000-00002A510000}"/>
    <cellStyle name="標準 8 6 2 2 3 3" xfId="5972" xr:uid="{00000000-0005-0000-0000-00002B510000}"/>
    <cellStyle name="標準 8 6 2 2 3 3 2" xfId="12385" xr:uid="{00000000-0005-0000-0000-00002C510000}"/>
    <cellStyle name="標準 8 6 2 2 3 3 2 2" xfId="25200" xr:uid="{00000000-0005-0000-0000-00002D510000}"/>
    <cellStyle name="標準 8 6 2 2 3 3 3" xfId="18793" xr:uid="{00000000-0005-0000-0000-00002E510000}"/>
    <cellStyle name="標準 8 6 2 2 3 4" xfId="8203" xr:uid="{00000000-0005-0000-0000-00002F510000}"/>
    <cellStyle name="標準 8 6 2 2 3 4 2" xfId="21018" xr:uid="{00000000-0005-0000-0000-000030510000}"/>
    <cellStyle name="標準 8 6 2 2 3 5" xfId="14611" xr:uid="{00000000-0005-0000-0000-000031510000}"/>
    <cellStyle name="標準 8 6 2 2 4" xfId="2786" xr:uid="{00000000-0005-0000-0000-000032510000}"/>
    <cellStyle name="標準 8 6 2 2 4 2" xfId="9209" xr:uid="{00000000-0005-0000-0000-000033510000}"/>
    <cellStyle name="標準 8 6 2 2 4 2 2" xfId="22024" xr:uid="{00000000-0005-0000-0000-000034510000}"/>
    <cellStyle name="標準 8 6 2 2 4 3" xfId="15617" xr:uid="{00000000-0005-0000-0000-000035510000}"/>
    <cellStyle name="標準 8 6 2 2 5" xfId="4950" xr:uid="{00000000-0005-0000-0000-000036510000}"/>
    <cellStyle name="標準 8 6 2 2 5 2" xfId="11363" xr:uid="{00000000-0005-0000-0000-000037510000}"/>
    <cellStyle name="標準 8 6 2 2 5 2 2" xfId="24178" xr:uid="{00000000-0005-0000-0000-000038510000}"/>
    <cellStyle name="標準 8 6 2 2 5 3" xfId="17771" xr:uid="{00000000-0005-0000-0000-000039510000}"/>
    <cellStyle name="標準 8 6 2 2 6" xfId="7090" xr:uid="{00000000-0005-0000-0000-00003A510000}"/>
    <cellStyle name="標準 8 6 2 2 6 2" xfId="19905" xr:uid="{00000000-0005-0000-0000-00003B510000}"/>
    <cellStyle name="標準 8 6 2 2 7" xfId="13498" xr:uid="{00000000-0005-0000-0000-00003C510000}"/>
    <cellStyle name="標準 8 6 2 3" xfId="1036" xr:uid="{00000000-0005-0000-0000-00003D510000}"/>
    <cellStyle name="標準 8 6 2 3 2" xfId="2071" xr:uid="{00000000-0005-0000-0000-00003E510000}"/>
    <cellStyle name="標準 8 6 2 3 2 2" xfId="4102" xr:uid="{00000000-0005-0000-0000-00003F510000}"/>
    <cellStyle name="標準 8 6 2 3 2 2 2" xfId="10522" xr:uid="{00000000-0005-0000-0000-000040510000}"/>
    <cellStyle name="標準 8 6 2 3 2 2 2 2" xfId="23337" xr:uid="{00000000-0005-0000-0000-000041510000}"/>
    <cellStyle name="標準 8 6 2 3 2 2 3" xfId="16930" xr:uid="{00000000-0005-0000-0000-000042510000}"/>
    <cellStyle name="標準 8 6 2 3 2 3" xfId="6266" xr:uid="{00000000-0005-0000-0000-000043510000}"/>
    <cellStyle name="標準 8 6 2 3 2 3 2" xfId="12679" xr:uid="{00000000-0005-0000-0000-000044510000}"/>
    <cellStyle name="標準 8 6 2 3 2 3 2 2" xfId="25494" xr:uid="{00000000-0005-0000-0000-000045510000}"/>
    <cellStyle name="標準 8 6 2 3 2 3 3" xfId="19087" xr:uid="{00000000-0005-0000-0000-000046510000}"/>
    <cellStyle name="標準 8 6 2 3 2 4" xfId="8497" xr:uid="{00000000-0005-0000-0000-000047510000}"/>
    <cellStyle name="標準 8 6 2 3 2 4 2" xfId="21312" xr:uid="{00000000-0005-0000-0000-000048510000}"/>
    <cellStyle name="標準 8 6 2 3 2 5" xfId="14905" xr:uid="{00000000-0005-0000-0000-000049510000}"/>
    <cellStyle name="標準 8 6 2 3 3" xfId="3080" xr:uid="{00000000-0005-0000-0000-00004A510000}"/>
    <cellStyle name="標準 8 6 2 3 3 2" xfId="9503" xr:uid="{00000000-0005-0000-0000-00004B510000}"/>
    <cellStyle name="標準 8 6 2 3 3 2 2" xfId="22318" xr:uid="{00000000-0005-0000-0000-00004C510000}"/>
    <cellStyle name="標準 8 6 2 3 3 3" xfId="15911" xr:uid="{00000000-0005-0000-0000-00004D510000}"/>
    <cellStyle name="標準 8 6 2 3 4" xfId="5244" xr:uid="{00000000-0005-0000-0000-00004E510000}"/>
    <cellStyle name="標準 8 6 2 3 4 2" xfId="11657" xr:uid="{00000000-0005-0000-0000-00004F510000}"/>
    <cellStyle name="標準 8 6 2 3 4 2 2" xfId="24472" xr:uid="{00000000-0005-0000-0000-000050510000}"/>
    <cellStyle name="標準 8 6 2 3 4 3" xfId="18065" xr:uid="{00000000-0005-0000-0000-000051510000}"/>
    <cellStyle name="標準 8 6 2 3 5" xfId="7489" xr:uid="{00000000-0005-0000-0000-000052510000}"/>
    <cellStyle name="標準 8 6 2 3 5 2" xfId="20304" xr:uid="{00000000-0005-0000-0000-000053510000}"/>
    <cellStyle name="標準 8 6 2 3 6" xfId="13897" xr:uid="{00000000-0005-0000-0000-000054510000}"/>
    <cellStyle name="標準 8 6 2 4" xfId="1591" xr:uid="{00000000-0005-0000-0000-000055510000}"/>
    <cellStyle name="標準 8 6 2 4 2" xfId="3622" xr:uid="{00000000-0005-0000-0000-000056510000}"/>
    <cellStyle name="標準 8 6 2 4 2 2" xfId="10042" xr:uid="{00000000-0005-0000-0000-000057510000}"/>
    <cellStyle name="標準 8 6 2 4 2 2 2" xfId="22857" xr:uid="{00000000-0005-0000-0000-000058510000}"/>
    <cellStyle name="標準 8 6 2 4 2 3" xfId="16450" xr:uid="{00000000-0005-0000-0000-000059510000}"/>
    <cellStyle name="標準 8 6 2 4 3" xfId="5786" xr:uid="{00000000-0005-0000-0000-00005A510000}"/>
    <cellStyle name="標準 8 6 2 4 3 2" xfId="12199" xr:uid="{00000000-0005-0000-0000-00005B510000}"/>
    <cellStyle name="標準 8 6 2 4 3 2 2" xfId="25014" xr:uid="{00000000-0005-0000-0000-00005C510000}"/>
    <cellStyle name="標準 8 6 2 4 3 3" xfId="18607" xr:uid="{00000000-0005-0000-0000-00005D510000}"/>
    <cellStyle name="標準 8 6 2 4 4" xfId="8017" xr:uid="{00000000-0005-0000-0000-00005E510000}"/>
    <cellStyle name="標準 8 6 2 4 4 2" xfId="20832" xr:uid="{00000000-0005-0000-0000-00005F510000}"/>
    <cellStyle name="標準 8 6 2 4 5" xfId="14425" xr:uid="{00000000-0005-0000-0000-000060510000}"/>
    <cellStyle name="標準 8 6 2 5" xfId="2600" xr:uid="{00000000-0005-0000-0000-000061510000}"/>
    <cellStyle name="標準 8 6 2 5 2" xfId="9023" xr:uid="{00000000-0005-0000-0000-000062510000}"/>
    <cellStyle name="標準 8 6 2 5 2 2" xfId="21838" xr:uid="{00000000-0005-0000-0000-000063510000}"/>
    <cellStyle name="標準 8 6 2 5 3" xfId="15431" xr:uid="{00000000-0005-0000-0000-000064510000}"/>
    <cellStyle name="標準 8 6 2 6" xfId="4764" xr:uid="{00000000-0005-0000-0000-000065510000}"/>
    <cellStyle name="標準 8 6 2 6 2" xfId="11177" xr:uid="{00000000-0005-0000-0000-000066510000}"/>
    <cellStyle name="標準 8 6 2 6 2 2" xfId="23992" xr:uid="{00000000-0005-0000-0000-000067510000}"/>
    <cellStyle name="標準 8 6 2 6 3" xfId="17585" xr:uid="{00000000-0005-0000-0000-000068510000}"/>
    <cellStyle name="標準 8 6 2 7" xfId="6782" xr:uid="{00000000-0005-0000-0000-000069510000}"/>
    <cellStyle name="標準 8 6 2 7 2" xfId="19597" xr:uid="{00000000-0005-0000-0000-00006A510000}"/>
    <cellStyle name="標準 8 6 2 8" xfId="13190" xr:uid="{00000000-0005-0000-0000-00006B510000}"/>
    <cellStyle name="標準 8 6 3" xfId="477" xr:uid="{00000000-0005-0000-0000-00006C510000}"/>
    <cellStyle name="標準 8 6 3 2" xfId="636" xr:uid="{00000000-0005-0000-0000-00006D510000}"/>
    <cellStyle name="標準 8 6 3 2 2" xfId="1250" xr:uid="{00000000-0005-0000-0000-00006E510000}"/>
    <cellStyle name="標準 8 6 3 2 2 2" xfId="2290" xr:uid="{00000000-0005-0000-0000-00006F510000}"/>
    <cellStyle name="標準 8 6 3 2 2 2 2" xfId="4321" xr:uid="{00000000-0005-0000-0000-000070510000}"/>
    <cellStyle name="標準 8 6 3 2 2 2 2 2" xfId="10741" xr:uid="{00000000-0005-0000-0000-000071510000}"/>
    <cellStyle name="標準 8 6 3 2 2 2 2 2 2" xfId="23556" xr:uid="{00000000-0005-0000-0000-000072510000}"/>
    <cellStyle name="標準 8 6 3 2 2 2 2 3" xfId="17149" xr:uid="{00000000-0005-0000-0000-000073510000}"/>
    <cellStyle name="標準 8 6 3 2 2 2 3" xfId="6485" xr:uid="{00000000-0005-0000-0000-000074510000}"/>
    <cellStyle name="標準 8 6 3 2 2 2 3 2" xfId="12898" xr:uid="{00000000-0005-0000-0000-000075510000}"/>
    <cellStyle name="標準 8 6 3 2 2 2 3 2 2" xfId="25713" xr:uid="{00000000-0005-0000-0000-000076510000}"/>
    <cellStyle name="標準 8 6 3 2 2 2 3 3" xfId="19306" xr:uid="{00000000-0005-0000-0000-000077510000}"/>
    <cellStyle name="標準 8 6 3 2 2 2 4" xfId="8716" xr:uid="{00000000-0005-0000-0000-000078510000}"/>
    <cellStyle name="標準 8 6 3 2 2 2 4 2" xfId="21531" xr:uid="{00000000-0005-0000-0000-000079510000}"/>
    <cellStyle name="標準 8 6 3 2 2 2 5" xfId="15124" xr:uid="{00000000-0005-0000-0000-00007A510000}"/>
    <cellStyle name="標準 8 6 3 2 2 3" xfId="3299" xr:uid="{00000000-0005-0000-0000-00007B510000}"/>
    <cellStyle name="標準 8 6 3 2 2 3 2" xfId="9722" xr:uid="{00000000-0005-0000-0000-00007C510000}"/>
    <cellStyle name="標準 8 6 3 2 2 3 2 2" xfId="22537" xr:uid="{00000000-0005-0000-0000-00007D510000}"/>
    <cellStyle name="標準 8 6 3 2 2 3 3" xfId="16130" xr:uid="{00000000-0005-0000-0000-00007E510000}"/>
    <cellStyle name="標準 8 6 3 2 2 4" xfId="5463" xr:uid="{00000000-0005-0000-0000-00007F510000}"/>
    <cellStyle name="標準 8 6 3 2 2 4 2" xfId="11876" xr:uid="{00000000-0005-0000-0000-000080510000}"/>
    <cellStyle name="標準 8 6 3 2 2 4 2 2" xfId="24691" xr:uid="{00000000-0005-0000-0000-000081510000}"/>
    <cellStyle name="標準 8 6 3 2 2 4 3" xfId="18284" xr:uid="{00000000-0005-0000-0000-000082510000}"/>
    <cellStyle name="標準 8 6 3 2 2 5" xfId="7703" xr:uid="{00000000-0005-0000-0000-000083510000}"/>
    <cellStyle name="標準 8 6 3 2 2 5 2" xfId="20518" xr:uid="{00000000-0005-0000-0000-000084510000}"/>
    <cellStyle name="標準 8 6 3 2 2 6" xfId="14111" xr:uid="{00000000-0005-0000-0000-000085510000}"/>
    <cellStyle name="標準 8 6 3 2 3" xfId="1808" xr:uid="{00000000-0005-0000-0000-000086510000}"/>
    <cellStyle name="標準 8 6 3 2 3 2" xfId="3839" xr:uid="{00000000-0005-0000-0000-000087510000}"/>
    <cellStyle name="標準 8 6 3 2 3 2 2" xfId="10259" xr:uid="{00000000-0005-0000-0000-000088510000}"/>
    <cellStyle name="標準 8 6 3 2 3 2 2 2" xfId="23074" xr:uid="{00000000-0005-0000-0000-000089510000}"/>
    <cellStyle name="標準 8 6 3 2 3 2 3" xfId="16667" xr:uid="{00000000-0005-0000-0000-00008A510000}"/>
    <cellStyle name="標準 8 6 3 2 3 3" xfId="6003" xr:uid="{00000000-0005-0000-0000-00008B510000}"/>
    <cellStyle name="標準 8 6 3 2 3 3 2" xfId="12416" xr:uid="{00000000-0005-0000-0000-00008C510000}"/>
    <cellStyle name="標準 8 6 3 2 3 3 2 2" xfId="25231" xr:uid="{00000000-0005-0000-0000-00008D510000}"/>
    <cellStyle name="標準 8 6 3 2 3 3 3" xfId="18824" xr:uid="{00000000-0005-0000-0000-00008E510000}"/>
    <cellStyle name="標準 8 6 3 2 3 4" xfId="8234" xr:uid="{00000000-0005-0000-0000-00008F510000}"/>
    <cellStyle name="標準 8 6 3 2 3 4 2" xfId="21049" xr:uid="{00000000-0005-0000-0000-000090510000}"/>
    <cellStyle name="標準 8 6 3 2 3 5" xfId="14642" xr:uid="{00000000-0005-0000-0000-000091510000}"/>
    <cellStyle name="標準 8 6 3 2 4" xfId="2817" xr:uid="{00000000-0005-0000-0000-000092510000}"/>
    <cellStyle name="標準 8 6 3 2 4 2" xfId="9240" xr:uid="{00000000-0005-0000-0000-000093510000}"/>
    <cellStyle name="標準 8 6 3 2 4 2 2" xfId="22055" xr:uid="{00000000-0005-0000-0000-000094510000}"/>
    <cellStyle name="標準 8 6 3 2 4 3" xfId="15648" xr:uid="{00000000-0005-0000-0000-000095510000}"/>
    <cellStyle name="標準 8 6 3 2 5" xfId="4981" xr:uid="{00000000-0005-0000-0000-000096510000}"/>
    <cellStyle name="標準 8 6 3 2 5 2" xfId="11394" xr:uid="{00000000-0005-0000-0000-000097510000}"/>
    <cellStyle name="標準 8 6 3 2 5 2 2" xfId="24209" xr:uid="{00000000-0005-0000-0000-000098510000}"/>
    <cellStyle name="標準 8 6 3 2 5 3" xfId="17802" xr:uid="{00000000-0005-0000-0000-000099510000}"/>
    <cellStyle name="標準 8 6 3 2 6" xfId="7113" xr:uid="{00000000-0005-0000-0000-00009A510000}"/>
    <cellStyle name="標準 8 6 3 2 6 2" xfId="19928" xr:uid="{00000000-0005-0000-0000-00009B510000}"/>
    <cellStyle name="標準 8 6 3 2 7" xfId="13521" xr:uid="{00000000-0005-0000-0000-00009C510000}"/>
    <cellStyle name="標準 8 6 3 3" xfId="1062" xr:uid="{00000000-0005-0000-0000-00009D510000}"/>
    <cellStyle name="標準 8 6 3 3 2" xfId="2102" xr:uid="{00000000-0005-0000-0000-00009E510000}"/>
    <cellStyle name="標準 8 6 3 3 2 2" xfId="4133" xr:uid="{00000000-0005-0000-0000-00009F510000}"/>
    <cellStyle name="標準 8 6 3 3 2 2 2" xfId="10553" xr:uid="{00000000-0005-0000-0000-0000A0510000}"/>
    <cellStyle name="標準 8 6 3 3 2 2 2 2" xfId="23368" xr:uid="{00000000-0005-0000-0000-0000A1510000}"/>
    <cellStyle name="標準 8 6 3 3 2 2 3" xfId="16961" xr:uid="{00000000-0005-0000-0000-0000A2510000}"/>
    <cellStyle name="標準 8 6 3 3 2 3" xfId="6297" xr:uid="{00000000-0005-0000-0000-0000A3510000}"/>
    <cellStyle name="標準 8 6 3 3 2 3 2" xfId="12710" xr:uid="{00000000-0005-0000-0000-0000A4510000}"/>
    <cellStyle name="標準 8 6 3 3 2 3 2 2" xfId="25525" xr:uid="{00000000-0005-0000-0000-0000A5510000}"/>
    <cellStyle name="標準 8 6 3 3 2 3 3" xfId="19118" xr:uid="{00000000-0005-0000-0000-0000A6510000}"/>
    <cellStyle name="標準 8 6 3 3 2 4" xfId="8528" xr:uid="{00000000-0005-0000-0000-0000A7510000}"/>
    <cellStyle name="標準 8 6 3 3 2 4 2" xfId="21343" xr:uid="{00000000-0005-0000-0000-0000A8510000}"/>
    <cellStyle name="標準 8 6 3 3 2 5" xfId="14936" xr:uid="{00000000-0005-0000-0000-0000A9510000}"/>
    <cellStyle name="標準 8 6 3 3 3" xfId="3111" xr:uid="{00000000-0005-0000-0000-0000AA510000}"/>
    <cellStyle name="標準 8 6 3 3 3 2" xfId="9534" xr:uid="{00000000-0005-0000-0000-0000AB510000}"/>
    <cellStyle name="標準 8 6 3 3 3 2 2" xfId="22349" xr:uid="{00000000-0005-0000-0000-0000AC510000}"/>
    <cellStyle name="標準 8 6 3 3 3 3" xfId="15942" xr:uid="{00000000-0005-0000-0000-0000AD510000}"/>
    <cellStyle name="標準 8 6 3 3 4" xfId="5275" xr:uid="{00000000-0005-0000-0000-0000AE510000}"/>
    <cellStyle name="標準 8 6 3 3 4 2" xfId="11688" xr:uid="{00000000-0005-0000-0000-0000AF510000}"/>
    <cellStyle name="標準 8 6 3 3 4 2 2" xfId="24503" xr:uid="{00000000-0005-0000-0000-0000B0510000}"/>
    <cellStyle name="標準 8 6 3 3 4 3" xfId="18096" xr:uid="{00000000-0005-0000-0000-0000B1510000}"/>
    <cellStyle name="標準 8 6 3 3 5" xfId="7515" xr:uid="{00000000-0005-0000-0000-0000B2510000}"/>
    <cellStyle name="標準 8 6 3 3 5 2" xfId="20330" xr:uid="{00000000-0005-0000-0000-0000B3510000}"/>
    <cellStyle name="標準 8 6 3 3 6" xfId="13923" xr:uid="{00000000-0005-0000-0000-0000B4510000}"/>
    <cellStyle name="標準 8 6 3 4" xfId="1621" xr:uid="{00000000-0005-0000-0000-0000B5510000}"/>
    <cellStyle name="標準 8 6 3 4 2" xfId="3652" xr:uid="{00000000-0005-0000-0000-0000B6510000}"/>
    <cellStyle name="標準 8 6 3 4 2 2" xfId="10072" xr:uid="{00000000-0005-0000-0000-0000B7510000}"/>
    <cellStyle name="標準 8 6 3 4 2 2 2" xfId="22887" xr:uid="{00000000-0005-0000-0000-0000B8510000}"/>
    <cellStyle name="標準 8 6 3 4 2 3" xfId="16480" xr:uid="{00000000-0005-0000-0000-0000B9510000}"/>
    <cellStyle name="標準 8 6 3 4 3" xfId="5816" xr:uid="{00000000-0005-0000-0000-0000BA510000}"/>
    <cellStyle name="標準 8 6 3 4 3 2" xfId="12229" xr:uid="{00000000-0005-0000-0000-0000BB510000}"/>
    <cellStyle name="標準 8 6 3 4 3 2 2" xfId="25044" xr:uid="{00000000-0005-0000-0000-0000BC510000}"/>
    <cellStyle name="標準 8 6 3 4 3 3" xfId="18637" xr:uid="{00000000-0005-0000-0000-0000BD510000}"/>
    <cellStyle name="標準 8 6 3 4 4" xfId="8047" xr:uid="{00000000-0005-0000-0000-0000BE510000}"/>
    <cellStyle name="標準 8 6 3 4 4 2" xfId="20862" xr:uid="{00000000-0005-0000-0000-0000BF510000}"/>
    <cellStyle name="標準 8 6 3 4 5" xfId="14455" xr:uid="{00000000-0005-0000-0000-0000C0510000}"/>
    <cellStyle name="標準 8 6 3 5" xfId="2630" xr:uid="{00000000-0005-0000-0000-0000C1510000}"/>
    <cellStyle name="標準 8 6 3 5 2" xfId="9053" xr:uid="{00000000-0005-0000-0000-0000C2510000}"/>
    <cellStyle name="標準 8 6 3 5 2 2" xfId="21868" xr:uid="{00000000-0005-0000-0000-0000C3510000}"/>
    <cellStyle name="標準 8 6 3 5 3" xfId="15461" xr:uid="{00000000-0005-0000-0000-0000C4510000}"/>
    <cellStyle name="標準 8 6 3 6" xfId="4794" xr:uid="{00000000-0005-0000-0000-0000C5510000}"/>
    <cellStyle name="標準 8 6 3 6 2" xfId="11207" xr:uid="{00000000-0005-0000-0000-0000C6510000}"/>
    <cellStyle name="標準 8 6 3 6 2 2" xfId="24022" xr:uid="{00000000-0005-0000-0000-0000C7510000}"/>
    <cellStyle name="標準 8 6 3 6 3" xfId="17615" xr:uid="{00000000-0005-0000-0000-0000C8510000}"/>
    <cellStyle name="標準 8 6 3 7" xfId="6955" xr:uid="{00000000-0005-0000-0000-0000C9510000}"/>
    <cellStyle name="標準 8 6 3 7 2" xfId="19770" xr:uid="{00000000-0005-0000-0000-0000CA510000}"/>
    <cellStyle name="標準 8 6 3 8" xfId="13363" xr:uid="{00000000-0005-0000-0000-0000CB510000}"/>
    <cellStyle name="標準 8 6 4" xfId="462" xr:uid="{00000000-0005-0000-0000-0000CC510000}"/>
    <cellStyle name="標準 8 6 4 2" xfId="595" xr:uid="{00000000-0005-0000-0000-0000CD510000}"/>
    <cellStyle name="標準 8 6 4 2 2" xfId="1188" xr:uid="{00000000-0005-0000-0000-0000CE510000}"/>
    <cellStyle name="標準 8 6 4 2 2 2" xfId="2228" xr:uid="{00000000-0005-0000-0000-0000CF510000}"/>
    <cellStyle name="標準 8 6 4 2 2 2 2" xfId="4259" xr:uid="{00000000-0005-0000-0000-0000D0510000}"/>
    <cellStyle name="標準 8 6 4 2 2 2 2 2" xfId="10679" xr:uid="{00000000-0005-0000-0000-0000D1510000}"/>
    <cellStyle name="標準 8 6 4 2 2 2 2 2 2" xfId="23494" xr:uid="{00000000-0005-0000-0000-0000D2510000}"/>
    <cellStyle name="標準 8 6 4 2 2 2 2 3" xfId="17087" xr:uid="{00000000-0005-0000-0000-0000D3510000}"/>
    <cellStyle name="標準 8 6 4 2 2 2 3" xfId="6423" xr:uid="{00000000-0005-0000-0000-0000D4510000}"/>
    <cellStyle name="標準 8 6 4 2 2 2 3 2" xfId="12836" xr:uid="{00000000-0005-0000-0000-0000D5510000}"/>
    <cellStyle name="標準 8 6 4 2 2 2 3 2 2" xfId="25651" xr:uid="{00000000-0005-0000-0000-0000D6510000}"/>
    <cellStyle name="標準 8 6 4 2 2 2 3 3" xfId="19244" xr:uid="{00000000-0005-0000-0000-0000D7510000}"/>
    <cellStyle name="標準 8 6 4 2 2 2 4" xfId="8654" xr:uid="{00000000-0005-0000-0000-0000D8510000}"/>
    <cellStyle name="標準 8 6 4 2 2 2 4 2" xfId="21469" xr:uid="{00000000-0005-0000-0000-0000D9510000}"/>
    <cellStyle name="標準 8 6 4 2 2 2 5" xfId="15062" xr:uid="{00000000-0005-0000-0000-0000DA510000}"/>
    <cellStyle name="標準 8 6 4 2 2 3" xfId="3237" xr:uid="{00000000-0005-0000-0000-0000DB510000}"/>
    <cellStyle name="標準 8 6 4 2 2 3 2" xfId="9660" xr:uid="{00000000-0005-0000-0000-0000DC510000}"/>
    <cellStyle name="標準 8 6 4 2 2 3 2 2" xfId="22475" xr:uid="{00000000-0005-0000-0000-0000DD510000}"/>
    <cellStyle name="標準 8 6 4 2 2 3 3" xfId="16068" xr:uid="{00000000-0005-0000-0000-0000DE510000}"/>
    <cellStyle name="標準 8 6 4 2 2 4" xfId="5401" xr:uid="{00000000-0005-0000-0000-0000DF510000}"/>
    <cellStyle name="標準 8 6 4 2 2 4 2" xfId="11814" xr:uid="{00000000-0005-0000-0000-0000E0510000}"/>
    <cellStyle name="標準 8 6 4 2 2 4 2 2" xfId="24629" xr:uid="{00000000-0005-0000-0000-0000E1510000}"/>
    <cellStyle name="標準 8 6 4 2 2 4 3" xfId="18222" xr:uid="{00000000-0005-0000-0000-0000E2510000}"/>
    <cellStyle name="標準 8 6 4 2 2 5" xfId="7641" xr:uid="{00000000-0005-0000-0000-0000E3510000}"/>
    <cellStyle name="標準 8 6 4 2 2 5 2" xfId="20456" xr:uid="{00000000-0005-0000-0000-0000E4510000}"/>
    <cellStyle name="標準 8 6 4 2 2 6" xfId="14049" xr:uid="{00000000-0005-0000-0000-0000E5510000}"/>
    <cellStyle name="標準 8 6 4 2 3" xfId="1746" xr:uid="{00000000-0005-0000-0000-0000E6510000}"/>
    <cellStyle name="標準 8 6 4 2 3 2" xfId="3777" xr:uid="{00000000-0005-0000-0000-0000E7510000}"/>
    <cellStyle name="標準 8 6 4 2 3 2 2" xfId="10197" xr:uid="{00000000-0005-0000-0000-0000E8510000}"/>
    <cellStyle name="標準 8 6 4 2 3 2 2 2" xfId="23012" xr:uid="{00000000-0005-0000-0000-0000E9510000}"/>
    <cellStyle name="標準 8 6 4 2 3 2 3" xfId="16605" xr:uid="{00000000-0005-0000-0000-0000EA510000}"/>
    <cellStyle name="標準 8 6 4 2 3 3" xfId="5941" xr:uid="{00000000-0005-0000-0000-0000EB510000}"/>
    <cellStyle name="標準 8 6 4 2 3 3 2" xfId="12354" xr:uid="{00000000-0005-0000-0000-0000EC510000}"/>
    <cellStyle name="標準 8 6 4 2 3 3 2 2" xfId="25169" xr:uid="{00000000-0005-0000-0000-0000ED510000}"/>
    <cellStyle name="標準 8 6 4 2 3 3 3" xfId="18762" xr:uid="{00000000-0005-0000-0000-0000EE510000}"/>
    <cellStyle name="標準 8 6 4 2 3 4" xfId="8172" xr:uid="{00000000-0005-0000-0000-0000EF510000}"/>
    <cellStyle name="標準 8 6 4 2 3 4 2" xfId="20987" xr:uid="{00000000-0005-0000-0000-0000F0510000}"/>
    <cellStyle name="標準 8 6 4 2 3 5" xfId="14580" xr:uid="{00000000-0005-0000-0000-0000F1510000}"/>
    <cellStyle name="標準 8 6 4 2 4" xfId="2755" xr:uid="{00000000-0005-0000-0000-0000F2510000}"/>
    <cellStyle name="標準 8 6 4 2 4 2" xfId="9178" xr:uid="{00000000-0005-0000-0000-0000F3510000}"/>
    <cellStyle name="標準 8 6 4 2 4 2 2" xfId="21993" xr:uid="{00000000-0005-0000-0000-0000F4510000}"/>
    <cellStyle name="標準 8 6 4 2 4 3" xfId="15586" xr:uid="{00000000-0005-0000-0000-0000F5510000}"/>
    <cellStyle name="標準 8 6 4 2 5" xfId="4919" xr:uid="{00000000-0005-0000-0000-0000F6510000}"/>
    <cellStyle name="標準 8 6 4 2 5 2" xfId="11332" xr:uid="{00000000-0005-0000-0000-0000F7510000}"/>
    <cellStyle name="標準 8 6 4 2 5 2 2" xfId="24147" xr:uid="{00000000-0005-0000-0000-0000F8510000}"/>
    <cellStyle name="標準 8 6 4 2 5 3" xfId="17740" xr:uid="{00000000-0005-0000-0000-0000F9510000}"/>
    <cellStyle name="標準 8 6 4 2 6" xfId="7072" xr:uid="{00000000-0005-0000-0000-0000FA510000}"/>
    <cellStyle name="標準 8 6 4 2 6 2" xfId="19887" xr:uid="{00000000-0005-0000-0000-0000FB510000}"/>
    <cellStyle name="標準 8 6 4 2 7" xfId="13480" xr:uid="{00000000-0005-0000-0000-0000FC510000}"/>
    <cellStyle name="標準 8 6 4 3" xfId="1017" xr:uid="{00000000-0005-0000-0000-0000FD510000}"/>
    <cellStyle name="標準 8 6 4 3 2" xfId="2040" xr:uid="{00000000-0005-0000-0000-0000FE510000}"/>
    <cellStyle name="標準 8 6 4 3 2 2" xfId="4071" xr:uid="{00000000-0005-0000-0000-0000FF510000}"/>
    <cellStyle name="標準 8 6 4 3 2 2 2" xfId="10491" xr:uid="{00000000-0005-0000-0000-000000520000}"/>
    <cellStyle name="標準 8 6 4 3 2 2 2 2" xfId="23306" xr:uid="{00000000-0005-0000-0000-000001520000}"/>
    <cellStyle name="標準 8 6 4 3 2 2 3" xfId="16899" xr:uid="{00000000-0005-0000-0000-000002520000}"/>
    <cellStyle name="標準 8 6 4 3 2 3" xfId="6235" xr:uid="{00000000-0005-0000-0000-000003520000}"/>
    <cellStyle name="標準 8 6 4 3 2 3 2" xfId="12648" xr:uid="{00000000-0005-0000-0000-000004520000}"/>
    <cellStyle name="標準 8 6 4 3 2 3 2 2" xfId="25463" xr:uid="{00000000-0005-0000-0000-000005520000}"/>
    <cellStyle name="標準 8 6 4 3 2 3 3" xfId="19056" xr:uid="{00000000-0005-0000-0000-000006520000}"/>
    <cellStyle name="標準 8 6 4 3 2 4" xfId="8466" xr:uid="{00000000-0005-0000-0000-000007520000}"/>
    <cellStyle name="標準 8 6 4 3 2 4 2" xfId="21281" xr:uid="{00000000-0005-0000-0000-000008520000}"/>
    <cellStyle name="標準 8 6 4 3 2 5" xfId="14874" xr:uid="{00000000-0005-0000-0000-000009520000}"/>
    <cellStyle name="標準 8 6 4 3 3" xfId="3049" xr:uid="{00000000-0005-0000-0000-00000A520000}"/>
    <cellStyle name="標準 8 6 4 3 3 2" xfId="9472" xr:uid="{00000000-0005-0000-0000-00000B520000}"/>
    <cellStyle name="標準 8 6 4 3 3 2 2" xfId="22287" xr:uid="{00000000-0005-0000-0000-00000C520000}"/>
    <cellStyle name="標準 8 6 4 3 3 3" xfId="15880" xr:uid="{00000000-0005-0000-0000-00000D520000}"/>
    <cellStyle name="標準 8 6 4 3 4" xfId="5213" xr:uid="{00000000-0005-0000-0000-00000E520000}"/>
    <cellStyle name="標準 8 6 4 3 4 2" xfId="11626" xr:uid="{00000000-0005-0000-0000-00000F520000}"/>
    <cellStyle name="標準 8 6 4 3 4 2 2" xfId="24441" xr:uid="{00000000-0005-0000-0000-000010520000}"/>
    <cellStyle name="標準 8 6 4 3 4 3" xfId="18034" xr:uid="{00000000-0005-0000-0000-000011520000}"/>
    <cellStyle name="標準 8 6 4 3 5" xfId="7470" xr:uid="{00000000-0005-0000-0000-000012520000}"/>
    <cellStyle name="標準 8 6 4 3 5 2" xfId="20285" xr:uid="{00000000-0005-0000-0000-000013520000}"/>
    <cellStyle name="標準 8 6 4 3 6" xfId="13878" xr:uid="{00000000-0005-0000-0000-000014520000}"/>
    <cellStyle name="標準 8 6 4 4" xfId="1561" xr:uid="{00000000-0005-0000-0000-000015520000}"/>
    <cellStyle name="標準 8 6 4 4 2" xfId="3592" xr:uid="{00000000-0005-0000-0000-000016520000}"/>
    <cellStyle name="標準 8 6 4 4 2 2" xfId="10012" xr:uid="{00000000-0005-0000-0000-000017520000}"/>
    <cellStyle name="標準 8 6 4 4 2 2 2" xfId="22827" xr:uid="{00000000-0005-0000-0000-000018520000}"/>
    <cellStyle name="標準 8 6 4 4 2 3" xfId="16420" xr:uid="{00000000-0005-0000-0000-000019520000}"/>
    <cellStyle name="標準 8 6 4 4 3" xfId="5756" xr:uid="{00000000-0005-0000-0000-00001A520000}"/>
    <cellStyle name="標準 8 6 4 4 3 2" xfId="12169" xr:uid="{00000000-0005-0000-0000-00001B520000}"/>
    <cellStyle name="標準 8 6 4 4 3 2 2" xfId="24984" xr:uid="{00000000-0005-0000-0000-00001C520000}"/>
    <cellStyle name="標準 8 6 4 4 3 3" xfId="18577" xr:uid="{00000000-0005-0000-0000-00001D520000}"/>
    <cellStyle name="標準 8 6 4 4 4" xfId="7987" xr:uid="{00000000-0005-0000-0000-00001E520000}"/>
    <cellStyle name="標準 8 6 4 4 4 2" xfId="20802" xr:uid="{00000000-0005-0000-0000-00001F520000}"/>
    <cellStyle name="標準 8 6 4 4 5" xfId="14395" xr:uid="{00000000-0005-0000-0000-000020520000}"/>
    <cellStyle name="標準 8 6 4 5" xfId="2570" xr:uid="{00000000-0005-0000-0000-000021520000}"/>
    <cellStyle name="標準 8 6 4 5 2" xfId="8993" xr:uid="{00000000-0005-0000-0000-000022520000}"/>
    <cellStyle name="標準 8 6 4 5 2 2" xfId="21808" xr:uid="{00000000-0005-0000-0000-000023520000}"/>
    <cellStyle name="標準 8 6 4 5 3" xfId="15401" xr:uid="{00000000-0005-0000-0000-000024520000}"/>
    <cellStyle name="標準 8 6 4 6" xfId="4734" xr:uid="{00000000-0005-0000-0000-000025520000}"/>
    <cellStyle name="標準 8 6 4 6 2" xfId="11147" xr:uid="{00000000-0005-0000-0000-000026520000}"/>
    <cellStyle name="標準 8 6 4 6 2 2" xfId="23962" xr:uid="{00000000-0005-0000-0000-000027520000}"/>
    <cellStyle name="標準 8 6 4 6 3" xfId="17555" xr:uid="{00000000-0005-0000-0000-000028520000}"/>
    <cellStyle name="標準 8 6 4 7" xfId="6941" xr:uid="{00000000-0005-0000-0000-000029520000}"/>
    <cellStyle name="標準 8 6 4 7 2" xfId="19756" xr:uid="{00000000-0005-0000-0000-00002A520000}"/>
    <cellStyle name="標準 8 6 4 8" xfId="13349" xr:uid="{00000000-0005-0000-0000-00002B520000}"/>
    <cellStyle name="標準 8 6 5" xfId="466" xr:uid="{00000000-0005-0000-0000-00002C520000}"/>
    <cellStyle name="標準 8 6 5 2" xfId="555" xr:uid="{00000000-0005-0000-0000-00002D520000}"/>
    <cellStyle name="標準 8 6 5 2 2" xfId="1144" xr:uid="{00000000-0005-0000-0000-00002E520000}"/>
    <cellStyle name="標準 8 6 5 2 2 2" xfId="2184" xr:uid="{00000000-0005-0000-0000-00002F520000}"/>
    <cellStyle name="標準 8 6 5 2 2 2 2" xfId="4215" xr:uid="{00000000-0005-0000-0000-000030520000}"/>
    <cellStyle name="標準 8 6 5 2 2 2 2 2" xfId="10635" xr:uid="{00000000-0005-0000-0000-000031520000}"/>
    <cellStyle name="標準 8 6 5 2 2 2 2 2 2" xfId="23450" xr:uid="{00000000-0005-0000-0000-000032520000}"/>
    <cellStyle name="標準 8 6 5 2 2 2 2 3" xfId="17043" xr:uid="{00000000-0005-0000-0000-000033520000}"/>
    <cellStyle name="標準 8 6 5 2 2 2 3" xfId="6379" xr:uid="{00000000-0005-0000-0000-000034520000}"/>
    <cellStyle name="標準 8 6 5 2 2 2 3 2" xfId="12792" xr:uid="{00000000-0005-0000-0000-000035520000}"/>
    <cellStyle name="標準 8 6 5 2 2 2 3 2 2" xfId="25607" xr:uid="{00000000-0005-0000-0000-000036520000}"/>
    <cellStyle name="標準 8 6 5 2 2 2 3 3" xfId="19200" xr:uid="{00000000-0005-0000-0000-000037520000}"/>
    <cellStyle name="標準 8 6 5 2 2 2 4" xfId="8610" xr:uid="{00000000-0005-0000-0000-000038520000}"/>
    <cellStyle name="標準 8 6 5 2 2 2 4 2" xfId="21425" xr:uid="{00000000-0005-0000-0000-000039520000}"/>
    <cellStyle name="標準 8 6 5 2 2 2 5" xfId="15018" xr:uid="{00000000-0005-0000-0000-00003A520000}"/>
    <cellStyle name="標準 8 6 5 2 2 3" xfId="3193" xr:uid="{00000000-0005-0000-0000-00003B520000}"/>
    <cellStyle name="標準 8 6 5 2 2 3 2" xfId="9616" xr:uid="{00000000-0005-0000-0000-00003C520000}"/>
    <cellStyle name="標準 8 6 5 2 2 3 2 2" xfId="22431" xr:uid="{00000000-0005-0000-0000-00003D520000}"/>
    <cellStyle name="標準 8 6 5 2 2 3 3" xfId="16024" xr:uid="{00000000-0005-0000-0000-00003E520000}"/>
    <cellStyle name="標準 8 6 5 2 2 4" xfId="5357" xr:uid="{00000000-0005-0000-0000-00003F520000}"/>
    <cellStyle name="標準 8 6 5 2 2 4 2" xfId="11770" xr:uid="{00000000-0005-0000-0000-000040520000}"/>
    <cellStyle name="標準 8 6 5 2 2 4 2 2" xfId="24585" xr:uid="{00000000-0005-0000-0000-000041520000}"/>
    <cellStyle name="標準 8 6 5 2 2 4 3" xfId="18178" xr:uid="{00000000-0005-0000-0000-000042520000}"/>
    <cellStyle name="標準 8 6 5 2 2 5" xfId="7597" xr:uid="{00000000-0005-0000-0000-000043520000}"/>
    <cellStyle name="標準 8 6 5 2 2 5 2" xfId="20412" xr:uid="{00000000-0005-0000-0000-000044520000}"/>
    <cellStyle name="標準 8 6 5 2 2 6" xfId="14005" xr:uid="{00000000-0005-0000-0000-000045520000}"/>
    <cellStyle name="標準 8 6 5 2 3" xfId="1702" xr:uid="{00000000-0005-0000-0000-000046520000}"/>
    <cellStyle name="標準 8 6 5 2 3 2" xfId="3733" xr:uid="{00000000-0005-0000-0000-000047520000}"/>
    <cellStyle name="標準 8 6 5 2 3 2 2" xfId="10153" xr:uid="{00000000-0005-0000-0000-000048520000}"/>
    <cellStyle name="標準 8 6 5 2 3 2 2 2" xfId="22968" xr:uid="{00000000-0005-0000-0000-000049520000}"/>
    <cellStyle name="標準 8 6 5 2 3 2 3" xfId="16561" xr:uid="{00000000-0005-0000-0000-00004A520000}"/>
    <cellStyle name="標準 8 6 5 2 3 3" xfId="5897" xr:uid="{00000000-0005-0000-0000-00004B520000}"/>
    <cellStyle name="標準 8 6 5 2 3 3 2" xfId="12310" xr:uid="{00000000-0005-0000-0000-00004C520000}"/>
    <cellStyle name="標準 8 6 5 2 3 3 2 2" xfId="25125" xr:uid="{00000000-0005-0000-0000-00004D520000}"/>
    <cellStyle name="標準 8 6 5 2 3 3 3" xfId="18718" xr:uid="{00000000-0005-0000-0000-00004E520000}"/>
    <cellStyle name="標準 8 6 5 2 3 4" xfId="8128" xr:uid="{00000000-0005-0000-0000-00004F520000}"/>
    <cellStyle name="標準 8 6 5 2 3 4 2" xfId="20943" xr:uid="{00000000-0005-0000-0000-000050520000}"/>
    <cellStyle name="標準 8 6 5 2 3 5" xfId="14536" xr:uid="{00000000-0005-0000-0000-000051520000}"/>
    <cellStyle name="標準 8 6 5 2 4" xfId="2711" xr:uid="{00000000-0005-0000-0000-000052520000}"/>
    <cellStyle name="標準 8 6 5 2 4 2" xfId="9134" xr:uid="{00000000-0005-0000-0000-000053520000}"/>
    <cellStyle name="標準 8 6 5 2 4 2 2" xfId="21949" xr:uid="{00000000-0005-0000-0000-000054520000}"/>
    <cellStyle name="標準 8 6 5 2 4 3" xfId="15542" xr:uid="{00000000-0005-0000-0000-000055520000}"/>
    <cellStyle name="標準 8 6 5 2 5" xfId="4875" xr:uid="{00000000-0005-0000-0000-000056520000}"/>
    <cellStyle name="標準 8 6 5 2 5 2" xfId="11288" xr:uid="{00000000-0005-0000-0000-000057520000}"/>
    <cellStyle name="標準 8 6 5 2 5 2 2" xfId="24103" xr:uid="{00000000-0005-0000-0000-000058520000}"/>
    <cellStyle name="標準 8 6 5 2 5 3" xfId="17696" xr:uid="{00000000-0005-0000-0000-000059520000}"/>
    <cellStyle name="標準 8 6 5 2 6" xfId="7032" xr:uid="{00000000-0005-0000-0000-00005A520000}"/>
    <cellStyle name="標準 8 6 5 2 6 2" xfId="19847" xr:uid="{00000000-0005-0000-0000-00005B520000}"/>
    <cellStyle name="標準 8 6 5 2 7" xfId="13440" xr:uid="{00000000-0005-0000-0000-00005C520000}"/>
    <cellStyle name="標準 8 6 5 3" xfId="974" xr:uid="{00000000-0005-0000-0000-00005D520000}"/>
    <cellStyle name="標準 8 6 5 3 2" xfId="1996" xr:uid="{00000000-0005-0000-0000-00005E520000}"/>
    <cellStyle name="標準 8 6 5 3 2 2" xfId="4027" xr:uid="{00000000-0005-0000-0000-00005F520000}"/>
    <cellStyle name="標準 8 6 5 3 2 2 2" xfId="10447" xr:uid="{00000000-0005-0000-0000-000060520000}"/>
    <cellStyle name="標準 8 6 5 3 2 2 2 2" xfId="23262" xr:uid="{00000000-0005-0000-0000-000061520000}"/>
    <cellStyle name="標準 8 6 5 3 2 2 3" xfId="16855" xr:uid="{00000000-0005-0000-0000-000062520000}"/>
    <cellStyle name="標準 8 6 5 3 2 3" xfId="6191" xr:uid="{00000000-0005-0000-0000-000063520000}"/>
    <cellStyle name="標準 8 6 5 3 2 3 2" xfId="12604" xr:uid="{00000000-0005-0000-0000-000064520000}"/>
    <cellStyle name="標準 8 6 5 3 2 3 2 2" xfId="25419" xr:uid="{00000000-0005-0000-0000-000065520000}"/>
    <cellStyle name="標準 8 6 5 3 2 3 3" xfId="19012" xr:uid="{00000000-0005-0000-0000-000066520000}"/>
    <cellStyle name="標準 8 6 5 3 2 4" xfId="8422" xr:uid="{00000000-0005-0000-0000-000067520000}"/>
    <cellStyle name="標準 8 6 5 3 2 4 2" xfId="21237" xr:uid="{00000000-0005-0000-0000-000068520000}"/>
    <cellStyle name="標準 8 6 5 3 2 5" xfId="14830" xr:uid="{00000000-0005-0000-0000-000069520000}"/>
    <cellStyle name="標準 8 6 5 3 3" xfId="3005" xr:uid="{00000000-0005-0000-0000-00006A520000}"/>
    <cellStyle name="標準 8 6 5 3 3 2" xfId="9428" xr:uid="{00000000-0005-0000-0000-00006B520000}"/>
    <cellStyle name="標準 8 6 5 3 3 2 2" xfId="22243" xr:uid="{00000000-0005-0000-0000-00006C520000}"/>
    <cellStyle name="標準 8 6 5 3 3 3" xfId="15836" xr:uid="{00000000-0005-0000-0000-00006D520000}"/>
    <cellStyle name="標準 8 6 5 3 4" xfId="5169" xr:uid="{00000000-0005-0000-0000-00006E520000}"/>
    <cellStyle name="標準 8 6 5 3 4 2" xfId="11582" xr:uid="{00000000-0005-0000-0000-00006F520000}"/>
    <cellStyle name="標準 8 6 5 3 4 2 2" xfId="24397" xr:uid="{00000000-0005-0000-0000-000070520000}"/>
    <cellStyle name="標準 8 6 5 3 4 3" xfId="17990" xr:uid="{00000000-0005-0000-0000-000071520000}"/>
    <cellStyle name="標準 8 6 5 3 5" xfId="7427" xr:uid="{00000000-0005-0000-0000-000072520000}"/>
    <cellStyle name="標準 8 6 5 3 5 2" xfId="20242" xr:uid="{00000000-0005-0000-0000-000073520000}"/>
    <cellStyle name="標準 8 6 5 3 6" xfId="13835" xr:uid="{00000000-0005-0000-0000-000074520000}"/>
    <cellStyle name="標準 8 6 5 4" xfId="1516" xr:uid="{00000000-0005-0000-0000-000075520000}"/>
    <cellStyle name="標準 8 6 5 4 2" xfId="3548" xr:uid="{00000000-0005-0000-0000-000076520000}"/>
    <cellStyle name="標準 8 6 5 4 2 2" xfId="9968" xr:uid="{00000000-0005-0000-0000-000077520000}"/>
    <cellStyle name="標準 8 6 5 4 2 2 2" xfId="22783" xr:uid="{00000000-0005-0000-0000-000078520000}"/>
    <cellStyle name="標準 8 6 5 4 2 3" xfId="16376" xr:uid="{00000000-0005-0000-0000-000079520000}"/>
    <cellStyle name="標準 8 6 5 4 3" xfId="5712" xr:uid="{00000000-0005-0000-0000-00007A520000}"/>
    <cellStyle name="標準 8 6 5 4 3 2" xfId="12125" xr:uid="{00000000-0005-0000-0000-00007B520000}"/>
    <cellStyle name="標準 8 6 5 4 3 2 2" xfId="24940" xr:uid="{00000000-0005-0000-0000-00007C520000}"/>
    <cellStyle name="標準 8 6 5 4 3 3" xfId="18533" xr:uid="{00000000-0005-0000-0000-00007D520000}"/>
    <cellStyle name="標準 8 6 5 4 4" xfId="7943" xr:uid="{00000000-0005-0000-0000-00007E520000}"/>
    <cellStyle name="標準 8 6 5 4 4 2" xfId="20758" xr:uid="{00000000-0005-0000-0000-00007F520000}"/>
    <cellStyle name="標準 8 6 5 4 5" xfId="14351" xr:uid="{00000000-0005-0000-0000-000080520000}"/>
    <cellStyle name="標準 8 6 5 5" xfId="2526" xr:uid="{00000000-0005-0000-0000-000081520000}"/>
    <cellStyle name="標準 8 6 5 5 2" xfId="8949" xr:uid="{00000000-0005-0000-0000-000082520000}"/>
    <cellStyle name="標準 8 6 5 5 2 2" xfId="21764" xr:uid="{00000000-0005-0000-0000-000083520000}"/>
    <cellStyle name="標準 8 6 5 5 3" xfId="15357" xr:uid="{00000000-0005-0000-0000-000084520000}"/>
    <cellStyle name="標準 8 6 5 6" xfId="4690" xr:uid="{00000000-0005-0000-0000-000085520000}"/>
    <cellStyle name="標準 8 6 5 6 2" xfId="11103" xr:uid="{00000000-0005-0000-0000-000086520000}"/>
    <cellStyle name="標準 8 6 5 6 2 2" xfId="23918" xr:uid="{00000000-0005-0000-0000-000087520000}"/>
    <cellStyle name="標準 8 6 5 6 3" xfId="17511" xr:uid="{00000000-0005-0000-0000-000088520000}"/>
    <cellStyle name="標準 8 6 5 7" xfId="6945" xr:uid="{00000000-0005-0000-0000-000089520000}"/>
    <cellStyle name="標準 8 6 5 7 2" xfId="19760" xr:uid="{00000000-0005-0000-0000-00008A520000}"/>
    <cellStyle name="標準 8 6 5 8" xfId="13353" xr:uid="{00000000-0005-0000-0000-00008B520000}"/>
    <cellStyle name="標準 8 6 6" xfId="440" xr:uid="{00000000-0005-0000-0000-00008C520000}"/>
    <cellStyle name="標準 8 6 6 2" xfId="937" xr:uid="{00000000-0005-0000-0000-00008D520000}"/>
    <cellStyle name="標準 8 6 6 2 2" xfId="1959" xr:uid="{00000000-0005-0000-0000-00008E520000}"/>
    <cellStyle name="標準 8 6 6 2 2 2" xfId="3990" xr:uid="{00000000-0005-0000-0000-00008F520000}"/>
    <cellStyle name="標準 8 6 6 2 2 2 2" xfId="10410" xr:uid="{00000000-0005-0000-0000-000090520000}"/>
    <cellStyle name="標準 8 6 6 2 2 2 2 2" xfId="23225" xr:uid="{00000000-0005-0000-0000-000091520000}"/>
    <cellStyle name="標準 8 6 6 2 2 2 3" xfId="16818" xr:uid="{00000000-0005-0000-0000-000092520000}"/>
    <cellStyle name="標準 8 6 6 2 2 3" xfId="6154" xr:uid="{00000000-0005-0000-0000-000093520000}"/>
    <cellStyle name="標準 8 6 6 2 2 3 2" xfId="12567" xr:uid="{00000000-0005-0000-0000-000094520000}"/>
    <cellStyle name="標準 8 6 6 2 2 3 2 2" xfId="25382" xr:uid="{00000000-0005-0000-0000-000095520000}"/>
    <cellStyle name="標準 8 6 6 2 2 3 3" xfId="18975" xr:uid="{00000000-0005-0000-0000-000096520000}"/>
    <cellStyle name="標準 8 6 6 2 2 4" xfId="8385" xr:uid="{00000000-0005-0000-0000-000097520000}"/>
    <cellStyle name="標準 8 6 6 2 2 4 2" xfId="21200" xr:uid="{00000000-0005-0000-0000-000098520000}"/>
    <cellStyle name="標準 8 6 6 2 2 5" xfId="14793" xr:uid="{00000000-0005-0000-0000-000099520000}"/>
    <cellStyle name="標準 8 6 6 2 3" xfId="2968" xr:uid="{00000000-0005-0000-0000-00009A520000}"/>
    <cellStyle name="標準 8 6 6 2 3 2" xfId="9391" xr:uid="{00000000-0005-0000-0000-00009B520000}"/>
    <cellStyle name="標準 8 6 6 2 3 2 2" xfId="22206" xr:uid="{00000000-0005-0000-0000-00009C520000}"/>
    <cellStyle name="標準 8 6 6 2 3 3" xfId="15799" xr:uid="{00000000-0005-0000-0000-00009D520000}"/>
    <cellStyle name="標準 8 6 6 2 4" xfId="5132" xr:uid="{00000000-0005-0000-0000-00009E520000}"/>
    <cellStyle name="標準 8 6 6 2 4 2" xfId="11545" xr:uid="{00000000-0005-0000-0000-00009F520000}"/>
    <cellStyle name="標準 8 6 6 2 4 2 2" xfId="24360" xr:uid="{00000000-0005-0000-0000-0000A0520000}"/>
    <cellStyle name="標準 8 6 6 2 4 3" xfId="17953" xr:uid="{00000000-0005-0000-0000-0000A1520000}"/>
    <cellStyle name="標準 8 6 6 2 5" xfId="7390" xr:uid="{00000000-0005-0000-0000-0000A2520000}"/>
    <cellStyle name="標準 8 6 6 2 5 2" xfId="20205" xr:uid="{00000000-0005-0000-0000-0000A3520000}"/>
    <cellStyle name="標準 8 6 6 2 6" xfId="13798" xr:uid="{00000000-0005-0000-0000-0000A4520000}"/>
    <cellStyle name="標準 8 6 6 3" xfId="1480" xr:uid="{00000000-0005-0000-0000-0000A5520000}"/>
    <cellStyle name="標準 8 6 6 3 2" xfId="3512" xr:uid="{00000000-0005-0000-0000-0000A6520000}"/>
    <cellStyle name="標準 8 6 6 3 2 2" xfId="9932" xr:uid="{00000000-0005-0000-0000-0000A7520000}"/>
    <cellStyle name="標準 8 6 6 3 2 2 2" xfId="22747" xr:uid="{00000000-0005-0000-0000-0000A8520000}"/>
    <cellStyle name="標準 8 6 6 3 2 3" xfId="16340" xr:uid="{00000000-0005-0000-0000-0000A9520000}"/>
    <cellStyle name="標準 8 6 6 3 3" xfId="5676" xr:uid="{00000000-0005-0000-0000-0000AA520000}"/>
    <cellStyle name="標準 8 6 6 3 3 2" xfId="12089" xr:uid="{00000000-0005-0000-0000-0000AB520000}"/>
    <cellStyle name="標準 8 6 6 3 3 2 2" xfId="24904" xr:uid="{00000000-0005-0000-0000-0000AC520000}"/>
    <cellStyle name="標準 8 6 6 3 3 3" xfId="18497" xr:uid="{00000000-0005-0000-0000-0000AD520000}"/>
    <cellStyle name="標準 8 6 6 3 4" xfId="7907" xr:uid="{00000000-0005-0000-0000-0000AE520000}"/>
    <cellStyle name="標準 8 6 6 3 4 2" xfId="20722" xr:uid="{00000000-0005-0000-0000-0000AF520000}"/>
    <cellStyle name="標準 8 6 6 3 5" xfId="14315" xr:uid="{00000000-0005-0000-0000-0000B0520000}"/>
    <cellStyle name="標準 8 6 6 4" xfId="2490" xr:uid="{00000000-0005-0000-0000-0000B1520000}"/>
    <cellStyle name="標準 8 6 6 4 2" xfId="8913" xr:uid="{00000000-0005-0000-0000-0000B2520000}"/>
    <cellStyle name="標準 8 6 6 4 2 2" xfId="21728" xr:uid="{00000000-0005-0000-0000-0000B3520000}"/>
    <cellStyle name="標準 8 6 6 4 3" xfId="15321" xr:uid="{00000000-0005-0000-0000-0000B4520000}"/>
    <cellStyle name="標準 8 6 6 5" xfId="4654" xr:uid="{00000000-0005-0000-0000-0000B5520000}"/>
    <cellStyle name="標準 8 6 6 5 2" xfId="11067" xr:uid="{00000000-0005-0000-0000-0000B6520000}"/>
    <cellStyle name="標準 8 6 6 5 2 2" xfId="23882" xr:uid="{00000000-0005-0000-0000-0000B7520000}"/>
    <cellStyle name="標準 8 6 6 5 3" xfId="17475" xr:uid="{00000000-0005-0000-0000-0000B8520000}"/>
    <cellStyle name="標準 8 6 6 6" xfId="6922" xr:uid="{00000000-0005-0000-0000-0000B9520000}"/>
    <cellStyle name="標準 8 6 6 6 2" xfId="19737" xr:uid="{00000000-0005-0000-0000-0000BA520000}"/>
    <cellStyle name="標準 8 6 6 7" xfId="13330" xr:uid="{00000000-0005-0000-0000-0000BB520000}"/>
    <cellStyle name="標準 8 6 7" xfId="518" xr:uid="{00000000-0005-0000-0000-0000BC520000}"/>
    <cellStyle name="標準 8 6 7 2" xfId="1105" xr:uid="{00000000-0005-0000-0000-0000BD520000}"/>
    <cellStyle name="標準 8 6 7 2 2" xfId="2145" xr:uid="{00000000-0005-0000-0000-0000BE520000}"/>
    <cellStyle name="標準 8 6 7 2 2 2" xfId="4176" xr:uid="{00000000-0005-0000-0000-0000BF520000}"/>
    <cellStyle name="標準 8 6 7 2 2 2 2" xfId="10596" xr:uid="{00000000-0005-0000-0000-0000C0520000}"/>
    <cellStyle name="標準 8 6 7 2 2 2 2 2" xfId="23411" xr:uid="{00000000-0005-0000-0000-0000C1520000}"/>
    <cellStyle name="標準 8 6 7 2 2 2 3" xfId="17004" xr:uid="{00000000-0005-0000-0000-0000C2520000}"/>
    <cellStyle name="標準 8 6 7 2 2 3" xfId="6340" xr:uid="{00000000-0005-0000-0000-0000C3520000}"/>
    <cellStyle name="標準 8 6 7 2 2 3 2" xfId="12753" xr:uid="{00000000-0005-0000-0000-0000C4520000}"/>
    <cellStyle name="標準 8 6 7 2 2 3 2 2" xfId="25568" xr:uid="{00000000-0005-0000-0000-0000C5520000}"/>
    <cellStyle name="標準 8 6 7 2 2 3 3" xfId="19161" xr:uid="{00000000-0005-0000-0000-0000C6520000}"/>
    <cellStyle name="標準 8 6 7 2 2 4" xfId="8571" xr:uid="{00000000-0005-0000-0000-0000C7520000}"/>
    <cellStyle name="標準 8 6 7 2 2 4 2" xfId="21386" xr:uid="{00000000-0005-0000-0000-0000C8520000}"/>
    <cellStyle name="標準 8 6 7 2 2 5" xfId="14979" xr:uid="{00000000-0005-0000-0000-0000C9520000}"/>
    <cellStyle name="標準 8 6 7 2 3" xfId="3154" xr:uid="{00000000-0005-0000-0000-0000CA520000}"/>
    <cellStyle name="標準 8 6 7 2 3 2" xfId="9577" xr:uid="{00000000-0005-0000-0000-0000CB520000}"/>
    <cellStyle name="標準 8 6 7 2 3 2 2" xfId="22392" xr:uid="{00000000-0005-0000-0000-0000CC520000}"/>
    <cellStyle name="標準 8 6 7 2 3 3" xfId="15985" xr:uid="{00000000-0005-0000-0000-0000CD520000}"/>
    <cellStyle name="標準 8 6 7 2 4" xfId="5318" xr:uid="{00000000-0005-0000-0000-0000CE520000}"/>
    <cellStyle name="標準 8 6 7 2 4 2" xfId="11731" xr:uid="{00000000-0005-0000-0000-0000CF520000}"/>
    <cellStyle name="標準 8 6 7 2 4 2 2" xfId="24546" xr:uid="{00000000-0005-0000-0000-0000D0520000}"/>
    <cellStyle name="標準 8 6 7 2 4 3" xfId="18139" xr:uid="{00000000-0005-0000-0000-0000D1520000}"/>
    <cellStyle name="標準 8 6 7 2 5" xfId="7558" xr:uid="{00000000-0005-0000-0000-0000D2520000}"/>
    <cellStyle name="標準 8 6 7 2 5 2" xfId="20373" xr:uid="{00000000-0005-0000-0000-0000D3520000}"/>
    <cellStyle name="標準 8 6 7 2 6" xfId="13966" xr:uid="{00000000-0005-0000-0000-0000D4520000}"/>
    <cellStyle name="標準 8 6 7 3" xfId="1663" xr:uid="{00000000-0005-0000-0000-0000D5520000}"/>
    <cellStyle name="標準 8 6 7 3 2" xfId="3694" xr:uid="{00000000-0005-0000-0000-0000D6520000}"/>
    <cellStyle name="標準 8 6 7 3 2 2" xfId="10114" xr:uid="{00000000-0005-0000-0000-0000D7520000}"/>
    <cellStyle name="標準 8 6 7 3 2 2 2" xfId="22929" xr:uid="{00000000-0005-0000-0000-0000D8520000}"/>
    <cellStyle name="標準 8 6 7 3 2 3" xfId="16522" xr:uid="{00000000-0005-0000-0000-0000D9520000}"/>
    <cellStyle name="標準 8 6 7 3 3" xfId="5858" xr:uid="{00000000-0005-0000-0000-0000DA520000}"/>
    <cellStyle name="標準 8 6 7 3 3 2" xfId="12271" xr:uid="{00000000-0005-0000-0000-0000DB520000}"/>
    <cellStyle name="標準 8 6 7 3 3 2 2" xfId="25086" xr:uid="{00000000-0005-0000-0000-0000DC520000}"/>
    <cellStyle name="標準 8 6 7 3 3 3" xfId="18679" xr:uid="{00000000-0005-0000-0000-0000DD520000}"/>
    <cellStyle name="標準 8 6 7 3 4" xfId="8089" xr:uid="{00000000-0005-0000-0000-0000DE520000}"/>
    <cellStyle name="標準 8 6 7 3 4 2" xfId="20904" xr:uid="{00000000-0005-0000-0000-0000DF520000}"/>
    <cellStyle name="標準 8 6 7 3 5" xfId="14497" xr:uid="{00000000-0005-0000-0000-0000E0520000}"/>
    <cellStyle name="標準 8 6 7 4" xfId="2672" xr:uid="{00000000-0005-0000-0000-0000E1520000}"/>
    <cellStyle name="標準 8 6 7 4 2" xfId="9095" xr:uid="{00000000-0005-0000-0000-0000E2520000}"/>
    <cellStyle name="標準 8 6 7 4 2 2" xfId="21910" xr:uid="{00000000-0005-0000-0000-0000E3520000}"/>
    <cellStyle name="標準 8 6 7 4 3" xfId="15503" xr:uid="{00000000-0005-0000-0000-0000E4520000}"/>
    <cellStyle name="標準 8 6 7 5" xfId="4836" xr:uid="{00000000-0005-0000-0000-0000E5520000}"/>
    <cellStyle name="標準 8 6 7 5 2" xfId="11249" xr:uid="{00000000-0005-0000-0000-0000E6520000}"/>
    <cellStyle name="標準 8 6 7 5 2 2" xfId="24064" xr:uid="{00000000-0005-0000-0000-0000E7520000}"/>
    <cellStyle name="標準 8 6 7 5 3" xfId="17657" xr:uid="{00000000-0005-0000-0000-0000E8520000}"/>
    <cellStyle name="標準 8 6 7 6" xfId="6995" xr:uid="{00000000-0005-0000-0000-0000E9520000}"/>
    <cellStyle name="標準 8 6 7 6 2" xfId="19810" xr:uid="{00000000-0005-0000-0000-0000EA520000}"/>
    <cellStyle name="標準 8 6 7 7" xfId="13403" xr:uid="{00000000-0005-0000-0000-0000EB520000}"/>
    <cellStyle name="標準 8 6 8" xfId="766" xr:uid="{00000000-0005-0000-0000-0000EC520000}"/>
    <cellStyle name="標準 8 6 8 2" xfId="900" xr:uid="{00000000-0005-0000-0000-0000ED520000}"/>
    <cellStyle name="標準 8 6 8 2 2" xfId="1922" xr:uid="{00000000-0005-0000-0000-0000EE520000}"/>
    <cellStyle name="標準 8 6 8 2 2 2" xfId="3953" xr:uid="{00000000-0005-0000-0000-0000EF520000}"/>
    <cellStyle name="標準 8 6 8 2 2 2 2" xfId="10373" xr:uid="{00000000-0005-0000-0000-0000F0520000}"/>
    <cellStyle name="標準 8 6 8 2 2 2 2 2" xfId="23188" xr:uid="{00000000-0005-0000-0000-0000F1520000}"/>
    <cellStyle name="標準 8 6 8 2 2 2 3" xfId="16781" xr:uid="{00000000-0005-0000-0000-0000F2520000}"/>
    <cellStyle name="標準 8 6 8 2 2 3" xfId="6117" xr:uid="{00000000-0005-0000-0000-0000F3520000}"/>
    <cellStyle name="標準 8 6 8 2 2 3 2" xfId="12530" xr:uid="{00000000-0005-0000-0000-0000F4520000}"/>
    <cellStyle name="標準 8 6 8 2 2 3 2 2" xfId="25345" xr:uid="{00000000-0005-0000-0000-0000F5520000}"/>
    <cellStyle name="標準 8 6 8 2 2 3 3" xfId="18938" xr:uid="{00000000-0005-0000-0000-0000F6520000}"/>
    <cellStyle name="標準 8 6 8 2 2 4" xfId="8348" xr:uid="{00000000-0005-0000-0000-0000F7520000}"/>
    <cellStyle name="標準 8 6 8 2 2 4 2" xfId="21163" xr:uid="{00000000-0005-0000-0000-0000F8520000}"/>
    <cellStyle name="標準 8 6 8 2 2 5" xfId="14756" xr:uid="{00000000-0005-0000-0000-0000F9520000}"/>
    <cellStyle name="標準 8 6 8 2 3" xfId="2931" xr:uid="{00000000-0005-0000-0000-0000FA520000}"/>
    <cellStyle name="標準 8 6 8 2 3 2" xfId="9354" xr:uid="{00000000-0005-0000-0000-0000FB520000}"/>
    <cellStyle name="標準 8 6 8 2 3 2 2" xfId="22169" xr:uid="{00000000-0005-0000-0000-0000FC520000}"/>
    <cellStyle name="標準 8 6 8 2 3 3" xfId="15762" xr:uid="{00000000-0005-0000-0000-0000FD520000}"/>
    <cellStyle name="標準 8 6 8 2 4" xfId="5095" xr:uid="{00000000-0005-0000-0000-0000FE520000}"/>
    <cellStyle name="標準 8 6 8 2 4 2" xfId="11508" xr:uid="{00000000-0005-0000-0000-0000FF520000}"/>
    <cellStyle name="標準 8 6 8 2 4 2 2" xfId="24323" xr:uid="{00000000-0005-0000-0000-000000530000}"/>
    <cellStyle name="標準 8 6 8 2 4 3" xfId="17916" xr:uid="{00000000-0005-0000-0000-000001530000}"/>
    <cellStyle name="標準 8 6 8 2 5" xfId="7353" xr:uid="{00000000-0005-0000-0000-000002530000}"/>
    <cellStyle name="標準 8 6 8 2 5 2" xfId="20168" xr:uid="{00000000-0005-0000-0000-000003530000}"/>
    <cellStyle name="標準 8 6 8 2 6" xfId="13761" xr:uid="{00000000-0005-0000-0000-000004530000}"/>
    <cellStyle name="標準 8 6 8 3" xfId="1443" xr:uid="{00000000-0005-0000-0000-000005530000}"/>
    <cellStyle name="標準 8 6 8 3 2" xfId="3475" xr:uid="{00000000-0005-0000-0000-000006530000}"/>
    <cellStyle name="標準 8 6 8 3 2 2" xfId="9895" xr:uid="{00000000-0005-0000-0000-000007530000}"/>
    <cellStyle name="標準 8 6 8 3 2 2 2" xfId="22710" xr:uid="{00000000-0005-0000-0000-000008530000}"/>
    <cellStyle name="標準 8 6 8 3 2 3" xfId="16303" xr:uid="{00000000-0005-0000-0000-000009530000}"/>
    <cellStyle name="標準 8 6 8 3 3" xfId="5639" xr:uid="{00000000-0005-0000-0000-00000A530000}"/>
    <cellStyle name="標準 8 6 8 3 3 2" xfId="12052" xr:uid="{00000000-0005-0000-0000-00000B530000}"/>
    <cellStyle name="標準 8 6 8 3 3 2 2" xfId="24867" xr:uid="{00000000-0005-0000-0000-00000C530000}"/>
    <cellStyle name="標準 8 6 8 3 3 3" xfId="18460" xr:uid="{00000000-0005-0000-0000-00000D530000}"/>
    <cellStyle name="標準 8 6 8 3 4" xfId="7870" xr:uid="{00000000-0005-0000-0000-00000E530000}"/>
    <cellStyle name="標準 8 6 8 3 4 2" xfId="20685" xr:uid="{00000000-0005-0000-0000-00000F530000}"/>
    <cellStyle name="標準 8 6 8 3 5" xfId="14278" xr:uid="{00000000-0005-0000-0000-000010530000}"/>
    <cellStyle name="標準 8 6 8 4" xfId="2453" xr:uid="{00000000-0005-0000-0000-000011530000}"/>
    <cellStyle name="標準 8 6 8 4 2" xfId="8876" xr:uid="{00000000-0005-0000-0000-000012530000}"/>
    <cellStyle name="標準 8 6 8 4 2 2" xfId="21691" xr:uid="{00000000-0005-0000-0000-000013530000}"/>
    <cellStyle name="標準 8 6 8 4 3" xfId="15284" xr:uid="{00000000-0005-0000-0000-000014530000}"/>
    <cellStyle name="標準 8 6 8 5" xfId="4617" xr:uid="{00000000-0005-0000-0000-000015530000}"/>
    <cellStyle name="標準 8 6 8 5 2" xfId="11030" xr:uid="{00000000-0005-0000-0000-000016530000}"/>
    <cellStyle name="標準 8 6 8 5 2 2" xfId="23845" xr:uid="{00000000-0005-0000-0000-000017530000}"/>
    <cellStyle name="標準 8 6 8 5 3" xfId="17438" xr:uid="{00000000-0005-0000-0000-000018530000}"/>
    <cellStyle name="標準 8 6 8 6" xfId="7220" xr:uid="{00000000-0005-0000-0000-000019530000}"/>
    <cellStyle name="標準 8 6 8 6 2" xfId="20035" xr:uid="{00000000-0005-0000-0000-00001A530000}"/>
    <cellStyle name="標準 8 6 8 7" xfId="13628" xr:uid="{00000000-0005-0000-0000-00001B530000}"/>
    <cellStyle name="標準 8 6 9" xfId="813" xr:uid="{00000000-0005-0000-0000-00001C530000}"/>
    <cellStyle name="標準 8 6 9 2" xfId="1273" xr:uid="{00000000-0005-0000-0000-00001D530000}"/>
    <cellStyle name="標準 8 6 9 2 2" xfId="2313" xr:uid="{00000000-0005-0000-0000-00001E530000}"/>
    <cellStyle name="標準 8 6 9 2 2 2" xfId="4344" xr:uid="{00000000-0005-0000-0000-00001F530000}"/>
    <cellStyle name="標準 8 6 9 2 2 2 2" xfId="10764" xr:uid="{00000000-0005-0000-0000-000020530000}"/>
    <cellStyle name="標準 8 6 9 2 2 2 2 2" xfId="23579" xr:uid="{00000000-0005-0000-0000-000021530000}"/>
    <cellStyle name="標準 8 6 9 2 2 2 3" xfId="17172" xr:uid="{00000000-0005-0000-0000-000022530000}"/>
    <cellStyle name="標準 8 6 9 2 2 3" xfId="6508" xr:uid="{00000000-0005-0000-0000-000023530000}"/>
    <cellStyle name="標準 8 6 9 2 2 3 2" xfId="12921" xr:uid="{00000000-0005-0000-0000-000024530000}"/>
    <cellStyle name="標準 8 6 9 2 2 3 2 2" xfId="25736" xr:uid="{00000000-0005-0000-0000-000025530000}"/>
    <cellStyle name="標準 8 6 9 2 2 3 3" xfId="19329" xr:uid="{00000000-0005-0000-0000-000026530000}"/>
    <cellStyle name="標準 8 6 9 2 2 4" xfId="8739" xr:uid="{00000000-0005-0000-0000-000027530000}"/>
    <cellStyle name="標準 8 6 9 2 2 4 2" xfId="21554" xr:uid="{00000000-0005-0000-0000-000028530000}"/>
    <cellStyle name="標準 8 6 9 2 2 5" xfId="15147" xr:uid="{00000000-0005-0000-0000-000029530000}"/>
    <cellStyle name="標準 8 6 9 2 3" xfId="3322" xr:uid="{00000000-0005-0000-0000-00002A530000}"/>
    <cellStyle name="標準 8 6 9 2 3 2" xfId="9745" xr:uid="{00000000-0005-0000-0000-00002B530000}"/>
    <cellStyle name="標準 8 6 9 2 3 2 2" xfId="22560" xr:uid="{00000000-0005-0000-0000-00002C530000}"/>
    <cellStyle name="標準 8 6 9 2 3 3" xfId="16153" xr:uid="{00000000-0005-0000-0000-00002D530000}"/>
    <cellStyle name="標準 8 6 9 2 4" xfId="5486" xr:uid="{00000000-0005-0000-0000-00002E530000}"/>
    <cellStyle name="標準 8 6 9 2 4 2" xfId="11899" xr:uid="{00000000-0005-0000-0000-00002F530000}"/>
    <cellStyle name="標準 8 6 9 2 4 2 2" xfId="24714" xr:uid="{00000000-0005-0000-0000-000030530000}"/>
    <cellStyle name="標準 8 6 9 2 4 3" xfId="18307" xr:uid="{00000000-0005-0000-0000-000031530000}"/>
    <cellStyle name="標準 8 6 9 2 5" xfId="7726" xr:uid="{00000000-0005-0000-0000-000032530000}"/>
    <cellStyle name="標準 8 6 9 2 5 2" xfId="20541" xr:uid="{00000000-0005-0000-0000-000033530000}"/>
    <cellStyle name="標準 8 6 9 2 6" xfId="14134" xr:uid="{00000000-0005-0000-0000-000034530000}"/>
    <cellStyle name="標準 8 6 9 3" xfId="1831" xr:uid="{00000000-0005-0000-0000-000035530000}"/>
    <cellStyle name="標準 8 6 9 3 2" xfId="3862" xr:uid="{00000000-0005-0000-0000-000036530000}"/>
    <cellStyle name="標準 8 6 9 3 2 2" xfId="10282" xr:uid="{00000000-0005-0000-0000-000037530000}"/>
    <cellStyle name="標準 8 6 9 3 2 2 2" xfId="23097" xr:uid="{00000000-0005-0000-0000-000038530000}"/>
    <cellStyle name="標準 8 6 9 3 2 3" xfId="16690" xr:uid="{00000000-0005-0000-0000-000039530000}"/>
    <cellStyle name="標準 8 6 9 3 3" xfId="6026" xr:uid="{00000000-0005-0000-0000-00003A530000}"/>
    <cellStyle name="標準 8 6 9 3 3 2" xfId="12439" xr:uid="{00000000-0005-0000-0000-00003B530000}"/>
    <cellStyle name="標準 8 6 9 3 3 2 2" xfId="25254" xr:uid="{00000000-0005-0000-0000-00003C530000}"/>
    <cellStyle name="標準 8 6 9 3 3 3" xfId="18847" xr:uid="{00000000-0005-0000-0000-00003D530000}"/>
    <cellStyle name="標準 8 6 9 3 4" xfId="8257" xr:uid="{00000000-0005-0000-0000-00003E530000}"/>
    <cellStyle name="標準 8 6 9 3 4 2" xfId="21072" xr:uid="{00000000-0005-0000-0000-00003F530000}"/>
    <cellStyle name="標準 8 6 9 3 5" xfId="14665" xr:uid="{00000000-0005-0000-0000-000040530000}"/>
    <cellStyle name="標準 8 6 9 4" xfId="2840" xr:uid="{00000000-0005-0000-0000-000041530000}"/>
    <cellStyle name="標準 8 6 9 4 2" xfId="9263" xr:uid="{00000000-0005-0000-0000-000042530000}"/>
    <cellStyle name="標準 8 6 9 4 2 2" xfId="22078" xr:uid="{00000000-0005-0000-0000-000043530000}"/>
    <cellStyle name="標準 8 6 9 4 3" xfId="15671" xr:uid="{00000000-0005-0000-0000-000044530000}"/>
    <cellStyle name="標準 8 6 9 5" xfId="5004" xr:uid="{00000000-0005-0000-0000-000045530000}"/>
    <cellStyle name="標準 8 6 9 5 2" xfId="11417" xr:uid="{00000000-0005-0000-0000-000046530000}"/>
    <cellStyle name="標準 8 6 9 5 2 2" xfId="24232" xr:uid="{00000000-0005-0000-0000-000047530000}"/>
    <cellStyle name="標準 8 6 9 5 3" xfId="17825" xr:uid="{00000000-0005-0000-0000-000048530000}"/>
    <cellStyle name="標準 8 6 9 6" xfId="7266" xr:uid="{00000000-0005-0000-0000-000049530000}"/>
    <cellStyle name="標準 8 6 9 6 2" xfId="20081" xr:uid="{00000000-0005-0000-0000-00004A530000}"/>
    <cellStyle name="標準 8 6 9 7" xfId="13674" xr:uid="{00000000-0005-0000-0000-00004B530000}"/>
    <cellStyle name="標準 8 7" xfId="233" xr:uid="{00000000-0005-0000-0000-00004C530000}"/>
    <cellStyle name="標準 8 7 10" xfId="2400" xr:uid="{00000000-0005-0000-0000-00004D530000}"/>
    <cellStyle name="標準 8 7 10 2" xfId="8823" xr:uid="{00000000-0005-0000-0000-00004E530000}"/>
    <cellStyle name="標準 8 7 10 2 2" xfId="21638" xr:uid="{00000000-0005-0000-0000-00004F530000}"/>
    <cellStyle name="標準 8 7 10 3" xfId="15231" xr:uid="{00000000-0005-0000-0000-000050530000}"/>
    <cellStyle name="標準 8 7 11" xfId="4564" xr:uid="{00000000-0005-0000-0000-000051530000}"/>
    <cellStyle name="標準 8 7 11 2" xfId="10977" xr:uid="{00000000-0005-0000-0000-000052530000}"/>
    <cellStyle name="標準 8 7 11 2 2" xfId="23792" xr:uid="{00000000-0005-0000-0000-000053530000}"/>
    <cellStyle name="標準 8 7 11 3" xfId="17385" xr:uid="{00000000-0005-0000-0000-000054530000}"/>
    <cellStyle name="標準 8 7 12" xfId="6736" xr:uid="{00000000-0005-0000-0000-000055530000}"/>
    <cellStyle name="標準 8 7 12 2" xfId="19551" xr:uid="{00000000-0005-0000-0000-000056530000}"/>
    <cellStyle name="標準 8 7 13" xfId="13144" xr:uid="{00000000-0005-0000-0000-000057530000}"/>
    <cellStyle name="標準 8 7 2" xfId="322" xr:uid="{00000000-0005-0000-0000-000058530000}"/>
    <cellStyle name="標準 8 7 2 2" xfId="581" xr:uid="{00000000-0005-0000-0000-000059530000}"/>
    <cellStyle name="標準 8 7 2 2 2" xfId="1172" xr:uid="{00000000-0005-0000-0000-00005A530000}"/>
    <cellStyle name="標準 8 7 2 2 2 2" xfId="2212" xr:uid="{00000000-0005-0000-0000-00005B530000}"/>
    <cellStyle name="標準 8 7 2 2 2 2 2" xfId="4243" xr:uid="{00000000-0005-0000-0000-00005C530000}"/>
    <cellStyle name="標準 8 7 2 2 2 2 2 2" xfId="10663" xr:uid="{00000000-0005-0000-0000-00005D530000}"/>
    <cellStyle name="標準 8 7 2 2 2 2 2 2 2" xfId="23478" xr:uid="{00000000-0005-0000-0000-00005E530000}"/>
    <cellStyle name="標準 8 7 2 2 2 2 2 3" xfId="17071" xr:uid="{00000000-0005-0000-0000-00005F530000}"/>
    <cellStyle name="標準 8 7 2 2 2 2 3" xfId="6407" xr:uid="{00000000-0005-0000-0000-000060530000}"/>
    <cellStyle name="標準 8 7 2 2 2 2 3 2" xfId="12820" xr:uid="{00000000-0005-0000-0000-000061530000}"/>
    <cellStyle name="標準 8 7 2 2 2 2 3 2 2" xfId="25635" xr:uid="{00000000-0005-0000-0000-000062530000}"/>
    <cellStyle name="標準 8 7 2 2 2 2 3 3" xfId="19228" xr:uid="{00000000-0005-0000-0000-000063530000}"/>
    <cellStyle name="標準 8 7 2 2 2 2 4" xfId="8638" xr:uid="{00000000-0005-0000-0000-000064530000}"/>
    <cellStyle name="標準 8 7 2 2 2 2 4 2" xfId="21453" xr:uid="{00000000-0005-0000-0000-000065530000}"/>
    <cellStyle name="標準 8 7 2 2 2 2 5" xfId="15046" xr:uid="{00000000-0005-0000-0000-000066530000}"/>
    <cellStyle name="標準 8 7 2 2 2 3" xfId="3221" xr:uid="{00000000-0005-0000-0000-000067530000}"/>
    <cellStyle name="標準 8 7 2 2 2 3 2" xfId="9644" xr:uid="{00000000-0005-0000-0000-000068530000}"/>
    <cellStyle name="標準 8 7 2 2 2 3 2 2" xfId="22459" xr:uid="{00000000-0005-0000-0000-000069530000}"/>
    <cellStyle name="標準 8 7 2 2 2 3 3" xfId="16052" xr:uid="{00000000-0005-0000-0000-00006A530000}"/>
    <cellStyle name="標準 8 7 2 2 2 4" xfId="5385" xr:uid="{00000000-0005-0000-0000-00006B530000}"/>
    <cellStyle name="標準 8 7 2 2 2 4 2" xfId="11798" xr:uid="{00000000-0005-0000-0000-00006C530000}"/>
    <cellStyle name="標準 8 7 2 2 2 4 2 2" xfId="24613" xr:uid="{00000000-0005-0000-0000-00006D530000}"/>
    <cellStyle name="標準 8 7 2 2 2 4 3" xfId="18206" xr:uid="{00000000-0005-0000-0000-00006E530000}"/>
    <cellStyle name="標準 8 7 2 2 2 5" xfId="7625" xr:uid="{00000000-0005-0000-0000-00006F530000}"/>
    <cellStyle name="標準 8 7 2 2 2 5 2" xfId="20440" xr:uid="{00000000-0005-0000-0000-000070530000}"/>
    <cellStyle name="標準 8 7 2 2 2 6" xfId="14033" xr:uid="{00000000-0005-0000-0000-000071530000}"/>
    <cellStyle name="標準 8 7 2 2 3" xfId="1730" xr:uid="{00000000-0005-0000-0000-000072530000}"/>
    <cellStyle name="標準 8 7 2 2 3 2" xfId="3761" xr:uid="{00000000-0005-0000-0000-000073530000}"/>
    <cellStyle name="標準 8 7 2 2 3 2 2" xfId="10181" xr:uid="{00000000-0005-0000-0000-000074530000}"/>
    <cellStyle name="標準 8 7 2 2 3 2 2 2" xfId="22996" xr:uid="{00000000-0005-0000-0000-000075530000}"/>
    <cellStyle name="標準 8 7 2 2 3 2 3" xfId="16589" xr:uid="{00000000-0005-0000-0000-000076530000}"/>
    <cellStyle name="標準 8 7 2 2 3 3" xfId="5925" xr:uid="{00000000-0005-0000-0000-000077530000}"/>
    <cellStyle name="標準 8 7 2 2 3 3 2" xfId="12338" xr:uid="{00000000-0005-0000-0000-000078530000}"/>
    <cellStyle name="標準 8 7 2 2 3 3 2 2" xfId="25153" xr:uid="{00000000-0005-0000-0000-000079530000}"/>
    <cellStyle name="標準 8 7 2 2 3 3 3" xfId="18746" xr:uid="{00000000-0005-0000-0000-00007A530000}"/>
    <cellStyle name="標準 8 7 2 2 3 4" xfId="8156" xr:uid="{00000000-0005-0000-0000-00007B530000}"/>
    <cellStyle name="標準 8 7 2 2 3 4 2" xfId="20971" xr:uid="{00000000-0005-0000-0000-00007C530000}"/>
    <cellStyle name="標準 8 7 2 2 3 5" xfId="14564" xr:uid="{00000000-0005-0000-0000-00007D530000}"/>
    <cellStyle name="標準 8 7 2 2 4" xfId="2739" xr:uid="{00000000-0005-0000-0000-00007E530000}"/>
    <cellStyle name="標準 8 7 2 2 4 2" xfId="9162" xr:uid="{00000000-0005-0000-0000-00007F530000}"/>
    <cellStyle name="標準 8 7 2 2 4 2 2" xfId="21977" xr:uid="{00000000-0005-0000-0000-000080530000}"/>
    <cellStyle name="標準 8 7 2 2 4 3" xfId="15570" xr:uid="{00000000-0005-0000-0000-000081530000}"/>
    <cellStyle name="標準 8 7 2 2 5" xfId="4903" xr:uid="{00000000-0005-0000-0000-000082530000}"/>
    <cellStyle name="標準 8 7 2 2 5 2" xfId="11316" xr:uid="{00000000-0005-0000-0000-000083530000}"/>
    <cellStyle name="標準 8 7 2 2 5 2 2" xfId="24131" xr:uid="{00000000-0005-0000-0000-000084530000}"/>
    <cellStyle name="標準 8 7 2 2 5 3" xfId="17724" xr:uid="{00000000-0005-0000-0000-000085530000}"/>
    <cellStyle name="標準 8 7 2 2 6" xfId="7058" xr:uid="{00000000-0005-0000-0000-000086530000}"/>
    <cellStyle name="標準 8 7 2 2 6 2" xfId="19873" xr:uid="{00000000-0005-0000-0000-000087530000}"/>
    <cellStyle name="標準 8 7 2 2 7" xfId="13466" xr:uid="{00000000-0005-0000-0000-000088530000}"/>
    <cellStyle name="標準 8 7 2 3" xfId="1002" xr:uid="{00000000-0005-0000-0000-000089530000}"/>
    <cellStyle name="標準 8 7 2 3 2" xfId="2024" xr:uid="{00000000-0005-0000-0000-00008A530000}"/>
    <cellStyle name="標準 8 7 2 3 2 2" xfId="4055" xr:uid="{00000000-0005-0000-0000-00008B530000}"/>
    <cellStyle name="標準 8 7 2 3 2 2 2" xfId="10475" xr:uid="{00000000-0005-0000-0000-00008C530000}"/>
    <cellStyle name="標準 8 7 2 3 2 2 2 2" xfId="23290" xr:uid="{00000000-0005-0000-0000-00008D530000}"/>
    <cellStyle name="標準 8 7 2 3 2 2 3" xfId="16883" xr:uid="{00000000-0005-0000-0000-00008E530000}"/>
    <cellStyle name="標準 8 7 2 3 2 3" xfId="6219" xr:uid="{00000000-0005-0000-0000-00008F530000}"/>
    <cellStyle name="標準 8 7 2 3 2 3 2" xfId="12632" xr:uid="{00000000-0005-0000-0000-000090530000}"/>
    <cellStyle name="標準 8 7 2 3 2 3 2 2" xfId="25447" xr:uid="{00000000-0005-0000-0000-000091530000}"/>
    <cellStyle name="標準 8 7 2 3 2 3 3" xfId="19040" xr:uid="{00000000-0005-0000-0000-000092530000}"/>
    <cellStyle name="標準 8 7 2 3 2 4" xfId="8450" xr:uid="{00000000-0005-0000-0000-000093530000}"/>
    <cellStyle name="標準 8 7 2 3 2 4 2" xfId="21265" xr:uid="{00000000-0005-0000-0000-000094530000}"/>
    <cellStyle name="標準 8 7 2 3 2 5" xfId="14858" xr:uid="{00000000-0005-0000-0000-000095530000}"/>
    <cellStyle name="標準 8 7 2 3 3" xfId="3033" xr:uid="{00000000-0005-0000-0000-000096530000}"/>
    <cellStyle name="標準 8 7 2 3 3 2" xfId="9456" xr:uid="{00000000-0005-0000-0000-000097530000}"/>
    <cellStyle name="標準 8 7 2 3 3 2 2" xfId="22271" xr:uid="{00000000-0005-0000-0000-000098530000}"/>
    <cellStyle name="標準 8 7 2 3 3 3" xfId="15864" xr:uid="{00000000-0005-0000-0000-000099530000}"/>
    <cellStyle name="標準 8 7 2 3 4" xfId="5197" xr:uid="{00000000-0005-0000-0000-00009A530000}"/>
    <cellStyle name="標準 8 7 2 3 4 2" xfId="11610" xr:uid="{00000000-0005-0000-0000-00009B530000}"/>
    <cellStyle name="標準 8 7 2 3 4 2 2" xfId="24425" xr:uid="{00000000-0005-0000-0000-00009C530000}"/>
    <cellStyle name="標準 8 7 2 3 4 3" xfId="18018" xr:uid="{00000000-0005-0000-0000-00009D530000}"/>
    <cellStyle name="標準 8 7 2 3 5" xfId="7455" xr:uid="{00000000-0005-0000-0000-00009E530000}"/>
    <cellStyle name="標準 8 7 2 3 5 2" xfId="20270" xr:uid="{00000000-0005-0000-0000-00009F530000}"/>
    <cellStyle name="標準 8 7 2 3 6" xfId="13863" xr:uid="{00000000-0005-0000-0000-0000A0530000}"/>
    <cellStyle name="標準 8 7 2 4" xfId="1545" xr:uid="{00000000-0005-0000-0000-0000A1530000}"/>
    <cellStyle name="標準 8 7 2 4 2" xfId="3576" xr:uid="{00000000-0005-0000-0000-0000A2530000}"/>
    <cellStyle name="標準 8 7 2 4 2 2" xfId="9996" xr:uid="{00000000-0005-0000-0000-0000A3530000}"/>
    <cellStyle name="標準 8 7 2 4 2 2 2" xfId="22811" xr:uid="{00000000-0005-0000-0000-0000A4530000}"/>
    <cellStyle name="標準 8 7 2 4 2 3" xfId="16404" xr:uid="{00000000-0005-0000-0000-0000A5530000}"/>
    <cellStyle name="標準 8 7 2 4 3" xfId="5740" xr:uid="{00000000-0005-0000-0000-0000A6530000}"/>
    <cellStyle name="標準 8 7 2 4 3 2" xfId="12153" xr:uid="{00000000-0005-0000-0000-0000A7530000}"/>
    <cellStyle name="標準 8 7 2 4 3 2 2" xfId="24968" xr:uid="{00000000-0005-0000-0000-0000A8530000}"/>
    <cellStyle name="標準 8 7 2 4 3 3" xfId="18561" xr:uid="{00000000-0005-0000-0000-0000A9530000}"/>
    <cellStyle name="標準 8 7 2 4 4" xfId="7971" xr:uid="{00000000-0005-0000-0000-0000AA530000}"/>
    <cellStyle name="標準 8 7 2 4 4 2" xfId="20786" xr:uid="{00000000-0005-0000-0000-0000AB530000}"/>
    <cellStyle name="標準 8 7 2 4 5" xfId="14379" xr:uid="{00000000-0005-0000-0000-0000AC530000}"/>
    <cellStyle name="標準 8 7 2 5" xfId="2554" xr:uid="{00000000-0005-0000-0000-0000AD530000}"/>
    <cellStyle name="標準 8 7 2 5 2" xfId="8977" xr:uid="{00000000-0005-0000-0000-0000AE530000}"/>
    <cellStyle name="標準 8 7 2 5 2 2" xfId="21792" xr:uid="{00000000-0005-0000-0000-0000AF530000}"/>
    <cellStyle name="標準 8 7 2 5 3" xfId="15385" xr:uid="{00000000-0005-0000-0000-0000B0530000}"/>
    <cellStyle name="標準 8 7 2 6" xfId="4718" xr:uid="{00000000-0005-0000-0000-0000B1530000}"/>
    <cellStyle name="標準 8 7 2 6 2" xfId="11131" xr:uid="{00000000-0005-0000-0000-0000B2530000}"/>
    <cellStyle name="標準 8 7 2 6 2 2" xfId="23946" xr:uid="{00000000-0005-0000-0000-0000B3530000}"/>
    <cellStyle name="標準 8 7 2 6 3" xfId="17539" xr:uid="{00000000-0005-0000-0000-0000B4530000}"/>
    <cellStyle name="標準 8 7 2 7" xfId="6813" xr:uid="{00000000-0005-0000-0000-0000B5530000}"/>
    <cellStyle name="標準 8 7 2 7 2" xfId="19628" xr:uid="{00000000-0005-0000-0000-0000B6530000}"/>
    <cellStyle name="標準 8 7 2 8" xfId="13221" xr:uid="{00000000-0005-0000-0000-0000B7530000}"/>
    <cellStyle name="標準 8 7 3" xfId="191" xr:uid="{00000000-0005-0000-0000-0000B8530000}"/>
    <cellStyle name="標準 8 7 3 2" xfId="532" xr:uid="{00000000-0005-0000-0000-0000B9530000}"/>
    <cellStyle name="標準 8 7 3 2 2" xfId="1121" xr:uid="{00000000-0005-0000-0000-0000BA530000}"/>
    <cellStyle name="標準 8 7 3 2 2 2" xfId="2161" xr:uid="{00000000-0005-0000-0000-0000BB530000}"/>
    <cellStyle name="標準 8 7 3 2 2 2 2" xfId="4192" xr:uid="{00000000-0005-0000-0000-0000BC530000}"/>
    <cellStyle name="標準 8 7 3 2 2 2 2 2" xfId="10612" xr:uid="{00000000-0005-0000-0000-0000BD530000}"/>
    <cellStyle name="標準 8 7 3 2 2 2 2 2 2" xfId="23427" xr:uid="{00000000-0005-0000-0000-0000BE530000}"/>
    <cellStyle name="標準 8 7 3 2 2 2 2 3" xfId="17020" xr:uid="{00000000-0005-0000-0000-0000BF530000}"/>
    <cellStyle name="標準 8 7 3 2 2 2 3" xfId="6356" xr:uid="{00000000-0005-0000-0000-0000C0530000}"/>
    <cellStyle name="標準 8 7 3 2 2 2 3 2" xfId="12769" xr:uid="{00000000-0005-0000-0000-0000C1530000}"/>
    <cellStyle name="標準 8 7 3 2 2 2 3 2 2" xfId="25584" xr:uid="{00000000-0005-0000-0000-0000C2530000}"/>
    <cellStyle name="標準 8 7 3 2 2 2 3 3" xfId="19177" xr:uid="{00000000-0005-0000-0000-0000C3530000}"/>
    <cellStyle name="標準 8 7 3 2 2 2 4" xfId="8587" xr:uid="{00000000-0005-0000-0000-0000C4530000}"/>
    <cellStyle name="標準 8 7 3 2 2 2 4 2" xfId="21402" xr:uid="{00000000-0005-0000-0000-0000C5530000}"/>
    <cellStyle name="標準 8 7 3 2 2 2 5" xfId="14995" xr:uid="{00000000-0005-0000-0000-0000C6530000}"/>
    <cellStyle name="標準 8 7 3 2 2 3" xfId="3170" xr:uid="{00000000-0005-0000-0000-0000C7530000}"/>
    <cellStyle name="標準 8 7 3 2 2 3 2" xfId="9593" xr:uid="{00000000-0005-0000-0000-0000C8530000}"/>
    <cellStyle name="標準 8 7 3 2 2 3 2 2" xfId="22408" xr:uid="{00000000-0005-0000-0000-0000C9530000}"/>
    <cellStyle name="標準 8 7 3 2 2 3 3" xfId="16001" xr:uid="{00000000-0005-0000-0000-0000CA530000}"/>
    <cellStyle name="標準 8 7 3 2 2 4" xfId="5334" xr:uid="{00000000-0005-0000-0000-0000CB530000}"/>
    <cellStyle name="標準 8 7 3 2 2 4 2" xfId="11747" xr:uid="{00000000-0005-0000-0000-0000CC530000}"/>
    <cellStyle name="標準 8 7 3 2 2 4 2 2" xfId="24562" xr:uid="{00000000-0005-0000-0000-0000CD530000}"/>
    <cellStyle name="標準 8 7 3 2 2 4 3" xfId="18155" xr:uid="{00000000-0005-0000-0000-0000CE530000}"/>
    <cellStyle name="標準 8 7 3 2 2 5" xfId="7574" xr:uid="{00000000-0005-0000-0000-0000CF530000}"/>
    <cellStyle name="標準 8 7 3 2 2 5 2" xfId="20389" xr:uid="{00000000-0005-0000-0000-0000D0530000}"/>
    <cellStyle name="標準 8 7 3 2 2 6" xfId="13982" xr:uid="{00000000-0005-0000-0000-0000D1530000}"/>
    <cellStyle name="標準 8 7 3 2 3" xfId="1679" xr:uid="{00000000-0005-0000-0000-0000D2530000}"/>
    <cellStyle name="標準 8 7 3 2 3 2" xfId="3710" xr:uid="{00000000-0005-0000-0000-0000D3530000}"/>
    <cellStyle name="標準 8 7 3 2 3 2 2" xfId="10130" xr:uid="{00000000-0005-0000-0000-0000D4530000}"/>
    <cellStyle name="標準 8 7 3 2 3 2 2 2" xfId="22945" xr:uid="{00000000-0005-0000-0000-0000D5530000}"/>
    <cellStyle name="標準 8 7 3 2 3 2 3" xfId="16538" xr:uid="{00000000-0005-0000-0000-0000D6530000}"/>
    <cellStyle name="標準 8 7 3 2 3 3" xfId="5874" xr:uid="{00000000-0005-0000-0000-0000D7530000}"/>
    <cellStyle name="標準 8 7 3 2 3 3 2" xfId="12287" xr:uid="{00000000-0005-0000-0000-0000D8530000}"/>
    <cellStyle name="標準 8 7 3 2 3 3 2 2" xfId="25102" xr:uid="{00000000-0005-0000-0000-0000D9530000}"/>
    <cellStyle name="標準 8 7 3 2 3 3 3" xfId="18695" xr:uid="{00000000-0005-0000-0000-0000DA530000}"/>
    <cellStyle name="標準 8 7 3 2 3 4" xfId="8105" xr:uid="{00000000-0005-0000-0000-0000DB530000}"/>
    <cellStyle name="標準 8 7 3 2 3 4 2" xfId="20920" xr:uid="{00000000-0005-0000-0000-0000DC530000}"/>
    <cellStyle name="標準 8 7 3 2 3 5" xfId="14513" xr:uid="{00000000-0005-0000-0000-0000DD530000}"/>
    <cellStyle name="標準 8 7 3 2 4" xfId="2688" xr:uid="{00000000-0005-0000-0000-0000DE530000}"/>
    <cellStyle name="標準 8 7 3 2 4 2" xfId="9111" xr:uid="{00000000-0005-0000-0000-0000DF530000}"/>
    <cellStyle name="標準 8 7 3 2 4 2 2" xfId="21926" xr:uid="{00000000-0005-0000-0000-0000E0530000}"/>
    <cellStyle name="標準 8 7 3 2 4 3" xfId="15519" xr:uid="{00000000-0005-0000-0000-0000E1530000}"/>
    <cellStyle name="標準 8 7 3 2 5" xfId="4852" xr:uid="{00000000-0005-0000-0000-0000E2530000}"/>
    <cellStyle name="標準 8 7 3 2 5 2" xfId="11265" xr:uid="{00000000-0005-0000-0000-0000E3530000}"/>
    <cellStyle name="標準 8 7 3 2 5 2 2" xfId="24080" xr:uid="{00000000-0005-0000-0000-0000E4530000}"/>
    <cellStyle name="標準 8 7 3 2 5 3" xfId="17673" xr:uid="{00000000-0005-0000-0000-0000E5530000}"/>
    <cellStyle name="標準 8 7 3 2 6" xfId="7009" xr:uid="{00000000-0005-0000-0000-0000E6530000}"/>
    <cellStyle name="標準 8 7 3 2 6 2" xfId="19824" xr:uid="{00000000-0005-0000-0000-0000E7530000}"/>
    <cellStyle name="標準 8 7 3 2 7" xfId="13417" xr:uid="{00000000-0005-0000-0000-0000E8530000}"/>
    <cellStyle name="標準 8 7 3 3" xfId="956" xr:uid="{00000000-0005-0000-0000-0000E9530000}"/>
    <cellStyle name="標準 8 7 3 3 2" xfId="1978" xr:uid="{00000000-0005-0000-0000-0000EA530000}"/>
    <cellStyle name="標準 8 7 3 3 2 2" xfId="4009" xr:uid="{00000000-0005-0000-0000-0000EB530000}"/>
    <cellStyle name="標準 8 7 3 3 2 2 2" xfId="10429" xr:uid="{00000000-0005-0000-0000-0000EC530000}"/>
    <cellStyle name="標準 8 7 3 3 2 2 2 2" xfId="23244" xr:uid="{00000000-0005-0000-0000-0000ED530000}"/>
    <cellStyle name="標準 8 7 3 3 2 2 3" xfId="16837" xr:uid="{00000000-0005-0000-0000-0000EE530000}"/>
    <cellStyle name="標準 8 7 3 3 2 3" xfId="6173" xr:uid="{00000000-0005-0000-0000-0000EF530000}"/>
    <cellStyle name="標準 8 7 3 3 2 3 2" xfId="12586" xr:uid="{00000000-0005-0000-0000-0000F0530000}"/>
    <cellStyle name="標準 8 7 3 3 2 3 2 2" xfId="25401" xr:uid="{00000000-0005-0000-0000-0000F1530000}"/>
    <cellStyle name="標準 8 7 3 3 2 3 3" xfId="18994" xr:uid="{00000000-0005-0000-0000-0000F2530000}"/>
    <cellStyle name="標準 8 7 3 3 2 4" xfId="8404" xr:uid="{00000000-0005-0000-0000-0000F3530000}"/>
    <cellStyle name="標準 8 7 3 3 2 4 2" xfId="21219" xr:uid="{00000000-0005-0000-0000-0000F4530000}"/>
    <cellStyle name="標準 8 7 3 3 2 5" xfId="14812" xr:uid="{00000000-0005-0000-0000-0000F5530000}"/>
    <cellStyle name="標準 8 7 3 3 3" xfId="2987" xr:uid="{00000000-0005-0000-0000-0000F6530000}"/>
    <cellStyle name="標準 8 7 3 3 3 2" xfId="9410" xr:uid="{00000000-0005-0000-0000-0000F7530000}"/>
    <cellStyle name="標準 8 7 3 3 3 2 2" xfId="22225" xr:uid="{00000000-0005-0000-0000-0000F8530000}"/>
    <cellStyle name="標準 8 7 3 3 3 3" xfId="15818" xr:uid="{00000000-0005-0000-0000-0000F9530000}"/>
    <cellStyle name="標準 8 7 3 3 4" xfId="5151" xr:uid="{00000000-0005-0000-0000-0000FA530000}"/>
    <cellStyle name="標準 8 7 3 3 4 2" xfId="11564" xr:uid="{00000000-0005-0000-0000-0000FB530000}"/>
    <cellStyle name="標準 8 7 3 3 4 2 2" xfId="24379" xr:uid="{00000000-0005-0000-0000-0000FC530000}"/>
    <cellStyle name="標準 8 7 3 3 4 3" xfId="17972" xr:uid="{00000000-0005-0000-0000-0000FD530000}"/>
    <cellStyle name="標準 8 7 3 3 5" xfId="7409" xr:uid="{00000000-0005-0000-0000-0000FE530000}"/>
    <cellStyle name="標準 8 7 3 3 5 2" xfId="20224" xr:uid="{00000000-0005-0000-0000-0000FF530000}"/>
    <cellStyle name="標準 8 7 3 3 6" xfId="13817" xr:uid="{00000000-0005-0000-0000-000000540000}"/>
    <cellStyle name="標準 8 7 3 4" xfId="1499" xr:uid="{00000000-0005-0000-0000-000001540000}"/>
    <cellStyle name="標準 8 7 3 4 2" xfId="3531" xr:uid="{00000000-0005-0000-0000-000002540000}"/>
    <cellStyle name="標準 8 7 3 4 2 2" xfId="9951" xr:uid="{00000000-0005-0000-0000-000003540000}"/>
    <cellStyle name="標準 8 7 3 4 2 2 2" xfId="22766" xr:uid="{00000000-0005-0000-0000-000004540000}"/>
    <cellStyle name="標準 8 7 3 4 2 3" xfId="16359" xr:uid="{00000000-0005-0000-0000-000005540000}"/>
    <cellStyle name="標準 8 7 3 4 3" xfId="5695" xr:uid="{00000000-0005-0000-0000-000006540000}"/>
    <cellStyle name="標準 8 7 3 4 3 2" xfId="12108" xr:uid="{00000000-0005-0000-0000-000007540000}"/>
    <cellStyle name="標準 8 7 3 4 3 2 2" xfId="24923" xr:uid="{00000000-0005-0000-0000-000008540000}"/>
    <cellStyle name="標準 8 7 3 4 3 3" xfId="18516" xr:uid="{00000000-0005-0000-0000-000009540000}"/>
    <cellStyle name="標準 8 7 3 4 4" xfId="7926" xr:uid="{00000000-0005-0000-0000-00000A540000}"/>
    <cellStyle name="標準 8 7 3 4 4 2" xfId="20741" xr:uid="{00000000-0005-0000-0000-00000B540000}"/>
    <cellStyle name="標準 8 7 3 4 5" xfId="14334" xr:uid="{00000000-0005-0000-0000-00000C540000}"/>
    <cellStyle name="標準 8 7 3 5" xfId="2509" xr:uid="{00000000-0005-0000-0000-00000D540000}"/>
    <cellStyle name="標準 8 7 3 5 2" xfId="8932" xr:uid="{00000000-0005-0000-0000-00000E540000}"/>
    <cellStyle name="標準 8 7 3 5 2 2" xfId="21747" xr:uid="{00000000-0005-0000-0000-00000F540000}"/>
    <cellStyle name="標準 8 7 3 5 3" xfId="15340" xr:uid="{00000000-0005-0000-0000-000010540000}"/>
    <cellStyle name="標準 8 7 3 6" xfId="4673" xr:uid="{00000000-0005-0000-0000-000011540000}"/>
    <cellStyle name="標準 8 7 3 6 2" xfId="11086" xr:uid="{00000000-0005-0000-0000-000012540000}"/>
    <cellStyle name="標準 8 7 3 6 2 2" xfId="23901" xr:uid="{00000000-0005-0000-0000-000013540000}"/>
    <cellStyle name="標準 8 7 3 6 3" xfId="17494" xr:uid="{00000000-0005-0000-0000-000014540000}"/>
    <cellStyle name="標準 8 7 3 7" xfId="6703" xr:uid="{00000000-0005-0000-0000-000015540000}"/>
    <cellStyle name="標準 8 7 3 7 2" xfId="19518" xr:uid="{00000000-0005-0000-0000-000016540000}"/>
    <cellStyle name="標準 8 7 3 8" xfId="13111" xr:uid="{00000000-0005-0000-0000-000017540000}"/>
    <cellStyle name="標準 8 7 4" xfId="415" xr:uid="{00000000-0005-0000-0000-000018540000}"/>
    <cellStyle name="標準 8 7 4 2" xfId="922" xr:uid="{00000000-0005-0000-0000-000019540000}"/>
    <cellStyle name="標準 8 7 4 2 2" xfId="1944" xr:uid="{00000000-0005-0000-0000-00001A540000}"/>
    <cellStyle name="標準 8 7 4 2 2 2" xfId="3975" xr:uid="{00000000-0005-0000-0000-00001B540000}"/>
    <cellStyle name="標準 8 7 4 2 2 2 2" xfId="10395" xr:uid="{00000000-0005-0000-0000-00001C540000}"/>
    <cellStyle name="標準 8 7 4 2 2 2 2 2" xfId="23210" xr:uid="{00000000-0005-0000-0000-00001D540000}"/>
    <cellStyle name="標準 8 7 4 2 2 2 3" xfId="16803" xr:uid="{00000000-0005-0000-0000-00001E540000}"/>
    <cellStyle name="標準 8 7 4 2 2 3" xfId="6139" xr:uid="{00000000-0005-0000-0000-00001F540000}"/>
    <cellStyle name="標準 8 7 4 2 2 3 2" xfId="12552" xr:uid="{00000000-0005-0000-0000-000020540000}"/>
    <cellStyle name="標準 8 7 4 2 2 3 2 2" xfId="25367" xr:uid="{00000000-0005-0000-0000-000021540000}"/>
    <cellStyle name="標準 8 7 4 2 2 3 3" xfId="18960" xr:uid="{00000000-0005-0000-0000-000022540000}"/>
    <cellStyle name="標準 8 7 4 2 2 4" xfId="8370" xr:uid="{00000000-0005-0000-0000-000023540000}"/>
    <cellStyle name="標準 8 7 4 2 2 4 2" xfId="21185" xr:uid="{00000000-0005-0000-0000-000024540000}"/>
    <cellStyle name="標準 8 7 4 2 2 5" xfId="14778" xr:uid="{00000000-0005-0000-0000-000025540000}"/>
    <cellStyle name="標準 8 7 4 2 3" xfId="2953" xr:uid="{00000000-0005-0000-0000-000026540000}"/>
    <cellStyle name="標準 8 7 4 2 3 2" xfId="9376" xr:uid="{00000000-0005-0000-0000-000027540000}"/>
    <cellStyle name="標準 8 7 4 2 3 2 2" xfId="22191" xr:uid="{00000000-0005-0000-0000-000028540000}"/>
    <cellStyle name="標準 8 7 4 2 3 3" xfId="15784" xr:uid="{00000000-0005-0000-0000-000029540000}"/>
    <cellStyle name="標準 8 7 4 2 4" xfId="5117" xr:uid="{00000000-0005-0000-0000-00002A540000}"/>
    <cellStyle name="標準 8 7 4 2 4 2" xfId="11530" xr:uid="{00000000-0005-0000-0000-00002B540000}"/>
    <cellStyle name="標準 8 7 4 2 4 2 2" xfId="24345" xr:uid="{00000000-0005-0000-0000-00002C540000}"/>
    <cellStyle name="標準 8 7 4 2 4 3" xfId="17938" xr:uid="{00000000-0005-0000-0000-00002D540000}"/>
    <cellStyle name="標準 8 7 4 2 5" xfId="7375" xr:uid="{00000000-0005-0000-0000-00002E540000}"/>
    <cellStyle name="標準 8 7 4 2 5 2" xfId="20190" xr:uid="{00000000-0005-0000-0000-00002F540000}"/>
    <cellStyle name="標準 8 7 4 2 6" xfId="13783" xr:uid="{00000000-0005-0000-0000-000030540000}"/>
    <cellStyle name="標準 8 7 4 3" xfId="1465" xr:uid="{00000000-0005-0000-0000-000031540000}"/>
    <cellStyle name="標準 8 7 4 3 2" xfId="3497" xr:uid="{00000000-0005-0000-0000-000032540000}"/>
    <cellStyle name="標準 8 7 4 3 2 2" xfId="9917" xr:uid="{00000000-0005-0000-0000-000033540000}"/>
    <cellStyle name="標準 8 7 4 3 2 2 2" xfId="22732" xr:uid="{00000000-0005-0000-0000-000034540000}"/>
    <cellStyle name="標準 8 7 4 3 2 3" xfId="16325" xr:uid="{00000000-0005-0000-0000-000035540000}"/>
    <cellStyle name="標準 8 7 4 3 3" xfId="5661" xr:uid="{00000000-0005-0000-0000-000036540000}"/>
    <cellStyle name="標準 8 7 4 3 3 2" xfId="12074" xr:uid="{00000000-0005-0000-0000-000037540000}"/>
    <cellStyle name="標準 8 7 4 3 3 2 2" xfId="24889" xr:uid="{00000000-0005-0000-0000-000038540000}"/>
    <cellStyle name="標準 8 7 4 3 3 3" xfId="18482" xr:uid="{00000000-0005-0000-0000-000039540000}"/>
    <cellStyle name="標準 8 7 4 3 4" xfId="7892" xr:uid="{00000000-0005-0000-0000-00003A540000}"/>
    <cellStyle name="標準 8 7 4 3 4 2" xfId="20707" xr:uid="{00000000-0005-0000-0000-00003B540000}"/>
    <cellStyle name="標準 8 7 4 3 5" xfId="14300" xr:uid="{00000000-0005-0000-0000-00003C540000}"/>
    <cellStyle name="標準 8 7 4 4" xfId="2475" xr:uid="{00000000-0005-0000-0000-00003D540000}"/>
    <cellStyle name="標準 8 7 4 4 2" xfId="8898" xr:uid="{00000000-0005-0000-0000-00003E540000}"/>
    <cellStyle name="標準 8 7 4 4 2 2" xfId="21713" xr:uid="{00000000-0005-0000-0000-00003F540000}"/>
    <cellStyle name="標準 8 7 4 4 3" xfId="15306" xr:uid="{00000000-0005-0000-0000-000040540000}"/>
    <cellStyle name="標準 8 7 4 5" xfId="4639" xr:uid="{00000000-0005-0000-0000-000041540000}"/>
    <cellStyle name="標準 8 7 4 5 2" xfId="11052" xr:uid="{00000000-0005-0000-0000-000042540000}"/>
    <cellStyle name="標準 8 7 4 5 2 2" xfId="23867" xr:uid="{00000000-0005-0000-0000-000043540000}"/>
    <cellStyle name="標準 8 7 4 5 3" xfId="17460" xr:uid="{00000000-0005-0000-0000-000044540000}"/>
    <cellStyle name="標準 8 7 4 6" xfId="6900" xr:uid="{00000000-0005-0000-0000-000045540000}"/>
    <cellStyle name="標準 8 7 4 6 2" xfId="19715" xr:uid="{00000000-0005-0000-0000-000046540000}"/>
    <cellStyle name="標準 8 7 4 7" xfId="13308" xr:uid="{00000000-0005-0000-0000-000047540000}"/>
    <cellStyle name="標準 8 7 5" xfId="505" xr:uid="{00000000-0005-0000-0000-000048540000}"/>
    <cellStyle name="標準 8 7 5 2" xfId="1090" xr:uid="{00000000-0005-0000-0000-000049540000}"/>
    <cellStyle name="標準 8 7 5 2 2" xfId="2130" xr:uid="{00000000-0005-0000-0000-00004A540000}"/>
    <cellStyle name="標準 8 7 5 2 2 2" xfId="4161" xr:uid="{00000000-0005-0000-0000-00004B540000}"/>
    <cellStyle name="標準 8 7 5 2 2 2 2" xfId="10581" xr:uid="{00000000-0005-0000-0000-00004C540000}"/>
    <cellStyle name="標準 8 7 5 2 2 2 2 2" xfId="23396" xr:uid="{00000000-0005-0000-0000-00004D540000}"/>
    <cellStyle name="標準 8 7 5 2 2 2 3" xfId="16989" xr:uid="{00000000-0005-0000-0000-00004E540000}"/>
    <cellStyle name="標準 8 7 5 2 2 3" xfId="6325" xr:uid="{00000000-0005-0000-0000-00004F540000}"/>
    <cellStyle name="標準 8 7 5 2 2 3 2" xfId="12738" xr:uid="{00000000-0005-0000-0000-000050540000}"/>
    <cellStyle name="標準 8 7 5 2 2 3 2 2" xfId="25553" xr:uid="{00000000-0005-0000-0000-000051540000}"/>
    <cellStyle name="標準 8 7 5 2 2 3 3" xfId="19146" xr:uid="{00000000-0005-0000-0000-000052540000}"/>
    <cellStyle name="標準 8 7 5 2 2 4" xfId="8556" xr:uid="{00000000-0005-0000-0000-000053540000}"/>
    <cellStyle name="標準 8 7 5 2 2 4 2" xfId="21371" xr:uid="{00000000-0005-0000-0000-000054540000}"/>
    <cellStyle name="標準 8 7 5 2 2 5" xfId="14964" xr:uid="{00000000-0005-0000-0000-000055540000}"/>
    <cellStyle name="標準 8 7 5 2 3" xfId="3139" xr:uid="{00000000-0005-0000-0000-000056540000}"/>
    <cellStyle name="標準 8 7 5 2 3 2" xfId="9562" xr:uid="{00000000-0005-0000-0000-000057540000}"/>
    <cellStyle name="標準 8 7 5 2 3 2 2" xfId="22377" xr:uid="{00000000-0005-0000-0000-000058540000}"/>
    <cellStyle name="標準 8 7 5 2 3 3" xfId="15970" xr:uid="{00000000-0005-0000-0000-000059540000}"/>
    <cellStyle name="標準 8 7 5 2 4" xfId="5303" xr:uid="{00000000-0005-0000-0000-00005A540000}"/>
    <cellStyle name="標準 8 7 5 2 4 2" xfId="11716" xr:uid="{00000000-0005-0000-0000-00005B540000}"/>
    <cellStyle name="標準 8 7 5 2 4 2 2" xfId="24531" xr:uid="{00000000-0005-0000-0000-00005C540000}"/>
    <cellStyle name="標準 8 7 5 2 4 3" xfId="18124" xr:uid="{00000000-0005-0000-0000-00005D540000}"/>
    <cellStyle name="標準 8 7 5 2 5" xfId="7543" xr:uid="{00000000-0005-0000-0000-00005E540000}"/>
    <cellStyle name="標準 8 7 5 2 5 2" xfId="20358" xr:uid="{00000000-0005-0000-0000-00005F540000}"/>
    <cellStyle name="標準 8 7 5 2 6" xfId="13951" xr:uid="{00000000-0005-0000-0000-000060540000}"/>
    <cellStyle name="標準 8 7 5 3" xfId="1648" xr:uid="{00000000-0005-0000-0000-000061540000}"/>
    <cellStyle name="標準 8 7 5 3 2" xfId="3679" xr:uid="{00000000-0005-0000-0000-000062540000}"/>
    <cellStyle name="標準 8 7 5 3 2 2" xfId="10099" xr:uid="{00000000-0005-0000-0000-000063540000}"/>
    <cellStyle name="標準 8 7 5 3 2 2 2" xfId="22914" xr:uid="{00000000-0005-0000-0000-000064540000}"/>
    <cellStyle name="標準 8 7 5 3 2 3" xfId="16507" xr:uid="{00000000-0005-0000-0000-000065540000}"/>
    <cellStyle name="標準 8 7 5 3 3" xfId="5843" xr:uid="{00000000-0005-0000-0000-000066540000}"/>
    <cellStyle name="標準 8 7 5 3 3 2" xfId="12256" xr:uid="{00000000-0005-0000-0000-000067540000}"/>
    <cellStyle name="標準 8 7 5 3 3 2 2" xfId="25071" xr:uid="{00000000-0005-0000-0000-000068540000}"/>
    <cellStyle name="標準 8 7 5 3 3 3" xfId="18664" xr:uid="{00000000-0005-0000-0000-000069540000}"/>
    <cellStyle name="標準 8 7 5 3 4" xfId="8074" xr:uid="{00000000-0005-0000-0000-00006A540000}"/>
    <cellStyle name="標準 8 7 5 3 4 2" xfId="20889" xr:uid="{00000000-0005-0000-0000-00006B540000}"/>
    <cellStyle name="標準 8 7 5 3 5" xfId="14482" xr:uid="{00000000-0005-0000-0000-00006C540000}"/>
    <cellStyle name="標準 8 7 5 4" xfId="2657" xr:uid="{00000000-0005-0000-0000-00006D540000}"/>
    <cellStyle name="標準 8 7 5 4 2" xfId="9080" xr:uid="{00000000-0005-0000-0000-00006E540000}"/>
    <cellStyle name="標準 8 7 5 4 2 2" xfId="21895" xr:uid="{00000000-0005-0000-0000-00006F540000}"/>
    <cellStyle name="標準 8 7 5 4 3" xfId="15488" xr:uid="{00000000-0005-0000-0000-000070540000}"/>
    <cellStyle name="標準 8 7 5 5" xfId="4821" xr:uid="{00000000-0005-0000-0000-000071540000}"/>
    <cellStyle name="標準 8 7 5 5 2" xfId="11234" xr:uid="{00000000-0005-0000-0000-000072540000}"/>
    <cellStyle name="標準 8 7 5 5 2 2" xfId="24049" xr:uid="{00000000-0005-0000-0000-000073540000}"/>
    <cellStyle name="標準 8 7 5 5 3" xfId="17642" xr:uid="{00000000-0005-0000-0000-000074540000}"/>
    <cellStyle name="標準 8 7 5 6" xfId="6982" xr:uid="{00000000-0005-0000-0000-000075540000}"/>
    <cellStyle name="標準 8 7 5 6 2" xfId="19797" xr:uid="{00000000-0005-0000-0000-000076540000}"/>
    <cellStyle name="標準 8 7 5 7" xfId="13390" xr:uid="{00000000-0005-0000-0000-000077540000}"/>
    <cellStyle name="標準 8 7 6" xfId="744" xr:uid="{00000000-0005-0000-0000-000078540000}"/>
    <cellStyle name="標準 8 7 6 2" xfId="877" xr:uid="{00000000-0005-0000-0000-000079540000}"/>
    <cellStyle name="標準 8 7 6 2 2" xfId="1899" xr:uid="{00000000-0005-0000-0000-00007A540000}"/>
    <cellStyle name="標準 8 7 6 2 2 2" xfId="3930" xr:uid="{00000000-0005-0000-0000-00007B540000}"/>
    <cellStyle name="標準 8 7 6 2 2 2 2" xfId="10350" xr:uid="{00000000-0005-0000-0000-00007C540000}"/>
    <cellStyle name="標準 8 7 6 2 2 2 2 2" xfId="23165" xr:uid="{00000000-0005-0000-0000-00007D540000}"/>
    <cellStyle name="標準 8 7 6 2 2 2 3" xfId="16758" xr:uid="{00000000-0005-0000-0000-00007E540000}"/>
    <cellStyle name="標準 8 7 6 2 2 3" xfId="6094" xr:uid="{00000000-0005-0000-0000-00007F540000}"/>
    <cellStyle name="標準 8 7 6 2 2 3 2" xfId="12507" xr:uid="{00000000-0005-0000-0000-000080540000}"/>
    <cellStyle name="標準 8 7 6 2 2 3 2 2" xfId="25322" xr:uid="{00000000-0005-0000-0000-000081540000}"/>
    <cellStyle name="標準 8 7 6 2 2 3 3" xfId="18915" xr:uid="{00000000-0005-0000-0000-000082540000}"/>
    <cellStyle name="標準 8 7 6 2 2 4" xfId="8325" xr:uid="{00000000-0005-0000-0000-000083540000}"/>
    <cellStyle name="標準 8 7 6 2 2 4 2" xfId="21140" xr:uid="{00000000-0005-0000-0000-000084540000}"/>
    <cellStyle name="標準 8 7 6 2 2 5" xfId="14733" xr:uid="{00000000-0005-0000-0000-000085540000}"/>
    <cellStyle name="標準 8 7 6 2 3" xfId="2908" xr:uid="{00000000-0005-0000-0000-000086540000}"/>
    <cellStyle name="標準 8 7 6 2 3 2" xfId="9331" xr:uid="{00000000-0005-0000-0000-000087540000}"/>
    <cellStyle name="標準 8 7 6 2 3 2 2" xfId="22146" xr:uid="{00000000-0005-0000-0000-000088540000}"/>
    <cellStyle name="標準 8 7 6 2 3 3" xfId="15739" xr:uid="{00000000-0005-0000-0000-000089540000}"/>
    <cellStyle name="標準 8 7 6 2 4" xfId="5072" xr:uid="{00000000-0005-0000-0000-00008A540000}"/>
    <cellStyle name="標準 8 7 6 2 4 2" xfId="11485" xr:uid="{00000000-0005-0000-0000-00008B540000}"/>
    <cellStyle name="標準 8 7 6 2 4 2 2" xfId="24300" xr:uid="{00000000-0005-0000-0000-00008C540000}"/>
    <cellStyle name="標準 8 7 6 2 4 3" xfId="17893" xr:uid="{00000000-0005-0000-0000-00008D540000}"/>
    <cellStyle name="標準 8 7 6 2 5" xfId="7330" xr:uid="{00000000-0005-0000-0000-00008E540000}"/>
    <cellStyle name="標準 8 7 6 2 5 2" xfId="20145" xr:uid="{00000000-0005-0000-0000-00008F540000}"/>
    <cellStyle name="標準 8 7 6 2 6" xfId="13738" xr:uid="{00000000-0005-0000-0000-000090540000}"/>
    <cellStyle name="標準 8 7 6 3" xfId="1420" xr:uid="{00000000-0005-0000-0000-000091540000}"/>
    <cellStyle name="標準 8 7 6 3 2" xfId="3452" xr:uid="{00000000-0005-0000-0000-000092540000}"/>
    <cellStyle name="標準 8 7 6 3 2 2" xfId="9872" xr:uid="{00000000-0005-0000-0000-000093540000}"/>
    <cellStyle name="標準 8 7 6 3 2 2 2" xfId="22687" xr:uid="{00000000-0005-0000-0000-000094540000}"/>
    <cellStyle name="標準 8 7 6 3 2 3" xfId="16280" xr:uid="{00000000-0005-0000-0000-000095540000}"/>
    <cellStyle name="標準 8 7 6 3 3" xfId="5616" xr:uid="{00000000-0005-0000-0000-000096540000}"/>
    <cellStyle name="標準 8 7 6 3 3 2" xfId="12029" xr:uid="{00000000-0005-0000-0000-000097540000}"/>
    <cellStyle name="標準 8 7 6 3 3 2 2" xfId="24844" xr:uid="{00000000-0005-0000-0000-000098540000}"/>
    <cellStyle name="標準 8 7 6 3 3 3" xfId="18437" xr:uid="{00000000-0005-0000-0000-000099540000}"/>
    <cellStyle name="標準 8 7 6 3 4" xfId="7847" xr:uid="{00000000-0005-0000-0000-00009A540000}"/>
    <cellStyle name="標準 8 7 6 3 4 2" xfId="20662" xr:uid="{00000000-0005-0000-0000-00009B540000}"/>
    <cellStyle name="標準 8 7 6 3 5" xfId="14255" xr:uid="{00000000-0005-0000-0000-00009C540000}"/>
    <cellStyle name="標準 8 7 6 4" xfId="2430" xr:uid="{00000000-0005-0000-0000-00009D540000}"/>
    <cellStyle name="標準 8 7 6 4 2" xfId="8853" xr:uid="{00000000-0005-0000-0000-00009E540000}"/>
    <cellStyle name="標準 8 7 6 4 2 2" xfId="21668" xr:uid="{00000000-0005-0000-0000-00009F540000}"/>
    <cellStyle name="標準 8 7 6 4 3" xfId="15261" xr:uid="{00000000-0005-0000-0000-0000A0540000}"/>
    <cellStyle name="標準 8 7 6 5" xfId="4594" xr:uid="{00000000-0005-0000-0000-0000A1540000}"/>
    <cellStyle name="標準 8 7 6 5 2" xfId="11007" xr:uid="{00000000-0005-0000-0000-0000A2540000}"/>
    <cellStyle name="標準 8 7 6 5 2 2" xfId="23822" xr:uid="{00000000-0005-0000-0000-0000A3540000}"/>
    <cellStyle name="標準 8 7 6 5 3" xfId="17415" xr:uid="{00000000-0005-0000-0000-0000A4540000}"/>
    <cellStyle name="標準 8 7 6 6" xfId="7198" xr:uid="{00000000-0005-0000-0000-0000A5540000}"/>
    <cellStyle name="標準 8 7 6 6 2" xfId="20013" xr:uid="{00000000-0005-0000-0000-0000A6540000}"/>
    <cellStyle name="標準 8 7 6 7" xfId="13606" xr:uid="{00000000-0005-0000-0000-0000A7540000}"/>
    <cellStyle name="標準 8 7 7" xfId="814" xr:uid="{00000000-0005-0000-0000-0000A8540000}"/>
    <cellStyle name="標準 8 7 7 2" xfId="1274" xr:uid="{00000000-0005-0000-0000-0000A9540000}"/>
    <cellStyle name="標準 8 7 7 2 2" xfId="2314" xr:uid="{00000000-0005-0000-0000-0000AA540000}"/>
    <cellStyle name="標準 8 7 7 2 2 2" xfId="4345" xr:uid="{00000000-0005-0000-0000-0000AB540000}"/>
    <cellStyle name="標準 8 7 7 2 2 2 2" xfId="10765" xr:uid="{00000000-0005-0000-0000-0000AC540000}"/>
    <cellStyle name="標準 8 7 7 2 2 2 2 2" xfId="23580" xr:uid="{00000000-0005-0000-0000-0000AD540000}"/>
    <cellStyle name="標準 8 7 7 2 2 2 3" xfId="17173" xr:uid="{00000000-0005-0000-0000-0000AE540000}"/>
    <cellStyle name="標準 8 7 7 2 2 3" xfId="6509" xr:uid="{00000000-0005-0000-0000-0000AF540000}"/>
    <cellStyle name="標準 8 7 7 2 2 3 2" xfId="12922" xr:uid="{00000000-0005-0000-0000-0000B0540000}"/>
    <cellStyle name="標準 8 7 7 2 2 3 2 2" xfId="25737" xr:uid="{00000000-0005-0000-0000-0000B1540000}"/>
    <cellStyle name="標準 8 7 7 2 2 3 3" xfId="19330" xr:uid="{00000000-0005-0000-0000-0000B2540000}"/>
    <cellStyle name="標準 8 7 7 2 2 4" xfId="8740" xr:uid="{00000000-0005-0000-0000-0000B3540000}"/>
    <cellStyle name="標準 8 7 7 2 2 4 2" xfId="21555" xr:uid="{00000000-0005-0000-0000-0000B4540000}"/>
    <cellStyle name="標準 8 7 7 2 2 5" xfId="15148" xr:uid="{00000000-0005-0000-0000-0000B5540000}"/>
    <cellStyle name="標準 8 7 7 2 3" xfId="3323" xr:uid="{00000000-0005-0000-0000-0000B6540000}"/>
    <cellStyle name="標準 8 7 7 2 3 2" xfId="9746" xr:uid="{00000000-0005-0000-0000-0000B7540000}"/>
    <cellStyle name="標準 8 7 7 2 3 2 2" xfId="22561" xr:uid="{00000000-0005-0000-0000-0000B8540000}"/>
    <cellStyle name="標準 8 7 7 2 3 3" xfId="16154" xr:uid="{00000000-0005-0000-0000-0000B9540000}"/>
    <cellStyle name="標準 8 7 7 2 4" xfId="5487" xr:uid="{00000000-0005-0000-0000-0000BA540000}"/>
    <cellStyle name="標準 8 7 7 2 4 2" xfId="11900" xr:uid="{00000000-0005-0000-0000-0000BB540000}"/>
    <cellStyle name="標準 8 7 7 2 4 2 2" xfId="24715" xr:uid="{00000000-0005-0000-0000-0000BC540000}"/>
    <cellStyle name="標準 8 7 7 2 4 3" xfId="18308" xr:uid="{00000000-0005-0000-0000-0000BD540000}"/>
    <cellStyle name="標準 8 7 7 2 5" xfId="7727" xr:uid="{00000000-0005-0000-0000-0000BE540000}"/>
    <cellStyle name="標準 8 7 7 2 5 2" xfId="20542" xr:uid="{00000000-0005-0000-0000-0000BF540000}"/>
    <cellStyle name="標準 8 7 7 2 6" xfId="14135" xr:uid="{00000000-0005-0000-0000-0000C0540000}"/>
    <cellStyle name="標準 8 7 7 3" xfId="1832" xr:uid="{00000000-0005-0000-0000-0000C1540000}"/>
    <cellStyle name="標準 8 7 7 3 2" xfId="3863" xr:uid="{00000000-0005-0000-0000-0000C2540000}"/>
    <cellStyle name="標準 8 7 7 3 2 2" xfId="10283" xr:uid="{00000000-0005-0000-0000-0000C3540000}"/>
    <cellStyle name="標準 8 7 7 3 2 2 2" xfId="23098" xr:uid="{00000000-0005-0000-0000-0000C4540000}"/>
    <cellStyle name="標準 8 7 7 3 2 3" xfId="16691" xr:uid="{00000000-0005-0000-0000-0000C5540000}"/>
    <cellStyle name="標準 8 7 7 3 3" xfId="6027" xr:uid="{00000000-0005-0000-0000-0000C6540000}"/>
    <cellStyle name="標準 8 7 7 3 3 2" xfId="12440" xr:uid="{00000000-0005-0000-0000-0000C7540000}"/>
    <cellStyle name="標準 8 7 7 3 3 2 2" xfId="25255" xr:uid="{00000000-0005-0000-0000-0000C8540000}"/>
    <cellStyle name="標準 8 7 7 3 3 3" xfId="18848" xr:uid="{00000000-0005-0000-0000-0000C9540000}"/>
    <cellStyle name="標準 8 7 7 3 4" xfId="8258" xr:uid="{00000000-0005-0000-0000-0000CA540000}"/>
    <cellStyle name="標準 8 7 7 3 4 2" xfId="21073" xr:uid="{00000000-0005-0000-0000-0000CB540000}"/>
    <cellStyle name="標準 8 7 7 3 5" xfId="14666" xr:uid="{00000000-0005-0000-0000-0000CC540000}"/>
    <cellStyle name="標準 8 7 7 4" xfId="2841" xr:uid="{00000000-0005-0000-0000-0000CD540000}"/>
    <cellStyle name="標準 8 7 7 4 2" xfId="9264" xr:uid="{00000000-0005-0000-0000-0000CE540000}"/>
    <cellStyle name="標準 8 7 7 4 2 2" xfId="22079" xr:uid="{00000000-0005-0000-0000-0000CF540000}"/>
    <cellStyle name="標準 8 7 7 4 3" xfId="15672" xr:uid="{00000000-0005-0000-0000-0000D0540000}"/>
    <cellStyle name="標準 8 7 7 5" xfId="5005" xr:uid="{00000000-0005-0000-0000-0000D1540000}"/>
    <cellStyle name="標準 8 7 7 5 2" xfId="11418" xr:uid="{00000000-0005-0000-0000-0000D2540000}"/>
    <cellStyle name="標準 8 7 7 5 2 2" xfId="24233" xr:uid="{00000000-0005-0000-0000-0000D3540000}"/>
    <cellStyle name="標準 8 7 7 5 3" xfId="17826" xr:uid="{00000000-0005-0000-0000-0000D4540000}"/>
    <cellStyle name="標準 8 7 7 6" xfId="7267" xr:uid="{00000000-0005-0000-0000-0000D5540000}"/>
    <cellStyle name="標準 8 7 7 6 2" xfId="20082" xr:uid="{00000000-0005-0000-0000-0000D6540000}"/>
    <cellStyle name="標準 8 7 7 7" xfId="13675" xr:uid="{00000000-0005-0000-0000-0000D7540000}"/>
    <cellStyle name="標準 8 7 8" xfId="843" xr:uid="{00000000-0005-0000-0000-0000D8540000}"/>
    <cellStyle name="標準 8 7 8 2" xfId="1861" xr:uid="{00000000-0005-0000-0000-0000D9540000}"/>
    <cellStyle name="標準 8 7 8 2 2" xfId="3892" xr:uid="{00000000-0005-0000-0000-0000DA540000}"/>
    <cellStyle name="標準 8 7 8 2 2 2" xfId="10312" xr:uid="{00000000-0005-0000-0000-0000DB540000}"/>
    <cellStyle name="標準 8 7 8 2 2 2 2" xfId="23127" xr:uid="{00000000-0005-0000-0000-0000DC540000}"/>
    <cellStyle name="標準 8 7 8 2 2 3" xfId="16720" xr:uid="{00000000-0005-0000-0000-0000DD540000}"/>
    <cellStyle name="標準 8 7 8 2 3" xfId="6056" xr:uid="{00000000-0005-0000-0000-0000DE540000}"/>
    <cellStyle name="標準 8 7 8 2 3 2" xfId="12469" xr:uid="{00000000-0005-0000-0000-0000DF540000}"/>
    <cellStyle name="標準 8 7 8 2 3 2 2" xfId="25284" xr:uid="{00000000-0005-0000-0000-0000E0540000}"/>
    <cellStyle name="標準 8 7 8 2 3 3" xfId="18877" xr:uid="{00000000-0005-0000-0000-0000E1540000}"/>
    <cellStyle name="標準 8 7 8 2 4" xfId="8287" xr:uid="{00000000-0005-0000-0000-0000E2540000}"/>
    <cellStyle name="標準 8 7 8 2 4 2" xfId="21102" xr:uid="{00000000-0005-0000-0000-0000E3540000}"/>
    <cellStyle name="標準 8 7 8 2 5" xfId="14695" xr:uid="{00000000-0005-0000-0000-0000E4540000}"/>
    <cellStyle name="標準 8 7 8 3" xfId="2870" xr:uid="{00000000-0005-0000-0000-0000E5540000}"/>
    <cellStyle name="標準 8 7 8 3 2" xfId="9293" xr:uid="{00000000-0005-0000-0000-0000E6540000}"/>
    <cellStyle name="標準 8 7 8 3 2 2" xfId="22108" xr:uid="{00000000-0005-0000-0000-0000E7540000}"/>
    <cellStyle name="標準 8 7 8 3 3" xfId="15701" xr:uid="{00000000-0005-0000-0000-0000E8540000}"/>
    <cellStyle name="標準 8 7 8 4" xfId="5034" xr:uid="{00000000-0005-0000-0000-0000E9540000}"/>
    <cellStyle name="標準 8 7 8 4 2" xfId="11447" xr:uid="{00000000-0005-0000-0000-0000EA540000}"/>
    <cellStyle name="標準 8 7 8 4 2 2" xfId="24262" xr:uid="{00000000-0005-0000-0000-0000EB540000}"/>
    <cellStyle name="標準 8 7 8 4 3" xfId="17855" xr:uid="{00000000-0005-0000-0000-0000EC540000}"/>
    <cellStyle name="標準 8 7 8 5" xfId="7296" xr:uid="{00000000-0005-0000-0000-0000ED540000}"/>
    <cellStyle name="標準 8 7 8 5 2" xfId="20111" xr:uid="{00000000-0005-0000-0000-0000EE540000}"/>
    <cellStyle name="標準 8 7 8 6" xfId="13704" xr:uid="{00000000-0005-0000-0000-0000EF540000}"/>
    <cellStyle name="標準 8 7 9" xfId="1390" xr:uid="{00000000-0005-0000-0000-0000F0540000}"/>
    <cellStyle name="標準 8 7 9 2" xfId="3422" xr:uid="{00000000-0005-0000-0000-0000F1540000}"/>
    <cellStyle name="標準 8 7 9 2 2" xfId="9842" xr:uid="{00000000-0005-0000-0000-0000F2540000}"/>
    <cellStyle name="標準 8 7 9 2 2 2" xfId="22657" xr:uid="{00000000-0005-0000-0000-0000F3540000}"/>
    <cellStyle name="標準 8 7 9 2 3" xfId="16250" xr:uid="{00000000-0005-0000-0000-0000F4540000}"/>
    <cellStyle name="標準 8 7 9 3" xfId="5586" xr:uid="{00000000-0005-0000-0000-0000F5540000}"/>
    <cellStyle name="標準 8 7 9 3 2" xfId="11999" xr:uid="{00000000-0005-0000-0000-0000F6540000}"/>
    <cellStyle name="標準 8 7 9 3 2 2" xfId="24814" xr:uid="{00000000-0005-0000-0000-0000F7540000}"/>
    <cellStyle name="標準 8 7 9 3 3" xfId="18407" xr:uid="{00000000-0005-0000-0000-0000F8540000}"/>
    <cellStyle name="標準 8 7 9 4" xfId="7817" xr:uid="{00000000-0005-0000-0000-0000F9540000}"/>
    <cellStyle name="標準 8 7 9 4 2" xfId="20632" xr:uid="{00000000-0005-0000-0000-0000FA540000}"/>
    <cellStyle name="標準 8 7 9 5" xfId="14225" xr:uid="{00000000-0005-0000-0000-0000FB540000}"/>
    <cellStyle name="標準 8 8" xfId="258" xr:uid="{00000000-0005-0000-0000-0000FC540000}"/>
    <cellStyle name="標準 8 8 10" xfId="4561" xr:uid="{00000000-0005-0000-0000-0000FD540000}"/>
    <cellStyle name="標準 8 8 10 2" xfId="10974" xr:uid="{00000000-0005-0000-0000-0000FE540000}"/>
    <cellStyle name="標準 8 8 10 2 2" xfId="23789" xr:uid="{00000000-0005-0000-0000-0000FF540000}"/>
    <cellStyle name="標準 8 8 10 3" xfId="17382" xr:uid="{00000000-0005-0000-0000-000000550000}"/>
    <cellStyle name="標準 8 8 11" xfId="6758" xr:uid="{00000000-0005-0000-0000-000001550000}"/>
    <cellStyle name="標準 8 8 11 2" xfId="19573" xr:uid="{00000000-0005-0000-0000-000002550000}"/>
    <cellStyle name="標準 8 8 12" xfId="13166" xr:uid="{00000000-0005-0000-0000-000003550000}"/>
    <cellStyle name="標準 8 8 2" xfId="418" xr:uid="{00000000-0005-0000-0000-000004550000}"/>
    <cellStyle name="標準 8 8 2 2" xfId="586" xr:uid="{00000000-0005-0000-0000-000005550000}"/>
    <cellStyle name="標準 8 8 2 2 2" xfId="1178" xr:uid="{00000000-0005-0000-0000-000006550000}"/>
    <cellStyle name="標準 8 8 2 2 2 2" xfId="2218" xr:uid="{00000000-0005-0000-0000-000007550000}"/>
    <cellStyle name="標準 8 8 2 2 2 2 2" xfId="4249" xr:uid="{00000000-0005-0000-0000-000008550000}"/>
    <cellStyle name="標準 8 8 2 2 2 2 2 2" xfId="10669" xr:uid="{00000000-0005-0000-0000-000009550000}"/>
    <cellStyle name="標準 8 8 2 2 2 2 2 2 2" xfId="23484" xr:uid="{00000000-0005-0000-0000-00000A550000}"/>
    <cellStyle name="標準 8 8 2 2 2 2 2 3" xfId="17077" xr:uid="{00000000-0005-0000-0000-00000B550000}"/>
    <cellStyle name="標準 8 8 2 2 2 2 3" xfId="6413" xr:uid="{00000000-0005-0000-0000-00000C550000}"/>
    <cellStyle name="標準 8 8 2 2 2 2 3 2" xfId="12826" xr:uid="{00000000-0005-0000-0000-00000D550000}"/>
    <cellStyle name="標準 8 8 2 2 2 2 3 2 2" xfId="25641" xr:uid="{00000000-0005-0000-0000-00000E550000}"/>
    <cellStyle name="標準 8 8 2 2 2 2 3 3" xfId="19234" xr:uid="{00000000-0005-0000-0000-00000F550000}"/>
    <cellStyle name="標準 8 8 2 2 2 2 4" xfId="8644" xr:uid="{00000000-0005-0000-0000-000010550000}"/>
    <cellStyle name="標準 8 8 2 2 2 2 4 2" xfId="21459" xr:uid="{00000000-0005-0000-0000-000011550000}"/>
    <cellStyle name="標準 8 8 2 2 2 2 5" xfId="15052" xr:uid="{00000000-0005-0000-0000-000012550000}"/>
    <cellStyle name="標準 8 8 2 2 2 3" xfId="3227" xr:uid="{00000000-0005-0000-0000-000013550000}"/>
    <cellStyle name="標準 8 8 2 2 2 3 2" xfId="9650" xr:uid="{00000000-0005-0000-0000-000014550000}"/>
    <cellStyle name="標準 8 8 2 2 2 3 2 2" xfId="22465" xr:uid="{00000000-0005-0000-0000-000015550000}"/>
    <cellStyle name="標準 8 8 2 2 2 3 3" xfId="16058" xr:uid="{00000000-0005-0000-0000-000016550000}"/>
    <cellStyle name="標準 8 8 2 2 2 4" xfId="5391" xr:uid="{00000000-0005-0000-0000-000017550000}"/>
    <cellStyle name="標準 8 8 2 2 2 4 2" xfId="11804" xr:uid="{00000000-0005-0000-0000-000018550000}"/>
    <cellStyle name="標準 8 8 2 2 2 4 2 2" xfId="24619" xr:uid="{00000000-0005-0000-0000-000019550000}"/>
    <cellStyle name="標準 8 8 2 2 2 4 3" xfId="18212" xr:uid="{00000000-0005-0000-0000-00001A550000}"/>
    <cellStyle name="標準 8 8 2 2 2 5" xfId="7631" xr:uid="{00000000-0005-0000-0000-00001B550000}"/>
    <cellStyle name="標準 8 8 2 2 2 5 2" xfId="20446" xr:uid="{00000000-0005-0000-0000-00001C550000}"/>
    <cellStyle name="標準 8 8 2 2 2 6" xfId="14039" xr:uid="{00000000-0005-0000-0000-00001D550000}"/>
    <cellStyle name="標準 8 8 2 2 3" xfId="1736" xr:uid="{00000000-0005-0000-0000-00001E550000}"/>
    <cellStyle name="標準 8 8 2 2 3 2" xfId="3767" xr:uid="{00000000-0005-0000-0000-00001F550000}"/>
    <cellStyle name="標準 8 8 2 2 3 2 2" xfId="10187" xr:uid="{00000000-0005-0000-0000-000020550000}"/>
    <cellStyle name="標準 8 8 2 2 3 2 2 2" xfId="23002" xr:uid="{00000000-0005-0000-0000-000021550000}"/>
    <cellStyle name="標準 8 8 2 2 3 2 3" xfId="16595" xr:uid="{00000000-0005-0000-0000-000022550000}"/>
    <cellStyle name="標準 8 8 2 2 3 3" xfId="5931" xr:uid="{00000000-0005-0000-0000-000023550000}"/>
    <cellStyle name="標準 8 8 2 2 3 3 2" xfId="12344" xr:uid="{00000000-0005-0000-0000-000024550000}"/>
    <cellStyle name="標準 8 8 2 2 3 3 2 2" xfId="25159" xr:uid="{00000000-0005-0000-0000-000025550000}"/>
    <cellStyle name="標準 8 8 2 2 3 3 3" xfId="18752" xr:uid="{00000000-0005-0000-0000-000026550000}"/>
    <cellStyle name="標準 8 8 2 2 3 4" xfId="8162" xr:uid="{00000000-0005-0000-0000-000027550000}"/>
    <cellStyle name="標準 8 8 2 2 3 4 2" xfId="20977" xr:uid="{00000000-0005-0000-0000-000028550000}"/>
    <cellStyle name="標準 8 8 2 2 3 5" xfId="14570" xr:uid="{00000000-0005-0000-0000-000029550000}"/>
    <cellStyle name="標準 8 8 2 2 4" xfId="2745" xr:uid="{00000000-0005-0000-0000-00002A550000}"/>
    <cellStyle name="標準 8 8 2 2 4 2" xfId="9168" xr:uid="{00000000-0005-0000-0000-00002B550000}"/>
    <cellStyle name="標準 8 8 2 2 4 2 2" xfId="21983" xr:uid="{00000000-0005-0000-0000-00002C550000}"/>
    <cellStyle name="標準 8 8 2 2 4 3" xfId="15576" xr:uid="{00000000-0005-0000-0000-00002D550000}"/>
    <cellStyle name="標準 8 8 2 2 5" xfId="4909" xr:uid="{00000000-0005-0000-0000-00002E550000}"/>
    <cellStyle name="標準 8 8 2 2 5 2" xfId="11322" xr:uid="{00000000-0005-0000-0000-00002F550000}"/>
    <cellStyle name="標準 8 8 2 2 5 2 2" xfId="24137" xr:uid="{00000000-0005-0000-0000-000030550000}"/>
    <cellStyle name="標準 8 8 2 2 5 3" xfId="17730" xr:uid="{00000000-0005-0000-0000-000031550000}"/>
    <cellStyle name="標準 8 8 2 2 6" xfId="7063" xr:uid="{00000000-0005-0000-0000-000032550000}"/>
    <cellStyle name="標準 8 8 2 2 6 2" xfId="19878" xr:uid="{00000000-0005-0000-0000-000033550000}"/>
    <cellStyle name="標準 8 8 2 2 7" xfId="13471" xr:uid="{00000000-0005-0000-0000-000034550000}"/>
    <cellStyle name="標準 8 8 2 3" xfId="1007" xr:uid="{00000000-0005-0000-0000-000035550000}"/>
    <cellStyle name="標準 8 8 2 3 2" xfId="2030" xr:uid="{00000000-0005-0000-0000-000036550000}"/>
    <cellStyle name="標準 8 8 2 3 2 2" xfId="4061" xr:uid="{00000000-0005-0000-0000-000037550000}"/>
    <cellStyle name="標準 8 8 2 3 2 2 2" xfId="10481" xr:uid="{00000000-0005-0000-0000-000038550000}"/>
    <cellStyle name="標準 8 8 2 3 2 2 2 2" xfId="23296" xr:uid="{00000000-0005-0000-0000-000039550000}"/>
    <cellStyle name="標準 8 8 2 3 2 2 3" xfId="16889" xr:uid="{00000000-0005-0000-0000-00003A550000}"/>
    <cellStyle name="標準 8 8 2 3 2 3" xfId="6225" xr:uid="{00000000-0005-0000-0000-00003B550000}"/>
    <cellStyle name="標準 8 8 2 3 2 3 2" xfId="12638" xr:uid="{00000000-0005-0000-0000-00003C550000}"/>
    <cellStyle name="標準 8 8 2 3 2 3 2 2" xfId="25453" xr:uid="{00000000-0005-0000-0000-00003D550000}"/>
    <cellStyle name="標準 8 8 2 3 2 3 3" xfId="19046" xr:uid="{00000000-0005-0000-0000-00003E550000}"/>
    <cellStyle name="標準 8 8 2 3 2 4" xfId="8456" xr:uid="{00000000-0005-0000-0000-00003F550000}"/>
    <cellStyle name="標準 8 8 2 3 2 4 2" xfId="21271" xr:uid="{00000000-0005-0000-0000-000040550000}"/>
    <cellStyle name="標準 8 8 2 3 2 5" xfId="14864" xr:uid="{00000000-0005-0000-0000-000041550000}"/>
    <cellStyle name="標準 8 8 2 3 3" xfId="3039" xr:uid="{00000000-0005-0000-0000-000042550000}"/>
    <cellStyle name="標準 8 8 2 3 3 2" xfId="9462" xr:uid="{00000000-0005-0000-0000-000043550000}"/>
    <cellStyle name="標準 8 8 2 3 3 2 2" xfId="22277" xr:uid="{00000000-0005-0000-0000-000044550000}"/>
    <cellStyle name="標準 8 8 2 3 3 3" xfId="15870" xr:uid="{00000000-0005-0000-0000-000045550000}"/>
    <cellStyle name="標準 8 8 2 3 4" xfId="5203" xr:uid="{00000000-0005-0000-0000-000046550000}"/>
    <cellStyle name="標準 8 8 2 3 4 2" xfId="11616" xr:uid="{00000000-0005-0000-0000-000047550000}"/>
    <cellStyle name="標準 8 8 2 3 4 2 2" xfId="24431" xr:uid="{00000000-0005-0000-0000-000048550000}"/>
    <cellStyle name="標準 8 8 2 3 4 3" xfId="18024" xr:uid="{00000000-0005-0000-0000-000049550000}"/>
    <cellStyle name="標準 8 8 2 3 5" xfId="7460" xr:uid="{00000000-0005-0000-0000-00004A550000}"/>
    <cellStyle name="標準 8 8 2 3 5 2" xfId="20275" xr:uid="{00000000-0005-0000-0000-00004B550000}"/>
    <cellStyle name="標準 8 8 2 3 6" xfId="13868" xr:uid="{00000000-0005-0000-0000-00004C550000}"/>
    <cellStyle name="標準 8 8 2 4" xfId="1551" xr:uid="{00000000-0005-0000-0000-00004D550000}"/>
    <cellStyle name="標準 8 8 2 4 2" xfId="3582" xr:uid="{00000000-0005-0000-0000-00004E550000}"/>
    <cellStyle name="標準 8 8 2 4 2 2" xfId="10002" xr:uid="{00000000-0005-0000-0000-00004F550000}"/>
    <cellStyle name="標準 8 8 2 4 2 2 2" xfId="22817" xr:uid="{00000000-0005-0000-0000-000050550000}"/>
    <cellStyle name="標準 8 8 2 4 2 3" xfId="16410" xr:uid="{00000000-0005-0000-0000-000051550000}"/>
    <cellStyle name="標準 8 8 2 4 3" xfId="5746" xr:uid="{00000000-0005-0000-0000-000052550000}"/>
    <cellStyle name="標準 8 8 2 4 3 2" xfId="12159" xr:uid="{00000000-0005-0000-0000-000053550000}"/>
    <cellStyle name="標準 8 8 2 4 3 2 2" xfId="24974" xr:uid="{00000000-0005-0000-0000-000054550000}"/>
    <cellStyle name="標準 8 8 2 4 3 3" xfId="18567" xr:uid="{00000000-0005-0000-0000-000055550000}"/>
    <cellStyle name="標準 8 8 2 4 4" xfId="7977" xr:uid="{00000000-0005-0000-0000-000056550000}"/>
    <cellStyle name="標準 8 8 2 4 4 2" xfId="20792" xr:uid="{00000000-0005-0000-0000-000057550000}"/>
    <cellStyle name="標準 8 8 2 4 5" xfId="14385" xr:uid="{00000000-0005-0000-0000-000058550000}"/>
    <cellStyle name="標準 8 8 2 5" xfId="2560" xr:uid="{00000000-0005-0000-0000-000059550000}"/>
    <cellStyle name="標準 8 8 2 5 2" xfId="8983" xr:uid="{00000000-0005-0000-0000-00005A550000}"/>
    <cellStyle name="標準 8 8 2 5 2 2" xfId="21798" xr:uid="{00000000-0005-0000-0000-00005B550000}"/>
    <cellStyle name="標準 8 8 2 5 3" xfId="15391" xr:uid="{00000000-0005-0000-0000-00005C550000}"/>
    <cellStyle name="標準 8 8 2 6" xfId="4724" xr:uid="{00000000-0005-0000-0000-00005D550000}"/>
    <cellStyle name="標準 8 8 2 6 2" xfId="11137" xr:uid="{00000000-0005-0000-0000-00005E550000}"/>
    <cellStyle name="標準 8 8 2 6 2 2" xfId="23952" xr:uid="{00000000-0005-0000-0000-00005F550000}"/>
    <cellStyle name="標準 8 8 2 6 3" xfId="17545" xr:uid="{00000000-0005-0000-0000-000060550000}"/>
    <cellStyle name="標準 8 8 2 7" xfId="6902" xr:uid="{00000000-0005-0000-0000-000061550000}"/>
    <cellStyle name="標準 8 8 2 7 2" xfId="19717" xr:uid="{00000000-0005-0000-0000-000062550000}"/>
    <cellStyle name="標準 8 8 2 8" xfId="13310" xr:uid="{00000000-0005-0000-0000-000063550000}"/>
    <cellStyle name="標準 8 8 3" xfId="398" xr:uid="{00000000-0005-0000-0000-000064550000}"/>
    <cellStyle name="標準 8 8 3 2" xfId="918" xr:uid="{00000000-0005-0000-0000-000065550000}"/>
    <cellStyle name="標準 8 8 3 2 2" xfId="1940" xr:uid="{00000000-0005-0000-0000-000066550000}"/>
    <cellStyle name="標準 8 8 3 2 2 2" xfId="3971" xr:uid="{00000000-0005-0000-0000-000067550000}"/>
    <cellStyle name="標準 8 8 3 2 2 2 2" xfId="10391" xr:uid="{00000000-0005-0000-0000-000068550000}"/>
    <cellStyle name="標準 8 8 3 2 2 2 2 2" xfId="23206" xr:uid="{00000000-0005-0000-0000-000069550000}"/>
    <cellStyle name="標準 8 8 3 2 2 2 3" xfId="16799" xr:uid="{00000000-0005-0000-0000-00006A550000}"/>
    <cellStyle name="標準 8 8 3 2 2 3" xfId="6135" xr:uid="{00000000-0005-0000-0000-00006B550000}"/>
    <cellStyle name="標準 8 8 3 2 2 3 2" xfId="12548" xr:uid="{00000000-0005-0000-0000-00006C550000}"/>
    <cellStyle name="標準 8 8 3 2 2 3 2 2" xfId="25363" xr:uid="{00000000-0005-0000-0000-00006D550000}"/>
    <cellStyle name="標準 8 8 3 2 2 3 3" xfId="18956" xr:uid="{00000000-0005-0000-0000-00006E550000}"/>
    <cellStyle name="標準 8 8 3 2 2 4" xfId="8366" xr:uid="{00000000-0005-0000-0000-00006F550000}"/>
    <cellStyle name="標準 8 8 3 2 2 4 2" xfId="21181" xr:uid="{00000000-0005-0000-0000-000070550000}"/>
    <cellStyle name="標準 8 8 3 2 2 5" xfId="14774" xr:uid="{00000000-0005-0000-0000-000071550000}"/>
    <cellStyle name="標準 8 8 3 2 3" xfId="2949" xr:uid="{00000000-0005-0000-0000-000072550000}"/>
    <cellStyle name="標準 8 8 3 2 3 2" xfId="9372" xr:uid="{00000000-0005-0000-0000-000073550000}"/>
    <cellStyle name="標準 8 8 3 2 3 2 2" xfId="22187" xr:uid="{00000000-0005-0000-0000-000074550000}"/>
    <cellStyle name="標準 8 8 3 2 3 3" xfId="15780" xr:uid="{00000000-0005-0000-0000-000075550000}"/>
    <cellStyle name="標準 8 8 3 2 4" xfId="5113" xr:uid="{00000000-0005-0000-0000-000076550000}"/>
    <cellStyle name="標準 8 8 3 2 4 2" xfId="11526" xr:uid="{00000000-0005-0000-0000-000077550000}"/>
    <cellStyle name="標準 8 8 3 2 4 2 2" xfId="24341" xr:uid="{00000000-0005-0000-0000-000078550000}"/>
    <cellStyle name="標準 8 8 3 2 4 3" xfId="17934" xr:uid="{00000000-0005-0000-0000-000079550000}"/>
    <cellStyle name="標準 8 8 3 2 5" xfId="7371" xr:uid="{00000000-0005-0000-0000-00007A550000}"/>
    <cellStyle name="標準 8 8 3 2 5 2" xfId="20186" xr:uid="{00000000-0005-0000-0000-00007B550000}"/>
    <cellStyle name="標準 8 8 3 2 6" xfId="13779" xr:uid="{00000000-0005-0000-0000-00007C550000}"/>
    <cellStyle name="標準 8 8 3 3" xfId="1461" xr:uid="{00000000-0005-0000-0000-00007D550000}"/>
    <cellStyle name="標準 8 8 3 3 2" xfId="3493" xr:uid="{00000000-0005-0000-0000-00007E550000}"/>
    <cellStyle name="標準 8 8 3 3 2 2" xfId="9913" xr:uid="{00000000-0005-0000-0000-00007F550000}"/>
    <cellStyle name="標準 8 8 3 3 2 2 2" xfId="22728" xr:uid="{00000000-0005-0000-0000-000080550000}"/>
    <cellStyle name="標準 8 8 3 3 2 3" xfId="16321" xr:uid="{00000000-0005-0000-0000-000081550000}"/>
    <cellStyle name="標準 8 8 3 3 3" xfId="5657" xr:uid="{00000000-0005-0000-0000-000082550000}"/>
    <cellStyle name="標準 8 8 3 3 3 2" xfId="12070" xr:uid="{00000000-0005-0000-0000-000083550000}"/>
    <cellStyle name="標準 8 8 3 3 3 2 2" xfId="24885" xr:uid="{00000000-0005-0000-0000-000084550000}"/>
    <cellStyle name="標準 8 8 3 3 3 3" xfId="18478" xr:uid="{00000000-0005-0000-0000-000085550000}"/>
    <cellStyle name="標準 8 8 3 3 4" xfId="7888" xr:uid="{00000000-0005-0000-0000-000086550000}"/>
    <cellStyle name="標準 8 8 3 3 4 2" xfId="20703" xr:uid="{00000000-0005-0000-0000-000087550000}"/>
    <cellStyle name="標準 8 8 3 3 5" xfId="14296" xr:uid="{00000000-0005-0000-0000-000088550000}"/>
    <cellStyle name="標準 8 8 3 4" xfId="2471" xr:uid="{00000000-0005-0000-0000-000089550000}"/>
    <cellStyle name="標準 8 8 3 4 2" xfId="8894" xr:uid="{00000000-0005-0000-0000-00008A550000}"/>
    <cellStyle name="標準 8 8 3 4 2 2" xfId="21709" xr:uid="{00000000-0005-0000-0000-00008B550000}"/>
    <cellStyle name="標準 8 8 3 4 3" xfId="15302" xr:uid="{00000000-0005-0000-0000-00008C550000}"/>
    <cellStyle name="標準 8 8 3 5" xfId="4635" xr:uid="{00000000-0005-0000-0000-00008D550000}"/>
    <cellStyle name="標準 8 8 3 5 2" xfId="11048" xr:uid="{00000000-0005-0000-0000-00008E550000}"/>
    <cellStyle name="標準 8 8 3 5 2 2" xfId="23863" xr:uid="{00000000-0005-0000-0000-00008F550000}"/>
    <cellStyle name="標準 8 8 3 5 3" xfId="17456" xr:uid="{00000000-0005-0000-0000-000090550000}"/>
    <cellStyle name="標準 8 8 3 6" xfId="6886" xr:uid="{00000000-0005-0000-0000-000091550000}"/>
    <cellStyle name="標準 8 8 3 6 2" xfId="19701" xr:uid="{00000000-0005-0000-0000-000092550000}"/>
    <cellStyle name="標準 8 8 3 7" xfId="13294" xr:uid="{00000000-0005-0000-0000-000093550000}"/>
    <cellStyle name="標準 8 8 4" xfId="501" xr:uid="{00000000-0005-0000-0000-000094550000}"/>
    <cellStyle name="標準 8 8 4 2" xfId="1086" xr:uid="{00000000-0005-0000-0000-000095550000}"/>
    <cellStyle name="標準 8 8 4 2 2" xfId="2126" xr:uid="{00000000-0005-0000-0000-000096550000}"/>
    <cellStyle name="標準 8 8 4 2 2 2" xfId="4157" xr:uid="{00000000-0005-0000-0000-000097550000}"/>
    <cellStyle name="標準 8 8 4 2 2 2 2" xfId="10577" xr:uid="{00000000-0005-0000-0000-000098550000}"/>
    <cellStyle name="標準 8 8 4 2 2 2 2 2" xfId="23392" xr:uid="{00000000-0005-0000-0000-000099550000}"/>
    <cellStyle name="標準 8 8 4 2 2 2 3" xfId="16985" xr:uid="{00000000-0005-0000-0000-00009A550000}"/>
    <cellStyle name="標準 8 8 4 2 2 3" xfId="6321" xr:uid="{00000000-0005-0000-0000-00009B550000}"/>
    <cellStyle name="標準 8 8 4 2 2 3 2" xfId="12734" xr:uid="{00000000-0005-0000-0000-00009C550000}"/>
    <cellStyle name="標準 8 8 4 2 2 3 2 2" xfId="25549" xr:uid="{00000000-0005-0000-0000-00009D550000}"/>
    <cellStyle name="標準 8 8 4 2 2 3 3" xfId="19142" xr:uid="{00000000-0005-0000-0000-00009E550000}"/>
    <cellStyle name="標準 8 8 4 2 2 4" xfId="8552" xr:uid="{00000000-0005-0000-0000-00009F550000}"/>
    <cellStyle name="標準 8 8 4 2 2 4 2" xfId="21367" xr:uid="{00000000-0005-0000-0000-0000A0550000}"/>
    <cellStyle name="標準 8 8 4 2 2 5" xfId="14960" xr:uid="{00000000-0005-0000-0000-0000A1550000}"/>
    <cellStyle name="標準 8 8 4 2 3" xfId="3135" xr:uid="{00000000-0005-0000-0000-0000A2550000}"/>
    <cellStyle name="標準 8 8 4 2 3 2" xfId="9558" xr:uid="{00000000-0005-0000-0000-0000A3550000}"/>
    <cellStyle name="標準 8 8 4 2 3 2 2" xfId="22373" xr:uid="{00000000-0005-0000-0000-0000A4550000}"/>
    <cellStyle name="標準 8 8 4 2 3 3" xfId="15966" xr:uid="{00000000-0005-0000-0000-0000A5550000}"/>
    <cellStyle name="標準 8 8 4 2 4" xfId="5299" xr:uid="{00000000-0005-0000-0000-0000A6550000}"/>
    <cellStyle name="標準 8 8 4 2 4 2" xfId="11712" xr:uid="{00000000-0005-0000-0000-0000A7550000}"/>
    <cellStyle name="標準 8 8 4 2 4 2 2" xfId="24527" xr:uid="{00000000-0005-0000-0000-0000A8550000}"/>
    <cellStyle name="標準 8 8 4 2 4 3" xfId="18120" xr:uid="{00000000-0005-0000-0000-0000A9550000}"/>
    <cellStyle name="標準 8 8 4 2 5" xfId="7539" xr:uid="{00000000-0005-0000-0000-0000AA550000}"/>
    <cellStyle name="標準 8 8 4 2 5 2" xfId="20354" xr:uid="{00000000-0005-0000-0000-0000AB550000}"/>
    <cellStyle name="標準 8 8 4 2 6" xfId="13947" xr:uid="{00000000-0005-0000-0000-0000AC550000}"/>
    <cellStyle name="標準 8 8 4 3" xfId="1644" xr:uid="{00000000-0005-0000-0000-0000AD550000}"/>
    <cellStyle name="標準 8 8 4 3 2" xfId="3675" xr:uid="{00000000-0005-0000-0000-0000AE550000}"/>
    <cellStyle name="標準 8 8 4 3 2 2" xfId="10095" xr:uid="{00000000-0005-0000-0000-0000AF550000}"/>
    <cellStyle name="標準 8 8 4 3 2 2 2" xfId="22910" xr:uid="{00000000-0005-0000-0000-0000B0550000}"/>
    <cellStyle name="標準 8 8 4 3 2 3" xfId="16503" xr:uid="{00000000-0005-0000-0000-0000B1550000}"/>
    <cellStyle name="標準 8 8 4 3 3" xfId="5839" xr:uid="{00000000-0005-0000-0000-0000B2550000}"/>
    <cellStyle name="標準 8 8 4 3 3 2" xfId="12252" xr:uid="{00000000-0005-0000-0000-0000B3550000}"/>
    <cellStyle name="標準 8 8 4 3 3 2 2" xfId="25067" xr:uid="{00000000-0005-0000-0000-0000B4550000}"/>
    <cellStyle name="標準 8 8 4 3 3 3" xfId="18660" xr:uid="{00000000-0005-0000-0000-0000B5550000}"/>
    <cellStyle name="標準 8 8 4 3 4" xfId="8070" xr:uid="{00000000-0005-0000-0000-0000B6550000}"/>
    <cellStyle name="標準 8 8 4 3 4 2" xfId="20885" xr:uid="{00000000-0005-0000-0000-0000B7550000}"/>
    <cellStyle name="標準 8 8 4 3 5" xfId="14478" xr:uid="{00000000-0005-0000-0000-0000B8550000}"/>
    <cellStyle name="標準 8 8 4 4" xfId="2653" xr:uid="{00000000-0005-0000-0000-0000B9550000}"/>
    <cellStyle name="標準 8 8 4 4 2" xfId="9076" xr:uid="{00000000-0005-0000-0000-0000BA550000}"/>
    <cellStyle name="標準 8 8 4 4 2 2" xfId="21891" xr:uid="{00000000-0005-0000-0000-0000BB550000}"/>
    <cellStyle name="標準 8 8 4 4 3" xfId="15484" xr:uid="{00000000-0005-0000-0000-0000BC550000}"/>
    <cellStyle name="標準 8 8 4 5" xfId="4817" xr:uid="{00000000-0005-0000-0000-0000BD550000}"/>
    <cellStyle name="標準 8 8 4 5 2" xfId="11230" xr:uid="{00000000-0005-0000-0000-0000BE550000}"/>
    <cellStyle name="標準 8 8 4 5 2 2" xfId="24045" xr:uid="{00000000-0005-0000-0000-0000BF550000}"/>
    <cellStyle name="標準 8 8 4 5 3" xfId="17638" xr:uid="{00000000-0005-0000-0000-0000C0550000}"/>
    <cellStyle name="標準 8 8 4 6" xfId="6978" xr:uid="{00000000-0005-0000-0000-0000C1550000}"/>
    <cellStyle name="標準 8 8 4 6 2" xfId="19793" xr:uid="{00000000-0005-0000-0000-0000C2550000}"/>
    <cellStyle name="標準 8 8 4 7" xfId="13386" xr:uid="{00000000-0005-0000-0000-0000C3550000}"/>
    <cellStyle name="標準 8 8 5" xfId="748" xr:uid="{00000000-0005-0000-0000-0000C4550000}"/>
    <cellStyle name="標準 8 8 5 2" xfId="881" xr:uid="{00000000-0005-0000-0000-0000C5550000}"/>
    <cellStyle name="標準 8 8 5 2 2" xfId="1903" xr:uid="{00000000-0005-0000-0000-0000C6550000}"/>
    <cellStyle name="標準 8 8 5 2 2 2" xfId="3934" xr:uid="{00000000-0005-0000-0000-0000C7550000}"/>
    <cellStyle name="標準 8 8 5 2 2 2 2" xfId="10354" xr:uid="{00000000-0005-0000-0000-0000C8550000}"/>
    <cellStyle name="標準 8 8 5 2 2 2 2 2" xfId="23169" xr:uid="{00000000-0005-0000-0000-0000C9550000}"/>
    <cellStyle name="標準 8 8 5 2 2 2 3" xfId="16762" xr:uid="{00000000-0005-0000-0000-0000CA550000}"/>
    <cellStyle name="標準 8 8 5 2 2 3" xfId="6098" xr:uid="{00000000-0005-0000-0000-0000CB550000}"/>
    <cellStyle name="標準 8 8 5 2 2 3 2" xfId="12511" xr:uid="{00000000-0005-0000-0000-0000CC550000}"/>
    <cellStyle name="標準 8 8 5 2 2 3 2 2" xfId="25326" xr:uid="{00000000-0005-0000-0000-0000CD550000}"/>
    <cellStyle name="標準 8 8 5 2 2 3 3" xfId="18919" xr:uid="{00000000-0005-0000-0000-0000CE550000}"/>
    <cellStyle name="標準 8 8 5 2 2 4" xfId="8329" xr:uid="{00000000-0005-0000-0000-0000CF550000}"/>
    <cellStyle name="標準 8 8 5 2 2 4 2" xfId="21144" xr:uid="{00000000-0005-0000-0000-0000D0550000}"/>
    <cellStyle name="標準 8 8 5 2 2 5" xfId="14737" xr:uid="{00000000-0005-0000-0000-0000D1550000}"/>
    <cellStyle name="標準 8 8 5 2 3" xfId="2912" xr:uid="{00000000-0005-0000-0000-0000D2550000}"/>
    <cellStyle name="標準 8 8 5 2 3 2" xfId="9335" xr:uid="{00000000-0005-0000-0000-0000D3550000}"/>
    <cellStyle name="標準 8 8 5 2 3 2 2" xfId="22150" xr:uid="{00000000-0005-0000-0000-0000D4550000}"/>
    <cellStyle name="標準 8 8 5 2 3 3" xfId="15743" xr:uid="{00000000-0005-0000-0000-0000D5550000}"/>
    <cellStyle name="標準 8 8 5 2 4" xfId="5076" xr:uid="{00000000-0005-0000-0000-0000D6550000}"/>
    <cellStyle name="標準 8 8 5 2 4 2" xfId="11489" xr:uid="{00000000-0005-0000-0000-0000D7550000}"/>
    <cellStyle name="標準 8 8 5 2 4 2 2" xfId="24304" xr:uid="{00000000-0005-0000-0000-0000D8550000}"/>
    <cellStyle name="標準 8 8 5 2 4 3" xfId="17897" xr:uid="{00000000-0005-0000-0000-0000D9550000}"/>
    <cellStyle name="標準 8 8 5 2 5" xfId="7334" xr:uid="{00000000-0005-0000-0000-0000DA550000}"/>
    <cellStyle name="標準 8 8 5 2 5 2" xfId="20149" xr:uid="{00000000-0005-0000-0000-0000DB550000}"/>
    <cellStyle name="標準 8 8 5 2 6" xfId="13742" xr:uid="{00000000-0005-0000-0000-0000DC550000}"/>
    <cellStyle name="標準 8 8 5 3" xfId="1424" xr:uid="{00000000-0005-0000-0000-0000DD550000}"/>
    <cellStyle name="標準 8 8 5 3 2" xfId="3456" xr:uid="{00000000-0005-0000-0000-0000DE550000}"/>
    <cellStyle name="標準 8 8 5 3 2 2" xfId="9876" xr:uid="{00000000-0005-0000-0000-0000DF550000}"/>
    <cellStyle name="標準 8 8 5 3 2 2 2" xfId="22691" xr:uid="{00000000-0005-0000-0000-0000E0550000}"/>
    <cellStyle name="標準 8 8 5 3 2 3" xfId="16284" xr:uid="{00000000-0005-0000-0000-0000E1550000}"/>
    <cellStyle name="標準 8 8 5 3 3" xfId="5620" xr:uid="{00000000-0005-0000-0000-0000E2550000}"/>
    <cellStyle name="標準 8 8 5 3 3 2" xfId="12033" xr:uid="{00000000-0005-0000-0000-0000E3550000}"/>
    <cellStyle name="標準 8 8 5 3 3 2 2" xfId="24848" xr:uid="{00000000-0005-0000-0000-0000E4550000}"/>
    <cellStyle name="標準 8 8 5 3 3 3" xfId="18441" xr:uid="{00000000-0005-0000-0000-0000E5550000}"/>
    <cellStyle name="標準 8 8 5 3 4" xfId="7851" xr:uid="{00000000-0005-0000-0000-0000E6550000}"/>
    <cellStyle name="標準 8 8 5 3 4 2" xfId="20666" xr:uid="{00000000-0005-0000-0000-0000E7550000}"/>
    <cellStyle name="標準 8 8 5 3 5" xfId="14259" xr:uid="{00000000-0005-0000-0000-0000E8550000}"/>
    <cellStyle name="標準 8 8 5 4" xfId="2434" xr:uid="{00000000-0005-0000-0000-0000E9550000}"/>
    <cellStyle name="標準 8 8 5 4 2" xfId="8857" xr:uid="{00000000-0005-0000-0000-0000EA550000}"/>
    <cellStyle name="標準 8 8 5 4 2 2" xfId="21672" xr:uid="{00000000-0005-0000-0000-0000EB550000}"/>
    <cellStyle name="標準 8 8 5 4 3" xfId="15265" xr:uid="{00000000-0005-0000-0000-0000EC550000}"/>
    <cellStyle name="標準 8 8 5 5" xfId="4598" xr:uid="{00000000-0005-0000-0000-0000ED550000}"/>
    <cellStyle name="標準 8 8 5 5 2" xfId="11011" xr:uid="{00000000-0005-0000-0000-0000EE550000}"/>
    <cellStyle name="標準 8 8 5 5 2 2" xfId="23826" xr:uid="{00000000-0005-0000-0000-0000EF550000}"/>
    <cellStyle name="標準 8 8 5 5 3" xfId="17419" xr:uid="{00000000-0005-0000-0000-0000F0550000}"/>
    <cellStyle name="標準 8 8 5 6" xfId="7202" xr:uid="{00000000-0005-0000-0000-0000F1550000}"/>
    <cellStyle name="標準 8 8 5 6 2" xfId="20017" xr:uid="{00000000-0005-0000-0000-0000F2550000}"/>
    <cellStyle name="標準 8 8 5 7" xfId="13610" xr:uid="{00000000-0005-0000-0000-0000F3550000}"/>
    <cellStyle name="標準 8 8 6" xfId="815" xr:uid="{00000000-0005-0000-0000-0000F4550000}"/>
    <cellStyle name="標準 8 8 6 2" xfId="1275" xr:uid="{00000000-0005-0000-0000-0000F5550000}"/>
    <cellStyle name="標準 8 8 6 2 2" xfId="2315" xr:uid="{00000000-0005-0000-0000-0000F6550000}"/>
    <cellStyle name="標準 8 8 6 2 2 2" xfId="4346" xr:uid="{00000000-0005-0000-0000-0000F7550000}"/>
    <cellStyle name="標準 8 8 6 2 2 2 2" xfId="10766" xr:uid="{00000000-0005-0000-0000-0000F8550000}"/>
    <cellStyle name="標準 8 8 6 2 2 2 2 2" xfId="23581" xr:uid="{00000000-0005-0000-0000-0000F9550000}"/>
    <cellStyle name="標準 8 8 6 2 2 2 3" xfId="17174" xr:uid="{00000000-0005-0000-0000-0000FA550000}"/>
    <cellStyle name="標準 8 8 6 2 2 3" xfId="6510" xr:uid="{00000000-0005-0000-0000-0000FB550000}"/>
    <cellStyle name="標準 8 8 6 2 2 3 2" xfId="12923" xr:uid="{00000000-0005-0000-0000-0000FC550000}"/>
    <cellStyle name="標準 8 8 6 2 2 3 2 2" xfId="25738" xr:uid="{00000000-0005-0000-0000-0000FD550000}"/>
    <cellStyle name="標準 8 8 6 2 2 3 3" xfId="19331" xr:uid="{00000000-0005-0000-0000-0000FE550000}"/>
    <cellStyle name="標準 8 8 6 2 2 4" xfId="8741" xr:uid="{00000000-0005-0000-0000-0000FF550000}"/>
    <cellStyle name="標準 8 8 6 2 2 4 2" xfId="21556" xr:uid="{00000000-0005-0000-0000-000000560000}"/>
    <cellStyle name="標準 8 8 6 2 2 5" xfId="15149" xr:uid="{00000000-0005-0000-0000-000001560000}"/>
    <cellStyle name="標準 8 8 6 2 3" xfId="3324" xr:uid="{00000000-0005-0000-0000-000002560000}"/>
    <cellStyle name="標準 8 8 6 2 3 2" xfId="9747" xr:uid="{00000000-0005-0000-0000-000003560000}"/>
    <cellStyle name="標準 8 8 6 2 3 2 2" xfId="22562" xr:uid="{00000000-0005-0000-0000-000004560000}"/>
    <cellStyle name="標準 8 8 6 2 3 3" xfId="16155" xr:uid="{00000000-0005-0000-0000-000005560000}"/>
    <cellStyle name="標準 8 8 6 2 4" xfId="5488" xr:uid="{00000000-0005-0000-0000-000006560000}"/>
    <cellStyle name="標準 8 8 6 2 4 2" xfId="11901" xr:uid="{00000000-0005-0000-0000-000007560000}"/>
    <cellStyle name="標準 8 8 6 2 4 2 2" xfId="24716" xr:uid="{00000000-0005-0000-0000-000008560000}"/>
    <cellStyle name="標準 8 8 6 2 4 3" xfId="18309" xr:uid="{00000000-0005-0000-0000-000009560000}"/>
    <cellStyle name="標準 8 8 6 2 5" xfId="7728" xr:uid="{00000000-0005-0000-0000-00000A560000}"/>
    <cellStyle name="標準 8 8 6 2 5 2" xfId="20543" xr:uid="{00000000-0005-0000-0000-00000B560000}"/>
    <cellStyle name="標準 8 8 6 2 6" xfId="14136" xr:uid="{00000000-0005-0000-0000-00000C560000}"/>
    <cellStyle name="標準 8 8 6 3" xfId="1833" xr:uid="{00000000-0005-0000-0000-00000D560000}"/>
    <cellStyle name="標準 8 8 6 3 2" xfId="3864" xr:uid="{00000000-0005-0000-0000-00000E560000}"/>
    <cellStyle name="標準 8 8 6 3 2 2" xfId="10284" xr:uid="{00000000-0005-0000-0000-00000F560000}"/>
    <cellStyle name="標準 8 8 6 3 2 2 2" xfId="23099" xr:uid="{00000000-0005-0000-0000-000010560000}"/>
    <cellStyle name="標準 8 8 6 3 2 3" xfId="16692" xr:uid="{00000000-0005-0000-0000-000011560000}"/>
    <cellStyle name="標準 8 8 6 3 3" xfId="6028" xr:uid="{00000000-0005-0000-0000-000012560000}"/>
    <cellStyle name="標準 8 8 6 3 3 2" xfId="12441" xr:uid="{00000000-0005-0000-0000-000013560000}"/>
    <cellStyle name="標準 8 8 6 3 3 2 2" xfId="25256" xr:uid="{00000000-0005-0000-0000-000014560000}"/>
    <cellStyle name="標準 8 8 6 3 3 3" xfId="18849" xr:uid="{00000000-0005-0000-0000-000015560000}"/>
    <cellStyle name="標準 8 8 6 3 4" xfId="8259" xr:uid="{00000000-0005-0000-0000-000016560000}"/>
    <cellStyle name="標準 8 8 6 3 4 2" xfId="21074" xr:uid="{00000000-0005-0000-0000-000017560000}"/>
    <cellStyle name="標準 8 8 6 3 5" xfId="14667" xr:uid="{00000000-0005-0000-0000-000018560000}"/>
    <cellStyle name="標準 8 8 6 4" xfId="2842" xr:uid="{00000000-0005-0000-0000-000019560000}"/>
    <cellStyle name="標準 8 8 6 4 2" xfId="9265" xr:uid="{00000000-0005-0000-0000-00001A560000}"/>
    <cellStyle name="標準 8 8 6 4 2 2" xfId="22080" xr:uid="{00000000-0005-0000-0000-00001B560000}"/>
    <cellStyle name="標準 8 8 6 4 3" xfId="15673" xr:uid="{00000000-0005-0000-0000-00001C560000}"/>
    <cellStyle name="標準 8 8 6 5" xfId="5006" xr:uid="{00000000-0005-0000-0000-00001D560000}"/>
    <cellStyle name="標準 8 8 6 5 2" xfId="11419" xr:uid="{00000000-0005-0000-0000-00001E560000}"/>
    <cellStyle name="標準 8 8 6 5 2 2" xfId="24234" xr:uid="{00000000-0005-0000-0000-00001F560000}"/>
    <cellStyle name="標準 8 8 6 5 3" xfId="17827" xr:uid="{00000000-0005-0000-0000-000020560000}"/>
    <cellStyle name="標準 8 8 6 6" xfId="7268" xr:uid="{00000000-0005-0000-0000-000021560000}"/>
    <cellStyle name="標準 8 8 6 6 2" xfId="20083" xr:uid="{00000000-0005-0000-0000-000022560000}"/>
    <cellStyle name="標準 8 8 6 7" xfId="13676" xr:uid="{00000000-0005-0000-0000-000023560000}"/>
    <cellStyle name="標準 8 8 7" xfId="839" xr:uid="{00000000-0005-0000-0000-000024560000}"/>
    <cellStyle name="標準 8 8 7 2" xfId="1857" xr:uid="{00000000-0005-0000-0000-000025560000}"/>
    <cellStyle name="標準 8 8 7 2 2" xfId="3888" xr:uid="{00000000-0005-0000-0000-000026560000}"/>
    <cellStyle name="標準 8 8 7 2 2 2" xfId="10308" xr:uid="{00000000-0005-0000-0000-000027560000}"/>
    <cellStyle name="標準 8 8 7 2 2 2 2" xfId="23123" xr:uid="{00000000-0005-0000-0000-000028560000}"/>
    <cellStyle name="標準 8 8 7 2 2 3" xfId="16716" xr:uid="{00000000-0005-0000-0000-000029560000}"/>
    <cellStyle name="標準 8 8 7 2 3" xfId="6052" xr:uid="{00000000-0005-0000-0000-00002A560000}"/>
    <cellStyle name="標準 8 8 7 2 3 2" xfId="12465" xr:uid="{00000000-0005-0000-0000-00002B560000}"/>
    <cellStyle name="標準 8 8 7 2 3 2 2" xfId="25280" xr:uid="{00000000-0005-0000-0000-00002C560000}"/>
    <cellStyle name="標準 8 8 7 2 3 3" xfId="18873" xr:uid="{00000000-0005-0000-0000-00002D560000}"/>
    <cellStyle name="標準 8 8 7 2 4" xfId="8283" xr:uid="{00000000-0005-0000-0000-00002E560000}"/>
    <cellStyle name="標準 8 8 7 2 4 2" xfId="21098" xr:uid="{00000000-0005-0000-0000-00002F560000}"/>
    <cellStyle name="標準 8 8 7 2 5" xfId="14691" xr:uid="{00000000-0005-0000-0000-000030560000}"/>
    <cellStyle name="標準 8 8 7 3" xfId="2866" xr:uid="{00000000-0005-0000-0000-000031560000}"/>
    <cellStyle name="標準 8 8 7 3 2" xfId="9289" xr:uid="{00000000-0005-0000-0000-000032560000}"/>
    <cellStyle name="標準 8 8 7 3 2 2" xfId="22104" xr:uid="{00000000-0005-0000-0000-000033560000}"/>
    <cellStyle name="標準 8 8 7 3 3" xfId="15697" xr:uid="{00000000-0005-0000-0000-000034560000}"/>
    <cellStyle name="標準 8 8 7 4" xfId="5030" xr:uid="{00000000-0005-0000-0000-000035560000}"/>
    <cellStyle name="標準 8 8 7 4 2" xfId="11443" xr:uid="{00000000-0005-0000-0000-000036560000}"/>
    <cellStyle name="標準 8 8 7 4 2 2" xfId="24258" xr:uid="{00000000-0005-0000-0000-000037560000}"/>
    <cellStyle name="標準 8 8 7 4 3" xfId="17851" xr:uid="{00000000-0005-0000-0000-000038560000}"/>
    <cellStyle name="標準 8 8 7 5" xfId="7292" xr:uid="{00000000-0005-0000-0000-000039560000}"/>
    <cellStyle name="標準 8 8 7 5 2" xfId="20107" xr:uid="{00000000-0005-0000-0000-00003A560000}"/>
    <cellStyle name="標準 8 8 7 6" xfId="13700" xr:uid="{00000000-0005-0000-0000-00003B560000}"/>
    <cellStyle name="標準 8 8 8" xfId="1387" xr:uid="{00000000-0005-0000-0000-00003C560000}"/>
    <cellStyle name="標準 8 8 8 2" xfId="3419" xr:uid="{00000000-0005-0000-0000-00003D560000}"/>
    <cellStyle name="標準 8 8 8 2 2" xfId="9839" xr:uid="{00000000-0005-0000-0000-00003E560000}"/>
    <cellStyle name="標準 8 8 8 2 2 2" xfId="22654" xr:uid="{00000000-0005-0000-0000-00003F560000}"/>
    <cellStyle name="標準 8 8 8 2 3" xfId="16247" xr:uid="{00000000-0005-0000-0000-000040560000}"/>
    <cellStyle name="標準 8 8 8 3" xfId="5583" xr:uid="{00000000-0005-0000-0000-000041560000}"/>
    <cellStyle name="標準 8 8 8 3 2" xfId="11996" xr:uid="{00000000-0005-0000-0000-000042560000}"/>
    <cellStyle name="標準 8 8 8 3 2 2" xfId="24811" xr:uid="{00000000-0005-0000-0000-000043560000}"/>
    <cellStyle name="標準 8 8 8 3 3" xfId="18404" xr:uid="{00000000-0005-0000-0000-000044560000}"/>
    <cellStyle name="標準 8 8 8 4" xfId="7814" xr:uid="{00000000-0005-0000-0000-000045560000}"/>
    <cellStyle name="標準 8 8 8 4 2" xfId="20629" xr:uid="{00000000-0005-0000-0000-000046560000}"/>
    <cellStyle name="標準 8 8 8 5" xfId="14222" xr:uid="{00000000-0005-0000-0000-000047560000}"/>
    <cellStyle name="標準 8 8 9" xfId="2397" xr:uid="{00000000-0005-0000-0000-000048560000}"/>
    <cellStyle name="標準 8 8 9 2" xfId="8820" xr:uid="{00000000-0005-0000-0000-000049560000}"/>
    <cellStyle name="標準 8 8 9 2 2" xfId="21635" xr:uid="{00000000-0005-0000-0000-00004A560000}"/>
    <cellStyle name="標準 8 8 9 3" xfId="15228" xr:uid="{00000000-0005-0000-0000-00004B560000}"/>
    <cellStyle name="標準 8 9" xfId="331" xr:uid="{00000000-0005-0000-0000-00004C560000}"/>
    <cellStyle name="標準 8 9 2" xfId="574" xr:uid="{00000000-0005-0000-0000-00004D560000}"/>
    <cellStyle name="標準 8 9 2 2" xfId="1164" xr:uid="{00000000-0005-0000-0000-00004E560000}"/>
    <cellStyle name="標準 8 9 2 2 2" xfId="2204" xr:uid="{00000000-0005-0000-0000-00004F560000}"/>
    <cellStyle name="標準 8 9 2 2 2 2" xfId="4235" xr:uid="{00000000-0005-0000-0000-000050560000}"/>
    <cellStyle name="標準 8 9 2 2 2 2 2" xfId="10655" xr:uid="{00000000-0005-0000-0000-000051560000}"/>
    <cellStyle name="標準 8 9 2 2 2 2 2 2" xfId="23470" xr:uid="{00000000-0005-0000-0000-000052560000}"/>
    <cellStyle name="標準 8 9 2 2 2 2 3" xfId="17063" xr:uid="{00000000-0005-0000-0000-000053560000}"/>
    <cellStyle name="標準 8 9 2 2 2 3" xfId="6399" xr:uid="{00000000-0005-0000-0000-000054560000}"/>
    <cellStyle name="標準 8 9 2 2 2 3 2" xfId="12812" xr:uid="{00000000-0005-0000-0000-000055560000}"/>
    <cellStyle name="標準 8 9 2 2 2 3 2 2" xfId="25627" xr:uid="{00000000-0005-0000-0000-000056560000}"/>
    <cellStyle name="標準 8 9 2 2 2 3 3" xfId="19220" xr:uid="{00000000-0005-0000-0000-000057560000}"/>
    <cellStyle name="標準 8 9 2 2 2 4" xfId="8630" xr:uid="{00000000-0005-0000-0000-000058560000}"/>
    <cellStyle name="標準 8 9 2 2 2 4 2" xfId="21445" xr:uid="{00000000-0005-0000-0000-000059560000}"/>
    <cellStyle name="標準 8 9 2 2 2 5" xfId="15038" xr:uid="{00000000-0005-0000-0000-00005A560000}"/>
    <cellStyle name="標準 8 9 2 2 3" xfId="3213" xr:uid="{00000000-0005-0000-0000-00005B560000}"/>
    <cellStyle name="標準 8 9 2 2 3 2" xfId="9636" xr:uid="{00000000-0005-0000-0000-00005C560000}"/>
    <cellStyle name="標準 8 9 2 2 3 2 2" xfId="22451" xr:uid="{00000000-0005-0000-0000-00005D560000}"/>
    <cellStyle name="標準 8 9 2 2 3 3" xfId="16044" xr:uid="{00000000-0005-0000-0000-00005E560000}"/>
    <cellStyle name="標準 8 9 2 2 4" xfId="5377" xr:uid="{00000000-0005-0000-0000-00005F560000}"/>
    <cellStyle name="標準 8 9 2 2 4 2" xfId="11790" xr:uid="{00000000-0005-0000-0000-000060560000}"/>
    <cellStyle name="標準 8 9 2 2 4 2 2" xfId="24605" xr:uid="{00000000-0005-0000-0000-000061560000}"/>
    <cellStyle name="標準 8 9 2 2 4 3" xfId="18198" xr:uid="{00000000-0005-0000-0000-000062560000}"/>
    <cellStyle name="標準 8 9 2 2 5" xfId="7617" xr:uid="{00000000-0005-0000-0000-000063560000}"/>
    <cellStyle name="標準 8 9 2 2 5 2" xfId="20432" xr:uid="{00000000-0005-0000-0000-000064560000}"/>
    <cellStyle name="標準 8 9 2 2 6" xfId="14025" xr:uid="{00000000-0005-0000-0000-000065560000}"/>
    <cellStyle name="標準 8 9 2 3" xfId="1722" xr:uid="{00000000-0005-0000-0000-000066560000}"/>
    <cellStyle name="標準 8 9 2 3 2" xfId="3753" xr:uid="{00000000-0005-0000-0000-000067560000}"/>
    <cellStyle name="標準 8 9 2 3 2 2" xfId="10173" xr:uid="{00000000-0005-0000-0000-000068560000}"/>
    <cellStyle name="標準 8 9 2 3 2 2 2" xfId="22988" xr:uid="{00000000-0005-0000-0000-000069560000}"/>
    <cellStyle name="標準 8 9 2 3 2 3" xfId="16581" xr:uid="{00000000-0005-0000-0000-00006A560000}"/>
    <cellStyle name="標準 8 9 2 3 3" xfId="5917" xr:uid="{00000000-0005-0000-0000-00006B560000}"/>
    <cellStyle name="標準 8 9 2 3 3 2" xfId="12330" xr:uid="{00000000-0005-0000-0000-00006C560000}"/>
    <cellStyle name="標準 8 9 2 3 3 2 2" xfId="25145" xr:uid="{00000000-0005-0000-0000-00006D560000}"/>
    <cellStyle name="標準 8 9 2 3 3 3" xfId="18738" xr:uid="{00000000-0005-0000-0000-00006E560000}"/>
    <cellStyle name="標準 8 9 2 3 4" xfId="8148" xr:uid="{00000000-0005-0000-0000-00006F560000}"/>
    <cellStyle name="標準 8 9 2 3 4 2" xfId="20963" xr:uid="{00000000-0005-0000-0000-000070560000}"/>
    <cellStyle name="標準 8 9 2 3 5" xfId="14556" xr:uid="{00000000-0005-0000-0000-000071560000}"/>
    <cellStyle name="標準 8 9 2 4" xfId="2731" xr:uid="{00000000-0005-0000-0000-000072560000}"/>
    <cellStyle name="標準 8 9 2 4 2" xfId="9154" xr:uid="{00000000-0005-0000-0000-000073560000}"/>
    <cellStyle name="標準 8 9 2 4 2 2" xfId="21969" xr:uid="{00000000-0005-0000-0000-000074560000}"/>
    <cellStyle name="標準 8 9 2 4 3" xfId="15562" xr:uid="{00000000-0005-0000-0000-000075560000}"/>
    <cellStyle name="標準 8 9 2 5" xfId="4895" xr:uid="{00000000-0005-0000-0000-000076560000}"/>
    <cellStyle name="標準 8 9 2 5 2" xfId="11308" xr:uid="{00000000-0005-0000-0000-000077560000}"/>
    <cellStyle name="標準 8 9 2 5 2 2" xfId="24123" xr:uid="{00000000-0005-0000-0000-000078560000}"/>
    <cellStyle name="標準 8 9 2 5 3" xfId="17716" xr:uid="{00000000-0005-0000-0000-000079560000}"/>
    <cellStyle name="標準 8 9 2 6" xfId="7051" xr:uid="{00000000-0005-0000-0000-00007A560000}"/>
    <cellStyle name="標準 8 9 2 6 2" xfId="19866" xr:uid="{00000000-0005-0000-0000-00007B560000}"/>
    <cellStyle name="標準 8 9 2 7" xfId="13459" xr:uid="{00000000-0005-0000-0000-00007C560000}"/>
    <cellStyle name="標準 8 9 3" xfId="994" xr:uid="{00000000-0005-0000-0000-00007D560000}"/>
    <cellStyle name="標準 8 9 3 2" xfId="2016" xr:uid="{00000000-0005-0000-0000-00007E560000}"/>
    <cellStyle name="標準 8 9 3 2 2" xfId="4047" xr:uid="{00000000-0005-0000-0000-00007F560000}"/>
    <cellStyle name="標準 8 9 3 2 2 2" xfId="10467" xr:uid="{00000000-0005-0000-0000-000080560000}"/>
    <cellStyle name="標準 8 9 3 2 2 2 2" xfId="23282" xr:uid="{00000000-0005-0000-0000-000081560000}"/>
    <cellStyle name="標準 8 9 3 2 2 3" xfId="16875" xr:uid="{00000000-0005-0000-0000-000082560000}"/>
    <cellStyle name="標準 8 9 3 2 3" xfId="6211" xr:uid="{00000000-0005-0000-0000-000083560000}"/>
    <cellStyle name="標準 8 9 3 2 3 2" xfId="12624" xr:uid="{00000000-0005-0000-0000-000084560000}"/>
    <cellStyle name="標準 8 9 3 2 3 2 2" xfId="25439" xr:uid="{00000000-0005-0000-0000-000085560000}"/>
    <cellStyle name="標準 8 9 3 2 3 3" xfId="19032" xr:uid="{00000000-0005-0000-0000-000086560000}"/>
    <cellStyle name="標準 8 9 3 2 4" xfId="8442" xr:uid="{00000000-0005-0000-0000-000087560000}"/>
    <cellStyle name="標準 8 9 3 2 4 2" xfId="21257" xr:uid="{00000000-0005-0000-0000-000088560000}"/>
    <cellStyle name="標準 8 9 3 2 5" xfId="14850" xr:uid="{00000000-0005-0000-0000-000089560000}"/>
    <cellStyle name="標準 8 9 3 3" xfId="3025" xr:uid="{00000000-0005-0000-0000-00008A560000}"/>
    <cellStyle name="標準 8 9 3 3 2" xfId="9448" xr:uid="{00000000-0005-0000-0000-00008B560000}"/>
    <cellStyle name="標準 8 9 3 3 2 2" xfId="22263" xr:uid="{00000000-0005-0000-0000-00008C560000}"/>
    <cellStyle name="標準 8 9 3 3 3" xfId="15856" xr:uid="{00000000-0005-0000-0000-00008D560000}"/>
    <cellStyle name="標準 8 9 3 4" xfId="5189" xr:uid="{00000000-0005-0000-0000-00008E560000}"/>
    <cellStyle name="標準 8 9 3 4 2" xfId="11602" xr:uid="{00000000-0005-0000-0000-00008F560000}"/>
    <cellStyle name="標準 8 9 3 4 2 2" xfId="24417" xr:uid="{00000000-0005-0000-0000-000090560000}"/>
    <cellStyle name="標準 8 9 3 4 3" xfId="18010" xr:uid="{00000000-0005-0000-0000-000091560000}"/>
    <cellStyle name="標準 8 9 3 5" xfId="7447" xr:uid="{00000000-0005-0000-0000-000092560000}"/>
    <cellStyle name="標準 8 9 3 5 2" xfId="20262" xr:uid="{00000000-0005-0000-0000-000093560000}"/>
    <cellStyle name="標準 8 9 3 6" xfId="13855" xr:uid="{00000000-0005-0000-0000-000094560000}"/>
    <cellStyle name="標準 8 9 4" xfId="1536" xr:uid="{00000000-0005-0000-0000-000095560000}"/>
    <cellStyle name="標準 8 9 4 2" xfId="3568" xr:uid="{00000000-0005-0000-0000-000096560000}"/>
    <cellStyle name="標準 8 9 4 2 2" xfId="9988" xr:uid="{00000000-0005-0000-0000-000097560000}"/>
    <cellStyle name="標準 8 9 4 2 2 2" xfId="22803" xr:uid="{00000000-0005-0000-0000-000098560000}"/>
    <cellStyle name="標準 8 9 4 2 3" xfId="16396" xr:uid="{00000000-0005-0000-0000-000099560000}"/>
    <cellStyle name="標準 8 9 4 3" xfId="5732" xr:uid="{00000000-0005-0000-0000-00009A560000}"/>
    <cellStyle name="標準 8 9 4 3 2" xfId="12145" xr:uid="{00000000-0005-0000-0000-00009B560000}"/>
    <cellStyle name="標準 8 9 4 3 2 2" xfId="24960" xr:uid="{00000000-0005-0000-0000-00009C560000}"/>
    <cellStyle name="標準 8 9 4 3 3" xfId="18553" xr:uid="{00000000-0005-0000-0000-00009D560000}"/>
    <cellStyle name="標準 8 9 4 4" xfId="7963" xr:uid="{00000000-0005-0000-0000-00009E560000}"/>
    <cellStyle name="標準 8 9 4 4 2" xfId="20778" xr:uid="{00000000-0005-0000-0000-00009F560000}"/>
    <cellStyle name="標準 8 9 4 5" xfId="14371" xr:uid="{00000000-0005-0000-0000-0000A0560000}"/>
    <cellStyle name="標準 8 9 5" xfId="2546" xr:uid="{00000000-0005-0000-0000-0000A1560000}"/>
    <cellStyle name="標準 8 9 5 2" xfId="8969" xr:uid="{00000000-0005-0000-0000-0000A2560000}"/>
    <cellStyle name="標準 8 9 5 2 2" xfId="21784" xr:uid="{00000000-0005-0000-0000-0000A3560000}"/>
    <cellStyle name="標準 8 9 5 3" xfId="15377" xr:uid="{00000000-0005-0000-0000-0000A4560000}"/>
    <cellStyle name="標準 8 9 6" xfId="4710" xr:uid="{00000000-0005-0000-0000-0000A5560000}"/>
    <cellStyle name="標準 8 9 6 2" xfId="11123" xr:uid="{00000000-0005-0000-0000-0000A6560000}"/>
    <cellStyle name="標準 8 9 6 2 2" xfId="23938" xr:uid="{00000000-0005-0000-0000-0000A7560000}"/>
    <cellStyle name="標準 8 9 6 3" xfId="17531" xr:uid="{00000000-0005-0000-0000-0000A8560000}"/>
    <cellStyle name="標準 8 9 7" xfId="6822" xr:uid="{00000000-0005-0000-0000-0000A9560000}"/>
    <cellStyle name="標準 8 9 7 2" xfId="19637" xr:uid="{00000000-0005-0000-0000-0000AA560000}"/>
    <cellStyle name="標準 8 9 8" xfId="13230" xr:uid="{00000000-0005-0000-0000-0000AB560000}"/>
    <cellStyle name="標準 9" xfId="46" xr:uid="{00000000-0005-0000-0000-0000AC560000}"/>
    <cellStyle name="標準 9 10" xfId="395" xr:uid="{00000000-0005-0000-0000-0000AD560000}"/>
    <cellStyle name="標準 9 10 2" xfId="617" xr:uid="{00000000-0005-0000-0000-0000AE560000}"/>
    <cellStyle name="標準 9 10 2 2" xfId="1223" xr:uid="{00000000-0005-0000-0000-0000AF560000}"/>
    <cellStyle name="標準 9 10 2 2 2" xfId="2263" xr:uid="{00000000-0005-0000-0000-0000B0560000}"/>
    <cellStyle name="標準 9 10 2 2 2 2" xfId="4294" xr:uid="{00000000-0005-0000-0000-0000B1560000}"/>
    <cellStyle name="標準 9 10 2 2 2 2 2" xfId="10714" xr:uid="{00000000-0005-0000-0000-0000B2560000}"/>
    <cellStyle name="標準 9 10 2 2 2 2 2 2" xfId="23529" xr:uid="{00000000-0005-0000-0000-0000B3560000}"/>
    <cellStyle name="標準 9 10 2 2 2 2 3" xfId="17122" xr:uid="{00000000-0005-0000-0000-0000B4560000}"/>
    <cellStyle name="標準 9 10 2 2 2 3" xfId="6458" xr:uid="{00000000-0005-0000-0000-0000B5560000}"/>
    <cellStyle name="標準 9 10 2 2 2 3 2" xfId="12871" xr:uid="{00000000-0005-0000-0000-0000B6560000}"/>
    <cellStyle name="標準 9 10 2 2 2 3 2 2" xfId="25686" xr:uid="{00000000-0005-0000-0000-0000B7560000}"/>
    <cellStyle name="標準 9 10 2 2 2 3 3" xfId="19279" xr:uid="{00000000-0005-0000-0000-0000B8560000}"/>
    <cellStyle name="標準 9 10 2 2 2 4" xfId="8689" xr:uid="{00000000-0005-0000-0000-0000B9560000}"/>
    <cellStyle name="標準 9 10 2 2 2 4 2" xfId="21504" xr:uid="{00000000-0005-0000-0000-0000BA560000}"/>
    <cellStyle name="標準 9 10 2 2 2 5" xfId="15097" xr:uid="{00000000-0005-0000-0000-0000BB560000}"/>
    <cellStyle name="標準 9 10 2 2 3" xfId="3272" xr:uid="{00000000-0005-0000-0000-0000BC560000}"/>
    <cellStyle name="標準 9 10 2 2 3 2" xfId="9695" xr:uid="{00000000-0005-0000-0000-0000BD560000}"/>
    <cellStyle name="標準 9 10 2 2 3 2 2" xfId="22510" xr:uid="{00000000-0005-0000-0000-0000BE560000}"/>
    <cellStyle name="標準 9 10 2 2 3 3" xfId="16103" xr:uid="{00000000-0005-0000-0000-0000BF560000}"/>
    <cellStyle name="標準 9 10 2 2 4" xfId="5436" xr:uid="{00000000-0005-0000-0000-0000C0560000}"/>
    <cellStyle name="標準 9 10 2 2 4 2" xfId="11849" xr:uid="{00000000-0005-0000-0000-0000C1560000}"/>
    <cellStyle name="標準 9 10 2 2 4 2 2" xfId="24664" xr:uid="{00000000-0005-0000-0000-0000C2560000}"/>
    <cellStyle name="標準 9 10 2 2 4 3" xfId="18257" xr:uid="{00000000-0005-0000-0000-0000C3560000}"/>
    <cellStyle name="標準 9 10 2 2 5" xfId="7676" xr:uid="{00000000-0005-0000-0000-0000C4560000}"/>
    <cellStyle name="標準 9 10 2 2 5 2" xfId="20491" xr:uid="{00000000-0005-0000-0000-0000C5560000}"/>
    <cellStyle name="標準 9 10 2 2 6" xfId="14084" xr:uid="{00000000-0005-0000-0000-0000C6560000}"/>
    <cellStyle name="標準 9 10 2 3" xfId="1781" xr:uid="{00000000-0005-0000-0000-0000C7560000}"/>
    <cellStyle name="標準 9 10 2 3 2" xfId="3812" xr:uid="{00000000-0005-0000-0000-0000C8560000}"/>
    <cellStyle name="標準 9 10 2 3 2 2" xfId="10232" xr:uid="{00000000-0005-0000-0000-0000C9560000}"/>
    <cellStyle name="標準 9 10 2 3 2 2 2" xfId="23047" xr:uid="{00000000-0005-0000-0000-0000CA560000}"/>
    <cellStyle name="標準 9 10 2 3 2 3" xfId="16640" xr:uid="{00000000-0005-0000-0000-0000CB560000}"/>
    <cellStyle name="標準 9 10 2 3 3" xfId="5976" xr:uid="{00000000-0005-0000-0000-0000CC560000}"/>
    <cellStyle name="標準 9 10 2 3 3 2" xfId="12389" xr:uid="{00000000-0005-0000-0000-0000CD560000}"/>
    <cellStyle name="標準 9 10 2 3 3 2 2" xfId="25204" xr:uid="{00000000-0005-0000-0000-0000CE560000}"/>
    <cellStyle name="標準 9 10 2 3 3 3" xfId="18797" xr:uid="{00000000-0005-0000-0000-0000CF560000}"/>
    <cellStyle name="標準 9 10 2 3 4" xfId="8207" xr:uid="{00000000-0005-0000-0000-0000D0560000}"/>
    <cellStyle name="標準 9 10 2 3 4 2" xfId="21022" xr:uid="{00000000-0005-0000-0000-0000D1560000}"/>
    <cellStyle name="標準 9 10 2 3 5" xfId="14615" xr:uid="{00000000-0005-0000-0000-0000D2560000}"/>
    <cellStyle name="標準 9 10 2 4" xfId="2790" xr:uid="{00000000-0005-0000-0000-0000D3560000}"/>
    <cellStyle name="標準 9 10 2 4 2" xfId="9213" xr:uid="{00000000-0005-0000-0000-0000D4560000}"/>
    <cellStyle name="標準 9 10 2 4 2 2" xfId="22028" xr:uid="{00000000-0005-0000-0000-0000D5560000}"/>
    <cellStyle name="標準 9 10 2 4 3" xfId="15621" xr:uid="{00000000-0005-0000-0000-0000D6560000}"/>
    <cellStyle name="標準 9 10 2 5" xfId="4954" xr:uid="{00000000-0005-0000-0000-0000D7560000}"/>
    <cellStyle name="標準 9 10 2 5 2" xfId="11367" xr:uid="{00000000-0005-0000-0000-0000D8560000}"/>
    <cellStyle name="標準 9 10 2 5 2 2" xfId="24182" xr:uid="{00000000-0005-0000-0000-0000D9560000}"/>
    <cellStyle name="標準 9 10 2 5 3" xfId="17775" xr:uid="{00000000-0005-0000-0000-0000DA560000}"/>
    <cellStyle name="標準 9 10 2 6" xfId="7094" xr:uid="{00000000-0005-0000-0000-0000DB560000}"/>
    <cellStyle name="標準 9 10 2 6 2" xfId="19909" xr:uid="{00000000-0005-0000-0000-0000DC560000}"/>
    <cellStyle name="標準 9 10 2 7" xfId="13502" xr:uid="{00000000-0005-0000-0000-0000DD560000}"/>
    <cellStyle name="標準 9 10 3" xfId="1040" xr:uid="{00000000-0005-0000-0000-0000DE560000}"/>
    <cellStyle name="標準 9 10 3 2" xfId="2075" xr:uid="{00000000-0005-0000-0000-0000DF560000}"/>
    <cellStyle name="標準 9 10 3 2 2" xfId="4106" xr:uid="{00000000-0005-0000-0000-0000E0560000}"/>
    <cellStyle name="標準 9 10 3 2 2 2" xfId="10526" xr:uid="{00000000-0005-0000-0000-0000E1560000}"/>
    <cellStyle name="標準 9 10 3 2 2 2 2" xfId="23341" xr:uid="{00000000-0005-0000-0000-0000E2560000}"/>
    <cellStyle name="標準 9 10 3 2 2 3" xfId="16934" xr:uid="{00000000-0005-0000-0000-0000E3560000}"/>
    <cellStyle name="標準 9 10 3 2 3" xfId="6270" xr:uid="{00000000-0005-0000-0000-0000E4560000}"/>
    <cellStyle name="標準 9 10 3 2 3 2" xfId="12683" xr:uid="{00000000-0005-0000-0000-0000E5560000}"/>
    <cellStyle name="標準 9 10 3 2 3 2 2" xfId="25498" xr:uid="{00000000-0005-0000-0000-0000E6560000}"/>
    <cellStyle name="標準 9 10 3 2 3 3" xfId="19091" xr:uid="{00000000-0005-0000-0000-0000E7560000}"/>
    <cellStyle name="標準 9 10 3 2 4" xfId="8501" xr:uid="{00000000-0005-0000-0000-0000E8560000}"/>
    <cellStyle name="標準 9 10 3 2 4 2" xfId="21316" xr:uid="{00000000-0005-0000-0000-0000E9560000}"/>
    <cellStyle name="標準 9 10 3 2 5" xfId="14909" xr:uid="{00000000-0005-0000-0000-0000EA560000}"/>
    <cellStyle name="標準 9 10 3 3" xfId="3084" xr:uid="{00000000-0005-0000-0000-0000EB560000}"/>
    <cellStyle name="標準 9 10 3 3 2" xfId="9507" xr:uid="{00000000-0005-0000-0000-0000EC560000}"/>
    <cellStyle name="標準 9 10 3 3 2 2" xfId="22322" xr:uid="{00000000-0005-0000-0000-0000ED560000}"/>
    <cellStyle name="標準 9 10 3 3 3" xfId="15915" xr:uid="{00000000-0005-0000-0000-0000EE560000}"/>
    <cellStyle name="標準 9 10 3 4" xfId="5248" xr:uid="{00000000-0005-0000-0000-0000EF560000}"/>
    <cellStyle name="標準 9 10 3 4 2" xfId="11661" xr:uid="{00000000-0005-0000-0000-0000F0560000}"/>
    <cellStyle name="標準 9 10 3 4 2 2" xfId="24476" xr:uid="{00000000-0005-0000-0000-0000F1560000}"/>
    <cellStyle name="標準 9 10 3 4 3" xfId="18069" xr:uid="{00000000-0005-0000-0000-0000F2560000}"/>
    <cellStyle name="標準 9 10 3 5" xfId="7493" xr:uid="{00000000-0005-0000-0000-0000F3560000}"/>
    <cellStyle name="標準 9 10 3 5 2" xfId="20308" xr:uid="{00000000-0005-0000-0000-0000F4560000}"/>
    <cellStyle name="標準 9 10 3 6" xfId="13901" xr:uid="{00000000-0005-0000-0000-0000F5560000}"/>
    <cellStyle name="標準 9 10 4" xfId="1595" xr:uid="{00000000-0005-0000-0000-0000F6560000}"/>
    <cellStyle name="標準 9 10 4 2" xfId="3626" xr:uid="{00000000-0005-0000-0000-0000F7560000}"/>
    <cellStyle name="標準 9 10 4 2 2" xfId="10046" xr:uid="{00000000-0005-0000-0000-0000F8560000}"/>
    <cellStyle name="標準 9 10 4 2 2 2" xfId="22861" xr:uid="{00000000-0005-0000-0000-0000F9560000}"/>
    <cellStyle name="標準 9 10 4 2 3" xfId="16454" xr:uid="{00000000-0005-0000-0000-0000FA560000}"/>
    <cellStyle name="標準 9 10 4 3" xfId="5790" xr:uid="{00000000-0005-0000-0000-0000FB560000}"/>
    <cellStyle name="標準 9 10 4 3 2" xfId="12203" xr:uid="{00000000-0005-0000-0000-0000FC560000}"/>
    <cellStyle name="標準 9 10 4 3 2 2" xfId="25018" xr:uid="{00000000-0005-0000-0000-0000FD560000}"/>
    <cellStyle name="標準 9 10 4 3 3" xfId="18611" xr:uid="{00000000-0005-0000-0000-0000FE560000}"/>
    <cellStyle name="標準 9 10 4 4" xfId="8021" xr:uid="{00000000-0005-0000-0000-0000FF560000}"/>
    <cellStyle name="標準 9 10 4 4 2" xfId="20836" xr:uid="{00000000-0005-0000-0000-000000570000}"/>
    <cellStyle name="標準 9 10 4 5" xfId="14429" xr:uid="{00000000-0005-0000-0000-000001570000}"/>
    <cellStyle name="標準 9 10 5" xfId="2604" xr:uid="{00000000-0005-0000-0000-000002570000}"/>
    <cellStyle name="標準 9 10 5 2" xfId="9027" xr:uid="{00000000-0005-0000-0000-000003570000}"/>
    <cellStyle name="標準 9 10 5 2 2" xfId="21842" xr:uid="{00000000-0005-0000-0000-000004570000}"/>
    <cellStyle name="標準 9 10 5 3" xfId="15435" xr:uid="{00000000-0005-0000-0000-000005570000}"/>
    <cellStyle name="標準 9 10 6" xfId="4768" xr:uid="{00000000-0005-0000-0000-000006570000}"/>
    <cellStyle name="標準 9 10 6 2" xfId="11181" xr:uid="{00000000-0005-0000-0000-000007570000}"/>
    <cellStyle name="標準 9 10 6 2 2" xfId="23996" xr:uid="{00000000-0005-0000-0000-000008570000}"/>
    <cellStyle name="標準 9 10 6 3" xfId="17589" xr:uid="{00000000-0005-0000-0000-000009570000}"/>
    <cellStyle name="標準 9 10 7" xfId="6884" xr:uid="{00000000-0005-0000-0000-00000A570000}"/>
    <cellStyle name="標準 9 10 7 2" xfId="19699" xr:uid="{00000000-0005-0000-0000-00000B570000}"/>
    <cellStyle name="標準 9 10 8" xfId="13292" xr:uid="{00000000-0005-0000-0000-00000C570000}"/>
    <cellStyle name="標準 9 11" xfId="480" xr:uid="{00000000-0005-0000-0000-00000D570000}"/>
    <cellStyle name="標準 9 11 2" xfId="561" xr:uid="{00000000-0005-0000-0000-00000E570000}"/>
    <cellStyle name="標準 9 11 2 2" xfId="1150" xr:uid="{00000000-0005-0000-0000-00000F570000}"/>
    <cellStyle name="標準 9 11 2 2 2" xfId="2190" xr:uid="{00000000-0005-0000-0000-000010570000}"/>
    <cellStyle name="標準 9 11 2 2 2 2" xfId="4221" xr:uid="{00000000-0005-0000-0000-000011570000}"/>
    <cellStyle name="標準 9 11 2 2 2 2 2" xfId="10641" xr:uid="{00000000-0005-0000-0000-000012570000}"/>
    <cellStyle name="標準 9 11 2 2 2 2 2 2" xfId="23456" xr:uid="{00000000-0005-0000-0000-000013570000}"/>
    <cellStyle name="標準 9 11 2 2 2 2 3" xfId="17049" xr:uid="{00000000-0005-0000-0000-000014570000}"/>
    <cellStyle name="標準 9 11 2 2 2 3" xfId="6385" xr:uid="{00000000-0005-0000-0000-000015570000}"/>
    <cellStyle name="標準 9 11 2 2 2 3 2" xfId="12798" xr:uid="{00000000-0005-0000-0000-000016570000}"/>
    <cellStyle name="標準 9 11 2 2 2 3 2 2" xfId="25613" xr:uid="{00000000-0005-0000-0000-000017570000}"/>
    <cellStyle name="標準 9 11 2 2 2 3 3" xfId="19206" xr:uid="{00000000-0005-0000-0000-000018570000}"/>
    <cellStyle name="標準 9 11 2 2 2 4" xfId="8616" xr:uid="{00000000-0005-0000-0000-000019570000}"/>
    <cellStyle name="標準 9 11 2 2 2 4 2" xfId="21431" xr:uid="{00000000-0005-0000-0000-00001A570000}"/>
    <cellStyle name="標準 9 11 2 2 2 5" xfId="15024" xr:uid="{00000000-0005-0000-0000-00001B570000}"/>
    <cellStyle name="標準 9 11 2 2 3" xfId="3199" xr:uid="{00000000-0005-0000-0000-00001C570000}"/>
    <cellStyle name="標準 9 11 2 2 3 2" xfId="9622" xr:uid="{00000000-0005-0000-0000-00001D570000}"/>
    <cellStyle name="標準 9 11 2 2 3 2 2" xfId="22437" xr:uid="{00000000-0005-0000-0000-00001E570000}"/>
    <cellStyle name="標準 9 11 2 2 3 3" xfId="16030" xr:uid="{00000000-0005-0000-0000-00001F570000}"/>
    <cellStyle name="標準 9 11 2 2 4" xfId="5363" xr:uid="{00000000-0005-0000-0000-000020570000}"/>
    <cellStyle name="標準 9 11 2 2 4 2" xfId="11776" xr:uid="{00000000-0005-0000-0000-000021570000}"/>
    <cellStyle name="標準 9 11 2 2 4 2 2" xfId="24591" xr:uid="{00000000-0005-0000-0000-000022570000}"/>
    <cellStyle name="標準 9 11 2 2 4 3" xfId="18184" xr:uid="{00000000-0005-0000-0000-000023570000}"/>
    <cellStyle name="標準 9 11 2 2 5" xfId="7603" xr:uid="{00000000-0005-0000-0000-000024570000}"/>
    <cellStyle name="標準 9 11 2 2 5 2" xfId="20418" xr:uid="{00000000-0005-0000-0000-000025570000}"/>
    <cellStyle name="標準 9 11 2 2 6" xfId="14011" xr:uid="{00000000-0005-0000-0000-000026570000}"/>
    <cellStyle name="標準 9 11 2 3" xfId="1708" xr:uid="{00000000-0005-0000-0000-000027570000}"/>
    <cellStyle name="標準 9 11 2 3 2" xfId="3739" xr:uid="{00000000-0005-0000-0000-000028570000}"/>
    <cellStyle name="標準 9 11 2 3 2 2" xfId="10159" xr:uid="{00000000-0005-0000-0000-000029570000}"/>
    <cellStyle name="標準 9 11 2 3 2 2 2" xfId="22974" xr:uid="{00000000-0005-0000-0000-00002A570000}"/>
    <cellStyle name="標準 9 11 2 3 2 3" xfId="16567" xr:uid="{00000000-0005-0000-0000-00002B570000}"/>
    <cellStyle name="標準 9 11 2 3 3" xfId="5903" xr:uid="{00000000-0005-0000-0000-00002C570000}"/>
    <cellStyle name="標準 9 11 2 3 3 2" xfId="12316" xr:uid="{00000000-0005-0000-0000-00002D570000}"/>
    <cellStyle name="標準 9 11 2 3 3 2 2" xfId="25131" xr:uid="{00000000-0005-0000-0000-00002E570000}"/>
    <cellStyle name="標準 9 11 2 3 3 3" xfId="18724" xr:uid="{00000000-0005-0000-0000-00002F570000}"/>
    <cellStyle name="標準 9 11 2 3 4" xfId="8134" xr:uid="{00000000-0005-0000-0000-000030570000}"/>
    <cellStyle name="標準 9 11 2 3 4 2" xfId="20949" xr:uid="{00000000-0005-0000-0000-000031570000}"/>
    <cellStyle name="標準 9 11 2 3 5" xfId="14542" xr:uid="{00000000-0005-0000-0000-000032570000}"/>
    <cellStyle name="標準 9 11 2 4" xfId="2717" xr:uid="{00000000-0005-0000-0000-000033570000}"/>
    <cellStyle name="標準 9 11 2 4 2" xfId="9140" xr:uid="{00000000-0005-0000-0000-000034570000}"/>
    <cellStyle name="標準 9 11 2 4 2 2" xfId="21955" xr:uid="{00000000-0005-0000-0000-000035570000}"/>
    <cellStyle name="標準 9 11 2 4 3" xfId="15548" xr:uid="{00000000-0005-0000-0000-000036570000}"/>
    <cellStyle name="標準 9 11 2 5" xfId="4881" xr:uid="{00000000-0005-0000-0000-000037570000}"/>
    <cellStyle name="標準 9 11 2 5 2" xfId="11294" xr:uid="{00000000-0005-0000-0000-000038570000}"/>
    <cellStyle name="標準 9 11 2 5 2 2" xfId="24109" xr:uid="{00000000-0005-0000-0000-000039570000}"/>
    <cellStyle name="標準 9 11 2 5 3" xfId="17702" xr:uid="{00000000-0005-0000-0000-00003A570000}"/>
    <cellStyle name="標準 9 11 2 6" xfId="7038" xr:uid="{00000000-0005-0000-0000-00003B570000}"/>
    <cellStyle name="標準 9 11 2 6 2" xfId="19853" xr:uid="{00000000-0005-0000-0000-00003C570000}"/>
    <cellStyle name="標準 9 11 2 7" xfId="13446" xr:uid="{00000000-0005-0000-0000-00003D570000}"/>
    <cellStyle name="標準 9 11 3" xfId="980" xr:uid="{00000000-0005-0000-0000-00003E570000}"/>
    <cellStyle name="標準 9 11 3 2" xfId="2002" xr:uid="{00000000-0005-0000-0000-00003F570000}"/>
    <cellStyle name="標準 9 11 3 2 2" xfId="4033" xr:uid="{00000000-0005-0000-0000-000040570000}"/>
    <cellStyle name="標準 9 11 3 2 2 2" xfId="10453" xr:uid="{00000000-0005-0000-0000-000041570000}"/>
    <cellStyle name="標準 9 11 3 2 2 2 2" xfId="23268" xr:uid="{00000000-0005-0000-0000-000042570000}"/>
    <cellStyle name="標準 9 11 3 2 2 3" xfId="16861" xr:uid="{00000000-0005-0000-0000-000043570000}"/>
    <cellStyle name="標準 9 11 3 2 3" xfId="6197" xr:uid="{00000000-0005-0000-0000-000044570000}"/>
    <cellStyle name="標準 9 11 3 2 3 2" xfId="12610" xr:uid="{00000000-0005-0000-0000-000045570000}"/>
    <cellStyle name="標準 9 11 3 2 3 2 2" xfId="25425" xr:uid="{00000000-0005-0000-0000-000046570000}"/>
    <cellStyle name="標準 9 11 3 2 3 3" xfId="19018" xr:uid="{00000000-0005-0000-0000-000047570000}"/>
    <cellStyle name="標準 9 11 3 2 4" xfId="8428" xr:uid="{00000000-0005-0000-0000-000048570000}"/>
    <cellStyle name="標準 9 11 3 2 4 2" xfId="21243" xr:uid="{00000000-0005-0000-0000-000049570000}"/>
    <cellStyle name="標準 9 11 3 2 5" xfId="14836" xr:uid="{00000000-0005-0000-0000-00004A570000}"/>
    <cellStyle name="標準 9 11 3 3" xfId="3011" xr:uid="{00000000-0005-0000-0000-00004B570000}"/>
    <cellStyle name="標準 9 11 3 3 2" xfId="9434" xr:uid="{00000000-0005-0000-0000-00004C570000}"/>
    <cellStyle name="標準 9 11 3 3 2 2" xfId="22249" xr:uid="{00000000-0005-0000-0000-00004D570000}"/>
    <cellStyle name="標準 9 11 3 3 3" xfId="15842" xr:uid="{00000000-0005-0000-0000-00004E570000}"/>
    <cellStyle name="標準 9 11 3 4" xfId="5175" xr:uid="{00000000-0005-0000-0000-00004F570000}"/>
    <cellStyle name="標準 9 11 3 4 2" xfId="11588" xr:uid="{00000000-0005-0000-0000-000050570000}"/>
    <cellStyle name="標準 9 11 3 4 2 2" xfId="24403" xr:uid="{00000000-0005-0000-0000-000051570000}"/>
    <cellStyle name="標準 9 11 3 4 3" xfId="17996" xr:uid="{00000000-0005-0000-0000-000052570000}"/>
    <cellStyle name="標準 9 11 3 5" xfId="7433" xr:uid="{00000000-0005-0000-0000-000053570000}"/>
    <cellStyle name="標準 9 11 3 5 2" xfId="20248" xr:uid="{00000000-0005-0000-0000-000054570000}"/>
    <cellStyle name="標準 9 11 3 6" xfId="13841" xr:uid="{00000000-0005-0000-0000-000055570000}"/>
    <cellStyle name="標準 9 11 4" xfId="1522" xr:uid="{00000000-0005-0000-0000-000056570000}"/>
    <cellStyle name="標準 9 11 4 2" xfId="3554" xr:uid="{00000000-0005-0000-0000-000057570000}"/>
    <cellStyle name="標準 9 11 4 2 2" xfId="9974" xr:uid="{00000000-0005-0000-0000-000058570000}"/>
    <cellStyle name="標準 9 11 4 2 2 2" xfId="22789" xr:uid="{00000000-0005-0000-0000-000059570000}"/>
    <cellStyle name="標準 9 11 4 2 3" xfId="16382" xr:uid="{00000000-0005-0000-0000-00005A570000}"/>
    <cellStyle name="標準 9 11 4 3" xfId="5718" xr:uid="{00000000-0005-0000-0000-00005B570000}"/>
    <cellStyle name="標準 9 11 4 3 2" xfId="12131" xr:uid="{00000000-0005-0000-0000-00005C570000}"/>
    <cellStyle name="標準 9 11 4 3 2 2" xfId="24946" xr:uid="{00000000-0005-0000-0000-00005D570000}"/>
    <cellStyle name="標準 9 11 4 3 3" xfId="18539" xr:uid="{00000000-0005-0000-0000-00005E570000}"/>
    <cellStyle name="標準 9 11 4 4" xfId="7949" xr:uid="{00000000-0005-0000-0000-00005F570000}"/>
    <cellStyle name="標準 9 11 4 4 2" xfId="20764" xr:uid="{00000000-0005-0000-0000-000060570000}"/>
    <cellStyle name="標準 9 11 4 5" xfId="14357" xr:uid="{00000000-0005-0000-0000-000061570000}"/>
    <cellStyle name="標準 9 11 5" xfId="2532" xr:uid="{00000000-0005-0000-0000-000062570000}"/>
    <cellStyle name="標準 9 11 5 2" xfId="8955" xr:uid="{00000000-0005-0000-0000-000063570000}"/>
    <cellStyle name="標準 9 11 5 2 2" xfId="21770" xr:uid="{00000000-0005-0000-0000-000064570000}"/>
    <cellStyle name="標準 9 11 5 3" xfId="15363" xr:uid="{00000000-0005-0000-0000-000065570000}"/>
    <cellStyle name="標準 9 11 6" xfId="4696" xr:uid="{00000000-0005-0000-0000-000066570000}"/>
    <cellStyle name="標準 9 11 6 2" xfId="11109" xr:uid="{00000000-0005-0000-0000-000067570000}"/>
    <cellStyle name="標準 9 11 6 2 2" xfId="23924" xr:uid="{00000000-0005-0000-0000-000068570000}"/>
    <cellStyle name="標準 9 11 6 3" xfId="17517" xr:uid="{00000000-0005-0000-0000-000069570000}"/>
    <cellStyle name="標準 9 11 7" xfId="6957" xr:uid="{00000000-0005-0000-0000-00006A570000}"/>
    <cellStyle name="標準 9 11 7 2" xfId="19772" xr:uid="{00000000-0005-0000-0000-00006B570000}"/>
    <cellStyle name="標準 9 11 8" xfId="13365" xr:uid="{00000000-0005-0000-0000-00006C570000}"/>
    <cellStyle name="標準 9 12" xfId="457" xr:uid="{00000000-0005-0000-0000-00006D570000}"/>
    <cellStyle name="標準 9 12 2" xfId="526" xr:uid="{00000000-0005-0000-0000-00006E570000}"/>
    <cellStyle name="標準 9 12 2 2" xfId="1115" xr:uid="{00000000-0005-0000-0000-00006F570000}"/>
    <cellStyle name="標準 9 12 2 2 2" xfId="2155" xr:uid="{00000000-0005-0000-0000-000070570000}"/>
    <cellStyle name="標準 9 12 2 2 2 2" xfId="4186" xr:uid="{00000000-0005-0000-0000-000071570000}"/>
    <cellStyle name="標準 9 12 2 2 2 2 2" xfId="10606" xr:uid="{00000000-0005-0000-0000-000072570000}"/>
    <cellStyle name="標準 9 12 2 2 2 2 2 2" xfId="23421" xr:uid="{00000000-0005-0000-0000-000073570000}"/>
    <cellStyle name="標準 9 12 2 2 2 2 3" xfId="17014" xr:uid="{00000000-0005-0000-0000-000074570000}"/>
    <cellStyle name="標準 9 12 2 2 2 3" xfId="6350" xr:uid="{00000000-0005-0000-0000-000075570000}"/>
    <cellStyle name="標準 9 12 2 2 2 3 2" xfId="12763" xr:uid="{00000000-0005-0000-0000-000076570000}"/>
    <cellStyle name="標準 9 12 2 2 2 3 2 2" xfId="25578" xr:uid="{00000000-0005-0000-0000-000077570000}"/>
    <cellStyle name="標準 9 12 2 2 2 3 3" xfId="19171" xr:uid="{00000000-0005-0000-0000-000078570000}"/>
    <cellStyle name="標準 9 12 2 2 2 4" xfId="8581" xr:uid="{00000000-0005-0000-0000-000079570000}"/>
    <cellStyle name="標準 9 12 2 2 2 4 2" xfId="21396" xr:uid="{00000000-0005-0000-0000-00007A570000}"/>
    <cellStyle name="標準 9 12 2 2 2 5" xfId="14989" xr:uid="{00000000-0005-0000-0000-00007B570000}"/>
    <cellStyle name="標準 9 12 2 2 3" xfId="3164" xr:uid="{00000000-0005-0000-0000-00007C570000}"/>
    <cellStyle name="標準 9 12 2 2 3 2" xfId="9587" xr:uid="{00000000-0005-0000-0000-00007D570000}"/>
    <cellStyle name="標準 9 12 2 2 3 2 2" xfId="22402" xr:uid="{00000000-0005-0000-0000-00007E570000}"/>
    <cellStyle name="標準 9 12 2 2 3 3" xfId="15995" xr:uid="{00000000-0005-0000-0000-00007F570000}"/>
    <cellStyle name="標準 9 12 2 2 4" xfId="5328" xr:uid="{00000000-0005-0000-0000-000080570000}"/>
    <cellStyle name="標準 9 12 2 2 4 2" xfId="11741" xr:uid="{00000000-0005-0000-0000-000081570000}"/>
    <cellStyle name="標準 9 12 2 2 4 2 2" xfId="24556" xr:uid="{00000000-0005-0000-0000-000082570000}"/>
    <cellStyle name="標準 9 12 2 2 4 3" xfId="18149" xr:uid="{00000000-0005-0000-0000-000083570000}"/>
    <cellStyle name="標準 9 12 2 2 5" xfId="7568" xr:uid="{00000000-0005-0000-0000-000084570000}"/>
    <cellStyle name="標準 9 12 2 2 5 2" xfId="20383" xr:uid="{00000000-0005-0000-0000-000085570000}"/>
    <cellStyle name="標準 9 12 2 2 6" xfId="13976" xr:uid="{00000000-0005-0000-0000-000086570000}"/>
    <cellStyle name="標準 9 12 2 3" xfId="1673" xr:uid="{00000000-0005-0000-0000-000087570000}"/>
    <cellStyle name="標準 9 12 2 3 2" xfId="3704" xr:uid="{00000000-0005-0000-0000-000088570000}"/>
    <cellStyle name="標準 9 12 2 3 2 2" xfId="10124" xr:uid="{00000000-0005-0000-0000-000089570000}"/>
    <cellStyle name="標準 9 12 2 3 2 2 2" xfId="22939" xr:uid="{00000000-0005-0000-0000-00008A570000}"/>
    <cellStyle name="標準 9 12 2 3 2 3" xfId="16532" xr:uid="{00000000-0005-0000-0000-00008B570000}"/>
    <cellStyle name="標準 9 12 2 3 3" xfId="5868" xr:uid="{00000000-0005-0000-0000-00008C570000}"/>
    <cellStyle name="標準 9 12 2 3 3 2" xfId="12281" xr:uid="{00000000-0005-0000-0000-00008D570000}"/>
    <cellStyle name="標準 9 12 2 3 3 2 2" xfId="25096" xr:uid="{00000000-0005-0000-0000-00008E570000}"/>
    <cellStyle name="標準 9 12 2 3 3 3" xfId="18689" xr:uid="{00000000-0005-0000-0000-00008F570000}"/>
    <cellStyle name="標準 9 12 2 3 4" xfId="8099" xr:uid="{00000000-0005-0000-0000-000090570000}"/>
    <cellStyle name="標準 9 12 2 3 4 2" xfId="20914" xr:uid="{00000000-0005-0000-0000-000091570000}"/>
    <cellStyle name="標準 9 12 2 3 5" xfId="14507" xr:uid="{00000000-0005-0000-0000-000092570000}"/>
    <cellStyle name="標準 9 12 2 4" xfId="2682" xr:uid="{00000000-0005-0000-0000-000093570000}"/>
    <cellStyle name="標準 9 12 2 4 2" xfId="9105" xr:uid="{00000000-0005-0000-0000-000094570000}"/>
    <cellStyle name="標準 9 12 2 4 2 2" xfId="21920" xr:uid="{00000000-0005-0000-0000-000095570000}"/>
    <cellStyle name="標準 9 12 2 4 3" xfId="15513" xr:uid="{00000000-0005-0000-0000-000096570000}"/>
    <cellStyle name="標準 9 12 2 5" xfId="4846" xr:uid="{00000000-0005-0000-0000-000097570000}"/>
    <cellStyle name="標準 9 12 2 5 2" xfId="11259" xr:uid="{00000000-0005-0000-0000-000098570000}"/>
    <cellStyle name="標準 9 12 2 5 2 2" xfId="24074" xr:uid="{00000000-0005-0000-0000-000099570000}"/>
    <cellStyle name="標準 9 12 2 5 3" xfId="17667" xr:uid="{00000000-0005-0000-0000-00009A570000}"/>
    <cellStyle name="標準 9 12 2 6" xfId="7003" xr:uid="{00000000-0005-0000-0000-00009B570000}"/>
    <cellStyle name="標準 9 12 2 6 2" xfId="19818" xr:uid="{00000000-0005-0000-0000-00009C570000}"/>
    <cellStyle name="標準 9 12 2 7" xfId="13411" xr:uid="{00000000-0005-0000-0000-00009D570000}"/>
    <cellStyle name="標準 9 12 3" xfId="942" xr:uid="{00000000-0005-0000-0000-00009E570000}"/>
    <cellStyle name="標準 9 12 3 2" xfId="1964" xr:uid="{00000000-0005-0000-0000-00009F570000}"/>
    <cellStyle name="標準 9 12 3 2 2" xfId="3995" xr:uid="{00000000-0005-0000-0000-0000A0570000}"/>
    <cellStyle name="標準 9 12 3 2 2 2" xfId="10415" xr:uid="{00000000-0005-0000-0000-0000A1570000}"/>
    <cellStyle name="標準 9 12 3 2 2 2 2" xfId="23230" xr:uid="{00000000-0005-0000-0000-0000A2570000}"/>
    <cellStyle name="標準 9 12 3 2 2 3" xfId="16823" xr:uid="{00000000-0005-0000-0000-0000A3570000}"/>
    <cellStyle name="標準 9 12 3 2 3" xfId="6159" xr:uid="{00000000-0005-0000-0000-0000A4570000}"/>
    <cellStyle name="標準 9 12 3 2 3 2" xfId="12572" xr:uid="{00000000-0005-0000-0000-0000A5570000}"/>
    <cellStyle name="標準 9 12 3 2 3 2 2" xfId="25387" xr:uid="{00000000-0005-0000-0000-0000A6570000}"/>
    <cellStyle name="標準 9 12 3 2 3 3" xfId="18980" xr:uid="{00000000-0005-0000-0000-0000A7570000}"/>
    <cellStyle name="標準 9 12 3 2 4" xfId="8390" xr:uid="{00000000-0005-0000-0000-0000A8570000}"/>
    <cellStyle name="標準 9 12 3 2 4 2" xfId="21205" xr:uid="{00000000-0005-0000-0000-0000A9570000}"/>
    <cellStyle name="標準 9 12 3 2 5" xfId="14798" xr:uid="{00000000-0005-0000-0000-0000AA570000}"/>
    <cellStyle name="標準 9 12 3 3" xfId="2973" xr:uid="{00000000-0005-0000-0000-0000AB570000}"/>
    <cellStyle name="標準 9 12 3 3 2" xfId="9396" xr:uid="{00000000-0005-0000-0000-0000AC570000}"/>
    <cellStyle name="標準 9 12 3 3 2 2" xfId="22211" xr:uid="{00000000-0005-0000-0000-0000AD570000}"/>
    <cellStyle name="標準 9 12 3 3 3" xfId="15804" xr:uid="{00000000-0005-0000-0000-0000AE570000}"/>
    <cellStyle name="標準 9 12 3 4" xfId="5137" xr:uid="{00000000-0005-0000-0000-0000AF570000}"/>
    <cellStyle name="標準 9 12 3 4 2" xfId="11550" xr:uid="{00000000-0005-0000-0000-0000B0570000}"/>
    <cellStyle name="標準 9 12 3 4 2 2" xfId="24365" xr:uid="{00000000-0005-0000-0000-0000B1570000}"/>
    <cellStyle name="標準 9 12 3 4 3" xfId="17958" xr:uid="{00000000-0005-0000-0000-0000B2570000}"/>
    <cellStyle name="標準 9 12 3 5" xfId="7395" xr:uid="{00000000-0005-0000-0000-0000B3570000}"/>
    <cellStyle name="標準 9 12 3 5 2" xfId="20210" xr:uid="{00000000-0005-0000-0000-0000B4570000}"/>
    <cellStyle name="標準 9 12 3 6" xfId="13803" xr:uid="{00000000-0005-0000-0000-0000B5570000}"/>
    <cellStyle name="標準 9 12 4" xfId="1485" xr:uid="{00000000-0005-0000-0000-0000B6570000}"/>
    <cellStyle name="標準 9 12 4 2" xfId="3517" xr:uid="{00000000-0005-0000-0000-0000B7570000}"/>
    <cellStyle name="標準 9 12 4 2 2" xfId="9937" xr:uid="{00000000-0005-0000-0000-0000B8570000}"/>
    <cellStyle name="標準 9 12 4 2 2 2" xfId="22752" xr:uid="{00000000-0005-0000-0000-0000B9570000}"/>
    <cellStyle name="標準 9 12 4 2 3" xfId="16345" xr:uid="{00000000-0005-0000-0000-0000BA570000}"/>
    <cellStyle name="標準 9 12 4 3" xfId="5681" xr:uid="{00000000-0005-0000-0000-0000BB570000}"/>
    <cellStyle name="標準 9 12 4 3 2" xfId="12094" xr:uid="{00000000-0005-0000-0000-0000BC570000}"/>
    <cellStyle name="標準 9 12 4 3 2 2" xfId="24909" xr:uid="{00000000-0005-0000-0000-0000BD570000}"/>
    <cellStyle name="標準 9 12 4 3 3" xfId="18502" xr:uid="{00000000-0005-0000-0000-0000BE570000}"/>
    <cellStyle name="標準 9 12 4 4" xfId="7912" xr:uid="{00000000-0005-0000-0000-0000BF570000}"/>
    <cellStyle name="標準 9 12 4 4 2" xfId="20727" xr:uid="{00000000-0005-0000-0000-0000C0570000}"/>
    <cellStyle name="標準 9 12 4 5" xfId="14320" xr:uid="{00000000-0005-0000-0000-0000C1570000}"/>
    <cellStyle name="標準 9 12 5" xfId="2495" xr:uid="{00000000-0005-0000-0000-0000C2570000}"/>
    <cellStyle name="標準 9 12 5 2" xfId="8918" xr:uid="{00000000-0005-0000-0000-0000C3570000}"/>
    <cellStyle name="標準 9 12 5 2 2" xfId="21733" xr:uid="{00000000-0005-0000-0000-0000C4570000}"/>
    <cellStyle name="標準 9 12 5 3" xfId="15326" xr:uid="{00000000-0005-0000-0000-0000C5570000}"/>
    <cellStyle name="標準 9 12 6" xfId="4659" xr:uid="{00000000-0005-0000-0000-0000C6570000}"/>
    <cellStyle name="標準 9 12 6 2" xfId="11072" xr:uid="{00000000-0005-0000-0000-0000C7570000}"/>
    <cellStyle name="標準 9 12 6 2 2" xfId="23887" xr:uid="{00000000-0005-0000-0000-0000C8570000}"/>
    <cellStyle name="標準 9 12 6 3" xfId="17480" xr:uid="{00000000-0005-0000-0000-0000C9570000}"/>
    <cellStyle name="標準 9 12 7" xfId="6937" xr:uid="{00000000-0005-0000-0000-0000CA570000}"/>
    <cellStyle name="標準 9 12 7 2" xfId="19752" xr:uid="{00000000-0005-0000-0000-0000CB570000}"/>
    <cellStyle name="標準 9 12 8" xfId="13345" xr:uid="{00000000-0005-0000-0000-0000CC570000}"/>
    <cellStyle name="標準 9 13" xfId="465" xr:uid="{00000000-0005-0000-0000-0000CD570000}"/>
    <cellStyle name="標準 9 13 2" xfId="912" xr:uid="{00000000-0005-0000-0000-0000CE570000}"/>
    <cellStyle name="標準 9 13 2 2" xfId="1934" xr:uid="{00000000-0005-0000-0000-0000CF570000}"/>
    <cellStyle name="標準 9 13 2 2 2" xfId="3965" xr:uid="{00000000-0005-0000-0000-0000D0570000}"/>
    <cellStyle name="標準 9 13 2 2 2 2" xfId="10385" xr:uid="{00000000-0005-0000-0000-0000D1570000}"/>
    <cellStyle name="標準 9 13 2 2 2 2 2" xfId="23200" xr:uid="{00000000-0005-0000-0000-0000D2570000}"/>
    <cellStyle name="標準 9 13 2 2 2 3" xfId="16793" xr:uid="{00000000-0005-0000-0000-0000D3570000}"/>
    <cellStyle name="標準 9 13 2 2 3" xfId="6129" xr:uid="{00000000-0005-0000-0000-0000D4570000}"/>
    <cellStyle name="標準 9 13 2 2 3 2" xfId="12542" xr:uid="{00000000-0005-0000-0000-0000D5570000}"/>
    <cellStyle name="標準 9 13 2 2 3 2 2" xfId="25357" xr:uid="{00000000-0005-0000-0000-0000D6570000}"/>
    <cellStyle name="標準 9 13 2 2 3 3" xfId="18950" xr:uid="{00000000-0005-0000-0000-0000D7570000}"/>
    <cellStyle name="標準 9 13 2 2 4" xfId="8360" xr:uid="{00000000-0005-0000-0000-0000D8570000}"/>
    <cellStyle name="標準 9 13 2 2 4 2" xfId="21175" xr:uid="{00000000-0005-0000-0000-0000D9570000}"/>
    <cellStyle name="標準 9 13 2 2 5" xfId="14768" xr:uid="{00000000-0005-0000-0000-0000DA570000}"/>
    <cellStyle name="標準 9 13 2 3" xfId="2943" xr:uid="{00000000-0005-0000-0000-0000DB570000}"/>
    <cellStyle name="標準 9 13 2 3 2" xfId="9366" xr:uid="{00000000-0005-0000-0000-0000DC570000}"/>
    <cellStyle name="標準 9 13 2 3 2 2" xfId="22181" xr:uid="{00000000-0005-0000-0000-0000DD570000}"/>
    <cellStyle name="標準 9 13 2 3 3" xfId="15774" xr:uid="{00000000-0005-0000-0000-0000DE570000}"/>
    <cellStyle name="標準 9 13 2 4" xfId="5107" xr:uid="{00000000-0005-0000-0000-0000DF570000}"/>
    <cellStyle name="標準 9 13 2 4 2" xfId="11520" xr:uid="{00000000-0005-0000-0000-0000E0570000}"/>
    <cellStyle name="標準 9 13 2 4 2 2" xfId="24335" xr:uid="{00000000-0005-0000-0000-0000E1570000}"/>
    <cellStyle name="標準 9 13 2 4 3" xfId="17928" xr:uid="{00000000-0005-0000-0000-0000E2570000}"/>
    <cellStyle name="標準 9 13 2 5" xfId="7365" xr:uid="{00000000-0005-0000-0000-0000E3570000}"/>
    <cellStyle name="標準 9 13 2 5 2" xfId="20180" xr:uid="{00000000-0005-0000-0000-0000E4570000}"/>
    <cellStyle name="標準 9 13 2 6" xfId="13773" xr:uid="{00000000-0005-0000-0000-0000E5570000}"/>
    <cellStyle name="標準 9 13 3" xfId="1455" xr:uid="{00000000-0005-0000-0000-0000E6570000}"/>
    <cellStyle name="標準 9 13 3 2" xfId="3487" xr:uid="{00000000-0005-0000-0000-0000E7570000}"/>
    <cellStyle name="標準 9 13 3 2 2" xfId="9907" xr:uid="{00000000-0005-0000-0000-0000E8570000}"/>
    <cellStyle name="標準 9 13 3 2 2 2" xfId="22722" xr:uid="{00000000-0005-0000-0000-0000E9570000}"/>
    <cellStyle name="標準 9 13 3 2 3" xfId="16315" xr:uid="{00000000-0005-0000-0000-0000EA570000}"/>
    <cellStyle name="標準 9 13 3 3" xfId="5651" xr:uid="{00000000-0005-0000-0000-0000EB570000}"/>
    <cellStyle name="標準 9 13 3 3 2" xfId="12064" xr:uid="{00000000-0005-0000-0000-0000EC570000}"/>
    <cellStyle name="標準 9 13 3 3 2 2" xfId="24879" xr:uid="{00000000-0005-0000-0000-0000ED570000}"/>
    <cellStyle name="標準 9 13 3 3 3" xfId="18472" xr:uid="{00000000-0005-0000-0000-0000EE570000}"/>
    <cellStyle name="標準 9 13 3 4" xfId="7882" xr:uid="{00000000-0005-0000-0000-0000EF570000}"/>
    <cellStyle name="標準 9 13 3 4 2" xfId="20697" xr:uid="{00000000-0005-0000-0000-0000F0570000}"/>
    <cellStyle name="標準 9 13 3 5" xfId="14290" xr:uid="{00000000-0005-0000-0000-0000F1570000}"/>
    <cellStyle name="標準 9 13 4" xfId="2465" xr:uid="{00000000-0005-0000-0000-0000F2570000}"/>
    <cellStyle name="標準 9 13 4 2" xfId="8888" xr:uid="{00000000-0005-0000-0000-0000F3570000}"/>
    <cellStyle name="標準 9 13 4 2 2" xfId="21703" xr:uid="{00000000-0005-0000-0000-0000F4570000}"/>
    <cellStyle name="標準 9 13 4 3" xfId="15296" xr:uid="{00000000-0005-0000-0000-0000F5570000}"/>
    <cellStyle name="標準 9 13 5" xfId="4629" xr:uid="{00000000-0005-0000-0000-0000F6570000}"/>
    <cellStyle name="標準 9 13 5 2" xfId="11042" xr:uid="{00000000-0005-0000-0000-0000F7570000}"/>
    <cellStyle name="標準 9 13 5 2 2" xfId="23857" xr:uid="{00000000-0005-0000-0000-0000F8570000}"/>
    <cellStyle name="標準 9 13 5 3" xfId="17450" xr:uid="{00000000-0005-0000-0000-0000F9570000}"/>
    <cellStyle name="標準 9 13 6" xfId="6944" xr:uid="{00000000-0005-0000-0000-0000FA570000}"/>
    <cellStyle name="標準 9 13 6 2" xfId="19759" xr:uid="{00000000-0005-0000-0000-0000FB570000}"/>
    <cellStyle name="標準 9 13 7" xfId="13352" xr:uid="{00000000-0005-0000-0000-0000FC570000}"/>
    <cellStyle name="標準 9 14" xfId="499" xr:uid="{00000000-0005-0000-0000-0000FD570000}"/>
    <cellStyle name="標準 9 14 2" xfId="1084" xr:uid="{00000000-0005-0000-0000-0000FE570000}"/>
    <cellStyle name="標準 9 14 2 2" xfId="2124" xr:uid="{00000000-0005-0000-0000-0000FF570000}"/>
    <cellStyle name="標準 9 14 2 2 2" xfId="4155" xr:uid="{00000000-0005-0000-0000-000000580000}"/>
    <cellStyle name="標準 9 14 2 2 2 2" xfId="10575" xr:uid="{00000000-0005-0000-0000-000001580000}"/>
    <cellStyle name="標準 9 14 2 2 2 2 2" xfId="23390" xr:uid="{00000000-0005-0000-0000-000002580000}"/>
    <cellStyle name="標準 9 14 2 2 2 3" xfId="16983" xr:uid="{00000000-0005-0000-0000-000003580000}"/>
    <cellStyle name="標準 9 14 2 2 3" xfId="6319" xr:uid="{00000000-0005-0000-0000-000004580000}"/>
    <cellStyle name="標準 9 14 2 2 3 2" xfId="12732" xr:uid="{00000000-0005-0000-0000-000005580000}"/>
    <cellStyle name="標準 9 14 2 2 3 2 2" xfId="25547" xr:uid="{00000000-0005-0000-0000-000006580000}"/>
    <cellStyle name="標準 9 14 2 2 3 3" xfId="19140" xr:uid="{00000000-0005-0000-0000-000007580000}"/>
    <cellStyle name="標準 9 14 2 2 4" xfId="8550" xr:uid="{00000000-0005-0000-0000-000008580000}"/>
    <cellStyle name="標準 9 14 2 2 4 2" xfId="21365" xr:uid="{00000000-0005-0000-0000-000009580000}"/>
    <cellStyle name="標準 9 14 2 2 5" xfId="14958" xr:uid="{00000000-0005-0000-0000-00000A580000}"/>
    <cellStyle name="標準 9 14 2 3" xfId="3133" xr:uid="{00000000-0005-0000-0000-00000B580000}"/>
    <cellStyle name="標準 9 14 2 3 2" xfId="9556" xr:uid="{00000000-0005-0000-0000-00000C580000}"/>
    <cellStyle name="標準 9 14 2 3 2 2" xfId="22371" xr:uid="{00000000-0005-0000-0000-00000D580000}"/>
    <cellStyle name="標準 9 14 2 3 3" xfId="15964" xr:uid="{00000000-0005-0000-0000-00000E580000}"/>
    <cellStyle name="標準 9 14 2 4" xfId="5297" xr:uid="{00000000-0005-0000-0000-00000F580000}"/>
    <cellStyle name="標準 9 14 2 4 2" xfId="11710" xr:uid="{00000000-0005-0000-0000-000010580000}"/>
    <cellStyle name="標準 9 14 2 4 2 2" xfId="24525" xr:uid="{00000000-0005-0000-0000-000011580000}"/>
    <cellStyle name="標準 9 14 2 4 3" xfId="18118" xr:uid="{00000000-0005-0000-0000-000012580000}"/>
    <cellStyle name="標準 9 14 2 5" xfId="7537" xr:uid="{00000000-0005-0000-0000-000013580000}"/>
    <cellStyle name="標準 9 14 2 5 2" xfId="20352" xr:uid="{00000000-0005-0000-0000-000014580000}"/>
    <cellStyle name="標準 9 14 2 6" xfId="13945" xr:uid="{00000000-0005-0000-0000-000015580000}"/>
    <cellStyle name="標準 9 14 3" xfId="1642" xr:uid="{00000000-0005-0000-0000-000016580000}"/>
    <cellStyle name="標準 9 14 3 2" xfId="3673" xr:uid="{00000000-0005-0000-0000-000017580000}"/>
    <cellStyle name="標準 9 14 3 2 2" xfId="10093" xr:uid="{00000000-0005-0000-0000-000018580000}"/>
    <cellStyle name="標準 9 14 3 2 2 2" xfId="22908" xr:uid="{00000000-0005-0000-0000-000019580000}"/>
    <cellStyle name="標準 9 14 3 2 3" xfId="16501" xr:uid="{00000000-0005-0000-0000-00001A580000}"/>
    <cellStyle name="標準 9 14 3 3" xfId="5837" xr:uid="{00000000-0005-0000-0000-00001B580000}"/>
    <cellStyle name="標準 9 14 3 3 2" xfId="12250" xr:uid="{00000000-0005-0000-0000-00001C580000}"/>
    <cellStyle name="標準 9 14 3 3 2 2" xfId="25065" xr:uid="{00000000-0005-0000-0000-00001D580000}"/>
    <cellStyle name="標準 9 14 3 3 3" xfId="18658" xr:uid="{00000000-0005-0000-0000-00001E580000}"/>
    <cellStyle name="標準 9 14 3 4" xfId="8068" xr:uid="{00000000-0005-0000-0000-00001F580000}"/>
    <cellStyle name="標準 9 14 3 4 2" xfId="20883" xr:uid="{00000000-0005-0000-0000-000020580000}"/>
    <cellStyle name="標準 9 14 3 5" xfId="14476" xr:uid="{00000000-0005-0000-0000-000021580000}"/>
    <cellStyle name="標準 9 14 4" xfId="2651" xr:uid="{00000000-0005-0000-0000-000022580000}"/>
    <cellStyle name="標準 9 14 4 2" xfId="9074" xr:uid="{00000000-0005-0000-0000-000023580000}"/>
    <cellStyle name="標準 9 14 4 2 2" xfId="21889" xr:uid="{00000000-0005-0000-0000-000024580000}"/>
    <cellStyle name="標準 9 14 4 3" xfId="15482" xr:uid="{00000000-0005-0000-0000-000025580000}"/>
    <cellStyle name="標準 9 14 5" xfId="4815" xr:uid="{00000000-0005-0000-0000-000026580000}"/>
    <cellStyle name="標準 9 14 5 2" xfId="11228" xr:uid="{00000000-0005-0000-0000-000027580000}"/>
    <cellStyle name="標準 9 14 5 2 2" xfId="24043" xr:uid="{00000000-0005-0000-0000-000028580000}"/>
    <cellStyle name="標準 9 14 5 3" xfId="17636" xr:uid="{00000000-0005-0000-0000-000029580000}"/>
    <cellStyle name="標準 9 14 6" xfId="6976" xr:uid="{00000000-0005-0000-0000-00002A580000}"/>
    <cellStyle name="標準 9 14 6 2" xfId="19791" xr:uid="{00000000-0005-0000-0000-00002B580000}"/>
    <cellStyle name="標準 9 14 7" xfId="13384" xr:uid="{00000000-0005-0000-0000-00002C580000}"/>
    <cellStyle name="標準 9 15" xfId="451" xr:uid="{00000000-0005-0000-0000-00002D580000}"/>
    <cellStyle name="標準 9 15 2" xfId="889" xr:uid="{00000000-0005-0000-0000-00002E580000}"/>
    <cellStyle name="標準 9 15 2 2" xfId="1911" xr:uid="{00000000-0005-0000-0000-00002F580000}"/>
    <cellStyle name="標準 9 15 2 2 2" xfId="3942" xr:uid="{00000000-0005-0000-0000-000030580000}"/>
    <cellStyle name="標準 9 15 2 2 2 2" xfId="10362" xr:uid="{00000000-0005-0000-0000-000031580000}"/>
    <cellStyle name="標準 9 15 2 2 2 2 2" xfId="23177" xr:uid="{00000000-0005-0000-0000-000032580000}"/>
    <cellStyle name="標準 9 15 2 2 2 3" xfId="16770" xr:uid="{00000000-0005-0000-0000-000033580000}"/>
    <cellStyle name="標準 9 15 2 2 3" xfId="6106" xr:uid="{00000000-0005-0000-0000-000034580000}"/>
    <cellStyle name="標準 9 15 2 2 3 2" xfId="12519" xr:uid="{00000000-0005-0000-0000-000035580000}"/>
    <cellStyle name="標準 9 15 2 2 3 2 2" xfId="25334" xr:uid="{00000000-0005-0000-0000-000036580000}"/>
    <cellStyle name="標準 9 15 2 2 3 3" xfId="18927" xr:uid="{00000000-0005-0000-0000-000037580000}"/>
    <cellStyle name="標準 9 15 2 2 4" xfId="8337" xr:uid="{00000000-0005-0000-0000-000038580000}"/>
    <cellStyle name="標準 9 15 2 2 4 2" xfId="21152" xr:uid="{00000000-0005-0000-0000-000039580000}"/>
    <cellStyle name="標準 9 15 2 2 5" xfId="14745" xr:uid="{00000000-0005-0000-0000-00003A580000}"/>
    <cellStyle name="標準 9 15 2 3" xfId="2920" xr:uid="{00000000-0005-0000-0000-00003B580000}"/>
    <cellStyle name="標準 9 15 2 3 2" xfId="9343" xr:uid="{00000000-0005-0000-0000-00003C580000}"/>
    <cellStyle name="標準 9 15 2 3 2 2" xfId="22158" xr:uid="{00000000-0005-0000-0000-00003D580000}"/>
    <cellStyle name="標準 9 15 2 3 3" xfId="15751" xr:uid="{00000000-0005-0000-0000-00003E580000}"/>
    <cellStyle name="標準 9 15 2 4" xfId="5084" xr:uid="{00000000-0005-0000-0000-00003F580000}"/>
    <cellStyle name="標準 9 15 2 4 2" xfId="11497" xr:uid="{00000000-0005-0000-0000-000040580000}"/>
    <cellStyle name="標準 9 15 2 4 2 2" xfId="24312" xr:uid="{00000000-0005-0000-0000-000041580000}"/>
    <cellStyle name="標準 9 15 2 4 3" xfId="17905" xr:uid="{00000000-0005-0000-0000-000042580000}"/>
    <cellStyle name="標準 9 15 2 5" xfId="7342" xr:uid="{00000000-0005-0000-0000-000043580000}"/>
    <cellStyle name="標準 9 15 2 5 2" xfId="20157" xr:uid="{00000000-0005-0000-0000-000044580000}"/>
    <cellStyle name="標準 9 15 2 6" xfId="13750" xr:uid="{00000000-0005-0000-0000-000045580000}"/>
    <cellStyle name="標準 9 15 3" xfId="1432" xr:uid="{00000000-0005-0000-0000-000046580000}"/>
    <cellStyle name="標準 9 15 3 2" xfId="3464" xr:uid="{00000000-0005-0000-0000-000047580000}"/>
    <cellStyle name="標準 9 15 3 2 2" xfId="9884" xr:uid="{00000000-0005-0000-0000-000048580000}"/>
    <cellStyle name="標準 9 15 3 2 2 2" xfId="22699" xr:uid="{00000000-0005-0000-0000-000049580000}"/>
    <cellStyle name="標準 9 15 3 2 3" xfId="16292" xr:uid="{00000000-0005-0000-0000-00004A580000}"/>
    <cellStyle name="標準 9 15 3 3" xfId="5628" xr:uid="{00000000-0005-0000-0000-00004B580000}"/>
    <cellStyle name="標準 9 15 3 3 2" xfId="12041" xr:uid="{00000000-0005-0000-0000-00004C580000}"/>
    <cellStyle name="標準 9 15 3 3 2 2" xfId="24856" xr:uid="{00000000-0005-0000-0000-00004D580000}"/>
    <cellStyle name="標準 9 15 3 3 3" xfId="18449" xr:uid="{00000000-0005-0000-0000-00004E580000}"/>
    <cellStyle name="標準 9 15 3 4" xfId="7859" xr:uid="{00000000-0005-0000-0000-00004F580000}"/>
    <cellStyle name="標準 9 15 3 4 2" xfId="20674" xr:uid="{00000000-0005-0000-0000-000050580000}"/>
    <cellStyle name="標準 9 15 3 5" xfId="14267" xr:uid="{00000000-0005-0000-0000-000051580000}"/>
    <cellStyle name="標準 9 15 4" xfId="2442" xr:uid="{00000000-0005-0000-0000-000052580000}"/>
    <cellStyle name="標準 9 15 4 2" xfId="8865" xr:uid="{00000000-0005-0000-0000-000053580000}"/>
    <cellStyle name="標準 9 15 4 2 2" xfId="21680" xr:uid="{00000000-0005-0000-0000-000054580000}"/>
    <cellStyle name="標準 9 15 4 3" xfId="15273" xr:uid="{00000000-0005-0000-0000-000055580000}"/>
    <cellStyle name="標準 9 15 5" xfId="4606" xr:uid="{00000000-0005-0000-0000-000056580000}"/>
    <cellStyle name="標準 9 15 5 2" xfId="11019" xr:uid="{00000000-0005-0000-0000-000057580000}"/>
    <cellStyle name="標準 9 15 5 2 2" xfId="23834" xr:uid="{00000000-0005-0000-0000-000058580000}"/>
    <cellStyle name="標準 9 15 5 3" xfId="17427" xr:uid="{00000000-0005-0000-0000-000059580000}"/>
    <cellStyle name="標準 9 15 6" xfId="6931" xr:uid="{00000000-0005-0000-0000-00005A580000}"/>
    <cellStyle name="標準 9 15 6 2" xfId="19746" xr:uid="{00000000-0005-0000-0000-00005B580000}"/>
    <cellStyle name="標準 9 15 7" xfId="13339" xr:uid="{00000000-0005-0000-0000-00005C580000}"/>
    <cellStyle name="標準 9 16" xfId="816" xr:uid="{00000000-0005-0000-0000-00005D580000}"/>
    <cellStyle name="標準 9 16 2" xfId="1276" xr:uid="{00000000-0005-0000-0000-00005E580000}"/>
    <cellStyle name="標準 9 16 2 2" xfId="2316" xr:uid="{00000000-0005-0000-0000-00005F580000}"/>
    <cellStyle name="標準 9 16 2 2 2" xfId="4347" xr:uid="{00000000-0005-0000-0000-000060580000}"/>
    <cellStyle name="標準 9 16 2 2 2 2" xfId="10767" xr:uid="{00000000-0005-0000-0000-000061580000}"/>
    <cellStyle name="標準 9 16 2 2 2 2 2" xfId="23582" xr:uid="{00000000-0005-0000-0000-000062580000}"/>
    <cellStyle name="標準 9 16 2 2 2 3" xfId="17175" xr:uid="{00000000-0005-0000-0000-000063580000}"/>
    <cellStyle name="標準 9 16 2 2 3" xfId="6511" xr:uid="{00000000-0005-0000-0000-000064580000}"/>
    <cellStyle name="標準 9 16 2 2 3 2" xfId="12924" xr:uid="{00000000-0005-0000-0000-000065580000}"/>
    <cellStyle name="標準 9 16 2 2 3 2 2" xfId="25739" xr:uid="{00000000-0005-0000-0000-000066580000}"/>
    <cellStyle name="標準 9 16 2 2 3 3" xfId="19332" xr:uid="{00000000-0005-0000-0000-000067580000}"/>
    <cellStyle name="標準 9 16 2 2 4" xfId="8742" xr:uid="{00000000-0005-0000-0000-000068580000}"/>
    <cellStyle name="標準 9 16 2 2 4 2" xfId="21557" xr:uid="{00000000-0005-0000-0000-000069580000}"/>
    <cellStyle name="標準 9 16 2 2 5" xfId="15150" xr:uid="{00000000-0005-0000-0000-00006A580000}"/>
    <cellStyle name="標準 9 16 2 3" xfId="3325" xr:uid="{00000000-0005-0000-0000-00006B580000}"/>
    <cellStyle name="標準 9 16 2 3 2" xfId="9748" xr:uid="{00000000-0005-0000-0000-00006C580000}"/>
    <cellStyle name="標準 9 16 2 3 2 2" xfId="22563" xr:uid="{00000000-0005-0000-0000-00006D580000}"/>
    <cellStyle name="標準 9 16 2 3 3" xfId="16156" xr:uid="{00000000-0005-0000-0000-00006E580000}"/>
    <cellStyle name="標準 9 16 2 4" xfId="5489" xr:uid="{00000000-0005-0000-0000-00006F580000}"/>
    <cellStyle name="標準 9 16 2 4 2" xfId="11902" xr:uid="{00000000-0005-0000-0000-000070580000}"/>
    <cellStyle name="標準 9 16 2 4 2 2" xfId="24717" xr:uid="{00000000-0005-0000-0000-000071580000}"/>
    <cellStyle name="標準 9 16 2 4 3" xfId="18310" xr:uid="{00000000-0005-0000-0000-000072580000}"/>
    <cellStyle name="標準 9 16 2 5" xfId="7729" xr:uid="{00000000-0005-0000-0000-000073580000}"/>
    <cellStyle name="標準 9 16 2 5 2" xfId="20544" xr:uid="{00000000-0005-0000-0000-000074580000}"/>
    <cellStyle name="標準 9 16 2 6" xfId="14137" xr:uid="{00000000-0005-0000-0000-000075580000}"/>
    <cellStyle name="標準 9 16 3" xfId="1834" xr:uid="{00000000-0005-0000-0000-000076580000}"/>
    <cellStyle name="標準 9 16 3 2" xfId="3865" xr:uid="{00000000-0005-0000-0000-000077580000}"/>
    <cellStyle name="標準 9 16 3 2 2" xfId="10285" xr:uid="{00000000-0005-0000-0000-000078580000}"/>
    <cellStyle name="標準 9 16 3 2 2 2" xfId="23100" xr:uid="{00000000-0005-0000-0000-000079580000}"/>
    <cellStyle name="標準 9 16 3 2 3" xfId="16693" xr:uid="{00000000-0005-0000-0000-00007A580000}"/>
    <cellStyle name="標準 9 16 3 3" xfId="6029" xr:uid="{00000000-0005-0000-0000-00007B580000}"/>
    <cellStyle name="標準 9 16 3 3 2" xfId="12442" xr:uid="{00000000-0005-0000-0000-00007C580000}"/>
    <cellStyle name="標準 9 16 3 3 2 2" xfId="25257" xr:uid="{00000000-0005-0000-0000-00007D580000}"/>
    <cellStyle name="標準 9 16 3 3 3" xfId="18850" xr:uid="{00000000-0005-0000-0000-00007E580000}"/>
    <cellStyle name="標準 9 16 3 4" xfId="8260" xr:uid="{00000000-0005-0000-0000-00007F580000}"/>
    <cellStyle name="標準 9 16 3 4 2" xfId="21075" xr:uid="{00000000-0005-0000-0000-000080580000}"/>
    <cellStyle name="標準 9 16 3 5" xfId="14668" xr:uid="{00000000-0005-0000-0000-000081580000}"/>
    <cellStyle name="標準 9 16 4" xfId="2843" xr:uid="{00000000-0005-0000-0000-000082580000}"/>
    <cellStyle name="標準 9 16 4 2" xfId="9266" xr:uid="{00000000-0005-0000-0000-000083580000}"/>
    <cellStyle name="標準 9 16 4 2 2" xfId="22081" xr:uid="{00000000-0005-0000-0000-000084580000}"/>
    <cellStyle name="標準 9 16 4 3" xfId="15674" xr:uid="{00000000-0005-0000-0000-000085580000}"/>
    <cellStyle name="標準 9 16 5" xfId="5007" xr:uid="{00000000-0005-0000-0000-000086580000}"/>
    <cellStyle name="標準 9 16 5 2" xfId="11420" xr:uid="{00000000-0005-0000-0000-000087580000}"/>
    <cellStyle name="標準 9 16 5 2 2" xfId="24235" xr:uid="{00000000-0005-0000-0000-000088580000}"/>
    <cellStyle name="標準 9 16 5 3" xfId="17828" xr:uid="{00000000-0005-0000-0000-000089580000}"/>
    <cellStyle name="標準 9 16 6" xfId="7269" xr:uid="{00000000-0005-0000-0000-00008A580000}"/>
    <cellStyle name="標準 9 16 6 2" xfId="20084" xr:uid="{00000000-0005-0000-0000-00008B580000}"/>
    <cellStyle name="標準 9 16 7" xfId="13677" xr:uid="{00000000-0005-0000-0000-00008C580000}"/>
    <cellStyle name="標準 9 17" xfId="825" xr:uid="{00000000-0005-0000-0000-00008D580000}"/>
    <cellStyle name="標準 9 17 2" xfId="1843" xr:uid="{00000000-0005-0000-0000-00008E580000}"/>
    <cellStyle name="標準 9 17 2 2" xfId="3874" xr:uid="{00000000-0005-0000-0000-00008F580000}"/>
    <cellStyle name="標準 9 17 2 2 2" xfId="10294" xr:uid="{00000000-0005-0000-0000-000090580000}"/>
    <cellStyle name="標準 9 17 2 2 2 2" xfId="23109" xr:uid="{00000000-0005-0000-0000-000091580000}"/>
    <cellStyle name="標準 9 17 2 2 3" xfId="16702" xr:uid="{00000000-0005-0000-0000-000092580000}"/>
    <cellStyle name="標準 9 17 2 3" xfId="6038" xr:uid="{00000000-0005-0000-0000-000093580000}"/>
    <cellStyle name="標準 9 17 2 3 2" xfId="12451" xr:uid="{00000000-0005-0000-0000-000094580000}"/>
    <cellStyle name="標準 9 17 2 3 2 2" xfId="25266" xr:uid="{00000000-0005-0000-0000-000095580000}"/>
    <cellStyle name="標準 9 17 2 3 3" xfId="18859" xr:uid="{00000000-0005-0000-0000-000096580000}"/>
    <cellStyle name="標準 9 17 2 4" xfId="8269" xr:uid="{00000000-0005-0000-0000-000097580000}"/>
    <cellStyle name="標準 9 17 2 4 2" xfId="21084" xr:uid="{00000000-0005-0000-0000-000098580000}"/>
    <cellStyle name="標準 9 17 2 5" xfId="14677" xr:uid="{00000000-0005-0000-0000-000099580000}"/>
    <cellStyle name="標準 9 17 3" xfId="2852" xr:uid="{00000000-0005-0000-0000-00009A580000}"/>
    <cellStyle name="標準 9 17 3 2" xfId="9275" xr:uid="{00000000-0005-0000-0000-00009B580000}"/>
    <cellStyle name="標準 9 17 3 2 2" xfId="22090" xr:uid="{00000000-0005-0000-0000-00009C580000}"/>
    <cellStyle name="標準 9 17 3 3" xfId="15683" xr:uid="{00000000-0005-0000-0000-00009D580000}"/>
    <cellStyle name="標準 9 17 4" xfId="5016" xr:uid="{00000000-0005-0000-0000-00009E580000}"/>
    <cellStyle name="標準 9 17 4 2" xfId="11429" xr:uid="{00000000-0005-0000-0000-00009F580000}"/>
    <cellStyle name="標準 9 17 4 2 2" xfId="24244" xr:uid="{00000000-0005-0000-0000-0000A0580000}"/>
    <cellStyle name="標準 9 17 4 3" xfId="17837" xr:uid="{00000000-0005-0000-0000-0000A1580000}"/>
    <cellStyle name="標準 9 17 5" xfId="7278" xr:uid="{00000000-0005-0000-0000-0000A2580000}"/>
    <cellStyle name="標準 9 17 5 2" xfId="20093" xr:uid="{00000000-0005-0000-0000-0000A3580000}"/>
    <cellStyle name="標準 9 17 6" xfId="13686" xr:uid="{00000000-0005-0000-0000-0000A4580000}"/>
    <cellStyle name="標準 9 18" xfId="716" xr:uid="{00000000-0005-0000-0000-0000A5580000}"/>
    <cellStyle name="標準 9 18 2" xfId="1389" xr:uid="{00000000-0005-0000-0000-0000A6580000}"/>
    <cellStyle name="標準 9 18 2 2" xfId="3421" xr:uid="{00000000-0005-0000-0000-0000A7580000}"/>
    <cellStyle name="標準 9 18 2 2 2" xfId="9841" xr:uid="{00000000-0005-0000-0000-0000A8580000}"/>
    <cellStyle name="標準 9 18 2 2 2 2" xfId="22656" xr:uid="{00000000-0005-0000-0000-0000A9580000}"/>
    <cellStyle name="標準 9 18 2 2 3" xfId="16249" xr:uid="{00000000-0005-0000-0000-0000AA580000}"/>
    <cellStyle name="標準 9 18 2 3" xfId="5585" xr:uid="{00000000-0005-0000-0000-0000AB580000}"/>
    <cellStyle name="標準 9 18 2 3 2" xfId="11998" xr:uid="{00000000-0005-0000-0000-0000AC580000}"/>
    <cellStyle name="標準 9 18 2 3 2 2" xfId="24813" xr:uid="{00000000-0005-0000-0000-0000AD580000}"/>
    <cellStyle name="標準 9 18 2 3 3" xfId="18406" xr:uid="{00000000-0005-0000-0000-0000AE580000}"/>
    <cellStyle name="標準 9 18 2 4" xfId="7816" xr:uid="{00000000-0005-0000-0000-0000AF580000}"/>
    <cellStyle name="標準 9 18 2 4 2" xfId="20631" xr:uid="{00000000-0005-0000-0000-0000B0580000}"/>
    <cellStyle name="標準 9 18 2 5" xfId="14224" xr:uid="{00000000-0005-0000-0000-0000B1580000}"/>
    <cellStyle name="標準 9 18 3" xfId="2399" xr:uid="{00000000-0005-0000-0000-0000B2580000}"/>
    <cellStyle name="標準 9 18 3 2" xfId="8822" xr:uid="{00000000-0005-0000-0000-0000B3580000}"/>
    <cellStyle name="標準 9 18 3 2 2" xfId="21637" xr:uid="{00000000-0005-0000-0000-0000B4580000}"/>
    <cellStyle name="標準 9 18 3 3" xfId="15230" xr:uid="{00000000-0005-0000-0000-0000B5580000}"/>
    <cellStyle name="標準 9 18 4" xfId="4563" xr:uid="{00000000-0005-0000-0000-0000B6580000}"/>
    <cellStyle name="標準 9 18 4 2" xfId="10976" xr:uid="{00000000-0005-0000-0000-0000B7580000}"/>
    <cellStyle name="標準 9 18 4 2 2" xfId="23791" xr:uid="{00000000-0005-0000-0000-0000B8580000}"/>
    <cellStyle name="標準 9 18 4 3" xfId="17384" xr:uid="{00000000-0005-0000-0000-0000B9580000}"/>
    <cellStyle name="標準 9 18 5" xfId="7173" xr:uid="{00000000-0005-0000-0000-0000BA580000}"/>
    <cellStyle name="標準 9 18 5 2" xfId="19988" xr:uid="{00000000-0005-0000-0000-0000BB580000}"/>
    <cellStyle name="標準 9 18 6" xfId="13581" xr:uid="{00000000-0005-0000-0000-0000BC580000}"/>
    <cellStyle name="標準 9 19" xfId="1362" xr:uid="{00000000-0005-0000-0000-0000BD580000}"/>
    <cellStyle name="標準 9 19 2" xfId="3392" xr:uid="{00000000-0005-0000-0000-0000BE580000}"/>
    <cellStyle name="標準 9 19 2 2" xfId="5553" xr:uid="{00000000-0005-0000-0000-0000BF580000}"/>
    <cellStyle name="標準 9 19 2 2 2" xfId="11966" xr:uid="{00000000-0005-0000-0000-0000C0580000}"/>
    <cellStyle name="標準 9 19 2 2 2 2" xfId="24781" xr:uid="{00000000-0005-0000-0000-0000C1580000}"/>
    <cellStyle name="標準 9 19 2 2 3" xfId="18374" xr:uid="{00000000-0005-0000-0000-0000C2580000}"/>
    <cellStyle name="標準 9 19 2 3" xfId="9812" xr:uid="{00000000-0005-0000-0000-0000C3580000}"/>
    <cellStyle name="標準 9 19 2 3 2" xfId="22627" xr:uid="{00000000-0005-0000-0000-0000C4580000}"/>
    <cellStyle name="標準 9 19 2 4" xfId="16220" xr:uid="{00000000-0005-0000-0000-0000C5580000}"/>
    <cellStyle name="標準 9 19 3" xfId="2369" xr:uid="{00000000-0005-0000-0000-0000C6580000}"/>
    <cellStyle name="標準 9 19 3 2" xfId="8792" xr:uid="{00000000-0005-0000-0000-0000C7580000}"/>
    <cellStyle name="標準 9 19 3 2 2" xfId="21607" xr:uid="{00000000-0005-0000-0000-0000C8580000}"/>
    <cellStyle name="標準 9 19 3 3" xfId="15200" xr:uid="{00000000-0005-0000-0000-0000C9580000}"/>
    <cellStyle name="標準 9 19 4" xfId="4531" xr:uid="{00000000-0005-0000-0000-0000CA580000}"/>
    <cellStyle name="標準 9 19 4 2" xfId="10944" xr:uid="{00000000-0005-0000-0000-0000CB580000}"/>
    <cellStyle name="標準 9 19 4 2 2" xfId="23759" xr:uid="{00000000-0005-0000-0000-0000CC580000}"/>
    <cellStyle name="標準 9 19 4 3" xfId="17352" xr:uid="{00000000-0005-0000-0000-0000CD580000}"/>
    <cellStyle name="標準 9 19 5" xfId="7789" xr:uid="{00000000-0005-0000-0000-0000CE580000}"/>
    <cellStyle name="標準 9 19 5 2" xfId="20604" xr:uid="{00000000-0005-0000-0000-0000CF580000}"/>
    <cellStyle name="標準 9 19 6" xfId="14197" xr:uid="{00000000-0005-0000-0000-0000D0580000}"/>
    <cellStyle name="標準 9 2" xfId="50" xr:uid="{00000000-0005-0000-0000-0000D1580000}"/>
    <cellStyle name="標準 9 2 10" xfId="671" xr:uid="{00000000-0005-0000-0000-0000D2580000}"/>
    <cellStyle name="標準 9 2 10 2" xfId="7133" xr:uid="{00000000-0005-0000-0000-0000D3580000}"/>
    <cellStyle name="標準 9 2 10 2 2" xfId="19948" xr:uid="{00000000-0005-0000-0000-0000D4580000}"/>
    <cellStyle name="標準 9 2 10 3" xfId="13541" xr:uid="{00000000-0005-0000-0000-0000D5580000}"/>
    <cellStyle name="標準 9 2 11" xfId="6524" xr:uid="{00000000-0005-0000-0000-0000D6580000}"/>
    <cellStyle name="標準 9 2 11 2" xfId="12937" xr:uid="{00000000-0005-0000-0000-0000D7580000}"/>
    <cellStyle name="標準 9 2 11 2 2" xfId="25752" xr:uid="{00000000-0005-0000-0000-0000D8580000}"/>
    <cellStyle name="標準 9 2 11 3" xfId="19345" xr:uid="{00000000-0005-0000-0000-0000D9580000}"/>
    <cellStyle name="標準 9 2 12" xfId="641" xr:uid="{00000000-0005-0000-0000-0000DA580000}"/>
    <cellStyle name="標準 9 2 12 2" xfId="7117" xr:uid="{00000000-0005-0000-0000-0000DB580000}"/>
    <cellStyle name="標準 9 2 12 2 2" xfId="19932" xr:uid="{00000000-0005-0000-0000-0000DC580000}"/>
    <cellStyle name="標準 9 2 12 3" xfId="13525" xr:uid="{00000000-0005-0000-0000-0000DD580000}"/>
    <cellStyle name="標準 9 2 13" xfId="653" xr:uid="{00000000-0005-0000-0000-0000DE580000}"/>
    <cellStyle name="標準 9 2 13 2" xfId="7124" xr:uid="{00000000-0005-0000-0000-0000DF580000}"/>
    <cellStyle name="標準 9 2 13 2 2" xfId="19939" xr:uid="{00000000-0005-0000-0000-0000E0580000}"/>
    <cellStyle name="標準 9 2 13 3" xfId="13532" xr:uid="{00000000-0005-0000-0000-0000E1580000}"/>
    <cellStyle name="標準 9 2 14" xfId="444" xr:uid="{00000000-0005-0000-0000-0000E2580000}"/>
    <cellStyle name="標準 9 2 15" xfId="111" xr:uid="{00000000-0005-0000-0000-0000E3580000}"/>
    <cellStyle name="標準 9 2 15 2" xfId="6662" xr:uid="{00000000-0005-0000-0000-0000E4580000}"/>
    <cellStyle name="標準 9 2 15 2 2" xfId="19477" xr:uid="{00000000-0005-0000-0000-0000E5580000}"/>
    <cellStyle name="標準 9 2 15 3" xfId="13070" xr:uid="{00000000-0005-0000-0000-0000E6580000}"/>
    <cellStyle name="標準 9 2 16" xfId="6639" xr:uid="{00000000-0005-0000-0000-0000E7580000}"/>
    <cellStyle name="標準 9 2 16 2" xfId="19455" xr:uid="{00000000-0005-0000-0000-0000E8580000}"/>
    <cellStyle name="標準 9 2 17" xfId="13061" xr:uid="{00000000-0005-0000-0000-0000E9580000}"/>
    <cellStyle name="標準 9 2 2" xfId="179" xr:uid="{00000000-0005-0000-0000-0000EA580000}"/>
    <cellStyle name="標準 9 2 2 2" xfId="273" xr:uid="{00000000-0005-0000-0000-0000EB580000}"/>
    <cellStyle name="標準 9 2 2 2 2" xfId="3402" xr:uid="{00000000-0005-0000-0000-0000EC580000}"/>
    <cellStyle name="標準 9 2 2 2 2 2" xfId="9822" xr:uid="{00000000-0005-0000-0000-0000ED580000}"/>
    <cellStyle name="標準 9 2 2 2 2 2 2" xfId="22637" xr:uid="{00000000-0005-0000-0000-0000EE580000}"/>
    <cellStyle name="標準 9 2 2 2 2 3" xfId="16230" xr:uid="{00000000-0005-0000-0000-0000EF580000}"/>
    <cellStyle name="標準 9 2 2 2 3" xfId="5566" xr:uid="{00000000-0005-0000-0000-0000F0580000}"/>
    <cellStyle name="標準 9 2 2 2 3 2" xfId="11979" xr:uid="{00000000-0005-0000-0000-0000F1580000}"/>
    <cellStyle name="標準 9 2 2 2 3 2 2" xfId="24794" xr:uid="{00000000-0005-0000-0000-0000F2580000}"/>
    <cellStyle name="標準 9 2 2 2 3 3" xfId="18387" xr:uid="{00000000-0005-0000-0000-0000F3580000}"/>
    <cellStyle name="標準 9 2 2 2 4" xfId="6620" xr:uid="{00000000-0005-0000-0000-0000F4580000}"/>
    <cellStyle name="標準 9 2 2 2 4 2" xfId="13031" xr:uid="{00000000-0005-0000-0000-0000F5580000}"/>
    <cellStyle name="標準 9 2 2 2 4 2 2" xfId="25846" xr:uid="{00000000-0005-0000-0000-0000F6580000}"/>
    <cellStyle name="標準 9 2 2 2 4 3" xfId="19439" xr:uid="{00000000-0005-0000-0000-0000F7580000}"/>
    <cellStyle name="標準 9 2 2 2 5" xfId="6773" xr:uid="{00000000-0005-0000-0000-0000F8580000}"/>
    <cellStyle name="標準 9 2 2 2 5 2" xfId="19588" xr:uid="{00000000-0005-0000-0000-0000F9580000}"/>
    <cellStyle name="標準 9 2 2 2 6" xfId="13181" xr:uid="{00000000-0005-0000-0000-0000FA580000}"/>
    <cellStyle name="標準 9 2 2 3" xfId="364" xr:uid="{00000000-0005-0000-0000-0000FB580000}"/>
    <cellStyle name="標準 9 2 2 3 2" xfId="6855" xr:uid="{00000000-0005-0000-0000-0000FC580000}"/>
    <cellStyle name="標準 9 2 2 3 2 2" xfId="19670" xr:uid="{00000000-0005-0000-0000-0000FD580000}"/>
    <cellStyle name="標準 9 2 2 3 3" xfId="13263" xr:uid="{00000000-0005-0000-0000-0000FE580000}"/>
    <cellStyle name="標準 9 2 2 4" xfId="4544" xr:uid="{00000000-0005-0000-0000-0000FF580000}"/>
    <cellStyle name="標準 9 2 2 4 2" xfId="10957" xr:uid="{00000000-0005-0000-0000-000000590000}"/>
    <cellStyle name="標準 9 2 2 4 2 2" xfId="23772" xr:uid="{00000000-0005-0000-0000-000001590000}"/>
    <cellStyle name="標準 9 2 2 4 3" xfId="17365" xr:uid="{00000000-0005-0000-0000-000002590000}"/>
    <cellStyle name="標準 9 2 2 5" xfId="692" xr:uid="{00000000-0005-0000-0000-000003590000}"/>
    <cellStyle name="標準 9 2 2 5 2" xfId="7152" xr:uid="{00000000-0005-0000-0000-000004590000}"/>
    <cellStyle name="標準 9 2 2 5 2 2" xfId="19967" xr:uid="{00000000-0005-0000-0000-000005590000}"/>
    <cellStyle name="標準 9 2 2 5 3" xfId="13560" xr:uid="{00000000-0005-0000-0000-000006590000}"/>
    <cellStyle name="標準 9 2 2 6" xfId="6551" xr:uid="{00000000-0005-0000-0000-000007590000}"/>
    <cellStyle name="標準 9 2 2 6 2" xfId="12964" xr:uid="{00000000-0005-0000-0000-000008590000}"/>
    <cellStyle name="標準 9 2 2 6 2 2" xfId="25779" xr:uid="{00000000-0005-0000-0000-000009590000}"/>
    <cellStyle name="標準 9 2 2 6 3" xfId="19372" xr:uid="{00000000-0005-0000-0000-00000A590000}"/>
    <cellStyle name="標準 9 2 2 7" xfId="6592" xr:uid="{00000000-0005-0000-0000-00000B590000}"/>
    <cellStyle name="標準 9 2 2 7 2" xfId="13004" xr:uid="{00000000-0005-0000-0000-00000C590000}"/>
    <cellStyle name="標準 9 2 2 7 2 2" xfId="25819" xr:uid="{00000000-0005-0000-0000-00000D590000}"/>
    <cellStyle name="標準 9 2 2 7 3" xfId="19412" xr:uid="{00000000-0005-0000-0000-00000E590000}"/>
    <cellStyle name="標準 9 2 2 8" xfId="6699" xr:uid="{00000000-0005-0000-0000-00000F590000}"/>
    <cellStyle name="標準 9 2 2 8 2" xfId="19514" xr:uid="{00000000-0005-0000-0000-000010590000}"/>
    <cellStyle name="標準 9 2 2 9" xfId="13107" xr:uid="{00000000-0005-0000-0000-000011590000}"/>
    <cellStyle name="標準 9 2 3" xfId="199" xr:uid="{00000000-0005-0000-0000-000012590000}"/>
    <cellStyle name="標準 9 2 3 2" xfId="289" xr:uid="{00000000-0005-0000-0000-000013590000}"/>
    <cellStyle name="標準 9 2 3 2 2" xfId="6788" xr:uid="{00000000-0005-0000-0000-000014590000}"/>
    <cellStyle name="標準 9 2 3 2 2 2" xfId="19603" xr:uid="{00000000-0005-0000-0000-000015590000}"/>
    <cellStyle name="標準 9 2 3 2 3" xfId="13196" xr:uid="{00000000-0005-0000-0000-000016590000}"/>
    <cellStyle name="標準 9 2 3 3" xfId="718" xr:uid="{00000000-0005-0000-0000-000017590000}"/>
    <cellStyle name="標準 9 2 3 4" xfId="6711" xr:uid="{00000000-0005-0000-0000-000018590000}"/>
    <cellStyle name="標準 9 2 3 4 2" xfId="19526" xr:uid="{00000000-0005-0000-0000-000019590000}"/>
    <cellStyle name="標準 9 2 3 5" xfId="13119" xr:uid="{00000000-0005-0000-0000-00001A590000}"/>
    <cellStyle name="標準 9 2 4" xfId="208" xr:uid="{00000000-0005-0000-0000-00001B590000}"/>
    <cellStyle name="標準 9 2 4 2" xfId="300" xr:uid="{00000000-0005-0000-0000-00001C590000}"/>
    <cellStyle name="標準 9 2 4 2 2" xfId="5557" xr:uid="{00000000-0005-0000-0000-00001D590000}"/>
    <cellStyle name="標準 9 2 4 2 2 2" xfId="11970" xr:uid="{00000000-0005-0000-0000-00001E590000}"/>
    <cellStyle name="標準 9 2 4 2 2 2 2" xfId="24785" xr:uid="{00000000-0005-0000-0000-00001F590000}"/>
    <cellStyle name="標準 9 2 4 2 2 3" xfId="18378" xr:uid="{00000000-0005-0000-0000-000020590000}"/>
    <cellStyle name="標準 9 2 4 2 3" xfId="6791" xr:uid="{00000000-0005-0000-0000-000021590000}"/>
    <cellStyle name="標準 9 2 4 2 3 2" xfId="19606" xr:uid="{00000000-0005-0000-0000-000022590000}"/>
    <cellStyle name="標準 9 2 4 2 4" xfId="13199" xr:uid="{00000000-0005-0000-0000-000023590000}"/>
    <cellStyle name="標準 9 2 4 3" xfId="2373" xr:uid="{00000000-0005-0000-0000-000024590000}"/>
    <cellStyle name="標準 9 2 4 3 2" xfId="8796" xr:uid="{00000000-0005-0000-0000-000025590000}"/>
    <cellStyle name="標準 9 2 4 3 2 2" xfId="21611" xr:uid="{00000000-0005-0000-0000-000026590000}"/>
    <cellStyle name="標準 9 2 4 3 3" xfId="15204" xr:uid="{00000000-0005-0000-0000-000027590000}"/>
    <cellStyle name="標準 9 2 4 4" xfId="4535" xr:uid="{00000000-0005-0000-0000-000028590000}"/>
    <cellStyle name="標準 9 2 4 4 2" xfId="10948" xr:uid="{00000000-0005-0000-0000-000029590000}"/>
    <cellStyle name="標準 9 2 4 4 2 2" xfId="23763" xr:uid="{00000000-0005-0000-0000-00002A590000}"/>
    <cellStyle name="標準 9 2 4 4 3" xfId="17356" xr:uid="{00000000-0005-0000-0000-00002B590000}"/>
    <cellStyle name="標準 9 2 4 5" xfId="6714" xr:uid="{00000000-0005-0000-0000-00002C590000}"/>
    <cellStyle name="標準 9 2 4 5 2" xfId="19529" xr:uid="{00000000-0005-0000-0000-00002D590000}"/>
    <cellStyle name="標準 9 2 4 6" xfId="13122" xr:uid="{00000000-0005-0000-0000-00002E590000}"/>
    <cellStyle name="標準 9 2 5" xfId="264" xr:uid="{00000000-0005-0000-0000-00002F590000}"/>
    <cellStyle name="標準 9 2 5 2" xfId="1355" xr:uid="{00000000-0005-0000-0000-000030590000}"/>
    <cellStyle name="標準 9 2 5 3" xfId="6764" xr:uid="{00000000-0005-0000-0000-000031590000}"/>
    <cellStyle name="標準 9 2 5 3 2" xfId="19579" xr:uid="{00000000-0005-0000-0000-000032590000}"/>
    <cellStyle name="標準 9 2 5 4" xfId="13172" xr:uid="{00000000-0005-0000-0000-000033590000}"/>
    <cellStyle name="標準 9 2 6" xfId="337" xr:uid="{00000000-0005-0000-0000-000034590000}"/>
    <cellStyle name="標準 9 2 6 2" xfId="1330" xr:uid="{00000000-0005-0000-0000-000035590000}"/>
    <cellStyle name="標準 9 2 6 3" xfId="6828" xr:uid="{00000000-0005-0000-0000-000036590000}"/>
    <cellStyle name="標準 9 2 6 3 2" xfId="19643" xr:uid="{00000000-0005-0000-0000-000037590000}"/>
    <cellStyle name="標準 9 2 6 4" xfId="13236" xr:uid="{00000000-0005-0000-0000-000038590000}"/>
    <cellStyle name="標準 9 2 7" xfId="116" xr:uid="{00000000-0005-0000-0000-000039590000}"/>
    <cellStyle name="標準 9 2 7 2" xfId="3339" xr:uid="{00000000-0005-0000-0000-00003A590000}"/>
    <cellStyle name="標準 9 2 7 2 2" xfId="9762" xr:uid="{00000000-0005-0000-0000-00003B590000}"/>
    <cellStyle name="標準 9 2 7 2 2 2" xfId="22577" xr:uid="{00000000-0005-0000-0000-00003C590000}"/>
    <cellStyle name="標準 9 2 7 2 3" xfId="16170" xr:uid="{00000000-0005-0000-0000-00003D590000}"/>
    <cellStyle name="標準 9 2 7 3" xfId="4493" xr:uid="{00000000-0005-0000-0000-00003E590000}"/>
    <cellStyle name="標準 9 2 7 3 2" xfId="10906" xr:uid="{00000000-0005-0000-0000-00003F590000}"/>
    <cellStyle name="標準 9 2 7 3 2 2" xfId="23721" xr:uid="{00000000-0005-0000-0000-000040590000}"/>
    <cellStyle name="標準 9 2 7 3 3" xfId="17314" xr:uid="{00000000-0005-0000-0000-000041590000}"/>
    <cellStyle name="標準 9 2 7 4" xfId="6666" xr:uid="{00000000-0005-0000-0000-000042590000}"/>
    <cellStyle name="標準 9 2 7 4 2" xfId="19481" xr:uid="{00000000-0005-0000-0000-000043590000}"/>
    <cellStyle name="標準 9 2 7 5" xfId="13074" xr:uid="{00000000-0005-0000-0000-000044590000}"/>
    <cellStyle name="標準 9 2 8" xfId="693" xr:uid="{00000000-0005-0000-0000-000045590000}"/>
    <cellStyle name="標準 9 2 8 2" xfId="4361" xr:uid="{00000000-0005-0000-0000-000046590000}"/>
    <cellStyle name="標準 9 2 8 2 2" xfId="10775" xr:uid="{00000000-0005-0000-0000-000047590000}"/>
    <cellStyle name="標準 9 2 8 2 2 2" xfId="23590" xr:uid="{00000000-0005-0000-0000-000048590000}"/>
    <cellStyle name="標準 9 2 8 2 3" xfId="17183" xr:uid="{00000000-0005-0000-0000-000049590000}"/>
    <cellStyle name="標準 9 2 8 3" xfId="5503" xr:uid="{00000000-0005-0000-0000-00004A590000}"/>
    <cellStyle name="標準 9 2 8 3 2" xfId="11916" xr:uid="{00000000-0005-0000-0000-00004B590000}"/>
    <cellStyle name="標準 9 2 8 3 2 2" xfId="24731" xr:uid="{00000000-0005-0000-0000-00004C590000}"/>
    <cellStyle name="標準 9 2 8 3 3" xfId="18324" xr:uid="{00000000-0005-0000-0000-00004D590000}"/>
    <cellStyle name="標準 9 2 8 4" xfId="7153" xr:uid="{00000000-0005-0000-0000-00004E590000}"/>
    <cellStyle name="標準 9 2 8 4 2" xfId="19968" xr:uid="{00000000-0005-0000-0000-00004F590000}"/>
    <cellStyle name="標準 9 2 8 5" xfId="13561" xr:uid="{00000000-0005-0000-0000-000050590000}"/>
    <cellStyle name="標準 9 2 9" xfId="4459" xr:uid="{00000000-0005-0000-0000-000051590000}"/>
    <cellStyle name="標準 9 2 9 2" xfId="10873" xr:uid="{00000000-0005-0000-0000-000052590000}"/>
    <cellStyle name="標準 9 2 9 2 2" xfId="23688" xr:uid="{00000000-0005-0000-0000-000053590000}"/>
    <cellStyle name="標準 9 2 9 3" xfId="17281" xr:uid="{00000000-0005-0000-0000-000054590000}"/>
    <cellStyle name="標準 9 20" xfId="1341" xr:uid="{00000000-0005-0000-0000-000055590000}"/>
    <cellStyle name="標準 9 20 2" xfId="3378" xr:uid="{00000000-0005-0000-0000-000056590000}"/>
    <cellStyle name="標準 9 20 2 2" xfId="5539" xr:uid="{00000000-0005-0000-0000-000057590000}"/>
    <cellStyle name="標準 9 20 2 2 2" xfId="11952" xr:uid="{00000000-0005-0000-0000-000058590000}"/>
    <cellStyle name="標準 9 20 2 2 2 2" xfId="24767" xr:uid="{00000000-0005-0000-0000-000059590000}"/>
    <cellStyle name="標準 9 20 2 2 3" xfId="18360" xr:uid="{00000000-0005-0000-0000-00005A590000}"/>
    <cellStyle name="標準 9 20 2 3" xfId="9798" xr:uid="{00000000-0005-0000-0000-00005B590000}"/>
    <cellStyle name="標準 9 20 2 3 2" xfId="22613" xr:uid="{00000000-0005-0000-0000-00005C590000}"/>
    <cellStyle name="標準 9 20 2 4" xfId="16206" xr:uid="{00000000-0005-0000-0000-00005D590000}"/>
    <cellStyle name="標準 9 20 3" xfId="2355" xr:uid="{00000000-0005-0000-0000-00005E590000}"/>
    <cellStyle name="標準 9 20 3 2" xfId="8778" xr:uid="{00000000-0005-0000-0000-00005F590000}"/>
    <cellStyle name="標準 9 20 3 2 2" xfId="21593" xr:uid="{00000000-0005-0000-0000-000060590000}"/>
    <cellStyle name="標準 9 20 3 3" xfId="15186" xr:uid="{00000000-0005-0000-0000-000061590000}"/>
    <cellStyle name="標準 9 20 4" xfId="4517" xr:uid="{00000000-0005-0000-0000-000062590000}"/>
    <cellStyle name="標準 9 20 4 2" xfId="10930" xr:uid="{00000000-0005-0000-0000-000063590000}"/>
    <cellStyle name="標準 9 20 4 2 2" xfId="23745" xr:uid="{00000000-0005-0000-0000-000064590000}"/>
    <cellStyle name="標準 9 20 4 3" xfId="17338" xr:uid="{00000000-0005-0000-0000-000065590000}"/>
    <cellStyle name="標準 9 20 5" xfId="7776" xr:uid="{00000000-0005-0000-0000-000066590000}"/>
    <cellStyle name="標準 9 20 5 2" xfId="20591" xr:uid="{00000000-0005-0000-0000-000067590000}"/>
    <cellStyle name="標準 9 20 6" xfId="14184" xr:uid="{00000000-0005-0000-0000-000068590000}"/>
    <cellStyle name="標準 9 21" xfId="1332" xr:uid="{00000000-0005-0000-0000-000069590000}"/>
    <cellStyle name="標準 9 21 2" xfId="3371" xr:uid="{00000000-0005-0000-0000-00006A590000}"/>
    <cellStyle name="標準 9 21 2 2" xfId="5532" xr:uid="{00000000-0005-0000-0000-00006B590000}"/>
    <cellStyle name="標準 9 21 2 2 2" xfId="11945" xr:uid="{00000000-0005-0000-0000-00006C590000}"/>
    <cellStyle name="標準 9 21 2 2 2 2" xfId="24760" xr:uid="{00000000-0005-0000-0000-00006D590000}"/>
    <cellStyle name="標準 9 21 2 2 3" xfId="18353" xr:uid="{00000000-0005-0000-0000-00006E590000}"/>
    <cellStyle name="標準 9 21 2 3" xfId="9791" xr:uid="{00000000-0005-0000-0000-00006F590000}"/>
    <cellStyle name="標準 9 21 2 3 2" xfId="22606" xr:uid="{00000000-0005-0000-0000-000070590000}"/>
    <cellStyle name="標準 9 21 2 4" xfId="16199" xr:uid="{00000000-0005-0000-0000-000071590000}"/>
    <cellStyle name="標準 9 21 3" xfId="4510" xr:uid="{00000000-0005-0000-0000-000072590000}"/>
    <cellStyle name="標準 9 21 3 2" xfId="10923" xr:uid="{00000000-0005-0000-0000-000073590000}"/>
    <cellStyle name="標準 9 21 3 2 2" xfId="23738" xr:uid="{00000000-0005-0000-0000-000074590000}"/>
    <cellStyle name="標準 9 21 3 3" xfId="17331" xr:uid="{00000000-0005-0000-0000-000075590000}"/>
    <cellStyle name="標準 9 21 4" xfId="7769" xr:uid="{00000000-0005-0000-0000-000076590000}"/>
    <cellStyle name="標準 9 21 4 2" xfId="20584" xr:uid="{00000000-0005-0000-0000-000077590000}"/>
    <cellStyle name="標準 9 21 5" xfId="14177" xr:uid="{00000000-0005-0000-0000-000078590000}"/>
    <cellStyle name="標準 9 22" xfId="1287" xr:uid="{00000000-0005-0000-0000-000079590000}"/>
    <cellStyle name="標準 9 22 2" xfId="3335" xr:uid="{00000000-0005-0000-0000-00007A590000}"/>
    <cellStyle name="標準 9 22 2 2" xfId="9758" xr:uid="{00000000-0005-0000-0000-00007B590000}"/>
    <cellStyle name="標準 9 22 2 2 2" xfId="22573" xr:uid="{00000000-0005-0000-0000-00007C590000}"/>
    <cellStyle name="標準 9 22 2 3" xfId="16166" xr:uid="{00000000-0005-0000-0000-00007D590000}"/>
    <cellStyle name="標準 9 22 3" xfId="4489" xr:uid="{00000000-0005-0000-0000-00007E590000}"/>
    <cellStyle name="標準 9 22 3 2" xfId="10902" xr:uid="{00000000-0005-0000-0000-00007F590000}"/>
    <cellStyle name="標準 9 22 3 2 2" xfId="23717" xr:uid="{00000000-0005-0000-0000-000080590000}"/>
    <cellStyle name="標準 9 22 3 3" xfId="17310" xr:uid="{00000000-0005-0000-0000-000081590000}"/>
    <cellStyle name="標準 9 22 4" xfId="7739" xr:uid="{00000000-0005-0000-0000-000082590000}"/>
    <cellStyle name="標準 9 22 4 2" xfId="20554" xr:uid="{00000000-0005-0000-0000-000083590000}"/>
    <cellStyle name="標準 9 22 5" xfId="14147" xr:uid="{00000000-0005-0000-0000-000084590000}"/>
    <cellStyle name="標準 9 23" xfId="704" xr:uid="{00000000-0005-0000-0000-000085590000}"/>
    <cellStyle name="標準 9 23 2" xfId="4368" xr:uid="{00000000-0005-0000-0000-000086590000}"/>
    <cellStyle name="標準 9 23 2 2" xfId="10782" xr:uid="{00000000-0005-0000-0000-000087590000}"/>
    <cellStyle name="標準 9 23 2 2 2" xfId="23597" xr:uid="{00000000-0005-0000-0000-000088590000}"/>
    <cellStyle name="標準 9 23 2 3" xfId="17190" xr:uid="{00000000-0005-0000-0000-000089590000}"/>
    <cellStyle name="標準 9 23 3" xfId="5499" xr:uid="{00000000-0005-0000-0000-00008A590000}"/>
    <cellStyle name="標準 9 23 3 2" xfId="11912" xr:uid="{00000000-0005-0000-0000-00008B590000}"/>
    <cellStyle name="標準 9 23 3 2 2" xfId="24727" xr:uid="{00000000-0005-0000-0000-00008C590000}"/>
    <cellStyle name="標準 9 23 3 3" xfId="18320" xr:uid="{00000000-0005-0000-0000-00008D590000}"/>
    <cellStyle name="標準 9 23 4" xfId="7163" xr:uid="{00000000-0005-0000-0000-00008E590000}"/>
    <cellStyle name="標準 9 23 4 2" xfId="19978" xr:uid="{00000000-0005-0000-0000-00008F590000}"/>
    <cellStyle name="標準 9 23 5" xfId="13571" xr:uid="{00000000-0005-0000-0000-000090590000}"/>
    <cellStyle name="標準 9 24" xfId="2325" xr:uid="{00000000-0005-0000-0000-000091590000}"/>
    <cellStyle name="標準 9 24 2" xfId="8751" xr:uid="{00000000-0005-0000-0000-000092590000}"/>
    <cellStyle name="標準 9 24 2 2" xfId="21566" xr:uid="{00000000-0005-0000-0000-000093590000}"/>
    <cellStyle name="標準 9 24 3" xfId="15159" xr:uid="{00000000-0005-0000-0000-000094590000}"/>
    <cellStyle name="標準 9 25" xfId="4354" xr:uid="{00000000-0005-0000-0000-000095590000}"/>
    <cellStyle name="標準 9 26" xfId="4455" xr:uid="{00000000-0005-0000-0000-000096590000}"/>
    <cellStyle name="標準 9 26 2" xfId="10869" xr:uid="{00000000-0005-0000-0000-000097590000}"/>
    <cellStyle name="標準 9 26 2 2" xfId="23684" xr:uid="{00000000-0005-0000-0000-000098590000}"/>
    <cellStyle name="標準 9 26 3" xfId="17277" xr:uid="{00000000-0005-0000-0000-000099590000}"/>
    <cellStyle name="標準 9 27" xfId="667" xr:uid="{00000000-0005-0000-0000-00009A590000}"/>
    <cellStyle name="標準 9 27 2" xfId="7129" xr:uid="{00000000-0005-0000-0000-00009B590000}"/>
    <cellStyle name="標準 9 27 2 2" xfId="19944" xr:uid="{00000000-0005-0000-0000-00009C590000}"/>
    <cellStyle name="標準 9 27 3" xfId="13537" xr:uid="{00000000-0005-0000-0000-00009D590000}"/>
    <cellStyle name="標準 9 28" xfId="6520" xr:uid="{00000000-0005-0000-0000-00009E590000}"/>
    <cellStyle name="標準 9 28 2" xfId="12933" xr:uid="{00000000-0005-0000-0000-00009F590000}"/>
    <cellStyle name="標準 9 28 2 2" xfId="25748" xr:uid="{00000000-0005-0000-0000-0000A0590000}"/>
    <cellStyle name="標準 9 28 3" xfId="19341" xr:uid="{00000000-0005-0000-0000-0000A1590000}"/>
    <cellStyle name="標準 9 29" xfId="640" xr:uid="{00000000-0005-0000-0000-0000A2590000}"/>
    <cellStyle name="標準 9 29 2" xfId="7116" xr:uid="{00000000-0005-0000-0000-0000A3590000}"/>
    <cellStyle name="標準 9 29 2 2" xfId="19931" xr:uid="{00000000-0005-0000-0000-0000A4590000}"/>
    <cellStyle name="標準 9 29 3" xfId="13524" xr:uid="{00000000-0005-0000-0000-0000A5590000}"/>
    <cellStyle name="標準 9 3" xfId="128" xr:uid="{00000000-0005-0000-0000-0000A6590000}"/>
    <cellStyle name="標準 9 3 10" xfId="857" xr:uid="{00000000-0005-0000-0000-0000A7590000}"/>
    <cellStyle name="標準 9 3 10 2" xfId="1875" xr:uid="{00000000-0005-0000-0000-0000A8590000}"/>
    <cellStyle name="標準 9 3 10 2 2" xfId="3906" xr:uid="{00000000-0005-0000-0000-0000A9590000}"/>
    <cellStyle name="標準 9 3 10 2 2 2" xfId="10326" xr:uid="{00000000-0005-0000-0000-0000AA590000}"/>
    <cellStyle name="標準 9 3 10 2 2 2 2" xfId="23141" xr:uid="{00000000-0005-0000-0000-0000AB590000}"/>
    <cellStyle name="標準 9 3 10 2 2 3" xfId="16734" xr:uid="{00000000-0005-0000-0000-0000AC590000}"/>
    <cellStyle name="標準 9 3 10 2 3" xfId="6070" xr:uid="{00000000-0005-0000-0000-0000AD590000}"/>
    <cellStyle name="標準 9 3 10 2 3 2" xfId="12483" xr:uid="{00000000-0005-0000-0000-0000AE590000}"/>
    <cellStyle name="標準 9 3 10 2 3 2 2" xfId="25298" xr:uid="{00000000-0005-0000-0000-0000AF590000}"/>
    <cellStyle name="標準 9 3 10 2 3 3" xfId="18891" xr:uid="{00000000-0005-0000-0000-0000B0590000}"/>
    <cellStyle name="標準 9 3 10 2 4" xfId="8301" xr:uid="{00000000-0005-0000-0000-0000B1590000}"/>
    <cellStyle name="標準 9 3 10 2 4 2" xfId="21116" xr:uid="{00000000-0005-0000-0000-0000B2590000}"/>
    <cellStyle name="標準 9 3 10 2 5" xfId="14709" xr:uid="{00000000-0005-0000-0000-0000B3590000}"/>
    <cellStyle name="標準 9 3 10 3" xfId="2884" xr:uid="{00000000-0005-0000-0000-0000B4590000}"/>
    <cellStyle name="標準 9 3 10 3 2" xfId="9307" xr:uid="{00000000-0005-0000-0000-0000B5590000}"/>
    <cellStyle name="標準 9 3 10 3 2 2" xfId="22122" xr:uid="{00000000-0005-0000-0000-0000B6590000}"/>
    <cellStyle name="標準 9 3 10 3 3" xfId="15715" xr:uid="{00000000-0005-0000-0000-0000B7590000}"/>
    <cellStyle name="標準 9 3 10 4" xfId="5048" xr:uid="{00000000-0005-0000-0000-0000B8590000}"/>
    <cellStyle name="標準 9 3 10 4 2" xfId="11461" xr:uid="{00000000-0005-0000-0000-0000B9590000}"/>
    <cellStyle name="標準 9 3 10 4 2 2" xfId="24276" xr:uid="{00000000-0005-0000-0000-0000BA590000}"/>
    <cellStyle name="標準 9 3 10 4 3" xfId="17869" xr:uid="{00000000-0005-0000-0000-0000BB590000}"/>
    <cellStyle name="標準 9 3 10 5" xfId="7310" xr:uid="{00000000-0005-0000-0000-0000BC590000}"/>
    <cellStyle name="標準 9 3 10 5 2" xfId="20125" xr:uid="{00000000-0005-0000-0000-0000BD590000}"/>
    <cellStyle name="標準 9 3 10 6" xfId="13718" xr:uid="{00000000-0005-0000-0000-0000BE590000}"/>
    <cellStyle name="標準 9 3 11" xfId="728" xr:uid="{00000000-0005-0000-0000-0000BF590000}"/>
    <cellStyle name="標準 9 3 11 2" xfId="1401" xr:uid="{00000000-0005-0000-0000-0000C0590000}"/>
    <cellStyle name="標準 9 3 11 2 2" xfId="3433" xr:uid="{00000000-0005-0000-0000-0000C1590000}"/>
    <cellStyle name="標準 9 3 11 2 2 2" xfId="9853" xr:uid="{00000000-0005-0000-0000-0000C2590000}"/>
    <cellStyle name="標準 9 3 11 2 2 2 2" xfId="22668" xr:uid="{00000000-0005-0000-0000-0000C3590000}"/>
    <cellStyle name="標準 9 3 11 2 2 3" xfId="16261" xr:uid="{00000000-0005-0000-0000-0000C4590000}"/>
    <cellStyle name="標準 9 3 11 2 3" xfId="5597" xr:uid="{00000000-0005-0000-0000-0000C5590000}"/>
    <cellStyle name="標準 9 3 11 2 3 2" xfId="12010" xr:uid="{00000000-0005-0000-0000-0000C6590000}"/>
    <cellStyle name="標準 9 3 11 2 3 2 2" xfId="24825" xr:uid="{00000000-0005-0000-0000-0000C7590000}"/>
    <cellStyle name="標準 9 3 11 2 3 3" xfId="18418" xr:uid="{00000000-0005-0000-0000-0000C8590000}"/>
    <cellStyle name="標準 9 3 11 2 4" xfId="7828" xr:uid="{00000000-0005-0000-0000-0000C9590000}"/>
    <cellStyle name="標準 9 3 11 2 4 2" xfId="20643" xr:uid="{00000000-0005-0000-0000-0000CA590000}"/>
    <cellStyle name="標準 9 3 11 2 5" xfId="14236" xr:uid="{00000000-0005-0000-0000-0000CB590000}"/>
    <cellStyle name="標準 9 3 11 3" xfId="2411" xr:uid="{00000000-0005-0000-0000-0000CC590000}"/>
    <cellStyle name="標準 9 3 11 3 2" xfId="8834" xr:uid="{00000000-0005-0000-0000-0000CD590000}"/>
    <cellStyle name="標準 9 3 11 3 2 2" xfId="21649" xr:uid="{00000000-0005-0000-0000-0000CE590000}"/>
    <cellStyle name="標準 9 3 11 3 3" xfId="15242" xr:uid="{00000000-0005-0000-0000-0000CF590000}"/>
    <cellStyle name="標準 9 3 11 4" xfId="4575" xr:uid="{00000000-0005-0000-0000-0000D0590000}"/>
    <cellStyle name="標準 9 3 11 4 2" xfId="10988" xr:uid="{00000000-0005-0000-0000-0000D1590000}"/>
    <cellStyle name="標準 9 3 11 4 2 2" xfId="23803" xr:uid="{00000000-0005-0000-0000-0000D2590000}"/>
    <cellStyle name="標準 9 3 11 4 3" xfId="17396" xr:uid="{00000000-0005-0000-0000-0000D3590000}"/>
    <cellStyle name="標準 9 3 11 5" xfId="7182" xr:uid="{00000000-0005-0000-0000-0000D4590000}"/>
    <cellStyle name="標準 9 3 11 5 2" xfId="19997" xr:uid="{00000000-0005-0000-0000-0000D5590000}"/>
    <cellStyle name="標準 9 3 11 6" xfId="13590" xr:uid="{00000000-0005-0000-0000-0000D6590000}"/>
    <cellStyle name="標準 9 3 12" xfId="1368" xr:uid="{00000000-0005-0000-0000-0000D7590000}"/>
    <cellStyle name="標準 9 3 12 2" xfId="3398" xr:uid="{00000000-0005-0000-0000-0000D8590000}"/>
    <cellStyle name="標準 9 3 12 2 2" xfId="5562" xr:uid="{00000000-0005-0000-0000-0000D9590000}"/>
    <cellStyle name="標準 9 3 12 2 2 2" xfId="11975" xr:uid="{00000000-0005-0000-0000-0000DA590000}"/>
    <cellStyle name="標準 9 3 12 2 2 2 2" xfId="24790" xr:uid="{00000000-0005-0000-0000-0000DB590000}"/>
    <cellStyle name="標準 9 3 12 2 2 3" xfId="18383" xr:uid="{00000000-0005-0000-0000-0000DC590000}"/>
    <cellStyle name="標準 9 3 12 2 3" xfId="9818" xr:uid="{00000000-0005-0000-0000-0000DD590000}"/>
    <cellStyle name="標準 9 3 12 2 3 2" xfId="22633" xr:uid="{00000000-0005-0000-0000-0000DE590000}"/>
    <cellStyle name="標準 9 3 12 2 4" xfId="16226" xr:uid="{00000000-0005-0000-0000-0000DF590000}"/>
    <cellStyle name="標準 9 3 12 3" xfId="2378" xr:uid="{00000000-0005-0000-0000-0000E0590000}"/>
    <cellStyle name="標準 9 3 12 3 2" xfId="8801" xr:uid="{00000000-0005-0000-0000-0000E1590000}"/>
    <cellStyle name="標準 9 3 12 3 2 2" xfId="21616" xr:uid="{00000000-0005-0000-0000-0000E2590000}"/>
    <cellStyle name="標準 9 3 12 3 3" xfId="15209" xr:uid="{00000000-0005-0000-0000-0000E3590000}"/>
    <cellStyle name="標準 9 3 12 4" xfId="4540" xr:uid="{00000000-0005-0000-0000-0000E4590000}"/>
    <cellStyle name="標準 9 3 12 4 2" xfId="10953" xr:uid="{00000000-0005-0000-0000-0000E5590000}"/>
    <cellStyle name="標準 9 3 12 4 2 2" xfId="23768" xr:uid="{00000000-0005-0000-0000-0000E6590000}"/>
    <cellStyle name="標準 9 3 12 4 3" xfId="17361" xr:uid="{00000000-0005-0000-0000-0000E7590000}"/>
    <cellStyle name="標準 9 3 12 5" xfId="7795" xr:uid="{00000000-0005-0000-0000-0000E8590000}"/>
    <cellStyle name="標準 9 3 12 5 2" xfId="20610" xr:uid="{00000000-0005-0000-0000-0000E9590000}"/>
    <cellStyle name="標準 9 3 12 6" xfId="14203" xr:uid="{00000000-0005-0000-0000-0000EA590000}"/>
    <cellStyle name="標準 9 3 13" xfId="1292" xr:uid="{00000000-0005-0000-0000-0000EB590000}"/>
    <cellStyle name="標準 9 3 14" xfId="696" xr:uid="{00000000-0005-0000-0000-0000EC590000}"/>
    <cellStyle name="標準 9 3 14 2" xfId="4364" xr:uid="{00000000-0005-0000-0000-0000ED590000}"/>
    <cellStyle name="標準 9 3 14 2 2" xfId="10778" xr:uid="{00000000-0005-0000-0000-0000EE590000}"/>
    <cellStyle name="標準 9 3 14 2 2 2" xfId="23593" xr:uid="{00000000-0005-0000-0000-0000EF590000}"/>
    <cellStyle name="標準 9 3 14 2 3" xfId="17186" xr:uid="{00000000-0005-0000-0000-0000F0590000}"/>
    <cellStyle name="標準 9 3 14 3" xfId="7156" xr:uid="{00000000-0005-0000-0000-0000F1590000}"/>
    <cellStyle name="標準 9 3 14 3 2" xfId="19971" xr:uid="{00000000-0005-0000-0000-0000F2590000}"/>
    <cellStyle name="標準 9 3 14 4" xfId="13564" xr:uid="{00000000-0005-0000-0000-0000F3590000}"/>
    <cellStyle name="標準 9 3 15" xfId="4359" xr:uid="{00000000-0005-0000-0000-0000F4590000}"/>
    <cellStyle name="標準 9 3 16" xfId="661" xr:uid="{00000000-0005-0000-0000-0000F5590000}"/>
    <cellStyle name="標準 9 3 17" xfId="169" xr:uid="{00000000-0005-0000-0000-0000F6590000}"/>
    <cellStyle name="標準 9 3 17 2" xfId="6690" xr:uid="{00000000-0005-0000-0000-0000F7590000}"/>
    <cellStyle name="標準 9 3 17 2 2" xfId="19505" xr:uid="{00000000-0005-0000-0000-0000F8590000}"/>
    <cellStyle name="標準 9 3 17 3" xfId="13098" xr:uid="{00000000-0005-0000-0000-0000F9590000}"/>
    <cellStyle name="標準 9 3 2" xfId="434" xr:uid="{00000000-0005-0000-0000-0000FA590000}"/>
    <cellStyle name="標準 9 3 2 2" xfId="611" xr:uid="{00000000-0005-0000-0000-0000FB590000}"/>
    <cellStyle name="標準 9 3 2 2 2" xfId="1213" xr:uid="{00000000-0005-0000-0000-0000FC590000}"/>
    <cellStyle name="標準 9 3 2 2 2 2" xfId="2253" xr:uid="{00000000-0005-0000-0000-0000FD590000}"/>
    <cellStyle name="標準 9 3 2 2 2 2 2" xfId="4284" xr:uid="{00000000-0005-0000-0000-0000FE590000}"/>
    <cellStyle name="標準 9 3 2 2 2 2 2 2" xfId="10704" xr:uid="{00000000-0005-0000-0000-0000FF590000}"/>
    <cellStyle name="標準 9 3 2 2 2 2 2 2 2" xfId="23519" xr:uid="{00000000-0005-0000-0000-0000005A0000}"/>
    <cellStyle name="標準 9 3 2 2 2 2 2 3" xfId="17112" xr:uid="{00000000-0005-0000-0000-0000015A0000}"/>
    <cellStyle name="標準 9 3 2 2 2 2 3" xfId="6448" xr:uid="{00000000-0005-0000-0000-0000025A0000}"/>
    <cellStyle name="標準 9 3 2 2 2 2 3 2" xfId="12861" xr:uid="{00000000-0005-0000-0000-0000035A0000}"/>
    <cellStyle name="標準 9 3 2 2 2 2 3 2 2" xfId="25676" xr:uid="{00000000-0005-0000-0000-0000045A0000}"/>
    <cellStyle name="標準 9 3 2 2 2 2 3 3" xfId="19269" xr:uid="{00000000-0005-0000-0000-0000055A0000}"/>
    <cellStyle name="標準 9 3 2 2 2 2 4" xfId="8679" xr:uid="{00000000-0005-0000-0000-0000065A0000}"/>
    <cellStyle name="標準 9 3 2 2 2 2 4 2" xfId="21494" xr:uid="{00000000-0005-0000-0000-0000075A0000}"/>
    <cellStyle name="標準 9 3 2 2 2 2 5" xfId="15087" xr:uid="{00000000-0005-0000-0000-0000085A0000}"/>
    <cellStyle name="標準 9 3 2 2 2 3" xfId="3262" xr:uid="{00000000-0005-0000-0000-0000095A0000}"/>
    <cellStyle name="標準 9 3 2 2 2 3 2" xfId="9685" xr:uid="{00000000-0005-0000-0000-00000A5A0000}"/>
    <cellStyle name="標準 9 3 2 2 2 3 2 2" xfId="22500" xr:uid="{00000000-0005-0000-0000-00000B5A0000}"/>
    <cellStyle name="標準 9 3 2 2 2 3 3" xfId="16093" xr:uid="{00000000-0005-0000-0000-00000C5A0000}"/>
    <cellStyle name="標準 9 3 2 2 2 4" xfId="5426" xr:uid="{00000000-0005-0000-0000-00000D5A0000}"/>
    <cellStyle name="標準 9 3 2 2 2 4 2" xfId="11839" xr:uid="{00000000-0005-0000-0000-00000E5A0000}"/>
    <cellStyle name="標準 9 3 2 2 2 4 2 2" xfId="24654" xr:uid="{00000000-0005-0000-0000-00000F5A0000}"/>
    <cellStyle name="標準 9 3 2 2 2 4 3" xfId="18247" xr:uid="{00000000-0005-0000-0000-0000105A0000}"/>
    <cellStyle name="標準 9 3 2 2 2 5" xfId="7666" xr:uid="{00000000-0005-0000-0000-0000115A0000}"/>
    <cellStyle name="標準 9 3 2 2 2 5 2" xfId="20481" xr:uid="{00000000-0005-0000-0000-0000125A0000}"/>
    <cellStyle name="標準 9 3 2 2 2 6" xfId="14074" xr:uid="{00000000-0005-0000-0000-0000135A0000}"/>
    <cellStyle name="標準 9 3 2 2 3" xfId="1771" xr:uid="{00000000-0005-0000-0000-0000145A0000}"/>
    <cellStyle name="標準 9 3 2 2 3 2" xfId="3802" xr:uid="{00000000-0005-0000-0000-0000155A0000}"/>
    <cellStyle name="標準 9 3 2 2 3 2 2" xfId="10222" xr:uid="{00000000-0005-0000-0000-0000165A0000}"/>
    <cellStyle name="標準 9 3 2 2 3 2 2 2" xfId="23037" xr:uid="{00000000-0005-0000-0000-0000175A0000}"/>
    <cellStyle name="標準 9 3 2 2 3 2 3" xfId="16630" xr:uid="{00000000-0005-0000-0000-0000185A0000}"/>
    <cellStyle name="標準 9 3 2 2 3 3" xfId="5966" xr:uid="{00000000-0005-0000-0000-0000195A0000}"/>
    <cellStyle name="標準 9 3 2 2 3 3 2" xfId="12379" xr:uid="{00000000-0005-0000-0000-00001A5A0000}"/>
    <cellStyle name="標準 9 3 2 2 3 3 2 2" xfId="25194" xr:uid="{00000000-0005-0000-0000-00001B5A0000}"/>
    <cellStyle name="標準 9 3 2 2 3 3 3" xfId="18787" xr:uid="{00000000-0005-0000-0000-00001C5A0000}"/>
    <cellStyle name="標準 9 3 2 2 3 4" xfId="8197" xr:uid="{00000000-0005-0000-0000-00001D5A0000}"/>
    <cellStyle name="標準 9 3 2 2 3 4 2" xfId="21012" xr:uid="{00000000-0005-0000-0000-00001E5A0000}"/>
    <cellStyle name="標準 9 3 2 2 3 5" xfId="14605" xr:uid="{00000000-0005-0000-0000-00001F5A0000}"/>
    <cellStyle name="標準 9 3 2 2 4" xfId="2780" xr:uid="{00000000-0005-0000-0000-0000205A0000}"/>
    <cellStyle name="標準 9 3 2 2 4 2" xfId="9203" xr:uid="{00000000-0005-0000-0000-0000215A0000}"/>
    <cellStyle name="標準 9 3 2 2 4 2 2" xfId="22018" xr:uid="{00000000-0005-0000-0000-0000225A0000}"/>
    <cellStyle name="標準 9 3 2 2 4 3" xfId="15611" xr:uid="{00000000-0005-0000-0000-0000235A0000}"/>
    <cellStyle name="標準 9 3 2 2 5" xfId="4944" xr:uid="{00000000-0005-0000-0000-0000245A0000}"/>
    <cellStyle name="標準 9 3 2 2 5 2" xfId="11357" xr:uid="{00000000-0005-0000-0000-0000255A0000}"/>
    <cellStyle name="標準 9 3 2 2 5 2 2" xfId="24172" xr:uid="{00000000-0005-0000-0000-0000265A0000}"/>
    <cellStyle name="標準 9 3 2 2 5 3" xfId="17765" xr:uid="{00000000-0005-0000-0000-0000275A0000}"/>
    <cellStyle name="標準 9 3 2 2 6" xfId="6626" xr:uid="{00000000-0005-0000-0000-0000285A0000}"/>
    <cellStyle name="標準 9 3 2 2 6 2" xfId="13037" xr:uid="{00000000-0005-0000-0000-0000295A0000}"/>
    <cellStyle name="標準 9 3 2 2 6 2 2" xfId="25852" xr:uid="{00000000-0005-0000-0000-00002A5A0000}"/>
    <cellStyle name="標準 9 3 2 2 6 3" xfId="19445" xr:uid="{00000000-0005-0000-0000-00002B5A0000}"/>
    <cellStyle name="標準 9 3 2 2 7" xfId="7088" xr:uid="{00000000-0005-0000-0000-00002C5A0000}"/>
    <cellStyle name="標準 9 3 2 2 7 2" xfId="19903" xr:uid="{00000000-0005-0000-0000-00002D5A0000}"/>
    <cellStyle name="標準 9 3 2 2 8" xfId="13496" xr:uid="{00000000-0005-0000-0000-00002E5A0000}"/>
    <cellStyle name="標準 9 3 2 3" xfId="1033" xr:uid="{00000000-0005-0000-0000-00002F5A0000}"/>
    <cellStyle name="標準 9 3 2 3 2" xfId="2065" xr:uid="{00000000-0005-0000-0000-0000305A0000}"/>
    <cellStyle name="標準 9 3 2 3 2 2" xfId="4096" xr:uid="{00000000-0005-0000-0000-0000315A0000}"/>
    <cellStyle name="標準 9 3 2 3 2 2 2" xfId="10516" xr:uid="{00000000-0005-0000-0000-0000325A0000}"/>
    <cellStyle name="標準 9 3 2 3 2 2 2 2" xfId="23331" xr:uid="{00000000-0005-0000-0000-0000335A0000}"/>
    <cellStyle name="標準 9 3 2 3 2 2 3" xfId="16924" xr:uid="{00000000-0005-0000-0000-0000345A0000}"/>
    <cellStyle name="標準 9 3 2 3 2 3" xfId="6260" xr:uid="{00000000-0005-0000-0000-0000355A0000}"/>
    <cellStyle name="標準 9 3 2 3 2 3 2" xfId="12673" xr:uid="{00000000-0005-0000-0000-0000365A0000}"/>
    <cellStyle name="標準 9 3 2 3 2 3 2 2" xfId="25488" xr:uid="{00000000-0005-0000-0000-0000375A0000}"/>
    <cellStyle name="標準 9 3 2 3 2 3 3" xfId="19081" xr:uid="{00000000-0005-0000-0000-0000385A0000}"/>
    <cellStyle name="標準 9 3 2 3 2 4" xfId="8491" xr:uid="{00000000-0005-0000-0000-0000395A0000}"/>
    <cellStyle name="標準 9 3 2 3 2 4 2" xfId="21306" xr:uid="{00000000-0005-0000-0000-00003A5A0000}"/>
    <cellStyle name="標準 9 3 2 3 2 5" xfId="14899" xr:uid="{00000000-0005-0000-0000-00003B5A0000}"/>
    <cellStyle name="標準 9 3 2 3 3" xfId="3074" xr:uid="{00000000-0005-0000-0000-00003C5A0000}"/>
    <cellStyle name="標準 9 3 2 3 3 2" xfId="9497" xr:uid="{00000000-0005-0000-0000-00003D5A0000}"/>
    <cellStyle name="標準 9 3 2 3 3 2 2" xfId="22312" xr:uid="{00000000-0005-0000-0000-00003E5A0000}"/>
    <cellStyle name="標準 9 3 2 3 3 3" xfId="15905" xr:uid="{00000000-0005-0000-0000-00003F5A0000}"/>
    <cellStyle name="標準 9 3 2 3 4" xfId="5238" xr:uid="{00000000-0005-0000-0000-0000405A0000}"/>
    <cellStyle name="標準 9 3 2 3 4 2" xfId="11651" xr:uid="{00000000-0005-0000-0000-0000415A0000}"/>
    <cellStyle name="標準 9 3 2 3 4 2 2" xfId="24466" xr:uid="{00000000-0005-0000-0000-0000425A0000}"/>
    <cellStyle name="標準 9 3 2 3 4 3" xfId="18059" xr:uid="{00000000-0005-0000-0000-0000435A0000}"/>
    <cellStyle name="標準 9 3 2 3 5" xfId="7486" xr:uid="{00000000-0005-0000-0000-0000445A0000}"/>
    <cellStyle name="標準 9 3 2 3 5 2" xfId="20301" xr:uid="{00000000-0005-0000-0000-0000455A0000}"/>
    <cellStyle name="標準 9 3 2 3 6" xfId="13894" xr:uid="{00000000-0005-0000-0000-0000465A0000}"/>
    <cellStyle name="標準 9 3 2 4" xfId="1586" xr:uid="{00000000-0005-0000-0000-0000475A0000}"/>
    <cellStyle name="標準 9 3 2 4 2" xfId="3617" xr:uid="{00000000-0005-0000-0000-0000485A0000}"/>
    <cellStyle name="標準 9 3 2 4 2 2" xfId="10037" xr:uid="{00000000-0005-0000-0000-0000495A0000}"/>
    <cellStyle name="標準 9 3 2 4 2 2 2" xfId="22852" xr:uid="{00000000-0005-0000-0000-00004A5A0000}"/>
    <cellStyle name="標準 9 3 2 4 2 3" xfId="16445" xr:uid="{00000000-0005-0000-0000-00004B5A0000}"/>
    <cellStyle name="標準 9 3 2 4 3" xfId="5781" xr:uid="{00000000-0005-0000-0000-00004C5A0000}"/>
    <cellStyle name="標準 9 3 2 4 3 2" xfId="12194" xr:uid="{00000000-0005-0000-0000-00004D5A0000}"/>
    <cellStyle name="標準 9 3 2 4 3 2 2" xfId="25009" xr:uid="{00000000-0005-0000-0000-00004E5A0000}"/>
    <cellStyle name="標準 9 3 2 4 3 3" xfId="18602" xr:uid="{00000000-0005-0000-0000-00004F5A0000}"/>
    <cellStyle name="標準 9 3 2 4 4" xfId="8012" xr:uid="{00000000-0005-0000-0000-0000505A0000}"/>
    <cellStyle name="標準 9 3 2 4 4 2" xfId="20827" xr:uid="{00000000-0005-0000-0000-0000515A0000}"/>
    <cellStyle name="標準 9 3 2 4 5" xfId="14420" xr:uid="{00000000-0005-0000-0000-0000525A0000}"/>
    <cellStyle name="標準 9 3 2 5" xfId="2595" xr:uid="{00000000-0005-0000-0000-0000535A0000}"/>
    <cellStyle name="標準 9 3 2 5 2" xfId="9018" xr:uid="{00000000-0005-0000-0000-0000545A0000}"/>
    <cellStyle name="標準 9 3 2 5 2 2" xfId="21833" xr:uid="{00000000-0005-0000-0000-0000555A0000}"/>
    <cellStyle name="標準 9 3 2 5 3" xfId="15426" xr:uid="{00000000-0005-0000-0000-0000565A0000}"/>
    <cellStyle name="標準 9 3 2 6" xfId="4759" xr:uid="{00000000-0005-0000-0000-0000575A0000}"/>
    <cellStyle name="標準 9 3 2 6 2" xfId="11172" xr:uid="{00000000-0005-0000-0000-0000585A0000}"/>
    <cellStyle name="標準 9 3 2 6 2 2" xfId="23987" xr:uid="{00000000-0005-0000-0000-0000595A0000}"/>
    <cellStyle name="標準 9 3 2 6 3" xfId="17580" xr:uid="{00000000-0005-0000-0000-00005A5A0000}"/>
    <cellStyle name="標準 9 3 2 7" xfId="6598" xr:uid="{00000000-0005-0000-0000-00005B5A0000}"/>
    <cellStyle name="標準 9 3 2 7 2" xfId="13010" xr:uid="{00000000-0005-0000-0000-00005C5A0000}"/>
    <cellStyle name="標準 9 3 2 7 2 2" xfId="25825" xr:uid="{00000000-0005-0000-0000-00005D5A0000}"/>
    <cellStyle name="標準 9 3 2 7 3" xfId="19418" xr:uid="{00000000-0005-0000-0000-00005E5A0000}"/>
    <cellStyle name="標準 9 3 2 8" xfId="6917" xr:uid="{00000000-0005-0000-0000-00005F5A0000}"/>
    <cellStyle name="標準 9 3 2 8 2" xfId="19732" xr:uid="{00000000-0005-0000-0000-0000605A0000}"/>
    <cellStyle name="標準 9 3 2 9" xfId="13325" xr:uid="{00000000-0005-0000-0000-0000615A0000}"/>
    <cellStyle name="標準 9 3 3" xfId="417" xr:uid="{00000000-0005-0000-0000-0000625A0000}"/>
    <cellStyle name="標準 9 3 3 2" xfId="631" xr:uid="{00000000-0005-0000-0000-0000635A0000}"/>
    <cellStyle name="標準 9 3 3 2 2" xfId="1243" xr:uid="{00000000-0005-0000-0000-0000645A0000}"/>
    <cellStyle name="標準 9 3 3 2 2 2" xfId="2283" xr:uid="{00000000-0005-0000-0000-0000655A0000}"/>
    <cellStyle name="標準 9 3 3 2 2 2 2" xfId="4314" xr:uid="{00000000-0005-0000-0000-0000665A0000}"/>
    <cellStyle name="標準 9 3 3 2 2 2 2 2" xfId="10734" xr:uid="{00000000-0005-0000-0000-0000675A0000}"/>
    <cellStyle name="標準 9 3 3 2 2 2 2 2 2" xfId="23549" xr:uid="{00000000-0005-0000-0000-0000685A0000}"/>
    <cellStyle name="標準 9 3 3 2 2 2 2 3" xfId="17142" xr:uid="{00000000-0005-0000-0000-0000695A0000}"/>
    <cellStyle name="標準 9 3 3 2 2 2 3" xfId="6478" xr:uid="{00000000-0005-0000-0000-00006A5A0000}"/>
    <cellStyle name="標準 9 3 3 2 2 2 3 2" xfId="12891" xr:uid="{00000000-0005-0000-0000-00006B5A0000}"/>
    <cellStyle name="標準 9 3 3 2 2 2 3 2 2" xfId="25706" xr:uid="{00000000-0005-0000-0000-00006C5A0000}"/>
    <cellStyle name="標準 9 3 3 2 2 2 3 3" xfId="19299" xr:uid="{00000000-0005-0000-0000-00006D5A0000}"/>
    <cellStyle name="標準 9 3 3 2 2 2 4" xfId="8709" xr:uid="{00000000-0005-0000-0000-00006E5A0000}"/>
    <cellStyle name="標準 9 3 3 2 2 2 4 2" xfId="21524" xr:uid="{00000000-0005-0000-0000-00006F5A0000}"/>
    <cellStyle name="標準 9 3 3 2 2 2 5" xfId="15117" xr:uid="{00000000-0005-0000-0000-0000705A0000}"/>
    <cellStyle name="標準 9 3 3 2 2 3" xfId="3292" xr:uid="{00000000-0005-0000-0000-0000715A0000}"/>
    <cellStyle name="標準 9 3 3 2 2 3 2" xfId="9715" xr:uid="{00000000-0005-0000-0000-0000725A0000}"/>
    <cellStyle name="標準 9 3 3 2 2 3 2 2" xfId="22530" xr:uid="{00000000-0005-0000-0000-0000735A0000}"/>
    <cellStyle name="標準 9 3 3 2 2 3 3" xfId="16123" xr:uid="{00000000-0005-0000-0000-0000745A0000}"/>
    <cellStyle name="標準 9 3 3 2 2 4" xfId="5456" xr:uid="{00000000-0005-0000-0000-0000755A0000}"/>
    <cellStyle name="標準 9 3 3 2 2 4 2" xfId="11869" xr:uid="{00000000-0005-0000-0000-0000765A0000}"/>
    <cellStyle name="標準 9 3 3 2 2 4 2 2" xfId="24684" xr:uid="{00000000-0005-0000-0000-0000775A0000}"/>
    <cellStyle name="標準 9 3 3 2 2 4 3" xfId="18277" xr:uid="{00000000-0005-0000-0000-0000785A0000}"/>
    <cellStyle name="標準 9 3 3 2 2 5" xfId="7696" xr:uid="{00000000-0005-0000-0000-0000795A0000}"/>
    <cellStyle name="標準 9 3 3 2 2 5 2" xfId="20511" xr:uid="{00000000-0005-0000-0000-00007A5A0000}"/>
    <cellStyle name="標準 9 3 3 2 2 6" xfId="14104" xr:uid="{00000000-0005-0000-0000-00007B5A0000}"/>
    <cellStyle name="標準 9 3 3 2 3" xfId="1801" xr:uid="{00000000-0005-0000-0000-00007C5A0000}"/>
    <cellStyle name="標準 9 3 3 2 3 2" xfId="3832" xr:uid="{00000000-0005-0000-0000-00007D5A0000}"/>
    <cellStyle name="標準 9 3 3 2 3 2 2" xfId="10252" xr:uid="{00000000-0005-0000-0000-00007E5A0000}"/>
    <cellStyle name="標準 9 3 3 2 3 2 2 2" xfId="23067" xr:uid="{00000000-0005-0000-0000-00007F5A0000}"/>
    <cellStyle name="標準 9 3 3 2 3 2 3" xfId="16660" xr:uid="{00000000-0005-0000-0000-0000805A0000}"/>
    <cellStyle name="標準 9 3 3 2 3 3" xfId="5996" xr:uid="{00000000-0005-0000-0000-0000815A0000}"/>
    <cellStyle name="標準 9 3 3 2 3 3 2" xfId="12409" xr:uid="{00000000-0005-0000-0000-0000825A0000}"/>
    <cellStyle name="標準 9 3 3 2 3 3 2 2" xfId="25224" xr:uid="{00000000-0005-0000-0000-0000835A0000}"/>
    <cellStyle name="標準 9 3 3 2 3 3 3" xfId="18817" xr:uid="{00000000-0005-0000-0000-0000845A0000}"/>
    <cellStyle name="標準 9 3 3 2 3 4" xfId="8227" xr:uid="{00000000-0005-0000-0000-0000855A0000}"/>
    <cellStyle name="標準 9 3 3 2 3 4 2" xfId="21042" xr:uid="{00000000-0005-0000-0000-0000865A0000}"/>
    <cellStyle name="標準 9 3 3 2 3 5" xfId="14635" xr:uid="{00000000-0005-0000-0000-0000875A0000}"/>
    <cellStyle name="標準 9 3 3 2 4" xfId="2810" xr:uid="{00000000-0005-0000-0000-0000885A0000}"/>
    <cellStyle name="標準 9 3 3 2 4 2" xfId="9233" xr:uid="{00000000-0005-0000-0000-0000895A0000}"/>
    <cellStyle name="標準 9 3 3 2 4 2 2" xfId="22048" xr:uid="{00000000-0005-0000-0000-00008A5A0000}"/>
    <cellStyle name="標準 9 3 3 2 4 3" xfId="15641" xr:uid="{00000000-0005-0000-0000-00008B5A0000}"/>
    <cellStyle name="標準 9 3 3 2 5" xfId="4974" xr:uid="{00000000-0005-0000-0000-00008C5A0000}"/>
    <cellStyle name="標準 9 3 3 2 5 2" xfId="11387" xr:uid="{00000000-0005-0000-0000-00008D5A0000}"/>
    <cellStyle name="標準 9 3 3 2 5 2 2" xfId="24202" xr:uid="{00000000-0005-0000-0000-00008E5A0000}"/>
    <cellStyle name="標準 9 3 3 2 5 3" xfId="17795" xr:uid="{00000000-0005-0000-0000-00008F5A0000}"/>
    <cellStyle name="標準 9 3 3 2 6" xfId="7108" xr:uid="{00000000-0005-0000-0000-0000905A0000}"/>
    <cellStyle name="標準 9 3 3 2 6 2" xfId="19923" xr:uid="{00000000-0005-0000-0000-0000915A0000}"/>
    <cellStyle name="標準 9 3 3 2 7" xfId="13516" xr:uid="{00000000-0005-0000-0000-0000925A0000}"/>
    <cellStyle name="標準 9 3 3 3" xfId="1055" xr:uid="{00000000-0005-0000-0000-0000935A0000}"/>
    <cellStyle name="標準 9 3 3 3 2" xfId="2095" xr:uid="{00000000-0005-0000-0000-0000945A0000}"/>
    <cellStyle name="標準 9 3 3 3 2 2" xfId="4126" xr:uid="{00000000-0005-0000-0000-0000955A0000}"/>
    <cellStyle name="標準 9 3 3 3 2 2 2" xfId="10546" xr:uid="{00000000-0005-0000-0000-0000965A0000}"/>
    <cellStyle name="標準 9 3 3 3 2 2 2 2" xfId="23361" xr:uid="{00000000-0005-0000-0000-0000975A0000}"/>
    <cellStyle name="標準 9 3 3 3 2 2 3" xfId="16954" xr:uid="{00000000-0005-0000-0000-0000985A0000}"/>
    <cellStyle name="標準 9 3 3 3 2 3" xfId="6290" xr:uid="{00000000-0005-0000-0000-0000995A0000}"/>
    <cellStyle name="標準 9 3 3 3 2 3 2" xfId="12703" xr:uid="{00000000-0005-0000-0000-00009A5A0000}"/>
    <cellStyle name="標準 9 3 3 3 2 3 2 2" xfId="25518" xr:uid="{00000000-0005-0000-0000-00009B5A0000}"/>
    <cellStyle name="標準 9 3 3 3 2 3 3" xfId="19111" xr:uid="{00000000-0005-0000-0000-00009C5A0000}"/>
    <cellStyle name="標準 9 3 3 3 2 4" xfId="8521" xr:uid="{00000000-0005-0000-0000-00009D5A0000}"/>
    <cellStyle name="標準 9 3 3 3 2 4 2" xfId="21336" xr:uid="{00000000-0005-0000-0000-00009E5A0000}"/>
    <cellStyle name="標準 9 3 3 3 2 5" xfId="14929" xr:uid="{00000000-0005-0000-0000-00009F5A0000}"/>
    <cellStyle name="標準 9 3 3 3 3" xfId="3104" xr:uid="{00000000-0005-0000-0000-0000A05A0000}"/>
    <cellStyle name="標準 9 3 3 3 3 2" xfId="9527" xr:uid="{00000000-0005-0000-0000-0000A15A0000}"/>
    <cellStyle name="標準 9 3 3 3 3 2 2" xfId="22342" xr:uid="{00000000-0005-0000-0000-0000A25A0000}"/>
    <cellStyle name="標準 9 3 3 3 3 3" xfId="15935" xr:uid="{00000000-0005-0000-0000-0000A35A0000}"/>
    <cellStyle name="標準 9 3 3 3 4" xfId="5268" xr:uid="{00000000-0005-0000-0000-0000A45A0000}"/>
    <cellStyle name="標準 9 3 3 3 4 2" xfId="11681" xr:uid="{00000000-0005-0000-0000-0000A55A0000}"/>
    <cellStyle name="標準 9 3 3 3 4 2 2" xfId="24496" xr:uid="{00000000-0005-0000-0000-0000A65A0000}"/>
    <cellStyle name="標準 9 3 3 3 4 3" xfId="18089" xr:uid="{00000000-0005-0000-0000-0000A75A0000}"/>
    <cellStyle name="標準 9 3 3 3 5" xfId="7508" xr:uid="{00000000-0005-0000-0000-0000A85A0000}"/>
    <cellStyle name="標準 9 3 3 3 5 2" xfId="20323" xr:uid="{00000000-0005-0000-0000-0000A95A0000}"/>
    <cellStyle name="標準 9 3 3 3 6" xfId="13916" xr:uid="{00000000-0005-0000-0000-0000AA5A0000}"/>
    <cellStyle name="標準 9 3 3 4" xfId="1615" xr:uid="{00000000-0005-0000-0000-0000AB5A0000}"/>
    <cellStyle name="標準 9 3 3 4 2" xfId="3646" xr:uid="{00000000-0005-0000-0000-0000AC5A0000}"/>
    <cellStyle name="標準 9 3 3 4 2 2" xfId="10066" xr:uid="{00000000-0005-0000-0000-0000AD5A0000}"/>
    <cellStyle name="標準 9 3 3 4 2 2 2" xfId="22881" xr:uid="{00000000-0005-0000-0000-0000AE5A0000}"/>
    <cellStyle name="標準 9 3 3 4 2 3" xfId="16474" xr:uid="{00000000-0005-0000-0000-0000AF5A0000}"/>
    <cellStyle name="標準 9 3 3 4 3" xfId="5810" xr:uid="{00000000-0005-0000-0000-0000B05A0000}"/>
    <cellStyle name="標準 9 3 3 4 3 2" xfId="12223" xr:uid="{00000000-0005-0000-0000-0000B15A0000}"/>
    <cellStyle name="標準 9 3 3 4 3 2 2" xfId="25038" xr:uid="{00000000-0005-0000-0000-0000B25A0000}"/>
    <cellStyle name="標準 9 3 3 4 3 3" xfId="18631" xr:uid="{00000000-0005-0000-0000-0000B35A0000}"/>
    <cellStyle name="標準 9 3 3 4 4" xfId="8041" xr:uid="{00000000-0005-0000-0000-0000B45A0000}"/>
    <cellStyle name="標準 9 3 3 4 4 2" xfId="20856" xr:uid="{00000000-0005-0000-0000-0000B55A0000}"/>
    <cellStyle name="標準 9 3 3 4 5" xfId="14449" xr:uid="{00000000-0005-0000-0000-0000B65A0000}"/>
    <cellStyle name="標準 9 3 3 5" xfId="2624" xr:uid="{00000000-0005-0000-0000-0000B75A0000}"/>
    <cellStyle name="標準 9 3 3 5 2" xfId="9047" xr:uid="{00000000-0005-0000-0000-0000B85A0000}"/>
    <cellStyle name="標準 9 3 3 5 2 2" xfId="21862" xr:uid="{00000000-0005-0000-0000-0000B95A0000}"/>
    <cellStyle name="標準 9 3 3 5 3" xfId="15455" xr:uid="{00000000-0005-0000-0000-0000BA5A0000}"/>
    <cellStyle name="標準 9 3 3 6" xfId="4788" xr:uid="{00000000-0005-0000-0000-0000BB5A0000}"/>
    <cellStyle name="標準 9 3 3 6 2" xfId="11201" xr:uid="{00000000-0005-0000-0000-0000BC5A0000}"/>
    <cellStyle name="標準 9 3 3 6 2 2" xfId="24016" xr:uid="{00000000-0005-0000-0000-0000BD5A0000}"/>
    <cellStyle name="標準 9 3 3 6 3" xfId="17609" xr:uid="{00000000-0005-0000-0000-0000BE5A0000}"/>
    <cellStyle name="標準 9 3 3 7" xfId="6901" xr:uid="{00000000-0005-0000-0000-0000BF5A0000}"/>
    <cellStyle name="標準 9 3 3 7 2" xfId="19716" xr:uid="{00000000-0005-0000-0000-0000C05A0000}"/>
    <cellStyle name="標準 9 3 3 8" xfId="13309" xr:uid="{00000000-0005-0000-0000-0000C15A0000}"/>
    <cellStyle name="標準 9 3 4" xfId="446" xr:uid="{00000000-0005-0000-0000-0000C25A0000}"/>
    <cellStyle name="標準 9 3 4 2" xfId="591" xr:uid="{00000000-0005-0000-0000-0000C35A0000}"/>
    <cellStyle name="標準 9 3 4 2 2" xfId="1184" xr:uid="{00000000-0005-0000-0000-0000C45A0000}"/>
    <cellStyle name="標準 9 3 4 2 2 2" xfId="2224" xr:uid="{00000000-0005-0000-0000-0000C55A0000}"/>
    <cellStyle name="標準 9 3 4 2 2 2 2" xfId="4255" xr:uid="{00000000-0005-0000-0000-0000C65A0000}"/>
    <cellStyle name="標準 9 3 4 2 2 2 2 2" xfId="10675" xr:uid="{00000000-0005-0000-0000-0000C75A0000}"/>
    <cellStyle name="標準 9 3 4 2 2 2 2 2 2" xfId="23490" xr:uid="{00000000-0005-0000-0000-0000C85A0000}"/>
    <cellStyle name="標準 9 3 4 2 2 2 2 3" xfId="17083" xr:uid="{00000000-0005-0000-0000-0000C95A0000}"/>
    <cellStyle name="標準 9 3 4 2 2 2 3" xfId="6419" xr:uid="{00000000-0005-0000-0000-0000CA5A0000}"/>
    <cellStyle name="標準 9 3 4 2 2 2 3 2" xfId="12832" xr:uid="{00000000-0005-0000-0000-0000CB5A0000}"/>
    <cellStyle name="標準 9 3 4 2 2 2 3 2 2" xfId="25647" xr:uid="{00000000-0005-0000-0000-0000CC5A0000}"/>
    <cellStyle name="標準 9 3 4 2 2 2 3 3" xfId="19240" xr:uid="{00000000-0005-0000-0000-0000CD5A0000}"/>
    <cellStyle name="標準 9 3 4 2 2 2 4" xfId="8650" xr:uid="{00000000-0005-0000-0000-0000CE5A0000}"/>
    <cellStyle name="標準 9 3 4 2 2 2 4 2" xfId="21465" xr:uid="{00000000-0005-0000-0000-0000CF5A0000}"/>
    <cellStyle name="標準 9 3 4 2 2 2 5" xfId="15058" xr:uid="{00000000-0005-0000-0000-0000D05A0000}"/>
    <cellStyle name="標準 9 3 4 2 2 3" xfId="3233" xr:uid="{00000000-0005-0000-0000-0000D15A0000}"/>
    <cellStyle name="標準 9 3 4 2 2 3 2" xfId="9656" xr:uid="{00000000-0005-0000-0000-0000D25A0000}"/>
    <cellStyle name="標準 9 3 4 2 2 3 2 2" xfId="22471" xr:uid="{00000000-0005-0000-0000-0000D35A0000}"/>
    <cellStyle name="標準 9 3 4 2 2 3 3" xfId="16064" xr:uid="{00000000-0005-0000-0000-0000D45A0000}"/>
    <cellStyle name="標準 9 3 4 2 2 4" xfId="5397" xr:uid="{00000000-0005-0000-0000-0000D55A0000}"/>
    <cellStyle name="標準 9 3 4 2 2 4 2" xfId="11810" xr:uid="{00000000-0005-0000-0000-0000D65A0000}"/>
    <cellStyle name="標準 9 3 4 2 2 4 2 2" xfId="24625" xr:uid="{00000000-0005-0000-0000-0000D75A0000}"/>
    <cellStyle name="標準 9 3 4 2 2 4 3" xfId="18218" xr:uid="{00000000-0005-0000-0000-0000D85A0000}"/>
    <cellStyle name="標準 9 3 4 2 2 5" xfId="7637" xr:uid="{00000000-0005-0000-0000-0000D95A0000}"/>
    <cellStyle name="標準 9 3 4 2 2 5 2" xfId="20452" xr:uid="{00000000-0005-0000-0000-0000DA5A0000}"/>
    <cellStyle name="標準 9 3 4 2 2 6" xfId="14045" xr:uid="{00000000-0005-0000-0000-0000DB5A0000}"/>
    <cellStyle name="標準 9 3 4 2 3" xfId="1742" xr:uid="{00000000-0005-0000-0000-0000DC5A0000}"/>
    <cellStyle name="標準 9 3 4 2 3 2" xfId="3773" xr:uid="{00000000-0005-0000-0000-0000DD5A0000}"/>
    <cellStyle name="標準 9 3 4 2 3 2 2" xfId="10193" xr:uid="{00000000-0005-0000-0000-0000DE5A0000}"/>
    <cellStyle name="標準 9 3 4 2 3 2 2 2" xfId="23008" xr:uid="{00000000-0005-0000-0000-0000DF5A0000}"/>
    <cellStyle name="標準 9 3 4 2 3 2 3" xfId="16601" xr:uid="{00000000-0005-0000-0000-0000E05A0000}"/>
    <cellStyle name="標準 9 3 4 2 3 3" xfId="5937" xr:uid="{00000000-0005-0000-0000-0000E15A0000}"/>
    <cellStyle name="標準 9 3 4 2 3 3 2" xfId="12350" xr:uid="{00000000-0005-0000-0000-0000E25A0000}"/>
    <cellStyle name="標準 9 3 4 2 3 3 2 2" xfId="25165" xr:uid="{00000000-0005-0000-0000-0000E35A0000}"/>
    <cellStyle name="標準 9 3 4 2 3 3 3" xfId="18758" xr:uid="{00000000-0005-0000-0000-0000E45A0000}"/>
    <cellStyle name="標準 9 3 4 2 3 4" xfId="8168" xr:uid="{00000000-0005-0000-0000-0000E55A0000}"/>
    <cellStyle name="標準 9 3 4 2 3 4 2" xfId="20983" xr:uid="{00000000-0005-0000-0000-0000E65A0000}"/>
    <cellStyle name="標準 9 3 4 2 3 5" xfId="14576" xr:uid="{00000000-0005-0000-0000-0000E75A0000}"/>
    <cellStyle name="標準 9 3 4 2 4" xfId="2751" xr:uid="{00000000-0005-0000-0000-0000E85A0000}"/>
    <cellStyle name="標準 9 3 4 2 4 2" xfId="9174" xr:uid="{00000000-0005-0000-0000-0000E95A0000}"/>
    <cellStyle name="標準 9 3 4 2 4 2 2" xfId="21989" xr:uid="{00000000-0005-0000-0000-0000EA5A0000}"/>
    <cellStyle name="標準 9 3 4 2 4 3" xfId="15582" xr:uid="{00000000-0005-0000-0000-0000EB5A0000}"/>
    <cellStyle name="標準 9 3 4 2 5" xfId="4915" xr:uid="{00000000-0005-0000-0000-0000EC5A0000}"/>
    <cellStyle name="標準 9 3 4 2 5 2" xfId="11328" xr:uid="{00000000-0005-0000-0000-0000ED5A0000}"/>
    <cellStyle name="標準 9 3 4 2 5 2 2" xfId="24143" xr:uid="{00000000-0005-0000-0000-0000EE5A0000}"/>
    <cellStyle name="標準 9 3 4 2 5 3" xfId="17736" xr:uid="{00000000-0005-0000-0000-0000EF5A0000}"/>
    <cellStyle name="標準 9 3 4 2 6" xfId="7068" xr:uid="{00000000-0005-0000-0000-0000F05A0000}"/>
    <cellStyle name="標準 9 3 4 2 6 2" xfId="19883" xr:uid="{00000000-0005-0000-0000-0000F15A0000}"/>
    <cellStyle name="標準 9 3 4 2 7" xfId="13476" xr:uid="{00000000-0005-0000-0000-0000F25A0000}"/>
    <cellStyle name="標準 9 3 4 3" xfId="1013" xr:uid="{00000000-0005-0000-0000-0000F35A0000}"/>
    <cellStyle name="標準 9 3 4 3 2" xfId="2036" xr:uid="{00000000-0005-0000-0000-0000F45A0000}"/>
    <cellStyle name="標準 9 3 4 3 2 2" xfId="4067" xr:uid="{00000000-0005-0000-0000-0000F55A0000}"/>
    <cellStyle name="標準 9 3 4 3 2 2 2" xfId="10487" xr:uid="{00000000-0005-0000-0000-0000F65A0000}"/>
    <cellStyle name="標準 9 3 4 3 2 2 2 2" xfId="23302" xr:uid="{00000000-0005-0000-0000-0000F75A0000}"/>
    <cellStyle name="標準 9 3 4 3 2 2 3" xfId="16895" xr:uid="{00000000-0005-0000-0000-0000F85A0000}"/>
    <cellStyle name="標準 9 3 4 3 2 3" xfId="6231" xr:uid="{00000000-0005-0000-0000-0000F95A0000}"/>
    <cellStyle name="標準 9 3 4 3 2 3 2" xfId="12644" xr:uid="{00000000-0005-0000-0000-0000FA5A0000}"/>
    <cellStyle name="標準 9 3 4 3 2 3 2 2" xfId="25459" xr:uid="{00000000-0005-0000-0000-0000FB5A0000}"/>
    <cellStyle name="標準 9 3 4 3 2 3 3" xfId="19052" xr:uid="{00000000-0005-0000-0000-0000FC5A0000}"/>
    <cellStyle name="標準 9 3 4 3 2 4" xfId="8462" xr:uid="{00000000-0005-0000-0000-0000FD5A0000}"/>
    <cellStyle name="標準 9 3 4 3 2 4 2" xfId="21277" xr:uid="{00000000-0005-0000-0000-0000FE5A0000}"/>
    <cellStyle name="標準 9 3 4 3 2 5" xfId="14870" xr:uid="{00000000-0005-0000-0000-0000FF5A0000}"/>
    <cellStyle name="標準 9 3 4 3 3" xfId="3045" xr:uid="{00000000-0005-0000-0000-0000005B0000}"/>
    <cellStyle name="標準 9 3 4 3 3 2" xfId="9468" xr:uid="{00000000-0005-0000-0000-0000015B0000}"/>
    <cellStyle name="標準 9 3 4 3 3 2 2" xfId="22283" xr:uid="{00000000-0005-0000-0000-0000025B0000}"/>
    <cellStyle name="標準 9 3 4 3 3 3" xfId="15876" xr:uid="{00000000-0005-0000-0000-0000035B0000}"/>
    <cellStyle name="標準 9 3 4 3 4" xfId="5209" xr:uid="{00000000-0005-0000-0000-0000045B0000}"/>
    <cellStyle name="標準 9 3 4 3 4 2" xfId="11622" xr:uid="{00000000-0005-0000-0000-0000055B0000}"/>
    <cellStyle name="標準 9 3 4 3 4 2 2" xfId="24437" xr:uid="{00000000-0005-0000-0000-0000065B0000}"/>
    <cellStyle name="標準 9 3 4 3 4 3" xfId="18030" xr:uid="{00000000-0005-0000-0000-0000075B0000}"/>
    <cellStyle name="標準 9 3 4 3 5" xfId="7466" xr:uid="{00000000-0005-0000-0000-0000085B0000}"/>
    <cellStyle name="標準 9 3 4 3 5 2" xfId="20281" xr:uid="{00000000-0005-0000-0000-0000095B0000}"/>
    <cellStyle name="標準 9 3 4 3 6" xfId="13874" xr:uid="{00000000-0005-0000-0000-00000A5B0000}"/>
    <cellStyle name="標準 9 3 4 4" xfId="1557" xr:uid="{00000000-0005-0000-0000-00000B5B0000}"/>
    <cellStyle name="標準 9 3 4 4 2" xfId="3588" xr:uid="{00000000-0005-0000-0000-00000C5B0000}"/>
    <cellStyle name="標準 9 3 4 4 2 2" xfId="10008" xr:uid="{00000000-0005-0000-0000-00000D5B0000}"/>
    <cellStyle name="標準 9 3 4 4 2 2 2" xfId="22823" xr:uid="{00000000-0005-0000-0000-00000E5B0000}"/>
    <cellStyle name="標準 9 3 4 4 2 3" xfId="16416" xr:uid="{00000000-0005-0000-0000-00000F5B0000}"/>
    <cellStyle name="標準 9 3 4 4 3" xfId="5752" xr:uid="{00000000-0005-0000-0000-0000105B0000}"/>
    <cellStyle name="標準 9 3 4 4 3 2" xfId="12165" xr:uid="{00000000-0005-0000-0000-0000115B0000}"/>
    <cellStyle name="標準 9 3 4 4 3 2 2" xfId="24980" xr:uid="{00000000-0005-0000-0000-0000125B0000}"/>
    <cellStyle name="標準 9 3 4 4 3 3" xfId="18573" xr:uid="{00000000-0005-0000-0000-0000135B0000}"/>
    <cellStyle name="標準 9 3 4 4 4" xfId="7983" xr:uid="{00000000-0005-0000-0000-0000145B0000}"/>
    <cellStyle name="標準 9 3 4 4 4 2" xfId="20798" xr:uid="{00000000-0005-0000-0000-0000155B0000}"/>
    <cellStyle name="標準 9 3 4 4 5" xfId="14391" xr:uid="{00000000-0005-0000-0000-0000165B0000}"/>
    <cellStyle name="標準 9 3 4 5" xfId="2566" xr:uid="{00000000-0005-0000-0000-0000175B0000}"/>
    <cellStyle name="標準 9 3 4 5 2" xfId="8989" xr:uid="{00000000-0005-0000-0000-0000185B0000}"/>
    <cellStyle name="標準 9 3 4 5 2 2" xfId="21804" xr:uid="{00000000-0005-0000-0000-0000195B0000}"/>
    <cellStyle name="標準 9 3 4 5 3" xfId="15397" xr:uid="{00000000-0005-0000-0000-00001A5B0000}"/>
    <cellStyle name="標準 9 3 4 6" xfId="4730" xr:uid="{00000000-0005-0000-0000-00001B5B0000}"/>
    <cellStyle name="標準 9 3 4 6 2" xfId="11143" xr:uid="{00000000-0005-0000-0000-00001C5B0000}"/>
    <cellStyle name="標準 9 3 4 6 2 2" xfId="23958" xr:uid="{00000000-0005-0000-0000-00001D5B0000}"/>
    <cellStyle name="標準 9 3 4 6 3" xfId="17551" xr:uid="{00000000-0005-0000-0000-00001E5B0000}"/>
    <cellStyle name="標準 9 3 4 7" xfId="6926" xr:uid="{00000000-0005-0000-0000-00001F5B0000}"/>
    <cellStyle name="標準 9 3 4 7 2" xfId="19741" xr:uid="{00000000-0005-0000-0000-0000205B0000}"/>
    <cellStyle name="標準 9 3 4 8" xfId="13334" xr:uid="{00000000-0005-0000-0000-0000215B0000}"/>
    <cellStyle name="標準 9 3 5" xfId="115" xr:uid="{00000000-0005-0000-0000-0000225B0000}"/>
    <cellStyle name="標準 9 3 5 2" xfId="551" xr:uid="{00000000-0005-0000-0000-0000235B0000}"/>
    <cellStyle name="標準 9 3 5 2 2" xfId="1140" xr:uid="{00000000-0005-0000-0000-0000245B0000}"/>
    <cellStyle name="標準 9 3 5 2 2 2" xfId="2180" xr:uid="{00000000-0005-0000-0000-0000255B0000}"/>
    <cellStyle name="標準 9 3 5 2 2 2 2" xfId="4211" xr:uid="{00000000-0005-0000-0000-0000265B0000}"/>
    <cellStyle name="標準 9 3 5 2 2 2 2 2" xfId="10631" xr:uid="{00000000-0005-0000-0000-0000275B0000}"/>
    <cellStyle name="標準 9 3 5 2 2 2 2 2 2" xfId="23446" xr:uid="{00000000-0005-0000-0000-0000285B0000}"/>
    <cellStyle name="標準 9 3 5 2 2 2 2 3" xfId="17039" xr:uid="{00000000-0005-0000-0000-0000295B0000}"/>
    <cellStyle name="標準 9 3 5 2 2 2 3" xfId="6375" xr:uid="{00000000-0005-0000-0000-00002A5B0000}"/>
    <cellStyle name="標準 9 3 5 2 2 2 3 2" xfId="12788" xr:uid="{00000000-0005-0000-0000-00002B5B0000}"/>
    <cellStyle name="標準 9 3 5 2 2 2 3 2 2" xfId="25603" xr:uid="{00000000-0005-0000-0000-00002C5B0000}"/>
    <cellStyle name="標準 9 3 5 2 2 2 3 3" xfId="19196" xr:uid="{00000000-0005-0000-0000-00002D5B0000}"/>
    <cellStyle name="標準 9 3 5 2 2 2 4" xfId="8606" xr:uid="{00000000-0005-0000-0000-00002E5B0000}"/>
    <cellStyle name="標準 9 3 5 2 2 2 4 2" xfId="21421" xr:uid="{00000000-0005-0000-0000-00002F5B0000}"/>
    <cellStyle name="標準 9 3 5 2 2 2 5" xfId="15014" xr:uid="{00000000-0005-0000-0000-0000305B0000}"/>
    <cellStyle name="標準 9 3 5 2 2 3" xfId="3189" xr:uid="{00000000-0005-0000-0000-0000315B0000}"/>
    <cellStyle name="標準 9 3 5 2 2 3 2" xfId="9612" xr:uid="{00000000-0005-0000-0000-0000325B0000}"/>
    <cellStyle name="標準 9 3 5 2 2 3 2 2" xfId="22427" xr:uid="{00000000-0005-0000-0000-0000335B0000}"/>
    <cellStyle name="標準 9 3 5 2 2 3 3" xfId="16020" xr:uid="{00000000-0005-0000-0000-0000345B0000}"/>
    <cellStyle name="標準 9 3 5 2 2 4" xfId="5353" xr:uid="{00000000-0005-0000-0000-0000355B0000}"/>
    <cellStyle name="標準 9 3 5 2 2 4 2" xfId="11766" xr:uid="{00000000-0005-0000-0000-0000365B0000}"/>
    <cellStyle name="標準 9 3 5 2 2 4 2 2" xfId="24581" xr:uid="{00000000-0005-0000-0000-0000375B0000}"/>
    <cellStyle name="標準 9 3 5 2 2 4 3" xfId="18174" xr:uid="{00000000-0005-0000-0000-0000385B0000}"/>
    <cellStyle name="標準 9 3 5 2 2 5" xfId="7593" xr:uid="{00000000-0005-0000-0000-0000395B0000}"/>
    <cellStyle name="標準 9 3 5 2 2 5 2" xfId="20408" xr:uid="{00000000-0005-0000-0000-00003A5B0000}"/>
    <cellStyle name="標準 9 3 5 2 2 6" xfId="14001" xr:uid="{00000000-0005-0000-0000-00003B5B0000}"/>
    <cellStyle name="標準 9 3 5 2 3" xfId="1698" xr:uid="{00000000-0005-0000-0000-00003C5B0000}"/>
    <cellStyle name="標準 9 3 5 2 3 2" xfId="3729" xr:uid="{00000000-0005-0000-0000-00003D5B0000}"/>
    <cellStyle name="標準 9 3 5 2 3 2 2" xfId="10149" xr:uid="{00000000-0005-0000-0000-00003E5B0000}"/>
    <cellStyle name="標準 9 3 5 2 3 2 2 2" xfId="22964" xr:uid="{00000000-0005-0000-0000-00003F5B0000}"/>
    <cellStyle name="標準 9 3 5 2 3 2 3" xfId="16557" xr:uid="{00000000-0005-0000-0000-0000405B0000}"/>
    <cellStyle name="標準 9 3 5 2 3 3" xfId="5893" xr:uid="{00000000-0005-0000-0000-0000415B0000}"/>
    <cellStyle name="標準 9 3 5 2 3 3 2" xfId="12306" xr:uid="{00000000-0005-0000-0000-0000425B0000}"/>
    <cellStyle name="標準 9 3 5 2 3 3 2 2" xfId="25121" xr:uid="{00000000-0005-0000-0000-0000435B0000}"/>
    <cellStyle name="標準 9 3 5 2 3 3 3" xfId="18714" xr:uid="{00000000-0005-0000-0000-0000445B0000}"/>
    <cellStyle name="標準 9 3 5 2 3 4" xfId="8124" xr:uid="{00000000-0005-0000-0000-0000455B0000}"/>
    <cellStyle name="標準 9 3 5 2 3 4 2" xfId="20939" xr:uid="{00000000-0005-0000-0000-0000465B0000}"/>
    <cellStyle name="標準 9 3 5 2 3 5" xfId="14532" xr:uid="{00000000-0005-0000-0000-0000475B0000}"/>
    <cellStyle name="標準 9 3 5 2 4" xfId="2707" xr:uid="{00000000-0005-0000-0000-0000485B0000}"/>
    <cellStyle name="標準 9 3 5 2 4 2" xfId="9130" xr:uid="{00000000-0005-0000-0000-0000495B0000}"/>
    <cellStyle name="標準 9 3 5 2 4 2 2" xfId="21945" xr:uid="{00000000-0005-0000-0000-00004A5B0000}"/>
    <cellStyle name="標準 9 3 5 2 4 3" xfId="15538" xr:uid="{00000000-0005-0000-0000-00004B5B0000}"/>
    <cellStyle name="標準 9 3 5 2 5" xfId="4871" xr:uid="{00000000-0005-0000-0000-00004C5B0000}"/>
    <cellStyle name="標準 9 3 5 2 5 2" xfId="11284" xr:uid="{00000000-0005-0000-0000-00004D5B0000}"/>
    <cellStyle name="標準 9 3 5 2 5 2 2" xfId="24099" xr:uid="{00000000-0005-0000-0000-00004E5B0000}"/>
    <cellStyle name="標準 9 3 5 2 5 3" xfId="17692" xr:uid="{00000000-0005-0000-0000-00004F5B0000}"/>
    <cellStyle name="標準 9 3 5 2 6" xfId="7028" xr:uid="{00000000-0005-0000-0000-0000505B0000}"/>
    <cellStyle name="標準 9 3 5 2 6 2" xfId="19843" xr:uid="{00000000-0005-0000-0000-0000515B0000}"/>
    <cellStyle name="標準 9 3 5 2 7" xfId="13436" xr:uid="{00000000-0005-0000-0000-0000525B0000}"/>
    <cellStyle name="標準 9 3 5 3" xfId="970" xr:uid="{00000000-0005-0000-0000-0000535B0000}"/>
    <cellStyle name="標準 9 3 5 3 2" xfId="1992" xr:uid="{00000000-0005-0000-0000-0000545B0000}"/>
    <cellStyle name="標準 9 3 5 3 2 2" xfId="4023" xr:uid="{00000000-0005-0000-0000-0000555B0000}"/>
    <cellStyle name="標準 9 3 5 3 2 2 2" xfId="10443" xr:uid="{00000000-0005-0000-0000-0000565B0000}"/>
    <cellStyle name="標準 9 3 5 3 2 2 2 2" xfId="23258" xr:uid="{00000000-0005-0000-0000-0000575B0000}"/>
    <cellStyle name="標準 9 3 5 3 2 2 3" xfId="16851" xr:uid="{00000000-0005-0000-0000-0000585B0000}"/>
    <cellStyle name="標準 9 3 5 3 2 3" xfId="6187" xr:uid="{00000000-0005-0000-0000-0000595B0000}"/>
    <cellStyle name="標準 9 3 5 3 2 3 2" xfId="12600" xr:uid="{00000000-0005-0000-0000-00005A5B0000}"/>
    <cellStyle name="標準 9 3 5 3 2 3 2 2" xfId="25415" xr:uid="{00000000-0005-0000-0000-00005B5B0000}"/>
    <cellStyle name="標準 9 3 5 3 2 3 3" xfId="19008" xr:uid="{00000000-0005-0000-0000-00005C5B0000}"/>
    <cellStyle name="標準 9 3 5 3 2 4" xfId="8418" xr:uid="{00000000-0005-0000-0000-00005D5B0000}"/>
    <cellStyle name="標準 9 3 5 3 2 4 2" xfId="21233" xr:uid="{00000000-0005-0000-0000-00005E5B0000}"/>
    <cellStyle name="標準 9 3 5 3 2 5" xfId="14826" xr:uid="{00000000-0005-0000-0000-00005F5B0000}"/>
    <cellStyle name="標準 9 3 5 3 3" xfId="3001" xr:uid="{00000000-0005-0000-0000-0000605B0000}"/>
    <cellStyle name="標準 9 3 5 3 3 2" xfId="9424" xr:uid="{00000000-0005-0000-0000-0000615B0000}"/>
    <cellStyle name="標準 9 3 5 3 3 2 2" xfId="22239" xr:uid="{00000000-0005-0000-0000-0000625B0000}"/>
    <cellStyle name="標準 9 3 5 3 3 3" xfId="15832" xr:uid="{00000000-0005-0000-0000-0000635B0000}"/>
    <cellStyle name="標準 9 3 5 3 4" xfId="5165" xr:uid="{00000000-0005-0000-0000-0000645B0000}"/>
    <cellStyle name="標準 9 3 5 3 4 2" xfId="11578" xr:uid="{00000000-0005-0000-0000-0000655B0000}"/>
    <cellStyle name="標準 9 3 5 3 4 2 2" xfId="24393" xr:uid="{00000000-0005-0000-0000-0000665B0000}"/>
    <cellStyle name="標準 9 3 5 3 4 3" xfId="17986" xr:uid="{00000000-0005-0000-0000-0000675B0000}"/>
    <cellStyle name="標準 9 3 5 3 5" xfId="7423" xr:uid="{00000000-0005-0000-0000-0000685B0000}"/>
    <cellStyle name="標準 9 3 5 3 5 2" xfId="20238" xr:uid="{00000000-0005-0000-0000-0000695B0000}"/>
    <cellStyle name="標準 9 3 5 3 6" xfId="13831" xr:uid="{00000000-0005-0000-0000-00006A5B0000}"/>
    <cellStyle name="標準 9 3 5 4" xfId="1512" xr:uid="{00000000-0005-0000-0000-00006B5B0000}"/>
    <cellStyle name="標準 9 3 5 4 2" xfId="3544" xr:uid="{00000000-0005-0000-0000-00006C5B0000}"/>
    <cellStyle name="標準 9 3 5 4 2 2" xfId="9964" xr:uid="{00000000-0005-0000-0000-00006D5B0000}"/>
    <cellStyle name="標準 9 3 5 4 2 2 2" xfId="22779" xr:uid="{00000000-0005-0000-0000-00006E5B0000}"/>
    <cellStyle name="標準 9 3 5 4 2 3" xfId="16372" xr:uid="{00000000-0005-0000-0000-00006F5B0000}"/>
    <cellStyle name="標準 9 3 5 4 3" xfId="5708" xr:uid="{00000000-0005-0000-0000-0000705B0000}"/>
    <cellStyle name="標準 9 3 5 4 3 2" xfId="12121" xr:uid="{00000000-0005-0000-0000-0000715B0000}"/>
    <cellStyle name="標準 9 3 5 4 3 2 2" xfId="24936" xr:uid="{00000000-0005-0000-0000-0000725B0000}"/>
    <cellStyle name="標準 9 3 5 4 3 3" xfId="18529" xr:uid="{00000000-0005-0000-0000-0000735B0000}"/>
    <cellStyle name="標準 9 3 5 4 4" xfId="7939" xr:uid="{00000000-0005-0000-0000-0000745B0000}"/>
    <cellStyle name="標準 9 3 5 4 4 2" xfId="20754" xr:uid="{00000000-0005-0000-0000-0000755B0000}"/>
    <cellStyle name="標準 9 3 5 4 5" xfId="14347" xr:uid="{00000000-0005-0000-0000-0000765B0000}"/>
    <cellStyle name="標準 9 3 5 5" xfId="2522" xr:uid="{00000000-0005-0000-0000-0000775B0000}"/>
    <cellStyle name="標準 9 3 5 5 2" xfId="8945" xr:uid="{00000000-0005-0000-0000-0000785B0000}"/>
    <cellStyle name="標準 9 3 5 5 2 2" xfId="21760" xr:uid="{00000000-0005-0000-0000-0000795B0000}"/>
    <cellStyle name="標準 9 3 5 5 3" xfId="15353" xr:uid="{00000000-0005-0000-0000-00007A5B0000}"/>
    <cellStyle name="標準 9 3 5 6" xfId="4686" xr:uid="{00000000-0005-0000-0000-00007B5B0000}"/>
    <cellStyle name="標準 9 3 5 6 2" xfId="11099" xr:uid="{00000000-0005-0000-0000-00007C5B0000}"/>
    <cellStyle name="標準 9 3 5 6 2 2" xfId="23914" xr:uid="{00000000-0005-0000-0000-00007D5B0000}"/>
    <cellStyle name="標準 9 3 5 6 3" xfId="17507" xr:uid="{00000000-0005-0000-0000-00007E5B0000}"/>
    <cellStyle name="標準 9 3 5 7" xfId="6665" xr:uid="{00000000-0005-0000-0000-00007F5B0000}"/>
    <cellStyle name="標準 9 3 5 7 2" xfId="19480" xr:uid="{00000000-0005-0000-0000-0000805B0000}"/>
    <cellStyle name="標準 9 3 5 8" xfId="13073" xr:uid="{00000000-0005-0000-0000-0000815B0000}"/>
    <cellStyle name="標準 9 3 6" xfId="414" xr:uid="{00000000-0005-0000-0000-0000825B0000}"/>
    <cellStyle name="標準 9 3 6 2" xfId="933" xr:uid="{00000000-0005-0000-0000-0000835B0000}"/>
    <cellStyle name="標準 9 3 6 2 2" xfId="1955" xr:uid="{00000000-0005-0000-0000-0000845B0000}"/>
    <cellStyle name="標準 9 3 6 2 2 2" xfId="3986" xr:uid="{00000000-0005-0000-0000-0000855B0000}"/>
    <cellStyle name="標準 9 3 6 2 2 2 2" xfId="10406" xr:uid="{00000000-0005-0000-0000-0000865B0000}"/>
    <cellStyle name="標準 9 3 6 2 2 2 2 2" xfId="23221" xr:uid="{00000000-0005-0000-0000-0000875B0000}"/>
    <cellStyle name="標準 9 3 6 2 2 2 3" xfId="16814" xr:uid="{00000000-0005-0000-0000-0000885B0000}"/>
    <cellStyle name="標準 9 3 6 2 2 3" xfId="6150" xr:uid="{00000000-0005-0000-0000-0000895B0000}"/>
    <cellStyle name="標準 9 3 6 2 2 3 2" xfId="12563" xr:uid="{00000000-0005-0000-0000-00008A5B0000}"/>
    <cellStyle name="標準 9 3 6 2 2 3 2 2" xfId="25378" xr:uid="{00000000-0005-0000-0000-00008B5B0000}"/>
    <cellStyle name="標準 9 3 6 2 2 3 3" xfId="18971" xr:uid="{00000000-0005-0000-0000-00008C5B0000}"/>
    <cellStyle name="標準 9 3 6 2 2 4" xfId="8381" xr:uid="{00000000-0005-0000-0000-00008D5B0000}"/>
    <cellStyle name="標準 9 3 6 2 2 4 2" xfId="21196" xr:uid="{00000000-0005-0000-0000-00008E5B0000}"/>
    <cellStyle name="標準 9 3 6 2 2 5" xfId="14789" xr:uid="{00000000-0005-0000-0000-00008F5B0000}"/>
    <cellStyle name="標準 9 3 6 2 3" xfId="2964" xr:uid="{00000000-0005-0000-0000-0000905B0000}"/>
    <cellStyle name="標準 9 3 6 2 3 2" xfId="9387" xr:uid="{00000000-0005-0000-0000-0000915B0000}"/>
    <cellStyle name="標準 9 3 6 2 3 2 2" xfId="22202" xr:uid="{00000000-0005-0000-0000-0000925B0000}"/>
    <cellStyle name="標準 9 3 6 2 3 3" xfId="15795" xr:uid="{00000000-0005-0000-0000-0000935B0000}"/>
    <cellStyle name="標準 9 3 6 2 4" xfId="5128" xr:uid="{00000000-0005-0000-0000-0000945B0000}"/>
    <cellStyle name="標準 9 3 6 2 4 2" xfId="11541" xr:uid="{00000000-0005-0000-0000-0000955B0000}"/>
    <cellStyle name="標準 9 3 6 2 4 2 2" xfId="24356" xr:uid="{00000000-0005-0000-0000-0000965B0000}"/>
    <cellStyle name="標準 9 3 6 2 4 3" xfId="17949" xr:uid="{00000000-0005-0000-0000-0000975B0000}"/>
    <cellStyle name="標準 9 3 6 2 5" xfId="7386" xr:uid="{00000000-0005-0000-0000-0000985B0000}"/>
    <cellStyle name="標準 9 3 6 2 5 2" xfId="20201" xr:uid="{00000000-0005-0000-0000-0000995B0000}"/>
    <cellStyle name="標準 9 3 6 2 6" xfId="13794" xr:uid="{00000000-0005-0000-0000-00009A5B0000}"/>
    <cellStyle name="標準 9 3 6 3" xfId="1476" xr:uid="{00000000-0005-0000-0000-00009B5B0000}"/>
    <cellStyle name="標準 9 3 6 3 2" xfId="3508" xr:uid="{00000000-0005-0000-0000-00009C5B0000}"/>
    <cellStyle name="標準 9 3 6 3 2 2" xfId="9928" xr:uid="{00000000-0005-0000-0000-00009D5B0000}"/>
    <cellStyle name="標準 9 3 6 3 2 2 2" xfId="22743" xr:uid="{00000000-0005-0000-0000-00009E5B0000}"/>
    <cellStyle name="標準 9 3 6 3 2 3" xfId="16336" xr:uid="{00000000-0005-0000-0000-00009F5B0000}"/>
    <cellStyle name="標準 9 3 6 3 3" xfId="5672" xr:uid="{00000000-0005-0000-0000-0000A05B0000}"/>
    <cellStyle name="標準 9 3 6 3 3 2" xfId="12085" xr:uid="{00000000-0005-0000-0000-0000A15B0000}"/>
    <cellStyle name="標準 9 3 6 3 3 2 2" xfId="24900" xr:uid="{00000000-0005-0000-0000-0000A25B0000}"/>
    <cellStyle name="標準 9 3 6 3 3 3" xfId="18493" xr:uid="{00000000-0005-0000-0000-0000A35B0000}"/>
    <cellStyle name="標準 9 3 6 3 4" xfId="7903" xr:uid="{00000000-0005-0000-0000-0000A45B0000}"/>
    <cellStyle name="標準 9 3 6 3 4 2" xfId="20718" xr:uid="{00000000-0005-0000-0000-0000A55B0000}"/>
    <cellStyle name="標準 9 3 6 3 5" xfId="14311" xr:uid="{00000000-0005-0000-0000-0000A65B0000}"/>
    <cellStyle name="標準 9 3 6 4" xfId="2486" xr:uid="{00000000-0005-0000-0000-0000A75B0000}"/>
    <cellStyle name="標準 9 3 6 4 2" xfId="8909" xr:uid="{00000000-0005-0000-0000-0000A85B0000}"/>
    <cellStyle name="標準 9 3 6 4 2 2" xfId="21724" xr:uid="{00000000-0005-0000-0000-0000A95B0000}"/>
    <cellStyle name="標準 9 3 6 4 3" xfId="15317" xr:uid="{00000000-0005-0000-0000-0000AA5B0000}"/>
    <cellStyle name="標準 9 3 6 5" xfId="4650" xr:uid="{00000000-0005-0000-0000-0000AB5B0000}"/>
    <cellStyle name="標準 9 3 6 5 2" xfId="11063" xr:uid="{00000000-0005-0000-0000-0000AC5B0000}"/>
    <cellStyle name="標準 9 3 6 5 2 2" xfId="23878" xr:uid="{00000000-0005-0000-0000-0000AD5B0000}"/>
    <cellStyle name="標準 9 3 6 5 3" xfId="17471" xr:uid="{00000000-0005-0000-0000-0000AE5B0000}"/>
    <cellStyle name="標準 9 3 6 6" xfId="6899" xr:uid="{00000000-0005-0000-0000-0000AF5B0000}"/>
    <cellStyle name="標準 9 3 6 6 2" xfId="19714" xr:uid="{00000000-0005-0000-0000-0000B05B0000}"/>
    <cellStyle name="標準 9 3 6 7" xfId="13307" xr:uid="{00000000-0005-0000-0000-0000B15B0000}"/>
    <cellStyle name="標準 9 3 7" xfId="514" xr:uid="{00000000-0005-0000-0000-0000B25B0000}"/>
    <cellStyle name="標準 9 3 7 2" xfId="1101" xr:uid="{00000000-0005-0000-0000-0000B35B0000}"/>
    <cellStyle name="標準 9 3 7 2 2" xfId="2141" xr:uid="{00000000-0005-0000-0000-0000B45B0000}"/>
    <cellStyle name="標準 9 3 7 2 2 2" xfId="4172" xr:uid="{00000000-0005-0000-0000-0000B55B0000}"/>
    <cellStyle name="標準 9 3 7 2 2 2 2" xfId="10592" xr:uid="{00000000-0005-0000-0000-0000B65B0000}"/>
    <cellStyle name="標準 9 3 7 2 2 2 2 2" xfId="23407" xr:uid="{00000000-0005-0000-0000-0000B75B0000}"/>
    <cellStyle name="標準 9 3 7 2 2 2 3" xfId="17000" xr:uid="{00000000-0005-0000-0000-0000B85B0000}"/>
    <cellStyle name="標準 9 3 7 2 2 3" xfId="6336" xr:uid="{00000000-0005-0000-0000-0000B95B0000}"/>
    <cellStyle name="標準 9 3 7 2 2 3 2" xfId="12749" xr:uid="{00000000-0005-0000-0000-0000BA5B0000}"/>
    <cellStyle name="標準 9 3 7 2 2 3 2 2" xfId="25564" xr:uid="{00000000-0005-0000-0000-0000BB5B0000}"/>
    <cellStyle name="標準 9 3 7 2 2 3 3" xfId="19157" xr:uid="{00000000-0005-0000-0000-0000BC5B0000}"/>
    <cellStyle name="標準 9 3 7 2 2 4" xfId="8567" xr:uid="{00000000-0005-0000-0000-0000BD5B0000}"/>
    <cellStyle name="標準 9 3 7 2 2 4 2" xfId="21382" xr:uid="{00000000-0005-0000-0000-0000BE5B0000}"/>
    <cellStyle name="標準 9 3 7 2 2 5" xfId="14975" xr:uid="{00000000-0005-0000-0000-0000BF5B0000}"/>
    <cellStyle name="標準 9 3 7 2 3" xfId="3150" xr:uid="{00000000-0005-0000-0000-0000C05B0000}"/>
    <cellStyle name="標準 9 3 7 2 3 2" xfId="9573" xr:uid="{00000000-0005-0000-0000-0000C15B0000}"/>
    <cellStyle name="標準 9 3 7 2 3 2 2" xfId="22388" xr:uid="{00000000-0005-0000-0000-0000C25B0000}"/>
    <cellStyle name="標準 9 3 7 2 3 3" xfId="15981" xr:uid="{00000000-0005-0000-0000-0000C35B0000}"/>
    <cellStyle name="標準 9 3 7 2 4" xfId="5314" xr:uid="{00000000-0005-0000-0000-0000C45B0000}"/>
    <cellStyle name="標準 9 3 7 2 4 2" xfId="11727" xr:uid="{00000000-0005-0000-0000-0000C55B0000}"/>
    <cellStyle name="標準 9 3 7 2 4 2 2" xfId="24542" xr:uid="{00000000-0005-0000-0000-0000C65B0000}"/>
    <cellStyle name="標準 9 3 7 2 4 3" xfId="18135" xr:uid="{00000000-0005-0000-0000-0000C75B0000}"/>
    <cellStyle name="標準 9 3 7 2 5" xfId="7554" xr:uid="{00000000-0005-0000-0000-0000C85B0000}"/>
    <cellStyle name="標準 9 3 7 2 5 2" xfId="20369" xr:uid="{00000000-0005-0000-0000-0000C95B0000}"/>
    <cellStyle name="標準 9 3 7 2 6" xfId="13962" xr:uid="{00000000-0005-0000-0000-0000CA5B0000}"/>
    <cellStyle name="標準 9 3 7 3" xfId="1659" xr:uid="{00000000-0005-0000-0000-0000CB5B0000}"/>
    <cellStyle name="標準 9 3 7 3 2" xfId="3690" xr:uid="{00000000-0005-0000-0000-0000CC5B0000}"/>
    <cellStyle name="標準 9 3 7 3 2 2" xfId="10110" xr:uid="{00000000-0005-0000-0000-0000CD5B0000}"/>
    <cellStyle name="標準 9 3 7 3 2 2 2" xfId="22925" xr:uid="{00000000-0005-0000-0000-0000CE5B0000}"/>
    <cellStyle name="標準 9 3 7 3 2 3" xfId="16518" xr:uid="{00000000-0005-0000-0000-0000CF5B0000}"/>
    <cellStyle name="標準 9 3 7 3 3" xfId="5854" xr:uid="{00000000-0005-0000-0000-0000D05B0000}"/>
    <cellStyle name="標準 9 3 7 3 3 2" xfId="12267" xr:uid="{00000000-0005-0000-0000-0000D15B0000}"/>
    <cellStyle name="標準 9 3 7 3 3 2 2" xfId="25082" xr:uid="{00000000-0005-0000-0000-0000D25B0000}"/>
    <cellStyle name="標準 9 3 7 3 3 3" xfId="18675" xr:uid="{00000000-0005-0000-0000-0000D35B0000}"/>
    <cellStyle name="標準 9 3 7 3 4" xfId="8085" xr:uid="{00000000-0005-0000-0000-0000D45B0000}"/>
    <cellStyle name="標準 9 3 7 3 4 2" xfId="20900" xr:uid="{00000000-0005-0000-0000-0000D55B0000}"/>
    <cellStyle name="標準 9 3 7 3 5" xfId="14493" xr:uid="{00000000-0005-0000-0000-0000D65B0000}"/>
    <cellStyle name="標準 9 3 7 4" xfId="2668" xr:uid="{00000000-0005-0000-0000-0000D75B0000}"/>
    <cellStyle name="標準 9 3 7 4 2" xfId="9091" xr:uid="{00000000-0005-0000-0000-0000D85B0000}"/>
    <cellStyle name="標準 9 3 7 4 2 2" xfId="21906" xr:uid="{00000000-0005-0000-0000-0000D95B0000}"/>
    <cellStyle name="標準 9 3 7 4 3" xfId="15499" xr:uid="{00000000-0005-0000-0000-0000DA5B0000}"/>
    <cellStyle name="標準 9 3 7 5" xfId="4832" xr:uid="{00000000-0005-0000-0000-0000DB5B0000}"/>
    <cellStyle name="標準 9 3 7 5 2" xfId="11245" xr:uid="{00000000-0005-0000-0000-0000DC5B0000}"/>
    <cellStyle name="標準 9 3 7 5 2 2" xfId="24060" xr:uid="{00000000-0005-0000-0000-0000DD5B0000}"/>
    <cellStyle name="標準 9 3 7 5 3" xfId="17653" xr:uid="{00000000-0005-0000-0000-0000DE5B0000}"/>
    <cellStyle name="標準 9 3 7 6" xfId="6991" xr:uid="{00000000-0005-0000-0000-0000DF5B0000}"/>
    <cellStyle name="標準 9 3 7 6 2" xfId="19806" xr:uid="{00000000-0005-0000-0000-0000E05B0000}"/>
    <cellStyle name="標準 9 3 7 7" xfId="13399" xr:uid="{00000000-0005-0000-0000-0000E15B0000}"/>
    <cellStyle name="標準 9 3 8" xfId="762" xr:uid="{00000000-0005-0000-0000-0000E25B0000}"/>
    <cellStyle name="標準 9 3 8 2" xfId="896" xr:uid="{00000000-0005-0000-0000-0000E35B0000}"/>
    <cellStyle name="標準 9 3 8 2 2" xfId="1918" xr:uid="{00000000-0005-0000-0000-0000E45B0000}"/>
    <cellStyle name="標準 9 3 8 2 2 2" xfId="3949" xr:uid="{00000000-0005-0000-0000-0000E55B0000}"/>
    <cellStyle name="標準 9 3 8 2 2 2 2" xfId="10369" xr:uid="{00000000-0005-0000-0000-0000E65B0000}"/>
    <cellStyle name="標準 9 3 8 2 2 2 2 2" xfId="23184" xr:uid="{00000000-0005-0000-0000-0000E75B0000}"/>
    <cellStyle name="標準 9 3 8 2 2 2 3" xfId="16777" xr:uid="{00000000-0005-0000-0000-0000E85B0000}"/>
    <cellStyle name="標準 9 3 8 2 2 3" xfId="6113" xr:uid="{00000000-0005-0000-0000-0000E95B0000}"/>
    <cellStyle name="標準 9 3 8 2 2 3 2" xfId="12526" xr:uid="{00000000-0005-0000-0000-0000EA5B0000}"/>
    <cellStyle name="標準 9 3 8 2 2 3 2 2" xfId="25341" xr:uid="{00000000-0005-0000-0000-0000EB5B0000}"/>
    <cellStyle name="標準 9 3 8 2 2 3 3" xfId="18934" xr:uid="{00000000-0005-0000-0000-0000EC5B0000}"/>
    <cellStyle name="標準 9 3 8 2 2 4" xfId="8344" xr:uid="{00000000-0005-0000-0000-0000ED5B0000}"/>
    <cellStyle name="標準 9 3 8 2 2 4 2" xfId="21159" xr:uid="{00000000-0005-0000-0000-0000EE5B0000}"/>
    <cellStyle name="標準 9 3 8 2 2 5" xfId="14752" xr:uid="{00000000-0005-0000-0000-0000EF5B0000}"/>
    <cellStyle name="標準 9 3 8 2 3" xfId="2927" xr:uid="{00000000-0005-0000-0000-0000F05B0000}"/>
    <cellStyle name="標準 9 3 8 2 3 2" xfId="9350" xr:uid="{00000000-0005-0000-0000-0000F15B0000}"/>
    <cellStyle name="標準 9 3 8 2 3 2 2" xfId="22165" xr:uid="{00000000-0005-0000-0000-0000F25B0000}"/>
    <cellStyle name="標準 9 3 8 2 3 3" xfId="15758" xr:uid="{00000000-0005-0000-0000-0000F35B0000}"/>
    <cellStyle name="標準 9 3 8 2 4" xfId="5091" xr:uid="{00000000-0005-0000-0000-0000F45B0000}"/>
    <cellStyle name="標準 9 3 8 2 4 2" xfId="11504" xr:uid="{00000000-0005-0000-0000-0000F55B0000}"/>
    <cellStyle name="標準 9 3 8 2 4 2 2" xfId="24319" xr:uid="{00000000-0005-0000-0000-0000F65B0000}"/>
    <cellStyle name="標準 9 3 8 2 4 3" xfId="17912" xr:uid="{00000000-0005-0000-0000-0000F75B0000}"/>
    <cellStyle name="標準 9 3 8 2 5" xfId="7349" xr:uid="{00000000-0005-0000-0000-0000F85B0000}"/>
    <cellStyle name="標準 9 3 8 2 5 2" xfId="20164" xr:uid="{00000000-0005-0000-0000-0000F95B0000}"/>
    <cellStyle name="標準 9 3 8 2 6" xfId="13757" xr:uid="{00000000-0005-0000-0000-0000FA5B0000}"/>
    <cellStyle name="標準 9 3 8 3" xfId="1439" xr:uid="{00000000-0005-0000-0000-0000FB5B0000}"/>
    <cellStyle name="標準 9 3 8 3 2" xfId="3471" xr:uid="{00000000-0005-0000-0000-0000FC5B0000}"/>
    <cellStyle name="標準 9 3 8 3 2 2" xfId="9891" xr:uid="{00000000-0005-0000-0000-0000FD5B0000}"/>
    <cellStyle name="標準 9 3 8 3 2 2 2" xfId="22706" xr:uid="{00000000-0005-0000-0000-0000FE5B0000}"/>
    <cellStyle name="標準 9 3 8 3 2 3" xfId="16299" xr:uid="{00000000-0005-0000-0000-0000FF5B0000}"/>
    <cellStyle name="標準 9 3 8 3 3" xfId="5635" xr:uid="{00000000-0005-0000-0000-0000005C0000}"/>
    <cellStyle name="標準 9 3 8 3 3 2" xfId="12048" xr:uid="{00000000-0005-0000-0000-0000015C0000}"/>
    <cellStyle name="標準 9 3 8 3 3 2 2" xfId="24863" xr:uid="{00000000-0005-0000-0000-0000025C0000}"/>
    <cellStyle name="標準 9 3 8 3 3 3" xfId="18456" xr:uid="{00000000-0005-0000-0000-0000035C0000}"/>
    <cellStyle name="標準 9 3 8 3 4" xfId="7866" xr:uid="{00000000-0005-0000-0000-0000045C0000}"/>
    <cellStyle name="標準 9 3 8 3 4 2" xfId="20681" xr:uid="{00000000-0005-0000-0000-0000055C0000}"/>
    <cellStyle name="標準 9 3 8 3 5" xfId="14274" xr:uid="{00000000-0005-0000-0000-0000065C0000}"/>
    <cellStyle name="標準 9 3 8 4" xfId="2449" xr:uid="{00000000-0005-0000-0000-0000075C0000}"/>
    <cellStyle name="標準 9 3 8 4 2" xfId="8872" xr:uid="{00000000-0005-0000-0000-0000085C0000}"/>
    <cellStyle name="標準 9 3 8 4 2 2" xfId="21687" xr:uid="{00000000-0005-0000-0000-0000095C0000}"/>
    <cellStyle name="標準 9 3 8 4 3" xfId="15280" xr:uid="{00000000-0005-0000-0000-00000A5C0000}"/>
    <cellStyle name="標準 9 3 8 5" xfId="4613" xr:uid="{00000000-0005-0000-0000-00000B5C0000}"/>
    <cellStyle name="標準 9 3 8 5 2" xfId="11026" xr:uid="{00000000-0005-0000-0000-00000C5C0000}"/>
    <cellStyle name="標準 9 3 8 5 2 2" xfId="23841" xr:uid="{00000000-0005-0000-0000-00000D5C0000}"/>
    <cellStyle name="標準 9 3 8 5 3" xfId="17434" xr:uid="{00000000-0005-0000-0000-00000E5C0000}"/>
    <cellStyle name="標準 9 3 8 6" xfId="7216" xr:uid="{00000000-0005-0000-0000-00000F5C0000}"/>
    <cellStyle name="標準 9 3 8 6 2" xfId="20031" xr:uid="{00000000-0005-0000-0000-0000105C0000}"/>
    <cellStyle name="標準 9 3 8 7" xfId="13624" xr:uid="{00000000-0005-0000-0000-0000115C0000}"/>
    <cellStyle name="標準 9 3 9" xfId="817" xr:uid="{00000000-0005-0000-0000-0000125C0000}"/>
    <cellStyle name="標準 9 3 9 2" xfId="1277" xr:uid="{00000000-0005-0000-0000-0000135C0000}"/>
    <cellStyle name="標準 9 3 9 2 2" xfId="2317" xr:uid="{00000000-0005-0000-0000-0000145C0000}"/>
    <cellStyle name="標準 9 3 9 2 2 2" xfId="4348" xr:uid="{00000000-0005-0000-0000-0000155C0000}"/>
    <cellStyle name="標準 9 3 9 2 2 2 2" xfId="10768" xr:uid="{00000000-0005-0000-0000-0000165C0000}"/>
    <cellStyle name="標準 9 3 9 2 2 2 2 2" xfId="23583" xr:uid="{00000000-0005-0000-0000-0000175C0000}"/>
    <cellStyle name="標準 9 3 9 2 2 2 3" xfId="17176" xr:uid="{00000000-0005-0000-0000-0000185C0000}"/>
    <cellStyle name="標準 9 3 9 2 2 3" xfId="6512" xr:uid="{00000000-0005-0000-0000-0000195C0000}"/>
    <cellStyle name="標準 9 3 9 2 2 3 2" xfId="12925" xr:uid="{00000000-0005-0000-0000-00001A5C0000}"/>
    <cellStyle name="標準 9 3 9 2 2 3 2 2" xfId="25740" xr:uid="{00000000-0005-0000-0000-00001B5C0000}"/>
    <cellStyle name="標準 9 3 9 2 2 3 3" xfId="19333" xr:uid="{00000000-0005-0000-0000-00001C5C0000}"/>
    <cellStyle name="標準 9 3 9 2 2 4" xfId="8743" xr:uid="{00000000-0005-0000-0000-00001D5C0000}"/>
    <cellStyle name="標準 9 3 9 2 2 4 2" xfId="21558" xr:uid="{00000000-0005-0000-0000-00001E5C0000}"/>
    <cellStyle name="標準 9 3 9 2 2 5" xfId="15151" xr:uid="{00000000-0005-0000-0000-00001F5C0000}"/>
    <cellStyle name="標準 9 3 9 2 3" xfId="3326" xr:uid="{00000000-0005-0000-0000-0000205C0000}"/>
    <cellStyle name="標準 9 3 9 2 3 2" xfId="9749" xr:uid="{00000000-0005-0000-0000-0000215C0000}"/>
    <cellStyle name="標準 9 3 9 2 3 2 2" xfId="22564" xr:uid="{00000000-0005-0000-0000-0000225C0000}"/>
    <cellStyle name="標準 9 3 9 2 3 3" xfId="16157" xr:uid="{00000000-0005-0000-0000-0000235C0000}"/>
    <cellStyle name="標準 9 3 9 2 4" xfId="5490" xr:uid="{00000000-0005-0000-0000-0000245C0000}"/>
    <cellStyle name="標準 9 3 9 2 4 2" xfId="11903" xr:uid="{00000000-0005-0000-0000-0000255C0000}"/>
    <cellStyle name="標準 9 3 9 2 4 2 2" xfId="24718" xr:uid="{00000000-0005-0000-0000-0000265C0000}"/>
    <cellStyle name="標準 9 3 9 2 4 3" xfId="18311" xr:uid="{00000000-0005-0000-0000-0000275C0000}"/>
    <cellStyle name="標準 9 3 9 2 5" xfId="7730" xr:uid="{00000000-0005-0000-0000-0000285C0000}"/>
    <cellStyle name="標準 9 3 9 2 5 2" xfId="20545" xr:uid="{00000000-0005-0000-0000-0000295C0000}"/>
    <cellStyle name="標準 9 3 9 2 6" xfId="14138" xr:uid="{00000000-0005-0000-0000-00002A5C0000}"/>
    <cellStyle name="標準 9 3 9 3" xfId="1835" xr:uid="{00000000-0005-0000-0000-00002B5C0000}"/>
    <cellStyle name="標準 9 3 9 3 2" xfId="3866" xr:uid="{00000000-0005-0000-0000-00002C5C0000}"/>
    <cellStyle name="標準 9 3 9 3 2 2" xfId="10286" xr:uid="{00000000-0005-0000-0000-00002D5C0000}"/>
    <cellStyle name="標準 9 3 9 3 2 2 2" xfId="23101" xr:uid="{00000000-0005-0000-0000-00002E5C0000}"/>
    <cellStyle name="標準 9 3 9 3 2 3" xfId="16694" xr:uid="{00000000-0005-0000-0000-00002F5C0000}"/>
    <cellStyle name="標準 9 3 9 3 3" xfId="6030" xr:uid="{00000000-0005-0000-0000-0000305C0000}"/>
    <cellStyle name="標準 9 3 9 3 3 2" xfId="12443" xr:uid="{00000000-0005-0000-0000-0000315C0000}"/>
    <cellStyle name="標準 9 3 9 3 3 2 2" xfId="25258" xr:uid="{00000000-0005-0000-0000-0000325C0000}"/>
    <cellStyle name="標準 9 3 9 3 3 3" xfId="18851" xr:uid="{00000000-0005-0000-0000-0000335C0000}"/>
    <cellStyle name="標準 9 3 9 3 4" xfId="8261" xr:uid="{00000000-0005-0000-0000-0000345C0000}"/>
    <cellStyle name="標準 9 3 9 3 4 2" xfId="21076" xr:uid="{00000000-0005-0000-0000-0000355C0000}"/>
    <cellStyle name="標準 9 3 9 3 5" xfId="14669" xr:uid="{00000000-0005-0000-0000-0000365C0000}"/>
    <cellStyle name="標準 9 3 9 4" xfId="2844" xr:uid="{00000000-0005-0000-0000-0000375C0000}"/>
    <cellStyle name="標準 9 3 9 4 2" xfId="9267" xr:uid="{00000000-0005-0000-0000-0000385C0000}"/>
    <cellStyle name="標準 9 3 9 4 2 2" xfId="22082" xr:uid="{00000000-0005-0000-0000-0000395C0000}"/>
    <cellStyle name="標準 9 3 9 4 3" xfId="15675" xr:uid="{00000000-0005-0000-0000-00003A5C0000}"/>
    <cellStyle name="標準 9 3 9 5" xfId="5008" xr:uid="{00000000-0005-0000-0000-00003B5C0000}"/>
    <cellStyle name="標準 9 3 9 5 2" xfId="11421" xr:uid="{00000000-0005-0000-0000-00003C5C0000}"/>
    <cellStyle name="標準 9 3 9 5 2 2" xfId="24236" xr:uid="{00000000-0005-0000-0000-00003D5C0000}"/>
    <cellStyle name="標準 9 3 9 5 3" xfId="17829" xr:uid="{00000000-0005-0000-0000-00003E5C0000}"/>
    <cellStyle name="標準 9 3 9 6" xfId="7270" xr:uid="{00000000-0005-0000-0000-00003F5C0000}"/>
    <cellStyle name="標準 9 3 9 6 2" xfId="20085" xr:uid="{00000000-0005-0000-0000-0000405C0000}"/>
    <cellStyle name="標準 9 3 9 7" xfId="13678" xr:uid="{00000000-0005-0000-0000-0000415C0000}"/>
    <cellStyle name="標準 9 30" xfId="6585" xr:uid="{00000000-0005-0000-0000-0000425C0000}"/>
    <cellStyle name="標準 9 30 2" xfId="12997" xr:uid="{00000000-0005-0000-0000-0000435C0000}"/>
    <cellStyle name="標準 9 30 2 2" xfId="25812" xr:uid="{00000000-0005-0000-0000-0000445C0000}"/>
    <cellStyle name="標準 9 30 3" xfId="19405" xr:uid="{00000000-0005-0000-0000-0000455C0000}"/>
    <cellStyle name="標準 9 31" xfId="439" xr:uid="{00000000-0005-0000-0000-0000465C0000}"/>
    <cellStyle name="標準 9 32" xfId="107" xr:uid="{00000000-0005-0000-0000-0000475C0000}"/>
    <cellStyle name="標準 9 32 2" xfId="6658" xr:uid="{00000000-0005-0000-0000-0000485C0000}"/>
    <cellStyle name="標準 9 32 2 2" xfId="19473" xr:uid="{00000000-0005-0000-0000-0000495C0000}"/>
    <cellStyle name="標準 9 32 3" xfId="13066" xr:uid="{00000000-0005-0000-0000-00004A5C0000}"/>
    <cellStyle name="標準 9 33" xfId="6635" xr:uid="{00000000-0005-0000-0000-00004B5C0000}"/>
    <cellStyle name="標準 9 33 2" xfId="19451" xr:uid="{00000000-0005-0000-0000-00004C5C0000}"/>
    <cellStyle name="標準 9 34" xfId="13057" xr:uid="{00000000-0005-0000-0000-00004D5C0000}"/>
    <cellStyle name="標準 9 4" xfId="175" xr:uid="{00000000-0005-0000-0000-00004E5C0000}"/>
    <cellStyle name="標準 9 4 10" xfId="854" xr:uid="{00000000-0005-0000-0000-00004F5C0000}"/>
    <cellStyle name="標準 9 4 10 2" xfId="1872" xr:uid="{00000000-0005-0000-0000-0000505C0000}"/>
    <cellStyle name="標準 9 4 10 2 2" xfId="3903" xr:uid="{00000000-0005-0000-0000-0000515C0000}"/>
    <cellStyle name="標準 9 4 10 2 2 2" xfId="10323" xr:uid="{00000000-0005-0000-0000-0000525C0000}"/>
    <cellStyle name="標準 9 4 10 2 2 2 2" xfId="23138" xr:uid="{00000000-0005-0000-0000-0000535C0000}"/>
    <cellStyle name="標準 9 4 10 2 2 3" xfId="16731" xr:uid="{00000000-0005-0000-0000-0000545C0000}"/>
    <cellStyle name="標準 9 4 10 2 3" xfId="6067" xr:uid="{00000000-0005-0000-0000-0000555C0000}"/>
    <cellStyle name="標準 9 4 10 2 3 2" xfId="12480" xr:uid="{00000000-0005-0000-0000-0000565C0000}"/>
    <cellStyle name="標準 9 4 10 2 3 2 2" xfId="25295" xr:uid="{00000000-0005-0000-0000-0000575C0000}"/>
    <cellStyle name="標準 9 4 10 2 3 3" xfId="18888" xr:uid="{00000000-0005-0000-0000-0000585C0000}"/>
    <cellStyle name="標準 9 4 10 2 4" xfId="8298" xr:uid="{00000000-0005-0000-0000-0000595C0000}"/>
    <cellStyle name="標準 9 4 10 2 4 2" xfId="21113" xr:uid="{00000000-0005-0000-0000-00005A5C0000}"/>
    <cellStyle name="標準 9 4 10 2 5" xfId="14706" xr:uid="{00000000-0005-0000-0000-00005B5C0000}"/>
    <cellStyle name="標準 9 4 10 3" xfId="2881" xr:uid="{00000000-0005-0000-0000-00005C5C0000}"/>
    <cellStyle name="標準 9 4 10 3 2" xfId="9304" xr:uid="{00000000-0005-0000-0000-00005D5C0000}"/>
    <cellStyle name="標準 9 4 10 3 2 2" xfId="22119" xr:uid="{00000000-0005-0000-0000-00005E5C0000}"/>
    <cellStyle name="標準 9 4 10 3 3" xfId="15712" xr:uid="{00000000-0005-0000-0000-00005F5C0000}"/>
    <cellStyle name="標準 9 4 10 4" xfId="5045" xr:uid="{00000000-0005-0000-0000-0000605C0000}"/>
    <cellStyle name="標準 9 4 10 4 2" xfId="11458" xr:uid="{00000000-0005-0000-0000-0000615C0000}"/>
    <cellStyle name="標準 9 4 10 4 2 2" xfId="24273" xr:uid="{00000000-0005-0000-0000-0000625C0000}"/>
    <cellStyle name="標準 9 4 10 4 3" xfId="17866" xr:uid="{00000000-0005-0000-0000-0000635C0000}"/>
    <cellStyle name="標準 9 4 10 5" xfId="7307" xr:uid="{00000000-0005-0000-0000-0000645C0000}"/>
    <cellStyle name="標準 9 4 10 5 2" xfId="20122" xr:uid="{00000000-0005-0000-0000-0000655C0000}"/>
    <cellStyle name="標準 9 4 10 6" xfId="13715" xr:uid="{00000000-0005-0000-0000-0000665C0000}"/>
    <cellStyle name="標準 9 4 11" xfId="725" xr:uid="{00000000-0005-0000-0000-0000675C0000}"/>
    <cellStyle name="標準 9 4 11 2" xfId="1398" xr:uid="{00000000-0005-0000-0000-0000685C0000}"/>
    <cellStyle name="標準 9 4 11 2 2" xfId="3430" xr:uid="{00000000-0005-0000-0000-0000695C0000}"/>
    <cellStyle name="標準 9 4 11 2 2 2" xfId="9850" xr:uid="{00000000-0005-0000-0000-00006A5C0000}"/>
    <cellStyle name="標準 9 4 11 2 2 2 2" xfId="22665" xr:uid="{00000000-0005-0000-0000-00006B5C0000}"/>
    <cellStyle name="標準 9 4 11 2 2 3" xfId="16258" xr:uid="{00000000-0005-0000-0000-00006C5C0000}"/>
    <cellStyle name="標準 9 4 11 2 3" xfId="5594" xr:uid="{00000000-0005-0000-0000-00006D5C0000}"/>
    <cellStyle name="標準 9 4 11 2 3 2" xfId="12007" xr:uid="{00000000-0005-0000-0000-00006E5C0000}"/>
    <cellStyle name="標準 9 4 11 2 3 2 2" xfId="24822" xr:uid="{00000000-0005-0000-0000-00006F5C0000}"/>
    <cellStyle name="標準 9 4 11 2 3 3" xfId="18415" xr:uid="{00000000-0005-0000-0000-0000705C0000}"/>
    <cellStyle name="標準 9 4 11 2 4" xfId="7825" xr:uid="{00000000-0005-0000-0000-0000715C0000}"/>
    <cellStyle name="標準 9 4 11 2 4 2" xfId="20640" xr:uid="{00000000-0005-0000-0000-0000725C0000}"/>
    <cellStyle name="標準 9 4 11 2 5" xfId="14233" xr:uid="{00000000-0005-0000-0000-0000735C0000}"/>
    <cellStyle name="標準 9 4 11 3" xfId="2408" xr:uid="{00000000-0005-0000-0000-0000745C0000}"/>
    <cellStyle name="標準 9 4 11 3 2" xfId="8831" xr:uid="{00000000-0005-0000-0000-0000755C0000}"/>
    <cellStyle name="標準 9 4 11 3 2 2" xfId="21646" xr:uid="{00000000-0005-0000-0000-0000765C0000}"/>
    <cellStyle name="標準 9 4 11 3 3" xfId="15239" xr:uid="{00000000-0005-0000-0000-0000775C0000}"/>
    <cellStyle name="標準 9 4 11 4" xfId="4572" xr:uid="{00000000-0005-0000-0000-0000785C0000}"/>
    <cellStyle name="標準 9 4 11 4 2" xfId="10985" xr:uid="{00000000-0005-0000-0000-0000795C0000}"/>
    <cellStyle name="標準 9 4 11 4 2 2" xfId="23800" xr:uid="{00000000-0005-0000-0000-00007A5C0000}"/>
    <cellStyle name="標準 9 4 11 4 3" xfId="17393" xr:uid="{00000000-0005-0000-0000-00007B5C0000}"/>
    <cellStyle name="標準 9 4 11 5" xfId="7179" xr:uid="{00000000-0005-0000-0000-00007C5C0000}"/>
    <cellStyle name="標準 9 4 11 5 2" xfId="19994" xr:uid="{00000000-0005-0000-0000-00007D5C0000}"/>
    <cellStyle name="標準 9 4 11 6" xfId="13587" xr:uid="{00000000-0005-0000-0000-00007E5C0000}"/>
    <cellStyle name="標準 9 4 12" xfId="4356" xr:uid="{00000000-0005-0000-0000-00007F5C0000}"/>
    <cellStyle name="標準 9 4 13" xfId="706" xr:uid="{00000000-0005-0000-0000-0000805C0000}"/>
    <cellStyle name="標準 9 4 14" xfId="6547" xr:uid="{00000000-0005-0000-0000-0000815C0000}"/>
    <cellStyle name="標準 9 4 14 2" xfId="12960" xr:uid="{00000000-0005-0000-0000-0000825C0000}"/>
    <cellStyle name="標準 9 4 14 2 2" xfId="25775" xr:uid="{00000000-0005-0000-0000-0000835C0000}"/>
    <cellStyle name="標準 9 4 14 3" xfId="19368" xr:uid="{00000000-0005-0000-0000-0000845C0000}"/>
    <cellStyle name="標準 9 4 15" xfId="6695" xr:uid="{00000000-0005-0000-0000-0000855C0000}"/>
    <cellStyle name="標準 9 4 15 2" xfId="19510" xr:uid="{00000000-0005-0000-0000-0000865C0000}"/>
    <cellStyle name="標準 9 4 16" xfId="13103" xr:uid="{00000000-0005-0000-0000-0000875C0000}"/>
    <cellStyle name="標準 9 4 2" xfId="269" xr:uid="{00000000-0005-0000-0000-0000885C0000}"/>
    <cellStyle name="標準 9 4 2 2" xfId="609" xr:uid="{00000000-0005-0000-0000-0000895C0000}"/>
    <cellStyle name="標準 9 4 2 2 2" xfId="1209" xr:uid="{00000000-0005-0000-0000-00008A5C0000}"/>
    <cellStyle name="標準 9 4 2 2 2 2" xfId="2249" xr:uid="{00000000-0005-0000-0000-00008B5C0000}"/>
    <cellStyle name="標準 9 4 2 2 2 2 2" xfId="4280" xr:uid="{00000000-0005-0000-0000-00008C5C0000}"/>
    <cellStyle name="標準 9 4 2 2 2 2 2 2" xfId="10700" xr:uid="{00000000-0005-0000-0000-00008D5C0000}"/>
    <cellStyle name="標準 9 4 2 2 2 2 2 2 2" xfId="23515" xr:uid="{00000000-0005-0000-0000-00008E5C0000}"/>
    <cellStyle name="標準 9 4 2 2 2 2 2 3" xfId="17108" xr:uid="{00000000-0005-0000-0000-00008F5C0000}"/>
    <cellStyle name="標準 9 4 2 2 2 2 3" xfId="6444" xr:uid="{00000000-0005-0000-0000-0000905C0000}"/>
    <cellStyle name="標準 9 4 2 2 2 2 3 2" xfId="12857" xr:uid="{00000000-0005-0000-0000-0000915C0000}"/>
    <cellStyle name="標準 9 4 2 2 2 2 3 2 2" xfId="25672" xr:uid="{00000000-0005-0000-0000-0000925C0000}"/>
    <cellStyle name="標準 9 4 2 2 2 2 3 3" xfId="19265" xr:uid="{00000000-0005-0000-0000-0000935C0000}"/>
    <cellStyle name="標準 9 4 2 2 2 2 4" xfId="8675" xr:uid="{00000000-0005-0000-0000-0000945C0000}"/>
    <cellStyle name="標準 9 4 2 2 2 2 4 2" xfId="21490" xr:uid="{00000000-0005-0000-0000-0000955C0000}"/>
    <cellStyle name="標準 9 4 2 2 2 2 5" xfId="15083" xr:uid="{00000000-0005-0000-0000-0000965C0000}"/>
    <cellStyle name="標準 9 4 2 2 2 3" xfId="3258" xr:uid="{00000000-0005-0000-0000-0000975C0000}"/>
    <cellStyle name="標準 9 4 2 2 2 3 2" xfId="9681" xr:uid="{00000000-0005-0000-0000-0000985C0000}"/>
    <cellStyle name="標準 9 4 2 2 2 3 2 2" xfId="22496" xr:uid="{00000000-0005-0000-0000-0000995C0000}"/>
    <cellStyle name="標準 9 4 2 2 2 3 3" xfId="16089" xr:uid="{00000000-0005-0000-0000-00009A5C0000}"/>
    <cellStyle name="標準 9 4 2 2 2 4" xfId="5422" xr:uid="{00000000-0005-0000-0000-00009B5C0000}"/>
    <cellStyle name="標準 9 4 2 2 2 4 2" xfId="11835" xr:uid="{00000000-0005-0000-0000-00009C5C0000}"/>
    <cellStyle name="標準 9 4 2 2 2 4 2 2" xfId="24650" xr:uid="{00000000-0005-0000-0000-00009D5C0000}"/>
    <cellStyle name="標準 9 4 2 2 2 4 3" xfId="18243" xr:uid="{00000000-0005-0000-0000-00009E5C0000}"/>
    <cellStyle name="標準 9 4 2 2 2 5" xfId="7662" xr:uid="{00000000-0005-0000-0000-00009F5C0000}"/>
    <cellStyle name="標準 9 4 2 2 2 5 2" xfId="20477" xr:uid="{00000000-0005-0000-0000-0000A05C0000}"/>
    <cellStyle name="標準 9 4 2 2 2 6" xfId="14070" xr:uid="{00000000-0005-0000-0000-0000A15C0000}"/>
    <cellStyle name="標準 9 4 2 2 3" xfId="1767" xr:uid="{00000000-0005-0000-0000-0000A25C0000}"/>
    <cellStyle name="標準 9 4 2 2 3 2" xfId="3798" xr:uid="{00000000-0005-0000-0000-0000A35C0000}"/>
    <cellStyle name="標準 9 4 2 2 3 2 2" xfId="10218" xr:uid="{00000000-0005-0000-0000-0000A45C0000}"/>
    <cellStyle name="標準 9 4 2 2 3 2 2 2" xfId="23033" xr:uid="{00000000-0005-0000-0000-0000A55C0000}"/>
    <cellStyle name="標準 9 4 2 2 3 2 3" xfId="16626" xr:uid="{00000000-0005-0000-0000-0000A65C0000}"/>
    <cellStyle name="標準 9 4 2 2 3 3" xfId="5962" xr:uid="{00000000-0005-0000-0000-0000A75C0000}"/>
    <cellStyle name="標準 9 4 2 2 3 3 2" xfId="12375" xr:uid="{00000000-0005-0000-0000-0000A85C0000}"/>
    <cellStyle name="標準 9 4 2 2 3 3 2 2" xfId="25190" xr:uid="{00000000-0005-0000-0000-0000A95C0000}"/>
    <cellStyle name="標準 9 4 2 2 3 3 3" xfId="18783" xr:uid="{00000000-0005-0000-0000-0000AA5C0000}"/>
    <cellStyle name="標準 9 4 2 2 3 4" xfId="8193" xr:uid="{00000000-0005-0000-0000-0000AB5C0000}"/>
    <cellStyle name="標準 9 4 2 2 3 4 2" xfId="21008" xr:uid="{00000000-0005-0000-0000-0000AC5C0000}"/>
    <cellStyle name="標準 9 4 2 2 3 5" xfId="14601" xr:uid="{00000000-0005-0000-0000-0000AD5C0000}"/>
    <cellStyle name="標準 9 4 2 2 4" xfId="2776" xr:uid="{00000000-0005-0000-0000-0000AE5C0000}"/>
    <cellStyle name="標準 9 4 2 2 4 2" xfId="9199" xr:uid="{00000000-0005-0000-0000-0000AF5C0000}"/>
    <cellStyle name="標準 9 4 2 2 4 2 2" xfId="22014" xr:uid="{00000000-0005-0000-0000-0000B05C0000}"/>
    <cellStyle name="標準 9 4 2 2 4 3" xfId="15607" xr:uid="{00000000-0005-0000-0000-0000B15C0000}"/>
    <cellStyle name="標準 9 4 2 2 5" xfId="4940" xr:uid="{00000000-0005-0000-0000-0000B25C0000}"/>
    <cellStyle name="標準 9 4 2 2 5 2" xfId="11353" xr:uid="{00000000-0005-0000-0000-0000B35C0000}"/>
    <cellStyle name="標準 9 4 2 2 5 2 2" xfId="24168" xr:uid="{00000000-0005-0000-0000-0000B45C0000}"/>
    <cellStyle name="標準 9 4 2 2 5 3" xfId="17761" xr:uid="{00000000-0005-0000-0000-0000B55C0000}"/>
    <cellStyle name="標準 9 4 2 2 6" xfId="7086" xr:uid="{00000000-0005-0000-0000-0000B65C0000}"/>
    <cellStyle name="標準 9 4 2 2 6 2" xfId="19901" xr:uid="{00000000-0005-0000-0000-0000B75C0000}"/>
    <cellStyle name="標準 9 4 2 2 7" xfId="13494" xr:uid="{00000000-0005-0000-0000-0000B85C0000}"/>
    <cellStyle name="標準 9 4 2 3" xfId="1031" xr:uid="{00000000-0005-0000-0000-0000B95C0000}"/>
    <cellStyle name="標準 9 4 2 3 2" xfId="2061" xr:uid="{00000000-0005-0000-0000-0000BA5C0000}"/>
    <cellStyle name="標準 9 4 2 3 2 2" xfId="4092" xr:uid="{00000000-0005-0000-0000-0000BB5C0000}"/>
    <cellStyle name="標準 9 4 2 3 2 2 2" xfId="10512" xr:uid="{00000000-0005-0000-0000-0000BC5C0000}"/>
    <cellStyle name="標準 9 4 2 3 2 2 2 2" xfId="23327" xr:uid="{00000000-0005-0000-0000-0000BD5C0000}"/>
    <cellStyle name="標準 9 4 2 3 2 2 3" xfId="16920" xr:uid="{00000000-0005-0000-0000-0000BE5C0000}"/>
    <cellStyle name="標準 9 4 2 3 2 3" xfId="6256" xr:uid="{00000000-0005-0000-0000-0000BF5C0000}"/>
    <cellStyle name="標準 9 4 2 3 2 3 2" xfId="12669" xr:uid="{00000000-0005-0000-0000-0000C05C0000}"/>
    <cellStyle name="標準 9 4 2 3 2 3 2 2" xfId="25484" xr:uid="{00000000-0005-0000-0000-0000C15C0000}"/>
    <cellStyle name="標準 9 4 2 3 2 3 3" xfId="19077" xr:uid="{00000000-0005-0000-0000-0000C25C0000}"/>
    <cellStyle name="標準 9 4 2 3 2 4" xfId="8487" xr:uid="{00000000-0005-0000-0000-0000C35C0000}"/>
    <cellStyle name="標準 9 4 2 3 2 4 2" xfId="21302" xr:uid="{00000000-0005-0000-0000-0000C45C0000}"/>
    <cellStyle name="標準 9 4 2 3 2 5" xfId="14895" xr:uid="{00000000-0005-0000-0000-0000C55C0000}"/>
    <cellStyle name="標準 9 4 2 3 3" xfId="3070" xr:uid="{00000000-0005-0000-0000-0000C65C0000}"/>
    <cellStyle name="標準 9 4 2 3 3 2" xfId="9493" xr:uid="{00000000-0005-0000-0000-0000C75C0000}"/>
    <cellStyle name="標準 9 4 2 3 3 2 2" xfId="22308" xr:uid="{00000000-0005-0000-0000-0000C85C0000}"/>
    <cellStyle name="標準 9 4 2 3 3 3" xfId="15901" xr:uid="{00000000-0005-0000-0000-0000C95C0000}"/>
    <cellStyle name="標準 9 4 2 3 4" xfId="5234" xr:uid="{00000000-0005-0000-0000-0000CA5C0000}"/>
    <cellStyle name="標準 9 4 2 3 4 2" xfId="11647" xr:uid="{00000000-0005-0000-0000-0000CB5C0000}"/>
    <cellStyle name="標準 9 4 2 3 4 2 2" xfId="24462" xr:uid="{00000000-0005-0000-0000-0000CC5C0000}"/>
    <cellStyle name="標準 9 4 2 3 4 3" xfId="18055" xr:uid="{00000000-0005-0000-0000-0000CD5C0000}"/>
    <cellStyle name="標準 9 4 2 3 5" xfId="7484" xr:uid="{00000000-0005-0000-0000-0000CE5C0000}"/>
    <cellStyle name="標準 9 4 2 3 5 2" xfId="20299" xr:uid="{00000000-0005-0000-0000-0000CF5C0000}"/>
    <cellStyle name="標準 9 4 2 3 6" xfId="13892" xr:uid="{00000000-0005-0000-0000-0000D05C0000}"/>
    <cellStyle name="標準 9 4 2 4" xfId="1582" xr:uid="{00000000-0005-0000-0000-0000D15C0000}"/>
    <cellStyle name="標準 9 4 2 4 2" xfId="3613" xr:uid="{00000000-0005-0000-0000-0000D25C0000}"/>
    <cellStyle name="標準 9 4 2 4 2 2" xfId="10033" xr:uid="{00000000-0005-0000-0000-0000D35C0000}"/>
    <cellStyle name="標準 9 4 2 4 2 2 2" xfId="22848" xr:uid="{00000000-0005-0000-0000-0000D45C0000}"/>
    <cellStyle name="標準 9 4 2 4 2 3" xfId="16441" xr:uid="{00000000-0005-0000-0000-0000D55C0000}"/>
    <cellStyle name="標準 9 4 2 4 3" xfId="5777" xr:uid="{00000000-0005-0000-0000-0000D65C0000}"/>
    <cellStyle name="標準 9 4 2 4 3 2" xfId="12190" xr:uid="{00000000-0005-0000-0000-0000D75C0000}"/>
    <cellStyle name="標準 9 4 2 4 3 2 2" xfId="25005" xr:uid="{00000000-0005-0000-0000-0000D85C0000}"/>
    <cellStyle name="標準 9 4 2 4 3 3" xfId="18598" xr:uid="{00000000-0005-0000-0000-0000D95C0000}"/>
    <cellStyle name="標準 9 4 2 4 4" xfId="8008" xr:uid="{00000000-0005-0000-0000-0000DA5C0000}"/>
    <cellStyle name="標準 9 4 2 4 4 2" xfId="20823" xr:uid="{00000000-0005-0000-0000-0000DB5C0000}"/>
    <cellStyle name="標準 9 4 2 4 5" xfId="14416" xr:uid="{00000000-0005-0000-0000-0000DC5C0000}"/>
    <cellStyle name="標準 9 4 2 5" xfId="2591" xr:uid="{00000000-0005-0000-0000-0000DD5C0000}"/>
    <cellStyle name="標準 9 4 2 5 2" xfId="9014" xr:uid="{00000000-0005-0000-0000-0000DE5C0000}"/>
    <cellStyle name="標準 9 4 2 5 2 2" xfId="21829" xr:uid="{00000000-0005-0000-0000-0000DF5C0000}"/>
    <cellStyle name="標準 9 4 2 5 3" xfId="15422" xr:uid="{00000000-0005-0000-0000-0000E05C0000}"/>
    <cellStyle name="標準 9 4 2 6" xfId="4755" xr:uid="{00000000-0005-0000-0000-0000E15C0000}"/>
    <cellStyle name="標準 9 4 2 6 2" xfId="11168" xr:uid="{00000000-0005-0000-0000-0000E25C0000}"/>
    <cellStyle name="標準 9 4 2 6 2 2" xfId="23983" xr:uid="{00000000-0005-0000-0000-0000E35C0000}"/>
    <cellStyle name="標準 9 4 2 6 3" xfId="17576" xr:uid="{00000000-0005-0000-0000-0000E45C0000}"/>
    <cellStyle name="標準 9 4 2 7" xfId="6769" xr:uid="{00000000-0005-0000-0000-0000E55C0000}"/>
    <cellStyle name="標準 9 4 2 7 2" xfId="19584" xr:uid="{00000000-0005-0000-0000-0000E65C0000}"/>
    <cellStyle name="標準 9 4 2 8" xfId="13177" xr:uid="{00000000-0005-0000-0000-0000E75C0000}"/>
    <cellStyle name="標準 9 4 3" xfId="360" xr:uid="{00000000-0005-0000-0000-0000E85C0000}"/>
    <cellStyle name="標準 9 4 3 2" xfId="628" xr:uid="{00000000-0005-0000-0000-0000E95C0000}"/>
    <cellStyle name="標準 9 4 3 2 2" xfId="1239" xr:uid="{00000000-0005-0000-0000-0000EA5C0000}"/>
    <cellStyle name="標準 9 4 3 2 2 2" xfId="2279" xr:uid="{00000000-0005-0000-0000-0000EB5C0000}"/>
    <cellStyle name="標準 9 4 3 2 2 2 2" xfId="4310" xr:uid="{00000000-0005-0000-0000-0000EC5C0000}"/>
    <cellStyle name="標準 9 4 3 2 2 2 2 2" xfId="10730" xr:uid="{00000000-0005-0000-0000-0000ED5C0000}"/>
    <cellStyle name="標準 9 4 3 2 2 2 2 2 2" xfId="23545" xr:uid="{00000000-0005-0000-0000-0000EE5C0000}"/>
    <cellStyle name="標準 9 4 3 2 2 2 2 3" xfId="17138" xr:uid="{00000000-0005-0000-0000-0000EF5C0000}"/>
    <cellStyle name="標準 9 4 3 2 2 2 3" xfId="6474" xr:uid="{00000000-0005-0000-0000-0000F05C0000}"/>
    <cellStyle name="標準 9 4 3 2 2 2 3 2" xfId="12887" xr:uid="{00000000-0005-0000-0000-0000F15C0000}"/>
    <cellStyle name="標準 9 4 3 2 2 2 3 2 2" xfId="25702" xr:uid="{00000000-0005-0000-0000-0000F25C0000}"/>
    <cellStyle name="標準 9 4 3 2 2 2 3 3" xfId="19295" xr:uid="{00000000-0005-0000-0000-0000F35C0000}"/>
    <cellStyle name="標準 9 4 3 2 2 2 4" xfId="8705" xr:uid="{00000000-0005-0000-0000-0000F45C0000}"/>
    <cellStyle name="標準 9 4 3 2 2 2 4 2" xfId="21520" xr:uid="{00000000-0005-0000-0000-0000F55C0000}"/>
    <cellStyle name="標準 9 4 3 2 2 2 5" xfId="15113" xr:uid="{00000000-0005-0000-0000-0000F65C0000}"/>
    <cellStyle name="標準 9 4 3 2 2 3" xfId="3288" xr:uid="{00000000-0005-0000-0000-0000F75C0000}"/>
    <cellStyle name="標準 9 4 3 2 2 3 2" xfId="9711" xr:uid="{00000000-0005-0000-0000-0000F85C0000}"/>
    <cellStyle name="標準 9 4 3 2 2 3 2 2" xfId="22526" xr:uid="{00000000-0005-0000-0000-0000F95C0000}"/>
    <cellStyle name="標準 9 4 3 2 2 3 3" xfId="16119" xr:uid="{00000000-0005-0000-0000-0000FA5C0000}"/>
    <cellStyle name="標準 9 4 3 2 2 4" xfId="5452" xr:uid="{00000000-0005-0000-0000-0000FB5C0000}"/>
    <cellStyle name="標準 9 4 3 2 2 4 2" xfId="11865" xr:uid="{00000000-0005-0000-0000-0000FC5C0000}"/>
    <cellStyle name="標準 9 4 3 2 2 4 2 2" xfId="24680" xr:uid="{00000000-0005-0000-0000-0000FD5C0000}"/>
    <cellStyle name="標準 9 4 3 2 2 4 3" xfId="18273" xr:uid="{00000000-0005-0000-0000-0000FE5C0000}"/>
    <cellStyle name="標準 9 4 3 2 2 5" xfId="7692" xr:uid="{00000000-0005-0000-0000-0000FF5C0000}"/>
    <cellStyle name="標準 9 4 3 2 2 5 2" xfId="20507" xr:uid="{00000000-0005-0000-0000-0000005D0000}"/>
    <cellStyle name="標準 9 4 3 2 2 6" xfId="14100" xr:uid="{00000000-0005-0000-0000-0000015D0000}"/>
    <cellStyle name="標準 9 4 3 2 3" xfId="1797" xr:uid="{00000000-0005-0000-0000-0000025D0000}"/>
    <cellStyle name="標準 9 4 3 2 3 2" xfId="3828" xr:uid="{00000000-0005-0000-0000-0000035D0000}"/>
    <cellStyle name="標準 9 4 3 2 3 2 2" xfId="10248" xr:uid="{00000000-0005-0000-0000-0000045D0000}"/>
    <cellStyle name="標準 9 4 3 2 3 2 2 2" xfId="23063" xr:uid="{00000000-0005-0000-0000-0000055D0000}"/>
    <cellStyle name="標準 9 4 3 2 3 2 3" xfId="16656" xr:uid="{00000000-0005-0000-0000-0000065D0000}"/>
    <cellStyle name="標準 9 4 3 2 3 3" xfId="5992" xr:uid="{00000000-0005-0000-0000-0000075D0000}"/>
    <cellStyle name="標準 9 4 3 2 3 3 2" xfId="12405" xr:uid="{00000000-0005-0000-0000-0000085D0000}"/>
    <cellStyle name="標準 9 4 3 2 3 3 2 2" xfId="25220" xr:uid="{00000000-0005-0000-0000-0000095D0000}"/>
    <cellStyle name="標準 9 4 3 2 3 3 3" xfId="18813" xr:uid="{00000000-0005-0000-0000-00000A5D0000}"/>
    <cellStyle name="標準 9 4 3 2 3 4" xfId="8223" xr:uid="{00000000-0005-0000-0000-00000B5D0000}"/>
    <cellStyle name="標準 9 4 3 2 3 4 2" xfId="21038" xr:uid="{00000000-0005-0000-0000-00000C5D0000}"/>
    <cellStyle name="標準 9 4 3 2 3 5" xfId="14631" xr:uid="{00000000-0005-0000-0000-00000D5D0000}"/>
    <cellStyle name="標準 9 4 3 2 4" xfId="2806" xr:uid="{00000000-0005-0000-0000-00000E5D0000}"/>
    <cellStyle name="標準 9 4 3 2 4 2" xfId="9229" xr:uid="{00000000-0005-0000-0000-00000F5D0000}"/>
    <cellStyle name="標準 9 4 3 2 4 2 2" xfId="22044" xr:uid="{00000000-0005-0000-0000-0000105D0000}"/>
    <cellStyle name="標準 9 4 3 2 4 3" xfId="15637" xr:uid="{00000000-0005-0000-0000-0000115D0000}"/>
    <cellStyle name="標準 9 4 3 2 5" xfId="4970" xr:uid="{00000000-0005-0000-0000-0000125D0000}"/>
    <cellStyle name="標準 9 4 3 2 5 2" xfId="11383" xr:uid="{00000000-0005-0000-0000-0000135D0000}"/>
    <cellStyle name="標準 9 4 3 2 5 2 2" xfId="24198" xr:uid="{00000000-0005-0000-0000-0000145D0000}"/>
    <cellStyle name="標準 9 4 3 2 5 3" xfId="17791" xr:uid="{00000000-0005-0000-0000-0000155D0000}"/>
    <cellStyle name="標準 9 4 3 2 6" xfId="7105" xr:uid="{00000000-0005-0000-0000-0000165D0000}"/>
    <cellStyle name="標準 9 4 3 2 6 2" xfId="19920" xr:uid="{00000000-0005-0000-0000-0000175D0000}"/>
    <cellStyle name="標準 9 4 3 2 7" xfId="13513" xr:uid="{00000000-0005-0000-0000-0000185D0000}"/>
    <cellStyle name="標準 9 4 3 3" xfId="1051" xr:uid="{00000000-0005-0000-0000-0000195D0000}"/>
    <cellStyle name="標準 9 4 3 3 2" xfId="2091" xr:uid="{00000000-0005-0000-0000-00001A5D0000}"/>
    <cellStyle name="標準 9 4 3 3 2 2" xfId="4122" xr:uid="{00000000-0005-0000-0000-00001B5D0000}"/>
    <cellStyle name="標準 9 4 3 3 2 2 2" xfId="10542" xr:uid="{00000000-0005-0000-0000-00001C5D0000}"/>
    <cellStyle name="標準 9 4 3 3 2 2 2 2" xfId="23357" xr:uid="{00000000-0005-0000-0000-00001D5D0000}"/>
    <cellStyle name="標準 9 4 3 3 2 2 3" xfId="16950" xr:uid="{00000000-0005-0000-0000-00001E5D0000}"/>
    <cellStyle name="標準 9 4 3 3 2 3" xfId="6286" xr:uid="{00000000-0005-0000-0000-00001F5D0000}"/>
    <cellStyle name="標準 9 4 3 3 2 3 2" xfId="12699" xr:uid="{00000000-0005-0000-0000-0000205D0000}"/>
    <cellStyle name="標準 9 4 3 3 2 3 2 2" xfId="25514" xr:uid="{00000000-0005-0000-0000-0000215D0000}"/>
    <cellStyle name="標準 9 4 3 3 2 3 3" xfId="19107" xr:uid="{00000000-0005-0000-0000-0000225D0000}"/>
    <cellStyle name="標準 9 4 3 3 2 4" xfId="8517" xr:uid="{00000000-0005-0000-0000-0000235D0000}"/>
    <cellStyle name="標準 9 4 3 3 2 4 2" xfId="21332" xr:uid="{00000000-0005-0000-0000-0000245D0000}"/>
    <cellStyle name="標準 9 4 3 3 2 5" xfId="14925" xr:uid="{00000000-0005-0000-0000-0000255D0000}"/>
    <cellStyle name="標準 9 4 3 3 3" xfId="3100" xr:uid="{00000000-0005-0000-0000-0000265D0000}"/>
    <cellStyle name="標準 9 4 3 3 3 2" xfId="9523" xr:uid="{00000000-0005-0000-0000-0000275D0000}"/>
    <cellStyle name="標準 9 4 3 3 3 2 2" xfId="22338" xr:uid="{00000000-0005-0000-0000-0000285D0000}"/>
    <cellStyle name="標準 9 4 3 3 3 3" xfId="15931" xr:uid="{00000000-0005-0000-0000-0000295D0000}"/>
    <cellStyle name="標準 9 4 3 3 4" xfId="5264" xr:uid="{00000000-0005-0000-0000-00002A5D0000}"/>
    <cellStyle name="標準 9 4 3 3 4 2" xfId="11677" xr:uid="{00000000-0005-0000-0000-00002B5D0000}"/>
    <cellStyle name="標準 9 4 3 3 4 2 2" xfId="24492" xr:uid="{00000000-0005-0000-0000-00002C5D0000}"/>
    <cellStyle name="標準 9 4 3 3 4 3" xfId="18085" xr:uid="{00000000-0005-0000-0000-00002D5D0000}"/>
    <cellStyle name="標準 9 4 3 3 5" xfId="7504" xr:uid="{00000000-0005-0000-0000-00002E5D0000}"/>
    <cellStyle name="標準 9 4 3 3 5 2" xfId="20319" xr:uid="{00000000-0005-0000-0000-00002F5D0000}"/>
    <cellStyle name="標準 9 4 3 3 6" xfId="13912" xr:uid="{00000000-0005-0000-0000-0000305D0000}"/>
    <cellStyle name="標準 9 4 3 4" xfId="1611" xr:uid="{00000000-0005-0000-0000-0000315D0000}"/>
    <cellStyle name="標準 9 4 3 4 2" xfId="3642" xr:uid="{00000000-0005-0000-0000-0000325D0000}"/>
    <cellStyle name="標準 9 4 3 4 2 2" xfId="10062" xr:uid="{00000000-0005-0000-0000-0000335D0000}"/>
    <cellStyle name="標準 9 4 3 4 2 2 2" xfId="22877" xr:uid="{00000000-0005-0000-0000-0000345D0000}"/>
    <cellStyle name="標準 9 4 3 4 2 3" xfId="16470" xr:uid="{00000000-0005-0000-0000-0000355D0000}"/>
    <cellStyle name="標準 9 4 3 4 3" xfId="5806" xr:uid="{00000000-0005-0000-0000-0000365D0000}"/>
    <cellStyle name="標準 9 4 3 4 3 2" xfId="12219" xr:uid="{00000000-0005-0000-0000-0000375D0000}"/>
    <cellStyle name="標準 9 4 3 4 3 2 2" xfId="25034" xr:uid="{00000000-0005-0000-0000-0000385D0000}"/>
    <cellStyle name="標準 9 4 3 4 3 3" xfId="18627" xr:uid="{00000000-0005-0000-0000-0000395D0000}"/>
    <cellStyle name="標準 9 4 3 4 4" xfId="8037" xr:uid="{00000000-0005-0000-0000-00003A5D0000}"/>
    <cellStyle name="標準 9 4 3 4 4 2" xfId="20852" xr:uid="{00000000-0005-0000-0000-00003B5D0000}"/>
    <cellStyle name="標準 9 4 3 4 5" xfId="14445" xr:uid="{00000000-0005-0000-0000-00003C5D0000}"/>
    <cellStyle name="標準 9 4 3 5" xfId="2620" xr:uid="{00000000-0005-0000-0000-00003D5D0000}"/>
    <cellStyle name="標準 9 4 3 5 2" xfId="9043" xr:uid="{00000000-0005-0000-0000-00003E5D0000}"/>
    <cellStyle name="標準 9 4 3 5 2 2" xfId="21858" xr:uid="{00000000-0005-0000-0000-00003F5D0000}"/>
    <cellStyle name="標準 9 4 3 5 3" xfId="15451" xr:uid="{00000000-0005-0000-0000-0000405D0000}"/>
    <cellStyle name="標準 9 4 3 6" xfId="4784" xr:uid="{00000000-0005-0000-0000-0000415D0000}"/>
    <cellStyle name="標準 9 4 3 6 2" xfId="11197" xr:uid="{00000000-0005-0000-0000-0000425D0000}"/>
    <cellStyle name="標準 9 4 3 6 2 2" xfId="24012" xr:uid="{00000000-0005-0000-0000-0000435D0000}"/>
    <cellStyle name="標準 9 4 3 6 3" xfId="17605" xr:uid="{00000000-0005-0000-0000-0000445D0000}"/>
    <cellStyle name="標準 9 4 3 7" xfId="6851" xr:uid="{00000000-0005-0000-0000-0000455D0000}"/>
    <cellStyle name="標準 9 4 3 7 2" xfId="19666" xr:uid="{00000000-0005-0000-0000-0000465D0000}"/>
    <cellStyle name="標準 9 4 3 8" xfId="13259" xr:uid="{00000000-0005-0000-0000-0000475D0000}"/>
    <cellStyle name="標準 9 4 4" xfId="392" xr:uid="{00000000-0005-0000-0000-0000485D0000}"/>
    <cellStyle name="標準 9 4 4 2" xfId="589" xr:uid="{00000000-0005-0000-0000-0000495D0000}"/>
    <cellStyle name="標準 9 4 4 2 2" xfId="1181" xr:uid="{00000000-0005-0000-0000-00004A5D0000}"/>
    <cellStyle name="標準 9 4 4 2 2 2" xfId="2221" xr:uid="{00000000-0005-0000-0000-00004B5D0000}"/>
    <cellStyle name="標準 9 4 4 2 2 2 2" xfId="4252" xr:uid="{00000000-0005-0000-0000-00004C5D0000}"/>
    <cellStyle name="標準 9 4 4 2 2 2 2 2" xfId="10672" xr:uid="{00000000-0005-0000-0000-00004D5D0000}"/>
    <cellStyle name="標準 9 4 4 2 2 2 2 2 2" xfId="23487" xr:uid="{00000000-0005-0000-0000-00004E5D0000}"/>
    <cellStyle name="標準 9 4 4 2 2 2 2 3" xfId="17080" xr:uid="{00000000-0005-0000-0000-00004F5D0000}"/>
    <cellStyle name="標準 9 4 4 2 2 2 3" xfId="6416" xr:uid="{00000000-0005-0000-0000-0000505D0000}"/>
    <cellStyle name="標準 9 4 4 2 2 2 3 2" xfId="12829" xr:uid="{00000000-0005-0000-0000-0000515D0000}"/>
    <cellStyle name="標準 9 4 4 2 2 2 3 2 2" xfId="25644" xr:uid="{00000000-0005-0000-0000-0000525D0000}"/>
    <cellStyle name="標準 9 4 4 2 2 2 3 3" xfId="19237" xr:uid="{00000000-0005-0000-0000-0000535D0000}"/>
    <cellStyle name="標準 9 4 4 2 2 2 4" xfId="8647" xr:uid="{00000000-0005-0000-0000-0000545D0000}"/>
    <cellStyle name="標準 9 4 4 2 2 2 4 2" xfId="21462" xr:uid="{00000000-0005-0000-0000-0000555D0000}"/>
    <cellStyle name="標準 9 4 4 2 2 2 5" xfId="15055" xr:uid="{00000000-0005-0000-0000-0000565D0000}"/>
    <cellStyle name="標準 9 4 4 2 2 3" xfId="3230" xr:uid="{00000000-0005-0000-0000-0000575D0000}"/>
    <cellStyle name="標準 9 4 4 2 2 3 2" xfId="9653" xr:uid="{00000000-0005-0000-0000-0000585D0000}"/>
    <cellStyle name="標準 9 4 4 2 2 3 2 2" xfId="22468" xr:uid="{00000000-0005-0000-0000-0000595D0000}"/>
    <cellStyle name="標準 9 4 4 2 2 3 3" xfId="16061" xr:uid="{00000000-0005-0000-0000-00005A5D0000}"/>
    <cellStyle name="標準 9 4 4 2 2 4" xfId="5394" xr:uid="{00000000-0005-0000-0000-00005B5D0000}"/>
    <cellStyle name="標準 9 4 4 2 2 4 2" xfId="11807" xr:uid="{00000000-0005-0000-0000-00005C5D0000}"/>
    <cellStyle name="標準 9 4 4 2 2 4 2 2" xfId="24622" xr:uid="{00000000-0005-0000-0000-00005D5D0000}"/>
    <cellStyle name="標準 9 4 4 2 2 4 3" xfId="18215" xr:uid="{00000000-0005-0000-0000-00005E5D0000}"/>
    <cellStyle name="標準 9 4 4 2 2 5" xfId="7634" xr:uid="{00000000-0005-0000-0000-00005F5D0000}"/>
    <cellStyle name="標準 9 4 4 2 2 5 2" xfId="20449" xr:uid="{00000000-0005-0000-0000-0000605D0000}"/>
    <cellStyle name="標準 9 4 4 2 2 6" xfId="14042" xr:uid="{00000000-0005-0000-0000-0000615D0000}"/>
    <cellStyle name="標準 9 4 4 2 3" xfId="1739" xr:uid="{00000000-0005-0000-0000-0000625D0000}"/>
    <cellStyle name="標準 9 4 4 2 3 2" xfId="3770" xr:uid="{00000000-0005-0000-0000-0000635D0000}"/>
    <cellStyle name="標準 9 4 4 2 3 2 2" xfId="10190" xr:uid="{00000000-0005-0000-0000-0000645D0000}"/>
    <cellStyle name="標準 9 4 4 2 3 2 2 2" xfId="23005" xr:uid="{00000000-0005-0000-0000-0000655D0000}"/>
    <cellStyle name="標準 9 4 4 2 3 2 3" xfId="16598" xr:uid="{00000000-0005-0000-0000-0000665D0000}"/>
    <cellStyle name="標準 9 4 4 2 3 3" xfId="5934" xr:uid="{00000000-0005-0000-0000-0000675D0000}"/>
    <cellStyle name="標準 9 4 4 2 3 3 2" xfId="12347" xr:uid="{00000000-0005-0000-0000-0000685D0000}"/>
    <cellStyle name="標準 9 4 4 2 3 3 2 2" xfId="25162" xr:uid="{00000000-0005-0000-0000-0000695D0000}"/>
    <cellStyle name="標準 9 4 4 2 3 3 3" xfId="18755" xr:uid="{00000000-0005-0000-0000-00006A5D0000}"/>
    <cellStyle name="標準 9 4 4 2 3 4" xfId="8165" xr:uid="{00000000-0005-0000-0000-00006B5D0000}"/>
    <cellStyle name="標準 9 4 4 2 3 4 2" xfId="20980" xr:uid="{00000000-0005-0000-0000-00006C5D0000}"/>
    <cellStyle name="標準 9 4 4 2 3 5" xfId="14573" xr:uid="{00000000-0005-0000-0000-00006D5D0000}"/>
    <cellStyle name="標準 9 4 4 2 4" xfId="2748" xr:uid="{00000000-0005-0000-0000-00006E5D0000}"/>
    <cellStyle name="標準 9 4 4 2 4 2" xfId="9171" xr:uid="{00000000-0005-0000-0000-00006F5D0000}"/>
    <cellStyle name="標準 9 4 4 2 4 2 2" xfId="21986" xr:uid="{00000000-0005-0000-0000-0000705D0000}"/>
    <cellStyle name="標準 9 4 4 2 4 3" xfId="15579" xr:uid="{00000000-0005-0000-0000-0000715D0000}"/>
    <cellStyle name="標準 9 4 4 2 5" xfId="4912" xr:uid="{00000000-0005-0000-0000-0000725D0000}"/>
    <cellStyle name="標準 9 4 4 2 5 2" xfId="11325" xr:uid="{00000000-0005-0000-0000-0000735D0000}"/>
    <cellStyle name="標準 9 4 4 2 5 2 2" xfId="24140" xr:uid="{00000000-0005-0000-0000-0000745D0000}"/>
    <cellStyle name="標準 9 4 4 2 5 3" xfId="17733" xr:uid="{00000000-0005-0000-0000-0000755D0000}"/>
    <cellStyle name="標準 9 4 4 2 6" xfId="7066" xr:uid="{00000000-0005-0000-0000-0000765D0000}"/>
    <cellStyle name="標準 9 4 4 2 6 2" xfId="19881" xr:uid="{00000000-0005-0000-0000-0000775D0000}"/>
    <cellStyle name="標準 9 4 4 2 7" xfId="13474" xr:uid="{00000000-0005-0000-0000-0000785D0000}"/>
    <cellStyle name="標準 9 4 4 3" xfId="1010" xr:uid="{00000000-0005-0000-0000-0000795D0000}"/>
    <cellStyle name="標準 9 4 4 3 2" xfId="2033" xr:uid="{00000000-0005-0000-0000-00007A5D0000}"/>
    <cellStyle name="標準 9 4 4 3 2 2" xfId="4064" xr:uid="{00000000-0005-0000-0000-00007B5D0000}"/>
    <cellStyle name="標準 9 4 4 3 2 2 2" xfId="10484" xr:uid="{00000000-0005-0000-0000-00007C5D0000}"/>
    <cellStyle name="標準 9 4 4 3 2 2 2 2" xfId="23299" xr:uid="{00000000-0005-0000-0000-00007D5D0000}"/>
    <cellStyle name="標準 9 4 4 3 2 2 3" xfId="16892" xr:uid="{00000000-0005-0000-0000-00007E5D0000}"/>
    <cellStyle name="標準 9 4 4 3 2 3" xfId="6228" xr:uid="{00000000-0005-0000-0000-00007F5D0000}"/>
    <cellStyle name="標準 9 4 4 3 2 3 2" xfId="12641" xr:uid="{00000000-0005-0000-0000-0000805D0000}"/>
    <cellStyle name="標準 9 4 4 3 2 3 2 2" xfId="25456" xr:uid="{00000000-0005-0000-0000-0000815D0000}"/>
    <cellStyle name="標準 9 4 4 3 2 3 3" xfId="19049" xr:uid="{00000000-0005-0000-0000-0000825D0000}"/>
    <cellStyle name="標準 9 4 4 3 2 4" xfId="8459" xr:uid="{00000000-0005-0000-0000-0000835D0000}"/>
    <cellStyle name="標準 9 4 4 3 2 4 2" xfId="21274" xr:uid="{00000000-0005-0000-0000-0000845D0000}"/>
    <cellStyle name="標準 9 4 4 3 2 5" xfId="14867" xr:uid="{00000000-0005-0000-0000-0000855D0000}"/>
    <cellStyle name="標準 9 4 4 3 3" xfId="3042" xr:uid="{00000000-0005-0000-0000-0000865D0000}"/>
    <cellStyle name="標準 9 4 4 3 3 2" xfId="9465" xr:uid="{00000000-0005-0000-0000-0000875D0000}"/>
    <cellStyle name="標準 9 4 4 3 3 2 2" xfId="22280" xr:uid="{00000000-0005-0000-0000-0000885D0000}"/>
    <cellStyle name="標準 9 4 4 3 3 3" xfId="15873" xr:uid="{00000000-0005-0000-0000-0000895D0000}"/>
    <cellStyle name="標準 9 4 4 3 4" xfId="5206" xr:uid="{00000000-0005-0000-0000-00008A5D0000}"/>
    <cellStyle name="標準 9 4 4 3 4 2" xfId="11619" xr:uid="{00000000-0005-0000-0000-00008B5D0000}"/>
    <cellStyle name="標準 9 4 4 3 4 2 2" xfId="24434" xr:uid="{00000000-0005-0000-0000-00008C5D0000}"/>
    <cellStyle name="標準 9 4 4 3 4 3" xfId="18027" xr:uid="{00000000-0005-0000-0000-00008D5D0000}"/>
    <cellStyle name="標準 9 4 4 3 5" xfId="7463" xr:uid="{00000000-0005-0000-0000-00008E5D0000}"/>
    <cellStyle name="標準 9 4 4 3 5 2" xfId="20278" xr:uid="{00000000-0005-0000-0000-00008F5D0000}"/>
    <cellStyle name="標準 9 4 4 3 6" xfId="13871" xr:uid="{00000000-0005-0000-0000-0000905D0000}"/>
    <cellStyle name="標準 9 4 4 4" xfId="1554" xr:uid="{00000000-0005-0000-0000-0000915D0000}"/>
    <cellStyle name="標準 9 4 4 4 2" xfId="3585" xr:uid="{00000000-0005-0000-0000-0000925D0000}"/>
    <cellStyle name="標準 9 4 4 4 2 2" xfId="10005" xr:uid="{00000000-0005-0000-0000-0000935D0000}"/>
    <cellStyle name="標準 9 4 4 4 2 2 2" xfId="22820" xr:uid="{00000000-0005-0000-0000-0000945D0000}"/>
    <cellStyle name="標準 9 4 4 4 2 3" xfId="16413" xr:uid="{00000000-0005-0000-0000-0000955D0000}"/>
    <cellStyle name="標準 9 4 4 4 3" xfId="5749" xr:uid="{00000000-0005-0000-0000-0000965D0000}"/>
    <cellStyle name="標準 9 4 4 4 3 2" xfId="12162" xr:uid="{00000000-0005-0000-0000-0000975D0000}"/>
    <cellStyle name="標準 9 4 4 4 3 2 2" xfId="24977" xr:uid="{00000000-0005-0000-0000-0000985D0000}"/>
    <cellStyle name="標準 9 4 4 4 3 3" xfId="18570" xr:uid="{00000000-0005-0000-0000-0000995D0000}"/>
    <cellStyle name="標準 9 4 4 4 4" xfId="7980" xr:uid="{00000000-0005-0000-0000-00009A5D0000}"/>
    <cellStyle name="標準 9 4 4 4 4 2" xfId="20795" xr:uid="{00000000-0005-0000-0000-00009B5D0000}"/>
    <cellStyle name="標準 9 4 4 4 5" xfId="14388" xr:uid="{00000000-0005-0000-0000-00009C5D0000}"/>
    <cellStyle name="標準 9 4 4 5" xfId="2563" xr:uid="{00000000-0005-0000-0000-00009D5D0000}"/>
    <cellStyle name="標準 9 4 4 5 2" xfId="8986" xr:uid="{00000000-0005-0000-0000-00009E5D0000}"/>
    <cellStyle name="標準 9 4 4 5 2 2" xfId="21801" xr:uid="{00000000-0005-0000-0000-00009F5D0000}"/>
    <cellStyle name="標準 9 4 4 5 3" xfId="15394" xr:uid="{00000000-0005-0000-0000-0000A05D0000}"/>
    <cellStyle name="標準 9 4 4 6" xfId="4727" xr:uid="{00000000-0005-0000-0000-0000A15D0000}"/>
    <cellStyle name="標準 9 4 4 6 2" xfId="11140" xr:uid="{00000000-0005-0000-0000-0000A25D0000}"/>
    <cellStyle name="標準 9 4 4 6 2 2" xfId="23955" xr:uid="{00000000-0005-0000-0000-0000A35D0000}"/>
    <cellStyle name="標準 9 4 4 6 3" xfId="17548" xr:uid="{00000000-0005-0000-0000-0000A45D0000}"/>
    <cellStyle name="標準 9 4 4 7" xfId="6881" xr:uid="{00000000-0005-0000-0000-0000A55D0000}"/>
    <cellStyle name="標準 9 4 4 7 2" xfId="19696" xr:uid="{00000000-0005-0000-0000-0000A65D0000}"/>
    <cellStyle name="標準 9 4 4 8" xfId="13289" xr:uid="{00000000-0005-0000-0000-0000A75D0000}"/>
    <cellStyle name="標準 9 4 5" xfId="413" xr:uid="{00000000-0005-0000-0000-0000A85D0000}"/>
    <cellStyle name="標準 9 4 5 2" xfId="548" xr:uid="{00000000-0005-0000-0000-0000A95D0000}"/>
    <cellStyle name="標準 9 4 5 2 2" xfId="1137" xr:uid="{00000000-0005-0000-0000-0000AA5D0000}"/>
    <cellStyle name="標準 9 4 5 2 2 2" xfId="2177" xr:uid="{00000000-0005-0000-0000-0000AB5D0000}"/>
    <cellStyle name="標準 9 4 5 2 2 2 2" xfId="4208" xr:uid="{00000000-0005-0000-0000-0000AC5D0000}"/>
    <cellStyle name="標準 9 4 5 2 2 2 2 2" xfId="10628" xr:uid="{00000000-0005-0000-0000-0000AD5D0000}"/>
    <cellStyle name="標準 9 4 5 2 2 2 2 2 2" xfId="23443" xr:uid="{00000000-0005-0000-0000-0000AE5D0000}"/>
    <cellStyle name="標準 9 4 5 2 2 2 2 3" xfId="17036" xr:uid="{00000000-0005-0000-0000-0000AF5D0000}"/>
    <cellStyle name="標準 9 4 5 2 2 2 3" xfId="6372" xr:uid="{00000000-0005-0000-0000-0000B05D0000}"/>
    <cellStyle name="標準 9 4 5 2 2 2 3 2" xfId="12785" xr:uid="{00000000-0005-0000-0000-0000B15D0000}"/>
    <cellStyle name="標準 9 4 5 2 2 2 3 2 2" xfId="25600" xr:uid="{00000000-0005-0000-0000-0000B25D0000}"/>
    <cellStyle name="標準 9 4 5 2 2 2 3 3" xfId="19193" xr:uid="{00000000-0005-0000-0000-0000B35D0000}"/>
    <cellStyle name="標準 9 4 5 2 2 2 4" xfId="8603" xr:uid="{00000000-0005-0000-0000-0000B45D0000}"/>
    <cellStyle name="標準 9 4 5 2 2 2 4 2" xfId="21418" xr:uid="{00000000-0005-0000-0000-0000B55D0000}"/>
    <cellStyle name="標準 9 4 5 2 2 2 5" xfId="15011" xr:uid="{00000000-0005-0000-0000-0000B65D0000}"/>
    <cellStyle name="標準 9 4 5 2 2 3" xfId="3186" xr:uid="{00000000-0005-0000-0000-0000B75D0000}"/>
    <cellStyle name="標準 9 4 5 2 2 3 2" xfId="9609" xr:uid="{00000000-0005-0000-0000-0000B85D0000}"/>
    <cellStyle name="標準 9 4 5 2 2 3 2 2" xfId="22424" xr:uid="{00000000-0005-0000-0000-0000B95D0000}"/>
    <cellStyle name="標準 9 4 5 2 2 3 3" xfId="16017" xr:uid="{00000000-0005-0000-0000-0000BA5D0000}"/>
    <cellStyle name="標準 9 4 5 2 2 4" xfId="5350" xr:uid="{00000000-0005-0000-0000-0000BB5D0000}"/>
    <cellStyle name="標準 9 4 5 2 2 4 2" xfId="11763" xr:uid="{00000000-0005-0000-0000-0000BC5D0000}"/>
    <cellStyle name="標準 9 4 5 2 2 4 2 2" xfId="24578" xr:uid="{00000000-0005-0000-0000-0000BD5D0000}"/>
    <cellStyle name="標準 9 4 5 2 2 4 3" xfId="18171" xr:uid="{00000000-0005-0000-0000-0000BE5D0000}"/>
    <cellStyle name="標準 9 4 5 2 2 5" xfId="7590" xr:uid="{00000000-0005-0000-0000-0000BF5D0000}"/>
    <cellStyle name="標準 9 4 5 2 2 5 2" xfId="20405" xr:uid="{00000000-0005-0000-0000-0000C05D0000}"/>
    <cellStyle name="標準 9 4 5 2 2 6" xfId="13998" xr:uid="{00000000-0005-0000-0000-0000C15D0000}"/>
    <cellStyle name="標準 9 4 5 2 3" xfId="1695" xr:uid="{00000000-0005-0000-0000-0000C25D0000}"/>
    <cellStyle name="標準 9 4 5 2 3 2" xfId="3726" xr:uid="{00000000-0005-0000-0000-0000C35D0000}"/>
    <cellStyle name="標準 9 4 5 2 3 2 2" xfId="10146" xr:uid="{00000000-0005-0000-0000-0000C45D0000}"/>
    <cellStyle name="標準 9 4 5 2 3 2 2 2" xfId="22961" xr:uid="{00000000-0005-0000-0000-0000C55D0000}"/>
    <cellStyle name="標準 9 4 5 2 3 2 3" xfId="16554" xr:uid="{00000000-0005-0000-0000-0000C65D0000}"/>
    <cellStyle name="標準 9 4 5 2 3 3" xfId="5890" xr:uid="{00000000-0005-0000-0000-0000C75D0000}"/>
    <cellStyle name="標準 9 4 5 2 3 3 2" xfId="12303" xr:uid="{00000000-0005-0000-0000-0000C85D0000}"/>
    <cellStyle name="標準 9 4 5 2 3 3 2 2" xfId="25118" xr:uid="{00000000-0005-0000-0000-0000C95D0000}"/>
    <cellStyle name="標準 9 4 5 2 3 3 3" xfId="18711" xr:uid="{00000000-0005-0000-0000-0000CA5D0000}"/>
    <cellStyle name="標準 9 4 5 2 3 4" xfId="8121" xr:uid="{00000000-0005-0000-0000-0000CB5D0000}"/>
    <cellStyle name="標準 9 4 5 2 3 4 2" xfId="20936" xr:uid="{00000000-0005-0000-0000-0000CC5D0000}"/>
    <cellStyle name="標準 9 4 5 2 3 5" xfId="14529" xr:uid="{00000000-0005-0000-0000-0000CD5D0000}"/>
    <cellStyle name="標準 9 4 5 2 4" xfId="2704" xr:uid="{00000000-0005-0000-0000-0000CE5D0000}"/>
    <cellStyle name="標準 9 4 5 2 4 2" xfId="9127" xr:uid="{00000000-0005-0000-0000-0000CF5D0000}"/>
    <cellStyle name="標準 9 4 5 2 4 2 2" xfId="21942" xr:uid="{00000000-0005-0000-0000-0000D05D0000}"/>
    <cellStyle name="標準 9 4 5 2 4 3" xfId="15535" xr:uid="{00000000-0005-0000-0000-0000D15D0000}"/>
    <cellStyle name="標準 9 4 5 2 5" xfId="4868" xr:uid="{00000000-0005-0000-0000-0000D25D0000}"/>
    <cellStyle name="標準 9 4 5 2 5 2" xfId="11281" xr:uid="{00000000-0005-0000-0000-0000D35D0000}"/>
    <cellStyle name="標準 9 4 5 2 5 2 2" xfId="24096" xr:uid="{00000000-0005-0000-0000-0000D45D0000}"/>
    <cellStyle name="標準 9 4 5 2 5 3" xfId="17689" xr:uid="{00000000-0005-0000-0000-0000D55D0000}"/>
    <cellStyle name="標準 9 4 5 2 6" xfId="7025" xr:uid="{00000000-0005-0000-0000-0000D65D0000}"/>
    <cellStyle name="標準 9 4 5 2 6 2" xfId="19840" xr:uid="{00000000-0005-0000-0000-0000D75D0000}"/>
    <cellStyle name="標準 9 4 5 2 7" xfId="13433" xr:uid="{00000000-0005-0000-0000-0000D85D0000}"/>
    <cellStyle name="標準 9 4 5 3" xfId="967" xr:uid="{00000000-0005-0000-0000-0000D95D0000}"/>
    <cellStyle name="標準 9 4 5 3 2" xfId="1989" xr:uid="{00000000-0005-0000-0000-0000DA5D0000}"/>
    <cellStyle name="標準 9 4 5 3 2 2" xfId="4020" xr:uid="{00000000-0005-0000-0000-0000DB5D0000}"/>
    <cellStyle name="標準 9 4 5 3 2 2 2" xfId="10440" xr:uid="{00000000-0005-0000-0000-0000DC5D0000}"/>
    <cellStyle name="標準 9 4 5 3 2 2 2 2" xfId="23255" xr:uid="{00000000-0005-0000-0000-0000DD5D0000}"/>
    <cellStyle name="標準 9 4 5 3 2 2 3" xfId="16848" xr:uid="{00000000-0005-0000-0000-0000DE5D0000}"/>
    <cellStyle name="標準 9 4 5 3 2 3" xfId="6184" xr:uid="{00000000-0005-0000-0000-0000DF5D0000}"/>
    <cellStyle name="標準 9 4 5 3 2 3 2" xfId="12597" xr:uid="{00000000-0005-0000-0000-0000E05D0000}"/>
    <cellStyle name="標準 9 4 5 3 2 3 2 2" xfId="25412" xr:uid="{00000000-0005-0000-0000-0000E15D0000}"/>
    <cellStyle name="標準 9 4 5 3 2 3 3" xfId="19005" xr:uid="{00000000-0005-0000-0000-0000E25D0000}"/>
    <cellStyle name="標準 9 4 5 3 2 4" xfId="8415" xr:uid="{00000000-0005-0000-0000-0000E35D0000}"/>
    <cellStyle name="標準 9 4 5 3 2 4 2" xfId="21230" xr:uid="{00000000-0005-0000-0000-0000E45D0000}"/>
    <cellStyle name="標準 9 4 5 3 2 5" xfId="14823" xr:uid="{00000000-0005-0000-0000-0000E55D0000}"/>
    <cellStyle name="標準 9 4 5 3 3" xfId="2998" xr:uid="{00000000-0005-0000-0000-0000E65D0000}"/>
    <cellStyle name="標準 9 4 5 3 3 2" xfId="9421" xr:uid="{00000000-0005-0000-0000-0000E75D0000}"/>
    <cellStyle name="標準 9 4 5 3 3 2 2" xfId="22236" xr:uid="{00000000-0005-0000-0000-0000E85D0000}"/>
    <cellStyle name="標準 9 4 5 3 3 3" xfId="15829" xr:uid="{00000000-0005-0000-0000-0000E95D0000}"/>
    <cellStyle name="標準 9 4 5 3 4" xfId="5162" xr:uid="{00000000-0005-0000-0000-0000EA5D0000}"/>
    <cellStyle name="標準 9 4 5 3 4 2" xfId="11575" xr:uid="{00000000-0005-0000-0000-0000EB5D0000}"/>
    <cellStyle name="標準 9 4 5 3 4 2 2" xfId="24390" xr:uid="{00000000-0005-0000-0000-0000EC5D0000}"/>
    <cellStyle name="標準 9 4 5 3 4 3" xfId="17983" xr:uid="{00000000-0005-0000-0000-0000ED5D0000}"/>
    <cellStyle name="標準 9 4 5 3 5" xfId="7420" xr:uid="{00000000-0005-0000-0000-0000EE5D0000}"/>
    <cellStyle name="標準 9 4 5 3 5 2" xfId="20235" xr:uid="{00000000-0005-0000-0000-0000EF5D0000}"/>
    <cellStyle name="標準 9 4 5 3 6" xfId="13828" xr:uid="{00000000-0005-0000-0000-0000F05D0000}"/>
    <cellStyle name="標準 9 4 5 4" xfId="1509" xr:uid="{00000000-0005-0000-0000-0000F15D0000}"/>
    <cellStyle name="標準 9 4 5 4 2" xfId="3541" xr:uid="{00000000-0005-0000-0000-0000F25D0000}"/>
    <cellStyle name="標準 9 4 5 4 2 2" xfId="9961" xr:uid="{00000000-0005-0000-0000-0000F35D0000}"/>
    <cellStyle name="標準 9 4 5 4 2 2 2" xfId="22776" xr:uid="{00000000-0005-0000-0000-0000F45D0000}"/>
    <cellStyle name="標準 9 4 5 4 2 3" xfId="16369" xr:uid="{00000000-0005-0000-0000-0000F55D0000}"/>
    <cellStyle name="標準 9 4 5 4 3" xfId="5705" xr:uid="{00000000-0005-0000-0000-0000F65D0000}"/>
    <cellStyle name="標準 9 4 5 4 3 2" xfId="12118" xr:uid="{00000000-0005-0000-0000-0000F75D0000}"/>
    <cellStyle name="標準 9 4 5 4 3 2 2" xfId="24933" xr:uid="{00000000-0005-0000-0000-0000F85D0000}"/>
    <cellStyle name="標準 9 4 5 4 3 3" xfId="18526" xr:uid="{00000000-0005-0000-0000-0000F95D0000}"/>
    <cellStyle name="標準 9 4 5 4 4" xfId="7936" xr:uid="{00000000-0005-0000-0000-0000FA5D0000}"/>
    <cellStyle name="標準 9 4 5 4 4 2" xfId="20751" xr:uid="{00000000-0005-0000-0000-0000FB5D0000}"/>
    <cellStyle name="標準 9 4 5 4 5" xfId="14344" xr:uid="{00000000-0005-0000-0000-0000FC5D0000}"/>
    <cellStyle name="標準 9 4 5 5" xfId="2519" xr:uid="{00000000-0005-0000-0000-0000FD5D0000}"/>
    <cellStyle name="標準 9 4 5 5 2" xfId="8942" xr:uid="{00000000-0005-0000-0000-0000FE5D0000}"/>
    <cellStyle name="標準 9 4 5 5 2 2" xfId="21757" xr:uid="{00000000-0005-0000-0000-0000FF5D0000}"/>
    <cellStyle name="標準 9 4 5 5 3" xfId="15350" xr:uid="{00000000-0005-0000-0000-0000005E0000}"/>
    <cellStyle name="標準 9 4 5 6" xfId="4683" xr:uid="{00000000-0005-0000-0000-0000015E0000}"/>
    <cellStyle name="標準 9 4 5 6 2" xfId="11096" xr:uid="{00000000-0005-0000-0000-0000025E0000}"/>
    <cellStyle name="標準 9 4 5 6 2 2" xfId="23911" xr:uid="{00000000-0005-0000-0000-0000035E0000}"/>
    <cellStyle name="標準 9 4 5 6 3" xfId="17504" xr:uid="{00000000-0005-0000-0000-0000045E0000}"/>
    <cellStyle name="標準 9 4 5 7" xfId="6898" xr:uid="{00000000-0005-0000-0000-0000055E0000}"/>
    <cellStyle name="標準 9 4 5 7 2" xfId="19713" xr:uid="{00000000-0005-0000-0000-0000065E0000}"/>
    <cellStyle name="標準 9 4 5 8" xfId="13306" xr:uid="{00000000-0005-0000-0000-0000075E0000}"/>
    <cellStyle name="標準 9 4 6" xfId="442" xr:uid="{00000000-0005-0000-0000-0000085E0000}"/>
    <cellStyle name="標準 9 4 6 2" xfId="930" xr:uid="{00000000-0005-0000-0000-0000095E0000}"/>
    <cellStyle name="標準 9 4 6 2 2" xfId="1952" xr:uid="{00000000-0005-0000-0000-00000A5E0000}"/>
    <cellStyle name="標準 9 4 6 2 2 2" xfId="3983" xr:uid="{00000000-0005-0000-0000-00000B5E0000}"/>
    <cellStyle name="標準 9 4 6 2 2 2 2" xfId="10403" xr:uid="{00000000-0005-0000-0000-00000C5E0000}"/>
    <cellStyle name="標準 9 4 6 2 2 2 2 2" xfId="23218" xr:uid="{00000000-0005-0000-0000-00000D5E0000}"/>
    <cellStyle name="標準 9 4 6 2 2 2 3" xfId="16811" xr:uid="{00000000-0005-0000-0000-00000E5E0000}"/>
    <cellStyle name="標準 9 4 6 2 2 3" xfId="6147" xr:uid="{00000000-0005-0000-0000-00000F5E0000}"/>
    <cellStyle name="標準 9 4 6 2 2 3 2" xfId="12560" xr:uid="{00000000-0005-0000-0000-0000105E0000}"/>
    <cellStyle name="標準 9 4 6 2 2 3 2 2" xfId="25375" xr:uid="{00000000-0005-0000-0000-0000115E0000}"/>
    <cellStyle name="標準 9 4 6 2 2 3 3" xfId="18968" xr:uid="{00000000-0005-0000-0000-0000125E0000}"/>
    <cellStyle name="標準 9 4 6 2 2 4" xfId="8378" xr:uid="{00000000-0005-0000-0000-0000135E0000}"/>
    <cellStyle name="標準 9 4 6 2 2 4 2" xfId="21193" xr:uid="{00000000-0005-0000-0000-0000145E0000}"/>
    <cellStyle name="標準 9 4 6 2 2 5" xfId="14786" xr:uid="{00000000-0005-0000-0000-0000155E0000}"/>
    <cellStyle name="標準 9 4 6 2 3" xfId="2961" xr:uid="{00000000-0005-0000-0000-0000165E0000}"/>
    <cellStyle name="標準 9 4 6 2 3 2" xfId="9384" xr:uid="{00000000-0005-0000-0000-0000175E0000}"/>
    <cellStyle name="標準 9 4 6 2 3 2 2" xfId="22199" xr:uid="{00000000-0005-0000-0000-0000185E0000}"/>
    <cellStyle name="標準 9 4 6 2 3 3" xfId="15792" xr:uid="{00000000-0005-0000-0000-0000195E0000}"/>
    <cellStyle name="標準 9 4 6 2 4" xfId="5125" xr:uid="{00000000-0005-0000-0000-00001A5E0000}"/>
    <cellStyle name="標準 9 4 6 2 4 2" xfId="11538" xr:uid="{00000000-0005-0000-0000-00001B5E0000}"/>
    <cellStyle name="標準 9 4 6 2 4 2 2" xfId="24353" xr:uid="{00000000-0005-0000-0000-00001C5E0000}"/>
    <cellStyle name="標準 9 4 6 2 4 3" xfId="17946" xr:uid="{00000000-0005-0000-0000-00001D5E0000}"/>
    <cellStyle name="標準 9 4 6 2 5" xfId="7383" xr:uid="{00000000-0005-0000-0000-00001E5E0000}"/>
    <cellStyle name="標準 9 4 6 2 5 2" xfId="20198" xr:uid="{00000000-0005-0000-0000-00001F5E0000}"/>
    <cellStyle name="標準 9 4 6 2 6" xfId="13791" xr:uid="{00000000-0005-0000-0000-0000205E0000}"/>
    <cellStyle name="標準 9 4 6 3" xfId="1473" xr:uid="{00000000-0005-0000-0000-0000215E0000}"/>
    <cellStyle name="標準 9 4 6 3 2" xfId="3505" xr:uid="{00000000-0005-0000-0000-0000225E0000}"/>
    <cellStyle name="標準 9 4 6 3 2 2" xfId="9925" xr:uid="{00000000-0005-0000-0000-0000235E0000}"/>
    <cellStyle name="標準 9 4 6 3 2 2 2" xfId="22740" xr:uid="{00000000-0005-0000-0000-0000245E0000}"/>
    <cellStyle name="標準 9 4 6 3 2 3" xfId="16333" xr:uid="{00000000-0005-0000-0000-0000255E0000}"/>
    <cellStyle name="標準 9 4 6 3 3" xfId="5669" xr:uid="{00000000-0005-0000-0000-0000265E0000}"/>
    <cellStyle name="標準 9 4 6 3 3 2" xfId="12082" xr:uid="{00000000-0005-0000-0000-0000275E0000}"/>
    <cellStyle name="標準 9 4 6 3 3 2 2" xfId="24897" xr:uid="{00000000-0005-0000-0000-0000285E0000}"/>
    <cellStyle name="標準 9 4 6 3 3 3" xfId="18490" xr:uid="{00000000-0005-0000-0000-0000295E0000}"/>
    <cellStyle name="標準 9 4 6 3 4" xfId="7900" xr:uid="{00000000-0005-0000-0000-00002A5E0000}"/>
    <cellStyle name="標準 9 4 6 3 4 2" xfId="20715" xr:uid="{00000000-0005-0000-0000-00002B5E0000}"/>
    <cellStyle name="標準 9 4 6 3 5" xfId="14308" xr:uid="{00000000-0005-0000-0000-00002C5E0000}"/>
    <cellStyle name="標準 9 4 6 4" xfId="2483" xr:uid="{00000000-0005-0000-0000-00002D5E0000}"/>
    <cellStyle name="標準 9 4 6 4 2" xfId="8906" xr:uid="{00000000-0005-0000-0000-00002E5E0000}"/>
    <cellStyle name="標準 9 4 6 4 2 2" xfId="21721" xr:uid="{00000000-0005-0000-0000-00002F5E0000}"/>
    <cellStyle name="標準 9 4 6 4 3" xfId="15314" xr:uid="{00000000-0005-0000-0000-0000305E0000}"/>
    <cellStyle name="標準 9 4 6 5" xfId="4647" xr:uid="{00000000-0005-0000-0000-0000315E0000}"/>
    <cellStyle name="標準 9 4 6 5 2" xfId="11060" xr:uid="{00000000-0005-0000-0000-0000325E0000}"/>
    <cellStyle name="標準 9 4 6 5 2 2" xfId="23875" xr:uid="{00000000-0005-0000-0000-0000335E0000}"/>
    <cellStyle name="標準 9 4 6 5 3" xfId="17468" xr:uid="{00000000-0005-0000-0000-0000345E0000}"/>
    <cellStyle name="標準 9 4 6 6" xfId="6923" xr:uid="{00000000-0005-0000-0000-0000355E0000}"/>
    <cellStyle name="標準 9 4 6 6 2" xfId="19738" xr:uid="{00000000-0005-0000-0000-0000365E0000}"/>
    <cellStyle name="標準 9 4 6 7" xfId="13331" xr:uid="{00000000-0005-0000-0000-0000375E0000}"/>
    <cellStyle name="標準 9 4 7" xfId="512" xr:uid="{00000000-0005-0000-0000-0000385E0000}"/>
    <cellStyle name="標準 9 4 7 2" xfId="1098" xr:uid="{00000000-0005-0000-0000-0000395E0000}"/>
    <cellStyle name="標準 9 4 7 2 2" xfId="2138" xr:uid="{00000000-0005-0000-0000-00003A5E0000}"/>
    <cellStyle name="標準 9 4 7 2 2 2" xfId="4169" xr:uid="{00000000-0005-0000-0000-00003B5E0000}"/>
    <cellStyle name="標準 9 4 7 2 2 2 2" xfId="10589" xr:uid="{00000000-0005-0000-0000-00003C5E0000}"/>
    <cellStyle name="標準 9 4 7 2 2 2 2 2" xfId="23404" xr:uid="{00000000-0005-0000-0000-00003D5E0000}"/>
    <cellStyle name="標準 9 4 7 2 2 2 3" xfId="16997" xr:uid="{00000000-0005-0000-0000-00003E5E0000}"/>
    <cellStyle name="標準 9 4 7 2 2 3" xfId="6333" xr:uid="{00000000-0005-0000-0000-00003F5E0000}"/>
    <cellStyle name="標準 9 4 7 2 2 3 2" xfId="12746" xr:uid="{00000000-0005-0000-0000-0000405E0000}"/>
    <cellStyle name="標準 9 4 7 2 2 3 2 2" xfId="25561" xr:uid="{00000000-0005-0000-0000-0000415E0000}"/>
    <cellStyle name="標準 9 4 7 2 2 3 3" xfId="19154" xr:uid="{00000000-0005-0000-0000-0000425E0000}"/>
    <cellStyle name="標準 9 4 7 2 2 4" xfId="8564" xr:uid="{00000000-0005-0000-0000-0000435E0000}"/>
    <cellStyle name="標準 9 4 7 2 2 4 2" xfId="21379" xr:uid="{00000000-0005-0000-0000-0000445E0000}"/>
    <cellStyle name="標準 9 4 7 2 2 5" xfId="14972" xr:uid="{00000000-0005-0000-0000-0000455E0000}"/>
    <cellStyle name="標準 9 4 7 2 3" xfId="3147" xr:uid="{00000000-0005-0000-0000-0000465E0000}"/>
    <cellStyle name="標準 9 4 7 2 3 2" xfId="9570" xr:uid="{00000000-0005-0000-0000-0000475E0000}"/>
    <cellStyle name="標準 9 4 7 2 3 2 2" xfId="22385" xr:uid="{00000000-0005-0000-0000-0000485E0000}"/>
    <cellStyle name="標準 9 4 7 2 3 3" xfId="15978" xr:uid="{00000000-0005-0000-0000-0000495E0000}"/>
    <cellStyle name="標準 9 4 7 2 4" xfId="5311" xr:uid="{00000000-0005-0000-0000-00004A5E0000}"/>
    <cellStyle name="標準 9 4 7 2 4 2" xfId="11724" xr:uid="{00000000-0005-0000-0000-00004B5E0000}"/>
    <cellStyle name="標準 9 4 7 2 4 2 2" xfId="24539" xr:uid="{00000000-0005-0000-0000-00004C5E0000}"/>
    <cellStyle name="標準 9 4 7 2 4 3" xfId="18132" xr:uid="{00000000-0005-0000-0000-00004D5E0000}"/>
    <cellStyle name="標準 9 4 7 2 5" xfId="7551" xr:uid="{00000000-0005-0000-0000-00004E5E0000}"/>
    <cellStyle name="標準 9 4 7 2 5 2" xfId="20366" xr:uid="{00000000-0005-0000-0000-00004F5E0000}"/>
    <cellStyle name="標準 9 4 7 2 6" xfId="13959" xr:uid="{00000000-0005-0000-0000-0000505E0000}"/>
    <cellStyle name="標準 9 4 7 3" xfId="1656" xr:uid="{00000000-0005-0000-0000-0000515E0000}"/>
    <cellStyle name="標準 9 4 7 3 2" xfId="3687" xr:uid="{00000000-0005-0000-0000-0000525E0000}"/>
    <cellStyle name="標準 9 4 7 3 2 2" xfId="10107" xr:uid="{00000000-0005-0000-0000-0000535E0000}"/>
    <cellStyle name="標準 9 4 7 3 2 2 2" xfId="22922" xr:uid="{00000000-0005-0000-0000-0000545E0000}"/>
    <cellStyle name="標準 9 4 7 3 2 3" xfId="16515" xr:uid="{00000000-0005-0000-0000-0000555E0000}"/>
    <cellStyle name="標準 9 4 7 3 3" xfId="5851" xr:uid="{00000000-0005-0000-0000-0000565E0000}"/>
    <cellStyle name="標準 9 4 7 3 3 2" xfId="12264" xr:uid="{00000000-0005-0000-0000-0000575E0000}"/>
    <cellStyle name="標準 9 4 7 3 3 2 2" xfId="25079" xr:uid="{00000000-0005-0000-0000-0000585E0000}"/>
    <cellStyle name="標準 9 4 7 3 3 3" xfId="18672" xr:uid="{00000000-0005-0000-0000-0000595E0000}"/>
    <cellStyle name="標準 9 4 7 3 4" xfId="8082" xr:uid="{00000000-0005-0000-0000-00005A5E0000}"/>
    <cellStyle name="標準 9 4 7 3 4 2" xfId="20897" xr:uid="{00000000-0005-0000-0000-00005B5E0000}"/>
    <cellStyle name="標準 9 4 7 3 5" xfId="14490" xr:uid="{00000000-0005-0000-0000-00005C5E0000}"/>
    <cellStyle name="標準 9 4 7 4" xfId="2665" xr:uid="{00000000-0005-0000-0000-00005D5E0000}"/>
    <cellStyle name="標準 9 4 7 4 2" xfId="9088" xr:uid="{00000000-0005-0000-0000-00005E5E0000}"/>
    <cellStyle name="標準 9 4 7 4 2 2" xfId="21903" xr:uid="{00000000-0005-0000-0000-00005F5E0000}"/>
    <cellStyle name="標準 9 4 7 4 3" xfId="15496" xr:uid="{00000000-0005-0000-0000-0000605E0000}"/>
    <cellStyle name="標準 9 4 7 5" xfId="4829" xr:uid="{00000000-0005-0000-0000-0000615E0000}"/>
    <cellStyle name="標準 9 4 7 5 2" xfId="11242" xr:uid="{00000000-0005-0000-0000-0000625E0000}"/>
    <cellStyle name="標準 9 4 7 5 2 2" xfId="24057" xr:uid="{00000000-0005-0000-0000-0000635E0000}"/>
    <cellStyle name="標準 9 4 7 5 3" xfId="17650" xr:uid="{00000000-0005-0000-0000-0000645E0000}"/>
    <cellStyle name="標準 9 4 7 6" xfId="6989" xr:uid="{00000000-0005-0000-0000-0000655E0000}"/>
    <cellStyle name="標準 9 4 7 6 2" xfId="19804" xr:uid="{00000000-0005-0000-0000-0000665E0000}"/>
    <cellStyle name="標準 9 4 7 7" xfId="13397" xr:uid="{00000000-0005-0000-0000-0000675E0000}"/>
    <cellStyle name="標準 9 4 8" xfId="759" xr:uid="{00000000-0005-0000-0000-0000685E0000}"/>
    <cellStyle name="標準 9 4 8 2" xfId="893" xr:uid="{00000000-0005-0000-0000-0000695E0000}"/>
    <cellStyle name="標準 9 4 8 2 2" xfId="1915" xr:uid="{00000000-0005-0000-0000-00006A5E0000}"/>
    <cellStyle name="標準 9 4 8 2 2 2" xfId="3946" xr:uid="{00000000-0005-0000-0000-00006B5E0000}"/>
    <cellStyle name="標準 9 4 8 2 2 2 2" xfId="10366" xr:uid="{00000000-0005-0000-0000-00006C5E0000}"/>
    <cellStyle name="標準 9 4 8 2 2 2 2 2" xfId="23181" xr:uid="{00000000-0005-0000-0000-00006D5E0000}"/>
    <cellStyle name="標準 9 4 8 2 2 2 3" xfId="16774" xr:uid="{00000000-0005-0000-0000-00006E5E0000}"/>
    <cellStyle name="標準 9 4 8 2 2 3" xfId="6110" xr:uid="{00000000-0005-0000-0000-00006F5E0000}"/>
    <cellStyle name="標準 9 4 8 2 2 3 2" xfId="12523" xr:uid="{00000000-0005-0000-0000-0000705E0000}"/>
    <cellStyle name="標準 9 4 8 2 2 3 2 2" xfId="25338" xr:uid="{00000000-0005-0000-0000-0000715E0000}"/>
    <cellStyle name="標準 9 4 8 2 2 3 3" xfId="18931" xr:uid="{00000000-0005-0000-0000-0000725E0000}"/>
    <cellStyle name="標準 9 4 8 2 2 4" xfId="8341" xr:uid="{00000000-0005-0000-0000-0000735E0000}"/>
    <cellStyle name="標準 9 4 8 2 2 4 2" xfId="21156" xr:uid="{00000000-0005-0000-0000-0000745E0000}"/>
    <cellStyle name="標準 9 4 8 2 2 5" xfId="14749" xr:uid="{00000000-0005-0000-0000-0000755E0000}"/>
    <cellStyle name="標準 9 4 8 2 3" xfId="2924" xr:uid="{00000000-0005-0000-0000-0000765E0000}"/>
    <cellStyle name="標準 9 4 8 2 3 2" xfId="9347" xr:uid="{00000000-0005-0000-0000-0000775E0000}"/>
    <cellStyle name="標準 9 4 8 2 3 2 2" xfId="22162" xr:uid="{00000000-0005-0000-0000-0000785E0000}"/>
    <cellStyle name="標準 9 4 8 2 3 3" xfId="15755" xr:uid="{00000000-0005-0000-0000-0000795E0000}"/>
    <cellStyle name="標準 9 4 8 2 4" xfId="5088" xr:uid="{00000000-0005-0000-0000-00007A5E0000}"/>
    <cellStyle name="標準 9 4 8 2 4 2" xfId="11501" xr:uid="{00000000-0005-0000-0000-00007B5E0000}"/>
    <cellStyle name="標準 9 4 8 2 4 2 2" xfId="24316" xr:uid="{00000000-0005-0000-0000-00007C5E0000}"/>
    <cellStyle name="標準 9 4 8 2 4 3" xfId="17909" xr:uid="{00000000-0005-0000-0000-00007D5E0000}"/>
    <cellStyle name="標準 9 4 8 2 5" xfId="7346" xr:uid="{00000000-0005-0000-0000-00007E5E0000}"/>
    <cellStyle name="標準 9 4 8 2 5 2" xfId="20161" xr:uid="{00000000-0005-0000-0000-00007F5E0000}"/>
    <cellStyle name="標準 9 4 8 2 6" xfId="13754" xr:uid="{00000000-0005-0000-0000-0000805E0000}"/>
    <cellStyle name="標準 9 4 8 3" xfId="1436" xr:uid="{00000000-0005-0000-0000-0000815E0000}"/>
    <cellStyle name="標準 9 4 8 3 2" xfId="3468" xr:uid="{00000000-0005-0000-0000-0000825E0000}"/>
    <cellStyle name="標準 9 4 8 3 2 2" xfId="9888" xr:uid="{00000000-0005-0000-0000-0000835E0000}"/>
    <cellStyle name="標準 9 4 8 3 2 2 2" xfId="22703" xr:uid="{00000000-0005-0000-0000-0000845E0000}"/>
    <cellStyle name="標準 9 4 8 3 2 3" xfId="16296" xr:uid="{00000000-0005-0000-0000-0000855E0000}"/>
    <cellStyle name="標準 9 4 8 3 3" xfId="5632" xr:uid="{00000000-0005-0000-0000-0000865E0000}"/>
    <cellStyle name="標準 9 4 8 3 3 2" xfId="12045" xr:uid="{00000000-0005-0000-0000-0000875E0000}"/>
    <cellStyle name="標準 9 4 8 3 3 2 2" xfId="24860" xr:uid="{00000000-0005-0000-0000-0000885E0000}"/>
    <cellStyle name="標準 9 4 8 3 3 3" xfId="18453" xr:uid="{00000000-0005-0000-0000-0000895E0000}"/>
    <cellStyle name="標準 9 4 8 3 4" xfId="7863" xr:uid="{00000000-0005-0000-0000-00008A5E0000}"/>
    <cellStyle name="標準 9 4 8 3 4 2" xfId="20678" xr:uid="{00000000-0005-0000-0000-00008B5E0000}"/>
    <cellStyle name="標準 9 4 8 3 5" xfId="14271" xr:uid="{00000000-0005-0000-0000-00008C5E0000}"/>
    <cellStyle name="標準 9 4 8 4" xfId="2446" xr:uid="{00000000-0005-0000-0000-00008D5E0000}"/>
    <cellStyle name="標準 9 4 8 4 2" xfId="8869" xr:uid="{00000000-0005-0000-0000-00008E5E0000}"/>
    <cellStyle name="標準 9 4 8 4 2 2" xfId="21684" xr:uid="{00000000-0005-0000-0000-00008F5E0000}"/>
    <cellStyle name="標準 9 4 8 4 3" xfId="15277" xr:uid="{00000000-0005-0000-0000-0000905E0000}"/>
    <cellStyle name="標準 9 4 8 5" xfId="4610" xr:uid="{00000000-0005-0000-0000-0000915E0000}"/>
    <cellStyle name="標準 9 4 8 5 2" xfId="11023" xr:uid="{00000000-0005-0000-0000-0000925E0000}"/>
    <cellStyle name="標準 9 4 8 5 2 2" xfId="23838" xr:uid="{00000000-0005-0000-0000-0000935E0000}"/>
    <cellStyle name="標準 9 4 8 5 3" xfId="17431" xr:uid="{00000000-0005-0000-0000-0000945E0000}"/>
    <cellStyle name="標準 9 4 8 6" xfId="7213" xr:uid="{00000000-0005-0000-0000-0000955E0000}"/>
    <cellStyle name="標準 9 4 8 6 2" xfId="20028" xr:uid="{00000000-0005-0000-0000-0000965E0000}"/>
    <cellStyle name="標準 9 4 8 7" xfId="13621" xr:uid="{00000000-0005-0000-0000-0000975E0000}"/>
    <cellStyle name="標準 9 4 9" xfId="818" xr:uid="{00000000-0005-0000-0000-0000985E0000}"/>
    <cellStyle name="標準 9 4 9 2" xfId="1278" xr:uid="{00000000-0005-0000-0000-0000995E0000}"/>
    <cellStyle name="標準 9 4 9 2 2" xfId="2318" xr:uid="{00000000-0005-0000-0000-00009A5E0000}"/>
    <cellStyle name="標準 9 4 9 2 2 2" xfId="4349" xr:uid="{00000000-0005-0000-0000-00009B5E0000}"/>
    <cellStyle name="標準 9 4 9 2 2 2 2" xfId="10769" xr:uid="{00000000-0005-0000-0000-00009C5E0000}"/>
    <cellStyle name="標準 9 4 9 2 2 2 2 2" xfId="23584" xr:uid="{00000000-0005-0000-0000-00009D5E0000}"/>
    <cellStyle name="標準 9 4 9 2 2 2 3" xfId="17177" xr:uid="{00000000-0005-0000-0000-00009E5E0000}"/>
    <cellStyle name="標準 9 4 9 2 2 3" xfId="6513" xr:uid="{00000000-0005-0000-0000-00009F5E0000}"/>
    <cellStyle name="標準 9 4 9 2 2 3 2" xfId="12926" xr:uid="{00000000-0005-0000-0000-0000A05E0000}"/>
    <cellStyle name="標準 9 4 9 2 2 3 2 2" xfId="25741" xr:uid="{00000000-0005-0000-0000-0000A15E0000}"/>
    <cellStyle name="標準 9 4 9 2 2 3 3" xfId="19334" xr:uid="{00000000-0005-0000-0000-0000A25E0000}"/>
    <cellStyle name="標準 9 4 9 2 2 4" xfId="8744" xr:uid="{00000000-0005-0000-0000-0000A35E0000}"/>
    <cellStyle name="標準 9 4 9 2 2 4 2" xfId="21559" xr:uid="{00000000-0005-0000-0000-0000A45E0000}"/>
    <cellStyle name="標準 9 4 9 2 2 5" xfId="15152" xr:uid="{00000000-0005-0000-0000-0000A55E0000}"/>
    <cellStyle name="標準 9 4 9 2 3" xfId="3327" xr:uid="{00000000-0005-0000-0000-0000A65E0000}"/>
    <cellStyle name="標準 9 4 9 2 3 2" xfId="9750" xr:uid="{00000000-0005-0000-0000-0000A75E0000}"/>
    <cellStyle name="標準 9 4 9 2 3 2 2" xfId="22565" xr:uid="{00000000-0005-0000-0000-0000A85E0000}"/>
    <cellStyle name="標準 9 4 9 2 3 3" xfId="16158" xr:uid="{00000000-0005-0000-0000-0000A95E0000}"/>
    <cellStyle name="標準 9 4 9 2 4" xfId="5491" xr:uid="{00000000-0005-0000-0000-0000AA5E0000}"/>
    <cellStyle name="標準 9 4 9 2 4 2" xfId="11904" xr:uid="{00000000-0005-0000-0000-0000AB5E0000}"/>
    <cellStyle name="標準 9 4 9 2 4 2 2" xfId="24719" xr:uid="{00000000-0005-0000-0000-0000AC5E0000}"/>
    <cellStyle name="標準 9 4 9 2 4 3" xfId="18312" xr:uid="{00000000-0005-0000-0000-0000AD5E0000}"/>
    <cellStyle name="標準 9 4 9 2 5" xfId="7731" xr:uid="{00000000-0005-0000-0000-0000AE5E0000}"/>
    <cellStyle name="標準 9 4 9 2 5 2" xfId="20546" xr:uid="{00000000-0005-0000-0000-0000AF5E0000}"/>
    <cellStyle name="標準 9 4 9 2 6" xfId="14139" xr:uid="{00000000-0005-0000-0000-0000B05E0000}"/>
    <cellStyle name="標準 9 4 9 3" xfId="1836" xr:uid="{00000000-0005-0000-0000-0000B15E0000}"/>
    <cellStyle name="標準 9 4 9 3 2" xfId="3867" xr:uid="{00000000-0005-0000-0000-0000B25E0000}"/>
    <cellStyle name="標準 9 4 9 3 2 2" xfId="10287" xr:uid="{00000000-0005-0000-0000-0000B35E0000}"/>
    <cellStyle name="標準 9 4 9 3 2 2 2" xfId="23102" xr:uid="{00000000-0005-0000-0000-0000B45E0000}"/>
    <cellStyle name="標準 9 4 9 3 2 3" xfId="16695" xr:uid="{00000000-0005-0000-0000-0000B55E0000}"/>
    <cellStyle name="標準 9 4 9 3 3" xfId="6031" xr:uid="{00000000-0005-0000-0000-0000B65E0000}"/>
    <cellStyle name="標準 9 4 9 3 3 2" xfId="12444" xr:uid="{00000000-0005-0000-0000-0000B75E0000}"/>
    <cellStyle name="標準 9 4 9 3 3 2 2" xfId="25259" xr:uid="{00000000-0005-0000-0000-0000B85E0000}"/>
    <cellStyle name="標準 9 4 9 3 3 3" xfId="18852" xr:uid="{00000000-0005-0000-0000-0000B95E0000}"/>
    <cellStyle name="標準 9 4 9 3 4" xfId="8262" xr:uid="{00000000-0005-0000-0000-0000BA5E0000}"/>
    <cellStyle name="標準 9 4 9 3 4 2" xfId="21077" xr:uid="{00000000-0005-0000-0000-0000BB5E0000}"/>
    <cellStyle name="標準 9 4 9 3 5" xfId="14670" xr:uid="{00000000-0005-0000-0000-0000BC5E0000}"/>
    <cellStyle name="標準 9 4 9 4" xfId="2845" xr:uid="{00000000-0005-0000-0000-0000BD5E0000}"/>
    <cellStyle name="標準 9 4 9 4 2" xfId="9268" xr:uid="{00000000-0005-0000-0000-0000BE5E0000}"/>
    <cellStyle name="標準 9 4 9 4 2 2" xfId="22083" xr:uid="{00000000-0005-0000-0000-0000BF5E0000}"/>
    <cellStyle name="標準 9 4 9 4 3" xfId="15676" xr:uid="{00000000-0005-0000-0000-0000C05E0000}"/>
    <cellStyle name="標準 9 4 9 5" xfId="5009" xr:uid="{00000000-0005-0000-0000-0000C15E0000}"/>
    <cellStyle name="標準 9 4 9 5 2" xfId="11422" xr:uid="{00000000-0005-0000-0000-0000C25E0000}"/>
    <cellStyle name="標準 9 4 9 5 2 2" xfId="24237" xr:uid="{00000000-0005-0000-0000-0000C35E0000}"/>
    <cellStyle name="標準 9 4 9 5 3" xfId="17830" xr:uid="{00000000-0005-0000-0000-0000C45E0000}"/>
    <cellStyle name="標準 9 4 9 6" xfId="7271" xr:uid="{00000000-0005-0000-0000-0000C55E0000}"/>
    <cellStyle name="標準 9 4 9 6 2" xfId="20086" xr:uid="{00000000-0005-0000-0000-0000C65E0000}"/>
    <cellStyle name="標準 9 4 9 7" xfId="13679" xr:uid="{00000000-0005-0000-0000-0000C75E0000}"/>
    <cellStyle name="標準 9 5" xfId="195" xr:uid="{00000000-0005-0000-0000-0000C85E0000}"/>
    <cellStyle name="標準 9 5 10" xfId="862" xr:uid="{00000000-0005-0000-0000-0000C95E0000}"/>
    <cellStyle name="標準 9 5 10 2" xfId="1880" xr:uid="{00000000-0005-0000-0000-0000CA5E0000}"/>
    <cellStyle name="標準 9 5 10 2 2" xfId="3911" xr:uid="{00000000-0005-0000-0000-0000CB5E0000}"/>
    <cellStyle name="標準 9 5 10 2 2 2" xfId="10331" xr:uid="{00000000-0005-0000-0000-0000CC5E0000}"/>
    <cellStyle name="標準 9 5 10 2 2 2 2" xfId="23146" xr:uid="{00000000-0005-0000-0000-0000CD5E0000}"/>
    <cellStyle name="標準 9 5 10 2 2 3" xfId="16739" xr:uid="{00000000-0005-0000-0000-0000CE5E0000}"/>
    <cellStyle name="標準 9 5 10 2 3" xfId="6075" xr:uid="{00000000-0005-0000-0000-0000CF5E0000}"/>
    <cellStyle name="標準 9 5 10 2 3 2" xfId="12488" xr:uid="{00000000-0005-0000-0000-0000D05E0000}"/>
    <cellStyle name="標準 9 5 10 2 3 2 2" xfId="25303" xr:uid="{00000000-0005-0000-0000-0000D15E0000}"/>
    <cellStyle name="標準 9 5 10 2 3 3" xfId="18896" xr:uid="{00000000-0005-0000-0000-0000D25E0000}"/>
    <cellStyle name="標準 9 5 10 2 4" xfId="8306" xr:uid="{00000000-0005-0000-0000-0000D35E0000}"/>
    <cellStyle name="標準 9 5 10 2 4 2" xfId="21121" xr:uid="{00000000-0005-0000-0000-0000D45E0000}"/>
    <cellStyle name="標準 9 5 10 2 5" xfId="14714" xr:uid="{00000000-0005-0000-0000-0000D55E0000}"/>
    <cellStyle name="標準 9 5 10 3" xfId="2889" xr:uid="{00000000-0005-0000-0000-0000D65E0000}"/>
    <cellStyle name="標準 9 5 10 3 2" xfId="9312" xr:uid="{00000000-0005-0000-0000-0000D75E0000}"/>
    <cellStyle name="標準 9 5 10 3 2 2" xfId="22127" xr:uid="{00000000-0005-0000-0000-0000D85E0000}"/>
    <cellStyle name="標準 9 5 10 3 3" xfId="15720" xr:uid="{00000000-0005-0000-0000-0000D95E0000}"/>
    <cellStyle name="標準 9 5 10 4" xfId="5053" xr:uid="{00000000-0005-0000-0000-0000DA5E0000}"/>
    <cellStyle name="標準 9 5 10 4 2" xfId="11466" xr:uid="{00000000-0005-0000-0000-0000DB5E0000}"/>
    <cellStyle name="標準 9 5 10 4 2 2" xfId="24281" xr:uid="{00000000-0005-0000-0000-0000DC5E0000}"/>
    <cellStyle name="標準 9 5 10 4 3" xfId="17874" xr:uid="{00000000-0005-0000-0000-0000DD5E0000}"/>
    <cellStyle name="標準 9 5 10 5" xfId="7315" xr:uid="{00000000-0005-0000-0000-0000DE5E0000}"/>
    <cellStyle name="標準 9 5 10 5 2" xfId="20130" xr:uid="{00000000-0005-0000-0000-0000DF5E0000}"/>
    <cellStyle name="標準 9 5 10 6" xfId="13723" xr:uid="{00000000-0005-0000-0000-0000E05E0000}"/>
    <cellStyle name="標準 9 5 11" xfId="1406" xr:uid="{00000000-0005-0000-0000-0000E15E0000}"/>
    <cellStyle name="標準 9 5 11 2" xfId="3438" xr:uid="{00000000-0005-0000-0000-0000E25E0000}"/>
    <cellStyle name="標準 9 5 11 2 2" xfId="9858" xr:uid="{00000000-0005-0000-0000-0000E35E0000}"/>
    <cellStyle name="標準 9 5 11 2 2 2" xfId="22673" xr:uid="{00000000-0005-0000-0000-0000E45E0000}"/>
    <cellStyle name="標準 9 5 11 2 3" xfId="16266" xr:uid="{00000000-0005-0000-0000-0000E55E0000}"/>
    <cellStyle name="標準 9 5 11 3" xfId="5602" xr:uid="{00000000-0005-0000-0000-0000E65E0000}"/>
    <cellStyle name="標準 9 5 11 3 2" xfId="12015" xr:uid="{00000000-0005-0000-0000-0000E75E0000}"/>
    <cellStyle name="標準 9 5 11 3 2 2" xfId="24830" xr:uid="{00000000-0005-0000-0000-0000E85E0000}"/>
    <cellStyle name="標準 9 5 11 3 3" xfId="18423" xr:uid="{00000000-0005-0000-0000-0000E95E0000}"/>
    <cellStyle name="標準 9 5 11 4" xfId="7833" xr:uid="{00000000-0005-0000-0000-0000EA5E0000}"/>
    <cellStyle name="標準 9 5 11 4 2" xfId="20648" xr:uid="{00000000-0005-0000-0000-0000EB5E0000}"/>
    <cellStyle name="標準 9 5 11 5" xfId="14241" xr:uid="{00000000-0005-0000-0000-0000EC5E0000}"/>
    <cellStyle name="標準 9 5 12" xfId="2416" xr:uid="{00000000-0005-0000-0000-0000ED5E0000}"/>
    <cellStyle name="標準 9 5 12 2" xfId="8839" xr:uid="{00000000-0005-0000-0000-0000EE5E0000}"/>
    <cellStyle name="標準 9 5 12 2 2" xfId="21654" xr:uid="{00000000-0005-0000-0000-0000EF5E0000}"/>
    <cellStyle name="標準 9 5 12 3" xfId="15247" xr:uid="{00000000-0005-0000-0000-0000F05E0000}"/>
    <cellStyle name="標準 9 5 13" xfId="4580" xr:uid="{00000000-0005-0000-0000-0000F15E0000}"/>
    <cellStyle name="標準 9 5 13 2" xfId="10993" xr:uid="{00000000-0005-0000-0000-0000F25E0000}"/>
    <cellStyle name="標準 9 5 13 2 2" xfId="23808" xr:uid="{00000000-0005-0000-0000-0000F35E0000}"/>
    <cellStyle name="標準 9 5 13 3" xfId="17401" xr:uid="{00000000-0005-0000-0000-0000F45E0000}"/>
    <cellStyle name="標準 9 5 14" xfId="6613" xr:uid="{00000000-0005-0000-0000-0000F55E0000}"/>
    <cellStyle name="標準 9 5 14 2" xfId="13024" xr:uid="{00000000-0005-0000-0000-0000F65E0000}"/>
    <cellStyle name="標準 9 5 14 2 2" xfId="25839" xr:uid="{00000000-0005-0000-0000-0000F75E0000}"/>
    <cellStyle name="標準 9 5 14 3" xfId="19432" xr:uid="{00000000-0005-0000-0000-0000F85E0000}"/>
    <cellStyle name="標準 9 5 15" xfId="6707" xr:uid="{00000000-0005-0000-0000-0000F95E0000}"/>
    <cellStyle name="標準 9 5 15 2" xfId="19522" xr:uid="{00000000-0005-0000-0000-0000FA5E0000}"/>
    <cellStyle name="標準 9 5 16" xfId="13115" xr:uid="{00000000-0005-0000-0000-0000FB5E0000}"/>
    <cellStyle name="標準 9 5 2" xfId="285" xr:uid="{00000000-0005-0000-0000-0000FC5E0000}"/>
    <cellStyle name="標準 9 5 2 2" xfId="614" xr:uid="{00000000-0005-0000-0000-0000FD5E0000}"/>
    <cellStyle name="標準 9 5 2 2 2" xfId="1220" xr:uid="{00000000-0005-0000-0000-0000FE5E0000}"/>
    <cellStyle name="標準 9 5 2 2 2 2" xfId="2260" xr:uid="{00000000-0005-0000-0000-0000FF5E0000}"/>
    <cellStyle name="標準 9 5 2 2 2 2 2" xfId="4291" xr:uid="{00000000-0005-0000-0000-0000005F0000}"/>
    <cellStyle name="標準 9 5 2 2 2 2 2 2" xfId="10711" xr:uid="{00000000-0005-0000-0000-0000015F0000}"/>
    <cellStyle name="標準 9 5 2 2 2 2 2 2 2" xfId="23526" xr:uid="{00000000-0005-0000-0000-0000025F0000}"/>
    <cellStyle name="標準 9 5 2 2 2 2 2 3" xfId="17119" xr:uid="{00000000-0005-0000-0000-0000035F0000}"/>
    <cellStyle name="標準 9 5 2 2 2 2 3" xfId="6455" xr:uid="{00000000-0005-0000-0000-0000045F0000}"/>
    <cellStyle name="標準 9 5 2 2 2 2 3 2" xfId="12868" xr:uid="{00000000-0005-0000-0000-0000055F0000}"/>
    <cellStyle name="標準 9 5 2 2 2 2 3 2 2" xfId="25683" xr:uid="{00000000-0005-0000-0000-0000065F0000}"/>
    <cellStyle name="標準 9 5 2 2 2 2 3 3" xfId="19276" xr:uid="{00000000-0005-0000-0000-0000075F0000}"/>
    <cellStyle name="標準 9 5 2 2 2 2 4" xfId="8686" xr:uid="{00000000-0005-0000-0000-0000085F0000}"/>
    <cellStyle name="標準 9 5 2 2 2 2 4 2" xfId="21501" xr:uid="{00000000-0005-0000-0000-0000095F0000}"/>
    <cellStyle name="標準 9 5 2 2 2 2 5" xfId="15094" xr:uid="{00000000-0005-0000-0000-00000A5F0000}"/>
    <cellStyle name="標準 9 5 2 2 2 3" xfId="3269" xr:uid="{00000000-0005-0000-0000-00000B5F0000}"/>
    <cellStyle name="標準 9 5 2 2 2 3 2" xfId="9692" xr:uid="{00000000-0005-0000-0000-00000C5F0000}"/>
    <cellStyle name="標準 9 5 2 2 2 3 2 2" xfId="22507" xr:uid="{00000000-0005-0000-0000-00000D5F0000}"/>
    <cellStyle name="標準 9 5 2 2 2 3 3" xfId="16100" xr:uid="{00000000-0005-0000-0000-00000E5F0000}"/>
    <cellStyle name="標準 9 5 2 2 2 4" xfId="5433" xr:uid="{00000000-0005-0000-0000-00000F5F0000}"/>
    <cellStyle name="標準 9 5 2 2 2 4 2" xfId="11846" xr:uid="{00000000-0005-0000-0000-0000105F0000}"/>
    <cellStyle name="標準 9 5 2 2 2 4 2 2" xfId="24661" xr:uid="{00000000-0005-0000-0000-0000115F0000}"/>
    <cellStyle name="標準 9 5 2 2 2 4 3" xfId="18254" xr:uid="{00000000-0005-0000-0000-0000125F0000}"/>
    <cellStyle name="標準 9 5 2 2 2 5" xfId="7673" xr:uid="{00000000-0005-0000-0000-0000135F0000}"/>
    <cellStyle name="標準 9 5 2 2 2 5 2" xfId="20488" xr:uid="{00000000-0005-0000-0000-0000145F0000}"/>
    <cellStyle name="標準 9 5 2 2 2 6" xfId="14081" xr:uid="{00000000-0005-0000-0000-0000155F0000}"/>
    <cellStyle name="標準 9 5 2 2 3" xfId="1778" xr:uid="{00000000-0005-0000-0000-0000165F0000}"/>
    <cellStyle name="標準 9 5 2 2 3 2" xfId="3809" xr:uid="{00000000-0005-0000-0000-0000175F0000}"/>
    <cellStyle name="標準 9 5 2 2 3 2 2" xfId="10229" xr:uid="{00000000-0005-0000-0000-0000185F0000}"/>
    <cellStyle name="標準 9 5 2 2 3 2 2 2" xfId="23044" xr:uid="{00000000-0005-0000-0000-0000195F0000}"/>
    <cellStyle name="標準 9 5 2 2 3 2 3" xfId="16637" xr:uid="{00000000-0005-0000-0000-00001A5F0000}"/>
    <cellStyle name="標準 9 5 2 2 3 3" xfId="5973" xr:uid="{00000000-0005-0000-0000-00001B5F0000}"/>
    <cellStyle name="標準 9 5 2 2 3 3 2" xfId="12386" xr:uid="{00000000-0005-0000-0000-00001C5F0000}"/>
    <cellStyle name="標準 9 5 2 2 3 3 2 2" xfId="25201" xr:uid="{00000000-0005-0000-0000-00001D5F0000}"/>
    <cellStyle name="標準 9 5 2 2 3 3 3" xfId="18794" xr:uid="{00000000-0005-0000-0000-00001E5F0000}"/>
    <cellStyle name="標準 9 5 2 2 3 4" xfId="8204" xr:uid="{00000000-0005-0000-0000-00001F5F0000}"/>
    <cellStyle name="標準 9 5 2 2 3 4 2" xfId="21019" xr:uid="{00000000-0005-0000-0000-0000205F0000}"/>
    <cellStyle name="標準 9 5 2 2 3 5" xfId="14612" xr:uid="{00000000-0005-0000-0000-0000215F0000}"/>
    <cellStyle name="標準 9 5 2 2 4" xfId="2787" xr:uid="{00000000-0005-0000-0000-0000225F0000}"/>
    <cellStyle name="標準 9 5 2 2 4 2" xfId="9210" xr:uid="{00000000-0005-0000-0000-0000235F0000}"/>
    <cellStyle name="標準 9 5 2 2 4 2 2" xfId="22025" xr:uid="{00000000-0005-0000-0000-0000245F0000}"/>
    <cellStyle name="標準 9 5 2 2 4 3" xfId="15618" xr:uid="{00000000-0005-0000-0000-0000255F0000}"/>
    <cellStyle name="標準 9 5 2 2 5" xfId="4951" xr:uid="{00000000-0005-0000-0000-0000265F0000}"/>
    <cellStyle name="標準 9 5 2 2 5 2" xfId="11364" xr:uid="{00000000-0005-0000-0000-0000275F0000}"/>
    <cellStyle name="標準 9 5 2 2 5 2 2" xfId="24179" xr:uid="{00000000-0005-0000-0000-0000285F0000}"/>
    <cellStyle name="標準 9 5 2 2 5 3" xfId="17772" xr:uid="{00000000-0005-0000-0000-0000295F0000}"/>
    <cellStyle name="標準 9 5 2 2 6" xfId="7091" xr:uid="{00000000-0005-0000-0000-00002A5F0000}"/>
    <cellStyle name="標準 9 5 2 2 6 2" xfId="19906" xr:uid="{00000000-0005-0000-0000-00002B5F0000}"/>
    <cellStyle name="標準 9 5 2 2 7" xfId="13499" xr:uid="{00000000-0005-0000-0000-00002C5F0000}"/>
    <cellStyle name="標準 9 5 2 3" xfId="1037" xr:uid="{00000000-0005-0000-0000-00002D5F0000}"/>
    <cellStyle name="標準 9 5 2 3 2" xfId="2072" xr:uid="{00000000-0005-0000-0000-00002E5F0000}"/>
    <cellStyle name="標準 9 5 2 3 2 2" xfId="4103" xr:uid="{00000000-0005-0000-0000-00002F5F0000}"/>
    <cellStyle name="標準 9 5 2 3 2 2 2" xfId="10523" xr:uid="{00000000-0005-0000-0000-0000305F0000}"/>
    <cellStyle name="標準 9 5 2 3 2 2 2 2" xfId="23338" xr:uid="{00000000-0005-0000-0000-0000315F0000}"/>
    <cellStyle name="標準 9 5 2 3 2 2 3" xfId="16931" xr:uid="{00000000-0005-0000-0000-0000325F0000}"/>
    <cellStyle name="標準 9 5 2 3 2 3" xfId="6267" xr:uid="{00000000-0005-0000-0000-0000335F0000}"/>
    <cellStyle name="標準 9 5 2 3 2 3 2" xfId="12680" xr:uid="{00000000-0005-0000-0000-0000345F0000}"/>
    <cellStyle name="標準 9 5 2 3 2 3 2 2" xfId="25495" xr:uid="{00000000-0005-0000-0000-0000355F0000}"/>
    <cellStyle name="標準 9 5 2 3 2 3 3" xfId="19088" xr:uid="{00000000-0005-0000-0000-0000365F0000}"/>
    <cellStyle name="標準 9 5 2 3 2 4" xfId="8498" xr:uid="{00000000-0005-0000-0000-0000375F0000}"/>
    <cellStyle name="標準 9 5 2 3 2 4 2" xfId="21313" xr:uid="{00000000-0005-0000-0000-0000385F0000}"/>
    <cellStyle name="標準 9 5 2 3 2 5" xfId="14906" xr:uid="{00000000-0005-0000-0000-0000395F0000}"/>
    <cellStyle name="標準 9 5 2 3 3" xfId="3081" xr:uid="{00000000-0005-0000-0000-00003A5F0000}"/>
    <cellStyle name="標準 9 5 2 3 3 2" xfId="9504" xr:uid="{00000000-0005-0000-0000-00003B5F0000}"/>
    <cellStyle name="標準 9 5 2 3 3 2 2" xfId="22319" xr:uid="{00000000-0005-0000-0000-00003C5F0000}"/>
    <cellStyle name="標準 9 5 2 3 3 3" xfId="15912" xr:uid="{00000000-0005-0000-0000-00003D5F0000}"/>
    <cellStyle name="標準 9 5 2 3 4" xfId="5245" xr:uid="{00000000-0005-0000-0000-00003E5F0000}"/>
    <cellStyle name="標準 9 5 2 3 4 2" xfId="11658" xr:uid="{00000000-0005-0000-0000-00003F5F0000}"/>
    <cellStyle name="標準 9 5 2 3 4 2 2" xfId="24473" xr:uid="{00000000-0005-0000-0000-0000405F0000}"/>
    <cellStyle name="標準 9 5 2 3 4 3" xfId="18066" xr:uid="{00000000-0005-0000-0000-0000415F0000}"/>
    <cellStyle name="標準 9 5 2 3 5" xfId="7490" xr:uid="{00000000-0005-0000-0000-0000425F0000}"/>
    <cellStyle name="標準 9 5 2 3 5 2" xfId="20305" xr:uid="{00000000-0005-0000-0000-0000435F0000}"/>
    <cellStyle name="標準 9 5 2 3 6" xfId="13898" xr:uid="{00000000-0005-0000-0000-0000445F0000}"/>
    <cellStyle name="標準 9 5 2 4" xfId="1592" xr:uid="{00000000-0005-0000-0000-0000455F0000}"/>
    <cellStyle name="標準 9 5 2 4 2" xfId="3623" xr:uid="{00000000-0005-0000-0000-0000465F0000}"/>
    <cellStyle name="標準 9 5 2 4 2 2" xfId="10043" xr:uid="{00000000-0005-0000-0000-0000475F0000}"/>
    <cellStyle name="標準 9 5 2 4 2 2 2" xfId="22858" xr:uid="{00000000-0005-0000-0000-0000485F0000}"/>
    <cellStyle name="標準 9 5 2 4 2 3" xfId="16451" xr:uid="{00000000-0005-0000-0000-0000495F0000}"/>
    <cellStyle name="標準 9 5 2 4 3" xfId="5787" xr:uid="{00000000-0005-0000-0000-00004A5F0000}"/>
    <cellStyle name="標準 9 5 2 4 3 2" xfId="12200" xr:uid="{00000000-0005-0000-0000-00004B5F0000}"/>
    <cellStyle name="標準 9 5 2 4 3 2 2" xfId="25015" xr:uid="{00000000-0005-0000-0000-00004C5F0000}"/>
    <cellStyle name="標準 9 5 2 4 3 3" xfId="18608" xr:uid="{00000000-0005-0000-0000-00004D5F0000}"/>
    <cellStyle name="標準 9 5 2 4 4" xfId="8018" xr:uid="{00000000-0005-0000-0000-00004E5F0000}"/>
    <cellStyle name="標準 9 5 2 4 4 2" xfId="20833" xr:uid="{00000000-0005-0000-0000-00004F5F0000}"/>
    <cellStyle name="標準 9 5 2 4 5" xfId="14426" xr:uid="{00000000-0005-0000-0000-0000505F0000}"/>
    <cellStyle name="標準 9 5 2 5" xfId="2601" xr:uid="{00000000-0005-0000-0000-0000515F0000}"/>
    <cellStyle name="標準 9 5 2 5 2" xfId="9024" xr:uid="{00000000-0005-0000-0000-0000525F0000}"/>
    <cellStyle name="標準 9 5 2 5 2 2" xfId="21839" xr:uid="{00000000-0005-0000-0000-0000535F0000}"/>
    <cellStyle name="標準 9 5 2 5 3" xfId="15432" xr:uid="{00000000-0005-0000-0000-0000545F0000}"/>
    <cellStyle name="標準 9 5 2 6" xfId="4765" xr:uid="{00000000-0005-0000-0000-0000555F0000}"/>
    <cellStyle name="標準 9 5 2 6 2" xfId="11178" xr:uid="{00000000-0005-0000-0000-0000565F0000}"/>
    <cellStyle name="標準 9 5 2 6 2 2" xfId="23993" xr:uid="{00000000-0005-0000-0000-0000575F0000}"/>
    <cellStyle name="標準 9 5 2 6 3" xfId="17586" xr:uid="{00000000-0005-0000-0000-0000585F0000}"/>
    <cellStyle name="標準 9 5 2 7" xfId="6784" xr:uid="{00000000-0005-0000-0000-0000595F0000}"/>
    <cellStyle name="標準 9 5 2 7 2" xfId="19599" xr:uid="{00000000-0005-0000-0000-00005A5F0000}"/>
    <cellStyle name="標準 9 5 2 8" xfId="13192" xr:uid="{00000000-0005-0000-0000-00005B5F0000}"/>
    <cellStyle name="標準 9 5 3" xfId="450" xr:uid="{00000000-0005-0000-0000-00005C5F0000}"/>
    <cellStyle name="標準 9 5 3 2" xfId="637" xr:uid="{00000000-0005-0000-0000-00005D5F0000}"/>
    <cellStyle name="標準 9 5 3 2 2" xfId="1251" xr:uid="{00000000-0005-0000-0000-00005E5F0000}"/>
    <cellStyle name="標準 9 5 3 2 2 2" xfId="2291" xr:uid="{00000000-0005-0000-0000-00005F5F0000}"/>
    <cellStyle name="標準 9 5 3 2 2 2 2" xfId="4322" xr:uid="{00000000-0005-0000-0000-0000605F0000}"/>
    <cellStyle name="標準 9 5 3 2 2 2 2 2" xfId="10742" xr:uid="{00000000-0005-0000-0000-0000615F0000}"/>
    <cellStyle name="標準 9 5 3 2 2 2 2 2 2" xfId="23557" xr:uid="{00000000-0005-0000-0000-0000625F0000}"/>
    <cellStyle name="標準 9 5 3 2 2 2 2 3" xfId="17150" xr:uid="{00000000-0005-0000-0000-0000635F0000}"/>
    <cellStyle name="標準 9 5 3 2 2 2 3" xfId="6486" xr:uid="{00000000-0005-0000-0000-0000645F0000}"/>
    <cellStyle name="標準 9 5 3 2 2 2 3 2" xfId="12899" xr:uid="{00000000-0005-0000-0000-0000655F0000}"/>
    <cellStyle name="標準 9 5 3 2 2 2 3 2 2" xfId="25714" xr:uid="{00000000-0005-0000-0000-0000665F0000}"/>
    <cellStyle name="標準 9 5 3 2 2 2 3 3" xfId="19307" xr:uid="{00000000-0005-0000-0000-0000675F0000}"/>
    <cellStyle name="標準 9 5 3 2 2 2 4" xfId="8717" xr:uid="{00000000-0005-0000-0000-0000685F0000}"/>
    <cellStyle name="標準 9 5 3 2 2 2 4 2" xfId="21532" xr:uid="{00000000-0005-0000-0000-0000695F0000}"/>
    <cellStyle name="標準 9 5 3 2 2 2 5" xfId="15125" xr:uid="{00000000-0005-0000-0000-00006A5F0000}"/>
    <cellStyle name="標準 9 5 3 2 2 3" xfId="3300" xr:uid="{00000000-0005-0000-0000-00006B5F0000}"/>
    <cellStyle name="標準 9 5 3 2 2 3 2" xfId="9723" xr:uid="{00000000-0005-0000-0000-00006C5F0000}"/>
    <cellStyle name="標準 9 5 3 2 2 3 2 2" xfId="22538" xr:uid="{00000000-0005-0000-0000-00006D5F0000}"/>
    <cellStyle name="標準 9 5 3 2 2 3 3" xfId="16131" xr:uid="{00000000-0005-0000-0000-00006E5F0000}"/>
    <cellStyle name="標準 9 5 3 2 2 4" xfId="5464" xr:uid="{00000000-0005-0000-0000-00006F5F0000}"/>
    <cellStyle name="標準 9 5 3 2 2 4 2" xfId="11877" xr:uid="{00000000-0005-0000-0000-0000705F0000}"/>
    <cellStyle name="標準 9 5 3 2 2 4 2 2" xfId="24692" xr:uid="{00000000-0005-0000-0000-0000715F0000}"/>
    <cellStyle name="標準 9 5 3 2 2 4 3" xfId="18285" xr:uid="{00000000-0005-0000-0000-0000725F0000}"/>
    <cellStyle name="標準 9 5 3 2 2 5" xfId="7704" xr:uid="{00000000-0005-0000-0000-0000735F0000}"/>
    <cellStyle name="標準 9 5 3 2 2 5 2" xfId="20519" xr:uid="{00000000-0005-0000-0000-0000745F0000}"/>
    <cellStyle name="標準 9 5 3 2 2 6" xfId="14112" xr:uid="{00000000-0005-0000-0000-0000755F0000}"/>
    <cellStyle name="標準 9 5 3 2 3" xfId="1809" xr:uid="{00000000-0005-0000-0000-0000765F0000}"/>
    <cellStyle name="標準 9 5 3 2 3 2" xfId="3840" xr:uid="{00000000-0005-0000-0000-0000775F0000}"/>
    <cellStyle name="標準 9 5 3 2 3 2 2" xfId="10260" xr:uid="{00000000-0005-0000-0000-0000785F0000}"/>
    <cellStyle name="標準 9 5 3 2 3 2 2 2" xfId="23075" xr:uid="{00000000-0005-0000-0000-0000795F0000}"/>
    <cellStyle name="標準 9 5 3 2 3 2 3" xfId="16668" xr:uid="{00000000-0005-0000-0000-00007A5F0000}"/>
    <cellStyle name="標準 9 5 3 2 3 3" xfId="6004" xr:uid="{00000000-0005-0000-0000-00007B5F0000}"/>
    <cellStyle name="標準 9 5 3 2 3 3 2" xfId="12417" xr:uid="{00000000-0005-0000-0000-00007C5F0000}"/>
    <cellStyle name="標準 9 5 3 2 3 3 2 2" xfId="25232" xr:uid="{00000000-0005-0000-0000-00007D5F0000}"/>
    <cellStyle name="標準 9 5 3 2 3 3 3" xfId="18825" xr:uid="{00000000-0005-0000-0000-00007E5F0000}"/>
    <cellStyle name="標準 9 5 3 2 3 4" xfId="8235" xr:uid="{00000000-0005-0000-0000-00007F5F0000}"/>
    <cellStyle name="標準 9 5 3 2 3 4 2" xfId="21050" xr:uid="{00000000-0005-0000-0000-0000805F0000}"/>
    <cellStyle name="標準 9 5 3 2 3 5" xfId="14643" xr:uid="{00000000-0005-0000-0000-0000815F0000}"/>
    <cellStyle name="標準 9 5 3 2 4" xfId="2818" xr:uid="{00000000-0005-0000-0000-0000825F0000}"/>
    <cellStyle name="標準 9 5 3 2 4 2" xfId="9241" xr:uid="{00000000-0005-0000-0000-0000835F0000}"/>
    <cellStyle name="標準 9 5 3 2 4 2 2" xfId="22056" xr:uid="{00000000-0005-0000-0000-0000845F0000}"/>
    <cellStyle name="標準 9 5 3 2 4 3" xfId="15649" xr:uid="{00000000-0005-0000-0000-0000855F0000}"/>
    <cellStyle name="標準 9 5 3 2 5" xfId="4982" xr:uid="{00000000-0005-0000-0000-0000865F0000}"/>
    <cellStyle name="標準 9 5 3 2 5 2" xfId="11395" xr:uid="{00000000-0005-0000-0000-0000875F0000}"/>
    <cellStyle name="標準 9 5 3 2 5 2 2" xfId="24210" xr:uid="{00000000-0005-0000-0000-0000885F0000}"/>
    <cellStyle name="標準 9 5 3 2 5 3" xfId="17803" xr:uid="{00000000-0005-0000-0000-0000895F0000}"/>
    <cellStyle name="標準 9 5 3 2 6" xfId="7114" xr:uid="{00000000-0005-0000-0000-00008A5F0000}"/>
    <cellStyle name="標準 9 5 3 2 6 2" xfId="19929" xr:uid="{00000000-0005-0000-0000-00008B5F0000}"/>
    <cellStyle name="標準 9 5 3 2 7" xfId="13522" xr:uid="{00000000-0005-0000-0000-00008C5F0000}"/>
    <cellStyle name="標準 9 5 3 3" xfId="1063" xr:uid="{00000000-0005-0000-0000-00008D5F0000}"/>
    <cellStyle name="標準 9 5 3 3 2" xfId="2103" xr:uid="{00000000-0005-0000-0000-00008E5F0000}"/>
    <cellStyle name="標準 9 5 3 3 2 2" xfId="4134" xr:uid="{00000000-0005-0000-0000-00008F5F0000}"/>
    <cellStyle name="標準 9 5 3 3 2 2 2" xfId="10554" xr:uid="{00000000-0005-0000-0000-0000905F0000}"/>
    <cellStyle name="標準 9 5 3 3 2 2 2 2" xfId="23369" xr:uid="{00000000-0005-0000-0000-0000915F0000}"/>
    <cellStyle name="標準 9 5 3 3 2 2 3" xfId="16962" xr:uid="{00000000-0005-0000-0000-0000925F0000}"/>
    <cellStyle name="標準 9 5 3 3 2 3" xfId="6298" xr:uid="{00000000-0005-0000-0000-0000935F0000}"/>
    <cellStyle name="標準 9 5 3 3 2 3 2" xfId="12711" xr:uid="{00000000-0005-0000-0000-0000945F0000}"/>
    <cellStyle name="標準 9 5 3 3 2 3 2 2" xfId="25526" xr:uid="{00000000-0005-0000-0000-0000955F0000}"/>
    <cellStyle name="標準 9 5 3 3 2 3 3" xfId="19119" xr:uid="{00000000-0005-0000-0000-0000965F0000}"/>
    <cellStyle name="標準 9 5 3 3 2 4" xfId="8529" xr:uid="{00000000-0005-0000-0000-0000975F0000}"/>
    <cellStyle name="標準 9 5 3 3 2 4 2" xfId="21344" xr:uid="{00000000-0005-0000-0000-0000985F0000}"/>
    <cellStyle name="標準 9 5 3 3 2 5" xfId="14937" xr:uid="{00000000-0005-0000-0000-0000995F0000}"/>
    <cellStyle name="標準 9 5 3 3 3" xfId="3112" xr:uid="{00000000-0005-0000-0000-00009A5F0000}"/>
    <cellStyle name="標準 9 5 3 3 3 2" xfId="9535" xr:uid="{00000000-0005-0000-0000-00009B5F0000}"/>
    <cellStyle name="標準 9 5 3 3 3 2 2" xfId="22350" xr:uid="{00000000-0005-0000-0000-00009C5F0000}"/>
    <cellStyle name="標準 9 5 3 3 3 3" xfId="15943" xr:uid="{00000000-0005-0000-0000-00009D5F0000}"/>
    <cellStyle name="標準 9 5 3 3 4" xfId="5276" xr:uid="{00000000-0005-0000-0000-00009E5F0000}"/>
    <cellStyle name="標準 9 5 3 3 4 2" xfId="11689" xr:uid="{00000000-0005-0000-0000-00009F5F0000}"/>
    <cellStyle name="標準 9 5 3 3 4 2 2" xfId="24504" xr:uid="{00000000-0005-0000-0000-0000A05F0000}"/>
    <cellStyle name="標準 9 5 3 3 4 3" xfId="18097" xr:uid="{00000000-0005-0000-0000-0000A15F0000}"/>
    <cellStyle name="標準 9 5 3 3 5" xfId="7516" xr:uid="{00000000-0005-0000-0000-0000A25F0000}"/>
    <cellStyle name="標準 9 5 3 3 5 2" xfId="20331" xr:uid="{00000000-0005-0000-0000-0000A35F0000}"/>
    <cellStyle name="標準 9 5 3 3 6" xfId="13924" xr:uid="{00000000-0005-0000-0000-0000A45F0000}"/>
    <cellStyle name="標準 9 5 3 4" xfId="1622" xr:uid="{00000000-0005-0000-0000-0000A55F0000}"/>
    <cellStyle name="標準 9 5 3 4 2" xfId="3653" xr:uid="{00000000-0005-0000-0000-0000A65F0000}"/>
    <cellStyle name="標準 9 5 3 4 2 2" xfId="10073" xr:uid="{00000000-0005-0000-0000-0000A75F0000}"/>
    <cellStyle name="標準 9 5 3 4 2 2 2" xfId="22888" xr:uid="{00000000-0005-0000-0000-0000A85F0000}"/>
    <cellStyle name="標準 9 5 3 4 2 3" xfId="16481" xr:uid="{00000000-0005-0000-0000-0000A95F0000}"/>
    <cellStyle name="標準 9 5 3 4 3" xfId="5817" xr:uid="{00000000-0005-0000-0000-0000AA5F0000}"/>
    <cellStyle name="標準 9 5 3 4 3 2" xfId="12230" xr:uid="{00000000-0005-0000-0000-0000AB5F0000}"/>
    <cellStyle name="標準 9 5 3 4 3 2 2" xfId="25045" xr:uid="{00000000-0005-0000-0000-0000AC5F0000}"/>
    <cellStyle name="標準 9 5 3 4 3 3" xfId="18638" xr:uid="{00000000-0005-0000-0000-0000AD5F0000}"/>
    <cellStyle name="標準 9 5 3 4 4" xfId="8048" xr:uid="{00000000-0005-0000-0000-0000AE5F0000}"/>
    <cellStyle name="標準 9 5 3 4 4 2" xfId="20863" xr:uid="{00000000-0005-0000-0000-0000AF5F0000}"/>
    <cellStyle name="標準 9 5 3 4 5" xfId="14456" xr:uid="{00000000-0005-0000-0000-0000B05F0000}"/>
    <cellStyle name="標準 9 5 3 5" xfId="2631" xr:uid="{00000000-0005-0000-0000-0000B15F0000}"/>
    <cellStyle name="標準 9 5 3 5 2" xfId="9054" xr:uid="{00000000-0005-0000-0000-0000B25F0000}"/>
    <cellStyle name="標準 9 5 3 5 2 2" xfId="21869" xr:uid="{00000000-0005-0000-0000-0000B35F0000}"/>
    <cellStyle name="標準 9 5 3 5 3" xfId="15462" xr:uid="{00000000-0005-0000-0000-0000B45F0000}"/>
    <cellStyle name="標準 9 5 3 6" xfId="4795" xr:uid="{00000000-0005-0000-0000-0000B55F0000}"/>
    <cellStyle name="標準 9 5 3 6 2" xfId="11208" xr:uid="{00000000-0005-0000-0000-0000B65F0000}"/>
    <cellStyle name="標準 9 5 3 6 2 2" xfId="24023" xr:uid="{00000000-0005-0000-0000-0000B75F0000}"/>
    <cellStyle name="標準 9 5 3 6 3" xfId="17616" xr:uid="{00000000-0005-0000-0000-0000B85F0000}"/>
    <cellStyle name="標準 9 5 3 7" xfId="6930" xr:uid="{00000000-0005-0000-0000-0000B95F0000}"/>
    <cellStyle name="標準 9 5 3 7 2" xfId="19745" xr:uid="{00000000-0005-0000-0000-0000BA5F0000}"/>
    <cellStyle name="標準 9 5 3 8" xfId="13338" xr:uid="{00000000-0005-0000-0000-0000BB5F0000}"/>
    <cellStyle name="標準 9 5 4" xfId="421" xr:uid="{00000000-0005-0000-0000-0000BC5F0000}"/>
    <cellStyle name="標準 9 5 4 2" xfId="596" xr:uid="{00000000-0005-0000-0000-0000BD5F0000}"/>
    <cellStyle name="標準 9 5 4 2 2" xfId="1189" xr:uid="{00000000-0005-0000-0000-0000BE5F0000}"/>
    <cellStyle name="標準 9 5 4 2 2 2" xfId="2229" xr:uid="{00000000-0005-0000-0000-0000BF5F0000}"/>
    <cellStyle name="標準 9 5 4 2 2 2 2" xfId="4260" xr:uid="{00000000-0005-0000-0000-0000C05F0000}"/>
    <cellStyle name="標準 9 5 4 2 2 2 2 2" xfId="10680" xr:uid="{00000000-0005-0000-0000-0000C15F0000}"/>
    <cellStyle name="標準 9 5 4 2 2 2 2 2 2" xfId="23495" xr:uid="{00000000-0005-0000-0000-0000C25F0000}"/>
    <cellStyle name="標準 9 5 4 2 2 2 2 3" xfId="17088" xr:uid="{00000000-0005-0000-0000-0000C35F0000}"/>
    <cellStyle name="標準 9 5 4 2 2 2 3" xfId="6424" xr:uid="{00000000-0005-0000-0000-0000C45F0000}"/>
    <cellStyle name="標準 9 5 4 2 2 2 3 2" xfId="12837" xr:uid="{00000000-0005-0000-0000-0000C55F0000}"/>
    <cellStyle name="標準 9 5 4 2 2 2 3 2 2" xfId="25652" xr:uid="{00000000-0005-0000-0000-0000C65F0000}"/>
    <cellStyle name="標準 9 5 4 2 2 2 3 3" xfId="19245" xr:uid="{00000000-0005-0000-0000-0000C75F0000}"/>
    <cellStyle name="標準 9 5 4 2 2 2 4" xfId="8655" xr:uid="{00000000-0005-0000-0000-0000C85F0000}"/>
    <cellStyle name="標準 9 5 4 2 2 2 4 2" xfId="21470" xr:uid="{00000000-0005-0000-0000-0000C95F0000}"/>
    <cellStyle name="標準 9 5 4 2 2 2 5" xfId="15063" xr:uid="{00000000-0005-0000-0000-0000CA5F0000}"/>
    <cellStyle name="標準 9 5 4 2 2 3" xfId="3238" xr:uid="{00000000-0005-0000-0000-0000CB5F0000}"/>
    <cellStyle name="標準 9 5 4 2 2 3 2" xfId="9661" xr:uid="{00000000-0005-0000-0000-0000CC5F0000}"/>
    <cellStyle name="標準 9 5 4 2 2 3 2 2" xfId="22476" xr:uid="{00000000-0005-0000-0000-0000CD5F0000}"/>
    <cellStyle name="標準 9 5 4 2 2 3 3" xfId="16069" xr:uid="{00000000-0005-0000-0000-0000CE5F0000}"/>
    <cellStyle name="標準 9 5 4 2 2 4" xfId="5402" xr:uid="{00000000-0005-0000-0000-0000CF5F0000}"/>
    <cellStyle name="標準 9 5 4 2 2 4 2" xfId="11815" xr:uid="{00000000-0005-0000-0000-0000D05F0000}"/>
    <cellStyle name="標準 9 5 4 2 2 4 2 2" xfId="24630" xr:uid="{00000000-0005-0000-0000-0000D15F0000}"/>
    <cellStyle name="標準 9 5 4 2 2 4 3" xfId="18223" xr:uid="{00000000-0005-0000-0000-0000D25F0000}"/>
    <cellStyle name="標準 9 5 4 2 2 5" xfId="7642" xr:uid="{00000000-0005-0000-0000-0000D35F0000}"/>
    <cellStyle name="標準 9 5 4 2 2 5 2" xfId="20457" xr:uid="{00000000-0005-0000-0000-0000D45F0000}"/>
    <cellStyle name="標準 9 5 4 2 2 6" xfId="14050" xr:uid="{00000000-0005-0000-0000-0000D55F0000}"/>
    <cellStyle name="標準 9 5 4 2 3" xfId="1747" xr:uid="{00000000-0005-0000-0000-0000D65F0000}"/>
    <cellStyle name="標準 9 5 4 2 3 2" xfId="3778" xr:uid="{00000000-0005-0000-0000-0000D75F0000}"/>
    <cellStyle name="標準 9 5 4 2 3 2 2" xfId="10198" xr:uid="{00000000-0005-0000-0000-0000D85F0000}"/>
    <cellStyle name="標準 9 5 4 2 3 2 2 2" xfId="23013" xr:uid="{00000000-0005-0000-0000-0000D95F0000}"/>
    <cellStyle name="標準 9 5 4 2 3 2 3" xfId="16606" xr:uid="{00000000-0005-0000-0000-0000DA5F0000}"/>
    <cellStyle name="標準 9 5 4 2 3 3" xfId="5942" xr:uid="{00000000-0005-0000-0000-0000DB5F0000}"/>
    <cellStyle name="標準 9 5 4 2 3 3 2" xfId="12355" xr:uid="{00000000-0005-0000-0000-0000DC5F0000}"/>
    <cellStyle name="標準 9 5 4 2 3 3 2 2" xfId="25170" xr:uid="{00000000-0005-0000-0000-0000DD5F0000}"/>
    <cellStyle name="標準 9 5 4 2 3 3 3" xfId="18763" xr:uid="{00000000-0005-0000-0000-0000DE5F0000}"/>
    <cellStyle name="標準 9 5 4 2 3 4" xfId="8173" xr:uid="{00000000-0005-0000-0000-0000DF5F0000}"/>
    <cellStyle name="標準 9 5 4 2 3 4 2" xfId="20988" xr:uid="{00000000-0005-0000-0000-0000E05F0000}"/>
    <cellStyle name="標準 9 5 4 2 3 5" xfId="14581" xr:uid="{00000000-0005-0000-0000-0000E15F0000}"/>
    <cellStyle name="標準 9 5 4 2 4" xfId="2756" xr:uid="{00000000-0005-0000-0000-0000E25F0000}"/>
    <cellStyle name="標準 9 5 4 2 4 2" xfId="9179" xr:uid="{00000000-0005-0000-0000-0000E35F0000}"/>
    <cellStyle name="標準 9 5 4 2 4 2 2" xfId="21994" xr:uid="{00000000-0005-0000-0000-0000E45F0000}"/>
    <cellStyle name="標準 9 5 4 2 4 3" xfId="15587" xr:uid="{00000000-0005-0000-0000-0000E55F0000}"/>
    <cellStyle name="標準 9 5 4 2 5" xfId="4920" xr:uid="{00000000-0005-0000-0000-0000E65F0000}"/>
    <cellStyle name="標準 9 5 4 2 5 2" xfId="11333" xr:uid="{00000000-0005-0000-0000-0000E75F0000}"/>
    <cellStyle name="標準 9 5 4 2 5 2 2" xfId="24148" xr:uid="{00000000-0005-0000-0000-0000E85F0000}"/>
    <cellStyle name="標準 9 5 4 2 5 3" xfId="17741" xr:uid="{00000000-0005-0000-0000-0000E95F0000}"/>
    <cellStyle name="標準 9 5 4 2 6" xfId="7073" xr:uid="{00000000-0005-0000-0000-0000EA5F0000}"/>
    <cellStyle name="標準 9 5 4 2 6 2" xfId="19888" xr:uid="{00000000-0005-0000-0000-0000EB5F0000}"/>
    <cellStyle name="標準 9 5 4 2 7" xfId="13481" xr:uid="{00000000-0005-0000-0000-0000EC5F0000}"/>
    <cellStyle name="標準 9 5 4 3" xfId="1018" xr:uid="{00000000-0005-0000-0000-0000ED5F0000}"/>
    <cellStyle name="標準 9 5 4 3 2" xfId="2041" xr:uid="{00000000-0005-0000-0000-0000EE5F0000}"/>
    <cellStyle name="標準 9 5 4 3 2 2" xfId="4072" xr:uid="{00000000-0005-0000-0000-0000EF5F0000}"/>
    <cellStyle name="標準 9 5 4 3 2 2 2" xfId="10492" xr:uid="{00000000-0005-0000-0000-0000F05F0000}"/>
    <cellStyle name="標準 9 5 4 3 2 2 2 2" xfId="23307" xr:uid="{00000000-0005-0000-0000-0000F15F0000}"/>
    <cellStyle name="標準 9 5 4 3 2 2 3" xfId="16900" xr:uid="{00000000-0005-0000-0000-0000F25F0000}"/>
    <cellStyle name="標準 9 5 4 3 2 3" xfId="6236" xr:uid="{00000000-0005-0000-0000-0000F35F0000}"/>
    <cellStyle name="標準 9 5 4 3 2 3 2" xfId="12649" xr:uid="{00000000-0005-0000-0000-0000F45F0000}"/>
    <cellStyle name="標準 9 5 4 3 2 3 2 2" xfId="25464" xr:uid="{00000000-0005-0000-0000-0000F55F0000}"/>
    <cellStyle name="標準 9 5 4 3 2 3 3" xfId="19057" xr:uid="{00000000-0005-0000-0000-0000F65F0000}"/>
    <cellStyle name="標準 9 5 4 3 2 4" xfId="8467" xr:uid="{00000000-0005-0000-0000-0000F75F0000}"/>
    <cellStyle name="標準 9 5 4 3 2 4 2" xfId="21282" xr:uid="{00000000-0005-0000-0000-0000F85F0000}"/>
    <cellStyle name="標準 9 5 4 3 2 5" xfId="14875" xr:uid="{00000000-0005-0000-0000-0000F95F0000}"/>
    <cellStyle name="標準 9 5 4 3 3" xfId="3050" xr:uid="{00000000-0005-0000-0000-0000FA5F0000}"/>
    <cellStyle name="標準 9 5 4 3 3 2" xfId="9473" xr:uid="{00000000-0005-0000-0000-0000FB5F0000}"/>
    <cellStyle name="標準 9 5 4 3 3 2 2" xfId="22288" xr:uid="{00000000-0005-0000-0000-0000FC5F0000}"/>
    <cellStyle name="標準 9 5 4 3 3 3" xfId="15881" xr:uid="{00000000-0005-0000-0000-0000FD5F0000}"/>
    <cellStyle name="標準 9 5 4 3 4" xfId="5214" xr:uid="{00000000-0005-0000-0000-0000FE5F0000}"/>
    <cellStyle name="標準 9 5 4 3 4 2" xfId="11627" xr:uid="{00000000-0005-0000-0000-0000FF5F0000}"/>
    <cellStyle name="標準 9 5 4 3 4 2 2" xfId="24442" xr:uid="{00000000-0005-0000-0000-000000600000}"/>
    <cellStyle name="標準 9 5 4 3 4 3" xfId="18035" xr:uid="{00000000-0005-0000-0000-000001600000}"/>
    <cellStyle name="標準 9 5 4 3 5" xfId="7471" xr:uid="{00000000-0005-0000-0000-000002600000}"/>
    <cellStyle name="標準 9 5 4 3 5 2" xfId="20286" xr:uid="{00000000-0005-0000-0000-000003600000}"/>
    <cellStyle name="標準 9 5 4 3 6" xfId="13879" xr:uid="{00000000-0005-0000-0000-000004600000}"/>
    <cellStyle name="標準 9 5 4 4" xfId="1562" xr:uid="{00000000-0005-0000-0000-000005600000}"/>
    <cellStyle name="標準 9 5 4 4 2" xfId="3593" xr:uid="{00000000-0005-0000-0000-000006600000}"/>
    <cellStyle name="標準 9 5 4 4 2 2" xfId="10013" xr:uid="{00000000-0005-0000-0000-000007600000}"/>
    <cellStyle name="標準 9 5 4 4 2 2 2" xfId="22828" xr:uid="{00000000-0005-0000-0000-000008600000}"/>
    <cellStyle name="標準 9 5 4 4 2 3" xfId="16421" xr:uid="{00000000-0005-0000-0000-000009600000}"/>
    <cellStyle name="標準 9 5 4 4 3" xfId="5757" xr:uid="{00000000-0005-0000-0000-00000A600000}"/>
    <cellStyle name="標準 9 5 4 4 3 2" xfId="12170" xr:uid="{00000000-0005-0000-0000-00000B600000}"/>
    <cellStyle name="標準 9 5 4 4 3 2 2" xfId="24985" xr:uid="{00000000-0005-0000-0000-00000C600000}"/>
    <cellStyle name="標準 9 5 4 4 3 3" xfId="18578" xr:uid="{00000000-0005-0000-0000-00000D600000}"/>
    <cellStyle name="標準 9 5 4 4 4" xfId="7988" xr:uid="{00000000-0005-0000-0000-00000E600000}"/>
    <cellStyle name="標準 9 5 4 4 4 2" xfId="20803" xr:uid="{00000000-0005-0000-0000-00000F600000}"/>
    <cellStyle name="標準 9 5 4 4 5" xfId="14396" xr:uid="{00000000-0005-0000-0000-000010600000}"/>
    <cellStyle name="標準 9 5 4 5" xfId="2571" xr:uid="{00000000-0005-0000-0000-000011600000}"/>
    <cellStyle name="標準 9 5 4 5 2" xfId="8994" xr:uid="{00000000-0005-0000-0000-000012600000}"/>
    <cellStyle name="標準 9 5 4 5 2 2" xfId="21809" xr:uid="{00000000-0005-0000-0000-000013600000}"/>
    <cellStyle name="標準 9 5 4 5 3" xfId="15402" xr:uid="{00000000-0005-0000-0000-000014600000}"/>
    <cellStyle name="標準 9 5 4 6" xfId="4735" xr:uid="{00000000-0005-0000-0000-000015600000}"/>
    <cellStyle name="標準 9 5 4 6 2" xfId="11148" xr:uid="{00000000-0005-0000-0000-000016600000}"/>
    <cellStyle name="標準 9 5 4 6 2 2" xfId="23963" xr:uid="{00000000-0005-0000-0000-000017600000}"/>
    <cellStyle name="標準 9 5 4 6 3" xfId="17556" xr:uid="{00000000-0005-0000-0000-000018600000}"/>
    <cellStyle name="標準 9 5 4 7" xfId="6905" xr:uid="{00000000-0005-0000-0000-000019600000}"/>
    <cellStyle name="標準 9 5 4 7 2" xfId="19720" xr:uid="{00000000-0005-0000-0000-00001A600000}"/>
    <cellStyle name="標準 9 5 4 8" xfId="13313" xr:uid="{00000000-0005-0000-0000-00001B600000}"/>
    <cellStyle name="標準 9 5 5" xfId="419" xr:uid="{00000000-0005-0000-0000-00001C600000}"/>
    <cellStyle name="標準 9 5 5 2" xfId="556" xr:uid="{00000000-0005-0000-0000-00001D600000}"/>
    <cellStyle name="標準 9 5 5 2 2" xfId="1145" xr:uid="{00000000-0005-0000-0000-00001E600000}"/>
    <cellStyle name="標準 9 5 5 2 2 2" xfId="2185" xr:uid="{00000000-0005-0000-0000-00001F600000}"/>
    <cellStyle name="標準 9 5 5 2 2 2 2" xfId="4216" xr:uid="{00000000-0005-0000-0000-000020600000}"/>
    <cellStyle name="標準 9 5 5 2 2 2 2 2" xfId="10636" xr:uid="{00000000-0005-0000-0000-000021600000}"/>
    <cellStyle name="標準 9 5 5 2 2 2 2 2 2" xfId="23451" xr:uid="{00000000-0005-0000-0000-000022600000}"/>
    <cellStyle name="標準 9 5 5 2 2 2 2 3" xfId="17044" xr:uid="{00000000-0005-0000-0000-000023600000}"/>
    <cellStyle name="標準 9 5 5 2 2 2 3" xfId="6380" xr:uid="{00000000-0005-0000-0000-000024600000}"/>
    <cellStyle name="標準 9 5 5 2 2 2 3 2" xfId="12793" xr:uid="{00000000-0005-0000-0000-000025600000}"/>
    <cellStyle name="標準 9 5 5 2 2 2 3 2 2" xfId="25608" xr:uid="{00000000-0005-0000-0000-000026600000}"/>
    <cellStyle name="標準 9 5 5 2 2 2 3 3" xfId="19201" xr:uid="{00000000-0005-0000-0000-000027600000}"/>
    <cellStyle name="標準 9 5 5 2 2 2 4" xfId="8611" xr:uid="{00000000-0005-0000-0000-000028600000}"/>
    <cellStyle name="標準 9 5 5 2 2 2 4 2" xfId="21426" xr:uid="{00000000-0005-0000-0000-000029600000}"/>
    <cellStyle name="標準 9 5 5 2 2 2 5" xfId="15019" xr:uid="{00000000-0005-0000-0000-00002A600000}"/>
    <cellStyle name="標準 9 5 5 2 2 3" xfId="3194" xr:uid="{00000000-0005-0000-0000-00002B600000}"/>
    <cellStyle name="標準 9 5 5 2 2 3 2" xfId="9617" xr:uid="{00000000-0005-0000-0000-00002C600000}"/>
    <cellStyle name="標準 9 5 5 2 2 3 2 2" xfId="22432" xr:uid="{00000000-0005-0000-0000-00002D600000}"/>
    <cellStyle name="標準 9 5 5 2 2 3 3" xfId="16025" xr:uid="{00000000-0005-0000-0000-00002E600000}"/>
    <cellStyle name="標準 9 5 5 2 2 4" xfId="5358" xr:uid="{00000000-0005-0000-0000-00002F600000}"/>
    <cellStyle name="標準 9 5 5 2 2 4 2" xfId="11771" xr:uid="{00000000-0005-0000-0000-000030600000}"/>
    <cellStyle name="標準 9 5 5 2 2 4 2 2" xfId="24586" xr:uid="{00000000-0005-0000-0000-000031600000}"/>
    <cellStyle name="標準 9 5 5 2 2 4 3" xfId="18179" xr:uid="{00000000-0005-0000-0000-000032600000}"/>
    <cellStyle name="標準 9 5 5 2 2 5" xfId="7598" xr:uid="{00000000-0005-0000-0000-000033600000}"/>
    <cellStyle name="標準 9 5 5 2 2 5 2" xfId="20413" xr:uid="{00000000-0005-0000-0000-000034600000}"/>
    <cellStyle name="標準 9 5 5 2 2 6" xfId="14006" xr:uid="{00000000-0005-0000-0000-000035600000}"/>
    <cellStyle name="標準 9 5 5 2 3" xfId="1703" xr:uid="{00000000-0005-0000-0000-000036600000}"/>
    <cellStyle name="標準 9 5 5 2 3 2" xfId="3734" xr:uid="{00000000-0005-0000-0000-000037600000}"/>
    <cellStyle name="標準 9 5 5 2 3 2 2" xfId="10154" xr:uid="{00000000-0005-0000-0000-000038600000}"/>
    <cellStyle name="標準 9 5 5 2 3 2 2 2" xfId="22969" xr:uid="{00000000-0005-0000-0000-000039600000}"/>
    <cellStyle name="標準 9 5 5 2 3 2 3" xfId="16562" xr:uid="{00000000-0005-0000-0000-00003A600000}"/>
    <cellStyle name="標準 9 5 5 2 3 3" xfId="5898" xr:uid="{00000000-0005-0000-0000-00003B600000}"/>
    <cellStyle name="標準 9 5 5 2 3 3 2" xfId="12311" xr:uid="{00000000-0005-0000-0000-00003C600000}"/>
    <cellStyle name="標準 9 5 5 2 3 3 2 2" xfId="25126" xr:uid="{00000000-0005-0000-0000-00003D600000}"/>
    <cellStyle name="標準 9 5 5 2 3 3 3" xfId="18719" xr:uid="{00000000-0005-0000-0000-00003E600000}"/>
    <cellStyle name="標準 9 5 5 2 3 4" xfId="8129" xr:uid="{00000000-0005-0000-0000-00003F600000}"/>
    <cellStyle name="標準 9 5 5 2 3 4 2" xfId="20944" xr:uid="{00000000-0005-0000-0000-000040600000}"/>
    <cellStyle name="標準 9 5 5 2 3 5" xfId="14537" xr:uid="{00000000-0005-0000-0000-000041600000}"/>
    <cellStyle name="標準 9 5 5 2 4" xfId="2712" xr:uid="{00000000-0005-0000-0000-000042600000}"/>
    <cellStyle name="標準 9 5 5 2 4 2" xfId="9135" xr:uid="{00000000-0005-0000-0000-000043600000}"/>
    <cellStyle name="標準 9 5 5 2 4 2 2" xfId="21950" xr:uid="{00000000-0005-0000-0000-000044600000}"/>
    <cellStyle name="標準 9 5 5 2 4 3" xfId="15543" xr:uid="{00000000-0005-0000-0000-000045600000}"/>
    <cellStyle name="標準 9 5 5 2 5" xfId="4876" xr:uid="{00000000-0005-0000-0000-000046600000}"/>
    <cellStyle name="標準 9 5 5 2 5 2" xfId="11289" xr:uid="{00000000-0005-0000-0000-000047600000}"/>
    <cellStyle name="標準 9 5 5 2 5 2 2" xfId="24104" xr:uid="{00000000-0005-0000-0000-000048600000}"/>
    <cellStyle name="標準 9 5 5 2 5 3" xfId="17697" xr:uid="{00000000-0005-0000-0000-000049600000}"/>
    <cellStyle name="標準 9 5 5 2 6" xfId="7033" xr:uid="{00000000-0005-0000-0000-00004A600000}"/>
    <cellStyle name="標準 9 5 5 2 6 2" xfId="19848" xr:uid="{00000000-0005-0000-0000-00004B600000}"/>
    <cellStyle name="標準 9 5 5 2 7" xfId="13441" xr:uid="{00000000-0005-0000-0000-00004C600000}"/>
    <cellStyle name="標準 9 5 5 3" xfId="975" xr:uid="{00000000-0005-0000-0000-00004D600000}"/>
    <cellStyle name="標準 9 5 5 3 2" xfId="1997" xr:uid="{00000000-0005-0000-0000-00004E600000}"/>
    <cellStyle name="標準 9 5 5 3 2 2" xfId="4028" xr:uid="{00000000-0005-0000-0000-00004F600000}"/>
    <cellStyle name="標準 9 5 5 3 2 2 2" xfId="10448" xr:uid="{00000000-0005-0000-0000-000050600000}"/>
    <cellStyle name="標準 9 5 5 3 2 2 2 2" xfId="23263" xr:uid="{00000000-0005-0000-0000-000051600000}"/>
    <cellStyle name="標準 9 5 5 3 2 2 3" xfId="16856" xr:uid="{00000000-0005-0000-0000-000052600000}"/>
    <cellStyle name="標準 9 5 5 3 2 3" xfId="6192" xr:uid="{00000000-0005-0000-0000-000053600000}"/>
    <cellStyle name="標準 9 5 5 3 2 3 2" xfId="12605" xr:uid="{00000000-0005-0000-0000-000054600000}"/>
    <cellStyle name="標準 9 5 5 3 2 3 2 2" xfId="25420" xr:uid="{00000000-0005-0000-0000-000055600000}"/>
    <cellStyle name="標準 9 5 5 3 2 3 3" xfId="19013" xr:uid="{00000000-0005-0000-0000-000056600000}"/>
    <cellStyle name="標準 9 5 5 3 2 4" xfId="8423" xr:uid="{00000000-0005-0000-0000-000057600000}"/>
    <cellStyle name="標準 9 5 5 3 2 4 2" xfId="21238" xr:uid="{00000000-0005-0000-0000-000058600000}"/>
    <cellStyle name="標準 9 5 5 3 2 5" xfId="14831" xr:uid="{00000000-0005-0000-0000-000059600000}"/>
    <cellStyle name="標準 9 5 5 3 3" xfId="3006" xr:uid="{00000000-0005-0000-0000-00005A600000}"/>
    <cellStyle name="標準 9 5 5 3 3 2" xfId="9429" xr:uid="{00000000-0005-0000-0000-00005B600000}"/>
    <cellStyle name="標準 9 5 5 3 3 2 2" xfId="22244" xr:uid="{00000000-0005-0000-0000-00005C600000}"/>
    <cellStyle name="標準 9 5 5 3 3 3" xfId="15837" xr:uid="{00000000-0005-0000-0000-00005D600000}"/>
    <cellStyle name="標準 9 5 5 3 4" xfId="5170" xr:uid="{00000000-0005-0000-0000-00005E600000}"/>
    <cellStyle name="標準 9 5 5 3 4 2" xfId="11583" xr:uid="{00000000-0005-0000-0000-00005F600000}"/>
    <cellStyle name="標準 9 5 5 3 4 2 2" xfId="24398" xr:uid="{00000000-0005-0000-0000-000060600000}"/>
    <cellStyle name="標準 9 5 5 3 4 3" xfId="17991" xr:uid="{00000000-0005-0000-0000-000061600000}"/>
    <cellStyle name="標準 9 5 5 3 5" xfId="7428" xr:uid="{00000000-0005-0000-0000-000062600000}"/>
    <cellStyle name="標準 9 5 5 3 5 2" xfId="20243" xr:uid="{00000000-0005-0000-0000-000063600000}"/>
    <cellStyle name="標準 9 5 5 3 6" xfId="13836" xr:uid="{00000000-0005-0000-0000-000064600000}"/>
    <cellStyle name="標準 9 5 5 4" xfId="1517" xr:uid="{00000000-0005-0000-0000-000065600000}"/>
    <cellStyle name="標準 9 5 5 4 2" xfId="3549" xr:uid="{00000000-0005-0000-0000-000066600000}"/>
    <cellStyle name="標準 9 5 5 4 2 2" xfId="9969" xr:uid="{00000000-0005-0000-0000-000067600000}"/>
    <cellStyle name="標準 9 5 5 4 2 2 2" xfId="22784" xr:uid="{00000000-0005-0000-0000-000068600000}"/>
    <cellStyle name="標準 9 5 5 4 2 3" xfId="16377" xr:uid="{00000000-0005-0000-0000-000069600000}"/>
    <cellStyle name="標準 9 5 5 4 3" xfId="5713" xr:uid="{00000000-0005-0000-0000-00006A600000}"/>
    <cellStyle name="標準 9 5 5 4 3 2" xfId="12126" xr:uid="{00000000-0005-0000-0000-00006B600000}"/>
    <cellStyle name="標準 9 5 5 4 3 2 2" xfId="24941" xr:uid="{00000000-0005-0000-0000-00006C600000}"/>
    <cellStyle name="標準 9 5 5 4 3 3" xfId="18534" xr:uid="{00000000-0005-0000-0000-00006D600000}"/>
    <cellStyle name="標準 9 5 5 4 4" xfId="7944" xr:uid="{00000000-0005-0000-0000-00006E600000}"/>
    <cellStyle name="標準 9 5 5 4 4 2" xfId="20759" xr:uid="{00000000-0005-0000-0000-00006F600000}"/>
    <cellStyle name="標準 9 5 5 4 5" xfId="14352" xr:uid="{00000000-0005-0000-0000-000070600000}"/>
    <cellStyle name="標準 9 5 5 5" xfId="2527" xr:uid="{00000000-0005-0000-0000-000071600000}"/>
    <cellStyle name="標準 9 5 5 5 2" xfId="8950" xr:uid="{00000000-0005-0000-0000-000072600000}"/>
    <cellStyle name="標準 9 5 5 5 2 2" xfId="21765" xr:uid="{00000000-0005-0000-0000-000073600000}"/>
    <cellStyle name="標準 9 5 5 5 3" xfId="15358" xr:uid="{00000000-0005-0000-0000-000074600000}"/>
    <cellStyle name="標準 9 5 5 6" xfId="4691" xr:uid="{00000000-0005-0000-0000-000075600000}"/>
    <cellStyle name="標準 9 5 5 6 2" xfId="11104" xr:uid="{00000000-0005-0000-0000-000076600000}"/>
    <cellStyle name="標準 9 5 5 6 2 2" xfId="23919" xr:uid="{00000000-0005-0000-0000-000077600000}"/>
    <cellStyle name="標準 9 5 5 6 3" xfId="17512" xr:uid="{00000000-0005-0000-0000-000078600000}"/>
    <cellStyle name="標準 9 5 5 7" xfId="6903" xr:uid="{00000000-0005-0000-0000-000079600000}"/>
    <cellStyle name="標準 9 5 5 7 2" xfId="19718" xr:uid="{00000000-0005-0000-0000-00007A600000}"/>
    <cellStyle name="標準 9 5 5 8" xfId="13311" xr:uid="{00000000-0005-0000-0000-00007B600000}"/>
    <cellStyle name="標準 9 5 6" xfId="408" xr:uid="{00000000-0005-0000-0000-00007C600000}"/>
    <cellStyle name="標準 9 5 6 2" xfId="938" xr:uid="{00000000-0005-0000-0000-00007D600000}"/>
    <cellStyle name="標準 9 5 6 2 2" xfId="1960" xr:uid="{00000000-0005-0000-0000-00007E600000}"/>
    <cellStyle name="標準 9 5 6 2 2 2" xfId="3991" xr:uid="{00000000-0005-0000-0000-00007F600000}"/>
    <cellStyle name="標準 9 5 6 2 2 2 2" xfId="10411" xr:uid="{00000000-0005-0000-0000-000080600000}"/>
    <cellStyle name="標準 9 5 6 2 2 2 2 2" xfId="23226" xr:uid="{00000000-0005-0000-0000-000081600000}"/>
    <cellStyle name="標準 9 5 6 2 2 2 3" xfId="16819" xr:uid="{00000000-0005-0000-0000-000082600000}"/>
    <cellStyle name="標準 9 5 6 2 2 3" xfId="6155" xr:uid="{00000000-0005-0000-0000-000083600000}"/>
    <cellStyle name="標準 9 5 6 2 2 3 2" xfId="12568" xr:uid="{00000000-0005-0000-0000-000084600000}"/>
    <cellStyle name="標準 9 5 6 2 2 3 2 2" xfId="25383" xr:uid="{00000000-0005-0000-0000-000085600000}"/>
    <cellStyle name="標準 9 5 6 2 2 3 3" xfId="18976" xr:uid="{00000000-0005-0000-0000-000086600000}"/>
    <cellStyle name="標準 9 5 6 2 2 4" xfId="8386" xr:uid="{00000000-0005-0000-0000-000087600000}"/>
    <cellStyle name="標準 9 5 6 2 2 4 2" xfId="21201" xr:uid="{00000000-0005-0000-0000-000088600000}"/>
    <cellStyle name="標準 9 5 6 2 2 5" xfId="14794" xr:uid="{00000000-0005-0000-0000-000089600000}"/>
    <cellStyle name="標準 9 5 6 2 3" xfId="2969" xr:uid="{00000000-0005-0000-0000-00008A600000}"/>
    <cellStyle name="標準 9 5 6 2 3 2" xfId="9392" xr:uid="{00000000-0005-0000-0000-00008B600000}"/>
    <cellStyle name="標準 9 5 6 2 3 2 2" xfId="22207" xr:uid="{00000000-0005-0000-0000-00008C600000}"/>
    <cellStyle name="標準 9 5 6 2 3 3" xfId="15800" xr:uid="{00000000-0005-0000-0000-00008D600000}"/>
    <cellStyle name="標準 9 5 6 2 4" xfId="5133" xr:uid="{00000000-0005-0000-0000-00008E600000}"/>
    <cellStyle name="標準 9 5 6 2 4 2" xfId="11546" xr:uid="{00000000-0005-0000-0000-00008F600000}"/>
    <cellStyle name="標準 9 5 6 2 4 2 2" xfId="24361" xr:uid="{00000000-0005-0000-0000-000090600000}"/>
    <cellStyle name="標準 9 5 6 2 4 3" xfId="17954" xr:uid="{00000000-0005-0000-0000-000091600000}"/>
    <cellStyle name="標準 9 5 6 2 5" xfId="7391" xr:uid="{00000000-0005-0000-0000-000092600000}"/>
    <cellStyle name="標準 9 5 6 2 5 2" xfId="20206" xr:uid="{00000000-0005-0000-0000-000093600000}"/>
    <cellStyle name="標準 9 5 6 2 6" xfId="13799" xr:uid="{00000000-0005-0000-0000-000094600000}"/>
    <cellStyle name="標準 9 5 6 3" xfId="1481" xr:uid="{00000000-0005-0000-0000-000095600000}"/>
    <cellStyle name="標準 9 5 6 3 2" xfId="3513" xr:uid="{00000000-0005-0000-0000-000096600000}"/>
    <cellStyle name="標準 9 5 6 3 2 2" xfId="9933" xr:uid="{00000000-0005-0000-0000-000097600000}"/>
    <cellStyle name="標準 9 5 6 3 2 2 2" xfId="22748" xr:uid="{00000000-0005-0000-0000-000098600000}"/>
    <cellStyle name="標準 9 5 6 3 2 3" xfId="16341" xr:uid="{00000000-0005-0000-0000-000099600000}"/>
    <cellStyle name="標準 9 5 6 3 3" xfId="5677" xr:uid="{00000000-0005-0000-0000-00009A600000}"/>
    <cellStyle name="標準 9 5 6 3 3 2" xfId="12090" xr:uid="{00000000-0005-0000-0000-00009B600000}"/>
    <cellStyle name="標準 9 5 6 3 3 2 2" xfId="24905" xr:uid="{00000000-0005-0000-0000-00009C600000}"/>
    <cellStyle name="標準 9 5 6 3 3 3" xfId="18498" xr:uid="{00000000-0005-0000-0000-00009D600000}"/>
    <cellStyle name="標準 9 5 6 3 4" xfId="7908" xr:uid="{00000000-0005-0000-0000-00009E600000}"/>
    <cellStyle name="標準 9 5 6 3 4 2" xfId="20723" xr:uid="{00000000-0005-0000-0000-00009F600000}"/>
    <cellStyle name="標準 9 5 6 3 5" xfId="14316" xr:uid="{00000000-0005-0000-0000-0000A0600000}"/>
    <cellStyle name="標準 9 5 6 4" xfId="2491" xr:uid="{00000000-0005-0000-0000-0000A1600000}"/>
    <cellStyle name="標準 9 5 6 4 2" xfId="8914" xr:uid="{00000000-0005-0000-0000-0000A2600000}"/>
    <cellStyle name="標準 9 5 6 4 2 2" xfId="21729" xr:uid="{00000000-0005-0000-0000-0000A3600000}"/>
    <cellStyle name="標準 9 5 6 4 3" xfId="15322" xr:uid="{00000000-0005-0000-0000-0000A4600000}"/>
    <cellStyle name="標準 9 5 6 5" xfId="4655" xr:uid="{00000000-0005-0000-0000-0000A5600000}"/>
    <cellStyle name="標準 9 5 6 5 2" xfId="11068" xr:uid="{00000000-0005-0000-0000-0000A6600000}"/>
    <cellStyle name="標準 9 5 6 5 2 2" xfId="23883" xr:uid="{00000000-0005-0000-0000-0000A7600000}"/>
    <cellStyle name="標準 9 5 6 5 3" xfId="17476" xr:uid="{00000000-0005-0000-0000-0000A8600000}"/>
    <cellStyle name="標準 9 5 6 6" xfId="6893" xr:uid="{00000000-0005-0000-0000-0000A9600000}"/>
    <cellStyle name="標準 9 5 6 6 2" xfId="19708" xr:uid="{00000000-0005-0000-0000-0000AA600000}"/>
    <cellStyle name="標準 9 5 6 7" xfId="13301" xr:uid="{00000000-0005-0000-0000-0000AB600000}"/>
    <cellStyle name="標準 9 5 7" xfId="519" xr:uid="{00000000-0005-0000-0000-0000AC600000}"/>
    <cellStyle name="標準 9 5 7 2" xfId="1106" xr:uid="{00000000-0005-0000-0000-0000AD600000}"/>
    <cellStyle name="標準 9 5 7 2 2" xfId="2146" xr:uid="{00000000-0005-0000-0000-0000AE600000}"/>
    <cellStyle name="標準 9 5 7 2 2 2" xfId="4177" xr:uid="{00000000-0005-0000-0000-0000AF600000}"/>
    <cellStyle name="標準 9 5 7 2 2 2 2" xfId="10597" xr:uid="{00000000-0005-0000-0000-0000B0600000}"/>
    <cellStyle name="標準 9 5 7 2 2 2 2 2" xfId="23412" xr:uid="{00000000-0005-0000-0000-0000B1600000}"/>
    <cellStyle name="標準 9 5 7 2 2 2 3" xfId="17005" xr:uid="{00000000-0005-0000-0000-0000B2600000}"/>
    <cellStyle name="標準 9 5 7 2 2 3" xfId="6341" xr:uid="{00000000-0005-0000-0000-0000B3600000}"/>
    <cellStyle name="標準 9 5 7 2 2 3 2" xfId="12754" xr:uid="{00000000-0005-0000-0000-0000B4600000}"/>
    <cellStyle name="標準 9 5 7 2 2 3 2 2" xfId="25569" xr:uid="{00000000-0005-0000-0000-0000B5600000}"/>
    <cellStyle name="標準 9 5 7 2 2 3 3" xfId="19162" xr:uid="{00000000-0005-0000-0000-0000B6600000}"/>
    <cellStyle name="標準 9 5 7 2 2 4" xfId="8572" xr:uid="{00000000-0005-0000-0000-0000B7600000}"/>
    <cellStyle name="標準 9 5 7 2 2 4 2" xfId="21387" xr:uid="{00000000-0005-0000-0000-0000B8600000}"/>
    <cellStyle name="標準 9 5 7 2 2 5" xfId="14980" xr:uid="{00000000-0005-0000-0000-0000B9600000}"/>
    <cellStyle name="標準 9 5 7 2 3" xfId="3155" xr:uid="{00000000-0005-0000-0000-0000BA600000}"/>
    <cellStyle name="標準 9 5 7 2 3 2" xfId="9578" xr:uid="{00000000-0005-0000-0000-0000BB600000}"/>
    <cellStyle name="標準 9 5 7 2 3 2 2" xfId="22393" xr:uid="{00000000-0005-0000-0000-0000BC600000}"/>
    <cellStyle name="標準 9 5 7 2 3 3" xfId="15986" xr:uid="{00000000-0005-0000-0000-0000BD600000}"/>
    <cellStyle name="標準 9 5 7 2 4" xfId="5319" xr:uid="{00000000-0005-0000-0000-0000BE600000}"/>
    <cellStyle name="標準 9 5 7 2 4 2" xfId="11732" xr:uid="{00000000-0005-0000-0000-0000BF600000}"/>
    <cellStyle name="標準 9 5 7 2 4 2 2" xfId="24547" xr:uid="{00000000-0005-0000-0000-0000C0600000}"/>
    <cellStyle name="標準 9 5 7 2 4 3" xfId="18140" xr:uid="{00000000-0005-0000-0000-0000C1600000}"/>
    <cellStyle name="標準 9 5 7 2 5" xfId="7559" xr:uid="{00000000-0005-0000-0000-0000C2600000}"/>
    <cellStyle name="標準 9 5 7 2 5 2" xfId="20374" xr:uid="{00000000-0005-0000-0000-0000C3600000}"/>
    <cellStyle name="標準 9 5 7 2 6" xfId="13967" xr:uid="{00000000-0005-0000-0000-0000C4600000}"/>
    <cellStyle name="標準 9 5 7 3" xfId="1664" xr:uid="{00000000-0005-0000-0000-0000C5600000}"/>
    <cellStyle name="標準 9 5 7 3 2" xfId="3695" xr:uid="{00000000-0005-0000-0000-0000C6600000}"/>
    <cellStyle name="標準 9 5 7 3 2 2" xfId="10115" xr:uid="{00000000-0005-0000-0000-0000C7600000}"/>
    <cellStyle name="標準 9 5 7 3 2 2 2" xfId="22930" xr:uid="{00000000-0005-0000-0000-0000C8600000}"/>
    <cellStyle name="標準 9 5 7 3 2 3" xfId="16523" xr:uid="{00000000-0005-0000-0000-0000C9600000}"/>
    <cellStyle name="標準 9 5 7 3 3" xfId="5859" xr:uid="{00000000-0005-0000-0000-0000CA600000}"/>
    <cellStyle name="標準 9 5 7 3 3 2" xfId="12272" xr:uid="{00000000-0005-0000-0000-0000CB600000}"/>
    <cellStyle name="標準 9 5 7 3 3 2 2" xfId="25087" xr:uid="{00000000-0005-0000-0000-0000CC600000}"/>
    <cellStyle name="標準 9 5 7 3 3 3" xfId="18680" xr:uid="{00000000-0005-0000-0000-0000CD600000}"/>
    <cellStyle name="標準 9 5 7 3 4" xfId="8090" xr:uid="{00000000-0005-0000-0000-0000CE600000}"/>
    <cellStyle name="標準 9 5 7 3 4 2" xfId="20905" xr:uid="{00000000-0005-0000-0000-0000CF600000}"/>
    <cellStyle name="標準 9 5 7 3 5" xfId="14498" xr:uid="{00000000-0005-0000-0000-0000D0600000}"/>
    <cellStyle name="標準 9 5 7 4" xfId="2673" xr:uid="{00000000-0005-0000-0000-0000D1600000}"/>
    <cellStyle name="標準 9 5 7 4 2" xfId="9096" xr:uid="{00000000-0005-0000-0000-0000D2600000}"/>
    <cellStyle name="標準 9 5 7 4 2 2" xfId="21911" xr:uid="{00000000-0005-0000-0000-0000D3600000}"/>
    <cellStyle name="標準 9 5 7 4 3" xfId="15504" xr:uid="{00000000-0005-0000-0000-0000D4600000}"/>
    <cellStyle name="標準 9 5 7 5" xfId="4837" xr:uid="{00000000-0005-0000-0000-0000D5600000}"/>
    <cellStyle name="標準 9 5 7 5 2" xfId="11250" xr:uid="{00000000-0005-0000-0000-0000D6600000}"/>
    <cellStyle name="標準 9 5 7 5 2 2" xfId="24065" xr:uid="{00000000-0005-0000-0000-0000D7600000}"/>
    <cellStyle name="標準 9 5 7 5 3" xfId="17658" xr:uid="{00000000-0005-0000-0000-0000D8600000}"/>
    <cellStyle name="標準 9 5 7 6" xfId="6996" xr:uid="{00000000-0005-0000-0000-0000D9600000}"/>
    <cellStyle name="標準 9 5 7 6 2" xfId="19811" xr:uid="{00000000-0005-0000-0000-0000DA600000}"/>
    <cellStyle name="標準 9 5 7 7" xfId="13404" xr:uid="{00000000-0005-0000-0000-0000DB600000}"/>
    <cellStyle name="標準 9 5 8" xfId="767" xr:uid="{00000000-0005-0000-0000-0000DC600000}"/>
    <cellStyle name="標準 9 5 8 2" xfId="901" xr:uid="{00000000-0005-0000-0000-0000DD600000}"/>
    <cellStyle name="標準 9 5 8 2 2" xfId="1923" xr:uid="{00000000-0005-0000-0000-0000DE600000}"/>
    <cellStyle name="標準 9 5 8 2 2 2" xfId="3954" xr:uid="{00000000-0005-0000-0000-0000DF600000}"/>
    <cellStyle name="標準 9 5 8 2 2 2 2" xfId="10374" xr:uid="{00000000-0005-0000-0000-0000E0600000}"/>
    <cellStyle name="標準 9 5 8 2 2 2 2 2" xfId="23189" xr:uid="{00000000-0005-0000-0000-0000E1600000}"/>
    <cellStyle name="標準 9 5 8 2 2 2 3" xfId="16782" xr:uid="{00000000-0005-0000-0000-0000E2600000}"/>
    <cellStyle name="標準 9 5 8 2 2 3" xfId="6118" xr:uid="{00000000-0005-0000-0000-0000E3600000}"/>
    <cellStyle name="標準 9 5 8 2 2 3 2" xfId="12531" xr:uid="{00000000-0005-0000-0000-0000E4600000}"/>
    <cellStyle name="標準 9 5 8 2 2 3 2 2" xfId="25346" xr:uid="{00000000-0005-0000-0000-0000E5600000}"/>
    <cellStyle name="標準 9 5 8 2 2 3 3" xfId="18939" xr:uid="{00000000-0005-0000-0000-0000E6600000}"/>
    <cellStyle name="標準 9 5 8 2 2 4" xfId="8349" xr:uid="{00000000-0005-0000-0000-0000E7600000}"/>
    <cellStyle name="標準 9 5 8 2 2 4 2" xfId="21164" xr:uid="{00000000-0005-0000-0000-0000E8600000}"/>
    <cellStyle name="標準 9 5 8 2 2 5" xfId="14757" xr:uid="{00000000-0005-0000-0000-0000E9600000}"/>
    <cellStyle name="標準 9 5 8 2 3" xfId="2932" xr:uid="{00000000-0005-0000-0000-0000EA600000}"/>
    <cellStyle name="標準 9 5 8 2 3 2" xfId="9355" xr:uid="{00000000-0005-0000-0000-0000EB600000}"/>
    <cellStyle name="標準 9 5 8 2 3 2 2" xfId="22170" xr:uid="{00000000-0005-0000-0000-0000EC600000}"/>
    <cellStyle name="標準 9 5 8 2 3 3" xfId="15763" xr:uid="{00000000-0005-0000-0000-0000ED600000}"/>
    <cellStyle name="標準 9 5 8 2 4" xfId="5096" xr:uid="{00000000-0005-0000-0000-0000EE600000}"/>
    <cellStyle name="標準 9 5 8 2 4 2" xfId="11509" xr:uid="{00000000-0005-0000-0000-0000EF600000}"/>
    <cellStyle name="標準 9 5 8 2 4 2 2" xfId="24324" xr:uid="{00000000-0005-0000-0000-0000F0600000}"/>
    <cellStyle name="標準 9 5 8 2 4 3" xfId="17917" xr:uid="{00000000-0005-0000-0000-0000F1600000}"/>
    <cellStyle name="標準 9 5 8 2 5" xfId="7354" xr:uid="{00000000-0005-0000-0000-0000F2600000}"/>
    <cellStyle name="標準 9 5 8 2 5 2" xfId="20169" xr:uid="{00000000-0005-0000-0000-0000F3600000}"/>
    <cellStyle name="標準 9 5 8 2 6" xfId="13762" xr:uid="{00000000-0005-0000-0000-0000F4600000}"/>
    <cellStyle name="標準 9 5 8 3" xfId="1444" xr:uid="{00000000-0005-0000-0000-0000F5600000}"/>
    <cellStyle name="標準 9 5 8 3 2" xfId="3476" xr:uid="{00000000-0005-0000-0000-0000F6600000}"/>
    <cellStyle name="標準 9 5 8 3 2 2" xfId="9896" xr:uid="{00000000-0005-0000-0000-0000F7600000}"/>
    <cellStyle name="標準 9 5 8 3 2 2 2" xfId="22711" xr:uid="{00000000-0005-0000-0000-0000F8600000}"/>
    <cellStyle name="標準 9 5 8 3 2 3" xfId="16304" xr:uid="{00000000-0005-0000-0000-0000F9600000}"/>
    <cellStyle name="標準 9 5 8 3 3" xfId="5640" xr:uid="{00000000-0005-0000-0000-0000FA600000}"/>
    <cellStyle name="標準 9 5 8 3 3 2" xfId="12053" xr:uid="{00000000-0005-0000-0000-0000FB600000}"/>
    <cellStyle name="標準 9 5 8 3 3 2 2" xfId="24868" xr:uid="{00000000-0005-0000-0000-0000FC600000}"/>
    <cellStyle name="標準 9 5 8 3 3 3" xfId="18461" xr:uid="{00000000-0005-0000-0000-0000FD600000}"/>
    <cellStyle name="標準 9 5 8 3 4" xfId="7871" xr:uid="{00000000-0005-0000-0000-0000FE600000}"/>
    <cellStyle name="標準 9 5 8 3 4 2" xfId="20686" xr:uid="{00000000-0005-0000-0000-0000FF600000}"/>
    <cellStyle name="標準 9 5 8 3 5" xfId="14279" xr:uid="{00000000-0005-0000-0000-000000610000}"/>
    <cellStyle name="標準 9 5 8 4" xfId="2454" xr:uid="{00000000-0005-0000-0000-000001610000}"/>
    <cellStyle name="標準 9 5 8 4 2" xfId="8877" xr:uid="{00000000-0005-0000-0000-000002610000}"/>
    <cellStyle name="標準 9 5 8 4 2 2" xfId="21692" xr:uid="{00000000-0005-0000-0000-000003610000}"/>
    <cellStyle name="標準 9 5 8 4 3" xfId="15285" xr:uid="{00000000-0005-0000-0000-000004610000}"/>
    <cellStyle name="標準 9 5 8 5" xfId="4618" xr:uid="{00000000-0005-0000-0000-000005610000}"/>
    <cellStyle name="標準 9 5 8 5 2" xfId="11031" xr:uid="{00000000-0005-0000-0000-000006610000}"/>
    <cellStyle name="標準 9 5 8 5 2 2" xfId="23846" xr:uid="{00000000-0005-0000-0000-000007610000}"/>
    <cellStyle name="標準 9 5 8 5 3" xfId="17439" xr:uid="{00000000-0005-0000-0000-000008610000}"/>
    <cellStyle name="標準 9 5 8 6" xfId="7221" xr:uid="{00000000-0005-0000-0000-000009610000}"/>
    <cellStyle name="標準 9 5 8 6 2" xfId="20036" xr:uid="{00000000-0005-0000-0000-00000A610000}"/>
    <cellStyle name="標準 9 5 8 7" xfId="13629" xr:uid="{00000000-0005-0000-0000-00000B610000}"/>
    <cellStyle name="標準 9 5 9" xfId="819" xr:uid="{00000000-0005-0000-0000-00000C610000}"/>
    <cellStyle name="標準 9 5 9 2" xfId="1279" xr:uid="{00000000-0005-0000-0000-00000D610000}"/>
    <cellStyle name="標準 9 5 9 2 2" xfId="2319" xr:uid="{00000000-0005-0000-0000-00000E610000}"/>
    <cellStyle name="標準 9 5 9 2 2 2" xfId="4350" xr:uid="{00000000-0005-0000-0000-00000F610000}"/>
    <cellStyle name="標準 9 5 9 2 2 2 2" xfId="10770" xr:uid="{00000000-0005-0000-0000-000010610000}"/>
    <cellStyle name="標準 9 5 9 2 2 2 2 2" xfId="23585" xr:uid="{00000000-0005-0000-0000-000011610000}"/>
    <cellStyle name="標準 9 5 9 2 2 2 3" xfId="17178" xr:uid="{00000000-0005-0000-0000-000012610000}"/>
    <cellStyle name="標準 9 5 9 2 2 3" xfId="6514" xr:uid="{00000000-0005-0000-0000-000013610000}"/>
    <cellStyle name="標準 9 5 9 2 2 3 2" xfId="12927" xr:uid="{00000000-0005-0000-0000-000014610000}"/>
    <cellStyle name="標準 9 5 9 2 2 3 2 2" xfId="25742" xr:uid="{00000000-0005-0000-0000-000015610000}"/>
    <cellStyle name="標準 9 5 9 2 2 3 3" xfId="19335" xr:uid="{00000000-0005-0000-0000-000016610000}"/>
    <cellStyle name="標準 9 5 9 2 2 4" xfId="8745" xr:uid="{00000000-0005-0000-0000-000017610000}"/>
    <cellStyle name="標準 9 5 9 2 2 4 2" xfId="21560" xr:uid="{00000000-0005-0000-0000-000018610000}"/>
    <cellStyle name="標準 9 5 9 2 2 5" xfId="15153" xr:uid="{00000000-0005-0000-0000-000019610000}"/>
    <cellStyle name="標準 9 5 9 2 3" xfId="3328" xr:uid="{00000000-0005-0000-0000-00001A610000}"/>
    <cellStyle name="標準 9 5 9 2 3 2" xfId="9751" xr:uid="{00000000-0005-0000-0000-00001B610000}"/>
    <cellStyle name="標準 9 5 9 2 3 2 2" xfId="22566" xr:uid="{00000000-0005-0000-0000-00001C610000}"/>
    <cellStyle name="標準 9 5 9 2 3 3" xfId="16159" xr:uid="{00000000-0005-0000-0000-00001D610000}"/>
    <cellStyle name="標準 9 5 9 2 4" xfId="5492" xr:uid="{00000000-0005-0000-0000-00001E610000}"/>
    <cellStyle name="標準 9 5 9 2 4 2" xfId="11905" xr:uid="{00000000-0005-0000-0000-00001F610000}"/>
    <cellStyle name="標準 9 5 9 2 4 2 2" xfId="24720" xr:uid="{00000000-0005-0000-0000-000020610000}"/>
    <cellStyle name="標準 9 5 9 2 4 3" xfId="18313" xr:uid="{00000000-0005-0000-0000-000021610000}"/>
    <cellStyle name="標準 9 5 9 2 5" xfId="7732" xr:uid="{00000000-0005-0000-0000-000022610000}"/>
    <cellStyle name="標準 9 5 9 2 5 2" xfId="20547" xr:uid="{00000000-0005-0000-0000-000023610000}"/>
    <cellStyle name="標準 9 5 9 2 6" xfId="14140" xr:uid="{00000000-0005-0000-0000-000024610000}"/>
    <cellStyle name="標準 9 5 9 3" xfId="1837" xr:uid="{00000000-0005-0000-0000-000025610000}"/>
    <cellStyle name="標準 9 5 9 3 2" xfId="3868" xr:uid="{00000000-0005-0000-0000-000026610000}"/>
    <cellStyle name="標準 9 5 9 3 2 2" xfId="10288" xr:uid="{00000000-0005-0000-0000-000027610000}"/>
    <cellStyle name="標準 9 5 9 3 2 2 2" xfId="23103" xr:uid="{00000000-0005-0000-0000-000028610000}"/>
    <cellStyle name="標準 9 5 9 3 2 3" xfId="16696" xr:uid="{00000000-0005-0000-0000-000029610000}"/>
    <cellStyle name="標準 9 5 9 3 3" xfId="6032" xr:uid="{00000000-0005-0000-0000-00002A610000}"/>
    <cellStyle name="標準 9 5 9 3 3 2" xfId="12445" xr:uid="{00000000-0005-0000-0000-00002B610000}"/>
    <cellStyle name="標準 9 5 9 3 3 2 2" xfId="25260" xr:uid="{00000000-0005-0000-0000-00002C610000}"/>
    <cellStyle name="標準 9 5 9 3 3 3" xfId="18853" xr:uid="{00000000-0005-0000-0000-00002D610000}"/>
    <cellStyle name="標準 9 5 9 3 4" xfId="8263" xr:uid="{00000000-0005-0000-0000-00002E610000}"/>
    <cellStyle name="標準 9 5 9 3 4 2" xfId="21078" xr:uid="{00000000-0005-0000-0000-00002F610000}"/>
    <cellStyle name="標準 9 5 9 3 5" xfId="14671" xr:uid="{00000000-0005-0000-0000-000030610000}"/>
    <cellStyle name="標準 9 5 9 4" xfId="2846" xr:uid="{00000000-0005-0000-0000-000031610000}"/>
    <cellStyle name="標準 9 5 9 4 2" xfId="9269" xr:uid="{00000000-0005-0000-0000-000032610000}"/>
    <cellStyle name="標準 9 5 9 4 2 2" xfId="22084" xr:uid="{00000000-0005-0000-0000-000033610000}"/>
    <cellStyle name="標準 9 5 9 4 3" xfId="15677" xr:uid="{00000000-0005-0000-0000-000034610000}"/>
    <cellStyle name="標準 9 5 9 5" xfId="5010" xr:uid="{00000000-0005-0000-0000-000035610000}"/>
    <cellStyle name="標準 9 5 9 5 2" xfId="11423" xr:uid="{00000000-0005-0000-0000-000036610000}"/>
    <cellStyle name="標準 9 5 9 5 2 2" xfId="24238" xr:uid="{00000000-0005-0000-0000-000037610000}"/>
    <cellStyle name="標準 9 5 9 5 3" xfId="17831" xr:uid="{00000000-0005-0000-0000-000038610000}"/>
    <cellStyle name="標準 9 5 9 6" xfId="7272" xr:uid="{00000000-0005-0000-0000-000039610000}"/>
    <cellStyle name="標準 9 5 9 6 2" xfId="20087" xr:uid="{00000000-0005-0000-0000-00003A610000}"/>
    <cellStyle name="標準 9 5 9 7" xfId="13680" xr:uid="{00000000-0005-0000-0000-00003B610000}"/>
    <cellStyle name="標準 9 6" xfId="235" xr:uid="{00000000-0005-0000-0000-00003C610000}"/>
    <cellStyle name="標準 9 6 10" xfId="2402" xr:uid="{00000000-0005-0000-0000-00003D610000}"/>
    <cellStyle name="標準 9 6 10 2" xfId="8825" xr:uid="{00000000-0005-0000-0000-00003E610000}"/>
    <cellStyle name="標準 9 6 10 2 2" xfId="21640" xr:uid="{00000000-0005-0000-0000-00003F610000}"/>
    <cellStyle name="標準 9 6 10 3" xfId="15233" xr:uid="{00000000-0005-0000-0000-000040610000}"/>
    <cellStyle name="標準 9 6 11" xfId="4566" xr:uid="{00000000-0005-0000-0000-000041610000}"/>
    <cellStyle name="標準 9 6 11 2" xfId="10979" xr:uid="{00000000-0005-0000-0000-000042610000}"/>
    <cellStyle name="標準 9 6 11 2 2" xfId="23794" xr:uid="{00000000-0005-0000-0000-000043610000}"/>
    <cellStyle name="標準 9 6 11 3" xfId="17387" xr:uid="{00000000-0005-0000-0000-000044610000}"/>
    <cellStyle name="標準 9 6 12" xfId="6738" xr:uid="{00000000-0005-0000-0000-000045610000}"/>
    <cellStyle name="標準 9 6 12 2" xfId="19553" xr:uid="{00000000-0005-0000-0000-000046610000}"/>
    <cellStyle name="標準 9 6 13" xfId="13146" xr:uid="{00000000-0005-0000-0000-000047610000}"/>
    <cellStyle name="標準 9 6 2" xfId="324" xr:uid="{00000000-0005-0000-0000-000048610000}"/>
    <cellStyle name="標準 9 6 2 2" xfId="583" xr:uid="{00000000-0005-0000-0000-000049610000}"/>
    <cellStyle name="標準 9 6 2 2 2" xfId="1174" xr:uid="{00000000-0005-0000-0000-00004A610000}"/>
    <cellStyle name="標準 9 6 2 2 2 2" xfId="2214" xr:uid="{00000000-0005-0000-0000-00004B610000}"/>
    <cellStyle name="標準 9 6 2 2 2 2 2" xfId="4245" xr:uid="{00000000-0005-0000-0000-00004C610000}"/>
    <cellStyle name="標準 9 6 2 2 2 2 2 2" xfId="10665" xr:uid="{00000000-0005-0000-0000-00004D610000}"/>
    <cellStyle name="標準 9 6 2 2 2 2 2 2 2" xfId="23480" xr:uid="{00000000-0005-0000-0000-00004E610000}"/>
    <cellStyle name="標準 9 6 2 2 2 2 2 3" xfId="17073" xr:uid="{00000000-0005-0000-0000-00004F610000}"/>
    <cellStyle name="標準 9 6 2 2 2 2 3" xfId="6409" xr:uid="{00000000-0005-0000-0000-000050610000}"/>
    <cellStyle name="標準 9 6 2 2 2 2 3 2" xfId="12822" xr:uid="{00000000-0005-0000-0000-000051610000}"/>
    <cellStyle name="標準 9 6 2 2 2 2 3 2 2" xfId="25637" xr:uid="{00000000-0005-0000-0000-000052610000}"/>
    <cellStyle name="標準 9 6 2 2 2 2 3 3" xfId="19230" xr:uid="{00000000-0005-0000-0000-000053610000}"/>
    <cellStyle name="標準 9 6 2 2 2 2 4" xfId="8640" xr:uid="{00000000-0005-0000-0000-000054610000}"/>
    <cellStyle name="標準 9 6 2 2 2 2 4 2" xfId="21455" xr:uid="{00000000-0005-0000-0000-000055610000}"/>
    <cellStyle name="標準 9 6 2 2 2 2 5" xfId="15048" xr:uid="{00000000-0005-0000-0000-000056610000}"/>
    <cellStyle name="標準 9 6 2 2 2 3" xfId="3223" xr:uid="{00000000-0005-0000-0000-000057610000}"/>
    <cellStyle name="標準 9 6 2 2 2 3 2" xfId="9646" xr:uid="{00000000-0005-0000-0000-000058610000}"/>
    <cellStyle name="標準 9 6 2 2 2 3 2 2" xfId="22461" xr:uid="{00000000-0005-0000-0000-000059610000}"/>
    <cellStyle name="標準 9 6 2 2 2 3 3" xfId="16054" xr:uid="{00000000-0005-0000-0000-00005A610000}"/>
    <cellStyle name="標準 9 6 2 2 2 4" xfId="5387" xr:uid="{00000000-0005-0000-0000-00005B610000}"/>
    <cellStyle name="標準 9 6 2 2 2 4 2" xfId="11800" xr:uid="{00000000-0005-0000-0000-00005C610000}"/>
    <cellStyle name="標準 9 6 2 2 2 4 2 2" xfId="24615" xr:uid="{00000000-0005-0000-0000-00005D610000}"/>
    <cellStyle name="標準 9 6 2 2 2 4 3" xfId="18208" xr:uid="{00000000-0005-0000-0000-00005E610000}"/>
    <cellStyle name="標準 9 6 2 2 2 5" xfId="7627" xr:uid="{00000000-0005-0000-0000-00005F610000}"/>
    <cellStyle name="標準 9 6 2 2 2 5 2" xfId="20442" xr:uid="{00000000-0005-0000-0000-000060610000}"/>
    <cellStyle name="標準 9 6 2 2 2 6" xfId="14035" xr:uid="{00000000-0005-0000-0000-000061610000}"/>
    <cellStyle name="標準 9 6 2 2 3" xfId="1732" xr:uid="{00000000-0005-0000-0000-000062610000}"/>
    <cellStyle name="標準 9 6 2 2 3 2" xfId="3763" xr:uid="{00000000-0005-0000-0000-000063610000}"/>
    <cellStyle name="標準 9 6 2 2 3 2 2" xfId="10183" xr:uid="{00000000-0005-0000-0000-000064610000}"/>
    <cellStyle name="標準 9 6 2 2 3 2 2 2" xfId="22998" xr:uid="{00000000-0005-0000-0000-000065610000}"/>
    <cellStyle name="標準 9 6 2 2 3 2 3" xfId="16591" xr:uid="{00000000-0005-0000-0000-000066610000}"/>
    <cellStyle name="標準 9 6 2 2 3 3" xfId="5927" xr:uid="{00000000-0005-0000-0000-000067610000}"/>
    <cellStyle name="標準 9 6 2 2 3 3 2" xfId="12340" xr:uid="{00000000-0005-0000-0000-000068610000}"/>
    <cellStyle name="標準 9 6 2 2 3 3 2 2" xfId="25155" xr:uid="{00000000-0005-0000-0000-000069610000}"/>
    <cellStyle name="標準 9 6 2 2 3 3 3" xfId="18748" xr:uid="{00000000-0005-0000-0000-00006A610000}"/>
    <cellStyle name="標準 9 6 2 2 3 4" xfId="8158" xr:uid="{00000000-0005-0000-0000-00006B610000}"/>
    <cellStyle name="標準 9 6 2 2 3 4 2" xfId="20973" xr:uid="{00000000-0005-0000-0000-00006C610000}"/>
    <cellStyle name="標準 9 6 2 2 3 5" xfId="14566" xr:uid="{00000000-0005-0000-0000-00006D610000}"/>
    <cellStyle name="標準 9 6 2 2 4" xfId="2741" xr:uid="{00000000-0005-0000-0000-00006E610000}"/>
    <cellStyle name="標準 9 6 2 2 4 2" xfId="9164" xr:uid="{00000000-0005-0000-0000-00006F610000}"/>
    <cellStyle name="標準 9 6 2 2 4 2 2" xfId="21979" xr:uid="{00000000-0005-0000-0000-000070610000}"/>
    <cellStyle name="標準 9 6 2 2 4 3" xfId="15572" xr:uid="{00000000-0005-0000-0000-000071610000}"/>
    <cellStyle name="標準 9 6 2 2 5" xfId="4905" xr:uid="{00000000-0005-0000-0000-000072610000}"/>
    <cellStyle name="標準 9 6 2 2 5 2" xfId="11318" xr:uid="{00000000-0005-0000-0000-000073610000}"/>
    <cellStyle name="標準 9 6 2 2 5 2 2" xfId="24133" xr:uid="{00000000-0005-0000-0000-000074610000}"/>
    <cellStyle name="標準 9 6 2 2 5 3" xfId="17726" xr:uid="{00000000-0005-0000-0000-000075610000}"/>
    <cellStyle name="標準 9 6 2 2 6" xfId="7060" xr:uid="{00000000-0005-0000-0000-000076610000}"/>
    <cellStyle name="標準 9 6 2 2 6 2" xfId="19875" xr:uid="{00000000-0005-0000-0000-000077610000}"/>
    <cellStyle name="標準 9 6 2 2 7" xfId="13468" xr:uid="{00000000-0005-0000-0000-000078610000}"/>
    <cellStyle name="標準 9 6 2 3" xfId="1004" xr:uid="{00000000-0005-0000-0000-000079610000}"/>
    <cellStyle name="標準 9 6 2 3 2" xfId="2026" xr:uid="{00000000-0005-0000-0000-00007A610000}"/>
    <cellStyle name="標準 9 6 2 3 2 2" xfId="4057" xr:uid="{00000000-0005-0000-0000-00007B610000}"/>
    <cellStyle name="標準 9 6 2 3 2 2 2" xfId="10477" xr:uid="{00000000-0005-0000-0000-00007C610000}"/>
    <cellStyle name="標準 9 6 2 3 2 2 2 2" xfId="23292" xr:uid="{00000000-0005-0000-0000-00007D610000}"/>
    <cellStyle name="標準 9 6 2 3 2 2 3" xfId="16885" xr:uid="{00000000-0005-0000-0000-00007E610000}"/>
    <cellStyle name="標準 9 6 2 3 2 3" xfId="6221" xr:uid="{00000000-0005-0000-0000-00007F610000}"/>
    <cellStyle name="標準 9 6 2 3 2 3 2" xfId="12634" xr:uid="{00000000-0005-0000-0000-000080610000}"/>
    <cellStyle name="標準 9 6 2 3 2 3 2 2" xfId="25449" xr:uid="{00000000-0005-0000-0000-000081610000}"/>
    <cellStyle name="標準 9 6 2 3 2 3 3" xfId="19042" xr:uid="{00000000-0005-0000-0000-000082610000}"/>
    <cellStyle name="標準 9 6 2 3 2 4" xfId="8452" xr:uid="{00000000-0005-0000-0000-000083610000}"/>
    <cellStyle name="標準 9 6 2 3 2 4 2" xfId="21267" xr:uid="{00000000-0005-0000-0000-000084610000}"/>
    <cellStyle name="標準 9 6 2 3 2 5" xfId="14860" xr:uid="{00000000-0005-0000-0000-000085610000}"/>
    <cellStyle name="標準 9 6 2 3 3" xfId="3035" xr:uid="{00000000-0005-0000-0000-000086610000}"/>
    <cellStyle name="標準 9 6 2 3 3 2" xfId="9458" xr:uid="{00000000-0005-0000-0000-000087610000}"/>
    <cellStyle name="標準 9 6 2 3 3 2 2" xfId="22273" xr:uid="{00000000-0005-0000-0000-000088610000}"/>
    <cellStyle name="標準 9 6 2 3 3 3" xfId="15866" xr:uid="{00000000-0005-0000-0000-000089610000}"/>
    <cellStyle name="標準 9 6 2 3 4" xfId="5199" xr:uid="{00000000-0005-0000-0000-00008A610000}"/>
    <cellStyle name="標準 9 6 2 3 4 2" xfId="11612" xr:uid="{00000000-0005-0000-0000-00008B610000}"/>
    <cellStyle name="標準 9 6 2 3 4 2 2" xfId="24427" xr:uid="{00000000-0005-0000-0000-00008C610000}"/>
    <cellStyle name="標準 9 6 2 3 4 3" xfId="18020" xr:uid="{00000000-0005-0000-0000-00008D610000}"/>
    <cellStyle name="標準 9 6 2 3 5" xfId="7457" xr:uid="{00000000-0005-0000-0000-00008E610000}"/>
    <cellStyle name="標準 9 6 2 3 5 2" xfId="20272" xr:uid="{00000000-0005-0000-0000-00008F610000}"/>
    <cellStyle name="標準 9 6 2 3 6" xfId="13865" xr:uid="{00000000-0005-0000-0000-000090610000}"/>
    <cellStyle name="標準 9 6 2 4" xfId="1547" xr:uid="{00000000-0005-0000-0000-000091610000}"/>
    <cellStyle name="標準 9 6 2 4 2" xfId="3578" xr:uid="{00000000-0005-0000-0000-000092610000}"/>
    <cellStyle name="標準 9 6 2 4 2 2" xfId="9998" xr:uid="{00000000-0005-0000-0000-000093610000}"/>
    <cellStyle name="標準 9 6 2 4 2 2 2" xfId="22813" xr:uid="{00000000-0005-0000-0000-000094610000}"/>
    <cellStyle name="標準 9 6 2 4 2 3" xfId="16406" xr:uid="{00000000-0005-0000-0000-000095610000}"/>
    <cellStyle name="標準 9 6 2 4 3" xfId="5742" xr:uid="{00000000-0005-0000-0000-000096610000}"/>
    <cellStyle name="標準 9 6 2 4 3 2" xfId="12155" xr:uid="{00000000-0005-0000-0000-000097610000}"/>
    <cellStyle name="標準 9 6 2 4 3 2 2" xfId="24970" xr:uid="{00000000-0005-0000-0000-000098610000}"/>
    <cellStyle name="標準 9 6 2 4 3 3" xfId="18563" xr:uid="{00000000-0005-0000-0000-000099610000}"/>
    <cellStyle name="標準 9 6 2 4 4" xfId="7973" xr:uid="{00000000-0005-0000-0000-00009A610000}"/>
    <cellStyle name="標準 9 6 2 4 4 2" xfId="20788" xr:uid="{00000000-0005-0000-0000-00009B610000}"/>
    <cellStyle name="標準 9 6 2 4 5" xfId="14381" xr:uid="{00000000-0005-0000-0000-00009C610000}"/>
    <cellStyle name="標準 9 6 2 5" xfId="2556" xr:uid="{00000000-0005-0000-0000-00009D610000}"/>
    <cellStyle name="標準 9 6 2 5 2" xfId="8979" xr:uid="{00000000-0005-0000-0000-00009E610000}"/>
    <cellStyle name="標準 9 6 2 5 2 2" xfId="21794" xr:uid="{00000000-0005-0000-0000-00009F610000}"/>
    <cellStyle name="標準 9 6 2 5 3" xfId="15387" xr:uid="{00000000-0005-0000-0000-0000A0610000}"/>
    <cellStyle name="標準 9 6 2 6" xfId="4720" xr:uid="{00000000-0005-0000-0000-0000A1610000}"/>
    <cellStyle name="標準 9 6 2 6 2" xfId="11133" xr:uid="{00000000-0005-0000-0000-0000A2610000}"/>
    <cellStyle name="標準 9 6 2 6 2 2" xfId="23948" xr:uid="{00000000-0005-0000-0000-0000A3610000}"/>
    <cellStyle name="標準 9 6 2 6 3" xfId="17541" xr:uid="{00000000-0005-0000-0000-0000A4610000}"/>
    <cellStyle name="標準 9 6 2 7" xfId="6815" xr:uid="{00000000-0005-0000-0000-0000A5610000}"/>
    <cellStyle name="標準 9 6 2 7 2" xfId="19630" xr:uid="{00000000-0005-0000-0000-0000A6610000}"/>
    <cellStyle name="標準 9 6 2 8" xfId="13223" xr:uid="{00000000-0005-0000-0000-0000A7610000}"/>
    <cellStyle name="標準 9 6 3" xfId="124" xr:uid="{00000000-0005-0000-0000-0000A8610000}"/>
    <cellStyle name="標準 9 6 3 2" xfId="530" xr:uid="{00000000-0005-0000-0000-0000A9610000}"/>
    <cellStyle name="標準 9 6 3 2 2" xfId="1119" xr:uid="{00000000-0005-0000-0000-0000AA610000}"/>
    <cellStyle name="標準 9 6 3 2 2 2" xfId="2159" xr:uid="{00000000-0005-0000-0000-0000AB610000}"/>
    <cellStyle name="標準 9 6 3 2 2 2 2" xfId="4190" xr:uid="{00000000-0005-0000-0000-0000AC610000}"/>
    <cellStyle name="標準 9 6 3 2 2 2 2 2" xfId="10610" xr:uid="{00000000-0005-0000-0000-0000AD610000}"/>
    <cellStyle name="標準 9 6 3 2 2 2 2 2 2" xfId="23425" xr:uid="{00000000-0005-0000-0000-0000AE610000}"/>
    <cellStyle name="標準 9 6 3 2 2 2 2 3" xfId="17018" xr:uid="{00000000-0005-0000-0000-0000AF610000}"/>
    <cellStyle name="標準 9 6 3 2 2 2 3" xfId="6354" xr:uid="{00000000-0005-0000-0000-0000B0610000}"/>
    <cellStyle name="標準 9 6 3 2 2 2 3 2" xfId="12767" xr:uid="{00000000-0005-0000-0000-0000B1610000}"/>
    <cellStyle name="標準 9 6 3 2 2 2 3 2 2" xfId="25582" xr:uid="{00000000-0005-0000-0000-0000B2610000}"/>
    <cellStyle name="標準 9 6 3 2 2 2 3 3" xfId="19175" xr:uid="{00000000-0005-0000-0000-0000B3610000}"/>
    <cellStyle name="標準 9 6 3 2 2 2 4" xfId="8585" xr:uid="{00000000-0005-0000-0000-0000B4610000}"/>
    <cellStyle name="標準 9 6 3 2 2 2 4 2" xfId="21400" xr:uid="{00000000-0005-0000-0000-0000B5610000}"/>
    <cellStyle name="標準 9 6 3 2 2 2 5" xfId="14993" xr:uid="{00000000-0005-0000-0000-0000B6610000}"/>
    <cellStyle name="標準 9 6 3 2 2 3" xfId="3168" xr:uid="{00000000-0005-0000-0000-0000B7610000}"/>
    <cellStyle name="標準 9 6 3 2 2 3 2" xfId="9591" xr:uid="{00000000-0005-0000-0000-0000B8610000}"/>
    <cellStyle name="標準 9 6 3 2 2 3 2 2" xfId="22406" xr:uid="{00000000-0005-0000-0000-0000B9610000}"/>
    <cellStyle name="標準 9 6 3 2 2 3 3" xfId="15999" xr:uid="{00000000-0005-0000-0000-0000BA610000}"/>
    <cellStyle name="標準 9 6 3 2 2 4" xfId="5332" xr:uid="{00000000-0005-0000-0000-0000BB610000}"/>
    <cellStyle name="標準 9 6 3 2 2 4 2" xfId="11745" xr:uid="{00000000-0005-0000-0000-0000BC610000}"/>
    <cellStyle name="標準 9 6 3 2 2 4 2 2" xfId="24560" xr:uid="{00000000-0005-0000-0000-0000BD610000}"/>
    <cellStyle name="標準 9 6 3 2 2 4 3" xfId="18153" xr:uid="{00000000-0005-0000-0000-0000BE610000}"/>
    <cellStyle name="標準 9 6 3 2 2 5" xfId="7572" xr:uid="{00000000-0005-0000-0000-0000BF610000}"/>
    <cellStyle name="標準 9 6 3 2 2 5 2" xfId="20387" xr:uid="{00000000-0005-0000-0000-0000C0610000}"/>
    <cellStyle name="標準 9 6 3 2 2 6" xfId="13980" xr:uid="{00000000-0005-0000-0000-0000C1610000}"/>
    <cellStyle name="標準 9 6 3 2 3" xfId="1677" xr:uid="{00000000-0005-0000-0000-0000C2610000}"/>
    <cellStyle name="標準 9 6 3 2 3 2" xfId="3708" xr:uid="{00000000-0005-0000-0000-0000C3610000}"/>
    <cellStyle name="標準 9 6 3 2 3 2 2" xfId="10128" xr:uid="{00000000-0005-0000-0000-0000C4610000}"/>
    <cellStyle name="標準 9 6 3 2 3 2 2 2" xfId="22943" xr:uid="{00000000-0005-0000-0000-0000C5610000}"/>
    <cellStyle name="標準 9 6 3 2 3 2 3" xfId="16536" xr:uid="{00000000-0005-0000-0000-0000C6610000}"/>
    <cellStyle name="標準 9 6 3 2 3 3" xfId="5872" xr:uid="{00000000-0005-0000-0000-0000C7610000}"/>
    <cellStyle name="標準 9 6 3 2 3 3 2" xfId="12285" xr:uid="{00000000-0005-0000-0000-0000C8610000}"/>
    <cellStyle name="標準 9 6 3 2 3 3 2 2" xfId="25100" xr:uid="{00000000-0005-0000-0000-0000C9610000}"/>
    <cellStyle name="標準 9 6 3 2 3 3 3" xfId="18693" xr:uid="{00000000-0005-0000-0000-0000CA610000}"/>
    <cellStyle name="標準 9 6 3 2 3 4" xfId="8103" xr:uid="{00000000-0005-0000-0000-0000CB610000}"/>
    <cellStyle name="標準 9 6 3 2 3 4 2" xfId="20918" xr:uid="{00000000-0005-0000-0000-0000CC610000}"/>
    <cellStyle name="標準 9 6 3 2 3 5" xfId="14511" xr:uid="{00000000-0005-0000-0000-0000CD610000}"/>
    <cellStyle name="標準 9 6 3 2 4" xfId="2686" xr:uid="{00000000-0005-0000-0000-0000CE610000}"/>
    <cellStyle name="標準 9 6 3 2 4 2" xfId="9109" xr:uid="{00000000-0005-0000-0000-0000CF610000}"/>
    <cellStyle name="標準 9 6 3 2 4 2 2" xfId="21924" xr:uid="{00000000-0005-0000-0000-0000D0610000}"/>
    <cellStyle name="標準 9 6 3 2 4 3" xfId="15517" xr:uid="{00000000-0005-0000-0000-0000D1610000}"/>
    <cellStyle name="標準 9 6 3 2 5" xfId="4850" xr:uid="{00000000-0005-0000-0000-0000D2610000}"/>
    <cellStyle name="標準 9 6 3 2 5 2" xfId="11263" xr:uid="{00000000-0005-0000-0000-0000D3610000}"/>
    <cellStyle name="標準 9 6 3 2 5 2 2" xfId="24078" xr:uid="{00000000-0005-0000-0000-0000D4610000}"/>
    <cellStyle name="標準 9 6 3 2 5 3" xfId="17671" xr:uid="{00000000-0005-0000-0000-0000D5610000}"/>
    <cellStyle name="標準 9 6 3 2 6" xfId="7007" xr:uid="{00000000-0005-0000-0000-0000D6610000}"/>
    <cellStyle name="標準 9 6 3 2 6 2" xfId="19822" xr:uid="{00000000-0005-0000-0000-0000D7610000}"/>
    <cellStyle name="標準 9 6 3 2 7" xfId="13415" xr:uid="{00000000-0005-0000-0000-0000D8610000}"/>
    <cellStyle name="標準 9 6 3 3" xfId="958" xr:uid="{00000000-0005-0000-0000-0000D9610000}"/>
    <cellStyle name="標準 9 6 3 3 2" xfId="1980" xr:uid="{00000000-0005-0000-0000-0000DA610000}"/>
    <cellStyle name="標準 9 6 3 3 2 2" xfId="4011" xr:uid="{00000000-0005-0000-0000-0000DB610000}"/>
    <cellStyle name="標準 9 6 3 3 2 2 2" xfId="10431" xr:uid="{00000000-0005-0000-0000-0000DC610000}"/>
    <cellStyle name="標準 9 6 3 3 2 2 2 2" xfId="23246" xr:uid="{00000000-0005-0000-0000-0000DD610000}"/>
    <cellStyle name="標準 9 6 3 3 2 2 3" xfId="16839" xr:uid="{00000000-0005-0000-0000-0000DE610000}"/>
    <cellStyle name="標準 9 6 3 3 2 3" xfId="6175" xr:uid="{00000000-0005-0000-0000-0000DF610000}"/>
    <cellStyle name="標準 9 6 3 3 2 3 2" xfId="12588" xr:uid="{00000000-0005-0000-0000-0000E0610000}"/>
    <cellStyle name="標準 9 6 3 3 2 3 2 2" xfId="25403" xr:uid="{00000000-0005-0000-0000-0000E1610000}"/>
    <cellStyle name="標準 9 6 3 3 2 3 3" xfId="18996" xr:uid="{00000000-0005-0000-0000-0000E2610000}"/>
    <cellStyle name="標準 9 6 3 3 2 4" xfId="8406" xr:uid="{00000000-0005-0000-0000-0000E3610000}"/>
    <cellStyle name="標準 9 6 3 3 2 4 2" xfId="21221" xr:uid="{00000000-0005-0000-0000-0000E4610000}"/>
    <cellStyle name="標準 9 6 3 3 2 5" xfId="14814" xr:uid="{00000000-0005-0000-0000-0000E5610000}"/>
    <cellStyle name="標準 9 6 3 3 3" xfId="2989" xr:uid="{00000000-0005-0000-0000-0000E6610000}"/>
    <cellStyle name="標準 9 6 3 3 3 2" xfId="9412" xr:uid="{00000000-0005-0000-0000-0000E7610000}"/>
    <cellStyle name="標準 9 6 3 3 3 2 2" xfId="22227" xr:uid="{00000000-0005-0000-0000-0000E8610000}"/>
    <cellStyle name="標準 9 6 3 3 3 3" xfId="15820" xr:uid="{00000000-0005-0000-0000-0000E9610000}"/>
    <cellStyle name="標準 9 6 3 3 4" xfId="5153" xr:uid="{00000000-0005-0000-0000-0000EA610000}"/>
    <cellStyle name="標準 9 6 3 3 4 2" xfId="11566" xr:uid="{00000000-0005-0000-0000-0000EB610000}"/>
    <cellStyle name="標準 9 6 3 3 4 2 2" xfId="24381" xr:uid="{00000000-0005-0000-0000-0000EC610000}"/>
    <cellStyle name="標準 9 6 3 3 4 3" xfId="17974" xr:uid="{00000000-0005-0000-0000-0000ED610000}"/>
    <cellStyle name="標準 9 6 3 3 5" xfId="7411" xr:uid="{00000000-0005-0000-0000-0000EE610000}"/>
    <cellStyle name="標準 9 6 3 3 5 2" xfId="20226" xr:uid="{00000000-0005-0000-0000-0000EF610000}"/>
    <cellStyle name="標準 9 6 3 3 6" xfId="13819" xr:uid="{00000000-0005-0000-0000-0000F0610000}"/>
    <cellStyle name="標準 9 6 3 4" xfId="1501" xr:uid="{00000000-0005-0000-0000-0000F1610000}"/>
    <cellStyle name="標準 9 6 3 4 2" xfId="3533" xr:uid="{00000000-0005-0000-0000-0000F2610000}"/>
    <cellStyle name="標準 9 6 3 4 2 2" xfId="9953" xr:uid="{00000000-0005-0000-0000-0000F3610000}"/>
    <cellStyle name="標準 9 6 3 4 2 2 2" xfId="22768" xr:uid="{00000000-0005-0000-0000-0000F4610000}"/>
    <cellStyle name="標準 9 6 3 4 2 3" xfId="16361" xr:uid="{00000000-0005-0000-0000-0000F5610000}"/>
    <cellStyle name="標準 9 6 3 4 3" xfId="5697" xr:uid="{00000000-0005-0000-0000-0000F6610000}"/>
    <cellStyle name="標準 9 6 3 4 3 2" xfId="12110" xr:uid="{00000000-0005-0000-0000-0000F7610000}"/>
    <cellStyle name="標準 9 6 3 4 3 2 2" xfId="24925" xr:uid="{00000000-0005-0000-0000-0000F8610000}"/>
    <cellStyle name="標準 9 6 3 4 3 3" xfId="18518" xr:uid="{00000000-0005-0000-0000-0000F9610000}"/>
    <cellStyle name="標準 9 6 3 4 4" xfId="7928" xr:uid="{00000000-0005-0000-0000-0000FA610000}"/>
    <cellStyle name="標準 9 6 3 4 4 2" xfId="20743" xr:uid="{00000000-0005-0000-0000-0000FB610000}"/>
    <cellStyle name="標準 9 6 3 4 5" xfId="14336" xr:uid="{00000000-0005-0000-0000-0000FC610000}"/>
    <cellStyle name="標準 9 6 3 5" xfId="2511" xr:uid="{00000000-0005-0000-0000-0000FD610000}"/>
    <cellStyle name="標準 9 6 3 5 2" xfId="8934" xr:uid="{00000000-0005-0000-0000-0000FE610000}"/>
    <cellStyle name="標準 9 6 3 5 2 2" xfId="21749" xr:uid="{00000000-0005-0000-0000-0000FF610000}"/>
    <cellStyle name="標準 9 6 3 5 3" xfId="15342" xr:uid="{00000000-0005-0000-0000-000000620000}"/>
    <cellStyle name="標準 9 6 3 6" xfId="4675" xr:uid="{00000000-0005-0000-0000-000001620000}"/>
    <cellStyle name="標準 9 6 3 6 2" xfId="11088" xr:uid="{00000000-0005-0000-0000-000002620000}"/>
    <cellStyle name="標準 9 6 3 6 2 2" xfId="23903" xr:uid="{00000000-0005-0000-0000-000003620000}"/>
    <cellStyle name="標準 9 6 3 6 3" xfId="17496" xr:uid="{00000000-0005-0000-0000-000004620000}"/>
    <cellStyle name="標準 9 6 3 7" xfId="6674" xr:uid="{00000000-0005-0000-0000-000005620000}"/>
    <cellStyle name="標準 9 6 3 7 2" xfId="19489" xr:uid="{00000000-0005-0000-0000-000006620000}"/>
    <cellStyle name="標準 9 6 3 8" xfId="13082" xr:uid="{00000000-0005-0000-0000-000007620000}"/>
    <cellStyle name="標準 9 6 4" xfId="468" xr:uid="{00000000-0005-0000-0000-000008620000}"/>
    <cellStyle name="標準 9 6 4 2" xfId="924" xr:uid="{00000000-0005-0000-0000-000009620000}"/>
    <cellStyle name="標準 9 6 4 2 2" xfId="1946" xr:uid="{00000000-0005-0000-0000-00000A620000}"/>
    <cellStyle name="標準 9 6 4 2 2 2" xfId="3977" xr:uid="{00000000-0005-0000-0000-00000B620000}"/>
    <cellStyle name="標準 9 6 4 2 2 2 2" xfId="10397" xr:uid="{00000000-0005-0000-0000-00000C620000}"/>
    <cellStyle name="標準 9 6 4 2 2 2 2 2" xfId="23212" xr:uid="{00000000-0005-0000-0000-00000D620000}"/>
    <cellStyle name="標準 9 6 4 2 2 2 3" xfId="16805" xr:uid="{00000000-0005-0000-0000-00000E620000}"/>
    <cellStyle name="標準 9 6 4 2 2 3" xfId="6141" xr:uid="{00000000-0005-0000-0000-00000F620000}"/>
    <cellStyle name="標準 9 6 4 2 2 3 2" xfId="12554" xr:uid="{00000000-0005-0000-0000-000010620000}"/>
    <cellStyle name="標準 9 6 4 2 2 3 2 2" xfId="25369" xr:uid="{00000000-0005-0000-0000-000011620000}"/>
    <cellStyle name="標準 9 6 4 2 2 3 3" xfId="18962" xr:uid="{00000000-0005-0000-0000-000012620000}"/>
    <cellStyle name="標準 9 6 4 2 2 4" xfId="8372" xr:uid="{00000000-0005-0000-0000-000013620000}"/>
    <cellStyle name="標準 9 6 4 2 2 4 2" xfId="21187" xr:uid="{00000000-0005-0000-0000-000014620000}"/>
    <cellStyle name="標準 9 6 4 2 2 5" xfId="14780" xr:uid="{00000000-0005-0000-0000-000015620000}"/>
    <cellStyle name="標準 9 6 4 2 3" xfId="2955" xr:uid="{00000000-0005-0000-0000-000016620000}"/>
    <cellStyle name="標準 9 6 4 2 3 2" xfId="9378" xr:uid="{00000000-0005-0000-0000-000017620000}"/>
    <cellStyle name="標準 9 6 4 2 3 2 2" xfId="22193" xr:uid="{00000000-0005-0000-0000-000018620000}"/>
    <cellStyle name="標準 9 6 4 2 3 3" xfId="15786" xr:uid="{00000000-0005-0000-0000-000019620000}"/>
    <cellStyle name="標準 9 6 4 2 4" xfId="5119" xr:uid="{00000000-0005-0000-0000-00001A620000}"/>
    <cellStyle name="標準 9 6 4 2 4 2" xfId="11532" xr:uid="{00000000-0005-0000-0000-00001B620000}"/>
    <cellStyle name="標準 9 6 4 2 4 2 2" xfId="24347" xr:uid="{00000000-0005-0000-0000-00001C620000}"/>
    <cellStyle name="標準 9 6 4 2 4 3" xfId="17940" xr:uid="{00000000-0005-0000-0000-00001D620000}"/>
    <cellStyle name="標準 9 6 4 2 5" xfId="7377" xr:uid="{00000000-0005-0000-0000-00001E620000}"/>
    <cellStyle name="標準 9 6 4 2 5 2" xfId="20192" xr:uid="{00000000-0005-0000-0000-00001F620000}"/>
    <cellStyle name="標準 9 6 4 2 6" xfId="13785" xr:uid="{00000000-0005-0000-0000-000020620000}"/>
    <cellStyle name="標準 9 6 4 3" xfId="1467" xr:uid="{00000000-0005-0000-0000-000021620000}"/>
    <cellStyle name="標準 9 6 4 3 2" xfId="3499" xr:uid="{00000000-0005-0000-0000-000022620000}"/>
    <cellStyle name="標準 9 6 4 3 2 2" xfId="9919" xr:uid="{00000000-0005-0000-0000-000023620000}"/>
    <cellStyle name="標準 9 6 4 3 2 2 2" xfId="22734" xr:uid="{00000000-0005-0000-0000-000024620000}"/>
    <cellStyle name="標準 9 6 4 3 2 3" xfId="16327" xr:uid="{00000000-0005-0000-0000-000025620000}"/>
    <cellStyle name="標準 9 6 4 3 3" xfId="5663" xr:uid="{00000000-0005-0000-0000-000026620000}"/>
    <cellStyle name="標準 9 6 4 3 3 2" xfId="12076" xr:uid="{00000000-0005-0000-0000-000027620000}"/>
    <cellStyle name="標準 9 6 4 3 3 2 2" xfId="24891" xr:uid="{00000000-0005-0000-0000-000028620000}"/>
    <cellStyle name="標準 9 6 4 3 3 3" xfId="18484" xr:uid="{00000000-0005-0000-0000-000029620000}"/>
    <cellStyle name="標準 9 6 4 3 4" xfId="7894" xr:uid="{00000000-0005-0000-0000-00002A620000}"/>
    <cellStyle name="標準 9 6 4 3 4 2" xfId="20709" xr:uid="{00000000-0005-0000-0000-00002B620000}"/>
    <cellStyle name="標準 9 6 4 3 5" xfId="14302" xr:uid="{00000000-0005-0000-0000-00002C620000}"/>
    <cellStyle name="標準 9 6 4 4" xfId="2477" xr:uid="{00000000-0005-0000-0000-00002D620000}"/>
    <cellStyle name="標準 9 6 4 4 2" xfId="8900" xr:uid="{00000000-0005-0000-0000-00002E620000}"/>
    <cellStyle name="標準 9 6 4 4 2 2" xfId="21715" xr:uid="{00000000-0005-0000-0000-00002F620000}"/>
    <cellStyle name="標準 9 6 4 4 3" xfId="15308" xr:uid="{00000000-0005-0000-0000-000030620000}"/>
    <cellStyle name="標準 9 6 4 5" xfId="4641" xr:uid="{00000000-0005-0000-0000-000031620000}"/>
    <cellStyle name="標準 9 6 4 5 2" xfId="11054" xr:uid="{00000000-0005-0000-0000-000032620000}"/>
    <cellStyle name="標準 9 6 4 5 2 2" xfId="23869" xr:uid="{00000000-0005-0000-0000-000033620000}"/>
    <cellStyle name="標準 9 6 4 5 3" xfId="17462" xr:uid="{00000000-0005-0000-0000-000034620000}"/>
    <cellStyle name="標準 9 6 4 6" xfId="6947" xr:uid="{00000000-0005-0000-0000-000035620000}"/>
    <cellStyle name="標準 9 6 4 6 2" xfId="19762" xr:uid="{00000000-0005-0000-0000-000036620000}"/>
    <cellStyle name="標準 9 6 4 7" xfId="13355" xr:uid="{00000000-0005-0000-0000-000037620000}"/>
    <cellStyle name="標準 9 6 5" xfId="507" xr:uid="{00000000-0005-0000-0000-000038620000}"/>
    <cellStyle name="標準 9 6 5 2" xfId="1092" xr:uid="{00000000-0005-0000-0000-000039620000}"/>
    <cellStyle name="標準 9 6 5 2 2" xfId="2132" xr:uid="{00000000-0005-0000-0000-00003A620000}"/>
    <cellStyle name="標準 9 6 5 2 2 2" xfId="4163" xr:uid="{00000000-0005-0000-0000-00003B620000}"/>
    <cellStyle name="標準 9 6 5 2 2 2 2" xfId="10583" xr:uid="{00000000-0005-0000-0000-00003C620000}"/>
    <cellStyle name="標準 9 6 5 2 2 2 2 2" xfId="23398" xr:uid="{00000000-0005-0000-0000-00003D620000}"/>
    <cellStyle name="標準 9 6 5 2 2 2 3" xfId="16991" xr:uid="{00000000-0005-0000-0000-00003E620000}"/>
    <cellStyle name="標準 9 6 5 2 2 3" xfId="6327" xr:uid="{00000000-0005-0000-0000-00003F620000}"/>
    <cellStyle name="標準 9 6 5 2 2 3 2" xfId="12740" xr:uid="{00000000-0005-0000-0000-000040620000}"/>
    <cellStyle name="標準 9 6 5 2 2 3 2 2" xfId="25555" xr:uid="{00000000-0005-0000-0000-000041620000}"/>
    <cellStyle name="標準 9 6 5 2 2 3 3" xfId="19148" xr:uid="{00000000-0005-0000-0000-000042620000}"/>
    <cellStyle name="標準 9 6 5 2 2 4" xfId="8558" xr:uid="{00000000-0005-0000-0000-000043620000}"/>
    <cellStyle name="標準 9 6 5 2 2 4 2" xfId="21373" xr:uid="{00000000-0005-0000-0000-000044620000}"/>
    <cellStyle name="標準 9 6 5 2 2 5" xfId="14966" xr:uid="{00000000-0005-0000-0000-000045620000}"/>
    <cellStyle name="標準 9 6 5 2 3" xfId="3141" xr:uid="{00000000-0005-0000-0000-000046620000}"/>
    <cellStyle name="標準 9 6 5 2 3 2" xfId="9564" xr:uid="{00000000-0005-0000-0000-000047620000}"/>
    <cellStyle name="標準 9 6 5 2 3 2 2" xfId="22379" xr:uid="{00000000-0005-0000-0000-000048620000}"/>
    <cellStyle name="標準 9 6 5 2 3 3" xfId="15972" xr:uid="{00000000-0005-0000-0000-000049620000}"/>
    <cellStyle name="標準 9 6 5 2 4" xfId="5305" xr:uid="{00000000-0005-0000-0000-00004A620000}"/>
    <cellStyle name="標準 9 6 5 2 4 2" xfId="11718" xr:uid="{00000000-0005-0000-0000-00004B620000}"/>
    <cellStyle name="標準 9 6 5 2 4 2 2" xfId="24533" xr:uid="{00000000-0005-0000-0000-00004C620000}"/>
    <cellStyle name="標準 9 6 5 2 4 3" xfId="18126" xr:uid="{00000000-0005-0000-0000-00004D620000}"/>
    <cellStyle name="標準 9 6 5 2 5" xfId="7545" xr:uid="{00000000-0005-0000-0000-00004E620000}"/>
    <cellStyle name="標準 9 6 5 2 5 2" xfId="20360" xr:uid="{00000000-0005-0000-0000-00004F620000}"/>
    <cellStyle name="標準 9 6 5 2 6" xfId="13953" xr:uid="{00000000-0005-0000-0000-000050620000}"/>
    <cellStyle name="標準 9 6 5 3" xfId="1650" xr:uid="{00000000-0005-0000-0000-000051620000}"/>
    <cellStyle name="標準 9 6 5 3 2" xfId="3681" xr:uid="{00000000-0005-0000-0000-000052620000}"/>
    <cellStyle name="標準 9 6 5 3 2 2" xfId="10101" xr:uid="{00000000-0005-0000-0000-000053620000}"/>
    <cellStyle name="標準 9 6 5 3 2 2 2" xfId="22916" xr:uid="{00000000-0005-0000-0000-000054620000}"/>
    <cellStyle name="標準 9 6 5 3 2 3" xfId="16509" xr:uid="{00000000-0005-0000-0000-000055620000}"/>
    <cellStyle name="標準 9 6 5 3 3" xfId="5845" xr:uid="{00000000-0005-0000-0000-000056620000}"/>
    <cellStyle name="標準 9 6 5 3 3 2" xfId="12258" xr:uid="{00000000-0005-0000-0000-000057620000}"/>
    <cellStyle name="標準 9 6 5 3 3 2 2" xfId="25073" xr:uid="{00000000-0005-0000-0000-000058620000}"/>
    <cellStyle name="標準 9 6 5 3 3 3" xfId="18666" xr:uid="{00000000-0005-0000-0000-000059620000}"/>
    <cellStyle name="標準 9 6 5 3 4" xfId="8076" xr:uid="{00000000-0005-0000-0000-00005A620000}"/>
    <cellStyle name="標準 9 6 5 3 4 2" xfId="20891" xr:uid="{00000000-0005-0000-0000-00005B620000}"/>
    <cellStyle name="標準 9 6 5 3 5" xfId="14484" xr:uid="{00000000-0005-0000-0000-00005C620000}"/>
    <cellStyle name="標準 9 6 5 4" xfId="2659" xr:uid="{00000000-0005-0000-0000-00005D620000}"/>
    <cellStyle name="標準 9 6 5 4 2" xfId="9082" xr:uid="{00000000-0005-0000-0000-00005E620000}"/>
    <cellStyle name="標準 9 6 5 4 2 2" xfId="21897" xr:uid="{00000000-0005-0000-0000-00005F620000}"/>
    <cellStyle name="標準 9 6 5 4 3" xfId="15490" xr:uid="{00000000-0005-0000-0000-000060620000}"/>
    <cellStyle name="標準 9 6 5 5" xfId="4823" xr:uid="{00000000-0005-0000-0000-000061620000}"/>
    <cellStyle name="標準 9 6 5 5 2" xfId="11236" xr:uid="{00000000-0005-0000-0000-000062620000}"/>
    <cellStyle name="標準 9 6 5 5 2 2" xfId="24051" xr:uid="{00000000-0005-0000-0000-000063620000}"/>
    <cellStyle name="標準 9 6 5 5 3" xfId="17644" xr:uid="{00000000-0005-0000-0000-000064620000}"/>
    <cellStyle name="標準 9 6 5 6" xfId="6984" xr:uid="{00000000-0005-0000-0000-000065620000}"/>
    <cellStyle name="標準 9 6 5 6 2" xfId="19799" xr:uid="{00000000-0005-0000-0000-000066620000}"/>
    <cellStyle name="標準 9 6 5 7" xfId="13392" xr:uid="{00000000-0005-0000-0000-000067620000}"/>
    <cellStyle name="標準 9 6 6" xfId="735" xr:uid="{00000000-0005-0000-0000-000068620000}"/>
    <cellStyle name="標準 9 6 6 2" xfId="868" xr:uid="{00000000-0005-0000-0000-000069620000}"/>
    <cellStyle name="標準 9 6 6 2 2" xfId="1890" xr:uid="{00000000-0005-0000-0000-00006A620000}"/>
    <cellStyle name="標準 9 6 6 2 2 2" xfId="3921" xr:uid="{00000000-0005-0000-0000-00006B620000}"/>
    <cellStyle name="標準 9 6 6 2 2 2 2" xfId="10341" xr:uid="{00000000-0005-0000-0000-00006C620000}"/>
    <cellStyle name="標準 9 6 6 2 2 2 2 2" xfId="23156" xr:uid="{00000000-0005-0000-0000-00006D620000}"/>
    <cellStyle name="標準 9 6 6 2 2 2 3" xfId="16749" xr:uid="{00000000-0005-0000-0000-00006E620000}"/>
    <cellStyle name="標準 9 6 6 2 2 3" xfId="6085" xr:uid="{00000000-0005-0000-0000-00006F620000}"/>
    <cellStyle name="標準 9 6 6 2 2 3 2" xfId="12498" xr:uid="{00000000-0005-0000-0000-000070620000}"/>
    <cellStyle name="標準 9 6 6 2 2 3 2 2" xfId="25313" xr:uid="{00000000-0005-0000-0000-000071620000}"/>
    <cellStyle name="標準 9 6 6 2 2 3 3" xfId="18906" xr:uid="{00000000-0005-0000-0000-000072620000}"/>
    <cellStyle name="標準 9 6 6 2 2 4" xfId="8316" xr:uid="{00000000-0005-0000-0000-000073620000}"/>
    <cellStyle name="標準 9 6 6 2 2 4 2" xfId="21131" xr:uid="{00000000-0005-0000-0000-000074620000}"/>
    <cellStyle name="標準 9 6 6 2 2 5" xfId="14724" xr:uid="{00000000-0005-0000-0000-000075620000}"/>
    <cellStyle name="標準 9 6 6 2 3" xfId="2899" xr:uid="{00000000-0005-0000-0000-000076620000}"/>
    <cellStyle name="標準 9 6 6 2 3 2" xfId="9322" xr:uid="{00000000-0005-0000-0000-000077620000}"/>
    <cellStyle name="標準 9 6 6 2 3 2 2" xfId="22137" xr:uid="{00000000-0005-0000-0000-000078620000}"/>
    <cellStyle name="標準 9 6 6 2 3 3" xfId="15730" xr:uid="{00000000-0005-0000-0000-000079620000}"/>
    <cellStyle name="標準 9 6 6 2 4" xfId="5063" xr:uid="{00000000-0005-0000-0000-00007A620000}"/>
    <cellStyle name="標準 9 6 6 2 4 2" xfId="11476" xr:uid="{00000000-0005-0000-0000-00007B620000}"/>
    <cellStyle name="標準 9 6 6 2 4 2 2" xfId="24291" xr:uid="{00000000-0005-0000-0000-00007C620000}"/>
    <cellStyle name="標準 9 6 6 2 4 3" xfId="17884" xr:uid="{00000000-0005-0000-0000-00007D620000}"/>
    <cellStyle name="標準 9 6 6 2 5" xfId="7321" xr:uid="{00000000-0005-0000-0000-00007E620000}"/>
    <cellStyle name="標準 9 6 6 2 5 2" xfId="20136" xr:uid="{00000000-0005-0000-0000-00007F620000}"/>
    <cellStyle name="標準 9 6 6 2 6" xfId="13729" xr:uid="{00000000-0005-0000-0000-000080620000}"/>
    <cellStyle name="標準 9 6 6 3" xfId="1411" xr:uid="{00000000-0005-0000-0000-000081620000}"/>
    <cellStyle name="標準 9 6 6 3 2" xfId="3443" xr:uid="{00000000-0005-0000-0000-000082620000}"/>
    <cellStyle name="標準 9 6 6 3 2 2" xfId="9863" xr:uid="{00000000-0005-0000-0000-000083620000}"/>
    <cellStyle name="標準 9 6 6 3 2 2 2" xfId="22678" xr:uid="{00000000-0005-0000-0000-000084620000}"/>
    <cellStyle name="標準 9 6 6 3 2 3" xfId="16271" xr:uid="{00000000-0005-0000-0000-000085620000}"/>
    <cellStyle name="標準 9 6 6 3 3" xfId="5607" xr:uid="{00000000-0005-0000-0000-000086620000}"/>
    <cellStyle name="標準 9 6 6 3 3 2" xfId="12020" xr:uid="{00000000-0005-0000-0000-000087620000}"/>
    <cellStyle name="標準 9 6 6 3 3 2 2" xfId="24835" xr:uid="{00000000-0005-0000-0000-000088620000}"/>
    <cellStyle name="標準 9 6 6 3 3 3" xfId="18428" xr:uid="{00000000-0005-0000-0000-000089620000}"/>
    <cellStyle name="標準 9 6 6 3 4" xfId="7838" xr:uid="{00000000-0005-0000-0000-00008A620000}"/>
    <cellStyle name="標準 9 6 6 3 4 2" xfId="20653" xr:uid="{00000000-0005-0000-0000-00008B620000}"/>
    <cellStyle name="標準 9 6 6 3 5" xfId="14246" xr:uid="{00000000-0005-0000-0000-00008C620000}"/>
    <cellStyle name="標準 9 6 6 4" xfId="2421" xr:uid="{00000000-0005-0000-0000-00008D620000}"/>
    <cellStyle name="標準 9 6 6 4 2" xfId="8844" xr:uid="{00000000-0005-0000-0000-00008E620000}"/>
    <cellStyle name="標準 9 6 6 4 2 2" xfId="21659" xr:uid="{00000000-0005-0000-0000-00008F620000}"/>
    <cellStyle name="標準 9 6 6 4 3" xfId="15252" xr:uid="{00000000-0005-0000-0000-000090620000}"/>
    <cellStyle name="標準 9 6 6 5" xfId="4585" xr:uid="{00000000-0005-0000-0000-000091620000}"/>
    <cellStyle name="標準 9 6 6 5 2" xfId="10998" xr:uid="{00000000-0005-0000-0000-000092620000}"/>
    <cellStyle name="標準 9 6 6 5 2 2" xfId="23813" xr:uid="{00000000-0005-0000-0000-000093620000}"/>
    <cellStyle name="標準 9 6 6 5 3" xfId="17406" xr:uid="{00000000-0005-0000-0000-000094620000}"/>
    <cellStyle name="標準 9 6 6 6" xfId="7189" xr:uid="{00000000-0005-0000-0000-000095620000}"/>
    <cellStyle name="標準 9 6 6 6 2" xfId="20004" xr:uid="{00000000-0005-0000-0000-000096620000}"/>
    <cellStyle name="標準 9 6 6 7" xfId="13597" xr:uid="{00000000-0005-0000-0000-000097620000}"/>
    <cellStyle name="標準 9 6 7" xfId="820" xr:uid="{00000000-0005-0000-0000-000098620000}"/>
    <cellStyle name="標準 9 6 7 2" xfId="1280" xr:uid="{00000000-0005-0000-0000-000099620000}"/>
    <cellStyle name="標準 9 6 7 2 2" xfId="2320" xr:uid="{00000000-0005-0000-0000-00009A620000}"/>
    <cellStyle name="標準 9 6 7 2 2 2" xfId="4351" xr:uid="{00000000-0005-0000-0000-00009B620000}"/>
    <cellStyle name="標準 9 6 7 2 2 2 2" xfId="10771" xr:uid="{00000000-0005-0000-0000-00009C620000}"/>
    <cellStyle name="標準 9 6 7 2 2 2 2 2" xfId="23586" xr:uid="{00000000-0005-0000-0000-00009D620000}"/>
    <cellStyle name="標準 9 6 7 2 2 2 3" xfId="17179" xr:uid="{00000000-0005-0000-0000-00009E620000}"/>
    <cellStyle name="標準 9 6 7 2 2 3" xfId="6515" xr:uid="{00000000-0005-0000-0000-00009F620000}"/>
    <cellStyle name="標準 9 6 7 2 2 3 2" xfId="12928" xr:uid="{00000000-0005-0000-0000-0000A0620000}"/>
    <cellStyle name="標準 9 6 7 2 2 3 2 2" xfId="25743" xr:uid="{00000000-0005-0000-0000-0000A1620000}"/>
    <cellStyle name="標準 9 6 7 2 2 3 3" xfId="19336" xr:uid="{00000000-0005-0000-0000-0000A2620000}"/>
    <cellStyle name="標準 9 6 7 2 2 4" xfId="8746" xr:uid="{00000000-0005-0000-0000-0000A3620000}"/>
    <cellStyle name="標準 9 6 7 2 2 4 2" xfId="21561" xr:uid="{00000000-0005-0000-0000-0000A4620000}"/>
    <cellStyle name="標準 9 6 7 2 2 5" xfId="15154" xr:uid="{00000000-0005-0000-0000-0000A5620000}"/>
    <cellStyle name="標準 9 6 7 2 3" xfId="3329" xr:uid="{00000000-0005-0000-0000-0000A6620000}"/>
    <cellStyle name="標準 9 6 7 2 3 2" xfId="9752" xr:uid="{00000000-0005-0000-0000-0000A7620000}"/>
    <cellStyle name="標準 9 6 7 2 3 2 2" xfId="22567" xr:uid="{00000000-0005-0000-0000-0000A8620000}"/>
    <cellStyle name="標準 9 6 7 2 3 3" xfId="16160" xr:uid="{00000000-0005-0000-0000-0000A9620000}"/>
    <cellStyle name="標準 9 6 7 2 4" xfId="5493" xr:uid="{00000000-0005-0000-0000-0000AA620000}"/>
    <cellStyle name="標準 9 6 7 2 4 2" xfId="11906" xr:uid="{00000000-0005-0000-0000-0000AB620000}"/>
    <cellStyle name="標準 9 6 7 2 4 2 2" xfId="24721" xr:uid="{00000000-0005-0000-0000-0000AC620000}"/>
    <cellStyle name="標準 9 6 7 2 4 3" xfId="18314" xr:uid="{00000000-0005-0000-0000-0000AD620000}"/>
    <cellStyle name="標準 9 6 7 2 5" xfId="7733" xr:uid="{00000000-0005-0000-0000-0000AE620000}"/>
    <cellStyle name="標準 9 6 7 2 5 2" xfId="20548" xr:uid="{00000000-0005-0000-0000-0000AF620000}"/>
    <cellStyle name="標準 9 6 7 2 6" xfId="14141" xr:uid="{00000000-0005-0000-0000-0000B0620000}"/>
    <cellStyle name="標準 9 6 7 3" xfId="1838" xr:uid="{00000000-0005-0000-0000-0000B1620000}"/>
    <cellStyle name="標準 9 6 7 3 2" xfId="3869" xr:uid="{00000000-0005-0000-0000-0000B2620000}"/>
    <cellStyle name="標準 9 6 7 3 2 2" xfId="10289" xr:uid="{00000000-0005-0000-0000-0000B3620000}"/>
    <cellStyle name="標準 9 6 7 3 2 2 2" xfId="23104" xr:uid="{00000000-0005-0000-0000-0000B4620000}"/>
    <cellStyle name="標準 9 6 7 3 2 3" xfId="16697" xr:uid="{00000000-0005-0000-0000-0000B5620000}"/>
    <cellStyle name="標準 9 6 7 3 3" xfId="6033" xr:uid="{00000000-0005-0000-0000-0000B6620000}"/>
    <cellStyle name="標準 9 6 7 3 3 2" xfId="12446" xr:uid="{00000000-0005-0000-0000-0000B7620000}"/>
    <cellStyle name="標準 9 6 7 3 3 2 2" xfId="25261" xr:uid="{00000000-0005-0000-0000-0000B8620000}"/>
    <cellStyle name="標準 9 6 7 3 3 3" xfId="18854" xr:uid="{00000000-0005-0000-0000-0000B9620000}"/>
    <cellStyle name="標準 9 6 7 3 4" xfId="8264" xr:uid="{00000000-0005-0000-0000-0000BA620000}"/>
    <cellStyle name="標準 9 6 7 3 4 2" xfId="21079" xr:uid="{00000000-0005-0000-0000-0000BB620000}"/>
    <cellStyle name="標準 9 6 7 3 5" xfId="14672" xr:uid="{00000000-0005-0000-0000-0000BC620000}"/>
    <cellStyle name="標準 9 6 7 4" xfId="2847" xr:uid="{00000000-0005-0000-0000-0000BD620000}"/>
    <cellStyle name="標準 9 6 7 4 2" xfId="9270" xr:uid="{00000000-0005-0000-0000-0000BE620000}"/>
    <cellStyle name="標準 9 6 7 4 2 2" xfId="22085" xr:uid="{00000000-0005-0000-0000-0000BF620000}"/>
    <cellStyle name="標準 9 6 7 4 3" xfId="15678" xr:uid="{00000000-0005-0000-0000-0000C0620000}"/>
    <cellStyle name="標準 9 6 7 5" xfId="5011" xr:uid="{00000000-0005-0000-0000-0000C1620000}"/>
    <cellStyle name="標準 9 6 7 5 2" xfId="11424" xr:uid="{00000000-0005-0000-0000-0000C2620000}"/>
    <cellStyle name="標準 9 6 7 5 2 2" xfId="24239" xr:uid="{00000000-0005-0000-0000-0000C3620000}"/>
    <cellStyle name="標準 9 6 7 5 3" xfId="17832" xr:uid="{00000000-0005-0000-0000-0000C4620000}"/>
    <cellStyle name="標準 9 6 7 6" xfId="7273" xr:uid="{00000000-0005-0000-0000-0000C5620000}"/>
    <cellStyle name="標準 9 6 7 6 2" xfId="20088" xr:uid="{00000000-0005-0000-0000-0000C6620000}"/>
    <cellStyle name="標準 9 6 7 7" xfId="13681" xr:uid="{00000000-0005-0000-0000-0000C7620000}"/>
    <cellStyle name="標準 9 6 8" xfId="845" xr:uid="{00000000-0005-0000-0000-0000C8620000}"/>
    <cellStyle name="標準 9 6 8 2" xfId="1863" xr:uid="{00000000-0005-0000-0000-0000C9620000}"/>
    <cellStyle name="標準 9 6 8 2 2" xfId="3894" xr:uid="{00000000-0005-0000-0000-0000CA620000}"/>
    <cellStyle name="標準 9 6 8 2 2 2" xfId="10314" xr:uid="{00000000-0005-0000-0000-0000CB620000}"/>
    <cellStyle name="標準 9 6 8 2 2 2 2" xfId="23129" xr:uid="{00000000-0005-0000-0000-0000CC620000}"/>
    <cellStyle name="標準 9 6 8 2 2 3" xfId="16722" xr:uid="{00000000-0005-0000-0000-0000CD620000}"/>
    <cellStyle name="標準 9 6 8 2 3" xfId="6058" xr:uid="{00000000-0005-0000-0000-0000CE620000}"/>
    <cellStyle name="標準 9 6 8 2 3 2" xfId="12471" xr:uid="{00000000-0005-0000-0000-0000CF620000}"/>
    <cellStyle name="標準 9 6 8 2 3 2 2" xfId="25286" xr:uid="{00000000-0005-0000-0000-0000D0620000}"/>
    <cellStyle name="標準 9 6 8 2 3 3" xfId="18879" xr:uid="{00000000-0005-0000-0000-0000D1620000}"/>
    <cellStyle name="標準 9 6 8 2 4" xfId="8289" xr:uid="{00000000-0005-0000-0000-0000D2620000}"/>
    <cellStyle name="標準 9 6 8 2 4 2" xfId="21104" xr:uid="{00000000-0005-0000-0000-0000D3620000}"/>
    <cellStyle name="標準 9 6 8 2 5" xfId="14697" xr:uid="{00000000-0005-0000-0000-0000D4620000}"/>
    <cellStyle name="標準 9 6 8 3" xfId="2872" xr:uid="{00000000-0005-0000-0000-0000D5620000}"/>
    <cellStyle name="標準 9 6 8 3 2" xfId="9295" xr:uid="{00000000-0005-0000-0000-0000D6620000}"/>
    <cellStyle name="標準 9 6 8 3 2 2" xfId="22110" xr:uid="{00000000-0005-0000-0000-0000D7620000}"/>
    <cellStyle name="標準 9 6 8 3 3" xfId="15703" xr:uid="{00000000-0005-0000-0000-0000D8620000}"/>
    <cellStyle name="標準 9 6 8 4" xfId="5036" xr:uid="{00000000-0005-0000-0000-0000D9620000}"/>
    <cellStyle name="標準 9 6 8 4 2" xfId="11449" xr:uid="{00000000-0005-0000-0000-0000DA620000}"/>
    <cellStyle name="標準 9 6 8 4 2 2" xfId="24264" xr:uid="{00000000-0005-0000-0000-0000DB620000}"/>
    <cellStyle name="標準 9 6 8 4 3" xfId="17857" xr:uid="{00000000-0005-0000-0000-0000DC620000}"/>
    <cellStyle name="標準 9 6 8 5" xfId="7298" xr:uid="{00000000-0005-0000-0000-0000DD620000}"/>
    <cellStyle name="標準 9 6 8 5 2" xfId="20113" xr:uid="{00000000-0005-0000-0000-0000DE620000}"/>
    <cellStyle name="標準 9 6 8 6" xfId="13706" xr:uid="{00000000-0005-0000-0000-0000DF620000}"/>
    <cellStyle name="標準 9 6 9" xfId="1392" xr:uid="{00000000-0005-0000-0000-0000E0620000}"/>
    <cellStyle name="標準 9 6 9 2" xfId="3424" xr:uid="{00000000-0005-0000-0000-0000E1620000}"/>
    <cellStyle name="標準 9 6 9 2 2" xfId="9844" xr:uid="{00000000-0005-0000-0000-0000E2620000}"/>
    <cellStyle name="標準 9 6 9 2 2 2" xfId="22659" xr:uid="{00000000-0005-0000-0000-0000E3620000}"/>
    <cellStyle name="標準 9 6 9 2 3" xfId="16252" xr:uid="{00000000-0005-0000-0000-0000E4620000}"/>
    <cellStyle name="標準 9 6 9 3" xfId="5588" xr:uid="{00000000-0005-0000-0000-0000E5620000}"/>
    <cellStyle name="標準 9 6 9 3 2" xfId="12001" xr:uid="{00000000-0005-0000-0000-0000E6620000}"/>
    <cellStyle name="標準 9 6 9 3 2 2" xfId="24816" xr:uid="{00000000-0005-0000-0000-0000E7620000}"/>
    <cellStyle name="標準 9 6 9 3 3" xfId="18409" xr:uid="{00000000-0005-0000-0000-0000E8620000}"/>
    <cellStyle name="標準 9 6 9 4" xfId="7819" xr:uid="{00000000-0005-0000-0000-0000E9620000}"/>
    <cellStyle name="標準 9 6 9 4 2" xfId="20634" xr:uid="{00000000-0005-0000-0000-0000EA620000}"/>
    <cellStyle name="標準 9 6 9 5" xfId="14227" xr:uid="{00000000-0005-0000-0000-0000EB620000}"/>
    <cellStyle name="標準 9 7" xfId="260" xr:uid="{00000000-0005-0000-0000-0000EC620000}"/>
    <cellStyle name="標準 9 7 10" xfId="4559" xr:uid="{00000000-0005-0000-0000-0000ED620000}"/>
    <cellStyle name="標準 9 7 10 2" xfId="10972" xr:uid="{00000000-0005-0000-0000-0000EE620000}"/>
    <cellStyle name="標準 9 7 10 2 2" xfId="23787" xr:uid="{00000000-0005-0000-0000-0000EF620000}"/>
    <cellStyle name="標準 9 7 10 3" xfId="17380" xr:uid="{00000000-0005-0000-0000-0000F0620000}"/>
    <cellStyle name="標準 9 7 11" xfId="6760" xr:uid="{00000000-0005-0000-0000-0000F1620000}"/>
    <cellStyle name="標準 9 7 11 2" xfId="19575" xr:uid="{00000000-0005-0000-0000-0000F2620000}"/>
    <cellStyle name="標準 9 7 12" xfId="13168" xr:uid="{00000000-0005-0000-0000-0000F3620000}"/>
    <cellStyle name="標準 9 7 2" xfId="464" xr:uid="{00000000-0005-0000-0000-0000F4620000}"/>
    <cellStyle name="標準 9 7 2 2" xfId="597" xr:uid="{00000000-0005-0000-0000-0000F5620000}"/>
    <cellStyle name="標準 9 7 2 2 2" xfId="1190" xr:uid="{00000000-0005-0000-0000-0000F6620000}"/>
    <cellStyle name="標準 9 7 2 2 2 2" xfId="2230" xr:uid="{00000000-0005-0000-0000-0000F7620000}"/>
    <cellStyle name="標準 9 7 2 2 2 2 2" xfId="4261" xr:uid="{00000000-0005-0000-0000-0000F8620000}"/>
    <cellStyle name="標準 9 7 2 2 2 2 2 2" xfId="10681" xr:uid="{00000000-0005-0000-0000-0000F9620000}"/>
    <cellStyle name="標準 9 7 2 2 2 2 2 2 2" xfId="23496" xr:uid="{00000000-0005-0000-0000-0000FA620000}"/>
    <cellStyle name="標準 9 7 2 2 2 2 2 3" xfId="17089" xr:uid="{00000000-0005-0000-0000-0000FB620000}"/>
    <cellStyle name="標準 9 7 2 2 2 2 3" xfId="6425" xr:uid="{00000000-0005-0000-0000-0000FC620000}"/>
    <cellStyle name="標準 9 7 2 2 2 2 3 2" xfId="12838" xr:uid="{00000000-0005-0000-0000-0000FD620000}"/>
    <cellStyle name="標準 9 7 2 2 2 2 3 2 2" xfId="25653" xr:uid="{00000000-0005-0000-0000-0000FE620000}"/>
    <cellStyle name="標準 9 7 2 2 2 2 3 3" xfId="19246" xr:uid="{00000000-0005-0000-0000-0000FF620000}"/>
    <cellStyle name="標準 9 7 2 2 2 2 4" xfId="8656" xr:uid="{00000000-0005-0000-0000-000000630000}"/>
    <cellStyle name="標準 9 7 2 2 2 2 4 2" xfId="21471" xr:uid="{00000000-0005-0000-0000-000001630000}"/>
    <cellStyle name="標準 9 7 2 2 2 2 5" xfId="15064" xr:uid="{00000000-0005-0000-0000-000002630000}"/>
    <cellStyle name="標準 9 7 2 2 2 3" xfId="3239" xr:uid="{00000000-0005-0000-0000-000003630000}"/>
    <cellStyle name="標準 9 7 2 2 2 3 2" xfId="9662" xr:uid="{00000000-0005-0000-0000-000004630000}"/>
    <cellStyle name="標準 9 7 2 2 2 3 2 2" xfId="22477" xr:uid="{00000000-0005-0000-0000-000005630000}"/>
    <cellStyle name="標準 9 7 2 2 2 3 3" xfId="16070" xr:uid="{00000000-0005-0000-0000-000006630000}"/>
    <cellStyle name="標準 9 7 2 2 2 4" xfId="5403" xr:uid="{00000000-0005-0000-0000-000007630000}"/>
    <cellStyle name="標準 9 7 2 2 2 4 2" xfId="11816" xr:uid="{00000000-0005-0000-0000-000008630000}"/>
    <cellStyle name="標準 9 7 2 2 2 4 2 2" xfId="24631" xr:uid="{00000000-0005-0000-0000-000009630000}"/>
    <cellStyle name="標準 9 7 2 2 2 4 3" xfId="18224" xr:uid="{00000000-0005-0000-0000-00000A630000}"/>
    <cellStyle name="標準 9 7 2 2 2 5" xfId="7643" xr:uid="{00000000-0005-0000-0000-00000B630000}"/>
    <cellStyle name="標準 9 7 2 2 2 5 2" xfId="20458" xr:uid="{00000000-0005-0000-0000-00000C630000}"/>
    <cellStyle name="標準 9 7 2 2 2 6" xfId="14051" xr:uid="{00000000-0005-0000-0000-00000D630000}"/>
    <cellStyle name="標準 9 7 2 2 3" xfId="1748" xr:uid="{00000000-0005-0000-0000-00000E630000}"/>
    <cellStyle name="標準 9 7 2 2 3 2" xfId="3779" xr:uid="{00000000-0005-0000-0000-00000F630000}"/>
    <cellStyle name="標準 9 7 2 2 3 2 2" xfId="10199" xr:uid="{00000000-0005-0000-0000-000010630000}"/>
    <cellStyle name="標準 9 7 2 2 3 2 2 2" xfId="23014" xr:uid="{00000000-0005-0000-0000-000011630000}"/>
    <cellStyle name="標準 9 7 2 2 3 2 3" xfId="16607" xr:uid="{00000000-0005-0000-0000-000012630000}"/>
    <cellStyle name="標準 9 7 2 2 3 3" xfId="5943" xr:uid="{00000000-0005-0000-0000-000013630000}"/>
    <cellStyle name="標準 9 7 2 2 3 3 2" xfId="12356" xr:uid="{00000000-0005-0000-0000-000014630000}"/>
    <cellStyle name="標準 9 7 2 2 3 3 2 2" xfId="25171" xr:uid="{00000000-0005-0000-0000-000015630000}"/>
    <cellStyle name="標準 9 7 2 2 3 3 3" xfId="18764" xr:uid="{00000000-0005-0000-0000-000016630000}"/>
    <cellStyle name="標準 9 7 2 2 3 4" xfId="8174" xr:uid="{00000000-0005-0000-0000-000017630000}"/>
    <cellStyle name="標準 9 7 2 2 3 4 2" xfId="20989" xr:uid="{00000000-0005-0000-0000-000018630000}"/>
    <cellStyle name="標準 9 7 2 2 3 5" xfId="14582" xr:uid="{00000000-0005-0000-0000-000019630000}"/>
    <cellStyle name="標準 9 7 2 2 4" xfId="2757" xr:uid="{00000000-0005-0000-0000-00001A630000}"/>
    <cellStyle name="標準 9 7 2 2 4 2" xfId="9180" xr:uid="{00000000-0005-0000-0000-00001B630000}"/>
    <cellStyle name="標準 9 7 2 2 4 2 2" xfId="21995" xr:uid="{00000000-0005-0000-0000-00001C630000}"/>
    <cellStyle name="標準 9 7 2 2 4 3" xfId="15588" xr:uid="{00000000-0005-0000-0000-00001D630000}"/>
    <cellStyle name="標準 9 7 2 2 5" xfId="4921" xr:uid="{00000000-0005-0000-0000-00001E630000}"/>
    <cellStyle name="標準 9 7 2 2 5 2" xfId="11334" xr:uid="{00000000-0005-0000-0000-00001F630000}"/>
    <cellStyle name="標準 9 7 2 2 5 2 2" xfId="24149" xr:uid="{00000000-0005-0000-0000-000020630000}"/>
    <cellStyle name="標準 9 7 2 2 5 3" xfId="17742" xr:uid="{00000000-0005-0000-0000-000021630000}"/>
    <cellStyle name="標準 9 7 2 2 6" xfId="7074" xr:uid="{00000000-0005-0000-0000-000022630000}"/>
    <cellStyle name="標準 9 7 2 2 6 2" xfId="19889" xr:uid="{00000000-0005-0000-0000-000023630000}"/>
    <cellStyle name="標準 9 7 2 2 7" xfId="13482" xr:uid="{00000000-0005-0000-0000-000024630000}"/>
    <cellStyle name="標準 9 7 2 3" xfId="1019" xr:uid="{00000000-0005-0000-0000-000025630000}"/>
    <cellStyle name="標準 9 7 2 3 2" xfId="2042" xr:uid="{00000000-0005-0000-0000-000026630000}"/>
    <cellStyle name="標準 9 7 2 3 2 2" xfId="4073" xr:uid="{00000000-0005-0000-0000-000027630000}"/>
    <cellStyle name="標準 9 7 2 3 2 2 2" xfId="10493" xr:uid="{00000000-0005-0000-0000-000028630000}"/>
    <cellStyle name="標準 9 7 2 3 2 2 2 2" xfId="23308" xr:uid="{00000000-0005-0000-0000-000029630000}"/>
    <cellStyle name="標準 9 7 2 3 2 2 3" xfId="16901" xr:uid="{00000000-0005-0000-0000-00002A630000}"/>
    <cellStyle name="標準 9 7 2 3 2 3" xfId="6237" xr:uid="{00000000-0005-0000-0000-00002B630000}"/>
    <cellStyle name="標準 9 7 2 3 2 3 2" xfId="12650" xr:uid="{00000000-0005-0000-0000-00002C630000}"/>
    <cellStyle name="標準 9 7 2 3 2 3 2 2" xfId="25465" xr:uid="{00000000-0005-0000-0000-00002D630000}"/>
    <cellStyle name="標準 9 7 2 3 2 3 3" xfId="19058" xr:uid="{00000000-0005-0000-0000-00002E630000}"/>
    <cellStyle name="標準 9 7 2 3 2 4" xfId="8468" xr:uid="{00000000-0005-0000-0000-00002F630000}"/>
    <cellStyle name="標準 9 7 2 3 2 4 2" xfId="21283" xr:uid="{00000000-0005-0000-0000-000030630000}"/>
    <cellStyle name="標準 9 7 2 3 2 5" xfId="14876" xr:uid="{00000000-0005-0000-0000-000031630000}"/>
    <cellStyle name="標準 9 7 2 3 3" xfId="3051" xr:uid="{00000000-0005-0000-0000-000032630000}"/>
    <cellStyle name="標準 9 7 2 3 3 2" xfId="9474" xr:uid="{00000000-0005-0000-0000-000033630000}"/>
    <cellStyle name="標準 9 7 2 3 3 2 2" xfId="22289" xr:uid="{00000000-0005-0000-0000-000034630000}"/>
    <cellStyle name="標準 9 7 2 3 3 3" xfId="15882" xr:uid="{00000000-0005-0000-0000-000035630000}"/>
    <cellStyle name="標準 9 7 2 3 4" xfId="5215" xr:uid="{00000000-0005-0000-0000-000036630000}"/>
    <cellStyle name="標準 9 7 2 3 4 2" xfId="11628" xr:uid="{00000000-0005-0000-0000-000037630000}"/>
    <cellStyle name="標準 9 7 2 3 4 2 2" xfId="24443" xr:uid="{00000000-0005-0000-0000-000038630000}"/>
    <cellStyle name="標準 9 7 2 3 4 3" xfId="18036" xr:uid="{00000000-0005-0000-0000-000039630000}"/>
    <cellStyle name="標準 9 7 2 3 5" xfId="7472" xr:uid="{00000000-0005-0000-0000-00003A630000}"/>
    <cellStyle name="標準 9 7 2 3 5 2" xfId="20287" xr:uid="{00000000-0005-0000-0000-00003B630000}"/>
    <cellStyle name="標準 9 7 2 3 6" xfId="13880" xr:uid="{00000000-0005-0000-0000-00003C630000}"/>
    <cellStyle name="標準 9 7 2 4" xfId="1563" xr:uid="{00000000-0005-0000-0000-00003D630000}"/>
    <cellStyle name="標準 9 7 2 4 2" xfId="3594" xr:uid="{00000000-0005-0000-0000-00003E630000}"/>
    <cellStyle name="標準 9 7 2 4 2 2" xfId="10014" xr:uid="{00000000-0005-0000-0000-00003F630000}"/>
    <cellStyle name="標準 9 7 2 4 2 2 2" xfId="22829" xr:uid="{00000000-0005-0000-0000-000040630000}"/>
    <cellStyle name="標準 9 7 2 4 2 3" xfId="16422" xr:uid="{00000000-0005-0000-0000-000041630000}"/>
    <cellStyle name="標準 9 7 2 4 3" xfId="5758" xr:uid="{00000000-0005-0000-0000-000042630000}"/>
    <cellStyle name="標準 9 7 2 4 3 2" xfId="12171" xr:uid="{00000000-0005-0000-0000-000043630000}"/>
    <cellStyle name="標準 9 7 2 4 3 2 2" xfId="24986" xr:uid="{00000000-0005-0000-0000-000044630000}"/>
    <cellStyle name="標準 9 7 2 4 3 3" xfId="18579" xr:uid="{00000000-0005-0000-0000-000045630000}"/>
    <cellStyle name="標準 9 7 2 4 4" xfId="7989" xr:uid="{00000000-0005-0000-0000-000046630000}"/>
    <cellStyle name="標準 9 7 2 4 4 2" xfId="20804" xr:uid="{00000000-0005-0000-0000-000047630000}"/>
    <cellStyle name="標準 9 7 2 4 5" xfId="14397" xr:uid="{00000000-0005-0000-0000-000048630000}"/>
    <cellStyle name="標準 9 7 2 5" xfId="2572" xr:uid="{00000000-0005-0000-0000-000049630000}"/>
    <cellStyle name="標準 9 7 2 5 2" xfId="8995" xr:uid="{00000000-0005-0000-0000-00004A630000}"/>
    <cellStyle name="標準 9 7 2 5 2 2" xfId="21810" xr:uid="{00000000-0005-0000-0000-00004B630000}"/>
    <cellStyle name="標準 9 7 2 5 3" xfId="15403" xr:uid="{00000000-0005-0000-0000-00004C630000}"/>
    <cellStyle name="標準 9 7 2 6" xfId="4736" xr:uid="{00000000-0005-0000-0000-00004D630000}"/>
    <cellStyle name="標準 9 7 2 6 2" xfId="11149" xr:uid="{00000000-0005-0000-0000-00004E630000}"/>
    <cellStyle name="標準 9 7 2 6 2 2" xfId="23964" xr:uid="{00000000-0005-0000-0000-00004F630000}"/>
    <cellStyle name="標準 9 7 2 6 3" xfId="17557" xr:uid="{00000000-0005-0000-0000-000050630000}"/>
    <cellStyle name="標準 9 7 2 7" xfId="6943" xr:uid="{00000000-0005-0000-0000-000051630000}"/>
    <cellStyle name="標準 9 7 2 7 2" xfId="19758" xr:uid="{00000000-0005-0000-0000-000052630000}"/>
    <cellStyle name="標準 9 7 2 8" xfId="13351" xr:uid="{00000000-0005-0000-0000-000053630000}"/>
    <cellStyle name="標準 9 7 3" xfId="478" xr:uid="{00000000-0005-0000-0000-000054630000}"/>
    <cellStyle name="標準 9 7 3 2" xfId="920" xr:uid="{00000000-0005-0000-0000-000055630000}"/>
    <cellStyle name="標準 9 7 3 2 2" xfId="1942" xr:uid="{00000000-0005-0000-0000-000056630000}"/>
    <cellStyle name="標準 9 7 3 2 2 2" xfId="3973" xr:uid="{00000000-0005-0000-0000-000057630000}"/>
    <cellStyle name="標準 9 7 3 2 2 2 2" xfId="10393" xr:uid="{00000000-0005-0000-0000-000058630000}"/>
    <cellStyle name="標準 9 7 3 2 2 2 2 2" xfId="23208" xr:uid="{00000000-0005-0000-0000-000059630000}"/>
    <cellStyle name="標準 9 7 3 2 2 2 3" xfId="16801" xr:uid="{00000000-0005-0000-0000-00005A630000}"/>
    <cellStyle name="標準 9 7 3 2 2 3" xfId="6137" xr:uid="{00000000-0005-0000-0000-00005B630000}"/>
    <cellStyle name="標準 9 7 3 2 2 3 2" xfId="12550" xr:uid="{00000000-0005-0000-0000-00005C630000}"/>
    <cellStyle name="標準 9 7 3 2 2 3 2 2" xfId="25365" xr:uid="{00000000-0005-0000-0000-00005D630000}"/>
    <cellStyle name="標準 9 7 3 2 2 3 3" xfId="18958" xr:uid="{00000000-0005-0000-0000-00005E630000}"/>
    <cellStyle name="標準 9 7 3 2 2 4" xfId="8368" xr:uid="{00000000-0005-0000-0000-00005F630000}"/>
    <cellStyle name="標準 9 7 3 2 2 4 2" xfId="21183" xr:uid="{00000000-0005-0000-0000-000060630000}"/>
    <cellStyle name="標準 9 7 3 2 2 5" xfId="14776" xr:uid="{00000000-0005-0000-0000-000061630000}"/>
    <cellStyle name="標準 9 7 3 2 3" xfId="2951" xr:uid="{00000000-0005-0000-0000-000062630000}"/>
    <cellStyle name="標準 9 7 3 2 3 2" xfId="9374" xr:uid="{00000000-0005-0000-0000-000063630000}"/>
    <cellStyle name="標準 9 7 3 2 3 2 2" xfId="22189" xr:uid="{00000000-0005-0000-0000-000064630000}"/>
    <cellStyle name="標準 9 7 3 2 3 3" xfId="15782" xr:uid="{00000000-0005-0000-0000-000065630000}"/>
    <cellStyle name="標準 9 7 3 2 4" xfId="5115" xr:uid="{00000000-0005-0000-0000-000066630000}"/>
    <cellStyle name="標準 9 7 3 2 4 2" xfId="11528" xr:uid="{00000000-0005-0000-0000-000067630000}"/>
    <cellStyle name="標準 9 7 3 2 4 2 2" xfId="24343" xr:uid="{00000000-0005-0000-0000-000068630000}"/>
    <cellStyle name="標準 9 7 3 2 4 3" xfId="17936" xr:uid="{00000000-0005-0000-0000-000069630000}"/>
    <cellStyle name="標準 9 7 3 2 5" xfId="7373" xr:uid="{00000000-0005-0000-0000-00006A630000}"/>
    <cellStyle name="標準 9 7 3 2 5 2" xfId="20188" xr:uid="{00000000-0005-0000-0000-00006B630000}"/>
    <cellStyle name="標準 9 7 3 2 6" xfId="13781" xr:uid="{00000000-0005-0000-0000-00006C630000}"/>
    <cellStyle name="標準 9 7 3 3" xfId="1463" xr:uid="{00000000-0005-0000-0000-00006D630000}"/>
    <cellStyle name="標準 9 7 3 3 2" xfId="3495" xr:uid="{00000000-0005-0000-0000-00006E630000}"/>
    <cellStyle name="標準 9 7 3 3 2 2" xfId="9915" xr:uid="{00000000-0005-0000-0000-00006F630000}"/>
    <cellStyle name="標準 9 7 3 3 2 2 2" xfId="22730" xr:uid="{00000000-0005-0000-0000-000070630000}"/>
    <cellStyle name="標準 9 7 3 3 2 3" xfId="16323" xr:uid="{00000000-0005-0000-0000-000071630000}"/>
    <cellStyle name="標準 9 7 3 3 3" xfId="5659" xr:uid="{00000000-0005-0000-0000-000072630000}"/>
    <cellStyle name="標準 9 7 3 3 3 2" xfId="12072" xr:uid="{00000000-0005-0000-0000-000073630000}"/>
    <cellStyle name="標準 9 7 3 3 3 2 2" xfId="24887" xr:uid="{00000000-0005-0000-0000-000074630000}"/>
    <cellStyle name="標準 9 7 3 3 3 3" xfId="18480" xr:uid="{00000000-0005-0000-0000-000075630000}"/>
    <cellStyle name="標準 9 7 3 3 4" xfId="7890" xr:uid="{00000000-0005-0000-0000-000076630000}"/>
    <cellStyle name="標準 9 7 3 3 4 2" xfId="20705" xr:uid="{00000000-0005-0000-0000-000077630000}"/>
    <cellStyle name="標準 9 7 3 3 5" xfId="14298" xr:uid="{00000000-0005-0000-0000-000078630000}"/>
    <cellStyle name="標準 9 7 3 4" xfId="2473" xr:uid="{00000000-0005-0000-0000-000079630000}"/>
    <cellStyle name="標準 9 7 3 4 2" xfId="8896" xr:uid="{00000000-0005-0000-0000-00007A630000}"/>
    <cellStyle name="標準 9 7 3 4 2 2" xfId="21711" xr:uid="{00000000-0005-0000-0000-00007B630000}"/>
    <cellStyle name="標準 9 7 3 4 3" xfId="15304" xr:uid="{00000000-0005-0000-0000-00007C630000}"/>
    <cellStyle name="標準 9 7 3 5" xfId="4637" xr:uid="{00000000-0005-0000-0000-00007D630000}"/>
    <cellStyle name="標準 9 7 3 5 2" xfId="11050" xr:uid="{00000000-0005-0000-0000-00007E630000}"/>
    <cellStyle name="標準 9 7 3 5 2 2" xfId="23865" xr:uid="{00000000-0005-0000-0000-00007F630000}"/>
    <cellStyle name="標準 9 7 3 5 3" xfId="17458" xr:uid="{00000000-0005-0000-0000-000080630000}"/>
    <cellStyle name="標準 9 7 3 6" xfId="6956" xr:uid="{00000000-0005-0000-0000-000081630000}"/>
    <cellStyle name="標準 9 7 3 6 2" xfId="19771" xr:uid="{00000000-0005-0000-0000-000082630000}"/>
    <cellStyle name="標準 9 7 3 7" xfId="13364" xr:uid="{00000000-0005-0000-0000-000083630000}"/>
    <cellStyle name="標準 9 7 4" xfId="503" xr:uid="{00000000-0005-0000-0000-000084630000}"/>
    <cellStyle name="標準 9 7 4 2" xfId="1088" xr:uid="{00000000-0005-0000-0000-000085630000}"/>
    <cellStyle name="標準 9 7 4 2 2" xfId="2128" xr:uid="{00000000-0005-0000-0000-000086630000}"/>
    <cellStyle name="標準 9 7 4 2 2 2" xfId="4159" xr:uid="{00000000-0005-0000-0000-000087630000}"/>
    <cellStyle name="標準 9 7 4 2 2 2 2" xfId="10579" xr:uid="{00000000-0005-0000-0000-000088630000}"/>
    <cellStyle name="標準 9 7 4 2 2 2 2 2" xfId="23394" xr:uid="{00000000-0005-0000-0000-000089630000}"/>
    <cellStyle name="標準 9 7 4 2 2 2 3" xfId="16987" xr:uid="{00000000-0005-0000-0000-00008A630000}"/>
    <cellStyle name="標準 9 7 4 2 2 3" xfId="6323" xr:uid="{00000000-0005-0000-0000-00008B630000}"/>
    <cellStyle name="標準 9 7 4 2 2 3 2" xfId="12736" xr:uid="{00000000-0005-0000-0000-00008C630000}"/>
    <cellStyle name="標準 9 7 4 2 2 3 2 2" xfId="25551" xr:uid="{00000000-0005-0000-0000-00008D630000}"/>
    <cellStyle name="標準 9 7 4 2 2 3 3" xfId="19144" xr:uid="{00000000-0005-0000-0000-00008E630000}"/>
    <cellStyle name="標準 9 7 4 2 2 4" xfId="8554" xr:uid="{00000000-0005-0000-0000-00008F630000}"/>
    <cellStyle name="標準 9 7 4 2 2 4 2" xfId="21369" xr:uid="{00000000-0005-0000-0000-000090630000}"/>
    <cellStyle name="標準 9 7 4 2 2 5" xfId="14962" xr:uid="{00000000-0005-0000-0000-000091630000}"/>
    <cellStyle name="標準 9 7 4 2 3" xfId="3137" xr:uid="{00000000-0005-0000-0000-000092630000}"/>
    <cellStyle name="標準 9 7 4 2 3 2" xfId="9560" xr:uid="{00000000-0005-0000-0000-000093630000}"/>
    <cellStyle name="標準 9 7 4 2 3 2 2" xfId="22375" xr:uid="{00000000-0005-0000-0000-000094630000}"/>
    <cellStyle name="標準 9 7 4 2 3 3" xfId="15968" xr:uid="{00000000-0005-0000-0000-000095630000}"/>
    <cellStyle name="標準 9 7 4 2 4" xfId="5301" xr:uid="{00000000-0005-0000-0000-000096630000}"/>
    <cellStyle name="標準 9 7 4 2 4 2" xfId="11714" xr:uid="{00000000-0005-0000-0000-000097630000}"/>
    <cellStyle name="標準 9 7 4 2 4 2 2" xfId="24529" xr:uid="{00000000-0005-0000-0000-000098630000}"/>
    <cellStyle name="標準 9 7 4 2 4 3" xfId="18122" xr:uid="{00000000-0005-0000-0000-000099630000}"/>
    <cellStyle name="標準 9 7 4 2 5" xfId="7541" xr:uid="{00000000-0005-0000-0000-00009A630000}"/>
    <cellStyle name="標準 9 7 4 2 5 2" xfId="20356" xr:uid="{00000000-0005-0000-0000-00009B630000}"/>
    <cellStyle name="標準 9 7 4 2 6" xfId="13949" xr:uid="{00000000-0005-0000-0000-00009C630000}"/>
    <cellStyle name="標準 9 7 4 3" xfId="1646" xr:uid="{00000000-0005-0000-0000-00009D630000}"/>
    <cellStyle name="標準 9 7 4 3 2" xfId="3677" xr:uid="{00000000-0005-0000-0000-00009E630000}"/>
    <cellStyle name="標準 9 7 4 3 2 2" xfId="10097" xr:uid="{00000000-0005-0000-0000-00009F630000}"/>
    <cellStyle name="標準 9 7 4 3 2 2 2" xfId="22912" xr:uid="{00000000-0005-0000-0000-0000A0630000}"/>
    <cellStyle name="標準 9 7 4 3 2 3" xfId="16505" xr:uid="{00000000-0005-0000-0000-0000A1630000}"/>
    <cellStyle name="標準 9 7 4 3 3" xfId="5841" xr:uid="{00000000-0005-0000-0000-0000A2630000}"/>
    <cellStyle name="標準 9 7 4 3 3 2" xfId="12254" xr:uid="{00000000-0005-0000-0000-0000A3630000}"/>
    <cellStyle name="標準 9 7 4 3 3 2 2" xfId="25069" xr:uid="{00000000-0005-0000-0000-0000A4630000}"/>
    <cellStyle name="標準 9 7 4 3 3 3" xfId="18662" xr:uid="{00000000-0005-0000-0000-0000A5630000}"/>
    <cellStyle name="標準 9 7 4 3 4" xfId="8072" xr:uid="{00000000-0005-0000-0000-0000A6630000}"/>
    <cellStyle name="標準 9 7 4 3 4 2" xfId="20887" xr:uid="{00000000-0005-0000-0000-0000A7630000}"/>
    <cellStyle name="標準 9 7 4 3 5" xfId="14480" xr:uid="{00000000-0005-0000-0000-0000A8630000}"/>
    <cellStyle name="標準 9 7 4 4" xfId="2655" xr:uid="{00000000-0005-0000-0000-0000A9630000}"/>
    <cellStyle name="標準 9 7 4 4 2" xfId="9078" xr:uid="{00000000-0005-0000-0000-0000AA630000}"/>
    <cellStyle name="標準 9 7 4 4 2 2" xfId="21893" xr:uid="{00000000-0005-0000-0000-0000AB630000}"/>
    <cellStyle name="標準 9 7 4 4 3" xfId="15486" xr:uid="{00000000-0005-0000-0000-0000AC630000}"/>
    <cellStyle name="標準 9 7 4 5" xfId="4819" xr:uid="{00000000-0005-0000-0000-0000AD630000}"/>
    <cellStyle name="標準 9 7 4 5 2" xfId="11232" xr:uid="{00000000-0005-0000-0000-0000AE630000}"/>
    <cellStyle name="標準 9 7 4 5 2 2" xfId="24047" xr:uid="{00000000-0005-0000-0000-0000AF630000}"/>
    <cellStyle name="標準 9 7 4 5 3" xfId="17640" xr:uid="{00000000-0005-0000-0000-0000B0630000}"/>
    <cellStyle name="標準 9 7 4 6" xfId="6980" xr:uid="{00000000-0005-0000-0000-0000B1630000}"/>
    <cellStyle name="標準 9 7 4 6 2" xfId="19795" xr:uid="{00000000-0005-0000-0000-0000B2630000}"/>
    <cellStyle name="標準 9 7 4 7" xfId="13388" xr:uid="{00000000-0005-0000-0000-0000B3630000}"/>
    <cellStyle name="標準 9 7 5" xfId="746" xr:uid="{00000000-0005-0000-0000-0000B4630000}"/>
    <cellStyle name="標準 9 7 5 2" xfId="879" xr:uid="{00000000-0005-0000-0000-0000B5630000}"/>
    <cellStyle name="標準 9 7 5 2 2" xfId="1901" xr:uid="{00000000-0005-0000-0000-0000B6630000}"/>
    <cellStyle name="標準 9 7 5 2 2 2" xfId="3932" xr:uid="{00000000-0005-0000-0000-0000B7630000}"/>
    <cellStyle name="標準 9 7 5 2 2 2 2" xfId="10352" xr:uid="{00000000-0005-0000-0000-0000B8630000}"/>
    <cellStyle name="標準 9 7 5 2 2 2 2 2" xfId="23167" xr:uid="{00000000-0005-0000-0000-0000B9630000}"/>
    <cellStyle name="標準 9 7 5 2 2 2 3" xfId="16760" xr:uid="{00000000-0005-0000-0000-0000BA630000}"/>
    <cellStyle name="標準 9 7 5 2 2 3" xfId="6096" xr:uid="{00000000-0005-0000-0000-0000BB630000}"/>
    <cellStyle name="標準 9 7 5 2 2 3 2" xfId="12509" xr:uid="{00000000-0005-0000-0000-0000BC630000}"/>
    <cellStyle name="標準 9 7 5 2 2 3 2 2" xfId="25324" xr:uid="{00000000-0005-0000-0000-0000BD630000}"/>
    <cellStyle name="標準 9 7 5 2 2 3 3" xfId="18917" xr:uid="{00000000-0005-0000-0000-0000BE630000}"/>
    <cellStyle name="標準 9 7 5 2 2 4" xfId="8327" xr:uid="{00000000-0005-0000-0000-0000BF630000}"/>
    <cellStyle name="標準 9 7 5 2 2 4 2" xfId="21142" xr:uid="{00000000-0005-0000-0000-0000C0630000}"/>
    <cellStyle name="標準 9 7 5 2 2 5" xfId="14735" xr:uid="{00000000-0005-0000-0000-0000C1630000}"/>
    <cellStyle name="標準 9 7 5 2 3" xfId="2910" xr:uid="{00000000-0005-0000-0000-0000C2630000}"/>
    <cellStyle name="標準 9 7 5 2 3 2" xfId="9333" xr:uid="{00000000-0005-0000-0000-0000C3630000}"/>
    <cellStyle name="標準 9 7 5 2 3 2 2" xfId="22148" xr:uid="{00000000-0005-0000-0000-0000C4630000}"/>
    <cellStyle name="標準 9 7 5 2 3 3" xfId="15741" xr:uid="{00000000-0005-0000-0000-0000C5630000}"/>
    <cellStyle name="標準 9 7 5 2 4" xfId="5074" xr:uid="{00000000-0005-0000-0000-0000C6630000}"/>
    <cellStyle name="標準 9 7 5 2 4 2" xfId="11487" xr:uid="{00000000-0005-0000-0000-0000C7630000}"/>
    <cellStyle name="標準 9 7 5 2 4 2 2" xfId="24302" xr:uid="{00000000-0005-0000-0000-0000C8630000}"/>
    <cellStyle name="標準 9 7 5 2 4 3" xfId="17895" xr:uid="{00000000-0005-0000-0000-0000C9630000}"/>
    <cellStyle name="標準 9 7 5 2 5" xfId="7332" xr:uid="{00000000-0005-0000-0000-0000CA630000}"/>
    <cellStyle name="標準 9 7 5 2 5 2" xfId="20147" xr:uid="{00000000-0005-0000-0000-0000CB630000}"/>
    <cellStyle name="標準 9 7 5 2 6" xfId="13740" xr:uid="{00000000-0005-0000-0000-0000CC630000}"/>
    <cellStyle name="標準 9 7 5 3" xfId="1422" xr:uid="{00000000-0005-0000-0000-0000CD630000}"/>
    <cellStyle name="標準 9 7 5 3 2" xfId="3454" xr:uid="{00000000-0005-0000-0000-0000CE630000}"/>
    <cellStyle name="標準 9 7 5 3 2 2" xfId="9874" xr:uid="{00000000-0005-0000-0000-0000CF630000}"/>
    <cellStyle name="標準 9 7 5 3 2 2 2" xfId="22689" xr:uid="{00000000-0005-0000-0000-0000D0630000}"/>
    <cellStyle name="標準 9 7 5 3 2 3" xfId="16282" xr:uid="{00000000-0005-0000-0000-0000D1630000}"/>
    <cellStyle name="標準 9 7 5 3 3" xfId="5618" xr:uid="{00000000-0005-0000-0000-0000D2630000}"/>
    <cellStyle name="標準 9 7 5 3 3 2" xfId="12031" xr:uid="{00000000-0005-0000-0000-0000D3630000}"/>
    <cellStyle name="標準 9 7 5 3 3 2 2" xfId="24846" xr:uid="{00000000-0005-0000-0000-0000D4630000}"/>
    <cellStyle name="標準 9 7 5 3 3 3" xfId="18439" xr:uid="{00000000-0005-0000-0000-0000D5630000}"/>
    <cellStyle name="標準 9 7 5 3 4" xfId="7849" xr:uid="{00000000-0005-0000-0000-0000D6630000}"/>
    <cellStyle name="標準 9 7 5 3 4 2" xfId="20664" xr:uid="{00000000-0005-0000-0000-0000D7630000}"/>
    <cellStyle name="標準 9 7 5 3 5" xfId="14257" xr:uid="{00000000-0005-0000-0000-0000D8630000}"/>
    <cellStyle name="標準 9 7 5 4" xfId="2432" xr:uid="{00000000-0005-0000-0000-0000D9630000}"/>
    <cellStyle name="標準 9 7 5 4 2" xfId="8855" xr:uid="{00000000-0005-0000-0000-0000DA630000}"/>
    <cellStyle name="標準 9 7 5 4 2 2" xfId="21670" xr:uid="{00000000-0005-0000-0000-0000DB630000}"/>
    <cellStyle name="標準 9 7 5 4 3" xfId="15263" xr:uid="{00000000-0005-0000-0000-0000DC630000}"/>
    <cellStyle name="標準 9 7 5 5" xfId="4596" xr:uid="{00000000-0005-0000-0000-0000DD630000}"/>
    <cellStyle name="標準 9 7 5 5 2" xfId="11009" xr:uid="{00000000-0005-0000-0000-0000DE630000}"/>
    <cellStyle name="標準 9 7 5 5 2 2" xfId="23824" xr:uid="{00000000-0005-0000-0000-0000DF630000}"/>
    <cellStyle name="標準 9 7 5 5 3" xfId="17417" xr:uid="{00000000-0005-0000-0000-0000E0630000}"/>
    <cellStyle name="標準 9 7 5 6" xfId="7200" xr:uid="{00000000-0005-0000-0000-0000E1630000}"/>
    <cellStyle name="標準 9 7 5 6 2" xfId="20015" xr:uid="{00000000-0005-0000-0000-0000E2630000}"/>
    <cellStyle name="標準 9 7 5 7" xfId="13608" xr:uid="{00000000-0005-0000-0000-0000E3630000}"/>
    <cellStyle name="標準 9 7 6" xfId="821" xr:uid="{00000000-0005-0000-0000-0000E4630000}"/>
    <cellStyle name="標準 9 7 6 2" xfId="1281" xr:uid="{00000000-0005-0000-0000-0000E5630000}"/>
    <cellStyle name="標準 9 7 6 2 2" xfId="2321" xr:uid="{00000000-0005-0000-0000-0000E6630000}"/>
    <cellStyle name="標準 9 7 6 2 2 2" xfId="4352" xr:uid="{00000000-0005-0000-0000-0000E7630000}"/>
    <cellStyle name="標準 9 7 6 2 2 2 2" xfId="10772" xr:uid="{00000000-0005-0000-0000-0000E8630000}"/>
    <cellStyle name="標準 9 7 6 2 2 2 2 2" xfId="23587" xr:uid="{00000000-0005-0000-0000-0000E9630000}"/>
    <cellStyle name="標準 9 7 6 2 2 2 3" xfId="17180" xr:uid="{00000000-0005-0000-0000-0000EA630000}"/>
    <cellStyle name="標準 9 7 6 2 2 3" xfId="6516" xr:uid="{00000000-0005-0000-0000-0000EB630000}"/>
    <cellStyle name="標準 9 7 6 2 2 3 2" xfId="12929" xr:uid="{00000000-0005-0000-0000-0000EC630000}"/>
    <cellStyle name="標準 9 7 6 2 2 3 2 2" xfId="25744" xr:uid="{00000000-0005-0000-0000-0000ED630000}"/>
    <cellStyle name="標準 9 7 6 2 2 3 3" xfId="19337" xr:uid="{00000000-0005-0000-0000-0000EE630000}"/>
    <cellStyle name="標準 9 7 6 2 2 4" xfId="8747" xr:uid="{00000000-0005-0000-0000-0000EF630000}"/>
    <cellStyle name="標準 9 7 6 2 2 4 2" xfId="21562" xr:uid="{00000000-0005-0000-0000-0000F0630000}"/>
    <cellStyle name="標準 9 7 6 2 2 5" xfId="15155" xr:uid="{00000000-0005-0000-0000-0000F1630000}"/>
    <cellStyle name="標準 9 7 6 2 3" xfId="3330" xr:uid="{00000000-0005-0000-0000-0000F2630000}"/>
    <cellStyle name="標準 9 7 6 2 3 2" xfId="9753" xr:uid="{00000000-0005-0000-0000-0000F3630000}"/>
    <cellStyle name="標準 9 7 6 2 3 2 2" xfId="22568" xr:uid="{00000000-0005-0000-0000-0000F4630000}"/>
    <cellStyle name="標準 9 7 6 2 3 3" xfId="16161" xr:uid="{00000000-0005-0000-0000-0000F5630000}"/>
    <cellStyle name="標準 9 7 6 2 4" xfId="5494" xr:uid="{00000000-0005-0000-0000-0000F6630000}"/>
    <cellStyle name="標準 9 7 6 2 4 2" xfId="11907" xr:uid="{00000000-0005-0000-0000-0000F7630000}"/>
    <cellStyle name="標準 9 7 6 2 4 2 2" xfId="24722" xr:uid="{00000000-0005-0000-0000-0000F8630000}"/>
    <cellStyle name="標準 9 7 6 2 4 3" xfId="18315" xr:uid="{00000000-0005-0000-0000-0000F9630000}"/>
    <cellStyle name="標準 9 7 6 2 5" xfId="7734" xr:uid="{00000000-0005-0000-0000-0000FA630000}"/>
    <cellStyle name="標準 9 7 6 2 5 2" xfId="20549" xr:uid="{00000000-0005-0000-0000-0000FB630000}"/>
    <cellStyle name="標準 9 7 6 2 6" xfId="14142" xr:uid="{00000000-0005-0000-0000-0000FC630000}"/>
    <cellStyle name="標準 9 7 6 3" xfId="1839" xr:uid="{00000000-0005-0000-0000-0000FD630000}"/>
    <cellStyle name="標準 9 7 6 3 2" xfId="3870" xr:uid="{00000000-0005-0000-0000-0000FE630000}"/>
    <cellStyle name="標準 9 7 6 3 2 2" xfId="10290" xr:uid="{00000000-0005-0000-0000-0000FF630000}"/>
    <cellStyle name="標準 9 7 6 3 2 2 2" xfId="23105" xr:uid="{00000000-0005-0000-0000-000000640000}"/>
    <cellStyle name="標準 9 7 6 3 2 3" xfId="16698" xr:uid="{00000000-0005-0000-0000-000001640000}"/>
    <cellStyle name="標準 9 7 6 3 3" xfId="6034" xr:uid="{00000000-0005-0000-0000-000002640000}"/>
    <cellStyle name="標準 9 7 6 3 3 2" xfId="12447" xr:uid="{00000000-0005-0000-0000-000003640000}"/>
    <cellStyle name="標準 9 7 6 3 3 2 2" xfId="25262" xr:uid="{00000000-0005-0000-0000-000004640000}"/>
    <cellStyle name="標準 9 7 6 3 3 3" xfId="18855" xr:uid="{00000000-0005-0000-0000-000005640000}"/>
    <cellStyle name="標準 9 7 6 3 4" xfId="8265" xr:uid="{00000000-0005-0000-0000-000006640000}"/>
    <cellStyle name="標準 9 7 6 3 4 2" xfId="21080" xr:uid="{00000000-0005-0000-0000-000007640000}"/>
    <cellStyle name="標準 9 7 6 3 5" xfId="14673" xr:uid="{00000000-0005-0000-0000-000008640000}"/>
    <cellStyle name="標準 9 7 6 4" xfId="2848" xr:uid="{00000000-0005-0000-0000-000009640000}"/>
    <cellStyle name="標準 9 7 6 4 2" xfId="9271" xr:uid="{00000000-0005-0000-0000-00000A640000}"/>
    <cellStyle name="標準 9 7 6 4 2 2" xfId="22086" xr:uid="{00000000-0005-0000-0000-00000B640000}"/>
    <cellStyle name="標準 9 7 6 4 3" xfId="15679" xr:uid="{00000000-0005-0000-0000-00000C640000}"/>
    <cellStyle name="標準 9 7 6 5" xfId="5012" xr:uid="{00000000-0005-0000-0000-00000D640000}"/>
    <cellStyle name="標準 9 7 6 5 2" xfId="11425" xr:uid="{00000000-0005-0000-0000-00000E640000}"/>
    <cellStyle name="標準 9 7 6 5 2 2" xfId="24240" xr:uid="{00000000-0005-0000-0000-00000F640000}"/>
    <cellStyle name="標準 9 7 6 5 3" xfId="17833" xr:uid="{00000000-0005-0000-0000-000010640000}"/>
    <cellStyle name="標準 9 7 6 6" xfId="7274" xr:uid="{00000000-0005-0000-0000-000011640000}"/>
    <cellStyle name="標準 9 7 6 6 2" xfId="20089" xr:uid="{00000000-0005-0000-0000-000012640000}"/>
    <cellStyle name="標準 9 7 6 7" xfId="13682" xr:uid="{00000000-0005-0000-0000-000013640000}"/>
    <cellStyle name="標準 9 7 7" xfId="841" xr:uid="{00000000-0005-0000-0000-000014640000}"/>
    <cellStyle name="標準 9 7 7 2" xfId="1859" xr:uid="{00000000-0005-0000-0000-000015640000}"/>
    <cellStyle name="標準 9 7 7 2 2" xfId="3890" xr:uid="{00000000-0005-0000-0000-000016640000}"/>
    <cellStyle name="標準 9 7 7 2 2 2" xfId="10310" xr:uid="{00000000-0005-0000-0000-000017640000}"/>
    <cellStyle name="標準 9 7 7 2 2 2 2" xfId="23125" xr:uid="{00000000-0005-0000-0000-000018640000}"/>
    <cellStyle name="標準 9 7 7 2 2 3" xfId="16718" xr:uid="{00000000-0005-0000-0000-000019640000}"/>
    <cellStyle name="標準 9 7 7 2 3" xfId="6054" xr:uid="{00000000-0005-0000-0000-00001A640000}"/>
    <cellStyle name="標準 9 7 7 2 3 2" xfId="12467" xr:uid="{00000000-0005-0000-0000-00001B640000}"/>
    <cellStyle name="標準 9 7 7 2 3 2 2" xfId="25282" xr:uid="{00000000-0005-0000-0000-00001C640000}"/>
    <cellStyle name="標準 9 7 7 2 3 3" xfId="18875" xr:uid="{00000000-0005-0000-0000-00001D640000}"/>
    <cellStyle name="標準 9 7 7 2 4" xfId="8285" xr:uid="{00000000-0005-0000-0000-00001E640000}"/>
    <cellStyle name="標準 9 7 7 2 4 2" xfId="21100" xr:uid="{00000000-0005-0000-0000-00001F640000}"/>
    <cellStyle name="標準 9 7 7 2 5" xfId="14693" xr:uid="{00000000-0005-0000-0000-000020640000}"/>
    <cellStyle name="標準 9 7 7 3" xfId="2868" xr:uid="{00000000-0005-0000-0000-000021640000}"/>
    <cellStyle name="標準 9 7 7 3 2" xfId="9291" xr:uid="{00000000-0005-0000-0000-000022640000}"/>
    <cellStyle name="標準 9 7 7 3 2 2" xfId="22106" xr:uid="{00000000-0005-0000-0000-000023640000}"/>
    <cellStyle name="標準 9 7 7 3 3" xfId="15699" xr:uid="{00000000-0005-0000-0000-000024640000}"/>
    <cellStyle name="標準 9 7 7 4" xfId="5032" xr:uid="{00000000-0005-0000-0000-000025640000}"/>
    <cellStyle name="標準 9 7 7 4 2" xfId="11445" xr:uid="{00000000-0005-0000-0000-000026640000}"/>
    <cellStyle name="標準 9 7 7 4 2 2" xfId="24260" xr:uid="{00000000-0005-0000-0000-000027640000}"/>
    <cellStyle name="標準 9 7 7 4 3" xfId="17853" xr:uid="{00000000-0005-0000-0000-000028640000}"/>
    <cellStyle name="標準 9 7 7 5" xfId="7294" xr:uid="{00000000-0005-0000-0000-000029640000}"/>
    <cellStyle name="標準 9 7 7 5 2" xfId="20109" xr:uid="{00000000-0005-0000-0000-00002A640000}"/>
    <cellStyle name="標準 9 7 7 6" xfId="13702" xr:uid="{00000000-0005-0000-0000-00002B640000}"/>
    <cellStyle name="標準 9 7 8" xfId="1385" xr:uid="{00000000-0005-0000-0000-00002C640000}"/>
    <cellStyle name="標準 9 7 8 2" xfId="3417" xr:uid="{00000000-0005-0000-0000-00002D640000}"/>
    <cellStyle name="標準 9 7 8 2 2" xfId="9837" xr:uid="{00000000-0005-0000-0000-00002E640000}"/>
    <cellStyle name="標準 9 7 8 2 2 2" xfId="22652" xr:uid="{00000000-0005-0000-0000-00002F640000}"/>
    <cellStyle name="標準 9 7 8 2 3" xfId="16245" xr:uid="{00000000-0005-0000-0000-000030640000}"/>
    <cellStyle name="標準 9 7 8 3" xfId="5581" xr:uid="{00000000-0005-0000-0000-000031640000}"/>
    <cellStyle name="標準 9 7 8 3 2" xfId="11994" xr:uid="{00000000-0005-0000-0000-000032640000}"/>
    <cellStyle name="標準 9 7 8 3 2 2" xfId="24809" xr:uid="{00000000-0005-0000-0000-000033640000}"/>
    <cellStyle name="標準 9 7 8 3 3" xfId="18402" xr:uid="{00000000-0005-0000-0000-000034640000}"/>
    <cellStyle name="標準 9 7 8 4" xfId="7812" xr:uid="{00000000-0005-0000-0000-000035640000}"/>
    <cellStyle name="標準 9 7 8 4 2" xfId="20627" xr:uid="{00000000-0005-0000-0000-000036640000}"/>
    <cellStyle name="標準 9 7 8 5" xfId="14220" xr:uid="{00000000-0005-0000-0000-000037640000}"/>
    <cellStyle name="標準 9 7 9" xfId="2395" xr:uid="{00000000-0005-0000-0000-000038640000}"/>
    <cellStyle name="標準 9 7 9 2" xfId="8818" xr:uid="{00000000-0005-0000-0000-000039640000}"/>
    <cellStyle name="標準 9 7 9 2 2" xfId="21633" xr:uid="{00000000-0005-0000-0000-00003A640000}"/>
    <cellStyle name="標準 9 7 9 3" xfId="15226" xr:uid="{00000000-0005-0000-0000-00003B640000}"/>
    <cellStyle name="標準 9 8" xfId="333" xr:uid="{00000000-0005-0000-0000-00003C640000}"/>
    <cellStyle name="標準 9 8 2" xfId="571" xr:uid="{00000000-0005-0000-0000-00003D640000}"/>
    <cellStyle name="標準 9 8 2 2" xfId="1160" xr:uid="{00000000-0005-0000-0000-00003E640000}"/>
    <cellStyle name="標準 9 8 2 2 2" xfId="2200" xr:uid="{00000000-0005-0000-0000-00003F640000}"/>
    <cellStyle name="標準 9 8 2 2 2 2" xfId="4231" xr:uid="{00000000-0005-0000-0000-000040640000}"/>
    <cellStyle name="標準 9 8 2 2 2 2 2" xfId="10651" xr:uid="{00000000-0005-0000-0000-000041640000}"/>
    <cellStyle name="標準 9 8 2 2 2 2 2 2" xfId="23466" xr:uid="{00000000-0005-0000-0000-000042640000}"/>
    <cellStyle name="標準 9 8 2 2 2 2 3" xfId="17059" xr:uid="{00000000-0005-0000-0000-000043640000}"/>
    <cellStyle name="標準 9 8 2 2 2 3" xfId="6395" xr:uid="{00000000-0005-0000-0000-000044640000}"/>
    <cellStyle name="標準 9 8 2 2 2 3 2" xfId="12808" xr:uid="{00000000-0005-0000-0000-000045640000}"/>
    <cellStyle name="標準 9 8 2 2 2 3 2 2" xfId="25623" xr:uid="{00000000-0005-0000-0000-000046640000}"/>
    <cellStyle name="標準 9 8 2 2 2 3 3" xfId="19216" xr:uid="{00000000-0005-0000-0000-000047640000}"/>
    <cellStyle name="標準 9 8 2 2 2 4" xfId="8626" xr:uid="{00000000-0005-0000-0000-000048640000}"/>
    <cellStyle name="標準 9 8 2 2 2 4 2" xfId="21441" xr:uid="{00000000-0005-0000-0000-000049640000}"/>
    <cellStyle name="標準 9 8 2 2 2 5" xfId="15034" xr:uid="{00000000-0005-0000-0000-00004A640000}"/>
    <cellStyle name="標準 9 8 2 2 3" xfId="3209" xr:uid="{00000000-0005-0000-0000-00004B640000}"/>
    <cellStyle name="標準 9 8 2 2 3 2" xfId="9632" xr:uid="{00000000-0005-0000-0000-00004C640000}"/>
    <cellStyle name="標準 9 8 2 2 3 2 2" xfId="22447" xr:uid="{00000000-0005-0000-0000-00004D640000}"/>
    <cellStyle name="標準 9 8 2 2 3 3" xfId="16040" xr:uid="{00000000-0005-0000-0000-00004E640000}"/>
    <cellStyle name="標準 9 8 2 2 4" xfId="5373" xr:uid="{00000000-0005-0000-0000-00004F640000}"/>
    <cellStyle name="標準 9 8 2 2 4 2" xfId="11786" xr:uid="{00000000-0005-0000-0000-000050640000}"/>
    <cellStyle name="標準 9 8 2 2 4 2 2" xfId="24601" xr:uid="{00000000-0005-0000-0000-000051640000}"/>
    <cellStyle name="標準 9 8 2 2 4 3" xfId="18194" xr:uid="{00000000-0005-0000-0000-000052640000}"/>
    <cellStyle name="標準 9 8 2 2 5" xfId="7613" xr:uid="{00000000-0005-0000-0000-000053640000}"/>
    <cellStyle name="標準 9 8 2 2 5 2" xfId="20428" xr:uid="{00000000-0005-0000-0000-000054640000}"/>
    <cellStyle name="標準 9 8 2 2 6" xfId="14021" xr:uid="{00000000-0005-0000-0000-000055640000}"/>
    <cellStyle name="標準 9 8 2 3" xfId="1718" xr:uid="{00000000-0005-0000-0000-000056640000}"/>
    <cellStyle name="標準 9 8 2 3 2" xfId="3749" xr:uid="{00000000-0005-0000-0000-000057640000}"/>
    <cellStyle name="標準 9 8 2 3 2 2" xfId="10169" xr:uid="{00000000-0005-0000-0000-000058640000}"/>
    <cellStyle name="標準 9 8 2 3 2 2 2" xfId="22984" xr:uid="{00000000-0005-0000-0000-000059640000}"/>
    <cellStyle name="標準 9 8 2 3 2 3" xfId="16577" xr:uid="{00000000-0005-0000-0000-00005A640000}"/>
    <cellStyle name="標準 9 8 2 3 3" xfId="5913" xr:uid="{00000000-0005-0000-0000-00005B640000}"/>
    <cellStyle name="標準 9 8 2 3 3 2" xfId="12326" xr:uid="{00000000-0005-0000-0000-00005C640000}"/>
    <cellStyle name="標準 9 8 2 3 3 2 2" xfId="25141" xr:uid="{00000000-0005-0000-0000-00005D640000}"/>
    <cellStyle name="標準 9 8 2 3 3 3" xfId="18734" xr:uid="{00000000-0005-0000-0000-00005E640000}"/>
    <cellStyle name="標準 9 8 2 3 4" xfId="8144" xr:uid="{00000000-0005-0000-0000-00005F640000}"/>
    <cellStyle name="標準 9 8 2 3 4 2" xfId="20959" xr:uid="{00000000-0005-0000-0000-000060640000}"/>
    <cellStyle name="標準 9 8 2 3 5" xfId="14552" xr:uid="{00000000-0005-0000-0000-000061640000}"/>
    <cellStyle name="標準 9 8 2 4" xfId="2727" xr:uid="{00000000-0005-0000-0000-000062640000}"/>
    <cellStyle name="標準 9 8 2 4 2" xfId="9150" xr:uid="{00000000-0005-0000-0000-000063640000}"/>
    <cellStyle name="標準 9 8 2 4 2 2" xfId="21965" xr:uid="{00000000-0005-0000-0000-000064640000}"/>
    <cellStyle name="標準 9 8 2 4 3" xfId="15558" xr:uid="{00000000-0005-0000-0000-000065640000}"/>
    <cellStyle name="標準 9 8 2 5" xfId="4891" xr:uid="{00000000-0005-0000-0000-000066640000}"/>
    <cellStyle name="標準 9 8 2 5 2" xfId="11304" xr:uid="{00000000-0005-0000-0000-000067640000}"/>
    <cellStyle name="標準 9 8 2 5 2 2" xfId="24119" xr:uid="{00000000-0005-0000-0000-000068640000}"/>
    <cellStyle name="標準 9 8 2 5 3" xfId="17712" xr:uid="{00000000-0005-0000-0000-000069640000}"/>
    <cellStyle name="標準 9 8 2 6" xfId="7048" xr:uid="{00000000-0005-0000-0000-00006A640000}"/>
    <cellStyle name="標準 9 8 2 6 2" xfId="19863" xr:uid="{00000000-0005-0000-0000-00006B640000}"/>
    <cellStyle name="標準 9 8 2 7" xfId="13456" xr:uid="{00000000-0005-0000-0000-00006C640000}"/>
    <cellStyle name="標準 9 8 3" xfId="990" xr:uid="{00000000-0005-0000-0000-00006D640000}"/>
    <cellStyle name="標準 9 8 3 2" xfId="2012" xr:uid="{00000000-0005-0000-0000-00006E640000}"/>
    <cellStyle name="標準 9 8 3 2 2" xfId="4043" xr:uid="{00000000-0005-0000-0000-00006F640000}"/>
    <cellStyle name="標準 9 8 3 2 2 2" xfId="10463" xr:uid="{00000000-0005-0000-0000-000070640000}"/>
    <cellStyle name="標準 9 8 3 2 2 2 2" xfId="23278" xr:uid="{00000000-0005-0000-0000-000071640000}"/>
    <cellStyle name="標準 9 8 3 2 2 3" xfId="16871" xr:uid="{00000000-0005-0000-0000-000072640000}"/>
    <cellStyle name="標準 9 8 3 2 3" xfId="6207" xr:uid="{00000000-0005-0000-0000-000073640000}"/>
    <cellStyle name="標準 9 8 3 2 3 2" xfId="12620" xr:uid="{00000000-0005-0000-0000-000074640000}"/>
    <cellStyle name="標準 9 8 3 2 3 2 2" xfId="25435" xr:uid="{00000000-0005-0000-0000-000075640000}"/>
    <cellStyle name="標準 9 8 3 2 3 3" xfId="19028" xr:uid="{00000000-0005-0000-0000-000076640000}"/>
    <cellStyle name="標準 9 8 3 2 4" xfId="8438" xr:uid="{00000000-0005-0000-0000-000077640000}"/>
    <cellStyle name="標準 9 8 3 2 4 2" xfId="21253" xr:uid="{00000000-0005-0000-0000-000078640000}"/>
    <cellStyle name="標準 9 8 3 2 5" xfId="14846" xr:uid="{00000000-0005-0000-0000-000079640000}"/>
    <cellStyle name="標準 9 8 3 3" xfId="3021" xr:uid="{00000000-0005-0000-0000-00007A640000}"/>
    <cellStyle name="標準 9 8 3 3 2" xfId="9444" xr:uid="{00000000-0005-0000-0000-00007B640000}"/>
    <cellStyle name="標準 9 8 3 3 2 2" xfId="22259" xr:uid="{00000000-0005-0000-0000-00007C640000}"/>
    <cellStyle name="標準 9 8 3 3 3" xfId="15852" xr:uid="{00000000-0005-0000-0000-00007D640000}"/>
    <cellStyle name="標準 9 8 3 4" xfId="5185" xr:uid="{00000000-0005-0000-0000-00007E640000}"/>
    <cellStyle name="標準 9 8 3 4 2" xfId="11598" xr:uid="{00000000-0005-0000-0000-00007F640000}"/>
    <cellStyle name="標準 9 8 3 4 2 2" xfId="24413" xr:uid="{00000000-0005-0000-0000-000080640000}"/>
    <cellStyle name="標準 9 8 3 4 3" xfId="18006" xr:uid="{00000000-0005-0000-0000-000081640000}"/>
    <cellStyle name="標準 9 8 3 5" xfId="7443" xr:uid="{00000000-0005-0000-0000-000082640000}"/>
    <cellStyle name="標準 9 8 3 5 2" xfId="20258" xr:uid="{00000000-0005-0000-0000-000083640000}"/>
    <cellStyle name="標準 9 8 3 6" xfId="13851" xr:uid="{00000000-0005-0000-0000-000084640000}"/>
    <cellStyle name="標準 9 8 4" xfId="1532" xr:uid="{00000000-0005-0000-0000-000085640000}"/>
    <cellStyle name="標準 9 8 4 2" xfId="3564" xr:uid="{00000000-0005-0000-0000-000086640000}"/>
    <cellStyle name="標準 9 8 4 2 2" xfId="9984" xr:uid="{00000000-0005-0000-0000-000087640000}"/>
    <cellStyle name="標準 9 8 4 2 2 2" xfId="22799" xr:uid="{00000000-0005-0000-0000-000088640000}"/>
    <cellStyle name="標準 9 8 4 2 3" xfId="16392" xr:uid="{00000000-0005-0000-0000-000089640000}"/>
    <cellStyle name="標準 9 8 4 3" xfId="5728" xr:uid="{00000000-0005-0000-0000-00008A640000}"/>
    <cellStyle name="標準 9 8 4 3 2" xfId="12141" xr:uid="{00000000-0005-0000-0000-00008B640000}"/>
    <cellStyle name="標準 9 8 4 3 2 2" xfId="24956" xr:uid="{00000000-0005-0000-0000-00008C640000}"/>
    <cellStyle name="標準 9 8 4 3 3" xfId="18549" xr:uid="{00000000-0005-0000-0000-00008D640000}"/>
    <cellStyle name="標準 9 8 4 4" xfId="7959" xr:uid="{00000000-0005-0000-0000-00008E640000}"/>
    <cellStyle name="標準 9 8 4 4 2" xfId="20774" xr:uid="{00000000-0005-0000-0000-00008F640000}"/>
    <cellStyle name="標準 9 8 4 5" xfId="14367" xr:uid="{00000000-0005-0000-0000-000090640000}"/>
    <cellStyle name="標準 9 8 5" xfId="2542" xr:uid="{00000000-0005-0000-0000-000091640000}"/>
    <cellStyle name="標準 9 8 5 2" xfId="8965" xr:uid="{00000000-0005-0000-0000-000092640000}"/>
    <cellStyle name="標準 9 8 5 2 2" xfId="21780" xr:uid="{00000000-0005-0000-0000-000093640000}"/>
    <cellStyle name="標準 9 8 5 3" xfId="15373" xr:uid="{00000000-0005-0000-0000-000094640000}"/>
    <cellStyle name="標準 9 8 6" xfId="4706" xr:uid="{00000000-0005-0000-0000-000095640000}"/>
    <cellStyle name="標準 9 8 6 2" xfId="11119" xr:uid="{00000000-0005-0000-0000-000096640000}"/>
    <cellStyle name="標準 9 8 6 2 2" xfId="23934" xr:uid="{00000000-0005-0000-0000-000097640000}"/>
    <cellStyle name="標準 9 8 6 3" xfId="17527" xr:uid="{00000000-0005-0000-0000-000098640000}"/>
    <cellStyle name="標準 9 8 7" xfId="6824" xr:uid="{00000000-0005-0000-0000-000099640000}"/>
    <cellStyle name="標準 9 8 7 2" xfId="19639" xr:uid="{00000000-0005-0000-0000-00009A640000}"/>
    <cellStyle name="標準 9 8 8" xfId="13232" xr:uid="{00000000-0005-0000-0000-00009B640000}"/>
    <cellStyle name="標準 9 9" xfId="121" xr:uid="{00000000-0005-0000-0000-00009C640000}"/>
    <cellStyle name="標準 9 9 2" xfId="600" xr:uid="{00000000-0005-0000-0000-00009D640000}"/>
    <cellStyle name="標準 9 9 2 2" xfId="1193" xr:uid="{00000000-0005-0000-0000-00009E640000}"/>
    <cellStyle name="標準 9 9 2 2 2" xfId="2233" xr:uid="{00000000-0005-0000-0000-00009F640000}"/>
    <cellStyle name="標準 9 9 2 2 2 2" xfId="4264" xr:uid="{00000000-0005-0000-0000-0000A0640000}"/>
    <cellStyle name="標準 9 9 2 2 2 2 2" xfId="10684" xr:uid="{00000000-0005-0000-0000-0000A1640000}"/>
    <cellStyle name="標準 9 9 2 2 2 2 2 2" xfId="23499" xr:uid="{00000000-0005-0000-0000-0000A2640000}"/>
    <cellStyle name="標準 9 9 2 2 2 2 3" xfId="17092" xr:uid="{00000000-0005-0000-0000-0000A3640000}"/>
    <cellStyle name="標準 9 9 2 2 2 3" xfId="6428" xr:uid="{00000000-0005-0000-0000-0000A4640000}"/>
    <cellStyle name="標準 9 9 2 2 2 3 2" xfId="12841" xr:uid="{00000000-0005-0000-0000-0000A5640000}"/>
    <cellStyle name="標準 9 9 2 2 2 3 2 2" xfId="25656" xr:uid="{00000000-0005-0000-0000-0000A6640000}"/>
    <cellStyle name="標準 9 9 2 2 2 3 3" xfId="19249" xr:uid="{00000000-0005-0000-0000-0000A7640000}"/>
    <cellStyle name="標準 9 9 2 2 2 4" xfId="8659" xr:uid="{00000000-0005-0000-0000-0000A8640000}"/>
    <cellStyle name="標準 9 9 2 2 2 4 2" xfId="21474" xr:uid="{00000000-0005-0000-0000-0000A9640000}"/>
    <cellStyle name="標準 9 9 2 2 2 5" xfId="15067" xr:uid="{00000000-0005-0000-0000-0000AA640000}"/>
    <cellStyle name="標準 9 9 2 2 3" xfId="3242" xr:uid="{00000000-0005-0000-0000-0000AB640000}"/>
    <cellStyle name="標準 9 9 2 2 3 2" xfId="9665" xr:uid="{00000000-0005-0000-0000-0000AC640000}"/>
    <cellStyle name="標準 9 9 2 2 3 2 2" xfId="22480" xr:uid="{00000000-0005-0000-0000-0000AD640000}"/>
    <cellStyle name="標準 9 9 2 2 3 3" xfId="16073" xr:uid="{00000000-0005-0000-0000-0000AE640000}"/>
    <cellStyle name="標準 9 9 2 2 4" xfId="5406" xr:uid="{00000000-0005-0000-0000-0000AF640000}"/>
    <cellStyle name="標準 9 9 2 2 4 2" xfId="11819" xr:uid="{00000000-0005-0000-0000-0000B0640000}"/>
    <cellStyle name="標準 9 9 2 2 4 2 2" xfId="24634" xr:uid="{00000000-0005-0000-0000-0000B1640000}"/>
    <cellStyle name="標準 9 9 2 2 4 3" xfId="18227" xr:uid="{00000000-0005-0000-0000-0000B2640000}"/>
    <cellStyle name="標準 9 9 2 2 5" xfId="7646" xr:uid="{00000000-0005-0000-0000-0000B3640000}"/>
    <cellStyle name="標準 9 9 2 2 5 2" xfId="20461" xr:uid="{00000000-0005-0000-0000-0000B4640000}"/>
    <cellStyle name="標準 9 9 2 2 6" xfId="14054" xr:uid="{00000000-0005-0000-0000-0000B5640000}"/>
    <cellStyle name="標準 9 9 2 3" xfId="1751" xr:uid="{00000000-0005-0000-0000-0000B6640000}"/>
    <cellStyle name="標準 9 9 2 3 2" xfId="3782" xr:uid="{00000000-0005-0000-0000-0000B7640000}"/>
    <cellStyle name="標準 9 9 2 3 2 2" xfId="10202" xr:uid="{00000000-0005-0000-0000-0000B8640000}"/>
    <cellStyle name="標準 9 9 2 3 2 2 2" xfId="23017" xr:uid="{00000000-0005-0000-0000-0000B9640000}"/>
    <cellStyle name="標準 9 9 2 3 2 3" xfId="16610" xr:uid="{00000000-0005-0000-0000-0000BA640000}"/>
    <cellStyle name="標準 9 9 2 3 3" xfId="5946" xr:uid="{00000000-0005-0000-0000-0000BB640000}"/>
    <cellStyle name="標準 9 9 2 3 3 2" xfId="12359" xr:uid="{00000000-0005-0000-0000-0000BC640000}"/>
    <cellStyle name="標準 9 9 2 3 3 2 2" xfId="25174" xr:uid="{00000000-0005-0000-0000-0000BD640000}"/>
    <cellStyle name="標準 9 9 2 3 3 3" xfId="18767" xr:uid="{00000000-0005-0000-0000-0000BE640000}"/>
    <cellStyle name="標準 9 9 2 3 4" xfId="8177" xr:uid="{00000000-0005-0000-0000-0000BF640000}"/>
    <cellStyle name="標準 9 9 2 3 4 2" xfId="20992" xr:uid="{00000000-0005-0000-0000-0000C0640000}"/>
    <cellStyle name="標準 9 9 2 3 5" xfId="14585" xr:uid="{00000000-0005-0000-0000-0000C1640000}"/>
    <cellStyle name="標準 9 9 2 4" xfId="2760" xr:uid="{00000000-0005-0000-0000-0000C2640000}"/>
    <cellStyle name="標準 9 9 2 4 2" xfId="9183" xr:uid="{00000000-0005-0000-0000-0000C3640000}"/>
    <cellStyle name="標準 9 9 2 4 2 2" xfId="21998" xr:uid="{00000000-0005-0000-0000-0000C4640000}"/>
    <cellStyle name="標準 9 9 2 4 3" xfId="15591" xr:uid="{00000000-0005-0000-0000-0000C5640000}"/>
    <cellStyle name="標準 9 9 2 5" xfId="4924" xr:uid="{00000000-0005-0000-0000-0000C6640000}"/>
    <cellStyle name="標準 9 9 2 5 2" xfId="11337" xr:uid="{00000000-0005-0000-0000-0000C7640000}"/>
    <cellStyle name="標準 9 9 2 5 2 2" xfId="24152" xr:uid="{00000000-0005-0000-0000-0000C8640000}"/>
    <cellStyle name="標準 9 9 2 5 3" xfId="17745" xr:uid="{00000000-0005-0000-0000-0000C9640000}"/>
    <cellStyle name="標準 9 9 2 6" xfId="7077" xr:uid="{00000000-0005-0000-0000-0000CA640000}"/>
    <cellStyle name="標準 9 9 2 6 2" xfId="19892" xr:uid="{00000000-0005-0000-0000-0000CB640000}"/>
    <cellStyle name="標準 9 9 2 7" xfId="13485" xr:uid="{00000000-0005-0000-0000-0000CC640000}"/>
    <cellStyle name="標準 9 9 3" xfId="1022" xr:uid="{00000000-0005-0000-0000-0000CD640000}"/>
    <cellStyle name="標準 9 9 3 2" xfId="2045" xr:uid="{00000000-0005-0000-0000-0000CE640000}"/>
    <cellStyle name="標準 9 9 3 2 2" xfId="4076" xr:uid="{00000000-0005-0000-0000-0000CF640000}"/>
    <cellStyle name="標準 9 9 3 2 2 2" xfId="10496" xr:uid="{00000000-0005-0000-0000-0000D0640000}"/>
    <cellStyle name="標準 9 9 3 2 2 2 2" xfId="23311" xr:uid="{00000000-0005-0000-0000-0000D1640000}"/>
    <cellStyle name="標準 9 9 3 2 2 3" xfId="16904" xr:uid="{00000000-0005-0000-0000-0000D2640000}"/>
    <cellStyle name="標準 9 9 3 2 3" xfId="6240" xr:uid="{00000000-0005-0000-0000-0000D3640000}"/>
    <cellStyle name="標準 9 9 3 2 3 2" xfId="12653" xr:uid="{00000000-0005-0000-0000-0000D4640000}"/>
    <cellStyle name="標準 9 9 3 2 3 2 2" xfId="25468" xr:uid="{00000000-0005-0000-0000-0000D5640000}"/>
    <cellStyle name="標準 9 9 3 2 3 3" xfId="19061" xr:uid="{00000000-0005-0000-0000-0000D6640000}"/>
    <cellStyle name="標準 9 9 3 2 4" xfId="8471" xr:uid="{00000000-0005-0000-0000-0000D7640000}"/>
    <cellStyle name="標準 9 9 3 2 4 2" xfId="21286" xr:uid="{00000000-0005-0000-0000-0000D8640000}"/>
    <cellStyle name="標準 9 9 3 2 5" xfId="14879" xr:uid="{00000000-0005-0000-0000-0000D9640000}"/>
    <cellStyle name="標準 9 9 3 3" xfId="3054" xr:uid="{00000000-0005-0000-0000-0000DA640000}"/>
    <cellStyle name="標準 9 9 3 3 2" xfId="9477" xr:uid="{00000000-0005-0000-0000-0000DB640000}"/>
    <cellStyle name="標準 9 9 3 3 2 2" xfId="22292" xr:uid="{00000000-0005-0000-0000-0000DC640000}"/>
    <cellStyle name="標準 9 9 3 3 3" xfId="15885" xr:uid="{00000000-0005-0000-0000-0000DD640000}"/>
    <cellStyle name="標準 9 9 3 4" xfId="5218" xr:uid="{00000000-0005-0000-0000-0000DE640000}"/>
    <cellStyle name="標準 9 9 3 4 2" xfId="11631" xr:uid="{00000000-0005-0000-0000-0000DF640000}"/>
    <cellStyle name="標準 9 9 3 4 2 2" xfId="24446" xr:uid="{00000000-0005-0000-0000-0000E0640000}"/>
    <cellStyle name="標準 9 9 3 4 3" xfId="18039" xr:uid="{00000000-0005-0000-0000-0000E1640000}"/>
    <cellStyle name="標準 9 9 3 5" xfId="7475" xr:uid="{00000000-0005-0000-0000-0000E2640000}"/>
    <cellStyle name="標準 9 9 3 5 2" xfId="20290" xr:uid="{00000000-0005-0000-0000-0000E3640000}"/>
    <cellStyle name="標準 9 9 3 6" xfId="13883" xr:uid="{00000000-0005-0000-0000-0000E4640000}"/>
    <cellStyle name="標準 9 9 4" xfId="1566" xr:uid="{00000000-0005-0000-0000-0000E5640000}"/>
    <cellStyle name="標準 9 9 4 2" xfId="3597" xr:uid="{00000000-0005-0000-0000-0000E6640000}"/>
    <cellStyle name="標準 9 9 4 2 2" xfId="10017" xr:uid="{00000000-0005-0000-0000-0000E7640000}"/>
    <cellStyle name="標準 9 9 4 2 2 2" xfId="22832" xr:uid="{00000000-0005-0000-0000-0000E8640000}"/>
    <cellStyle name="標準 9 9 4 2 3" xfId="16425" xr:uid="{00000000-0005-0000-0000-0000E9640000}"/>
    <cellStyle name="標準 9 9 4 3" xfId="5761" xr:uid="{00000000-0005-0000-0000-0000EA640000}"/>
    <cellStyle name="標準 9 9 4 3 2" xfId="12174" xr:uid="{00000000-0005-0000-0000-0000EB640000}"/>
    <cellStyle name="標準 9 9 4 3 2 2" xfId="24989" xr:uid="{00000000-0005-0000-0000-0000EC640000}"/>
    <cellStyle name="標準 9 9 4 3 3" xfId="18582" xr:uid="{00000000-0005-0000-0000-0000ED640000}"/>
    <cellStyle name="標準 9 9 4 4" xfId="7992" xr:uid="{00000000-0005-0000-0000-0000EE640000}"/>
    <cellStyle name="標準 9 9 4 4 2" xfId="20807" xr:uid="{00000000-0005-0000-0000-0000EF640000}"/>
    <cellStyle name="標準 9 9 4 5" xfId="14400" xr:uid="{00000000-0005-0000-0000-0000F0640000}"/>
    <cellStyle name="標準 9 9 5" xfId="2575" xr:uid="{00000000-0005-0000-0000-0000F1640000}"/>
    <cellStyle name="標準 9 9 5 2" xfId="8998" xr:uid="{00000000-0005-0000-0000-0000F2640000}"/>
    <cellStyle name="標準 9 9 5 2 2" xfId="21813" xr:uid="{00000000-0005-0000-0000-0000F3640000}"/>
    <cellStyle name="標準 9 9 5 3" xfId="15406" xr:uid="{00000000-0005-0000-0000-0000F4640000}"/>
    <cellStyle name="標準 9 9 6" xfId="4739" xr:uid="{00000000-0005-0000-0000-0000F5640000}"/>
    <cellStyle name="標準 9 9 6 2" xfId="11152" xr:uid="{00000000-0005-0000-0000-0000F6640000}"/>
    <cellStyle name="標準 9 9 6 2 2" xfId="23967" xr:uid="{00000000-0005-0000-0000-0000F7640000}"/>
    <cellStyle name="標準 9 9 6 3" xfId="17560" xr:uid="{00000000-0005-0000-0000-0000F8640000}"/>
    <cellStyle name="標準 9 9 7" xfId="6671" xr:uid="{00000000-0005-0000-0000-0000F9640000}"/>
    <cellStyle name="標準 9 9 7 2" xfId="19486" xr:uid="{00000000-0005-0000-0000-0000FA640000}"/>
    <cellStyle name="標準 9 9 8" xfId="13079" xr:uid="{00000000-0005-0000-0000-0000FB640000}"/>
    <cellStyle name="未定義" xfId="93" xr:uid="{00000000-0005-0000-0000-0000FC640000}"/>
    <cellStyle name="良い" xfId="7" builtinId="26" customBuiltin="1"/>
    <cellStyle name="良い 2" xfId="94" xr:uid="{00000000-0005-0000-0000-0000FE640000}"/>
  </cellStyles>
  <dxfs count="0"/>
  <tableStyles count="0" defaultTableStyle="TableStyleMedium2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6"/>
  <sheetViews>
    <sheetView tabSelected="1" zoomScaleNormal="100" workbookViewId="0">
      <selection activeCell="M13" sqref="M13"/>
    </sheetView>
  </sheetViews>
  <sheetFormatPr defaultRowHeight="20.100000000000001" customHeight="1" x14ac:dyDescent="0.15"/>
  <cols>
    <col min="1" max="1" width="12.625" style="3" customWidth="1"/>
    <col min="2" max="7" width="9" style="3" customWidth="1"/>
    <col min="8" max="16384" width="9" style="3"/>
  </cols>
  <sheetData>
    <row r="1" spans="1:10" ht="20.100000000000001" customHeight="1" x14ac:dyDescent="0.15">
      <c r="A1" s="3" t="s">
        <v>27172</v>
      </c>
    </row>
    <row r="2" spans="1:10" ht="20.100000000000001" customHeight="1" x14ac:dyDescent="0.15">
      <c r="J2" s="87" t="s">
        <v>27208</v>
      </c>
    </row>
    <row r="3" spans="1:10" ht="20.100000000000001" customHeight="1" x14ac:dyDescent="0.15">
      <c r="A3" s="98" t="s">
        <v>27176</v>
      </c>
      <c r="B3" s="96" t="s">
        <v>0</v>
      </c>
      <c r="C3" s="97"/>
      <c r="D3" s="96" t="s">
        <v>1</v>
      </c>
      <c r="E3" s="97"/>
      <c r="F3" s="96" t="s">
        <v>2138</v>
      </c>
      <c r="G3" s="100"/>
      <c r="H3" s="101" t="s">
        <v>2</v>
      </c>
      <c r="I3" s="102"/>
      <c r="J3" s="56" t="s">
        <v>3</v>
      </c>
    </row>
    <row r="4" spans="1:10" ht="20.100000000000001" customHeight="1" x14ac:dyDescent="0.15">
      <c r="A4" s="99"/>
      <c r="B4" s="29" t="s">
        <v>4</v>
      </c>
      <c r="C4" s="6" t="s">
        <v>5</v>
      </c>
      <c r="D4" s="29" t="s">
        <v>4</v>
      </c>
      <c r="E4" s="6" t="s">
        <v>5</v>
      </c>
      <c r="F4" s="29" t="s">
        <v>4</v>
      </c>
      <c r="G4" s="40" t="s">
        <v>5</v>
      </c>
      <c r="H4" s="43" t="s">
        <v>4</v>
      </c>
      <c r="I4" s="6" t="s">
        <v>5</v>
      </c>
      <c r="J4" s="95"/>
    </row>
    <row r="5" spans="1:10" ht="20.100000000000001" customHeight="1" x14ac:dyDescent="0.15">
      <c r="A5" s="99"/>
      <c r="B5" s="8"/>
      <c r="C5" s="9" t="s">
        <v>4</v>
      </c>
      <c r="D5" s="8"/>
      <c r="E5" s="9" t="s">
        <v>4</v>
      </c>
      <c r="F5" s="8"/>
      <c r="G5" s="41" t="s">
        <v>4</v>
      </c>
      <c r="H5" s="44"/>
      <c r="I5" s="9" t="s">
        <v>4</v>
      </c>
      <c r="J5" s="95"/>
    </row>
    <row r="6" spans="1:10" ht="30" customHeight="1" thickBot="1" x14ac:dyDescent="0.2">
      <c r="A6" s="74" t="s">
        <v>27178</v>
      </c>
      <c r="B6" s="11">
        <v>5712</v>
      </c>
      <c r="C6" s="12">
        <v>5178</v>
      </c>
      <c r="D6" s="11">
        <v>6773</v>
      </c>
      <c r="E6" s="12">
        <v>5088</v>
      </c>
      <c r="F6" s="11">
        <v>268</v>
      </c>
      <c r="G6" s="42">
        <v>0</v>
      </c>
      <c r="H6" s="88">
        <v>12753</v>
      </c>
      <c r="I6" s="12">
        <v>10266</v>
      </c>
      <c r="J6" s="13"/>
    </row>
    <row r="7" spans="1:10" ht="20.100000000000001" hidden="1" customHeight="1" thickTop="1" x14ac:dyDescent="0.15">
      <c r="A7" s="66"/>
      <c r="B7" s="67"/>
      <c r="C7" s="67"/>
      <c r="D7" s="67"/>
      <c r="E7" s="67"/>
      <c r="F7" s="67"/>
      <c r="G7" s="68"/>
      <c r="H7" s="69"/>
      <c r="I7" s="67"/>
      <c r="J7" s="61"/>
    </row>
    <row r="8" spans="1:10" ht="20.100000000000001" customHeight="1" thickTop="1" x14ac:dyDescent="0.15">
      <c r="A8" s="70" t="s">
        <v>32</v>
      </c>
      <c r="B8" s="89">
        <v>791</v>
      </c>
      <c r="C8" s="89">
        <v>724</v>
      </c>
      <c r="D8" s="89">
        <v>691</v>
      </c>
      <c r="E8" s="89">
        <v>511</v>
      </c>
      <c r="F8" s="89">
        <v>15</v>
      </c>
      <c r="G8" s="90">
        <v>0</v>
      </c>
      <c r="H8" s="91">
        <v>1497</v>
      </c>
      <c r="I8" s="92">
        <v>1235</v>
      </c>
      <c r="J8" s="71"/>
    </row>
    <row r="9" spans="1:10" ht="20.100000000000001" customHeight="1" x14ac:dyDescent="0.15">
      <c r="A9" s="33" t="s">
        <v>27175</v>
      </c>
      <c r="B9" s="1">
        <v>392</v>
      </c>
      <c r="C9" s="1">
        <v>300</v>
      </c>
      <c r="D9" s="1">
        <v>222</v>
      </c>
      <c r="E9" s="1">
        <v>152</v>
      </c>
      <c r="F9" s="1">
        <v>5</v>
      </c>
      <c r="G9" s="45">
        <v>0</v>
      </c>
      <c r="H9" s="46">
        <v>619</v>
      </c>
      <c r="I9" s="17">
        <v>452</v>
      </c>
      <c r="J9" s="7"/>
    </row>
    <row r="10" spans="1:10" ht="20.100000000000001" customHeight="1" x14ac:dyDescent="0.15">
      <c r="A10" s="34" t="s">
        <v>6</v>
      </c>
      <c r="B10" s="1">
        <v>248</v>
      </c>
      <c r="C10" s="1">
        <v>218</v>
      </c>
      <c r="D10" s="1">
        <v>393</v>
      </c>
      <c r="E10" s="1">
        <v>313</v>
      </c>
      <c r="F10" s="1">
        <v>30</v>
      </c>
      <c r="G10" s="45">
        <v>0</v>
      </c>
      <c r="H10" s="46">
        <v>671</v>
      </c>
      <c r="I10" s="17">
        <v>531</v>
      </c>
      <c r="J10" s="7"/>
    </row>
    <row r="11" spans="1:10" ht="20.100000000000001" customHeight="1" x14ac:dyDescent="0.15">
      <c r="A11" s="34" t="s">
        <v>7</v>
      </c>
      <c r="B11" s="1">
        <v>138</v>
      </c>
      <c r="C11" s="1">
        <v>119</v>
      </c>
      <c r="D11" s="1">
        <v>238</v>
      </c>
      <c r="E11" s="1">
        <v>143</v>
      </c>
      <c r="F11" s="1">
        <v>2</v>
      </c>
      <c r="G11" s="45">
        <v>0</v>
      </c>
      <c r="H11" s="46">
        <v>378</v>
      </c>
      <c r="I11" s="17">
        <v>262</v>
      </c>
      <c r="J11" s="7"/>
    </row>
    <row r="12" spans="1:10" ht="20.100000000000001" customHeight="1" x14ac:dyDescent="0.15">
      <c r="A12" s="34" t="s">
        <v>8</v>
      </c>
      <c r="B12" s="1">
        <v>176</v>
      </c>
      <c r="C12" s="1">
        <v>149</v>
      </c>
      <c r="D12" s="1">
        <v>285</v>
      </c>
      <c r="E12" s="1">
        <v>194</v>
      </c>
      <c r="F12" s="1">
        <v>1</v>
      </c>
      <c r="G12" s="45">
        <v>0</v>
      </c>
      <c r="H12" s="46">
        <v>462</v>
      </c>
      <c r="I12" s="17">
        <v>343</v>
      </c>
      <c r="J12" s="7"/>
    </row>
    <row r="13" spans="1:10" ht="20.100000000000001" customHeight="1" x14ac:dyDescent="0.15">
      <c r="A13" s="34" t="s">
        <v>9</v>
      </c>
      <c r="B13" s="1">
        <v>403</v>
      </c>
      <c r="C13" s="1">
        <v>395</v>
      </c>
      <c r="D13" s="1">
        <v>182</v>
      </c>
      <c r="E13" s="1">
        <v>145</v>
      </c>
      <c r="F13" s="1">
        <v>18</v>
      </c>
      <c r="G13" s="45">
        <v>0</v>
      </c>
      <c r="H13" s="46">
        <v>603</v>
      </c>
      <c r="I13" s="17">
        <v>540</v>
      </c>
      <c r="J13" s="7"/>
    </row>
    <row r="14" spans="1:10" ht="20.100000000000001" customHeight="1" x14ac:dyDescent="0.15">
      <c r="A14" s="34" t="s">
        <v>10</v>
      </c>
      <c r="B14" s="1">
        <v>190</v>
      </c>
      <c r="C14" s="1">
        <v>174</v>
      </c>
      <c r="D14" s="1">
        <v>223</v>
      </c>
      <c r="E14" s="1">
        <v>186</v>
      </c>
      <c r="F14" s="1">
        <v>3</v>
      </c>
      <c r="G14" s="45">
        <v>0</v>
      </c>
      <c r="H14" s="46">
        <v>416</v>
      </c>
      <c r="I14" s="17">
        <v>360</v>
      </c>
      <c r="J14" s="7"/>
    </row>
    <row r="15" spans="1:10" ht="20.100000000000001" customHeight="1" x14ac:dyDescent="0.15">
      <c r="A15" s="34" t="s">
        <v>11</v>
      </c>
      <c r="B15" s="1">
        <v>598</v>
      </c>
      <c r="C15" s="1">
        <v>583</v>
      </c>
      <c r="D15" s="1">
        <v>496</v>
      </c>
      <c r="E15" s="1">
        <v>408</v>
      </c>
      <c r="F15" s="1">
        <v>73</v>
      </c>
      <c r="G15" s="45">
        <v>0</v>
      </c>
      <c r="H15" s="46">
        <v>1167</v>
      </c>
      <c r="I15" s="17">
        <v>991</v>
      </c>
      <c r="J15" s="7"/>
    </row>
    <row r="16" spans="1:10" ht="20.100000000000001" customHeight="1" x14ac:dyDescent="0.15">
      <c r="A16" s="34" t="s">
        <v>12</v>
      </c>
      <c r="B16" s="1">
        <v>442</v>
      </c>
      <c r="C16" s="1">
        <v>426</v>
      </c>
      <c r="D16" s="1">
        <v>552</v>
      </c>
      <c r="E16" s="1">
        <v>443</v>
      </c>
      <c r="F16" s="1">
        <v>37</v>
      </c>
      <c r="G16" s="45">
        <v>0</v>
      </c>
      <c r="H16" s="46">
        <v>1031</v>
      </c>
      <c r="I16" s="17">
        <v>869</v>
      </c>
      <c r="J16" s="7"/>
    </row>
    <row r="17" spans="1:10" ht="20.100000000000001" customHeight="1" x14ac:dyDescent="0.15">
      <c r="A17" s="34" t="s">
        <v>13</v>
      </c>
      <c r="B17" s="1">
        <v>188</v>
      </c>
      <c r="C17" s="1">
        <v>146</v>
      </c>
      <c r="D17" s="1">
        <v>362</v>
      </c>
      <c r="E17" s="1">
        <v>269</v>
      </c>
      <c r="F17" s="1">
        <v>0</v>
      </c>
      <c r="G17" s="45">
        <v>0</v>
      </c>
      <c r="H17" s="46">
        <v>550</v>
      </c>
      <c r="I17" s="17">
        <v>415</v>
      </c>
      <c r="J17" s="7"/>
    </row>
    <row r="18" spans="1:10" ht="20.100000000000001" customHeight="1" x14ac:dyDescent="0.15">
      <c r="A18" s="34" t="s">
        <v>14</v>
      </c>
      <c r="B18" s="1">
        <v>94</v>
      </c>
      <c r="C18" s="1">
        <v>53</v>
      </c>
      <c r="D18" s="1">
        <v>35</v>
      </c>
      <c r="E18" s="1">
        <v>15</v>
      </c>
      <c r="F18" s="1">
        <v>0</v>
      </c>
      <c r="G18" s="45">
        <v>0</v>
      </c>
      <c r="H18" s="46">
        <v>129</v>
      </c>
      <c r="I18" s="17">
        <v>68</v>
      </c>
      <c r="J18" s="7"/>
    </row>
    <row r="19" spans="1:10" ht="20.100000000000001" customHeight="1" x14ac:dyDescent="0.15">
      <c r="A19" s="34" t="s">
        <v>15</v>
      </c>
      <c r="B19" s="1">
        <v>151</v>
      </c>
      <c r="C19" s="1">
        <v>145</v>
      </c>
      <c r="D19" s="1">
        <v>320</v>
      </c>
      <c r="E19" s="1">
        <v>202</v>
      </c>
      <c r="F19" s="1">
        <v>7</v>
      </c>
      <c r="G19" s="45">
        <v>0</v>
      </c>
      <c r="H19" s="46">
        <v>478</v>
      </c>
      <c r="I19" s="17">
        <v>347</v>
      </c>
      <c r="J19" s="7"/>
    </row>
    <row r="20" spans="1:10" ht="20.100000000000001" customHeight="1" x14ac:dyDescent="0.15">
      <c r="A20" s="34" t="s">
        <v>16</v>
      </c>
      <c r="B20" s="1">
        <v>491</v>
      </c>
      <c r="C20" s="1">
        <v>457</v>
      </c>
      <c r="D20" s="1">
        <v>884</v>
      </c>
      <c r="E20" s="1">
        <v>696</v>
      </c>
      <c r="F20" s="1">
        <v>35</v>
      </c>
      <c r="G20" s="45">
        <v>0</v>
      </c>
      <c r="H20" s="46">
        <v>1410</v>
      </c>
      <c r="I20" s="17">
        <v>1153</v>
      </c>
      <c r="J20" s="7"/>
    </row>
    <row r="21" spans="1:10" ht="20.100000000000001" customHeight="1" x14ac:dyDescent="0.15">
      <c r="A21" s="34" t="s">
        <v>17</v>
      </c>
      <c r="B21" s="1">
        <v>325</v>
      </c>
      <c r="C21" s="1">
        <v>252</v>
      </c>
      <c r="D21" s="1">
        <v>579</v>
      </c>
      <c r="E21" s="1">
        <v>399</v>
      </c>
      <c r="F21" s="1">
        <v>13</v>
      </c>
      <c r="G21" s="45">
        <v>0</v>
      </c>
      <c r="H21" s="46">
        <v>917</v>
      </c>
      <c r="I21" s="17">
        <v>651</v>
      </c>
      <c r="J21" s="7"/>
    </row>
    <row r="22" spans="1:10" ht="20.100000000000001" customHeight="1" x14ac:dyDescent="0.15">
      <c r="A22" s="34" t="s">
        <v>18</v>
      </c>
      <c r="B22" s="1">
        <v>70</v>
      </c>
      <c r="C22" s="1">
        <v>66</v>
      </c>
      <c r="D22" s="1">
        <v>103</v>
      </c>
      <c r="E22" s="1">
        <v>73</v>
      </c>
      <c r="F22" s="1">
        <v>0</v>
      </c>
      <c r="G22" s="45">
        <v>0</v>
      </c>
      <c r="H22" s="46">
        <v>173</v>
      </c>
      <c r="I22" s="17">
        <v>139</v>
      </c>
      <c r="J22" s="7"/>
    </row>
    <row r="23" spans="1:10" ht="20.100000000000001" customHeight="1" x14ac:dyDescent="0.15">
      <c r="A23" s="34" t="s">
        <v>19</v>
      </c>
      <c r="B23" s="1">
        <v>104</v>
      </c>
      <c r="C23" s="1">
        <v>102</v>
      </c>
      <c r="D23" s="1">
        <v>144</v>
      </c>
      <c r="E23" s="1">
        <v>119</v>
      </c>
      <c r="F23" s="1">
        <v>0</v>
      </c>
      <c r="G23" s="47">
        <v>0</v>
      </c>
      <c r="H23" s="46">
        <v>248</v>
      </c>
      <c r="I23" s="17">
        <v>221</v>
      </c>
      <c r="J23" s="7"/>
    </row>
    <row r="24" spans="1:10" ht="20.100000000000001" customHeight="1" x14ac:dyDescent="0.15">
      <c r="A24" s="34" t="s">
        <v>20</v>
      </c>
      <c r="B24" s="1">
        <v>12</v>
      </c>
      <c r="C24" s="1">
        <v>11</v>
      </c>
      <c r="D24" s="1">
        <v>0</v>
      </c>
      <c r="E24" s="1">
        <v>0</v>
      </c>
      <c r="F24" s="1">
        <v>0</v>
      </c>
      <c r="G24" s="47">
        <v>0</v>
      </c>
      <c r="H24" s="46">
        <v>12</v>
      </c>
      <c r="I24" s="17">
        <v>11</v>
      </c>
      <c r="J24" s="7"/>
    </row>
    <row r="25" spans="1:10" ht="20.100000000000001" customHeight="1" x14ac:dyDescent="0.15">
      <c r="A25" s="34" t="s">
        <v>21</v>
      </c>
      <c r="B25" s="1">
        <v>10</v>
      </c>
      <c r="C25" s="1">
        <v>7</v>
      </c>
      <c r="D25" s="1">
        <v>11</v>
      </c>
      <c r="E25" s="1">
        <v>8</v>
      </c>
      <c r="F25" s="1">
        <v>0</v>
      </c>
      <c r="G25" s="47">
        <v>0</v>
      </c>
      <c r="H25" s="46">
        <v>21</v>
      </c>
      <c r="I25" s="17">
        <v>15</v>
      </c>
      <c r="J25" s="7"/>
    </row>
    <row r="26" spans="1:10" ht="20.100000000000001" customHeight="1" x14ac:dyDescent="0.15">
      <c r="A26" s="34" t="s">
        <v>22</v>
      </c>
      <c r="B26" s="1">
        <v>85</v>
      </c>
      <c r="C26" s="1">
        <v>81</v>
      </c>
      <c r="D26" s="1">
        <v>155</v>
      </c>
      <c r="E26" s="1">
        <v>102</v>
      </c>
      <c r="F26" s="1">
        <v>0</v>
      </c>
      <c r="G26" s="47">
        <v>0</v>
      </c>
      <c r="H26" s="46">
        <v>240</v>
      </c>
      <c r="I26" s="17">
        <v>183</v>
      </c>
      <c r="J26" s="7"/>
    </row>
    <row r="27" spans="1:10" ht="20.100000000000001" customHeight="1" x14ac:dyDescent="0.15">
      <c r="A27" s="34" t="s">
        <v>23</v>
      </c>
      <c r="B27" s="1">
        <v>28</v>
      </c>
      <c r="C27" s="1">
        <v>23</v>
      </c>
      <c r="D27" s="1">
        <v>44</v>
      </c>
      <c r="E27" s="1">
        <v>21</v>
      </c>
      <c r="F27" s="1">
        <v>0</v>
      </c>
      <c r="G27" s="47">
        <v>0</v>
      </c>
      <c r="H27" s="46">
        <v>72</v>
      </c>
      <c r="I27" s="17">
        <v>44</v>
      </c>
      <c r="J27" s="7"/>
    </row>
    <row r="28" spans="1:10" ht="20.100000000000001" customHeight="1" x14ac:dyDescent="0.15">
      <c r="A28" s="34" t="s">
        <v>24</v>
      </c>
      <c r="B28" s="1">
        <v>190</v>
      </c>
      <c r="C28" s="1">
        <v>186</v>
      </c>
      <c r="D28" s="1">
        <v>328</v>
      </c>
      <c r="E28" s="1">
        <v>286</v>
      </c>
      <c r="F28" s="1">
        <v>6</v>
      </c>
      <c r="G28" s="47">
        <v>0</v>
      </c>
      <c r="H28" s="46">
        <v>524</v>
      </c>
      <c r="I28" s="17">
        <v>472</v>
      </c>
      <c r="J28" s="7"/>
    </row>
    <row r="29" spans="1:10" ht="20.100000000000001" customHeight="1" x14ac:dyDescent="0.15">
      <c r="A29" s="34" t="s">
        <v>25</v>
      </c>
      <c r="B29" s="1">
        <v>19</v>
      </c>
      <c r="C29" s="1">
        <v>17</v>
      </c>
      <c r="D29" s="1">
        <v>11</v>
      </c>
      <c r="E29" s="1">
        <v>9</v>
      </c>
      <c r="F29" s="1">
        <v>4</v>
      </c>
      <c r="G29" s="47">
        <v>0</v>
      </c>
      <c r="H29" s="46">
        <v>34</v>
      </c>
      <c r="I29" s="17">
        <v>26</v>
      </c>
      <c r="J29" s="7"/>
    </row>
    <row r="30" spans="1:10" ht="20.100000000000001" customHeight="1" x14ac:dyDescent="0.15">
      <c r="A30" s="34" t="s">
        <v>26</v>
      </c>
      <c r="B30" s="1">
        <v>19</v>
      </c>
      <c r="C30" s="1">
        <v>15</v>
      </c>
      <c r="D30" s="1">
        <v>43</v>
      </c>
      <c r="E30" s="1">
        <v>30</v>
      </c>
      <c r="F30" s="1">
        <v>4</v>
      </c>
      <c r="G30" s="47">
        <v>0</v>
      </c>
      <c r="H30" s="46">
        <v>66</v>
      </c>
      <c r="I30" s="17">
        <v>45</v>
      </c>
      <c r="J30" s="7"/>
    </row>
    <row r="31" spans="1:10" ht="20.100000000000001" customHeight="1" x14ac:dyDescent="0.15">
      <c r="A31" s="34" t="s">
        <v>27</v>
      </c>
      <c r="B31" s="1">
        <v>21</v>
      </c>
      <c r="C31" s="1">
        <v>20</v>
      </c>
      <c r="D31" s="1">
        <v>75</v>
      </c>
      <c r="E31" s="1">
        <v>50</v>
      </c>
      <c r="F31" s="1">
        <v>0</v>
      </c>
      <c r="G31" s="47">
        <v>0</v>
      </c>
      <c r="H31" s="46">
        <v>96</v>
      </c>
      <c r="I31" s="17">
        <v>70</v>
      </c>
      <c r="J31" s="7"/>
    </row>
    <row r="32" spans="1:10" ht="20.100000000000001" customHeight="1" x14ac:dyDescent="0.15">
      <c r="A32" s="34" t="s">
        <v>28</v>
      </c>
      <c r="B32" s="1">
        <v>33</v>
      </c>
      <c r="C32" s="1">
        <v>33</v>
      </c>
      <c r="D32" s="1">
        <v>64</v>
      </c>
      <c r="E32" s="1">
        <v>46</v>
      </c>
      <c r="F32" s="1">
        <v>4</v>
      </c>
      <c r="G32" s="47">
        <v>0</v>
      </c>
      <c r="H32" s="46">
        <v>101</v>
      </c>
      <c r="I32" s="17">
        <v>79</v>
      </c>
      <c r="J32" s="7"/>
    </row>
    <row r="33" spans="1:10" ht="20.100000000000001" customHeight="1" x14ac:dyDescent="0.15">
      <c r="A33" s="34" t="s">
        <v>29</v>
      </c>
      <c r="B33" s="1">
        <v>315</v>
      </c>
      <c r="C33" s="1">
        <v>291</v>
      </c>
      <c r="D33" s="1">
        <v>213</v>
      </c>
      <c r="E33" s="1">
        <v>163</v>
      </c>
      <c r="F33" s="1">
        <v>9</v>
      </c>
      <c r="G33" s="47">
        <v>0</v>
      </c>
      <c r="H33" s="46">
        <v>537</v>
      </c>
      <c r="I33" s="17">
        <v>454</v>
      </c>
      <c r="J33" s="7"/>
    </row>
    <row r="34" spans="1:10" ht="20.100000000000001" customHeight="1" thickBot="1" x14ac:dyDescent="0.2">
      <c r="A34" s="35" t="s">
        <v>30</v>
      </c>
      <c r="B34" s="28">
        <v>192</v>
      </c>
      <c r="C34" s="28">
        <v>190</v>
      </c>
      <c r="D34" s="28">
        <v>142</v>
      </c>
      <c r="E34" s="28">
        <v>114</v>
      </c>
      <c r="F34" s="28">
        <v>12</v>
      </c>
      <c r="G34" s="48">
        <v>0</v>
      </c>
      <c r="H34" s="49">
        <v>346</v>
      </c>
      <c r="I34" s="50">
        <v>304</v>
      </c>
      <c r="J34" s="32"/>
    </row>
    <row r="35" spans="1:10" ht="20.100000000000001" customHeight="1" thickTop="1" x14ac:dyDescent="0.15">
      <c r="A35" s="81" t="s">
        <v>27192</v>
      </c>
      <c r="B35" s="78">
        <f>SUBTOTAL(9,B8:B34)</f>
        <v>5725</v>
      </c>
      <c r="C35" s="78">
        <f t="shared" ref="C35:I35" si="0">SUBTOTAL(9,C8:C34)</f>
        <v>5183</v>
      </c>
      <c r="D35" s="78">
        <f t="shared" si="0"/>
        <v>6795</v>
      </c>
      <c r="E35" s="78">
        <f t="shared" si="0"/>
        <v>5097</v>
      </c>
      <c r="F35" s="78">
        <f t="shared" si="0"/>
        <v>278</v>
      </c>
      <c r="G35" s="79">
        <f t="shared" si="0"/>
        <v>0</v>
      </c>
      <c r="H35" s="93">
        <f t="shared" si="0"/>
        <v>12798</v>
      </c>
      <c r="I35" s="78">
        <f t="shared" si="0"/>
        <v>10280</v>
      </c>
      <c r="J35" s="80"/>
    </row>
    <row r="36" spans="1:10" ht="20.100000000000001" customHeight="1" x14ac:dyDescent="0.15">
      <c r="A36" s="3" t="s">
        <v>27177</v>
      </c>
    </row>
  </sheetData>
  <autoFilter ref="A7:J34" xr:uid="{00000000-0009-0000-0000-000000000000}"/>
  <mergeCells count="6">
    <mergeCell ref="J4:J5"/>
    <mergeCell ref="B3:C3"/>
    <mergeCell ref="A3:A5"/>
    <mergeCell ref="D3:E3"/>
    <mergeCell ref="F3:G3"/>
    <mergeCell ref="H3:I3"/>
  </mergeCells>
  <phoneticPr fontId="4"/>
  <hyperlinks>
    <hyperlink ref="A8" location="岡山市!A1" display="岡山市" xr:uid="{00000000-0004-0000-0000-000000000000}"/>
    <hyperlink ref="A9" location="倉敷市!A1" display="倉敷市 " xr:uid="{00000000-0004-0000-0000-000001000000}"/>
    <hyperlink ref="A10" location="津山市!A1" display="津山市" xr:uid="{00000000-0004-0000-0000-000002000000}"/>
    <hyperlink ref="A11" location="玉野市!A1" display="玉野市" xr:uid="{00000000-0004-0000-0000-000003000000}"/>
    <hyperlink ref="A12" location="笠岡市!A1" display="笠岡市" xr:uid="{00000000-0004-0000-0000-000004000000}"/>
    <hyperlink ref="A13" location="井原市!A1" display="井原市" xr:uid="{00000000-0004-0000-0000-000005000000}"/>
    <hyperlink ref="A14" location="総社市!A1" display="総社市" xr:uid="{00000000-0004-0000-0000-000006000000}"/>
    <hyperlink ref="A15" location="高梁市!A1" display="高梁市" xr:uid="{00000000-0004-0000-0000-000007000000}"/>
    <hyperlink ref="A16" location="新見市!A1" display="新見市" xr:uid="{00000000-0004-0000-0000-000008000000}"/>
    <hyperlink ref="A17" location="備前市!A1" display="備前市" xr:uid="{00000000-0004-0000-0000-000009000000}"/>
    <hyperlink ref="A18" location="瀬戸内市!A1" display="瀬戸内市" xr:uid="{00000000-0004-0000-0000-00000A000000}"/>
    <hyperlink ref="A19" location="赤磐市!A1" display="赤磐市" xr:uid="{00000000-0004-0000-0000-00000B000000}"/>
    <hyperlink ref="A20" location="真庭市!A1" display="真庭市" xr:uid="{00000000-0004-0000-0000-00000C000000}"/>
    <hyperlink ref="A21" location="美作市!A1" display="美作市" xr:uid="{00000000-0004-0000-0000-00000D000000}"/>
    <hyperlink ref="A22" location="浅口市!A1" display="浅口市" xr:uid="{00000000-0004-0000-0000-00000E000000}"/>
    <hyperlink ref="A23" location="和気町!A1" display="和気町" xr:uid="{00000000-0004-0000-0000-00000F000000}"/>
    <hyperlink ref="A24" location="早島町!A1" display="早島町" xr:uid="{00000000-0004-0000-0000-000010000000}"/>
    <hyperlink ref="A25" location="里庄町!A1" display="里庄町" xr:uid="{00000000-0004-0000-0000-000011000000}"/>
    <hyperlink ref="A26" location="矢掛町!A1" display="矢掛町" xr:uid="{00000000-0004-0000-0000-000012000000}"/>
    <hyperlink ref="A27" location="新庄村!A1" display="新庄村" xr:uid="{00000000-0004-0000-0000-000013000000}"/>
    <hyperlink ref="A28" location="鏡野町!A1" display="鏡野町" xr:uid="{00000000-0004-0000-0000-000014000000}"/>
    <hyperlink ref="A29" location="勝央町!A1" display="勝央町" xr:uid="{00000000-0004-0000-0000-000015000000}"/>
    <hyperlink ref="A30" location="奈義町!A1" display="奈義町" xr:uid="{00000000-0004-0000-0000-000016000000}"/>
    <hyperlink ref="A31" location="西粟倉村!A1" display="西粟倉村" xr:uid="{00000000-0004-0000-0000-000017000000}"/>
    <hyperlink ref="A32" location="久米南町!A1" display="久米南町" xr:uid="{00000000-0004-0000-0000-000018000000}"/>
    <hyperlink ref="A33" location="美咲町!A1" display="美咲町" xr:uid="{00000000-0004-0000-0000-000019000000}"/>
    <hyperlink ref="A34" location="吉備中央町!A1" display="吉備中央町" xr:uid="{00000000-0004-0000-0000-00001A000000}"/>
  </hyperlinks>
  <pageMargins left="0.7" right="0.7" top="0.75" bottom="0.75" header="0.3" footer="0.3"/>
  <pageSetup paperSize="9" scale="85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385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6831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7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SUBTOTAL(3,E8:E385)</f>
        <v>378</v>
      </c>
      <c r="F6" s="23">
        <f>SUBTOTAL(9,M8:M385)</f>
        <v>262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28" t="s">
        <v>7</v>
      </c>
      <c r="B8" s="28" t="s">
        <v>6042</v>
      </c>
      <c r="C8" s="1" t="s">
        <v>6043</v>
      </c>
      <c r="D8" s="1" t="s">
        <v>50</v>
      </c>
      <c r="E8" s="1" t="s">
        <v>51</v>
      </c>
      <c r="F8" s="1" t="s">
        <v>51</v>
      </c>
      <c r="G8" s="1" t="s">
        <v>52</v>
      </c>
      <c r="H8" s="17" t="s">
        <v>739</v>
      </c>
      <c r="I8" s="17" t="s">
        <v>1230</v>
      </c>
      <c r="J8" s="1" t="s">
        <v>122</v>
      </c>
      <c r="K8" s="1" t="s">
        <v>6044</v>
      </c>
      <c r="L8" s="1"/>
      <c r="M8" s="20">
        <f>IF(F8="○",1,0)</f>
        <v>1</v>
      </c>
    </row>
    <row r="9" spans="1:14" ht="20.100000000000001" customHeight="1" x14ac:dyDescent="0.15">
      <c r="A9" s="28" t="s">
        <v>7</v>
      </c>
      <c r="B9" s="28" t="s">
        <v>6042</v>
      </c>
      <c r="C9" s="1" t="s">
        <v>6045</v>
      </c>
      <c r="D9" s="1" t="s">
        <v>78</v>
      </c>
      <c r="E9" s="1" t="s">
        <v>51</v>
      </c>
      <c r="F9" s="1" t="s">
        <v>26832</v>
      </c>
      <c r="G9" s="1" t="s">
        <v>82</v>
      </c>
      <c r="H9" s="1" t="s">
        <v>2038</v>
      </c>
      <c r="I9" s="1" t="s">
        <v>84</v>
      </c>
      <c r="J9" s="1" t="s">
        <v>2039</v>
      </c>
      <c r="K9" s="1" t="s">
        <v>6046</v>
      </c>
      <c r="L9" s="1"/>
      <c r="M9" s="20">
        <f t="shared" ref="M9:M72" si="0">IF(F9="○",1,0)</f>
        <v>0</v>
      </c>
    </row>
    <row r="10" spans="1:14" ht="20.100000000000001" customHeight="1" x14ac:dyDescent="0.15">
      <c r="A10" s="28" t="s">
        <v>7</v>
      </c>
      <c r="B10" s="28" t="s">
        <v>6047</v>
      </c>
      <c r="C10" s="1" t="s">
        <v>6048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53</v>
      </c>
      <c r="I10" s="1" t="s">
        <v>1141</v>
      </c>
      <c r="J10" s="1" t="s">
        <v>96</v>
      </c>
      <c r="K10" s="1" t="s">
        <v>6049</v>
      </c>
      <c r="L10" s="1"/>
      <c r="M10" s="20">
        <f t="shared" si="0"/>
        <v>1</v>
      </c>
    </row>
    <row r="11" spans="1:14" ht="20.100000000000001" customHeight="1" x14ac:dyDescent="0.15">
      <c r="A11" s="1" t="s">
        <v>7</v>
      </c>
      <c r="B11" s="1" t="s">
        <v>6047</v>
      </c>
      <c r="C11" s="1" t="s">
        <v>6050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53</v>
      </c>
      <c r="I11" s="1" t="s">
        <v>1141</v>
      </c>
      <c r="J11" s="1" t="s">
        <v>96</v>
      </c>
      <c r="K11" s="1" t="s">
        <v>6051</v>
      </c>
      <c r="L11" s="1"/>
      <c r="M11" s="20">
        <f t="shared" si="0"/>
        <v>1</v>
      </c>
    </row>
    <row r="12" spans="1:14" ht="20.100000000000001" customHeight="1" x14ac:dyDescent="0.15">
      <c r="A12" s="1" t="s">
        <v>7</v>
      </c>
      <c r="B12" s="1" t="s">
        <v>6052</v>
      </c>
      <c r="C12" s="1" t="s">
        <v>6053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729</v>
      </c>
      <c r="I12" s="1" t="s">
        <v>84</v>
      </c>
      <c r="J12" s="1" t="s">
        <v>2362</v>
      </c>
      <c r="K12" s="1" t="s">
        <v>874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7</v>
      </c>
      <c r="B13" s="1" t="s">
        <v>6052</v>
      </c>
      <c r="C13" s="1" t="s">
        <v>6054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729</v>
      </c>
      <c r="I13" s="1" t="s">
        <v>84</v>
      </c>
      <c r="J13" s="1" t="s">
        <v>2362</v>
      </c>
      <c r="K13" s="1" t="s">
        <v>6055</v>
      </c>
      <c r="L13" s="1"/>
      <c r="M13" s="20">
        <f t="shared" si="0"/>
        <v>1</v>
      </c>
    </row>
    <row r="14" spans="1:14" ht="20.100000000000001" customHeight="1" x14ac:dyDescent="0.15">
      <c r="A14" s="1" t="s">
        <v>7</v>
      </c>
      <c r="B14" s="1" t="s">
        <v>6052</v>
      </c>
      <c r="C14" s="1" t="s">
        <v>6056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729</v>
      </c>
      <c r="I14" s="1" t="s">
        <v>84</v>
      </c>
      <c r="J14" s="1" t="s">
        <v>2362</v>
      </c>
      <c r="K14" s="1" t="s">
        <v>6057</v>
      </c>
      <c r="L14" s="1"/>
      <c r="M14" s="20">
        <f t="shared" si="0"/>
        <v>1</v>
      </c>
    </row>
    <row r="15" spans="1:14" ht="20.100000000000001" customHeight="1" x14ac:dyDescent="0.15">
      <c r="A15" s="1" t="s">
        <v>7</v>
      </c>
      <c r="B15" s="1" t="s">
        <v>6052</v>
      </c>
      <c r="C15" s="1" t="s">
        <v>6058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729</v>
      </c>
      <c r="I15" s="1" t="s">
        <v>84</v>
      </c>
      <c r="J15" s="1" t="s">
        <v>2362</v>
      </c>
      <c r="K15" s="1" t="s">
        <v>6059</v>
      </c>
      <c r="L15" s="1"/>
      <c r="M15" s="20">
        <f t="shared" si="0"/>
        <v>1</v>
      </c>
    </row>
    <row r="16" spans="1:14" ht="20.100000000000001" customHeight="1" x14ac:dyDescent="0.15">
      <c r="A16" s="1" t="s">
        <v>7</v>
      </c>
      <c r="B16" s="1" t="s">
        <v>6052</v>
      </c>
      <c r="C16" s="1" t="s">
        <v>6060</v>
      </c>
      <c r="D16" s="1" t="s">
        <v>50</v>
      </c>
      <c r="E16" s="1" t="s">
        <v>51</v>
      </c>
      <c r="F16" s="1" t="s">
        <v>51</v>
      </c>
      <c r="G16" s="1" t="s">
        <v>82</v>
      </c>
      <c r="H16" s="1" t="s">
        <v>729</v>
      </c>
      <c r="I16" s="1" t="s">
        <v>84</v>
      </c>
      <c r="J16" s="1" t="s">
        <v>2362</v>
      </c>
      <c r="K16" s="1" t="s">
        <v>6061</v>
      </c>
      <c r="L16" s="1"/>
      <c r="M16" s="20">
        <f t="shared" si="0"/>
        <v>1</v>
      </c>
    </row>
    <row r="17" spans="1:13" ht="20.100000000000001" customHeight="1" x14ac:dyDescent="0.15">
      <c r="A17" s="1" t="s">
        <v>7</v>
      </c>
      <c r="B17" s="1" t="s">
        <v>6052</v>
      </c>
      <c r="C17" s="1" t="s">
        <v>6062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729</v>
      </c>
      <c r="I17" s="1" t="s">
        <v>84</v>
      </c>
      <c r="J17" s="1" t="s">
        <v>2362</v>
      </c>
      <c r="K17" s="1" t="s">
        <v>6063</v>
      </c>
      <c r="L17" s="1"/>
      <c r="M17" s="20">
        <f t="shared" si="0"/>
        <v>1</v>
      </c>
    </row>
    <row r="18" spans="1:13" ht="20.100000000000001" customHeight="1" x14ac:dyDescent="0.15">
      <c r="A18" s="1" t="s">
        <v>7</v>
      </c>
      <c r="B18" s="1" t="s">
        <v>6052</v>
      </c>
      <c r="C18" s="1" t="s">
        <v>6064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729</v>
      </c>
      <c r="I18" s="1" t="s">
        <v>84</v>
      </c>
      <c r="J18" s="1" t="s">
        <v>2362</v>
      </c>
      <c r="K18" s="1" t="s">
        <v>6065</v>
      </c>
      <c r="L18" s="1"/>
      <c r="M18" s="20">
        <f t="shared" si="0"/>
        <v>1</v>
      </c>
    </row>
    <row r="19" spans="1:13" ht="20.100000000000001" customHeight="1" x14ac:dyDescent="0.15">
      <c r="A19" s="1" t="s">
        <v>7</v>
      </c>
      <c r="B19" s="1" t="s">
        <v>6052</v>
      </c>
      <c r="C19" s="1" t="s">
        <v>6066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729</v>
      </c>
      <c r="I19" s="1" t="s">
        <v>84</v>
      </c>
      <c r="J19" s="1" t="s">
        <v>2362</v>
      </c>
      <c r="K19" s="1" t="s">
        <v>6067</v>
      </c>
      <c r="L19" s="1"/>
      <c r="M19" s="20">
        <f t="shared" si="0"/>
        <v>1</v>
      </c>
    </row>
    <row r="20" spans="1:13" ht="20.100000000000001" customHeight="1" x14ac:dyDescent="0.15">
      <c r="A20" s="1" t="s">
        <v>7</v>
      </c>
      <c r="B20" s="1" t="s">
        <v>6052</v>
      </c>
      <c r="C20" s="1" t="s">
        <v>6068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729</v>
      </c>
      <c r="I20" s="1" t="s">
        <v>84</v>
      </c>
      <c r="J20" s="1" t="s">
        <v>2362</v>
      </c>
      <c r="K20" s="1" t="s">
        <v>6069</v>
      </c>
      <c r="L20" s="1"/>
      <c r="M20" s="20">
        <f t="shared" si="0"/>
        <v>1</v>
      </c>
    </row>
    <row r="21" spans="1:13" ht="20.100000000000001" customHeight="1" x14ac:dyDescent="0.15">
      <c r="A21" s="1" t="s">
        <v>7</v>
      </c>
      <c r="B21" s="1" t="s">
        <v>6052</v>
      </c>
      <c r="C21" s="1" t="s">
        <v>6070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729</v>
      </c>
      <c r="I21" s="1" t="s">
        <v>84</v>
      </c>
      <c r="J21" s="1" t="s">
        <v>2362</v>
      </c>
      <c r="K21" s="1" t="s">
        <v>6071</v>
      </c>
      <c r="L21" s="1"/>
      <c r="M21" s="20">
        <f t="shared" si="0"/>
        <v>1</v>
      </c>
    </row>
    <row r="22" spans="1:13" ht="20.100000000000001" customHeight="1" x14ac:dyDescent="0.15">
      <c r="A22" s="1" t="s">
        <v>7</v>
      </c>
      <c r="B22" s="1" t="s">
        <v>6052</v>
      </c>
      <c r="C22" s="1" t="s">
        <v>6072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729</v>
      </c>
      <c r="I22" s="1" t="s">
        <v>84</v>
      </c>
      <c r="J22" s="1" t="s">
        <v>2362</v>
      </c>
      <c r="K22" s="1" t="s">
        <v>6073</v>
      </c>
      <c r="L22" s="1"/>
      <c r="M22" s="20">
        <f t="shared" si="0"/>
        <v>1</v>
      </c>
    </row>
    <row r="23" spans="1:13" ht="20.100000000000001" customHeight="1" x14ac:dyDescent="0.15">
      <c r="A23" s="1" t="s">
        <v>7</v>
      </c>
      <c r="B23" s="1" t="s">
        <v>6052</v>
      </c>
      <c r="C23" s="1" t="s">
        <v>6074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729</v>
      </c>
      <c r="I23" s="1" t="s">
        <v>84</v>
      </c>
      <c r="J23" s="1" t="s">
        <v>2362</v>
      </c>
      <c r="K23" s="1" t="s">
        <v>6075</v>
      </c>
      <c r="L23" s="1"/>
      <c r="M23" s="20">
        <f t="shared" si="0"/>
        <v>1</v>
      </c>
    </row>
    <row r="24" spans="1:13" ht="20.100000000000001" customHeight="1" x14ac:dyDescent="0.15">
      <c r="A24" s="1" t="s">
        <v>7</v>
      </c>
      <c r="B24" s="1" t="s">
        <v>6052</v>
      </c>
      <c r="C24" s="1" t="s">
        <v>6076</v>
      </c>
      <c r="D24" s="1" t="s">
        <v>78</v>
      </c>
      <c r="E24" s="1" t="s">
        <v>51</v>
      </c>
      <c r="F24" s="1" t="s">
        <v>26832</v>
      </c>
      <c r="G24" s="1" t="s">
        <v>82</v>
      </c>
      <c r="H24" s="1" t="s">
        <v>2140</v>
      </c>
      <c r="I24" s="1" t="s">
        <v>84</v>
      </c>
      <c r="J24" s="1" t="s">
        <v>2362</v>
      </c>
      <c r="K24" s="1" t="s">
        <v>6077</v>
      </c>
      <c r="L24" s="1"/>
      <c r="M24" s="20">
        <f t="shared" si="0"/>
        <v>0</v>
      </c>
    </row>
    <row r="25" spans="1:13" ht="20.100000000000001" customHeight="1" x14ac:dyDescent="0.15">
      <c r="A25" s="1" t="s">
        <v>7</v>
      </c>
      <c r="B25" s="1" t="s">
        <v>6052</v>
      </c>
      <c r="C25" s="1" t="s">
        <v>6078</v>
      </c>
      <c r="D25" s="1" t="s">
        <v>78</v>
      </c>
      <c r="E25" s="1" t="s">
        <v>51</v>
      </c>
      <c r="F25" s="1" t="s">
        <v>26832</v>
      </c>
      <c r="G25" s="1" t="s">
        <v>82</v>
      </c>
      <c r="H25" s="1" t="s">
        <v>2140</v>
      </c>
      <c r="I25" s="1" t="s">
        <v>84</v>
      </c>
      <c r="J25" s="1" t="s">
        <v>2362</v>
      </c>
      <c r="K25" s="1" t="s">
        <v>6079</v>
      </c>
      <c r="L25" s="1"/>
      <c r="M25" s="20">
        <f t="shared" si="0"/>
        <v>0</v>
      </c>
    </row>
    <row r="26" spans="1:13" ht="20.100000000000001" customHeight="1" x14ac:dyDescent="0.15">
      <c r="A26" s="1" t="s">
        <v>7</v>
      </c>
      <c r="B26" s="1" t="s">
        <v>6052</v>
      </c>
      <c r="C26" s="1" t="s">
        <v>6080</v>
      </c>
      <c r="D26" s="1" t="s">
        <v>78</v>
      </c>
      <c r="E26" s="1" t="s">
        <v>51</v>
      </c>
      <c r="F26" s="1" t="s">
        <v>26832</v>
      </c>
      <c r="G26" s="1" t="s">
        <v>82</v>
      </c>
      <c r="H26" s="1" t="s">
        <v>2140</v>
      </c>
      <c r="I26" s="1" t="s">
        <v>84</v>
      </c>
      <c r="J26" s="1" t="s">
        <v>2362</v>
      </c>
      <c r="K26" s="1" t="s">
        <v>6081</v>
      </c>
      <c r="L26" s="1"/>
      <c r="M26" s="20">
        <f t="shared" si="0"/>
        <v>0</v>
      </c>
    </row>
    <row r="27" spans="1:13" ht="20.100000000000001" customHeight="1" x14ac:dyDescent="0.15">
      <c r="A27" s="1" t="s">
        <v>7</v>
      </c>
      <c r="B27" s="1" t="s">
        <v>6052</v>
      </c>
      <c r="C27" s="1" t="s">
        <v>6082</v>
      </c>
      <c r="D27" s="1" t="s">
        <v>78</v>
      </c>
      <c r="E27" s="1" t="s">
        <v>51</v>
      </c>
      <c r="F27" s="1" t="s">
        <v>26832</v>
      </c>
      <c r="G27" s="1" t="s">
        <v>82</v>
      </c>
      <c r="H27" s="1" t="s">
        <v>2140</v>
      </c>
      <c r="I27" s="1" t="s">
        <v>84</v>
      </c>
      <c r="J27" s="1" t="s">
        <v>2362</v>
      </c>
      <c r="K27" s="1" t="s">
        <v>6083</v>
      </c>
      <c r="L27" s="1"/>
      <c r="M27" s="20">
        <f t="shared" si="0"/>
        <v>0</v>
      </c>
    </row>
    <row r="28" spans="1:13" ht="20.100000000000001" customHeight="1" x14ac:dyDescent="0.15">
      <c r="A28" s="1" t="s">
        <v>7</v>
      </c>
      <c r="B28" s="1" t="s">
        <v>6052</v>
      </c>
      <c r="C28" s="1" t="s">
        <v>6084</v>
      </c>
      <c r="D28" s="1" t="s">
        <v>78</v>
      </c>
      <c r="E28" s="1" t="s">
        <v>51</v>
      </c>
      <c r="F28" s="1" t="s">
        <v>26832</v>
      </c>
      <c r="G28" s="1" t="s">
        <v>82</v>
      </c>
      <c r="H28" s="1" t="s">
        <v>2140</v>
      </c>
      <c r="I28" s="1" t="s">
        <v>84</v>
      </c>
      <c r="J28" s="1" t="s">
        <v>2362</v>
      </c>
      <c r="K28" s="1" t="s">
        <v>6085</v>
      </c>
      <c r="L28" s="1"/>
      <c r="M28" s="20">
        <f t="shared" si="0"/>
        <v>0</v>
      </c>
    </row>
    <row r="29" spans="1:13" ht="20.100000000000001" customHeight="1" x14ac:dyDescent="0.15">
      <c r="A29" s="1" t="s">
        <v>7</v>
      </c>
      <c r="B29" s="1" t="s">
        <v>6052</v>
      </c>
      <c r="C29" s="1" t="s">
        <v>6086</v>
      </c>
      <c r="D29" s="1" t="s">
        <v>78</v>
      </c>
      <c r="E29" s="1" t="s">
        <v>51</v>
      </c>
      <c r="F29" s="1" t="s">
        <v>26832</v>
      </c>
      <c r="G29" s="1" t="s">
        <v>82</v>
      </c>
      <c r="H29" s="1" t="s">
        <v>2140</v>
      </c>
      <c r="I29" s="1" t="s">
        <v>84</v>
      </c>
      <c r="J29" s="1" t="s">
        <v>2362</v>
      </c>
      <c r="K29" s="1" t="s">
        <v>6087</v>
      </c>
      <c r="L29" s="1"/>
      <c r="M29" s="20">
        <f t="shared" si="0"/>
        <v>0</v>
      </c>
    </row>
    <row r="30" spans="1:13" ht="20.100000000000001" customHeight="1" x14ac:dyDescent="0.15">
      <c r="A30" s="1" t="s">
        <v>7</v>
      </c>
      <c r="B30" s="1" t="s">
        <v>6052</v>
      </c>
      <c r="C30" s="1" t="s">
        <v>6088</v>
      </c>
      <c r="D30" s="1" t="s">
        <v>78</v>
      </c>
      <c r="E30" s="1" t="s">
        <v>51</v>
      </c>
      <c r="F30" s="1" t="s">
        <v>26832</v>
      </c>
      <c r="G30" s="1" t="s">
        <v>82</v>
      </c>
      <c r="H30" s="1" t="s">
        <v>2038</v>
      </c>
      <c r="I30" s="1" t="s">
        <v>84</v>
      </c>
      <c r="J30" s="1" t="s">
        <v>2039</v>
      </c>
      <c r="K30" s="1" t="s">
        <v>6089</v>
      </c>
      <c r="L30" s="1"/>
      <c r="M30" s="20">
        <f t="shared" si="0"/>
        <v>0</v>
      </c>
    </row>
    <row r="31" spans="1:13" ht="20.100000000000001" customHeight="1" x14ac:dyDescent="0.15">
      <c r="A31" s="1" t="s">
        <v>7</v>
      </c>
      <c r="B31" s="1" t="s">
        <v>6090</v>
      </c>
      <c r="C31" s="1" t="s">
        <v>6091</v>
      </c>
      <c r="D31" s="1" t="s">
        <v>50</v>
      </c>
      <c r="E31" s="1" t="s">
        <v>51</v>
      </c>
      <c r="F31" s="1" t="s">
        <v>51</v>
      </c>
      <c r="G31" s="1" t="s">
        <v>52</v>
      </c>
      <c r="H31" s="1" t="s">
        <v>739</v>
      </c>
      <c r="I31" s="1" t="s">
        <v>1230</v>
      </c>
      <c r="J31" s="1" t="s">
        <v>122</v>
      </c>
      <c r="K31" s="1" t="s">
        <v>6092</v>
      </c>
      <c r="L31" s="1"/>
      <c r="M31" s="20">
        <f t="shared" si="0"/>
        <v>1</v>
      </c>
    </row>
    <row r="32" spans="1:13" ht="20.100000000000001" customHeight="1" x14ac:dyDescent="0.15">
      <c r="A32" s="1" t="s">
        <v>7</v>
      </c>
      <c r="B32" s="1" t="s">
        <v>6090</v>
      </c>
      <c r="C32" s="1" t="s">
        <v>6093</v>
      </c>
      <c r="D32" s="1" t="s">
        <v>50</v>
      </c>
      <c r="E32" s="1" t="s">
        <v>51</v>
      </c>
      <c r="F32" s="1" t="s">
        <v>26832</v>
      </c>
      <c r="G32" s="1" t="s">
        <v>82</v>
      </c>
      <c r="H32" s="1" t="s">
        <v>129</v>
      </c>
      <c r="I32" s="1" t="s">
        <v>447</v>
      </c>
      <c r="J32" s="1" t="s">
        <v>2362</v>
      </c>
      <c r="K32" s="1" t="s">
        <v>6094</v>
      </c>
      <c r="L32" s="1"/>
      <c r="M32" s="20">
        <f t="shared" si="0"/>
        <v>0</v>
      </c>
    </row>
    <row r="33" spans="1:13" ht="20.100000000000001" customHeight="1" x14ac:dyDescent="0.15">
      <c r="A33" s="1" t="s">
        <v>7</v>
      </c>
      <c r="B33" s="1" t="s">
        <v>6090</v>
      </c>
      <c r="C33" s="1" t="s">
        <v>6095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739</v>
      </c>
      <c r="I33" s="1" t="s">
        <v>1230</v>
      </c>
      <c r="J33" s="1" t="s">
        <v>122</v>
      </c>
      <c r="K33" s="1" t="s">
        <v>6096</v>
      </c>
      <c r="L33" s="1"/>
      <c r="M33" s="20">
        <f t="shared" si="0"/>
        <v>1</v>
      </c>
    </row>
    <row r="34" spans="1:13" ht="20.100000000000001" customHeight="1" x14ac:dyDescent="0.15">
      <c r="A34" s="1" t="s">
        <v>7</v>
      </c>
      <c r="B34" s="1" t="s">
        <v>6090</v>
      </c>
      <c r="C34" s="1" t="s">
        <v>6097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739</v>
      </c>
      <c r="I34" s="1" t="s">
        <v>1230</v>
      </c>
      <c r="J34" s="1" t="s">
        <v>122</v>
      </c>
      <c r="K34" s="1" t="s">
        <v>6098</v>
      </c>
      <c r="L34" s="1"/>
      <c r="M34" s="20">
        <f t="shared" si="0"/>
        <v>1</v>
      </c>
    </row>
    <row r="35" spans="1:13" ht="20.100000000000001" customHeight="1" x14ac:dyDescent="0.15">
      <c r="A35" s="1" t="s">
        <v>7</v>
      </c>
      <c r="B35" s="1" t="s">
        <v>6090</v>
      </c>
      <c r="C35" s="1" t="s">
        <v>6099</v>
      </c>
      <c r="D35" s="1" t="s">
        <v>78</v>
      </c>
      <c r="E35" s="1" t="s">
        <v>51</v>
      </c>
      <c r="F35" s="1" t="s">
        <v>179</v>
      </c>
      <c r="G35" s="1" t="s">
        <v>82</v>
      </c>
      <c r="H35" s="1" t="s">
        <v>2038</v>
      </c>
      <c r="I35" s="1" t="s">
        <v>84</v>
      </c>
      <c r="J35" s="1" t="s">
        <v>2039</v>
      </c>
      <c r="K35" s="1" t="s">
        <v>6100</v>
      </c>
      <c r="L35" s="1"/>
      <c r="M35" s="20">
        <f t="shared" si="0"/>
        <v>0</v>
      </c>
    </row>
    <row r="36" spans="1:13" ht="20.100000000000001" customHeight="1" x14ac:dyDescent="0.15">
      <c r="A36" s="1" t="s">
        <v>7</v>
      </c>
      <c r="B36" s="1" t="s">
        <v>6090</v>
      </c>
      <c r="C36" s="1" t="s">
        <v>6101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739</v>
      </c>
      <c r="I36" s="1" t="s">
        <v>1230</v>
      </c>
      <c r="J36" s="1" t="s">
        <v>122</v>
      </c>
      <c r="K36" s="1" t="s">
        <v>6102</v>
      </c>
      <c r="L36" s="1"/>
      <c r="M36" s="20">
        <f t="shared" si="0"/>
        <v>1</v>
      </c>
    </row>
    <row r="37" spans="1:13" ht="20.100000000000001" customHeight="1" x14ac:dyDescent="0.15">
      <c r="A37" s="1" t="s">
        <v>7</v>
      </c>
      <c r="B37" s="1" t="s">
        <v>6090</v>
      </c>
      <c r="C37" s="1" t="s">
        <v>6103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739</v>
      </c>
      <c r="I37" s="1" t="s">
        <v>1230</v>
      </c>
      <c r="J37" s="1" t="s">
        <v>122</v>
      </c>
      <c r="K37" s="1" t="s">
        <v>6104</v>
      </c>
      <c r="L37" s="1"/>
      <c r="M37" s="20">
        <f t="shared" si="0"/>
        <v>1</v>
      </c>
    </row>
    <row r="38" spans="1:13" ht="20.100000000000001" customHeight="1" x14ac:dyDescent="0.15">
      <c r="A38" s="1" t="s">
        <v>7</v>
      </c>
      <c r="B38" s="1" t="s">
        <v>6105</v>
      </c>
      <c r="C38" s="1" t="s">
        <v>6106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692</v>
      </c>
      <c r="L38" s="1"/>
      <c r="M38" s="20">
        <f t="shared" si="0"/>
        <v>1</v>
      </c>
    </row>
    <row r="39" spans="1:13" ht="20.100000000000001" customHeight="1" x14ac:dyDescent="0.15">
      <c r="A39" s="1" t="s">
        <v>7</v>
      </c>
      <c r="B39" s="1" t="s">
        <v>6105</v>
      </c>
      <c r="C39" s="1" t="s">
        <v>6107</v>
      </c>
      <c r="D39" s="1" t="s">
        <v>50</v>
      </c>
      <c r="E39" s="1" t="s">
        <v>51</v>
      </c>
      <c r="F39" s="1" t="s">
        <v>26832</v>
      </c>
      <c r="G39" s="1" t="s">
        <v>82</v>
      </c>
      <c r="H39" s="1" t="s">
        <v>1151</v>
      </c>
      <c r="I39" s="1" t="s">
        <v>1141</v>
      </c>
      <c r="J39" s="1" t="s">
        <v>663</v>
      </c>
      <c r="K39" s="1" t="s">
        <v>6108</v>
      </c>
      <c r="L39" s="1"/>
      <c r="M39" s="20">
        <f t="shared" si="0"/>
        <v>0</v>
      </c>
    </row>
    <row r="40" spans="1:13" ht="20.100000000000001" customHeight="1" x14ac:dyDescent="0.15">
      <c r="A40" s="1" t="s">
        <v>7</v>
      </c>
      <c r="B40" s="1" t="s">
        <v>6105</v>
      </c>
      <c r="C40" s="1" t="s">
        <v>6109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207</v>
      </c>
      <c r="I40" s="1" t="s">
        <v>84</v>
      </c>
      <c r="J40" s="1" t="s">
        <v>122</v>
      </c>
      <c r="K40" s="1" t="s">
        <v>6110</v>
      </c>
      <c r="L40" s="1"/>
      <c r="M40" s="20">
        <f t="shared" si="0"/>
        <v>1</v>
      </c>
    </row>
    <row r="41" spans="1:13" ht="20.100000000000001" customHeight="1" x14ac:dyDescent="0.15">
      <c r="A41" s="1" t="s">
        <v>7</v>
      </c>
      <c r="B41" s="1" t="s">
        <v>6105</v>
      </c>
      <c r="C41" s="1" t="s">
        <v>6111</v>
      </c>
      <c r="D41" s="1" t="s">
        <v>78</v>
      </c>
      <c r="E41" s="1" t="s">
        <v>51</v>
      </c>
      <c r="F41" s="1" t="s">
        <v>179</v>
      </c>
      <c r="G41" s="1" t="s">
        <v>82</v>
      </c>
      <c r="H41" s="1" t="s">
        <v>1151</v>
      </c>
      <c r="I41" s="1" t="s">
        <v>1141</v>
      </c>
      <c r="J41" s="1" t="s">
        <v>663</v>
      </c>
      <c r="K41" s="1" t="s">
        <v>6112</v>
      </c>
      <c r="L41" s="1"/>
      <c r="M41" s="20">
        <f t="shared" si="0"/>
        <v>0</v>
      </c>
    </row>
    <row r="42" spans="1:13" ht="20.100000000000001" customHeight="1" x14ac:dyDescent="0.15">
      <c r="A42" s="1" t="s">
        <v>7</v>
      </c>
      <c r="B42" s="1" t="s">
        <v>6105</v>
      </c>
      <c r="C42" s="1" t="s">
        <v>6113</v>
      </c>
      <c r="D42" s="1" t="s">
        <v>78</v>
      </c>
      <c r="E42" s="1" t="s">
        <v>51</v>
      </c>
      <c r="F42" s="1" t="s">
        <v>179</v>
      </c>
      <c r="G42" s="1" t="s">
        <v>82</v>
      </c>
      <c r="H42" s="1" t="s">
        <v>1151</v>
      </c>
      <c r="I42" s="1" t="s">
        <v>1141</v>
      </c>
      <c r="J42" s="1" t="s">
        <v>663</v>
      </c>
      <c r="K42" s="1" t="s">
        <v>6114</v>
      </c>
      <c r="L42" s="1"/>
      <c r="M42" s="20">
        <f t="shared" si="0"/>
        <v>0</v>
      </c>
    </row>
    <row r="43" spans="1:13" ht="20.100000000000001" customHeight="1" x14ac:dyDescent="0.15">
      <c r="A43" s="1" t="s">
        <v>7</v>
      </c>
      <c r="B43" s="1" t="s">
        <v>6105</v>
      </c>
      <c r="C43" s="1" t="s">
        <v>6115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122</v>
      </c>
      <c r="K43" s="1" t="s">
        <v>6116</v>
      </c>
      <c r="L43" s="1"/>
      <c r="M43" s="20">
        <f t="shared" si="0"/>
        <v>1</v>
      </c>
    </row>
    <row r="44" spans="1:13" ht="20.100000000000001" customHeight="1" x14ac:dyDescent="0.15">
      <c r="A44" s="1" t="s">
        <v>7</v>
      </c>
      <c r="B44" s="1" t="s">
        <v>6105</v>
      </c>
      <c r="C44" s="1" t="s">
        <v>6117</v>
      </c>
      <c r="D44" s="1" t="s">
        <v>78</v>
      </c>
      <c r="E44" s="1" t="s">
        <v>51</v>
      </c>
      <c r="F44" s="1" t="s">
        <v>179</v>
      </c>
      <c r="G44" s="1" t="s">
        <v>82</v>
      </c>
      <c r="H44" s="1" t="s">
        <v>1151</v>
      </c>
      <c r="I44" s="1" t="s">
        <v>1141</v>
      </c>
      <c r="J44" s="1" t="s">
        <v>663</v>
      </c>
      <c r="K44" s="1" t="s">
        <v>6118</v>
      </c>
      <c r="L44" s="1"/>
      <c r="M44" s="20">
        <f t="shared" si="0"/>
        <v>0</v>
      </c>
    </row>
    <row r="45" spans="1:13" ht="20.100000000000001" customHeight="1" x14ac:dyDescent="0.15">
      <c r="A45" s="1" t="s">
        <v>7</v>
      </c>
      <c r="B45" s="1" t="s">
        <v>6105</v>
      </c>
      <c r="C45" s="1" t="s">
        <v>6119</v>
      </c>
      <c r="D45" s="1" t="s">
        <v>78</v>
      </c>
      <c r="E45" s="1" t="s">
        <v>51</v>
      </c>
      <c r="F45" s="1" t="s">
        <v>179</v>
      </c>
      <c r="G45" s="1" t="s">
        <v>82</v>
      </c>
      <c r="H45" s="1" t="s">
        <v>1151</v>
      </c>
      <c r="I45" s="1" t="s">
        <v>1141</v>
      </c>
      <c r="J45" s="1" t="s">
        <v>663</v>
      </c>
      <c r="K45" s="1" t="s">
        <v>6120</v>
      </c>
      <c r="L45" s="1"/>
      <c r="M45" s="20">
        <f t="shared" si="0"/>
        <v>0</v>
      </c>
    </row>
    <row r="46" spans="1:13" ht="20.100000000000001" customHeight="1" x14ac:dyDescent="0.15">
      <c r="A46" s="1" t="s">
        <v>7</v>
      </c>
      <c r="B46" s="1" t="s">
        <v>6105</v>
      </c>
      <c r="C46" s="1" t="s">
        <v>6121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121</v>
      </c>
      <c r="I46" s="1" t="s">
        <v>84</v>
      </c>
      <c r="J46" s="1" t="s">
        <v>122</v>
      </c>
      <c r="K46" s="1" t="s">
        <v>6122</v>
      </c>
      <c r="L46" s="1"/>
      <c r="M46" s="20">
        <f t="shared" si="0"/>
        <v>1</v>
      </c>
    </row>
    <row r="47" spans="1:13" ht="20.100000000000001" customHeight="1" x14ac:dyDescent="0.15">
      <c r="A47" s="1" t="s">
        <v>7</v>
      </c>
      <c r="B47" s="1" t="s">
        <v>6105</v>
      </c>
      <c r="C47" s="1" t="s">
        <v>6123</v>
      </c>
      <c r="D47" s="1" t="s">
        <v>78</v>
      </c>
      <c r="E47" s="1" t="s">
        <v>51</v>
      </c>
      <c r="F47" s="1" t="s">
        <v>51</v>
      </c>
      <c r="G47" s="1" t="s">
        <v>82</v>
      </c>
      <c r="H47" s="1" t="s">
        <v>207</v>
      </c>
      <c r="I47" s="1" t="s">
        <v>84</v>
      </c>
      <c r="J47" s="1" t="s">
        <v>122</v>
      </c>
      <c r="K47" s="1" t="s">
        <v>6124</v>
      </c>
      <c r="L47" s="1"/>
      <c r="M47" s="20">
        <f t="shared" si="0"/>
        <v>1</v>
      </c>
    </row>
    <row r="48" spans="1:13" ht="20.100000000000001" customHeight="1" x14ac:dyDescent="0.15">
      <c r="A48" s="1" t="s">
        <v>7</v>
      </c>
      <c r="B48" s="1" t="s">
        <v>6105</v>
      </c>
      <c r="C48" s="1" t="s">
        <v>6125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122</v>
      </c>
      <c r="K48" s="1" t="s">
        <v>6126</v>
      </c>
      <c r="L48" s="1"/>
      <c r="M48" s="20">
        <f t="shared" si="0"/>
        <v>1</v>
      </c>
    </row>
    <row r="49" spans="1:13" ht="20.100000000000001" customHeight="1" x14ac:dyDescent="0.15">
      <c r="A49" s="1" t="s">
        <v>7</v>
      </c>
      <c r="B49" s="1" t="s">
        <v>6105</v>
      </c>
      <c r="C49" s="1" t="s">
        <v>6127</v>
      </c>
      <c r="D49" s="1" t="s">
        <v>78</v>
      </c>
      <c r="E49" s="1" t="s">
        <v>51</v>
      </c>
      <c r="F49" s="1" t="s">
        <v>179</v>
      </c>
      <c r="G49" s="1" t="s">
        <v>82</v>
      </c>
      <c r="H49" s="1" t="s">
        <v>1151</v>
      </c>
      <c r="I49" s="1" t="s">
        <v>1141</v>
      </c>
      <c r="J49" s="1" t="s">
        <v>663</v>
      </c>
      <c r="K49" s="1" t="s">
        <v>6128</v>
      </c>
      <c r="L49" s="1"/>
      <c r="M49" s="20">
        <f t="shared" si="0"/>
        <v>0</v>
      </c>
    </row>
    <row r="50" spans="1:13" ht="20.100000000000001" customHeight="1" x14ac:dyDescent="0.15">
      <c r="A50" s="1" t="s">
        <v>7</v>
      </c>
      <c r="B50" s="1" t="s">
        <v>6105</v>
      </c>
      <c r="C50" s="1" t="s">
        <v>6129</v>
      </c>
      <c r="D50" s="1" t="s">
        <v>78</v>
      </c>
      <c r="E50" s="1" t="s">
        <v>51</v>
      </c>
      <c r="F50" s="1" t="s">
        <v>179</v>
      </c>
      <c r="G50" s="1" t="s">
        <v>82</v>
      </c>
      <c r="H50" s="1" t="s">
        <v>2038</v>
      </c>
      <c r="I50" s="1" t="s">
        <v>84</v>
      </c>
      <c r="J50" s="1" t="s">
        <v>2039</v>
      </c>
      <c r="K50" s="1" t="s">
        <v>6130</v>
      </c>
      <c r="L50" s="1"/>
      <c r="M50" s="20">
        <f t="shared" si="0"/>
        <v>0</v>
      </c>
    </row>
    <row r="51" spans="1:13" ht="20.100000000000001" customHeight="1" x14ac:dyDescent="0.15">
      <c r="A51" s="1" t="s">
        <v>7</v>
      </c>
      <c r="B51" s="1" t="s">
        <v>6131</v>
      </c>
      <c r="C51" s="1" t="s">
        <v>6132</v>
      </c>
      <c r="D51" s="1" t="s">
        <v>50</v>
      </c>
      <c r="E51" s="1" t="s">
        <v>51</v>
      </c>
      <c r="F51" s="1" t="s">
        <v>26832</v>
      </c>
      <c r="G51" s="1" t="s">
        <v>82</v>
      </c>
      <c r="H51" s="1" t="s">
        <v>1151</v>
      </c>
      <c r="I51" s="1" t="s">
        <v>1141</v>
      </c>
      <c r="J51" s="1" t="s">
        <v>663</v>
      </c>
      <c r="K51" s="1" t="s">
        <v>6133</v>
      </c>
      <c r="L51" s="1"/>
      <c r="M51" s="20">
        <f t="shared" si="0"/>
        <v>0</v>
      </c>
    </row>
    <row r="52" spans="1:13" ht="20.100000000000001" customHeight="1" x14ac:dyDescent="0.15">
      <c r="A52" s="1" t="s">
        <v>7</v>
      </c>
      <c r="B52" s="1" t="s">
        <v>6131</v>
      </c>
      <c r="C52" s="1" t="s">
        <v>6134</v>
      </c>
      <c r="D52" s="1" t="s">
        <v>78</v>
      </c>
      <c r="E52" s="1" t="s">
        <v>51</v>
      </c>
      <c r="F52" s="1" t="s">
        <v>179</v>
      </c>
      <c r="G52" s="1" t="s">
        <v>82</v>
      </c>
      <c r="H52" s="1" t="s">
        <v>1151</v>
      </c>
      <c r="I52" s="1" t="s">
        <v>1141</v>
      </c>
      <c r="J52" s="1" t="s">
        <v>663</v>
      </c>
      <c r="K52" s="1" t="s">
        <v>6135</v>
      </c>
      <c r="L52" s="1"/>
      <c r="M52" s="20">
        <f t="shared" si="0"/>
        <v>0</v>
      </c>
    </row>
    <row r="53" spans="1:13" ht="20.100000000000001" customHeight="1" x14ac:dyDescent="0.15">
      <c r="A53" s="1" t="s">
        <v>7</v>
      </c>
      <c r="B53" s="1" t="s">
        <v>6131</v>
      </c>
      <c r="C53" s="1" t="s">
        <v>6136</v>
      </c>
      <c r="D53" s="1" t="s">
        <v>78</v>
      </c>
      <c r="E53" s="1" t="s">
        <v>51</v>
      </c>
      <c r="F53" s="1" t="s">
        <v>179</v>
      </c>
      <c r="G53" s="1" t="s">
        <v>82</v>
      </c>
      <c r="H53" s="1" t="s">
        <v>1151</v>
      </c>
      <c r="I53" s="1" t="s">
        <v>1141</v>
      </c>
      <c r="J53" s="1" t="s">
        <v>663</v>
      </c>
      <c r="K53" s="1" t="s">
        <v>6137</v>
      </c>
      <c r="L53" s="1"/>
      <c r="M53" s="20">
        <f t="shared" si="0"/>
        <v>0</v>
      </c>
    </row>
    <row r="54" spans="1:13" ht="20.100000000000001" customHeight="1" x14ac:dyDescent="0.15">
      <c r="A54" s="1" t="s">
        <v>7</v>
      </c>
      <c r="B54" s="1" t="s">
        <v>6131</v>
      </c>
      <c r="C54" s="1" t="s">
        <v>6138</v>
      </c>
      <c r="D54" s="1" t="s">
        <v>78</v>
      </c>
      <c r="E54" s="1" t="s">
        <v>51</v>
      </c>
      <c r="F54" s="1" t="s">
        <v>179</v>
      </c>
      <c r="G54" s="1" t="s">
        <v>82</v>
      </c>
      <c r="H54" s="1" t="s">
        <v>1151</v>
      </c>
      <c r="I54" s="1" t="s">
        <v>1141</v>
      </c>
      <c r="J54" s="1" t="s">
        <v>663</v>
      </c>
      <c r="K54" s="1" t="s">
        <v>6139</v>
      </c>
      <c r="L54" s="1"/>
      <c r="M54" s="20">
        <f t="shared" si="0"/>
        <v>0</v>
      </c>
    </row>
    <row r="55" spans="1:13" ht="20.100000000000001" customHeight="1" x14ac:dyDescent="0.15">
      <c r="A55" s="1" t="s">
        <v>7</v>
      </c>
      <c r="B55" s="1" t="s">
        <v>6140</v>
      </c>
      <c r="C55" s="1" t="s">
        <v>6141</v>
      </c>
      <c r="D55" s="1" t="s">
        <v>849</v>
      </c>
      <c r="E55" s="1" t="s">
        <v>51</v>
      </c>
      <c r="F55" s="1" t="s">
        <v>26832</v>
      </c>
      <c r="G55" s="1" t="s">
        <v>82</v>
      </c>
      <c r="H55" s="1" t="s">
        <v>83</v>
      </c>
      <c r="I55" s="1" t="s">
        <v>84</v>
      </c>
      <c r="J55" s="1" t="s">
        <v>6142</v>
      </c>
      <c r="K55" s="1" t="s">
        <v>6143</v>
      </c>
      <c r="L55" s="1"/>
      <c r="M55" s="20">
        <f t="shared" si="0"/>
        <v>0</v>
      </c>
    </row>
    <row r="56" spans="1:13" ht="20.100000000000001" customHeight="1" x14ac:dyDescent="0.15">
      <c r="A56" s="1" t="s">
        <v>7</v>
      </c>
      <c r="B56" s="1" t="s">
        <v>6144</v>
      </c>
      <c r="C56" s="1" t="s">
        <v>6145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739</v>
      </c>
      <c r="I56" s="1" t="s">
        <v>1230</v>
      </c>
      <c r="J56" s="1" t="s">
        <v>122</v>
      </c>
      <c r="K56" s="1" t="s">
        <v>6146</v>
      </c>
      <c r="L56" s="1"/>
      <c r="M56" s="20">
        <f t="shared" si="0"/>
        <v>1</v>
      </c>
    </row>
    <row r="57" spans="1:13" ht="20.100000000000001" customHeight="1" x14ac:dyDescent="0.15">
      <c r="A57" s="1" t="s">
        <v>7</v>
      </c>
      <c r="B57" s="1" t="s">
        <v>6144</v>
      </c>
      <c r="C57" s="1" t="s">
        <v>6147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739</v>
      </c>
      <c r="I57" s="1" t="s">
        <v>1230</v>
      </c>
      <c r="J57" s="1" t="s">
        <v>122</v>
      </c>
      <c r="K57" s="1" t="s">
        <v>6148</v>
      </c>
      <c r="L57" s="1"/>
      <c r="M57" s="20">
        <f t="shared" si="0"/>
        <v>1</v>
      </c>
    </row>
    <row r="58" spans="1:13" ht="20.100000000000001" customHeight="1" x14ac:dyDescent="0.15">
      <c r="A58" s="1" t="s">
        <v>7</v>
      </c>
      <c r="B58" s="1" t="s">
        <v>6144</v>
      </c>
      <c r="C58" s="1" t="s">
        <v>6149</v>
      </c>
      <c r="D58" s="1" t="s">
        <v>78</v>
      </c>
      <c r="E58" s="1" t="s">
        <v>51</v>
      </c>
      <c r="F58" s="1" t="s">
        <v>81</v>
      </c>
      <c r="G58" s="1" t="s">
        <v>82</v>
      </c>
      <c r="H58" s="1" t="s">
        <v>180</v>
      </c>
      <c r="I58" s="1" t="s">
        <v>447</v>
      </c>
      <c r="J58" s="1" t="s">
        <v>730</v>
      </c>
      <c r="K58" s="1" t="s">
        <v>6150</v>
      </c>
      <c r="L58" s="1"/>
      <c r="M58" s="20">
        <f t="shared" si="0"/>
        <v>0</v>
      </c>
    </row>
    <row r="59" spans="1:13" ht="20.100000000000001" customHeight="1" x14ac:dyDescent="0.15">
      <c r="A59" s="1" t="s">
        <v>7</v>
      </c>
      <c r="B59" s="1" t="s">
        <v>6144</v>
      </c>
      <c r="C59" s="1" t="s">
        <v>6151</v>
      </c>
      <c r="D59" s="1" t="s">
        <v>78</v>
      </c>
      <c r="E59" s="1" t="s">
        <v>51</v>
      </c>
      <c r="F59" s="1" t="s">
        <v>51</v>
      </c>
      <c r="G59" s="1" t="s">
        <v>52</v>
      </c>
      <c r="H59" s="1" t="s">
        <v>739</v>
      </c>
      <c r="I59" s="1" t="s">
        <v>1230</v>
      </c>
      <c r="J59" s="1" t="s">
        <v>122</v>
      </c>
      <c r="K59" s="1" t="s">
        <v>6152</v>
      </c>
      <c r="L59" s="1"/>
      <c r="M59" s="20">
        <f t="shared" si="0"/>
        <v>1</v>
      </c>
    </row>
    <row r="60" spans="1:13" ht="20.100000000000001" customHeight="1" x14ac:dyDescent="0.15">
      <c r="A60" s="1" t="s">
        <v>7</v>
      </c>
      <c r="B60" s="1" t="s">
        <v>6144</v>
      </c>
      <c r="C60" s="1" t="s">
        <v>6153</v>
      </c>
      <c r="D60" s="1" t="s">
        <v>849</v>
      </c>
      <c r="E60" s="1" t="s">
        <v>51</v>
      </c>
      <c r="F60" s="1" t="s">
        <v>26832</v>
      </c>
      <c r="G60" s="1" t="s">
        <v>82</v>
      </c>
      <c r="H60" s="1" t="s">
        <v>83</v>
      </c>
      <c r="I60" s="1" t="s">
        <v>84</v>
      </c>
      <c r="J60" s="1" t="s">
        <v>6142</v>
      </c>
      <c r="K60" s="1" t="s">
        <v>6154</v>
      </c>
      <c r="L60" s="1"/>
      <c r="M60" s="20">
        <f t="shared" si="0"/>
        <v>0</v>
      </c>
    </row>
    <row r="61" spans="1:13" ht="20.100000000000001" customHeight="1" x14ac:dyDescent="0.15">
      <c r="A61" s="1" t="s">
        <v>7</v>
      </c>
      <c r="B61" s="1" t="s">
        <v>6155</v>
      </c>
      <c r="C61" s="1" t="s">
        <v>6156</v>
      </c>
      <c r="D61" s="1" t="s">
        <v>50</v>
      </c>
      <c r="E61" s="1" t="s">
        <v>51</v>
      </c>
      <c r="F61" s="1" t="s">
        <v>51</v>
      </c>
      <c r="G61" s="1" t="s">
        <v>52</v>
      </c>
      <c r="H61" s="1" t="s">
        <v>739</v>
      </c>
      <c r="I61" s="1" t="s">
        <v>1230</v>
      </c>
      <c r="J61" s="1" t="s">
        <v>122</v>
      </c>
      <c r="K61" s="1" t="s">
        <v>6157</v>
      </c>
      <c r="L61" s="1"/>
      <c r="M61" s="20">
        <f t="shared" si="0"/>
        <v>1</v>
      </c>
    </row>
    <row r="62" spans="1:13" ht="20.100000000000001" customHeight="1" x14ac:dyDescent="0.15">
      <c r="A62" s="1" t="s">
        <v>7</v>
      </c>
      <c r="B62" s="1" t="s">
        <v>6155</v>
      </c>
      <c r="C62" s="1" t="s">
        <v>6158</v>
      </c>
      <c r="D62" s="1" t="s">
        <v>50</v>
      </c>
      <c r="E62" s="1" t="s">
        <v>51</v>
      </c>
      <c r="F62" s="1" t="s">
        <v>51</v>
      </c>
      <c r="G62" s="1" t="s">
        <v>52</v>
      </c>
      <c r="H62" s="1" t="s">
        <v>739</v>
      </c>
      <c r="I62" s="1" t="s">
        <v>1230</v>
      </c>
      <c r="J62" s="1" t="s">
        <v>122</v>
      </c>
      <c r="K62" s="1" t="s">
        <v>6159</v>
      </c>
      <c r="L62" s="1"/>
      <c r="M62" s="20">
        <f t="shared" si="0"/>
        <v>1</v>
      </c>
    </row>
    <row r="63" spans="1:13" ht="20.100000000000001" customHeight="1" x14ac:dyDescent="0.15">
      <c r="A63" s="1" t="s">
        <v>7</v>
      </c>
      <c r="B63" s="1" t="s">
        <v>6155</v>
      </c>
      <c r="C63" s="1" t="s">
        <v>6160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739</v>
      </c>
      <c r="I63" s="1" t="s">
        <v>1230</v>
      </c>
      <c r="J63" s="1" t="s">
        <v>122</v>
      </c>
      <c r="K63" s="1" t="s">
        <v>6161</v>
      </c>
      <c r="L63" s="1"/>
      <c r="M63" s="20">
        <f t="shared" si="0"/>
        <v>1</v>
      </c>
    </row>
    <row r="64" spans="1:13" ht="20.100000000000001" customHeight="1" x14ac:dyDescent="0.15">
      <c r="A64" s="1" t="s">
        <v>7</v>
      </c>
      <c r="B64" s="1" t="s">
        <v>6155</v>
      </c>
      <c r="C64" s="1" t="s">
        <v>6162</v>
      </c>
      <c r="D64" s="1" t="s">
        <v>78</v>
      </c>
      <c r="E64" s="1" t="s">
        <v>51</v>
      </c>
      <c r="F64" s="1" t="s">
        <v>51</v>
      </c>
      <c r="G64" s="1" t="s">
        <v>52</v>
      </c>
      <c r="H64" s="1" t="s">
        <v>739</v>
      </c>
      <c r="I64" s="1" t="s">
        <v>1230</v>
      </c>
      <c r="J64" s="1" t="s">
        <v>122</v>
      </c>
      <c r="K64" s="1" t="s">
        <v>6163</v>
      </c>
      <c r="L64" s="1"/>
      <c r="M64" s="20">
        <f t="shared" si="0"/>
        <v>1</v>
      </c>
    </row>
    <row r="65" spans="1:13" ht="20.100000000000001" customHeight="1" x14ac:dyDescent="0.15">
      <c r="A65" s="1" t="s">
        <v>7</v>
      </c>
      <c r="B65" s="1" t="s">
        <v>6155</v>
      </c>
      <c r="C65" s="1" t="s">
        <v>6164</v>
      </c>
      <c r="D65" s="1" t="s">
        <v>78</v>
      </c>
      <c r="E65" s="1" t="s">
        <v>51</v>
      </c>
      <c r="F65" s="1" t="s">
        <v>26832</v>
      </c>
      <c r="G65" s="1" t="s">
        <v>82</v>
      </c>
      <c r="H65" s="1" t="s">
        <v>2038</v>
      </c>
      <c r="I65" s="1" t="s">
        <v>84</v>
      </c>
      <c r="J65" s="1" t="s">
        <v>2039</v>
      </c>
      <c r="K65" s="1" t="s">
        <v>6165</v>
      </c>
      <c r="L65" s="1"/>
      <c r="M65" s="20">
        <f t="shared" si="0"/>
        <v>0</v>
      </c>
    </row>
    <row r="66" spans="1:13" ht="20.100000000000001" customHeight="1" x14ac:dyDescent="0.15">
      <c r="A66" s="1" t="s">
        <v>7</v>
      </c>
      <c r="B66" s="1" t="s">
        <v>6155</v>
      </c>
      <c r="C66" s="1" t="s">
        <v>6166</v>
      </c>
      <c r="D66" s="1" t="s">
        <v>78</v>
      </c>
      <c r="E66" s="1" t="s">
        <v>51</v>
      </c>
      <c r="F66" s="1" t="s">
        <v>179</v>
      </c>
      <c r="G66" s="1" t="s">
        <v>82</v>
      </c>
      <c r="H66" s="1" t="s">
        <v>180</v>
      </c>
      <c r="I66" s="1" t="s">
        <v>447</v>
      </c>
      <c r="J66" s="1" t="s">
        <v>730</v>
      </c>
      <c r="K66" s="1" t="s">
        <v>6167</v>
      </c>
      <c r="L66" s="1"/>
      <c r="M66" s="20">
        <f t="shared" si="0"/>
        <v>0</v>
      </c>
    </row>
    <row r="67" spans="1:13" ht="20.100000000000001" customHeight="1" x14ac:dyDescent="0.15">
      <c r="A67" s="1" t="s">
        <v>7</v>
      </c>
      <c r="B67" s="1" t="s">
        <v>6155</v>
      </c>
      <c r="C67" s="1" t="s">
        <v>6168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739</v>
      </c>
      <c r="I67" s="1" t="s">
        <v>1230</v>
      </c>
      <c r="J67" s="1" t="s">
        <v>122</v>
      </c>
      <c r="K67" s="1" t="s">
        <v>6169</v>
      </c>
      <c r="L67" s="1"/>
      <c r="M67" s="20">
        <f t="shared" si="0"/>
        <v>1</v>
      </c>
    </row>
    <row r="68" spans="1:13" ht="20.100000000000001" customHeight="1" x14ac:dyDescent="0.15">
      <c r="A68" s="1" t="s">
        <v>7</v>
      </c>
      <c r="B68" s="1" t="s">
        <v>6170</v>
      </c>
      <c r="C68" s="1" t="s">
        <v>6171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739</v>
      </c>
      <c r="I68" s="1" t="s">
        <v>1230</v>
      </c>
      <c r="J68" s="1" t="s">
        <v>122</v>
      </c>
      <c r="K68" s="1" t="s">
        <v>6172</v>
      </c>
      <c r="L68" s="1"/>
      <c r="M68" s="20">
        <f t="shared" si="0"/>
        <v>1</v>
      </c>
    </row>
    <row r="69" spans="1:13" ht="20.100000000000001" customHeight="1" x14ac:dyDescent="0.15">
      <c r="A69" s="1" t="s">
        <v>7</v>
      </c>
      <c r="B69" s="1" t="s">
        <v>6170</v>
      </c>
      <c r="C69" s="1" t="s">
        <v>6173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739</v>
      </c>
      <c r="I69" s="1" t="s">
        <v>1230</v>
      </c>
      <c r="J69" s="1" t="s">
        <v>122</v>
      </c>
      <c r="K69" s="1" t="s">
        <v>6174</v>
      </c>
      <c r="L69" s="1"/>
      <c r="M69" s="20">
        <f t="shared" si="0"/>
        <v>1</v>
      </c>
    </row>
    <row r="70" spans="1:13" ht="20.100000000000001" customHeight="1" x14ac:dyDescent="0.15">
      <c r="A70" s="1" t="s">
        <v>7</v>
      </c>
      <c r="B70" s="1" t="s">
        <v>6170</v>
      </c>
      <c r="C70" s="1" t="s">
        <v>6175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739</v>
      </c>
      <c r="I70" s="1" t="s">
        <v>1230</v>
      </c>
      <c r="J70" s="1" t="s">
        <v>122</v>
      </c>
      <c r="K70" s="1" t="s">
        <v>6176</v>
      </c>
      <c r="L70" s="1"/>
      <c r="M70" s="20">
        <f t="shared" si="0"/>
        <v>1</v>
      </c>
    </row>
    <row r="71" spans="1:13" ht="20.100000000000001" customHeight="1" x14ac:dyDescent="0.15">
      <c r="A71" s="1" t="s">
        <v>7</v>
      </c>
      <c r="B71" s="1" t="s">
        <v>6170</v>
      </c>
      <c r="C71" s="1" t="s">
        <v>6177</v>
      </c>
      <c r="D71" s="1" t="s">
        <v>78</v>
      </c>
      <c r="E71" s="1" t="s">
        <v>51</v>
      </c>
      <c r="F71" s="1" t="s">
        <v>179</v>
      </c>
      <c r="G71" s="1" t="s">
        <v>82</v>
      </c>
      <c r="H71" s="1" t="s">
        <v>2038</v>
      </c>
      <c r="I71" s="1" t="s">
        <v>84</v>
      </c>
      <c r="J71" s="1" t="s">
        <v>2039</v>
      </c>
      <c r="K71" s="1" t="s">
        <v>6178</v>
      </c>
      <c r="L71" s="1"/>
      <c r="M71" s="20">
        <f t="shared" si="0"/>
        <v>0</v>
      </c>
    </row>
    <row r="72" spans="1:13" ht="20.100000000000001" customHeight="1" x14ac:dyDescent="0.15">
      <c r="A72" s="1" t="s">
        <v>7</v>
      </c>
      <c r="B72" s="1" t="s">
        <v>6170</v>
      </c>
      <c r="C72" s="1" t="s">
        <v>6179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2038</v>
      </c>
      <c r="I72" s="1" t="s">
        <v>84</v>
      </c>
      <c r="J72" s="1" t="s">
        <v>2039</v>
      </c>
      <c r="K72" s="1" t="s">
        <v>6180</v>
      </c>
      <c r="L72" s="1"/>
      <c r="M72" s="20">
        <f t="shared" si="0"/>
        <v>0</v>
      </c>
    </row>
    <row r="73" spans="1:13" ht="20.100000000000001" customHeight="1" x14ac:dyDescent="0.15">
      <c r="A73" s="1" t="s">
        <v>7</v>
      </c>
      <c r="B73" s="1" t="s">
        <v>6170</v>
      </c>
      <c r="C73" s="1" t="s">
        <v>6181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2038</v>
      </c>
      <c r="I73" s="1" t="s">
        <v>84</v>
      </c>
      <c r="J73" s="1" t="s">
        <v>2039</v>
      </c>
      <c r="K73" s="1" t="s">
        <v>6182</v>
      </c>
      <c r="L73" s="1"/>
      <c r="M73" s="20">
        <f t="shared" ref="M73:M136" si="1">IF(F73="○",1,0)</f>
        <v>0</v>
      </c>
    </row>
    <row r="74" spans="1:13" ht="20.100000000000001" customHeight="1" x14ac:dyDescent="0.15">
      <c r="A74" s="1" t="s">
        <v>7</v>
      </c>
      <c r="B74" s="1" t="s">
        <v>6170</v>
      </c>
      <c r="C74" s="1" t="s">
        <v>6183</v>
      </c>
      <c r="D74" s="1" t="s">
        <v>78</v>
      </c>
      <c r="E74" s="1" t="s">
        <v>51</v>
      </c>
      <c r="F74" s="1" t="s">
        <v>179</v>
      </c>
      <c r="G74" s="1" t="s">
        <v>82</v>
      </c>
      <c r="H74" s="1" t="s">
        <v>180</v>
      </c>
      <c r="I74" s="1" t="s">
        <v>447</v>
      </c>
      <c r="J74" s="1" t="s">
        <v>730</v>
      </c>
      <c r="K74" s="1" t="s">
        <v>6184</v>
      </c>
      <c r="L74" s="1"/>
      <c r="M74" s="20">
        <f t="shared" si="1"/>
        <v>0</v>
      </c>
    </row>
    <row r="75" spans="1:13" ht="20.100000000000001" customHeight="1" x14ac:dyDescent="0.15">
      <c r="A75" s="1" t="s">
        <v>7</v>
      </c>
      <c r="B75" s="1" t="s">
        <v>6170</v>
      </c>
      <c r="C75" s="1" t="s">
        <v>6185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739</v>
      </c>
      <c r="I75" s="1" t="s">
        <v>1230</v>
      </c>
      <c r="J75" s="1" t="s">
        <v>122</v>
      </c>
      <c r="K75" s="1" t="s">
        <v>6186</v>
      </c>
      <c r="L75" s="1"/>
      <c r="M75" s="20">
        <f t="shared" si="1"/>
        <v>1</v>
      </c>
    </row>
    <row r="76" spans="1:13" ht="20.100000000000001" customHeight="1" x14ac:dyDescent="0.15">
      <c r="A76" s="1" t="s">
        <v>7</v>
      </c>
      <c r="B76" s="1" t="s">
        <v>6187</v>
      </c>
      <c r="C76" s="1" t="s">
        <v>6188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53</v>
      </c>
      <c r="I76" s="1" t="s">
        <v>1141</v>
      </c>
      <c r="J76" s="1" t="s">
        <v>96</v>
      </c>
      <c r="K76" s="1" t="s">
        <v>6189</v>
      </c>
      <c r="L76" s="1"/>
      <c r="M76" s="20">
        <f t="shared" si="1"/>
        <v>1</v>
      </c>
    </row>
    <row r="77" spans="1:13" ht="20.100000000000001" customHeight="1" x14ac:dyDescent="0.15">
      <c r="A77" s="1" t="s">
        <v>7</v>
      </c>
      <c r="B77" s="1" t="s">
        <v>6187</v>
      </c>
      <c r="C77" s="1" t="s">
        <v>6190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53</v>
      </c>
      <c r="I77" s="1" t="s">
        <v>1141</v>
      </c>
      <c r="J77" s="1" t="s">
        <v>96</v>
      </c>
      <c r="K77" s="1" t="s">
        <v>6191</v>
      </c>
      <c r="L77" s="1"/>
      <c r="M77" s="20">
        <f t="shared" si="1"/>
        <v>1</v>
      </c>
    </row>
    <row r="78" spans="1:13" ht="20.100000000000001" customHeight="1" x14ac:dyDescent="0.15">
      <c r="A78" s="1" t="s">
        <v>7</v>
      </c>
      <c r="B78" s="1" t="s">
        <v>6187</v>
      </c>
      <c r="C78" s="1" t="s">
        <v>6192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53</v>
      </c>
      <c r="I78" s="1" t="s">
        <v>1141</v>
      </c>
      <c r="J78" s="1" t="s">
        <v>96</v>
      </c>
      <c r="K78" s="1" t="s">
        <v>6193</v>
      </c>
      <c r="L78" s="1"/>
      <c r="M78" s="20">
        <f t="shared" si="1"/>
        <v>1</v>
      </c>
    </row>
    <row r="79" spans="1:13" ht="20.100000000000001" customHeight="1" x14ac:dyDescent="0.15">
      <c r="A79" s="1" t="s">
        <v>7</v>
      </c>
      <c r="B79" s="1" t="s">
        <v>6187</v>
      </c>
      <c r="C79" s="1" t="s">
        <v>6194</v>
      </c>
      <c r="D79" s="1" t="s">
        <v>78</v>
      </c>
      <c r="E79" s="1" t="s">
        <v>51</v>
      </c>
      <c r="F79" s="1" t="s">
        <v>51</v>
      </c>
      <c r="G79" s="1" t="s">
        <v>52</v>
      </c>
      <c r="H79" s="1" t="s">
        <v>53</v>
      </c>
      <c r="I79" s="1" t="s">
        <v>1141</v>
      </c>
      <c r="J79" s="1" t="s">
        <v>96</v>
      </c>
      <c r="K79" s="1" t="s">
        <v>6195</v>
      </c>
      <c r="L79" s="1"/>
      <c r="M79" s="20">
        <f t="shared" si="1"/>
        <v>1</v>
      </c>
    </row>
    <row r="80" spans="1:13" ht="20.100000000000001" customHeight="1" x14ac:dyDescent="0.15">
      <c r="A80" s="1" t="s">
        <v>7</v>
      </c>
      <c r="B80" s="1" t="s">
        <v>6187</v>
      </c>
      <c r="C80" s="1" t="s">
        <v>6196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53</v>
      </c>
      <c r="I80" s="1" t="s">
        <v>1141</v>
      </c>
      <c r="J80" s="1" t="s">
        <v>96</v>
      </c>
      <c r="K80" s="1" t="s">
        <v>6197</v>
      </c>
      <c r="L80" s="1"/>
      <c r="M80" s="20">
        <f t="shared" si="1"/>
        <v>1</v>
      </c>
    </row>
    <row r="81" spans="1:13" ht="20.100000000000001" customHeight="1" x14ac:dyDescent="0.15">
      <c r="A81" s="1" t="s">
        <v>7</v>
      </c>
      <c r="B81" s="1" t="s">
        <v>6187</v>
      </c>
      <c r="C81" s="1" t="s">
        <v>6198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53</v>
      </c>
      <c r="I81" s="1" t="s">
        <v>1141</v>
      </c>
      <c r="J81" s="1" t="s">
        <v>96</v>
      </c>
      <c r="K81" s="1" t="s">
        <v>6199</v>
      </c>
      <c r="L81" s="1"/>
      <c r="M81" s="20">
        <f t="shared" si="1"/>
        <v>1</v>
      </c>
    </row>
    <row r="82" spans="1:13" ht="20.100000000000001" customHeight="1" x14ac:dyDescent="0.15">
      <c r="A82" s="1" t="s">
        <v>7</v>
      </c>
      <c r="B82" s="1" t="s">
        <v>6187</v>
      </c>
      <c r="C82" s="1" t="s">
        <v>6200</v>
      </c>
      <c r="D82" s="1" t="s">
        <v>78</v>
      </c>
      <c r="E82" s="1" t="s">
        <v>51</v>
      </c>
      <c r="F82" s="1" t="s">
        <v>51</v>
      </c>
      <c r="G82" s="1" t="s">
        <v>52</v>
      </c>
      <c r="H82" s="1" t="s">
        <v>53</v>
      </c>
      <c r="I82" s="1" t="s">
        <v>1141</v>
      </c>
      <c r="J82" s="1" t="s">
        <v>96</v>
      </c>
      <c r="K82" s="1" t="s">
        <v>6201</v>
      </c>
      <c r="L82" s="1"/>
      <c r="M82" s="20">
        <f t="shared" si="1"/>
        <v>1</v>
      </c>
    </row>
    <row r="83" spans="1:13" ht="20.100000000000001" customHeight="1" x14ac:dyDescent="0.15">
      <c r="A83" s="1" t="s">
        <v>7</v>
      </c>
      <c r="B83" s="1" t="s">
        <v>6187</v>
      </c>
      <c r="C83" s="1" t="s">
        <v>6202</v>
      </c>
      <c r="D83" s="1" t="s">
        <v>78</v>
      </c>
      <c r="E83" s="1" t="s">
        <v>51</v>
      </c>
      <c r="F83" s="1" t="s">
        <v>51</v>
      </c>
      <c r="G83" s="1" t="s">
        <v>52</v>
      </c>
      <c r="H83" s="1" t="s">
        <v>53</v>
      </c>
      <c r="I83" s="1" t="s">
        <v>1141</v>
      </c>
      <c r="J83" s="1" t="s">
        <v>96</v>
      </c>
      <c r="K83" s="1" t="s">
        <v>6203</v>
      </c>
      <c r="L83" s="1"/>
      <c r="M83" s="20">
        <f t="shared" si="1"/>
        <v>1</v>
      </c>
    </row>
    <row r="84" spans="1:13" ht="20.100000000000001" customHeight="1" x14ac:dyDescent="0.15">
      <c r="A84" s="1" t="s">
        <v>7</v>
      </c>
      <c r="B84" s="1" t="s">
        <v>6187</v>
      </c>
      <c r="C84" s="1" t="s">
        <v>6204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53</v>
      </c>
      <c r="I84" s="1" t="s">
        <v>1141</v>
      </c>
      <c r="J84" s="1" t="s">
        <v>96</v>
      </c>
      <c r="K84" s="1" t="s">
        <v>6205</v>
      </c>
      <c r="L84" s="1"/>
      <c r="M84" s="20">
        <f t="shared" si="1"/>
        <v>1</v>
      </c>
    </row>
    <row r="85" spans="1:13" ht="20.100000000000001" customHeight="1" x14ac:dyDescent="0.15">
      <c r="A85" s="1" t="s">
        <v>7</v>
      </c>
      <c r="B85" s="1" t="s">
        <v>6187</v>
      </c>
      <c r="C85" s="1" t="s">
        <v>6206</v>
      </c>
      <c r="D85" s="1" t="s">
        <v>78</v>
      </c>
      <c r="E85" s="1" t="s">
        <v>51</v>
      </c>
      <c r="F85" s="1" t="s">
        <v>26832</v>
      </c>
      <c r="G85" s="1" t="s">
        <v>82</v>
      </c>
      <c r="H85" s="1" t="s">
        <v>2038</v>
      </c>
      <c r="I85" s="1" t="s">
        <v>84</v>
      </c>
      <c r="J85" s="1" t="s">
        <v>2039</v>
      </c>
      <c r="K85" s="1" t="s">
        <v>6207</v>
      </c>
      <c r="L85" s="1"/>
      <c r="M85" s="20">
        <f t="shared" si="1"/>
        <v>0</v>
      </c>
    </row>
    <row r="86" spans="1:13" ht="20.100000000000001" customHeight="1" x14ac:dyDescent="0.15">
      <c r="A86" s="1" t="s">
        <v>7</v>
      </c>
      <c r="B86" s="1" t="s">
        <v>6187</v>
      </c>
      <c r="C86" s="1" t="s">
        <v>6208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53</v>
      </c>
      <c r="I86" s="1" t="s">
        <v>1141</v>
      </c>
      <c r="J86" s="1" t="s">
        <v>96</v>
      </c>
      <c r="K86" s="1" t="s">
        <v>6209</v>
      </c>
      <c r="L86" s="1"/>
      <c r="M86" s="20">
        <f t="shared" si="1"/>
        <v>1</v>
      </c>
    </row>
    <row r="87" spans="1:13" ht="20.100000000000001" customHeight="1" x14ac:dyDescent="0.15">
      <c r="A87" s="1" t="s">
        <v>7</v>
      </c>
      <c r="B87" s="1" t="s">
        <v>6210</v>
      </c>
      <c r="C87" s="1" t="s">
        <v>6211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739</v>
      </c>
      <c r="I87" s="1" t="s">
        <v>1230</v>
      </c>
      <c r="J87" s="1" t="s">
        <v>122</v>
      </c>
      <c r="K87" s="1" t="s">
        <v>6212</v>
      </c>
      <c r="L87" s="1"/>
      <c r="M87" s="20">
        <f t="shared" si="1"/>
        <v>1</v>
      </c>
    </row>
    <row r="88" spans="1:13" ht="20.100000000000001" customHeight="1" x14ac:dyDescent="0.15">
      <c r="A88" s="1" t="s">
        <v>7</v>
      </c>
      <c r="B88" s="1" t="s">
        <v>6210</v>
      </c>
      <c r="C88" s="1" t="s">
        <v>6213</v>
      </c>
      <c r="D88" s="1" t="s">
        <v>50</v>
      </c>
      <c r="E88" s="1" t="s">
        <v>51</v>
      </c>
      <c r="F88" s="1" t="s">
        <v>51</v>
      </c>
      <c r="G88" s="1" t="s">
        <v>52</v>
      </c>
      <c r="H88" s="1" t="s">
        <v>739</v>
      </c>
      <c r="I88" s="1" t="s">
        <v>1230</v>
      </c>
      <c r="J88" s="1" t="s">
        <v>122</v>
      </c>
      <c r="K88" s="1" t="s">
        <v>6214</v>
      </c>
      <c r="L88" s="1"/>
      <c r="M88" s="20">
        <f t="shared" si="1"/>
        <v>1</v>
      </c>
    </row>
    <row r="89" spans="1:13" ht="20.100000000000001" customHeight="1" x14ac:dyDescent="0.15">
      <c r="A89" s="1" t="s">
        <v>7</v>
      </c>
      <c r="B89" s="1" t="s">
        <v>6210</v>
      </c>
      <c r="C89" s="1" t="s">
        <v>6215</v>
      </c>
      <c r="D89" s="1" t="s">
        <v>50</v>
      </c>
      <c r="E89" s="1" t="s">
        <v>51</v>
      </c>
      <c r="F89" s="1" t="s">
        <v>26832</v>
      </c>
      <c r="G89" s="1" t="s">
        <v>82</v>
      </c>
      <c r="H89" s="1" t="s">
        <v>1151</v>
      </c>
      <c r="I89" s="1" t="s">
        <v>1141</v>
      </c>
      <c r="J89" s="1" t="s">
        <v>663</v>
      </c>
      <c r="K89" s="1" t="s">
        <v>6216</v>
      </c>
      <c r="L89" s="1"/>
      <c r="M89" s="20">
        <f t="shared" si="1"/>
        <v>0</v>
      </c>
    </row>
    <row r="90" spans="1:13" ht="20.100000000000001" customHeight="1" x14ac:dyDescent="0.15">
      <c r="A90" s="1" t="s">
        <v>7</v>
      </c>
      <c r="B90" s="1" t="s">
        <v>6210</v>
      </c>
      <c r="C90" s="1" t="s">
        <v>6217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739</v>
      </c>
      <c r="I90" s="1" t="s">
        <v>1230</v>
      </c>
      <c r="J90" s="1" t="s">
        <v>122</v>
      </c>
      <c r="K90" s="1" t="s">
        <v>6218</v>
      </c>
      <c r="L90" s="1"/>
      <c r="M90" s="20">
        <f t="shared" si="1"/>
        <v>1</v>
      </c>
    </row>
    <row r="91" spans="1:13" ht="20.100000000000001" customHeight="1" x14ac:dyDescent="0.15">
      <c r="A91" s="1" t="s">
        <v>7</v>
      </c>
      <c r="B91" s="1" t="s">
        <v>6210</v>
      </c>
      <c r="C91" s="1" t="s">
        <v>6219</v>
      </c>
      <c r="D91" s="1" t="s">
        <v>50</v>
      </c>
      <c r="E91" s="1" t="s">
        <v>51</v>
      </c>
      <c r="F91" s="1" t="s">
        <v>51</v>
      </c>
      <c r="G91" s="1" t="s">
        <v>52</v>
      </c>
      <c r="H91" s="1" t="s">
        <v>739</v>
      </c>
      <c r="I91" s="1" t="s">
        <v>1230</v>
      </c>
      <c r="J91" s="1" t="s">
        <v>122</v>
      </c>
      <c r="K91" s="1" t="s">
        <v>6220</v>
      </c>
      <c r="L91" s="1"/>
      <c r="M91" s="20">
        <f t="shared" si="1"/>
        <v>1</v>
      </c>
    </row>
    <row r="92" spans="1:13" ht="20.100000000000001" customHeight="1" x14ac:dyDescent="0.15">
      <c r="A92" s="1" t="s">
        <v>7</v>
      </c>
      <c r="B92" s="1" t="s">
        <v>6210</v>
      </c>
      <c r="C92" s="1" t="s">
        <v>6221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739</v>
      </c>
      <c r="I92" s="1" t="s">
        <v>1230</v>
      </c>
      <c r="J92" s="1" t="s">
        <v>122</v>
      </c>
      <c r="K92" s="1" t="s">
        <v>6222</v>
      </c>
      <c r="L92" s="1"/>
      <c r="M92" s="20">
        <f t="shared" si="1"/>
        <v>1</v>
      </c>
    </row>
    <row r="93" spans="1:13" ht="20.100000000000001" customHeight="1" x14ac:dyDescent="0.15">
      <c r="A93" s="1" t="s">
        <v>7</v>
      </c>
      <c r="B93" s="1" t="s">
        <v>6210</v>
      </c>
      <c r="C93" s="1" t="s">
        <v>6223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739</v>
      </c>
      <c r="I93" s="1" t="s">
        <v>1230</v>
      </c>
      <c r="J93" s="1" t="s">
        <v>122</v>
      </c>
      <c r="K93" s="1" t="s">
        <v>6224</v>
      </c>
      <c r="L93" s="1"/>
      <c r="M93" s="20">
        <f t="shared" si="1"/>
        <v>1</v>
      </c>
    </row>
    <row r="94" spans="1:13" ht="20.100000000000001" customHeight="1" x14ac:dyDescent="0.15">
      <c r="A94" s="1" t="s">
        <v>7</v>
      </c>
      <c r="B94" s="1" t="s">
        <v>6210</v>
      </c>
      <c r="C94" s="1" t="s">
        <v>6225</v>
      </c>
      <c r="D94" s="1" t="s">
        <v>50</v>
      </c>
      <c r="E94" s="1" t="s">
        <v>51</v>
      </c>
      <c r="F94" s="1" t="s">
        <v>51</v>
      </c>
      <c r="G94" s="1" t="s">
        <v>52</v>
      </c>
      <c r="H94" s="1" t="s">
        <v>739</v>
      </c>
      <c r="I94" s="1" t="s">
        <v>1230</v>
      </c>
      <c r="J94" s="1" t="s">
        <v>122</v>
      </c>
      <c r="K94" s="1" t="s">
        <v>6226</v>
      </c>
      <c r="L94" s="1"/>
      <c r="M94" s="20">
        <f t="shared" si="1"/>
        <v>1</v>
      </c>
    </row>
    <row r="95" spans="1:13" ht="20.100000000000001" customHeight="1" x14ac:dyDescent="0.15">
      <c r="A95" s="1" t="s">
        <v>7</v>
      </c>
      <c r="B95" s="1" t="s">
        <v>6210</v>
      </c>
      <c r="C95" s="1" t="s">
        <v>6227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739</v>
      </c>
      <c r="I95" s="1" t="s">
        <v>1230</v>
      </c>
      <c r="J95" s="1" t="s">
        <v>122</v>
      </c>
      <c r="K95" s="1" t="s">
        <v>6228</v>
      </c>
      <c r="L95" s="1"/>
      <c r="M95" s="20">
        <f t="shared" si="1"/>
        <v>1</v>
      </c>
    </row>
    <row r="96" spans="1:13" ht="20.100000000000001" customHeight="1" x14ac:dyDescent="0.15">
      <c r="A96" s="1" t="s">
        <v>7</v>
      </c>
      <c r="B96" s="1" t="s">
        <v>6210</v>
      </c>
      <c r="C96" s="1" t="s">
        <v>6229</v>
      </c>
      <c r="D96" s="1" t="s">
        <v>78</v>
      </c>
      <c r="E96" s="1" t="s">
        <v>51</v>
      </c>
      <c r="F96" s="1" t="s">
        <v>179</v>
      </c>
      <c r="G96" s="1" t="s">
        <v>82</v>
      </c>
      <c r="H96" s="1" t="s">
        <v>1151</v>
      </c>
      <c r="I96" s="1" t="s">
        <v>1141</v>
      </c>
      <c r="J96" s="1" t="s">
        <v>663</v>
      </c>
      <c r="K96" s="1" t="s">
        <v>6230</v>
      </c>
      <c r="L96" s="1"/>
      <c r="M96" s="20">
        <f t="shared" si="1"/>
        <v>0</v>
      </c>
    </row>
    <row r="97" spans="1:13" ht="20.100000000000001" customHeight="1" x14ac:dyDescent="0.15">
      <c r="A97" s="1" t="s">
        <v>7</v>
      </c>
      <c r="B97" s="1" t="s">
        <v>6210</v>
      </c>
      <c r="C97" s="1" t="s">
        <v>6231</v>
      </c>
      <c r="D97" s="1" t="s">
        <v>78</v>
      </c>
      <c r="E97" s="1" t="s">
        <v>51</v>
      </c>
      <c r="F97" s="1" t="s">
        <v>179</v>
      </c>
      <c r="G97" s="1" t="s">
        <v>82</v>
      </c>
      <c r="H97" s="1" t="s">
        <v>1151</v>
      </c>
      <c r="I97" s="1" t="s">
        <v>1141</v>
      </c>
      <c r="J97" s="1" t="s">
        <v>663</v>
      </c>
      <c r="K97" s="1" t="s">
        <v>6232</v>
      </c>
      <c r="L97" s="1"/>
      <c r="M97" s="20">
        <f t="shared" si="1"/>
        <v>0</v>
      </c>
    </row>
    <row r="98" spans="1:13" ht="20.100000000000001" customHeight="1" x14ac:dyDescent="0.15">
      <c r="A98" s="1" t="s">
        <v>7</v>
      </c>
      <c r="B98" s="1" t="s">
        <v>6210</v>
      </c>
      <c r="C98" s="1" t="s">
        <v>6233</v>
      </c>
      <c r="D98" s="1" t="s">
        <v>78</v>
      </c>
      <c r="E98" s="1" t="s">
        <v>51</v>
      </c>
      <c r="F98" s="1" t="s">
        <v>51</v>
      </c>
      <c r="G98" s="1" t="s">
        <v>52</v>
      </c>
      <c r="H98" s="1" t="s">
        <v>739</v>
      </c>
      <c r="I98" s="1" t="s">
        <v>1230</v>
      </c>
      <c r="J98" s="1" t="s">
        <v>122</v>
      </c>
      <c r="K98" s="1" t="s">
        <v>6234</v>
      </c>
      <c r="L98" s="1"/>
      <c r="M98" s="20">
        <f t="shared" si="1"/>
        <v>1</v>
      </c>
    </row>
    <row r="99" spans="1:13" ht="20.100000000000001" customHeight="1" x14ac:dyDescent="0.15">
      <c r="A99" s="1" t="s">
        <v>7</v>
      </c>
      <c r="B99" s="1" t="s">
        <v>6210</v>
      </c>
      <c r="C99" s="1" t="s">
        <v>6235</v>
      </c>
      <c r="D99" s="1" t="s">
        <v>78</v>
      </c>
      <c r="E99" s="1" t="s">
        <v>51</v>
      </c>
      <c r="F99" s="1" t="s">
        <v>179</v>
      </c>
      <c r="G99" s="1" t="s">
        <v>82</v>
      </c>
      <c r="H99" s="1" t="s">
        <v>1151</v>
      </c>
      <c r="I99" s="1" t="s">
        <v>1141</v>
      </c>
      <c r="J99" s="1" t="s">
        <v>663</v>
      </c>
      <c r="K99" s="1" t="s">
        <v>6236</v>
      </c>
      <c r="L99" s="1"/>
      <c r="M99" s="20">
        <f t="shared" si="1"/>
        <v>0</v>
      </c>
    </row>
    <row r="100" spans="1:13" ht="20.100000000000001" customHeight="1" x14ac:dyDescent="0.15">
      <c r="A100" s="1" t="s">
        <v>7</v>
      </c>
      <c r="B100" s="1" t="s">
        <v>6210</v>
      </c>
      <c r="C100" s="1" t="s">
        <v>6237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739</v>
      </c>
      <c r="I100" s="1" t="s">
        <v>1230</v>
      </c>
      <c r="J100" s="1" t="s">
        <v>122</v>
      </c>
      <c r="K100" s="1" t="s">
        <v>6238</v>
      </c>
      <c r="L100" s="1"/>
      <c r="M100" s="20">
        <f t="shared" si="1"/>
        <v>1</v>
      </c>
    </row>
    <row r="101" spans="1:13" ht="20.100000000000001" customHeight="1" x14ac:dyDescent="0.15">
      <c r="A101" s="1" t="s">
        <v>7</v>
      </c>
      <c r="B101" s="1" t="s">
        <v>6210</v>
      </c>
      <c r="C101" s="1" t="s">
        <v>6239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1151</v>
      </c>
      <c r="I101" s="1" t="s">
        <v>1141</v>
      </c>
      <c r="J101" s="1" t="s">
        <v>663</v>
      </c>
      <c r="K101" s="1" t="s">
        <v>6240</v>
      </c>
      <c r="L101" s="1"/>
      <c r="M101" s="20">
        <f t="shared" si="1"/>
        <v>0</v>
      </c>
    </row>
    <row r="102" spans="1:13" ht="20.100000000000001" customHeight="1" x14ac:dyDescent="0.15">
      <c r="A102" s="1" t="s">
        <v>7</v>
      </c>
      <c r="B102" s="1" t="s">
        <v>6210</v>
      </c>
      <c r="C102" s="1" t="s">
        <v>6241</v>
      </c>
      <c r="D102" s="1" t="s">
        <v>78</v>
      </c>
      <c r="E102" s="1" t="s">
        <v>51</v>
      </c>
      <c r="F102" s="1" t="s">
        <v>179</v>
      </c>
      <c r="G102" s="1" t="s">
        <v>82</v>
      </c>
      <c r="H102" s="1" t="s">
        <v>1151</v>
      </c>
      <c r="I102" s="1" t="s">
        <v>1141</v>
      </c>
      <c r="J102" s="1" t="s">
        <v>663</v>
      </c>
      <c r="K102" s="1" t="s">
        <v>6242</v>
      </c>
      <c r="L102" s="1"/>
      <c r="M102" s="20">
        <f t="shared" si="1"/>
        <v>0</v>
      </c>
    </row>
    <row r="103" spans="1:13" ht="20.100000000000001" customHeight="1" x14ac:dyDescent="0.15">
      <c r="A103" s="1" t="s">
        <v>7</v>
      </c>
      <c r="B103" s="1" t="s">
        <v>6210</v>
      </c>
      <c r="C103" s="1" t="s">
        <v>6243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739</v>
      </c>
      <c r="I103" s="1" t="s">
        <v>1230</v>
      </c>
      <c r="J103" s="1" t="s">
        <v>122</v>
      </c>
      <c r="K103" s="1" t="s">
        <v>6244</v>
      </c>
      <c r="L103" s="1"/>
      <c r="M103" s="20">
        <f t="shared" si="1"/>
        <v>1</v>
      </c>
    </row>
    <row r="104" spans="1:13" ht="20.100000000000001" customHeight="1" x14ac:dyDescent="0.15">
      <c r="A104" s="1" t="s">
        <v>7</v>
      </c>
      <c r="B104" s="1" t="s">
        <v>6210</v>
      </c>
      <c r="C104" s="1" t="s">
        <v>6245</v>
      </c>
      <c r="D104" s="1" t="s">
        <v>78</v>
      </c>
      <c r="E104" s="1" t="s">
        <v>51</v>
      </c>
      <c r="F104" s="1" t="s">
        <v>179</v>
      </c>
      <c r="G104" s="1" t="s">
        <v>82</v>
      </c>
      <c r="H104" s="1" t="s">
        <v>180</v>
      </c>
      <c r="I104" s="1" t="s">
        <v>447</v>
      </c>
      <c r="J104" s="1" t="s">
        <v>730</v>
      </c>
      <c r="K104" s="1" t="s">
        <v>6246</v>
      </c>
      <c r="L104" s="1"/>
      <c r="M104" s="20">
        <f t="shared" si="1"/>
        <v>0</v>
      </c>
    </row>
    <row r="105" spans="1:13" ht="20.100000000000001" customHeight="1" x14ac:dyDescent="0.15">
      <c r="A105" s="1" t="s">
        <v>7</v>
      </c>
      <c r="B105" s="1" t="s">
        <v>6247</v>
      </c>
      <c r="C105" s="1" t="s">
        <v>6248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207</v>
      </c>
      <c r="I105" s="1" t="s">
        <v>84</v>
      </c>
      <c r="J105" s="1" t="s">
        <v>122</v>
      </c>
      <c r="K105" s="1" t="s">
        <v>6249</v>
      </c>
      <c r="L105" s="1"/>
      <c r="M105" s="20">
        <f t="shared" si="1"/>
        <v>1</v>
      </c>
    </row>
    <row r="106" spans="1:13" ht="20.100000000000001" customHeight="1" x14ac:dyDescent="0.15">
      <c r="A106" s="1" t="s">
        <v>7</v>
      </c>
      <c r="B106" s="1" t="s">
        <v>6247</v>
      </c>
      <c r="C106" s="1" t="s">
        <v>6250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207</v>
      </c>
      <c r="I106" s="1" t="s">
        <v>84</v>
      </c>
      <c r="J106" s="1" t="s">
        <v>122</v>
      </c>
      <c r="K106" s="1" t="s">
        <v>6251</v>
      </c>
      <c r="L106" s="1"/>
      <c r="M106" s="20">
        <f t="shared" si="1"/>
        <v>1</v>
      </c>
    </row>
    <row r="107" spans="1:13" ht="20.100000000000001" customHeight="1" x14ac:dyDescent="0.15">
      <c r="A107" s="1" t="s">
        <v>7</v>
      </c>
      <c r="B107" s="1" t="s">
        <v>6247</v>
      </c>
      <c r="C107" s="1" t="s">
        <v>6252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207</v>
      </c>
      <c r="I107" s="1" t="s">
        <v>84</v>
      </c>
      <c r="J107" s="1" t="s">
        <v>122</v>
      </c>
      <c r="K107" s="1" t="s">
        <v>6253</v>
      </c>
      <c r="L107" s="1"/>
      <c r="M107" s="20">
        <f t="shared" si="1"/>
        <v>1</v>
      </c>
    </row>
    <row r="108" spans="1:13" ht="20.100000000000001" customHeight="1" x14ac:dyDescent="0.15">
      <c r="A108" s="1" t="s">
        <v>7</v>
      </c>
      <c r="B108" s="1" t="s">
        <v>6247</v>
      </c>
      <c r="C108" s="1" t="s">
        <v>6254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207</v>
      </c>
      <c r="I108" s="1" t="s">
        <v>84</v>
      </c>
      <c r="J108" s="1" t="s">
        <v>122</v>
      </c>
      <c r="K108" s="1" t="s">
        <v>6255</v>
      </c>
      <c r="L108" s="1"/>
      <c r="M108" s="20">
        <f t="shared" si="1"/>
        <v>1</v>
      </c>
    </row>
    <row r="109" spans="1:13" ht="20.100000000000001" customHeight="1" x14ac:dyDescent="0.15">
      <c r="A109" s="1" t="s">
        <v>7</v>
      </c>
      <c r="B109" s="1" t="s">
        <v>6247</v>
      </c>
      <c r="C109" s="1" t="s">
        <v>6256</v>
      </c>
      <c r="D109" s="1" t="s">
        <v>50</v>
      </c>
      <c r="E109" s="1" t="s">
        <v>51</v>
      </c>
      <c r="F109" s="1" t="s">
        <v>51</v>
      </c>
      <c r="G109" s="1" t="s">
        <v>82</v>
      </c>
      <c r="H109" s="1" t="s">
        <v>207</v>
      </c>
      <c r="I109" s="1" t="s">
        <v>84</v>
      </c>
      <c r="J109" s="1" t="s">
        <v>122</v>
      </c>
      <c r="K109" s="1" t="s">
        <v>6257</v>
      </c>
      <c r="L109" s="1"/>
      <c r="M109" s="20">
        <f t="shared" si="1"/>
        <v>1</v>
      </c>
    </row>
    <row r="110" spans="1:13" ht="20.100000000000001" customHeight="1" x14ac:dyDescent="0.15">
      <c r="A110" s="1" t="s">
        <v>7</v>
      </c>
      <c r="B110" s="1" t="s">
        <v>6247</v>
      </c>
      <c r="C110" s="1" t="s">
        <v>6258</v>
      </c>
      <c r="D110" s="1" t="s">
        <v>50</v>
      </c>
      <c r="E110" s="1" t="s">
        <v>51</v>
      </c>
      <c r="F110" s="1" t="s">
        <v>51</v>
      </c>
      <c r="G110" s="1" t="s">
        <v>82</v>
      </c>
      <c r="H110" s="1" t="s">
        <v>207</v>
      </c>
      <c r="I110" s="1" t="s">
        <v>84</v>
      </c>
      <c r="J110" s="1" t="s">
        <v>122</v>
      </c>
      <c r="K110" s="1" t="s">
        <v>6259</v>
      </c>
      <c r="L110" s="1"/>
      <c r="M110" s="20">
        <f t="shared" si="1"/>
        <v>1</v>
      </c>
    </row>
    <row r="111" spans="1:13" ht="20.100000000000001" customHeight="1" x14ac:dyDescent="0.15">
      <c r="A111" s="1" t="s">
        <v>7</v>
      </c>
      <c r="B111" s="1" t="s">
        <v>6247</v>
      </c>
      <c r="C111" s="1" t="s">
        <v>6260</v>
      </c>
      <c r="D111" s="1" t="s">
        <v>50</v>
      </c>
      <c r="E111" s="1" t="s">
        <v>51</v>
      </c>
      <c r="F111" s="1" t="s">
        <v>51</v>
      </c>
      <c r="G111" s="1" t="s">
        <v>82</v>
      </c>
      <c r="H111" s="1" t="s">
        <v>207</v>
      </c>
      <c r="I111" s="1" t="s">
        <v>84</v>
      </c>
      <c r="J111" s="1" t="s">
        <v>122</v>
      </c>
      <c r="K111" s="1" t="s">
        <v>6261</v>
      </c>
      <c r="L111" s="1"/>
      <c r="M111" s="20">
        <f t="shared" si="1"/>
        <v>1</v>
      </c>
    </row>
    <row r="112" spans="1:13" ht="20.100000000000001" customHeight="1" x14ac:dyDescent="0.15">
      <c r="A112" s="1" t="s">
        <v>7</v>
      </c>
      <c r="B112" s="1" t="s">
        <v>6247</v>
      </c>
      <c r="C112" s="1" t="s">
        <v>6262</v>
      </c>
      <c r="D112" s="1" t="s">
        <v>78</v>
      </c>
      <c r="E112" s="1" t="s">
        <v>51</v>
      </c>
      <c r="F112" s="1" t="s">
        <v>51</v>
      </c>
      <c r="G112" s="1" t="s">
        <v>82</v>
      </c>
      <c r="H112" s="1" t="s">
        <v>207</v>
      </c>
      <c r="I112" s="1" t="s">
        <v>84</v>
      </c>
      <c r="J112" s="1" t="s">
        <v>122</v>
      </c>
      <c r="K112" s="1" t="s">
        <v>6263</v>
      </c>
      <c r="L112" s="1"/>
      <c r="M112" s="20">
        <f t="shared" si="1"/>
        <v>1</v>
      </c>
    </row>
    <row r="113" spans="1:13" ht="20.100000000000001" customHeight="1" x14ac:dyDescent="0.15">
      <c r="A113" s="1" t="s">
        <v>7</v>
      </c>
      <c r="B113" s="1" t="s">
        <v>6247</v>
      </c>
      <c r="C113" s="1" t="s">
        <v>6264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207</v>
      </c>
      <c r="I113" s="1" t="s">
        <v>84</v>
      </c>
      <c r="J113" s="1" t="s">
        <v>122</v>
      </c>
      <c r="K113" s="1" t="s">
        <v>6265</v>
      </c>
      <c r="L113" s="1"/>
      <c r="M113" s="20">
        <f t="shared" si="1"/>
        <v>1</v>
      </c>
    </row>
    <row r="114" spans="1:13" ht="20.100000000000001" customHeight="1" x14ac:dyDescent="0.15">
      <c r="A114" s="1" t="s">
        <v>7</v>
      </c>
      <c r="B114" s="1" t="s">
        <v>6247</v>
      </c>
      <c r="C114" s="1" t="s">
        <v>6266</v>
      </c>
      <c r="D114" s="1" t="s">
        <v>78</v>
      </c>
      <c r="E114" s="1" t="s">
        <v>51</v>
      </c>
      <c r="F114" s="1" t="s">
        <v>179</v>
      </c>
      <c r="G114" s="1" t="s">
        <v>82</v>
      </c>
      <c r="H114" s="1" t="s">
        <v>129</v>
      </c>
      <c r="I114" s="1" t="s">
        <v>447</v>
      </c>
      <c r="J114" s="1" t="s">
        <v>2362</v>
      </c>
      <c r="K114" s="1" t="s">
        <v>6267</v>
      </c>
      <c r="L114" s="1"/>
      <c r="M114" s="20">
        <f t="shared" si="1"/>
        <v>0</v>
      </c>
    </row>
    <row r="115" spans="1:13" ht="20.100000000000001" customHeight="1" x14ac:dyDescent="0.15">
      <c r="A115" s="1" t="s">
        <v>7</v>
      </c>
      <c r="B115" s="1" t="s">
        <v>6247</v>
      </c>
      <c r="C115" s="1" t="s">
        <v>6268</v>
      </c>
      <c r="D115" s="1" t="s">
        <v>78</v>
      </c>
      <c r="E115" s="1" t="s">
        <v>51</v>
      </c>
      <c r="F115" s="1" t="s">
        <v>179</v>
      </c>
      <c r="G115" s="1" t="s">
        <v>82</v>
      </c>
      <c r="H115" s="1" t="s">
        <v>129</v>
      </c>
      <c r="I115" s="1" t="s">
        <v>447</v>
      </c>
      <c r="J115" s="1" t="s">
        <v>2362</v>
      </c>
      <c r="K115" s="1" t="s">
        <v>6269</v>
      </c>
      <c r="L115" s="1"/>
      <c r="M115" s="20">
        <f t="shared" si="1"/>
        <v>0</v>
      </c>
    </row>
    <row r="116" spans="1:13" ht="20.100000000000001" customHeight="1" x14ac:dyDescent="0.15">
      <c r="A116" s="1" t="s">
        <v>7</v>
      </c>
      <c r="B116" s="1" t="s">
        <v>6247</v>
      </c>
      <c r="C116" s="1" t="s">
        <v>6270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207</v>
      </c>
      <c r="I116" s="1" t="s">
        <v>84</v>
      </c>
      <c r="J116" s="1" t="s">
        <v>122</v>
      </c>
      <c r="K116" s="1" t="s">
        <v>6271</v>
      </c>
      <c r="L116" s="1"/>
      <c r="M116" s="20">
        <f t="shared" si="1"/>
        <v>1</v>
      </c>
    </row>
    <row r="117" spans="1:13" ht="20.100000000000001" customHeight="1" x14ac:dyDescent="0.15">
      <c r="A117" s="1" t="s">
        <v>7</v>
      </c>
      <c r="B117" s="1" t="s">
        <v>6247</v>
      </c>
      <c r="C117" s="1" t="s">
        <v>6272</v>
      </c>
      <c r="D117" s="1" t="s">
        <v>78</v>
      </c>
      <c r="E117" s="1" t="s">
        <v>51</v>
      </c>
      <c r="F117" s="1" t="s">
        <v>51</v>
      </c>
      <c r="G117" s="1" t="s">
        <v>82</v>
      </c>
      <c r="H117" s="1" t="s">
        <v>207</v>
      </c>
      <c r="I117" s="1" t="s">
        <v>84</v>
      </c>
      <c r="J117" s="1" t="s">
        <v>122</v>
      </c>
      <c r="K117" s="1" t="s">
        <v>6273</v>
      </c>
      <c r="L117" s="1"/>
      <c r="M117" s="20">
        <f t="shared" si="1"/>
        <v>1</v>
      </c>
    </row>
    <row r="118" spans="1:13" ht="20.100000000000001" customHeight="1" x14ac:dyDescent="0.15">
      <c r="A118" s="1" t="s">
        <v>7</v>
      </c>
      <c r="B118" s="1" t="s">
        <v>6247</v>
      </c>
      <c r="C118" s="1" t="s">
        <v>6274</v>
      </c>
      <c r="D118" s="1" t="s">
        <v>78</v>
      </c>
      <c r="E118" s="1" t="s">
        <v>51</v>
      </c>
      <c r="F118" s="1" t="s">
        <v>51</v>
      </c>
      <c r="G118" s="1" t="s">
        <v>82</v>
      </c>
      <c r="H118" s="1" t="s">
        <v>207</v>
      </c>
      <c r="I118" s="1" t="s">
        <v>84</v>
      </c>
      <c r="J118" s="1" t="s">
        <v>122</v>
      </c>
      <c r="K118" s="1" t="s">
        <v>6275</v>
      </c>
      <c r="L118" s="1"/>
      <c r="M118" s="20">
        <f t="shared" si="1"/>
        <v>1</v>
      </c>
    </row>
    <row r="119" spans="1:13" ht="20.100000000000001" customHeight="1" x14ac:dyDescent="0.15">
      <c r="A119" s="1" t="s">
        <v>7</v>
      </c>
      <c r="B119" s="1" t="s">
        <v>6247</v>
      </c>
      <c r="C119" s="1" t="s">
        <v>6276</v>
      </c>
      <c r="D119" s="1" t="s">
        <v>78</v>
      </c>
      <c r="E119" s="1" t="s">
        <v>51</v>
      </c>
      <c r="F119" s="1" t="s">
        <v>51</v>
      </c>
      <c r="G119" s="1" t="s">
        <v>82</v>
      </c>
      <c r="H119" s="1" t="s">
        <v>207</v>
      </c>
      <c r="I119" s="1" t="s">
        <v>84</v>
      </c>
      <c r="J119" s="1" t="s">
        <v>122</v>
      </c>
      <c r="K119" s="1" t="s">
        <v>6277</v>
      </c>
      <c r="L119" s="1"/>
      <c r="M119" s="20">
        <f t="shared" si="1"/>
        <v>1</v>
      </c>
    </row>
    <row r="120" spans="1:13" ht="20.100000000000001" customHeight="1" x14ac:dyDescent="0.15">
      <c r="A120" s="1" t="s">
        <v>7</v>
      </c>
      <c r="B120" s="1" t="s">
        <v>6247</v>
      </c>
      <c r="C120" s="1" t="s">
        <v>6278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207</v>
      </c>
      <c r="I120" s="1" t="s">
        <v>84</v>
      </c>
      <c r="J120" s="1" t="s">
        <v>122</v>
      </c>
      <c r="K120" s="1" t="s">
        <v>6279</v>
      </c>
      <c r="L120" s="1"/>
      <c r="M120" s="20">
        <f t="shared" si="1"/>
        <v>1</v>
      </c>
    </row>
    <row r="121" spans="1:13" ht="20.100000000000001" customHeight="1" x14ac:dyDescent="0.15">
      <c r="A121" s="1" t="s">
        <v>7</v>
      </c>
      <c r="B121" s="1" t="s">
        <v>6247</v>
      </c>
      <c r="C121" s="1" t="s">
        <v>6280</v>
      </c>
      <c r="D121" s="1" t="s">
        <v>78</v>
      </c>
      <c r="E121" s="1" t="s">
        <v>51</v>
      </c>
      <c r="F121" s="1" t="s">
        <v>179</v>
      </c>
      <c r="G121" s="1" t="s">
        <v>82</v>
      </c>
      <c r="H121" s="1" t="s">
        <v>2038</v>
      </c>
      <c r="I121" s="1" t="s">
        <v>84</v>
      </c>
      <c r="J121" s="1" t="s">
        <v>2039</v>
      </c>
      <c r="K121" s="1" t="s">
        <v>6281</v>
      </c>
      <c r="L121" s="1"/>
      <c r="M121" s="20">
        <f t="shared" si="1"/>
        <v>0</v>
      </c>
    </row>
    <row r="122" spans="1:13" ht="20.100000000000001" customHeight="1" x14ac:dyDescent="0.15">
      <c r="A122" s="1" t="s">
        <v>7</v>
      </c>
      <c r="B122" s="1" t="s">
        <v>6247</v>
      </c>
      <c r="C122" s="1" t="s">
        <v>6282</v>
      </c>
      <c r="D122" s="1" t="s">
        <v>78</v>
      </c>
      <c r="E122" s="1" t="s">
        <v>51</v>
      </c>
      <c r="F122" s="1" t="s">
        <v>179</v>
      </c>
      <c r="G122" s="1" t="s">
        <v>82</v>
      </c>
      <c r="H122" s="1" t="s">
        <v>2038</v>
      </c>
      <c r="I122" s="1" t="s">
        <v>84</v>
      </c>
      <c r="J122" s="1" t="s">
        <v>2039</v>
      </c>
      <c r="K122" s="1" t="s">
        <v>6283</v>
      </c>
      <c r="L122" s="1"/>
      <c r="M122" s="20">
        <f t="shared" si="1"/>
        <v>0</v>
      </c>
    </row>
    <row r="123" spans="1:13" ht="20.100000000000001" customHeight="1" x14ac:dyDescent="0.15">
      <c r="A123" s="1" t="s">
        <v>7</v>
      </c>
      <c r="B123" s="1" t="s">
        <v>6247</v>
      </c>
      <c r="C123" s="1" t="s">
        <v>6284</v>
      </c>
      <c r="D123" s="1" t="s">
        <v>78</v>
      </c>
      <c r="E123" s="1" t="s">
        <v>51</v>
      </c>
      <c r="F123" s="1" t="s">
        <v>51</v>
      </c>
      <c r="G123" s="1" t="s">
        <v>82</v>
      </c>
      <c r="H123" s="1" t="s">
        <v>207</v>
      </c>
      <c r="I123" s="1" t="s">
        <v>84</v>
      </c>
      <c r="J123" s="1" t="s">
        <v>122</v>
      </c>
      <c r="K123" s="1" t="s">
        <v>6285</v>
      </c>
      <c r="L123" s="1"/>
      <c r="M123" s="20">
        <f t="shared" si="1"/>
        <v>1</v>
      </c>
    </row>
    <row r="124" spans="1:13" ht="20.100000000000001" customHeight="1" x14ac:dyDescent="0.15">
      <c r="A124" s="1" t="s">
        <v>7</v>
      </c>
      <c r="B124" s="1" t="s">
        <v>6247</v>
      </c>
      <c r="C124" s="1" t="s">
        <v>6286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207</v>
      </c>
      <c r="I124" s="1" t="s">
        <v>84</v>
      </c>
      <c r="J124" s="1" t="s">
        <v>122</v>
      </c>
      <c r="K124" s="1" t="s">
        <v>6287</v>
      </c>
      <c r="L124" s="1"/>
      <c r="M124" s="20">
        <f t="shared" si="1"/>
        <v>1</v>
      </c>
    </row>
    <row r="125" spans="1:13" ht="20.100000000000001" customHeight="1" x14ac:dyDescent="0.15">
      <c r="A125" s="1" t="s">
        <v>7</v>
      </c>
      <c r="B125" s="1" t="s">
        <v>6247</v>
      </c>
      <c r="C125" s="1" t="s">
        <v>6288</v>
      </c>
      <c r="D125" s="1" t="s">
        <v>78</v>
      </c>
      <c r="E125" s="1" t="s">
        <v>51</v>
      </c>
      <c r="F125" s="1" t="s">
        <v>51</v>
      </c>
      <c r="G125" s="1" t="s">
        <v>82</v>
      </c>
      <c r="H125" s="1" t="s">
        <v>207</v>
      </c>
      <c r="I125" s="1" t="s">
        <v>84</v>
      </c>
      <c r="J125" s="1" t="s">
        <v>122</v>
      </c>
      <c r="K125" s="1" t="s">
        <v>6289</v>
      </c>
      <c r="L125" s="1"/>
      <c r="M125" s="20">
        <f t="shared" si="1"/>
        <v>1</v>
      </c>
    </row>
    <row r="126" spans="1:13" ht="20.100000000000001" customHeight="1" x14ac:dyDescent="0.15">
      <c r="A126" s="1" t="s">
        <v>7</v>
      </c>
      <c r="B126" s="1" t="s">
        <v>6247</v>
      </c>
      <c r="C126" s="1" t="s">
        <v>6290</v>
      </c>
      <c r="D126" s="1" t="s">
        <v>78</v>
      </c>
      <c r="E126" s="1" t="s">
        <v>51</v>
      </c>
      <c r="F126" s="1" t="s">
        <v>51</v>
      </c>
      <c r="G126" s="1" t="s">
        <v>82</v>
      </c>
      <c r="H126" s="1" t="s">
        <v>207</v>
      </c>
      <c r="I126" s="1" t="s">
        <v>84</v>
      </c>
      <c r="J126" s="1" t="s">
        <v>122</v>
      </c>
      <c r="K126" s="1" t="s">
        <v>6291</v>
      </c>
      <c r="L126" s="1"/>
      <c r="M126" s="20">
        <f t="shared" si="1"/>
        <v>1</v>
      </c>
    </row>
    <row r="127" spans="1:13" ht="20.100000000000001" customHeight="1" x14ac:dyDescent="0.15">
      <c r="A127" s="1" t="s">
        <v>7</v>
      </c>
      <c r="B127" s="1" t="s">
        <v>6247</v>
      </c>
      <c r="C127" s="1" t="s">
        <v>6292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207</v>
      </c>
      <c r="I127" s="1" t="s">
        <v>84</v>
      </c>
      <c r="J127" s="1" t="s">
        <v>122</v>
      </c>
      <c r="K127" s="1" t="s">
        <v>6293</v>
      </c>
      <c r="L127" s="1"/>
      <c r="M127" s="20">
        <f t="shared" si="1"/>
        <v>1</v>
      </c>
    </row>
    <row r="128" spans="1:13" ht="20.100000000000001" customHeight="1" x14ac:dyDescent="0.15">
      <c r="A128" s="1" t="s">
        <v>7</v>
      </c>
      <c r="B128" s="1" t="s">
        <v>6247</v>
      </c>
      <c r="C128" s="1" t="s">
        <v>6294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207</v>
      </c>
      <c r="I128" s="1" t="s">
        <v>84</v>
      </c>
      <c r="J128" s="1" t="s">
        <v>122</v>
      </c>
      <c r="K128" s="1" t="s">
        <v>6295</v>
      </c>
      <c r="L128" s="1"/>
      <c r="M128" s="20">
        <f t="shared" si="1"/>
        <v>1</v>
      </c>
    </row>
    <row r="129" spans="1:13" ht="20.100000000000001" customHeight="1" x14ac:dyDescent="0.15">
      <c r="A129" s="1" t="s">
        <v>7</v>
      </c>
      <c r="B129" s="1" t="s">
        <v>6247</v>
      </c>
      <c r="C129" s="1" t="s">
        <v>6296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207</v>
      </c>
      <c r="I129" s="1" t="s">
        <v>84</v>
      </c>
      <c r="J129" s="1" t="s">
        <v>122</v>
      </c>
      <c r="K129" s="1" t="s">
        <v>6297</v>
      </c>
      <c r="L129" s="1"/>
      <c r="M129" s="20">
        <f t="shared" si="1"/>
        <v>1</v>
      </c>
    </row>
    <row r="130" spans="1:13" ht="20.100000000000001" customHeight="1" x14ac:dyDescent="0.15">
      <c r="A130" s="1" t="s">
        <v>7</v>
      </c>
      <c r="B130" s="1" t="s">
        <v>6247</v>
      </c>
      <c r="C130" s="1" t="s">
        <v>6298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207</v>
      </c>
      <c r="I130" s="1" t="s">
        <v>84</v>
      </c>
      <c r="J130" s="1" t="s">
        <v>122</v>
      </c>
      <c r="K130" s="1" t="s">
        <v>6299</v>
      </c>
      <c r="L130" s="1"/>
      <c r="M130" s="20">
        <f t="shared" si="1"/>
        <v>1</v>
      </c>
    </row>
    <row r="131" spans="1:13" ht="20.100000000000001" customHeight="1" x14ac:dyDescent="0.15">
      <c r="A131" s="1" t="s">
        <v>7</v>
      </c>
      <c r="B131" s="1" t="s">
        <v>6300</v>
      </c>
      <c r="C131" s="1" t="s">
        <v>6301</v>
      </c>
      <c r="D131" s="1" t="s">
        <v>50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1141</v>
      </c>
      <c r="J131" s="1" t="s">
        <v>96</v>
      </c>
      <c r="K131" s="1" t="s">
        <v>6302</v>
      </c>
      <c r="L131" s="1"/>
      <c r="M131" s="20">
        <f t="shared" si="1"/>
        <v>1</v>
      </c>
    </row>
    <row r="132" spans="1:13" ht="20.100000000000001" customHeight="1" x14ac:dyDescent="0.15">
      <c r="A132" s="1" t="s">
        <v>7</v>
      </c>
      <c r="B132" s="1" t="s">
        <v>6300</v>
      </c>
      <c r="C132" s="1" t="s">
        <v>6303</v>
      </c>
      <c r="D132" s="1" t="s">
        <v>50</v>
      </c>
      <c r="E132" s="1" t="s">
        <v>51</v>
      </c>
      <c r="F132" s="1" t="s">
        <v>51</v>
      </c>
      <c r="G132" s="1" t="s">
        <v>52</v>
      </c>
      <c r="H132" s="1" t="s">
        <v>53</v>
      </c>
      <c r="I132" s="1" t="s">
        <v>1141</v>
      </c>
      <c r="J132" s="1" t="s">
        <v>96</v>
      </c>
      <c r="K132" s="1" t="s">
        <v>6304</v>
      </c>
      <c r="L132" s="1"/>
      <c r="M132" s="20">
        <f t="shared" si="1"/>
        <v>1</v>
      </c>
    </row>
    <row r="133" spans="1:13" ht="20.100000000000001" customHeight="1" x14ac:dyDescent="0.15">
      <c r="A133" s="1" t="s">
        <v>7</v>
      </c>
      <c r="B133" s="1" t="s">
        <v>6300</v>
      </c>
      <c r="C133" s="1" t="s">
        <v>6305</v>
      </c>
      <c r="D133" s="1" t="s">
        <v>50</v>
      </c>
      <c r="E133" s="1" t="s">
        <v>51</v>
      </c>
      <c r="F133" s="1" t="s">
        <v>51</v>
      </c>
      <c r="G133" s="1" t="s">
        <v>52</v>
      </c>
      <c r="H133" s="1" t="s">
        <v>53</v>
      </c>
      <c r="I133" s="1" t="s">
        <v>1141</v>
      </c>
      <c r="J133" s="1" t="s">
        <v>96</v>
      </c>
      <c r="K133" s="1" t="s">
        <v>6306</v>
      </c>
      <c r="L133" s="1"/>
      <c r="M133" s="20">
        <f t="shared" si="1"/>
        <v>1</v>
      </c>
    </row>
    <row r="134" spans="1:13" ht="20.100000000000001" customHeight="1" x14ac:dyDescent="0.15">
      <c r="A134" s="1" t="s">
        <v>7</v>
      </c>
      <c r="B134" s="1" t="s">
        <v>6300</v>
      </c>
      <c r="C134" s="1" t="s">
        <v>6307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53</v>
      </c>
      <c r="I134" s="1" t="s">
        <v>1141</v>
      </c>
      <c r="J134" s="1" t="s">
        <v>96</v>
      </c>
      <c r="K134" s="1" t="s">
        <v>6308</v>
      </c>
      <c r="L134" s="1"/>
      <c r="M134" s="20">
        <f t="shared" si="1"/>
        <v>1</v>
      </c>
    </row>
    <row r="135" spans="1:13" ht="20.100000000000001" customHeight="1" x14ac:dyDescent="0.15">
      <c r="A135" s="1" t="s">
        <v>7</v>
      </c>
      <c r="B135" s="1" t="s">
        <v>6300</v>
      </c>
      <c r="C135" s="1" t="s">
        <v>6309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53</v>
      </c>
      <c r="I135" s="1" t="s">
        <v>1141</v>
      </c>
      <c r="J135" s="1" t="s">
        <v>96</v>
      </c>
      <c r="K135" s="1" t="s">
        <v>6310</v>
      </c>
      <c r="L135" s="1"/>
      <c r="M135" s="20">
        <f t="shared" si="1"/>
        <v>1</v>
      </c>
    </row>
    <row r="136" spans="1:13" ht="20.100000000000001" customHeight="1" x14ac:dyDescent="0.15">
      <c r="A136" s="1" t="s">
        <v>7</v>
      </c>
      <c r="B136" s="1" t="s">
        <v>6300</v>
      </c>
      <c r="C136" s="1" t="s">
        <v>6311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53</v>
      </c>
      <c r="I136" s="1" t="s">
        <v>1141</v>
      </c>
      <c r="J136" s="1" t="s">
        <v>96</v>
      </c>
      <c r="K136" s="1" t="s">
        <v>6312</v>
      </c>
      <c r="L136" s="1"/>
      <c r="M136" s="20">
        <f t="shared" si="1"/>
        <v>1</v>
      </c>
    </row>
    <row r="137" spans="1:13" ht="20.100000000000001" customHeight="1" x14ac:dyDescent="0.15">
      <c r="A137" s="1" t="s">
        <v>7</v>
      </c>
      <c r="B137" s="1" t="s">
        <v>6300</v>
      </c>
      <c r="C137" s="1" t="s">
        <v>6313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53</v>
      </c>
      <c r="I137" s="1" t="s">
        <v>1141</v>
      </c>
      <c r="J137" s="1" t="s">
        <v>96</v>
      </c>
      <c r="K137" s="1" t="s">
        <v>6314</v>
      </c>
      <c r="L137" s="1"/>
      <c r="M137" s="20">
        <f t="shared" ref="M137:M200" si="2">IF(F137="○",1,0)</f>
        <v>1</v>
      </c>
    </row>
    <row r="138" spans="1:13" ht="20.100000000000001" customHeight="1" x14ac:dyDescent="0.15">
      <c r="A138" s="1" t="s">
        <v>7</v>
      </c>
      <c r="B138" s="1" t="s">
        <v>6300</v>
      </c>
      <c r="C138" s="1" t="s">
        <v>6315</v>
      </c>
      <c r="D138" s="1" t="s">
        <v>50</v>
      </c>
      <c r="E138" s="1" t="s">
        <v>51</v>
      </c>
      <c r="F138" s="1" t="s">
        <v>51</v>
      </c>
      <c r="G138" s="1" t="s">
        <v>52</v>
      </c>
      <c r="H138" s="1" t="s">
        <v>53</v>
      </c>
      <c r="I138" s="1" t="s">
        <v>1141</v>
      </c>
      <c r="J138" s="1" t="s">
        <v>96</v>
      </c>
      <c r="K138" s="1" t="s">
        <v>6316</v>
      </c>
      <c r="L138" s="1"/>
      <c r="M138" s="20">
        <f t="shared" si="2"/>
        <v>1</v>
      </c>
    </row>
    <row r="139" spans="1:13" ht="20.100000000000001" customHeight="1" x14ac:dyDescent="0.15">
      <c r="A139" s="1" t="s">
        <v>7</v>
      </c>
      <c r="B139" s="1" t="s">
        <v>6300</v>
      </c>
      <c r="C139" s="1" t="s">
        <v>6317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53</v>
      </c>
      <c r="I139" s="1" t="s">
        <v>1141</v>
      </c>
      <c r="J139" s="1" t="s">
        <v>96</v>
      </c>
      <c r="K139" s="1" t="s">
        <v>6318</v>
      </c>
      <c r="L139" s="1"/>
      <c r="M139" s="20">
        <f t="shared" si="2"/>
        <v>1</v>
      </c>
    </row>
    <row r="140" spans="1:13" ht="20.100000000000001" customHeight="1" x14ac:dyDescent="0.15">
      <c r="A140" s="1" t="s">
        <v>7</v>
      </c>
      <c r="B140" s="1" t="s">
        <v>6300</v>
      </c>
      <c r="C140" s="1" t="s">
        <v>6319</v>
      </c>
      <c r="D140" s="1" t="s">
        <v>78</v>
      </c>
      <c r="E140" s="1" t="s">
        <v>51</v>
      </c>
      <c r="F140" s="1" t="s">
        <v>26832</v>
      </c>
      <c r="G140" s="1" t="s">
        <v>82</v>
      </c>
      <c r="H140" s="1" t="s">
        <v>2038</v>
      </c>
      <c r="I140" s="1" t="s">
        <v>84</v>
      </c>
      <c r="J140" s="1" t="s">
        <v>2039</v>
      </c>
      <c r="K140" s="1" t="s">
        <v>6320</v>
      </c>
      <c r="L140" s="1"/>
      <c r="M140" s="20">
        <f t="shared" si="2"/>
        <v>0</v>
      </c>
    </row>
    <row r="141" spans="1:13" ht="20.100000000000001" customHeight="1" x14ac:dyDescent="0.15">
      <c r="A141" s="1" t="s">
        <v>7</v>
      </c>
      <c r="B141" s="1" t="s">
        <v>6300</v>
      </c>
      <c r="C141" s="1" t="s">
        <v>6321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53</v>
      </c>
      <c r="I141" s="1" t="s">
        <v>1141</v>
      </c>
      <c r="J141" s="1" t="s">
        <v>96</v>
      </c>
      <c r="K141" s="1" t="s">
        <v>6322</v>
      </c>
      <c r="L141" s="1"/>
      <c r="M141" s="20">
        <f t="shared" si="2"/>
        <v>1</v>
      </c>
    </row>
    <row r="142" spans="1:13" ht="20.100000000000001" customHeight="1" x14ac:dyDescent="0.15">
      <c r="A142" s="1" t="s">
        <v>7</v>
      </c>
      <c r="B142" s="1" t="s">
        <v>6300</v>
      </c>
      <c r="C142" s="1" t="s">
        <v>6323</v>
      </c>
      <c r="D142" s="1" t="s">
        <v>78</v>
      </c>
      <c r="E142" s="1" t="s">
        <v>51</v>
      </c>
      <c r="F142" s="1" t="s">
        <v>26832</v>
      </c>
      <c r="G142" s="1" t="s">
        <v>82</v>
      </c>
      <c r="H142" s="1" t="s">
        <v>2038</v>
      </c>
      <c r="I142" s="1" t="s">
        <v>84</v>
      </c>
      <c r="J142" s="1" t="s">
        <v>2039</v>
      </c>
      <c r="K142" s="1" t="s">
        <v>6324</v>
      </c>
      <c r="L142" s="1"/>
      <c r="M142" s="20">
        <f t="shared" si="2"/>
        <v>0</v>
      </c>
    </row>
    <row r="143" spans="1:13" ht="20.100000000000001" customHeight="1" x14ac:dyDescent="0.15">
      <c r="A143" s="1" t="s">
        <v>7</v>
      </c>
      <c r="B143" s="1" t="s">
        <v>6300</v>
      </c>
      <c r="C143" s="1" t="s">
        <v>6325</v>
      </c>
      <c r="D143" s="1" t="s">
        <v>78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1141</v>
      </c>
      <c r="J143" s="1" t="s">
        <v>96</v>
      </c>
      <c r="K143" s="1" t="s">
        <v>6326</v>
      </c>
      <c r="L143" s="1"/>
      <c r="M143" s="20">
        <f t="shared" si="2"/>
        <v>1</v>
      </c>
    </row>
    <row r="144" spans="1:13" ht="20.100000000000001" customHeight="1" x14ac:dyDescent="0.15">
      <c r="A144" s="1" t="s">
        <v>7</v>
      </c>
      <c r="B144" s="1" t="s">
        <v>6300</v>
      </c>
      <c r="C144" s="1" t="s">
        <v>6327</v>
      </c>
      <c r="D144" s="1" t="s">
        <v>78</v>
      </c>
      <c r="E144" s="1" t="s">
        <v>51</v>
      </c>
      <c r="F144" s="1" t="s">
        <v>26832</v>
      </c>
      <c r="G144" s="1" t="s">
        <v>82</v>
      </c>
      <c r="H144" s="1" t="s">
        <v>2038</v>
      </c>
      <c r="I144" s="1" t="s">
        <v>84</v>
      </c>
      <c r="J144" s="1" t="s">
        <v>2039</v>
      </c>
      <c r="K144" s="1" t="s">
        <v>6328</v>
      </c>
      <c r="L144" s="1"/>
      <c r="M144" s="20">
        <f t="shared" si="2"/>
        <v>0</v>
      </c>
    </row>
    <row r="145" spans="1:13" ht="20.100000000000001" customHeight="1" x14ac:dyDescent="0.15">
      <c r="A145" s="1" t="s">
        <v>7</v>
      </c>
      <c r="B145" s="1" t="s">
        <v>6300</v>
      </c>
      <c r="C145" s="1" t="s">
        <v>6329</v>
      </c>
      <c r="D145" s="1" t="s">
        <v>78</v>
      </c>
      <c r="E145" s="1" t="s">
        <v>51</v>
      </c>
      <c r="F145" s="1" t="s">
        <v>179</v>
      </c>
      <c r="G145" s="1" t="s">
        <v>82</v>
      </c>
      <c r="H145" s="1" t="s">
        <v>2038</v>
      </c>
      <c r="I145" s="1" t="s">
        <v>84</v>
      </c>
      <c r="J145" s="1" t="s">
        <v>2039</v>
      </c>
      <c r="K145" s="1" t="s">
        <v>6330</v>
      </c>
      <c r="L145" s="1"/>
      <c r="M145" s="20">
        <f t="shared" si="2"/>
        <v>0</v>
      </c>
    </row>
    <row r="146" spans="1:13" ht="20.100000000000001" customHeight="1" x14ac:dyDescent="0.15">
      <c r="A146" s="1" t="s">
        <v>7</v>
      </c>
      <c r="B146" s="1" t="s">
        <v>6300</v>
      </c>
      <c r="C146" s="1" t="s">
        <v>6331</v>
      </c>
      <c r="D146" s="1" t="s">
        <v>78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1141</v>
      </c>
      <c r="J146" s="1" t="s">
        <v>96</v>
      </c>
      <c r="K146" s="1" t="s">
        <v>6332</v>
      </c>
      <c r="L146" s="1"/>
      <c r="M146" s="20">
        <f t="shared" si="2"/>
        <v>1</v>
      </c>
    </row>
    <row r="147" spans="1:13" ht="20.100000000000001" customHeight="1" x14ac:dyDescent="0.15">
      <c r="A147" s="1" t="s">
        <v>7</v>
      </c>
      <c r="B147" s="1" t="s">
        <v>6300</v>
      </c>
      <c r="C147" s="1" t="s">
        <v>6333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1141</v>
      </c>
      <c r="J147" s="1" t="s">
        <v>96</v>
      </c>
      <c r="K147" s="1" t="s">
        <v>6334</v>
      </c>
      <c r="L147" s="1"/>
      <c r="M147" s="20">
        <f t="shared" si="2"/>
        <v>1</v>
      </c>
    </row>
    <row r="148" spans="1:13" ht="20.100000000000001" customHeight="1" x14ac:dyDescent="0.15">
      <c r="A148" s="1" t="s">
        <v>7</v>
      </c>
      <c r="B148" s="1" t="s">
        <v>6300</v>
      </c>
      <c r="C148" s="1" t="s">
        <v>6335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1141</v>
      </c>
      <c r="J148" s="1" t="s">
        <v>96</v>
      </c>
      <c r="K148" s="1" t="s">
        <v>6336</v>
      </c>
      <c r="L148" s="1"/>
      <c r="M148" s="20">
        <f t="shared" si="2"/>
        <v>1</v>
      </c>
    </row>
    <row r="149" spans="1:13" ht="20.100000000000001" customHeight="1" x14ac:dyDescent="0.15">
      <c r="A149" s="1" t="s">
        <v>7</v>
      </c>
      <c r="B149" s="1" t="s">
        <v>6300</v>
      </c>
      <c r="C149" s="1" t="s">
        <v>6337</v>
      </c>
      <c r="D149" s="1" t="s">
        <v>78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1141</v>
      </c>
      <c r="J149" s="1" t="s">
        <v>96</v>
      </c>
      <c r="K149" s="1" t="s">
        <v>6338</v>
      </c>
      <c r="L149" s="1"/>
      <c r="M149" s="20">
        <f t="shared" si="2"/>
        <v>1</v>
      </c>
    </row>
    <row r="150" spans="1:13" ht="20.100000000000001" customHeight="1" x14ac:dyDescent="0.15">
      <c r="A150" s="1" t="s">
        <v>7</v>
      </c>
      <c r="B150" s="1" t="s">
        <v>6300</v>
      </c>
      <c r="C150" s="1" t="s">
        <v>6339</v>
      </c>
      <c r="D150" s="1" t="s">
        <v>78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1141</v>
      </c>
      <c r="J150" s="1" t="s">
        <v>96</v>
      </c>
      <c r="K150" s="1" t="s">
        <v>6340</v>
      </c>
      <c r="L150" s="1"/>
      <c r="M150" s="20">
        <f t="shared" si="2"/>
        <v>1</v>
      </c>
    </row>
    <row r="151" spans="1:13" ht="20.100000000000001" customHeight="1" x14ac:dyDescent="0.15">
      <c r="A151" s="1" t="s">
        <v>7</v>
      </c>
      <c r="B151" s="1" t="s">
        <v>6300</v>
      </c>
      <c r="C151" s="1" t="s">
        <v>6341</v>
      </c>
      <c r="D151" s="1" t="s">
        <v>78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1141</v>
      </c>
      <c r="J151" s="1" t="s">
        <v>96</v>
      </c>
      <c r="K151" s="1" t="s">
        <v>6342</v>
      </c>
      <c r="L151" s="1"/>
      <c r="M151" s="20">
        <f t="shared" si="2"/>
        <v>1</v>
      </c>
    </row>
    <row r="152" spans="1:13" ht="20.100000000000001" customHeight="1" x14ac:dyDescent="0.15">
      <c r="A152" s="1" t="s">
        <v>7</v>
      </c>
      <c r="B152" s="1" t="s">
        <v>6300</v>
      </c>
      <c r="C152" s="1" t="s">
        <v>6343</v>
      </c>
      <c r="D152" s="1" t="s">
        <v>78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1141</v>
      </c>
      <c r="J152" s="1" t="s">
        <v>96</v>
      </c>
      <c r="K152" s="1" t="s">
        <v>6344</v>
      </c>
      <c r="L152" s="1"/>
      <c r="M152" s="20">
        <f t="shared" si="2"/>
        <v>1</v>
      </c>
    </row>
    <row r="153" spans="1:13" ht="20.100000000000001" customHeight="1" x14ac:dyDescent="0.15">
      <c r="A153" s="1" t="s">
        <v>7</v>
      </c>
      <c r="B153" s="1" t="s">
        <v>6300</v>
      </c>
      <c r="C153" s="1" t="s">
        <v>6345</v>
      </c>
      <c r="D153" s="1" t="s">
        <v>78</v>
      </c>
      <c r="E153" s="1" t="s">
        <v>51</v>
      </c>
      <c r="F153" s="1" t="s">
        <v>26832</v>
      </c>
      <c r="G153" s="1" t="s">
        <v>82</v>
      </c>
      <c r="H153" s="1" t="s">
        <v>180</v>
      </c>
      <c r="I153" s="1" t="s">
        <v>447</v>
      </c>
      <c r="J153" s="1" t="s">
        <v>730</v>
      </c>
      <c r="K153" s="1" t="s">
        <v>6346</v>
      </c>
      <c r="L153" s="1"/>
      <c r="M153" s="20">
        <f t="shared" si="2"/>
        <v>0</v>
      </c>
    </row>
    <row r="154" spans="1:13" ht="20.100000000000001" customHeight="1" x14ac:dyDescent="0.15">
      <c r="A154" s="1" t="s">
        <v>7</v>
      </c>
      <c r="B154" s="1" t="s">
        <v>6300</v>
      </c>
      <c r="C154" s="1" t="s">
        <v>6347</v>
      </c>
      <c r="D154" s="1" t="s">
        <v>78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1141</v>
      </c>
      <c r="J154" s="1" t="s">
        <v>96</v>
      </c>
      <c r="K154" s="1" t="s">
        <v>6348</v>
      </c>
      <c r="L154" s="1"/>
      <c r="M154" s="20">
        <f t="shared" si="2"/>
        <v>1</v>
      </c>
    </row>
    <row r="155" spans="1:13" ht="20.100000000000001" customHeight="1" x14ac:dyDescent="0.15">
      <c r="A155" s="1" t="s">
        <v>7</v>
      </c>
      <c r="B155" s="1" t="s">
        <v>6300</v>
      </c>
      <c r="C155" s="1" t="s">
        <v>6349</v>
      </c>
      <c r="D155" s="1" t="s">
        <v>78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1141</v>
      </c>
      <c r="J155" s="1" t="s">
        <v>96</v>
      </c>
      <c r="K155" s="1" t="s">
        <v>6350</v>
      </c>
      <c r="L155" s="1"/>
      <c r="M155" s="20">
        <f t="shared" si="2"/>
        <v>1</v>
      </c>
    </row>
    <row r="156" spans="1:13" ht="20.100000000000001" customHeight="1" x14ac:dyDescent="0.15">
      <c r="A156" s="1" t="s">
        <v>7</v>
      </c>
      <c r="B156" s="1" t="s">
        <v>6351</v>
      </c>
      <c r="C156" s="1" t="s">
        <v>6352</v>
      </c>
      <c r="D156" s="1" t="s">
        <v>50</v>
      </c>
      <c r="E156" s="1" t="s">
        <v>51</v>
      </c>
      <c r="F156" s="1" t="s">
        <v>26832</v>
      </c>
      <c r="G156" s="1" t="s">
        <v>82</v>
      </c>
      <c r="H156" s="1" t="s">
        <v>1151</v>
      </c>
      <c r="I156" s="1" t="s">
        <v>1141</v>
      </c>
      <c r="J156" s="1" t="s">
        <v>663</v>
      </c>
      <c r="K156" s="1" t="s">
        <v>6353</v>
      </c>
      <c r="L156" s="1"/>
      <c r="M156" s="20">
        <f t="shared" si="2"/>
        <v>0</v>
      </c>
    </row>
    <row r="157" spans="1:13" ht="20.100000000000001" customHeight="1" x14ac:dyDescent="0.15">
      <c r="A157" s="1" t="s">
        <v>7</v>
      </c>
      <c r="B157" s="1" t="s">
        <v>6351</v>
      </c>
      <c r="C157" s="1" t="s">
        <v>6354</v>
      </c>
      <c r="D157" s="1" t="s">
        <v>50</v>
      </c>
      <c r="E157" s="1" t="s">
        <v>51</v>
      </c>
      <c r="F157" s="1" t="s">
        <v>26832</v>
      </c>
      <c r="G157" s="1" t="s">
        <v>82</v>
      </c>
      <c r="H157" s="1" t="s">
        <v>1151</v>
      </c>
      <c r="I157" s="1" t="s">
        <v>1141</v>
      </c>
      <c r="J157" s="1" t="s">
        <v>663</v>
      </c>
      <c r="K157" s="1" t="s">
        <v>6355</v>
      </c>
      <c r="L157" s="1"/>
      <c r="M157" s="20">
        <f t="shared" si="2"/>
        <v>0</v>
      </c>
    </row>
    <row r="158" spans="1:13" ht="20.100000000000001" customHeight="1" x14ac:dyDescent="0.15">
      <c r="A158" s="1" t="s">
        <v>7</v>
      </c>
      <c r="B158" s="1" t="s">
        <v>6351</v>
      </c>
      <c r="C158" s="1" t="s">
        <v>6356</v>
      </c>
      <c r="D158" s="1" t="s">
        <v>50</v>
      </c>
      <c r="E158" s="1" t="s">
        <v>51</v>
      </c>
      <c r="F158" s="1" t="s">
        <v>51</v>
      </c>
      <c r="G158" s="1" t="s">
        <v>82</v>
      </c>
      <c r="H158" s="1" t="s">
        <v>207</v>
      </c>
      <c r="I158" s="1" t="s">
        <v>84</v>
      </c>
      <c r="J158" s="1" t="s">
        <v>122</v>
      </c>
      <c r="K158" s="1" t="s">
        <v>6357</v>
      </c>
      <c r="L158" s="1"/>
      <c r="M158" s="20">
        <f t="shared" si="2"/>
        <v>1</v>
      </c>
    </row>
    <row r="159" spans="1:13" ht="20.100000000000001" customHeight="1" x14ac:dyDescent="0.15">
      <c r="A159" s="1" t="s">
        <v>7</v>
      </c>
      <c r="B159" s="1" t="s">
        <v>6351</v>
      </c>
      <c r="C159" s="1" t="s">
        <v>6358</v>
      </c>
      <c r="D159" s="1" t="s">
        <v>50</v>
      </c>
      <c r="E159" s="1" t="s">
        <v>51</v>
      </c>
      <c r="F159" s="1" t="s">
        <v>51</v>
      </c>
      <c r="G159" s="1" t="s">
        <v>82</v>
      </c>
      <c r="H159" s="1" t="s">
        <v>207</v>
      </c>
      <c r="I159" s="1" t="s">
        <v>84</v>
      </c>
      <c r="J159" s="1" t="s">
        <v>122</v>
      </c>
      <c r="K159" s="1" t="s">
        <v>6359</v>
      </c>
      <c r="L159" s="1"/>
      <c r="M159" s="20">
        <f t="shared" si="2"/>
        <v>1</v>
      </c>
    </row>
    <row r="160" spans="1:13" ht="20.100000000000001" customHeight="1" x14ac:dyDescent="0.15">
      <c r="A160" s="1" t="s">
        <v>7</v>
      </c>
      <c r="B160" s="1" t="s">
        <v>6351</v>
      </c>
      <c r="C160" s="1" t="s">
        <v>6360</v>
      </c>
      <c r="D160" s="1" t="s">
        <v>50</v>
      </c>
      <c r="E160" s="1" t="s">
        <v>51</v>
      </c>
      <c r="F160" s="1" t="s">
        <v>51</v>
      </c>
      <c r="G160" s="1" t="s">
        <v>82</v>
      </c>
      <c r="H160" s="1" t="s">
        <v>207</v>
      </c>
      <c r="I160" s="1" t="s">
        <v>84</v>
      </c>
      <c r="J160" s="1" t="s">
        <v>122</v>
      </c>
      <c r="K160" s="1" t="s">
        <v>6361</v>
      </c>
      <c r="L160" s="1"/>
      <c r="M160" s="20">
        <f t="shared" si="2"/>
        <v>1</v>
      </c>
    </row>
    <row r="161" spans="1:13" ht="20.100000000000001" customHeight="1" x14ac:dyDescent="0.15">
      <c r="A161" s="1" t="s">
        <v>7</v>
      </c>
      <c r="B161" s="1" t="s">
        <v>6351</v>
      </c>
      <c r="C161" s="1" t="s">
        <v>6362</v>
      </c>
      <c r="D161" s="1" t="s">
        <v>50</v>
      </c>
      <c r="E161" s="1" t="s">
        <v>51</v>
      </c>
      <c r="F161" s="1" t="s">
        <v>51</v>
      </c>
      <c r="G161" s="1" t="s">
        <v>52</v>
      </c>
      <c r="H161" s="1" t="s">
        <v>121</v>
      </c>
      <c r="I161" s="1" t="s">
        <v>84</v>
      </c>
      <c r="J161" s="1" t="s">
        <v>122</v>
      </c>
      <c r="K161" s="1" t="s">
        <v>6363</v>
      </c>
      <c r="L161" s="1"/>
      <c r="M161" s="20">
        <f t="shared" si="2"/>
        <v>1</v>
      </c>
    </row>
    <row r="162" spans="1:13" ht="20.100000000000001" customHeight="1" x14ac:dyDescent="0.15">
      <c r="A162" s="1" t="s">
        <v>7</v>
      </c>
      <c r="B162" s="1" t="s">
        <v>6351</v>
      </c>
      <c r="C162" s="1" t="s">
        <v>6364</v>
      </c>
      <c r="D162" s="1" t="s">
        <v>50</v>
      </c>
      <c r="E162" s="1" t="s">
        <v>51</v>
      </c>
      <c r="F162" s="1" t="s">
        <v>26832</v>
      </c>
      <c r="G162" s="1" t="s">
        <v>82</v>
      </c>
      <c r="H162" s="1" t="s">
        <v>1151</v>
      </c>
      <c r="I162" s="1" t="s">
        <v>1141</v>
      </c>
      <c r="J162" s="1" t="s">
        <v>663</v>
      </c>
      <c r="K162" s="1" t="s">
        <v>6365</v>
      </c>
      <c r="L162" s="1"/>
      <c r="M162" s="20">
        <f t="shared" si="2"/>
        <v>0</v>
      </c>
    </row>
    <row r="163" spans="1:13" ht="20.100000000000001" customHeight="1" x14ac:dyDescent="0.15">
      <c r="A163" s="1" t="s">
        <v>7</v>
      </c>
      <c r="B163" s="1" t="s">
        <v>6351</v>
      </c>
      <c r="C163" s="1" t="s">
        <v>6366</v>
      </c>
      <c r="D163" s="1" t="s">
        <v>50</v>
      </c>
      <c r="E163" s="1" t="s">
        <v>51</v>
      </c>
      <c r="F163" s="1" t="s">
        <v>51</v>
      </c>
      <c r="G163" s="1" t="s">
        <v>82</v>
      </c>
      <c r="H163" s="1" t="s">
        <v>207</v>
      </c>
      <c r="I163" s="1" t="s">
        <v>84</v>
      </c>
      <c r="J163" s="1" t="s">
        <v>122</v>
      </c>
      <c r="K163" s="1" t="s">
        <v>6367</v>
      </c>
      <c r="L163" s="1"/>
      <c r="M163" s="20">
        <f t="shared" si="2"/>
        <v>1</v>
      </c>
    </row>
    <row r="164" spans="1:13" ht="20.100000000000001" customHeight="1" x14ac:dyDescent="0.15">
      <c r="A164" s="1" t="s">
        <v>7</v>
      </c>
      <c r="B164" s="1" t="s">
        <v>6351</v>
      </c>
      <c r="C164" s="1" t="s">
        <v>6368</v>
      </c>
      <c r="D164" s="1" t="s">
        <v>50</v>
      </c>
      <c r="E164" s="1" t="s">
        <v>51</v>
      </c>
      <c r="F164" s="1" t="s">
        <v>51</v>
      </c>
      <c r="G164" s="1" t="s">
        <v>82</v>
      </c>
      <c r="H164" s="1" t="s">
        <v>207</v>
      </c>
      <c r="I164" s="1" t="s">
        <v>84</v>
      </c>
      <c r="J164" s="1" t="s">
        <v>122</v>
      </c>
      <c r="K164" s="1" t="s">
        <v>6369</v>
      </c>
      <c r="L164" s="1"/>
      <c r="M164" s="20">
        <f t="shared" si="2"/>
        <v>1</v>
      </c>
    </row>
    <row r="165" spans="1:13" ht="20.100000000000001" customHeight="1" x14ac:dyDescent="0.15">
      <c r="A165" s="1" t="s">
        <v>7</v>
      </c>
      <c r="B165" s="1" t="s">
        <v>6351</v>
      </c>
      <c r="C165" s="1" t="s">
        <v>6370</v>
      </c>
      <c r="D165" s="1" t="s">
        <v>50</v>
      </c>
      <c r="E165" s="1" t="s">
        <v>51</v>
      </c>
      <c r="F165" s="1" t="s">
        <v>51</v>
      </c>
      <c r="G165" s="1" t="s">
        <v>82</v>
      </c>
      <c r="H165" s="1" t="s">
        <v>207</v>
      </c>
      <c r="I165" s="1" t="s">
        <v>84</v>
      </c>
      <c r="J165" s="1" t="s">
        <v>122</v>
      </c>
      <c r="K165" s="1" t="s">
        <v>6371</v>
      </c>
      <c r="L165" s="1"/>
      <c r="M165" s="20">
        <f t="shared" si="2"/>
        <v>1</v>
      </c>
    </row>
    <row r="166" spans="1:13" ht="20.100000000000001" customHeight="1" x14ac:dyDescent="0.15">
      <c r="A166" s="1" t="s">
        <v>7</v>
      </c>
      <c r="B166" s="1" t="s">
        <v>6351</v>
      </c>
      <c r="C166" s="1" t="s">
        <v>6372</v>
      </c>
      <c r="D166" s="1" t="s">
        <v>78</v>
      </c>
      <c r="E166" s="1" t="s">
        <v>51</v>
      </c>
      <c r="F166" s="1" t="s">
        <v>51</v>
      </c>
      <c r="G166" s="1" t="s">
        <v>52</v>
      </c>
      <c r="H166" s="1" t="s">
        <v>121</v>
      </c>
      <c r="I166" s="1" t="s">
        <v>84</v>
      </c>
      <c r="J166" s="1" t="s">
        <v>122</v>
      </c>
      <c r="K166" s="1" t="s">
        <v>6373</v>
      </c>
      <c r="L166" s="1"/>
      <c r="M166" s="20">
        <f t="shared" si="2"/>
        <v>1</v>
      </c>
    </row>
    <row r="167" spans="1:13" ht="20.100000000000001" customHeight="1" x14ac:dyDescent="0.15">
      <c r="A167" s="1" t="s">
        <v>7</v>
      </c>
      <c r="B167" s="1" t="s">
        <v>6351</v>
      </c>
      <c r="C167" s="1" t="s">
        <v>6374</v>
      </c>
      <c r="D167" s="1" t="s">
        <v>78</v>
      </c>
      <c r="E167" s="1" t="s">
        <v>51</v>
      </c>
      <c r="F167" s="1" t="s">
        <v>51</v>
      </c>
      <c r="G167" s="1" t="s">
        <v>52</v>
      </c>
      <c r="H167" s="1" t="s">
        <v>121</v>
      </c>
      <c r="I167" s="1" t="s">
        <v>84</v>
      </c>
      <c r="J167" s="1" t="s">
        <v>122</v>
      </c>
      <c r="K167" s="1" t="s">
        <v>6375</v>
      </c>
      <c r="L167" s="1"/>
      <c r="M167" s="20">
        <f t="shared" si="2"/>
        <v>1</v>
      </c>
    </row>
    <row r="168" spans="1:13" ht="20.100000000000001" customHeight="1" x14ac:dyDescent="0.15">
      <c r="A168" s="1" t="s">
        <v>7</v>
      </c>
      <c r="B168" s="1" t="s">
        <v>6376</v>
      </c>
      <c r="C168" s="1" t="s">
        <v>6377</v>
      </c>
      <c r="D168" s="1" t="s">
        <v>50</v>
      </c>
      <c r="E168" s="1" t="s">
        <v>51</v>
      </c>
      <c r="F168" s="1" t="s">
        <v>51</v>
      </c>
      <c r="G168" s="1" t="s">
        <v>82</v>
      </c>
      <c r="H168" s="1" t="s">
        <v>207</v>
      </c>
      <c r="I168" s="1" t="s">
        <v>84</v>
      </c>
      <c r="J168" s="1" t="s">
        <v>122</v>
      </c>
      <c r="K168" s="1" t="s">
        <v>6378</v>
      </c>
      <c r="L168" s="1"/>
      <c r="M168" s="20">
        <f t="shared" si="2"/>
        <v>1</v>
      </c>
    </row>
    <row r="169" spans="1:13" ht="20.100000000000001" customHeight="1" x14ac:dyDescent="0.15">
      <c r="A169" s="1" t="s">
        <v>7</v>
      </c>
      <c r="B169" s="1" t="s">
        <v>6376</v>
      </c>
      <c r="C169" s="1" t="s">
        <v>6379</v>
      </c>
      <c r="D169" s="1" t="s">
        <v>50</v>
      </c>
      <c r="E169" s="1" t="s">
        <v>51</v>
      </c>
      <c r="F169" s="1" t="s">
        <v>51</v>
      </c>
      <c r="G169" s="1" t="s">
        <v>82</v>
      </c>
      <c r="H169" s="1" t="s">
        <v>207</v>
      </c>
      <c r="I169" s="1" t="s">
        <v>84</v>
      </c>
      <c r="J169" s="1" t="s">
        <v>122</v>
      </c>
      <c r="K169" s="1" t="s">
        <v>6380</v>
      </c>
      <c r="L169" s="1"/>
      <c r="M169" s="20">
        <f t="shared" si="2"/>
        <v>1</v>
      </c>
    </row>
    <row r="170" spans="1:13" ht="20.100000000000001" customHeight="1" x14ac:dyDescent="0.15">
      <c r="A170" s="1" t="s">
        <v>7</v>
      </c>
      <c r="B170" s="1" t="s">
        <v>6376</v>
      </c>
      <c r="C170" s="1" t="s">
        <v>6381</v>
      </c>
      <c r="D170" s="1" t="s">
        <v>78</v>
      </c>
      <c r="E170" s="1" t="s">
        <v>51</v>
      </c>
      <c r="F170" s="1" t="s">
        <v>179</v>
      </c>
      <c r="G170" s="1" t="s">
        <v>82</v>
      </c>
      <c r="H170" s="1" t="s">
        <v>1135</v>
      </c>
      <c r="I170" s="1" t="s">
        <v>84</v>
      </c>
      <c r="J170" s="1" t="s">
        <v>1137</v>
      </c>
      <c r="K170" s="1" t="s">
        <v>6382</v>
      </c>
      <c r="L170" s="1"/>
      <c r="M170" s="20">
        <f t="shared" si="2"/>
        <v>0</v>
      </c>
    </row>
    <row r="171" spans="1:13" ht="20.100000000000001" customHeight="1" x14ac:dyDescent="0.15">
      <c r="A171" s="1" t="s">
        <v>7</v>
      </c>
      <c r="B171" s="1" t="s">
        <v>6376</v>
      </c>
      <c r="C171" s="1" t="s">
        <v>6383</v>
      </c>
      <c r="D171" s="1" t="s">
        <v>78</v>
      </c>
      <c r="E171" s="1" t="s">
        <v>51</v>
      </c>
      <c r="F171" s="1" t="s">
        <v>51</v>
      </c>
      <c r="G171" s="1" t="s">
        <v>82</v>
      </c>
      <c r="H171" s="1" t="s">
        <v>1135</v>
      </c>
      <c r="I171" s="1" t="s">
        <v>84</v>
      </c>
      <c r="J171" s="1" t="s">
        <v>1137</v>
      </c>
      <c r="K171" s="1" t="s">
        <v>6384</v>
      </c>
      <c r="L171" s="1"/>
      <c r="M171" s="20">
        <f t="shared" si="2"/>
        <v>1</v>
      </c>
    </row>
    <row r="172" spans="1:13" ht="20.100000000000001" customHeight="1" x14ac:dyDescent="0.15">
      <c r="A172" s="1" t="s">
        <v>7</v>
      </c>
      <c r="B172" s="1" t="s">
        <v>6385</v>
      </c>
      <c r="C172" s="1" t="s">
        <v>6386</v>
      </c>
      <c r="D172" s="1" t="s">
        <v>50</v>
      </c>
      <c r="E172" s="1" t="s">
        <v>51</v>
      </c>
      <c r="F172" s="1" t="s">
        <v>51</v>
      </c>
      <c r="G172" s="1" t="s">
        <v>82</v>
      </c>
      <c r="H172" s="1" t="s">
        <v>207</v>
      </c>
      <c r="I172" s="1" t="s">
        <v>84</v>
      </c>
      <c r="J172" s="1" t="s">
        <v>122</v>
      </c>
      <c r="K172" s="1" t="s">
        <v>6387</v>
      </c>
      <c r="L172" s="1"/>
      <c r="M172" s="20">
        <f t="shared" si="2"/>
        <v>1</v>
      </c>
    </row>
    <row r="173" spans="1:13" ht="20.100000000000001" customHeight="1" x14ac:dyDescent="0.15">
      <c r="A173" s="1" t="s">
        <v>7</v>
      </c>
      <c r="B173" s="1" t="s">
        <v>6385</v>
      </c>
      <c r="C173" s="1" t="s">
        <v>6388</v>
      </c>
      <c r="D173" s="1" t="s">
        <v>50</v>
      </c>
      <c r="E173" s="1" t="s">
        <v>51</v>
      </c>
      <c r="F173" s="1" t="s">
        <v>51</v>
      </c>
      <c r="G173" s="1" t="s">
        <v>82</v>
      </c>
      <c r="H173" s="1" t="s">
        <v>207</v>
      </c>
      <c r="I173" s="1" t="s">
        <v>84</v>
      </c>
      <c r="J173" s="1" t="s">
        <v>122</v>
      </c>
      <c r="K173" s="1" t="s">
        <v>6389</v>
      </c>
      <c r="L173" s="1"/>
      <c r="M173" s="20">
        <f t="shared" si="2"/>
        <v>1</v>
      </c>
    </row>
    <row r="174" spans="1:13" ht="20.100000000000001" customHeight="1" x14ac:dyDescent="0.15">
      <c r="A174" s="1" t="s">
        <v>7</v>
      </c>
      <c r="B174" s="1" t="s">
        <v>6385</v>
      </c>
      <c r="C174" s="1" t="s">
        <v>6390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1151</v>
      </c>
      <c r="I174" s="1" t="s">
        <v>1141</v>
      </c>
      <c r="J174" s="1" t="s">
        <v>663</v>
      </c>
      <c r="K174" s="1" t="s">
        <v>6391</v>
      </c>
      <c r="L174" s="1"/>
      <c r="M174" s="20">
        <f t="shared" si="2"/>
        <v>0</v>
      </c>
    </row>
    <row r="175" spans="1:13" ht="20.100000000000001" customHeight="1" x14ac:dyDescent="0.15">
      <c r="A175" s="1" t="s">
        <v>7</v>
      </c>
      <c r="B175" s="1" t="s">
        <v>6385</v>
      </c>
      <c r="C175" s="1" t="s">
        <v>6392</v>
      </c>
      <c r="D175" s="1" t="s">
        <v>78</v>
      </c>
      <c r="E175" s="1" t="s">
        <v>51</v>
      </c>
      <c r="F175" s="1" t="s">
        <v>51</v>
      </c>
      <c r="G175" s="1" t="s">
        <v>82</v>
      </c>
      <c r="H175" s="1" t="s">
        <v>207</v>
      </c>
      <c r="I175" s="1" t="s">
        <v>84</v>
      </c>
      <c r="J175" s="1" t="s">
        <v>122</v>
      </c>
      <c r="K175" s="1" t="s">
        <v>6393</v>
      </c>
      <c r="L175" s="1"/>
      <c r="M175" s="20">
        <f t="shared" si="2"/>
        <v>1</v>
      </c>
    </row>
    <row r="176" spans="1:13" ht="20.100000000000001" customHeight="1" x14ac:dyDescent="0.15">
      <c r="A176" s="1" t="s">
        <v>7</v>
      </c>
      <c r="B176" s="1" t="s">
        <v>6385</v>
      </c>
      <c r="C176" s="1" t="s">
        <v>6394</v>
      </c>
      <c r="D176" s="1" t="s">
        <v>78</v>
      </c>
      <c r="E176" s="1" t="s">
        <v>51</v>
      </c>
      <c r="F176" s="1" t="s">
        <v>179</v>
      </c>
      <c r="G176" s="1" t="s">
        <v>82</v>
      </c>
      <c r="H176" s="1" t="s">
        <v>1151</v>
      </c>
      <c r="I176" s="1" t="s">
        <v>1141</v>
      </c>
      <c r="J176" s="1" t="s">
        <v>663</v>
      </c>
      <c r="K176" s="1" t="s">
        <v>6395</v>
      </c>
      <c r="L176" s="1"/>
      <c r="M176" s="20">
        <f t="shared" si="2"/>
        <v>0</v>
      </c>
    </row>
    <row r="177" spans="1:13" ht="20.100000000000001" customHeight="1" x14ac:dyDescent="0.15">
      <c r="A177" s="1" t="s">
        <v>7</v>
      </c>
      <c r="B177" s="1" t="s">
        <v>6385</v>
      </c>
      <c r="C177" s="1" t="s">
        <v>6396</v>
      </c>
      <c r="D177" s="1" t="s">
        <v>78</v>
      </c>
      <c r="E177" s="1" t="s">
        <v>51</v>
      </c>
      <c r="F177" s="1" t="s">
        <v>179</v>
      </c>
      <c r="G177" s="1" t="s">
        <v>82</v>
      </c>
      <c r="H177" s="1" t="s">
        <v>1151</v>
      </c>
      <c r="I177" s="1" t="s">
        <v>1141</v>
      </c>
      <c r="J177" s="1" t="s">
        <v>663</v>
      </c>
      <c r="K177" s="1" t="s">
        <v>6397</v>
      </c>
      <c r="L177" s="1"/>
      <c r="M177" s="20">
        <f t="shared" si="2"/>
        <v>0</v>
      </c>
    </row>
    <row r="178" spans="1:13" ht="20.100000000000001" customHeight="1" x14ac:dyDescent="0.15">
      <c r="A178" s="1" t="s">
        <v>7</v>
      </c>
      <c r="B178" s="1" t="s">
        <v>6385</v>
      </c>
      <c r="C178" s="1" t="s">
        <v>6398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84</v>
      </c>
      <c r="J178" s="1" t="s">
        <v>122</v>
      </c>
      <c r="K178" s="1" t="s">
        <v>6399</v>
      </c>
      <c r="L178" s="1"/>
      <c r="M178" s="20">
        <f t="shared" si="2"/>
        <v>1</v>
      </c>
    </row>
    <row r="179" spans="1:13" ht="20.100000000000001" customHeight="1" x14ac:dyDescent="0.15">
      <c r="A179" s="1" t="s">
        <v>7</v>
      </c>
      <c r="B179" s="1" t="s">
        <v>6385</v>
      </c>
      <c r="C179" s="1" t="s">
        <v>6400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84</v>
      </c>
      <c r="J179" s="1" t="s">
        <v>122</v>
      </c>
      <c r="K179" s="1" t="s">
        <v>6401</v>
      </c>
      <c r="L179" s="1"/>
      <c r="M179" s="20">
        <f t="shared" si="2"/>
        <v>1</v>
      </c>
    </row>
    <row r="180" spans="1:13" ht="20.100000000000001" customHeight="1" x14ac:dyDescent="0.15">
      <c r="A180" s="1" t="s">
        <v>7</v>
      </c>
      <c r="B180" s="1" t="s">
        <v>6385</v>
      </c>
      <c r="C180" s="1" t="s">
        <v>6402</v>
      </c>
      <c r="D180" s="1" t="s">
        <v>78</v>
      </c>
      <c r="E180" s="1" t="s">
        <v>51</v>
      </c>
      <c r="F180" s="1" t="s">
        <v>26832</v>
      </c>
      <c r="G180" s="1" t="s">
        <v>82</v>
      </c>
      <c r="H180" s="1" t="s">
        <v>2234</v>
      </c>
      <c r="I180" s="1" t="s">
        <v>84</v>
      </c>
      <c r="J180" s="1" t="s">
        <v>182</v>
      </c>
      <c r="K180" s="1" t="s">
        <v>6403</v>
      </c>
      <c r="L180" s="1"/>
      <c r="M180" s="20">
        <f t="shared" si="2"/>
        <v>0</v>
      </c>
    </row>
    <row r="181" spans="1:13" ht="20.100000000000001" customHeight="1" x14ac:dyDescent="0.15">
      <c r="A181" s="1" t="s">
        <v>7</v>
      </c>
      <c r="B181" s="1" t="s">
        <v>6404</v>
      </c>
      <c r="C181" s="1" t="s">
        <v>6405</v>
      </c>
      <c r="D181" s="1" t="s">
        <v>50</v>
      </c>
      <c r="E181" s="1" t="s">
        <v>51</v>
      </c>
      <c r="F181" s="1" t="s">
        <v>51</v>
      </c>
      <c r="G181" s="1" t="s">
        <v>82</v>
      </c>
      <c r="H181" s="1" t="s">
        <v>207</v>
      </c>
      <c r="I181" s="1" t="s">
        <v>84</v>
      </c>
      <c r="J181" s="1" t="s">
        <v>122</v>
      </c>
      <c r="K181" s="1" t="s">
        <v>872</v>
      </c>
      <c r="L181" s="1"/>
      <c r="M181" s="20">
        <f t="shared" si="2"/>
        <v>1</v>
      </c>
    </row>
    <row r="182" spans="1:13" ht="20.100000000000001" customHeight="1" x14ac:dyDescent="0.15">
      <c r="A182" s="1" t="s">
        <v>7</v>
      </c>
      <c r="B182" s="1" t="s">
        <v>6404</v>
      </c>
      <c r="C182" s="1" t="s">
        <v>6406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207</v>
      </c>
      <c r="I182" s="1" t="s">
        <v>84</v>
      </c>
      <c r="J182" s="1" t="s">
        <v>122</v>
      </c>
      <c r="K182" s="1" t="s">
        <v>6407</v>
      </c>
      <c r="L182" s="1"/>
      <c r="M182" s="20">
        <f t="shared" si="2"/>
        <v>1</v>
      </c>
    </row>
    <row r="183" spans="1:13" ht="20.100000000000001" customHeight="1" x14ac:dyDescent="0.15">
      <c r="A183" s="1" t="s">
        <v>7</v>
      </c>
      <c r="B183" s="1" t="s">
        <v>6404</v>
      </c>
      <c r="C183" s="1" t="s">
        <v>6408</v>
      </c>
      <c r="D183" s="1" t="s">
        <v>50</v>
      </c>
      <c r="E183" s="1" t="s">
        <v>51</v>
      </c>
      <c r="F183" s="1" t="s">
        <v>51</v>
      </c>
      <c r="G183" s="1" t="s">
        <v>82</v>
      </c>
      <c r="H183" s="1" t="s">
        <v>207</v>
      </c>
      <c r="I183" s="1" t="s">
        <v>84</v>
      </c>
      <c r="J183" s="1" t="s">
        <v>122</v>
      </c>
      <c r="K183" s="1" t="s">
        <v>6409</v>
      </c>
      <c r="L183" s="1"/>
      <c r="M183" s="20">
        <f t="shared" si="2"/>
        <v>1</v>
      </c>
    </row>
    <row r="184" spans="1:13" ht="20.100000000000001" customHeight="1" x14ac:dyDescent="0.15">
      <c r="A184" s="1" t="s">
        <v>7</v>
      </c>
      <c r="B184" s="1" t="s">
        <v>6404</v>
      </c>
      <c r="C184" s="1" t="s">
        <v>6410</v>
      </c>
      <c r="D184" s="1" t="s">
        <v>50</v>
      </c>
      <c r="E184" s="1" t="s">
        <v>51</v>
      </c>
      <c r="F184" s="1" t="s">
        <v>51</v>
      </c>
      <c r="G184" s="1" t="s">
        <v>82</v>
      </c>
      <c r="H184" s="1" t="s">
        <v>207</v>
      </c>
      <c r="I184" s="1" t="s">
        <v>84</v>
      </c>
      <c r="J184" s="1" t="s">
        <v>122</v>
      </c>
      <c r="K184" s="1" t="s">
        <v>6411</v>
      </c>
      <c r="L184" s="1"/>
      <c r="M184" s="20">
        <f t="shared" si="2"/>
        <v>1</v>
      </c>
    </row>
    <row r="185" spans="1:13" ht="20.100000000000001" customHeight="1" x14ac:dyDescent="0.15">
      <c r="A185" s="1" t="s">
        <v>7</v>
      </c>
      <c r="B185" s="1" t="s">
        <v>6404</v>
      </c>
      <c r="C185" s="1" t="s">
        <v>6412</v>
      </c>
      <c r="D185" s="1" t="s">
        <v>50</v>
      </c>
      <c r="E185" s="1" t="s">
        <v>51</v>
      </c>
      <c r="F185" s="1" t="s">
        <v>51</v>
      </c>
      <c r="G185" s="1" t="s">
        <v>82</v>
      </c>
      <c r="H185" s="1" t="s">
        <v>207</v>
      </c>
      <c r="I185" s="1" t="s">
        <v>84</v>
      </c>
      <c r="J185" s="1" t="s">
        <v>122</v>
      </c>
      <c r="K185" s="1" t="s">
        <v>6413</v>
      </c>
      <c r="L185" s="1"/>
      <c r="M185" s="20">
        <f t="shared" si="2"/>
        <v>1</v>
      </c>
    </row>
    <row r="186" spans="1:13" ht="20.100000000000001" customHeight="1" x14ac:dyDescent="0.15">
      <c r="A186" s="1" t="s">
        <v>7</v>
      </c>
      <c r="B186" s="1" t="s">
        <v>6404</v>
      </c>
      <c r="C186" s="1" t="s">
        <v>6414</v>
      </c>
      <c r="D186" s="1" t="s">
        <v>50</v>
      </c>
      <c r="E186" s="1" t="s">
        <v>51</v>
      </c>
      <c r="F186" s="1" t="s">
        <v>51</v>
      </c>
      <c r="G186" s="1" t="s">
        <v>82</v>
      </c>
      <c r="H186" s="1" t="s">
        <v>207</v>
      </c>
      <c r="I186" s="1" t="s">
        <v>84</v>
      </c>
      <c r="J186" s="1" t="s">
        <v>122</v>
      </c>
      <c r="K186" s="1" t="s">
        <v>6415</v>
      </c>
      <c r="L186" s="1"/>
      <c r="M186" s="20">
        <f t="shared" si="2"/>
        <v>1</v>
      </c>
    </row>
    <row r="187" spans="1:13" ht="20.100000000000001" customHeight="1" x14ac:dyDescent="0.15">
      <c r="A187" s="1" t="s">
        <v>7</v>
      </c>
      <c r="B187" s="1" t="s">
        <v>6404</v>
      </c>
      <c r="C187" s="1" t="s">
        <v>6416</v>
      </c>
      <c r="D187" s="1" t="s">
        <v>50</v>
      </c>
      <c r="E187" s="1" t="s">
        <v>51</v>
      </c>
      <c r="F187" s="1" t="s">
        <v>26832</v>
      </c>
      <c r="G187" s="1" t="s">
        <v>82</v>
      </c>
      <c r="H187" s="1" t="s">
        <v>2140</v>
      </c>
      <c r="I187" s="1" t="s">
        <v>84</v>
      </c>
      <c r="J187" s="1" t="s">
        <v>2362</v>
      </c>
      <c r="K187" s="1" t="s">
        <v>6417</v>
      </c>
      <c r="L187" s="1"/>
      <c r="M187" s="20">
        <f t="shared" si="2"/>
        <v>0</v>
      </c>
    </row>
    <row r="188" spans="1:13" ht="20.100000000000001" customHeight="1" x14ac:dyDescent="0.15">
      <c r="A188" s="1" t="s">
        <v>7</v>
      </c>
      <c r="B188" s="1" t="s">
        <v>6404</v>
      </c>
      <c r="C188" s="1" t="s">
        <v>6418</v>
      </c>
      <c r="D188" s="1" t="s">
        <v>50</v>
      </c>
      <c r="E188" s="1" t="s">
        <v>51</v>
      </c>
      <c r="F188" s="1" t="s">
        <v>51</v>
      </c>
      <c r="G188" s="1" t="s">
        <v>82</v>
      </c>
      <c r="H188" s="1" t="s">
        <v>207</v>
      </c>
      <c r="I188" s="1" t="s">
        <v>84</v>
      </c>
      <c r="J188" s="1" t="s">
        <v>122</v>
      </c>
      <c r="K188" s="1" t="s">
        <v>6419</v>
      </c>
      <c r="L188" s="1"/>
      <c r="M188" s="20">
        <f t="shared" si="2"/>
        <v>1</v>
      </c>
    </row>
    <row r="189" spans="1:13" ht="20.100000000000001" customHeight="1" x14ac:dyDescent="0.15">
      <c r="A189" s="1" t="s">
        <v>7</v>
      </c>
      <c r="B189" s="1" t="s">
        <v>6404</v>
      </c>
      <c r="C189" s="1" t="s">
        <v>6420</v>
      </c>
      <c r="D189" s="1" t="s">
        <v>50</v>
      </c>
      <c r="E189" s="1" t="s">
        <v>51</v>
      </c>
      <c r="F189" s="1" t="s">
        <v>51</v>
      </c>
      <c r="G189" s="1" t="s">
        <v>82</v>
      </c>
      <c r="H189" s="1" t="s">
        <v>207</v>
      </c>
      <c r="I189" s="1" t="s">
        <v>84</v>
      </c>
      <c r="J189" s="1" t="s">
        <v>122</v>
      </c>
      <c r="K189" s="1" t="s">
        <v>6421</v>
      </c>
      <c r="L189" s="1"/>
      <c r="M189" s="20">
        <f t="shared" si="2"/>
        <v>1</v>
      </c>
    </row>
    <row r="190" spans="1:13" ht="20.100000000000001" customHeight="1" x14ac:dyDescent="0.15">
      <c r="A190" s="1" t="s">
        <v>7</v>
      </c>
      <c r="B190" s="1" t="s">
        <v>6404</v>
      </c>
      <c r="C190" s="1" t="s">
        <v>6422</v>
      </c>
      <c r="D190" s="1" t="s">
        <v>50</v>
      </c>
      <c r="E190" s="1" t="s">
        <v>51</v>
      </c>
      <c r="F190" s="1" t="s">
        <v>51</v>
      </c>
      <c r="G190" s="1" t="s">
        <v>82</v>
      </c>
      <c r="H190" s="1" t="s">
        <v>207</v>
      </c>
      <c r="I190" s="1" t="s">
        <v>84</v>
      </c>
      <c r="J190" s="1" t="s">
        <v>122</v>
      </c>
      <c r="K190" s="1" t="s">
        <v>6423</v>
      </c>
      <c r="L190" s="1"/>
      <c r="M190" s="20">
        <f t="shared" si="2"/>
        <v>1</v>
      </c>
    </row>
    <row r="191" spans="1:13" ht="20.100000000000001" customHeight="1" x14ac:dyDescent="0.15">
      <c r="A191" s="1" t="s">
        <v>7</v>
      </c>
      <c r="B191" s="1" t="s">
        <v>6404</v>
      </c>
      <c r="C191" s="1" t="s">
        <v>6424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121</v>
      </c>
      <c r="I191" s="1" t="s">
        <v>84</v>
      </c>
      <c r="J191" s="1" t="s">
        <v>122</v>
      </c>
      <c r="K191" s="1" t="s">
        <v>6425</v>
      </c>
      <c r="L191" s="1"/>
      <c r="M191" s="20">
        <f t="shared" si="2"/>
        <v>1</v>
      </c>
    </row>
    <row r="192" spans="1:13" ht="20.100000000000001" customHeight="1" x14ac:dyDescent="0.15">
      <c r="A192" s="1" t="s">
        <v>7</v>
      </c>
      <c r="B192" s="1" t="s">
        <v>6404</v>
      </c>
      <c r="C192" s="1" t="s">
        <v>6426</v>
      </c>
      <c r="D192" s="1" t="s">
        <v>78</v>
      </c>
      <c r="E192" s="1" t="s">
        <v>51</v>
      </c>
      <c r="F192" s="1" t="s">
        <v>179</v>
      </c>
      <c r="G192" s="1" t="s">
        <v>82</v>
      </c>
      <c r="H192" s="1" t="s">
        <v>2140</v>
      </c>
      <c r="I192" s="1" t="s">
        <v>84</v>
      </c>
      <c r="J192" s="1" t="s">
        <v>2362</v>
      </c>
      <c r="K192" s="1" t="s">
        <v>6427</v>
      </c>
      <c r="L192" s="1"/>
      <c r="M192" s="20">
        <f t="shared" si="2"/>
        <v>0</v>
      </c>
    </row>
    <row r="193" spans="1:13" ht="20.100000000000001" customHeight="1" x14ac:dyDescent="0.15">
      <c r="A193" s="1" t="s">
        <v>7</v>
      </c>
      <c r="B193" s="1" t="s">
        <v>6404</v>
      </c>
      <c r="C193" s="1" t="s">
        <v>6428</v>
      </c>
      <c r="D193" s="1" t="s">
        <v>78</v>
      </c>
      <c r="E193" s="1" t="s">
        <v>51</v>
      </c>
      <c r="F193" s="1" t="s">
        <v>179</v>
      </c>
      <c r="G193" s="1" t="s">
        <v>82</v>
      </c>
      <c r="H193" s="1" t="s">
        <v>2140</v>
      </c>
      <c r="I193" s="1" t="s">
        <v>84</v>
      </c>
      <c r="J193" s="1" t="s">
        <v>2362</v>
      </c>
      <c r="K193" s="1" t="s">
        <v>6429</v>
      </c>
      <c r="L193" s="1"/>
      <c r="M193" s="20">
        <f t="shared" si="2"/>
        <v>0</v>
      </c>
    </row>
    <row r="194" spans="1:13" ht="20.100000000000001" customHeight="1" x14ac:dyDescent="0.15">
      <c r="A194" s="1" t="s">
        <v>7</v>
      </c>
      <c r="B194" s="1" t="s">
        <v>6430</v>
      </c>
      <c r="C194" s="1" t="s">
        <v>6431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1141</v>
      </c>
      <c r="J194" s="1" t="s">
        <v>96</v>
      </c>
      <c r="K194" s="1" t="s">
        <v>6432</v>
      </c>
      <c r="L194" s="1"/>
      <c r="M194" s="20">
        <f t="shared" si="2"/>
        <v>1</v>
      </c>
    </row>
    <row r="195" spans="1:13" ht="20.100000000000001" customHeight="1" x14ac:dyDescent="0.15">
      <c r="A195" s="1" t="s">
        <v>7</v>
      </c>
      <c r="B195" s="1" t="s">
        <v>6430</v>
      </c>
      <c r="C195" s="1" t="s">
        <v>6433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1141</v>
      </c>
      <c r="J195" s="1" t="s">
        <v>96</v>
      </c>
      <c r="K195" s="1" t="s">
        <v>6434</v>
      </c>
      <c r="L195" s="1"/>
      <c r="M195" s="20">
        <f t="shared" si="2"/>
        <v>1</v>
      </c>
    </row>
    <row r="196" spans="1:13" ht="20.100000000000001" customHeight="1" x14ac:dyDescent="0.15">
      <c r="A196" s="1" t="s">
        <v>7</v>
      </c>
      <c r="B196" s="1" t="s">
        <v>6430</v>
      </c>
      <c r="C196" s="1" t="s">
        <v>6435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1141</v>
      </c>
      <c r="J196" s="1" t="s">
        <v>96</v>
      </c>
      <c r="K196" s="1" t="s">
        <v>6436</v>
      </c>
      <c r="L196" s="1"/>
      <c r="M196" s="20">
        <f t="shared" si="2"/>
        <v>1</v>
      </c>
    </row>
    <row r="197" spans="1:13" ht="20.100000000000001" customHeight="1" x14ac:dyDescent="0.15">
      <c r="A197" s="1" t="s">
        <v>7</v>
      </c>
      <c r="B197" s="1" t="s">
        <v>6430</v>
      </c>
      <c r="C197" s="1" t="s">
        <v>6437</v>
      </c>
      <c r="D197" s="1" t="s">
        <v>78</v>
      </c>
      <c r="E197" s="1" t="s">
        <v>51</v>
      </c>
      <c r="F197" s="1" t="s">
        <v>26832</v>
      </c>
      <c r="G197" s="1" t="s">
        <v>82</v>
      </c>
      <c r="H197" s="1" t="s">
        <v>2234</v>
      </c>
      <c r="I197" s="1" t="s">
        <v>84</v>
      </c>
      <c r="J197" s="1" t="s">
        <v>182</v>
      </c>
      <c r="K197" s="1" t="s">
        <v>6438</v>
      </c>
      <c r="L197" s="1"/>
      <c r="M197" s="20">
        <f t="shared" si="2"/>
        <v>0</v>
      </c>
    </row>
    <row r="198" spans="1:13" ht="20.100000000000001" customHeight="1" x14ac:dyDescent="0.15">
      <c r="A198" s="1" t="s">
        <v>7</v>
      </c>
      <c r="B198" s="1" t="s">
        <v>6430</v>
      </c>
      <c r="C198" s="1" t="s">
        <v>6439</v>
      </c>
      <c r="D198" s="1" t="s">
        <v>78</v>
      </c>
      <c r="E198" s="1" t="s">
        <v>51</v>
      </c>
      <c r="F198" s="1" t="s">
        <v>26832</v>
      </c>
      <c r="G198" s="1" t="s">
        <v>82</v>
      </c>
      <c r="H198" s="1" t="s">
        <v>2234</v>
      </c>
      <c r="I198" s="1" t="s">
        <v>84</v>
      </c>
      <c r="J198" s="1" t="s">
        <v>182</v>
      </c>
      <c r="K198" s="1" t="s">
        <v>6440</v>
      </c>
      <c r="L198" s="1"/>
      <c r="M198" s="20">
        <f t="shared" si="2"/>
        <v>0</v>
      </c>
    </row>
    <row r="199" spans="1:13" ht="20.100000000000001" customHeight="1" x14ac:dyDescent="0.15">
      <c r="A199" s="1" t="s">
        <v>7</v>
      </c>
      <c r="B199" s="1" t="s">
        <v>6430</v>
      </c>
      <c r="C199" s="1" t="s">
        <v>6441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1141</v>
      </c>
      <c r="J199" s="1" t="s">
        <v>96</v>
      </c>
      <c r="K199" s="1" t="s">
        <v>6442</v>
      </c>
      <c r="L199" s="1"/>
      <c r="M199" s="20">
        <f t="shared" si="2"/>
        <v>1</v>
      </c>
    </row>
    <row r="200" spans="1:13" ht="20.100000000000001" customHeight="1" x14ac:dyDescent="0.15">
      <c r="A200" s="1" t="s">
        <v>7</v>
      </c>
      <c r="B200" s="1" t="s">
        <v>6430</v>
      </c>
      <c r="C200" s="1" t="s">
        <v>6443</v>
      </c>
      <c r="D200" s="1" t="s">
        <v>78</v>
      </c>
      <c r="E200" s="1" t="s">
        <v>51</v>
      </c>
      <c r="F200" s="1" t="s">
        <v>26832</v>
      </c>
      <c r="G200" s="1" t="s">
        <v>82</v>
      </c>
      <c r="H200" s="1" t="s">
        <v>2234</v>
      </c>
      <c r="I200" s="1" t="s">
        <v>84</v>
      </c>
      <c r="J200" s="1" t="s">
        <v>182</v>
      </c>
      <c r="K200" s="1" t="s">
        <v>6444</v>
      </c>
      <c r="L200" s="1"/>
      <c r="M200" s="20">
        <f t="shared" si="2"/>
        <v>0</v>
      </c>
    </row>
    <row r="201" spans="1:13" ht="20.100000000000001" customHeight="1" x14ac:dyDescent="0.15">
      <c r="A201" s="1" t="s">
        <v>7</v>
      </c>
      <c r="B201" s="1" t="s">
        <v>6430</v>
      </c>
      <c r="C201" s="1" t="s">
        <v>6445</v>
      </c>
      <c r="D201" s="1" t="s">
        <v>78</v>
      </c>
      <c r="E201" s="1" t="s">
        <v>51</v>
      </c>
      <c r="F201" s="1" t="s">
        <v>26832</v>
      </c>
      <c r="G201" s="1" t="s">
        <v>82</v>
      </c>
      <c r="H201" s="1" t="s">
        <v>2234</v>
      </c>
      <c r="I201" s="1" t="s">
        <v>84</v>
      </c>
      <c r="J201" s="1" t="s">
        <v>182</v>
      </c>
      <c r="K201" s="1" t="s">
        <v>6446</v>
      </c>
      <c r="L201" s="1"/>
      <c r="M201" s="20">
        <f t="shared" ref="M201:M264" si="3">IF(F201="○",1,0)</f>
        <v>0</v>
      </c>
    </row>
    <row r="202" spans="1:13" ht="20.100000000000001" customHeight="1" x14ac:dyDescent="0.15">
      <c r="A202" s="1" t="s">
        <v>7</v>
      </c>
      <c r="B202" s="1" t="s">
        <v>6430</v>
      </c>
      <c r="C202" s="1" t="s">
        <v>6447</v>
      </c>
      <c r="D202" s="1" t="s">
        <v>78</v>
      </c>
      <c r="E202" s="1" t="s">
        <v>51</v>
      </c>
      <c r="F202" s="1" t="s">
        <v>51</v>
      </c>
      <c r="G202" s="1" t="s">
        <v>52</v>
      </c>
      <c r="H202" s="1" t="s">
        <v>53</v>
      </c>
      <c r="I202" s="1" t="s">
        <v>1141</v>
      </c>
      <c r="J202" s="1" t="s">
        <v>96</v>
      </c>
      <c r="K202" s="1" t="s">
        <v>6448</v>
      </c>
      <c r="L202" s="1"/>
      <c r="M202" s="20">
        <f t="shared" si="3"/>
        <v>1</v>
      </c>
    </row>
    <row r="203" spans="1:13" ht="20.100000000000001" customHeight="1" x14ac:dyDescent="0.15">
      <c r="A203" s="1" t="s">
        <v>7</v>
      </c>
      <c r="B203" s="1" t="s">
        <v>6430</v>
      </c>
      <c r="C203" s="1" t="s">
        <v>6449</v>
      </c>
      <c r="D203" s="1" t="s">
        <v>78</v>
      </c>
      <c r="E203" s="1" t="s">
        <v>51</v>
      </c>
      <c r="F203" s="1" t="s">
        <v>26832</v>
      </c>
      <c r="G203" s="1" t="s">
        <v>82</v>
      </c>
      <c r="H203" s="1" t="s">
        <v>2234</v>
      </c>
      <c r="I203" s="1" t="s">
        <v>84</v>
      </c>
      <c r="J203" s="1" t="s">
        <v>182</v>
      </c>
      <c r="K203" s="1" t="s">
        <v>6450</v>
      </c>
      <c r="L203" s="1"/>
      <c r="M203" s="20">
        <f t="shared" si="3"/>
        <v>0</v>
      </c>
    </row>
    <row r="204" spans="1:13" ht="20.100000000000001" customHeight="1" x14ac:dyDescent="0.15">
      <c r="A204" s="1" t="s">
        <v>7</v>
      </c>
      <c r="B204" s="1" t="s">
        <v>6430</v>
      </c>
      <c r="C204" s="1" t="s">
        <v>6451</v>
      </c>
      <c r="D204" s="1" t="s">
        <v>78</v>
      </c>
      <c r="E204" s="1" t="s">
        <v>51</v>
      </c>
      <c r="F204" s="1" t="s">
        <v>26832</v>
      </c>
      <c r="G204" s="1" t="s">
        <v>82</v>
      </c>
      <c r="H204" s="1" t="s">
        <v>2234</v>
      </c>
      <c r="I204" s="1" t="s">
        <v>84</v>
      </c>
      <c r="J204" s="1" t="s">
        <v>182</v>
      </c>
      <c r="K204" s="1" t="s">
        <v>6452</v>
      </c>
      <c r="L204" s="1"/>
      <c r="M204" s="20">
        <f t="shared" si="3"/>
        <v>0</v>
      </c>
    </row>
    <row r="205" spans="1:13" ht="20.100000000000001" customHeight="1" x14ac:dyDescent="0.15">
      <c r="A205" s="1" t="s">
        <v>7</v>
      </c>
      <c r="B205" s="1" t="s">
        <v>6430</v>
      </c>
      <c r="C205" s="1" t="s">
        <v>6453</v>
      </c>
      <c r="D205" s="1" t="s">
        <v>78</v>
      </c>
      <c r="E205" s="1" t="s">
        <v>51</v>
      </c>
      <c r="F205" s="1" t="s">
        <v>26832</v>
      </c>
      <c r="G205" s="1" t="s">
        <v>82</v>
      </c>
      <c r="H205" s="1" t="s">
        <v>2234</v>
      </c>
      <c r="I205" s="1" t="s">
        <v>84</v>
      </c>
      <c r="J205" s="1" t="s">
        <v>182</v>
      </c>
      <c r="K205" s="1" t="s">
        <v>6454</v>
      </c>
      <c r="L205" s="1"/>
      <c r="M205" s="20">
        <f t="shared" si="3"/>
        <v>0</v>
      </c>
    </row>
    <row r="206" spans="1:13" ht="20.100000000000001" customHeight="1" x14ac:dyDescent="0.15">
      <c r="A206" s="1" t="s">
        <v>7</v>
      </c>
      <c r="B206" s="1" t="s">
        <v>6430</v>
      </c>
      <c r="C206" s="1" t="s">
        <v>6455</v>
      </c>
      <c r="D206" s="1" t="s">
        <v>78</v>
      </c>
      <c r="E206" s="1" t="s">
        <v>51</v>
      </c>
      <c r="F206" s="1" t="s">
        <v>26832</v>
      </c>
      <c r="G206" s="1" t="s">
        <v>82</v>
      </c>
      <c r="H206" s="1" t="s">
        <v>2038</v>
      </c>
      <c r="I206" s="1" t="s">
        <v>84</v>
      </c>
      <c r="J206" s="1" t="s">
        <v>2039</v>
      </c>
      <c r="K206" s="1" t="s">
        <v>6456</v>
      </c>
      <c r="L206" s="1"/>
      <c r="M206" s="20">
        <f t="shared" si="3"/>
        <v>0</v>
      </c>
    </row>
    <row r="207" spans="1:13" ht="20.100000000000001" customHeight="1" x14ac:dyDescent="0.15">
      <c r="A207" s="1" t="s">
        <v>7</v>
      </c>
      <c r="B207" s="1" t="s">
        <v>6430</v>
      </c>
      <c r="C207" s="1" t="s">
        <v>6457</v>
      </c>
      <c r="D207" s="1" t="s">
        <v>78</v>
      </c>
      <c r="E207" s="1" t="s">
        <v>51</v>
      </c>
      <c r="F207" s="1" t="s">
        <v>26832</v>
      </c>
      <c r="G207" s="1" t="s">
        <v>82</v>
      </c>
      <c r="H207" s="1" t="s">
        <v>2038</v>
      </c>
      <c r="I207" s="1" t="s">
        <v>84</v>
      </c>
      <c r="J207" s="1" t="s">
        <v>2039</v>
      </c>
      <c r="K207" s="1" t="s">
        <v>6458</v>
      </c>
      <c r="L207" s="1"/>
      <c r="M207" s="20">
        <f t="shared" si="3"/>
        <v>0</v>
      </c>
    </row>
    <row r="208" spans="1:13" ht="20.100000000000001" customHeight="1" x14ac:dyDescent="0.15">
      <c r="A208" s="1" t="s">
        <v>7</v>
      </c>
      <c r="B208" s="1" t="s">
        <v>6430</v>
      </c>
      <c r="C208" s="1" t="s">
        <v>6459</v>
      </c>
      <c r="D208" s="1" t="s">
        <v>78</v>
      </c>
      <c r="E208" s="1" t="s">
        <v>51</v>
      </c>
      <c r="F208" s="1" t="s">
        <v>26832</v>
      </c>
      <c r="G208" s="1" t="s">
        <v>82</v>
      </c>
      <c r="H208" s="1" t="s">
        <v>2038</v>
      </c>
      <c r="I208" s="1" t="s">
        <v>84</v>
      </c>
      <c r="J208" s="1" t="s">
        <v>2039</v>
      </c>
      <c r="K208" s="1" t="s">
        <v>6460</v>
      </c>
      <c r="L208" s="1"/>
      <c r="M208" s="20">
        <f t="shared" si="3"/>
        <v>0</v>
      </c>
    </row>
    <row r="209" spans="1:13" ht="20.100000000000001" customHeight="1" x14ac:dyDescent="0.15">
      <c r="A209" s="1" t="s">
        <v>7</v>
      </c>
      <c r="B209" s="1" t="s">
        <v>6430</v>
      </c>
      <c r="C209" s="1" t="s">
        <v>6461</v>
      </c>
      <c r="D209" s="1" t="s">
        <v>78</v>
      </c>
      <c r="E209" s="1" t="s">
        <v>51</v>
      </c>
      <c r="F209" s="1" t="s">
        <v>26832</v>
      </c>
      <c r="G209" s="1" t="s">
        <v>82</v>
      </c>
      <c r="H209" s="1" t="s">
        <v>180</v>
      </c>
      <c r="I209" s="1" t="s">
        <v>447</v>
      </c>
      <c r="J209" s="1" t="s">
        <v>730</v>
      </c>
      <c r="K209" s="1" t="s">
        <v>6462</v>
      </c>
      <c r="L209" s="1"/>
      <c r="M209" s="20">
        <f t="shared" si="3"/>
        <v>0</v>
      </c>
    </row>
    <row r="210" spans="1:13" ht="20.100000000000001" customHeight="1" x14ac:dyDescent="0.15">
      <c r="A210" s="1" t="s">
        <v>7</v>
      </c>
      <c r="B210" s="1" t="s">
        <v>6463</v>
      </c>
      <c r="C210" s="1" t="s">
        <v>6464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53</v>
      </c>
      <c r="I210" s="1" t="s">
        <v>1141</v>
      </c>
      <c r="J210" s="1" t="s">
        <v>96</v>
      </c>
      <c r="K210" s="1" t="s">
        <v>6465</v>
      </c>
      <c r="L210" s="1"/>
      <c r="M210" s="20">
        <f t="shared" si="3"/>
        <v>1</v>
      </c>
    </row>
    <row r="211" spans="1:13" ht="20.100000000000001" customHeight="1" x14ac:dyDescent="0.15">
      <c r="A211" s="1" t="s">
        <v>7</v>
      </c>
      <c r="B211" s="1" t="s">
        <v>6463</v>
      </c>
      <c r="C211" s="1" t="s">
        <v>6466</v>
      </c>
      <c r="D211" s="1" t="s">
        <v>50</v>
      </c>
      <c r="E211" s="1" t="s">
        <v>51</v>
      </c>
      <c r="F211" s="1" t="s">
        <v>51</v>
      </c>
      <c r="G211" s="1" t="s">
        <v>52</v>
      </c>
      <c r="H211" s="1" t="s">
        <v>53</v>
      </c>
      <c r="I211" s="1" t="s">
        <v>1141</v>
      </c>
      <c r="J211" s="1" t="s">
        <v>96</v>
      </c>
      <c r="K211" s="1" t="s">
        <v>6467</v>
      </c>
      <c r="L211" s="1"/>
      <c r="M211" s="20">
        <f t="shared" si="3"/>
        <v>1</v>
      </c>
    </row>
    <row r="212" spans="1:13" ht="20.100000000000001" customHeight="1" x14ac:dyDescent="0.15">
      <c r="A212" s="1" t="s">
        <v>7</v>
      </c>
      <c r="B212" s="1" t="s">
        <v>6463</v>
      </c>
      <c r="C212" s="1" t="s">
        <v>6468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53</v>
      </c>
      <c r="I212" s="1" t="s">
        <v>1141</v>
      </c>
      <c r="J212" s="1" t="s">
        <v>96</v>
      </c>
      <c r="K212" s="1" t="s">
        <v>6469</v>
      </c>
      <c r="L212" s="1"/>
      <c r="M212" s="20">
        <f t="shared" si="3"/>
        <v>1</v>
      </c>
    </row>
    <row r="213" spans="1:13" ht="20.100000000000001" customHeight="1" x14ac:dyDescent="0.15">
      <c r="A213" s="1" t="s">
        <v>7</v>
      </c>
      <c r="B213" s="1" t="s">
        <v>6463</v>
      </c>
      <c r="C213" s="1" t="s">
        <v>6470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1141</v>
      </c>
      <c r="J213" s="1" t="s">
        <v>96</v>
      </c>
      <c r="K213" s="1" t="s">
        <v>6471</v>
      </c>
      <c r="L213" s="1"/>
      <c r="M213" s="20">
        <f t="shared" si="3"/>
        <v>1</v>
      </c>
    </row>
    <row r="214" spans="1:13" ht="20.100000000000001" customHeight="1" x14ac:dyDescent="0.15">
      <c r="A214" s="1" t="s">
        <v>7</v>
      </c>
      <c r="B214" s="1" t="s">
        <v>6463</v>
      </c>
      <c r="C214" s="1" t="s">
        <v>6472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53</v>
      </c>
      <c r="I214" s="1" t="s">
        <v>1141</v>
      </c>
      <c r="J214" s="1" t="s">
        <v>96</v>
      </c>
      <c r="K214" s="1" t="s">
        <v>6473</v>
      </c>
      <c r="L214" s="1"/>
      <c r="M214" s="20">
        <f t="shared" si="3"/>
        <v>1</v>
      </c>
    </row>
    <row r="215" spans="1:13" ht="20.100000000000001" customHeight="1" x14ac:dyDescent="0.15">
      <c r="A215" s="1" t="s">
        <v>7</v>
      </c>
      <c r="B215" s="1" t="s">
        <v>6463</v>
      </c>
      <c r="C215" s="1" t="s">
        <v>6474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1141</v>
      </c>
      <c r="J215" s="1" t="s">
        <v>96</v>
      </c>
      <c r="K215" s="1" t="s">
        <v>6475</v>
      </c>
      <c r="L215" s="1"/>
      <c r="M215" s="20">
        <f t="shared" si="3"/>
        <v>1</v>
      </c>
    </row>
    <row r="216" spans="1:13" ht="20.100000000000001" customHeight="1" x14ac:dyDescent="0.15">
      <c r="A216" s="1" t="s">
        <v>7</v>
      </c>
      <c r="B216" s="1" t="s">
        <v>6463</v>
      </c>
      <c r="C216" s="1" t="s">
        <v>6476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53</v>
      </c>
      <c r="I216" s="1" t="s">
        <v>1141</v>
      </c>
      <c r="J216" s="1" t="s">
        <v>96</v>
      </c>
      <c r="K216" s="1" t="s">
        <v>6477</v>
      </c>
      <c r="L216" s="1"/>
      <c r="M216" s="20">
        <f t="shared" si="3"/>
        <v>1</v>
      </c>
    </row>
    <row r="217" spans="1:13" ht="20.100000000000001" customHeight="1" x14ac:dyDescent="0.15">
      <c r="A217" s="1" t="s">
        <v>7</v>
      </c>
      <c r="B217" s="1" t="s">
        <v>6478</v>
      </c>
      <c r="C217" s="1" t="s">
        <v>6479</v>
      </c>
      <c r="D217" s="1" t="s">
        <v>78</v>
      </c>
      <c r="E217" s="1" t="s">
        <v>51</v>
      </c>
      <c r="F217" s="1" t="s">
        <v>179</v>
      </c>
      <c r="G217" s="1" t="s">
        <v>82</v>
      </c>
      <c r="H217" s="1" t="s">
        <v>2234</v>
      </c>
      <c r="I217" s="1" t="s">
        <v>84</v>
      </c>
      <c r="J217" s="1" t="s">
        <v>182</v>
      </c>
      <c r="K217" s="1" t="s">
        <v>6480</v>
      </c>
      <c r="L217" s="1"/>
      <c r="M217" s="20">
        <f t="shared" si="3"/>
        <v>0</v>
      </c>
    </row>
    <row r="218" spans="1:13" ht="20.100000000000001" customHeight="1" x14ac:dyDescent="0.15">
      <c r="A218" s="1" t="s">
        <v>7</v>
      </c>
      <c r="B218" s="1" t="s">
        <v>6478</v>
      </c>
      <c r="C218" s="1" t="s">
        <v>6481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53</v>
      </c>
      <c r="I218" s="1" t="s">
        <v>1141</v>
      </c>
      <c r="J218" s="1" t="s">
        <v>96</v>
      </c>
      <c r="K218" s="1" t="s">
        <v>6482</v>
      </c>
      <c r="L218" s="1"/>
      <c r="M218" s="20">
        <f t="shared" si="3"/>
        <v>1</v>
      </c>
    </row>
    <row r="219" spans="1:13" ht="20.100000000000001" customHeight="1" x14ac:dyDescent="0.15">
      <c r="A219" s="1" t="s">
        <v>7</v>
      </c>
      <c r="B219" s="1" t="s">
        <v>6478</v>
      </c>
      <c r="C219" s="1" t="s">
        <v>6483</v>
      </c>
      <c r="D219" s="1" t="s">
        <v>78</v>
      </c>
      <c r="E219" s="1" t="s">
        <v>51</v>
      </c>
      <c r="F219" s="1" t="s">
        <v>26832</v>
      </c>
      <c r="G219" s="1" t="s">
        <v>82</v>
      </c>
      <c r="H219" s="1" t="s">
        <v>2234</v>
      </c>
      <c r="I219" s="1" t="s">
        <v>84</v>
      </c>
      <c r="J219" s="1" t="s">
        <v>182</v>
      </c>
      <c r="K219" s="1" t="s">
        <v>6484</v>
      </c>
      <c r="L219" s="1"/>
      <c r="M219" s="20">
        <f t="shared" si="3"/>
        <v>0</v>
      </c>
    </row>
    <row r="220" spans="1:13" ht="20.100000000000001" customHeight="1" x14ac:dyDescent="0.15">
      <c r="A220" s="1" t="s">
        <v>7</v>
      </c>
      <c r="B220" s="1" t="s">
        <v>6478</v>
      </c>
      <c r="C220" s="1" t="s">
        <v>6485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53</v>
      </c>
      <c r="I220" s="1" t="s">
        <v>1141</v>
      </c>
      <c r="J220" s="1" t="s">
        <v>96</v>
      </c>
      <c r="K220" s="1" t="s">
        <v>6486</v>
      </c>
      <c r="L220" s="1"/>
      <c r="M220" s="20">
        <f t="shared" si="3"/>
        <v>1</v>
      </c>
    </row>
    <row r="221" spans="1:13" ht="20.100000000000001" customHeight="1" x14ac:dyDescent="0.15">
      <c r="A221" s="1" t="s">
        <v>7</v>
      </c>
      <c r="B221" s="1" t="s">
        <v>6478</v>
      </c>
      <c r="C221" s="1" t="s">
        <v>6487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53</v>
      </c>
      <c r="I221" s="1" t="s">
        <v>1141</v>
      </c>
      <c r="J221" s="1" t="s">
        <v>96</v>
      </c>
      <c r="K221" s="1" t="s">
        <v>6488</v>
      </c>
      <c r="L221" s="1"/>
      <c r="M221" s="20">
        <f t="shared" si="3"/>
        <v>1</v>
      </c>
    </row>
    <row r="222" spans="1:13" ht="20.100000000000001" customHeight="1" x14ac:dyDescent="0.15">
      <c r="A222" s="1" t="s">
        <v>7</v>
      </c>
      <c r="B222" s="1" t="s">
        <v>6478</v>
      </c>
      <c r="C222" s="1" t="s">
        <v>6489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53</v>
      </c>
      <c r="I222" s="1" t="s">
        <v>1141</v>
      </c>
      <c r="J222" s="1" t="s">
        <v>96</v>
      </c>
      <c r="K222" s="1" t="s">
        <v>6490</v>
      </c>
      <c r="L222" s="1"/>
      <c r="M222" s="20">
        <f t="shared" si="3"/>
        <v>1</v>
      </c>
    </row>
    <row r="223" spans="1:13" ht="20.100000000000001" customHeight="1" x14ac:dyDescent="0.15">
      <c r="A223" s="1" t="s">
        <v>7</v>
      </c>
      <c r="B223" s="1" t="s">
        <v>6478</v>
      </c>
      <c r="C223" s="1" t="s">
        <v>6491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53</v>
      </c>
      <c r="I223" s="1" t="s">
        <v>1141</v>
      </c>
      <c r="J223" s="1" t="s">
        <v>96</v>
      </c>
      <c r="K223" s="1" t="s">
        <v>6492</v>
      </c>
      <c r="L223" s="1"/>
      <c r="M223" s="20">
        <f t="shared" si="3"/>
        <v>1</v>
      </c>
    </row>
    <row r="224" spans="1:13" ht="20.100000000000001" customHeight="1" x14ac:dyDescent="0.15">
      <c r="A224" s="1" t="s">
        <v>7</v>
      </c>
      <c r="B224" s="1" t="s">
        <v>6478</v>
      </c>
      <c r="C224" s="1" t="s">
        <v>6493</v>
      </c>
      <c r="D224" s="1" t="s">
        <v>78</v>
      </c>
      <c r="E224" s="1" t="s">
        <v>51</v>
      </c>
      <c r="F224" s="1" t="s">
        <v>51</v>
      </c>
      <c r="G224" s="1" t="s">
        <v>52</v>
      </c>
      <c r="H224" s="1" t="s">
        <v>53</v>
      </c>
      <c r="I224" s="1" t="s">
        <v>1141</v>
      </c>
      <c r="J224" s="1" t="s">
        <v>96</v>
      </c>
      <c r="K224" s="1" t="s">
        <v>6494</v>
      </c>
      <c r="L224" s="1"/>
      <c r="M224" s="20">
        <f t="shared" si="3"/>
        <v>1</v>
      </c>
    </row>
    <row r="225" spans="1:13" ht="20.100000000000001" customHeight="1" x14ac:dyDescent="0.15">
      <c r="A225" s="1" t="s">
        <v>7</v>
      </c>
      <c r="B225" s="1" t="s">
        <v>6478</v>
      </c>
      <c r="C225" s="1" t="s">
        <v>6495</v>
      </c>
      <c r="D225" s="1" t="s">
        <v>78</v>
      </c>
      <c r="E225" s="1" t="s">
        <v>51</v>
      </c>
      <c r="F225" s="1" t="s">
        <v>51</v>
      </c>
      <c r="G225" s="1" t="s">
        <v>52</v>
      </c>
      <c r="H225" s="1" t="s">
        <v>53</v>
      </c>
      <c r="I225" s="1" t="s">
        <v>1141</v>
      </c>
      <c r="J225" s="1" t="s">
        <v>96</v>
      </c>
      <c r="K225" s="1" t="s">
        <v>6496</v>
      </c>
      <c r="L225" s="1"/>
      <c r="M225" s="20">
        <f t="shared" si="3"/>
        <v>1</v>
      </c>
    </row>
    <row r="226" spans="1:13" ht="20.100000000000001" customHeight="1" x14ac:dyDescent="0.15">
      <c r="A226" s="1" t="s">
        <v>7</v>
      </c>
      <c r="B226" s="1" t="s">
        <v>6478</v>
      </c>
      <c r="C226" s="1" t="s">
        <v>6497</v>
      </c>
      <c r="D226" s="1" t="s">
        <v>78</v>
      </c>
      <c r="E226" s="1" t="s">
        <v>51</v>
      </c>
      <c r="F226" s="1" t="s">
        <v>51</v>
      </c>
      <c r="G226" s="1" t="s">
        <v>52</v>
      </c>
      <c r="H226" s="1" t="s">
        <v>53</v>
      </c>
      <c r="I226" s="1" t="s">
        <v>1141</v>
      </c>
      <c r="J226" s="1" t="s">
        <v>96</v>
      </c>
      <c r="K226" s="1" t="s">
        <v>6498</v>
      </c>
      <c r="L226" s="1"/>
      <c r="M226" s="20">
        <f t="shared" si="3"/>
        <v>1</v>
      </c>
    </row>
    <row r="227" spans="1:13" ht="20.100000000000001" customHeight="1" x14ac:dyDescent="0.15">
      <c r="A227" s="1" t="s">
        <v>7</v>
      </c>
      <c r="B227" s="1" t="s">
        <v>6499</v>
      </c>
      <c r="C227" s="1" t="s">
        <v>6500</v>
      </c>
      <c r="D227" s="1" t="s">
        <v>50</v>
      </c>
      <c r="E227" s="1" t="s">
        <v>51</v>
      </c>
      <c r="F227" s="1" t="s">
        <v>51</v>
      </c>
      <c r="G227" s="1" t="s">
        <v>52</v>
      </c>
      <c r="H227" s="1" t="s">
        <v>739</v>
      </c>
      <c r="I227" s="1" t="s">
        <v>1230</v>
      </c>
      <c r="J227" s="1" t="s">
        <v>122</v>
      </c>
      <c r="K227" s="1" t="s">
        <v>6501</v>
      </c>
      <c r="L227" s="1"/>
      <c r="M227" s="20">
        <f t="shared" si="3"/>
        <v>1</v>
      </c>
    </row>
    <row r="228" spans="1:13" ht="20.100000000000001" customHeight="1" x14ac:dyDescent="0.15">
      <c r="A228" s="1" t="s">
        <v>7</v>
      </c>
      <c r="B228" s="1" t="s">
        <v>6499</v>
      </c>
      <c r="C228" s="1" t="s">
        <v>6502</v>
      </c>
      <c r="D228" s="1" t="s">
        <v>78</v>
      </c>
      <c r="E228" s="1" t="s">
        <v>51</v>
      </c>
      <c r="F228" s="1" t="s">
        <v>51</v>
      </c>
      <c r="G228" s="1" t="s">
        <v>52</v>
      </c>
      <c r="H228" s="1" t="s">
        <v>739</v>
      </c>
      <c r="I228" s="1" t="s">
        <v>1230</v>
      </c>
      <c r="J228" s="1" t="s">
        <v>122</v>
      </c>
      <c r="K228" s="1" t="s">
        <v>6503</v>
      </c>
      <c r="L228" s="1"/>
      <c r="M228" s="20">
        <f t="shared" si="3"/>
        <v>1</v>
      </c>
    </row>
    <row r="229" spans="1:13" ht="20.100000000000001" customHeight="1" x14ac:dyDescent="0.15">
      <c r="A229" s="1" t="s">
        <v>7</v>
      </c>
      <c r="B229" s="1" t="s">
        <v>6499</v>
      </c>
      <c r="C229" s="1" t="s">
        <v>6504</v>
      </c>
      <c r="D229" s="1" t="s">
        <v>78</v>
      </c>
      <c r="E229" s="1" t="s">
        <v>51</v>
      </c>
      <c r="F229" s="1" t="s">
        <v>51</v>
      </c>
      <c r="G229" s="1" t="s">
        <v>52</v>
      </c>
      <c r="H229" s="1" t="s">
        <v>739</v>
      </c>
      <c r="I229" s="1" t="s">
        <v>1230</v>
      </c>
      <c r="J229" s="1" t="s">
        <v>122</v>
      </c>
      <c r="K229" s="1" t="s">
        <v>6505</v>
      </c>
      <c r="L229" s="1"/>
      <c r="M229" s="20">
        <f t="shared" si="3"/>
        <v>1</v>
      </c>
    </row>
    <row r="230" spans="1:13" ht="20.100000000000001" customHeight="1" x14ac:dyDescent="0.15">
      <c r="A230" s="1" t="s">
        <v>7</v>
      </c>
      <c r="B230" s="1" t="s">
        <v>6499</v>
      </c>
      <c r="C230" s="1" t="s">
        <v>6506</v>
      </c>
      <c r="D230" s="1" t="s">
        <v>78</v>
      </c>
      <c r="E230" s="1" t="s">
        <v>51</v>
      </c>
      <c r="F230" s="1" t="s">
        <v>51</v>
      </c>
      <c r="G230" s="1" t="s">
        <v>52</v>
      </c>
      <c r="H230" s="1" t="s">
        <v>739</v>
      </c>
      <c r="I230" s="1" t="s">
        <v>1230</v>
      </c>
      <c r="J230" s="1" t="s">
        <v>122</v>
      </c>
      <c r="K230" s="1" t="s">
        <v>6507</v>
      </c>
      <c r="L230" s="1"/>
      <c r="M230" s="20">
        <f t="shared" si="3"/>
        <v>1</v>
      </c>
    </row>
    <row r="231" spans="1:13" ht="20.100000000000001" customHeight="1" x14ac:dyDescent="0.15">
      <c r="A231" s="1" t="s">
        <v>7</v>
      </c>
      <c r="B231" s="1" t="s">
        <v>3901</v>
      </c>
      <c r="C231" s="1" t="s">
        <v>6508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739</v>
      </c>
      <c r="I231" s="1" t="s">
        <v>1230</v>
      </c>
      <c r="J231" s="1" t="s">
        <v>122</v>
      </c>
      <c r="K231" s="1" t="s">
        <v>6509</v>
      </c>
      <c r="L231" s="1"/>
      <c r="M231" s="20">
        <f t="shared" si="3"/>
        <v>1</v>
      </c>
    </row>
    <row r="232" spans="1:13" ht="20.100000000000001" customHeight="1" x14ac:dyDescent="0.15">
      <c r="A232" s="1" t="s">
        <v>7</v>
      </c>
      <c r="B232" s="1" t="s">
        <v>3901</v>
      </c>
      <c r="C232" s="1" t="s">
        <v>6510</v>
      </c>
      <c r="D232" s="1" t="s">
        <v>78</v>
      </c>
      <c r="E232" s="1" t="s">
        <v>51</v>
      </c>
      <c r="F232" s="1" t="s">
        <v>51</v>
      </c>
      <c r="G232" s="1" t="s">
        <v>52</v>
      </c>
      <c r="H232" s="1" t="s">
        <v>739</v>
      </c>
      <c r="I232" s="1" t="s">
        <v>1230</v>
      </c>
      <c r="J232" s="1" t="s">
        <v>122</v>
      </c>
      <c r="K232" s="1" t="s">
        <v>6511</v>
      </c>
      <c r="L232" s="1"/>
      <c r="M232" s="20">
        <f t="shared" si="3"/>
        <v>1</v>
      </c>
    </row>
    <row r="233" spans="1:13" ht="20.100000000000001" customHeight="1" x14ac:dyDescent="0.15">
      <c r="A233" s="1" t="s">
        <v>7</v>
      </c>
      <c r="B233" s="1" t="s">
        <v>6512</v>
      </c>
      <c r="C233" s="1" t="s">
        <v>6513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1141</v>
      </c>
      <c r="J233" s="1" t="s">
        <v>96</v>
      </c>
      <c r="K233" s="1" t="s">
        <v>6514</v>
      </c>
      <c r="L233" s="1"/>
      <c r="M233" s="20">
        <f t="shared" si="3"/>
        <v>1</v>
      </c>
    </row>
    <row r="234" spans="1:13" ht="20.100000000000001" customHeight="1" x14ac:dyDescent="0.15">
      <c r="A234" s="1" t="s">
        <v>7</v>
      </c>
      <c r="B234" s="1" t="s">
        <v>6512</v>
      </c>
      <c r="C234" s="1" t="s">
        <v>6515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1141</v>
      </c>
      <c r="J234" s="1" t="s">
        <v>96</v>
      </c>
      <c r="K234" s="1" t="s">
        <v>6516</v>
      </c>
      <c r="L234" s="1"/>
      <c r="M234" s="20">
        <f t="shared" si="3"/>
        <v>1</v>
      </c>
    </row>
    <row r="235" spans="1:13" ht="20.100000000000001" customHeight="1" x14ac:dyDescent="0.15">
      <c r="A235" s="1" t="s">
        <v>7</v>
      </c>
      <c r="B235" s="1" t="s">
        <v>6512</v>
      </c>
      <c r="C235" s="1" t="s">
        <v>6517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1141</v>
      </c>
      <c r="J235" s="1" t="s">
        <v>96</v>
      </c>
      <c r="K235" s="1" t="s">
        <v>6518</v>
      </c>
      <c r="L235" s="1"/>
      <c r="M235" s="20">
        <f t="shared" si="3"/>
        <v>1</v>
      </c>
    </row>
    <row r="236" spans="1:13" ht="20.100000000000001" customHeight="1" x14ac:dyDescent="0.15">
      <c r="A236" s="1" t="s">
        <v>7</v>
      </c>
      <c r="B236" s="1" t="s">
        <v>6512</v>
      </c>
      <c r="C236" s="1" t="s">
        <v>6519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1141</v>
      </c>
      <c r="J236" s="1" t="s">
        <v>96</v>
      </c>
      <c r="K236" s="1" t="s">
        <v>6520</v>
      </c>
      <c r="L236" s="1"/>
      <c r="M236" s="20">
        <f t="shared" si="3"/>
        <v>1</v>
      </c>
    </row>
    <row r="237" spans="1:13" ht="20.100000000000001" customHeight="1" x14ac:dyDescent="0.15">
      <c r="A237" s="1" t="s">
        <v>7</v>
      </c>
      <c r="B237" s="1" t="s">
        <v>6512</v>
      </c>
      <c r="C237" s="1" t="s">
        <v>6521</v>
      </c>
      <c r="D237" s="1" t="s">
        <v>78</v>
      </c>
      <c r="E237" s="1" t="s">
        <v>51</v>
      </c>
      <c r="F237" s="1" t="s">
        <v>26832</v>
      </c>
      <c r="G237" s="1" t="s">
        <v>82</v>
      </c>
      <c r="H237" s="1" t="s">
        <v>2234</v>
      </c>
      <c r="I237" s="1" t="s">
        <v>84</v>
      </c>
      <c r="J237" s="1" t="s">
        <v>182</v>
      </c>
      <c r="K237" s="1" t="s">
        <v>6522</v>
      </c>
      <c r="L237" s="1"/>
      <c r="M237" s="20">
        <f t="shared" si="3"/>
        <v>0</v>
      </c>
    </row>
    <row r="238" spans="1:13" ht="20.100000000000001" customHeight="1" x14ac:dyDescent="0.15">
      <c r="A238" s="1" t="s">
        <v>7</v>
      </c>
      <c r="B238" s="1" t="s">
        <v>6512</v>
      </c>
      <c r="C238" s="1" t="s">
        <v>6523</v>
      </c>
      <c r="D238" s="1" t="s">
        <v>78</v>
      </c>
      <c r="E238" s="1" t="s">
        <v>51</v>
      </c>
      <c r="F238" s="1" t="s">
        <v>26832</v>
      </c>
      <c r="G238" s="1" t="s">
        <v>82</v>
      </c>
      <c r="H238" s="1" t="s">
        <v>2234</v>
      </c>
      <c r="I238" s="1" t="s">
        <v>84</v>
      </c>
      <c r="J238" s="1" t="s">
        <v>182</v>
      </c>
      <c r="K238" s="1" t="s">
        <v>6524</v>
      </c>
      <c r="L238" s="1"/>
      <c r="M238" s="20">
        <f t="shared" si="3"/>
        <v>0</v>
      </c>
    </row>
    <row r="239" spans="1:13" ht="20.100000000000001" customHeight="1" x14ac:dyDescent="0.15">
      <c r="A239" s="1" t="s">
        <v>7</v>
      </c>
      <c r="B239" s="1" t="s">
        <v>6512</v>
      </c>
      <c r="C239" s="1" t="s">
        <v>6525</v>
      </c>
      <c r="D239" s="1" t="s">
        <v>78</v>
      </c>
      <c r="E239" s="1" t="s">
        <v>51</v>
      </c>
      <c r="F239" s="1" t="s">
        <v>26832</v>
      </c>
      <c r="G239" s="1" t="s">
        <v>82</v>
      </c>
      <c r="H239" s="1" t="s">
        <v>2234</v>
      </c>
      <c r="I239" s="1" t="s">
        <v>84</v>
      </c>
      <c r="J239" s="1" t="s">
        <v>182</v>
      </c>
      <c r="K239" s="1" t="s">
        <v>6526</v>
      </c>
      <c r="L239" s="1"/>
      <c r="M239" s="20">
        <f t="shared" si="3"/>
        <v>0</v>
      </c>
    </row>
    <row r="240" spans="1:13" ht="20.100000000000001" customHeight="1" x14ac:dyDescent="0.15">
      <c r="A240" s="1" t="s">
        <v>7</v>
      </c>
      <c r="B240" s="1" t="s">
        <v>6512</v>
      </c>
      <c r="C240" s="1" t="s">
        <v>6527</v>
      </c>
      <c r="D240" s="1" t="s">
        <v>78</v>
      </c>
      <c r="E240" s="1" t="s">
        <v>51</v>
      </c>
      <c r="F240" s="1" t="s">
        <v>26832</v>
      </c>
      <c r="G240" s="1" t="s">
        <v>82</v>
      </c>
      <c r="H240" s="1" t="s">
        <v>2234</v>
      </c>
      <c r="I240" s="1" t="s">
        <v>84</v>
      </c>
      <c r="J240" s="1" t="s">
        <v>182</v>
      </c>
      <c r="K240" s="1" t="s">
        <v>6528</v>
      </c>
      <c r="L240" s="1"/>
      <c r="M240" s="20">
        <f t="shared" si="3"/>
        <v>0</v>
      </c>
    </row>
    <row r="241" spans="1:13" ht="20.100000000000001" customHeight="1" x14ac:dyDescent="0.15">
      <c r="A241" s="1" t="s">
        <v>7</v>
      </c>
      <c r="B241" s="1" t="s">
        <v>6512</v>
      </c>
      <c r="C241" s="1" t="s">
        <v>6529</v>
      </c>
      <c r="D241" s="1" t="s">
        <v>78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1141</v>
      </c>
      <c r="J241" s="1" t="s">
        <v>96</v>
      </c>
      <c r="K241" s="1" t="s">
        <v>6530</v>
      </c>
      <c r="L241" s="1"/>
      <c r="M241" s="20">
        <f t="shared" si="3"/>
        <v>1</v>
      </c>
    </row>
    <row r="242" spans="1:13" ht="20.100000000000001" customHeight="1" x14ac:dyDescent="0.15">
      <c r="A242" s="1" t="s">
        <v>7</v>
      </c>
      <c r="B242" s="1" t="s">
        <v>6531</v>
      </c>
      <c r="C242" s="1" t="s">
        <v>6532</v>
      </c>
      <c r="D242" s="1" t="s">
        <v>50</v>
      </c>
      <c r="E242" s="1" t="s">
        <v>51</v>
      </c>
      <c r="F242" s="1" t="s">
        <v>51</v>
      </c>
      <c r="G242" s="1" t="s">
        <v>52</v>
      </c>
      <c r="H242" s="1" t="s">
        <v>121</v>
      </c>
      <c r="I242" s="1" t="s">
        <v>84</v>
      </c>
      <c r="J242" s="1" t="s">
        <v>122</v>
      </c>
      <c r="K242" s="1" t="s">
        <v>6533</v>
      </c>
      <c r="L242" s="1"/>
      <c r="M242" s="20">
        <f t="shared" si="3"/>
        <v>1</v>
      </c>
    </row>
    <row r="243" spans="1:13" ht="20.100000000000001" customHeight="1" x14ac:dyDescent="0.15">
      <c r="A243" s="1" t="s">
        <v>7</v>
      </c>
      <c r="B243" s="1" t="s">
        <v>6531</v>
      </c>
      <c r="C243" s="1" t="s">
        <v>6534</v>
      </c>
      <c r="D243" s="1" t="s">
        <v>50</v>
      </c>
      <c r="E243" s="1" t="s">
        <v>51</v>
      </c>
      <c r="F243" s="1" t="s">
        <v>51</v>
      </c>
      <c r="G243" s="1" t="s">
        <v>52</v>
      </c>
      <c r="H243" s="1" t="s">
        <v>121</v>
      </c>
      <c r="I243" s="1" t="s">
        <v>84</v>
      </c>
      <c r="J243" s="1" t="s">
        <v>122</v>
      </c>
      <c r="K243" s="1" t="s">
        <v>6535</v>
      </c>
      <c r="L243" s="1"/>
      <c r="M243" s="20">
        <f t="shared" si="3"/>
        <v>1</v>
      </c>
    </row>
    <row r="244" spans="1:13" ht="20.100000000000001" customHeight="1" x14ac:dyDescent="0.15">
      <c r="A244" s="1" t="s">
        <v>7</v>
      </c>
      <c r="B244" s="1" t="s">
        <v>6531</v>
      </c>
      <c r="C244" s="1" t="s">
        <v>6536</v>
      </c>
      <c r="D244" s="1" t="s">
        <v>50</v>
      </c>
      <c r="E244" s="1" t="s">
        <v>51</v>
      </c>
      <c r="F244" s="1" t="s">
        <v>51</v>
      </c>
      <c r="G244" s="1" t="s">
        <v>52</v>
      </c>
      <c r="H244" s="1" t="s">
        <v>121</v>
      </c>
      <c r="I244" s="1" t="s">
        <v>84</v>
      </c>
      <c r="J244" s="1" t="s">
        <v>122</v>
      </c>
      <c r="K244" s="1" t="s">
        <v>6537</v>
      </c>
      <c r="L244" s="1"/>
      <c r="M244" s="20">
        <f t="shared" si="3"/>
        <v>1</v>
      </c>
    </row>
    <row r="245" spans="1:13" ht="20.100000000000001" customHeight="1" x14ac:dyDescent="0.15">
      <c r="A245" s="1" t="s">
        <v>7</v>
      </c>
      <c r="B245" s="1" t="s">
        <v>6531</v>
      </c>
      <c r="C245" s="1" t="s">
        <v>6538</v>
      </c>
      <c r="D245" s="1" t="s">
        <v>50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6539</v>
      </c>
      <c r="L245" s="1"/>
      <c r="M245" s="20">
        <f t="shared" si="3"/>
        <v>1</v>
      </c>
    </row>
    <row r="246" spans="1:13" ht="20.100000000000001" customHeight="1" x14ac:dyDescent="0.15">
      <c r="A246" s="1" t="s">
        <v>7</v>
      </c>
      <c r="B246" s="1" t="s">
        <v>6531</v>
      </c>
      <c r="C246" s="1" t="s">
        <v>6540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6541</v>
      </c>
      <c r="L246" s="1"/>
      <c r="M246" s="20">
        <f t="shared" si="3"/>
        <v>1</v>
      </c>
    </row>
    <row r="247" spans="1:13" ht="20.100000000000001" customHeight="1" x14ac:dyDescent="0.15">
      <c r="A247" s="1" t="s">
        <v>7</v>
      </c>
      <c r="B247" s="1" t="s">
        <v>6531</v>
      </c>
      <c r="C247" s="1" t="s">
        <v>6542</v>
      </c>
      <c r="D247" s="1" t="s">
        <v>50</v>
      </c>
      <c r="E247" s="1" t="s">
        <v>51</v>
      </c>
      <c r="F247" s="1" t="s">
        <v>179</v>
      </c>
      <c r="G247" s="1" t="s">
        <v>82</v>
      </c>
      <c r="H247" s="1" t="s">
        <v>2038</v>
      </c>
      <c r="I247" s="1" t="s">
        <v>84</v>
      </c>
      <c r="J247" s="1" t="s">
        <v>2039</v>
      </c>
      <c r="K247" s="1" t="s">
        <v>6543</v>
      </c>
      <c r="L247" s="1"/>
      <c r="M247" s="20">
        <f t="shared" si="3"/>
        <v>0</v>
      </c>
    </row>
    <row r="248" spans="1:13" ht="20.100000000000001" customHeight="1" x14ac:dyDescent="0.15">
      <c r="A248" s="1" t="s">
        <v>7</v>
      </c>
      <c r="B248" s="1" t="s">
        <v>6531</v>
      </c>
      <c r="C248" s="1" t="s">
        <v>6544</v>
      </c>
      <c r="D248" s="1" t="s">
        <v>78</v>
      </c>
      <c r="E248" s="1" t="s">
        <v>51</v>
      </c>
      <c r="F248" s="1" t="s">
        <v>51</v>
      </c>
      <c r="G248" s="1" t="s">
        <v>52</v>
      </c>
      <c r="H248" s="1" t="s">
        <v>121</v>
      </c>
      <c r="I248" s="1" t="s">
        <v>84</v>
      </c>
      <c r="J248" s="1" t="s">
        <v>122</v>
      </c>
      <c r="K248" s="1" t="s">
        <v>6545</v>
      </c>
      <c r="L248" s="1"/>
      <c r="M248" s="20">
        <f t="shared" si="3"/>
        <v>1</v>
      </c>
    </row>
    <row r="249" spans="1:13" ht="20.100000000000001" customHeight="1" x14ac:dyDescent="0.15">
      <c r="A249" s="1" t="s">
        <v>7</v>
      </c>
      <c r="B249" s="1" t="s">
        <v>6531</v>
      </c>
      <c r="C249" s="1" t="s">
        <v>6546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121</v>
      </c>
      <c r="I249" s="1" t="s">
        <v>84</v>
      </c>
      <c r="J249" s="1" t="s">
        <v>122</v>
      </c>
      <c r="K249" s="1" t="s">
        <v>6547</v>
      </c>
      <c r="L249" s="1"/>
      <c r="M249" s="20">
        <f t="shared" si="3"/>
        <v>1</v>
      </c>
    </row>
    <row r="250" spans="1:13" ht="20.100000000000001" customHeight="1" x14ac:dyDescent="0.15">
      <c r="A250" s="1" t="s">
        <v>7</v>
      </c>
      <c r="B250" s="1" t="s">
        <v>6531</v>
      </c>
      <c r="C250" s="1" t="s">
        <v>6548</v>
      </c>
      <c r="D250" s="1" t="s">
        <v>78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84</v>
      </c>
      <c r="J250" s="1" t="s">
        <v>122</v>
      </c>
      <c r="K250" s="1" t="s">
        <v>6549</v>
      </c>
      <c r="L250" s="1"/>
      <c r="M250" s="20">
        <f t="shared" si="3"/>
        <v>1</v>
      </c>
    </row>
    <row r="251" spans="1:13" ht="20.100000000000001" customHeight="1" x14ac:dyDescent="0.15">
      <c r="A251" s="1" t="s">
        <v>7</v>
      </c>
      <c r="B251" s="1" t="s">
        <v>6531</v>
      </c>
      <c r="C251" s="1" t="s">
        <v>6550</v>
      </c>
      <c r="D251" s="1" t="s">
        <v>78</v>
      </c>
      <c r="E251" s="1" t="s">
        <v>51</v>
      </c>
      <c r="F251" s="1" t="s">
        <v>51</v>
      </c>
      <c r="G251" s="1" t="s">
        <v>52</v>
      </c>
      <c r="H251" s="1" t="s">
        <v>121</v>
      </c>
      <c r="I251" s="1" t="s">
        <v>84</v>
      </c>
      <c r="J251" s="1" t="s">
        <v>122</v>
      </c>
      <c r="K251" s="1" t="s">
        <v>6551</v>
      </c>
      <c r="L251" s="1"/>
      <c r="M251" s="20">
        <f t="shared" si="3"/>
        <v>1</v>
      </c>
    </row>
    <row r="252" spans="1:13" ht="20.100000000000001" customHeight="1" x14ac:dyDescent="0.15">
      <c r="A252" s="1" t="s">
        <v>7</v>
      </c>
      <c r="B252" s="1" t="s">
        <v>6531</v>
      </c>
      <c r="C252" s="1" t="s">
        <v>6552</v>
      </c>
      <c r="D252" s="1" t="s">
        <v>78</v>
      </c>
      <c r="E252" s="1" t="s">
        <v>51</v>
      </c>
      <c r="F252" s="1" t="s">
        <v>179</v>
      </c>
      <c r="G252" s="1" t="s">
        <v>82</v>
      </c>
      <c r="H252" s="1" t="s">
        <v>129</v>
      </c>
      <c r="I252" s="1" t="s">
        <v>447</v>
      </c>
      <c r="J252" s="1" t="s">
        <v>2362</v>
      </c>
      <c r="K252" s="1" t="s">
        <v>6553</v>
      </c>
      <c r="L252" s="1"/>
      <c r="M252" s="20">
        <f t="shared" si="3"/>
        <v>0</v>
      </c>
    </row>
    <row r="253" spans="1:13" ht="20.100000000000001" customHeight="1" x14ac:dyDescent="0.15">
      <c r="A253" s="1" t="s">
        <v>7</v>
      </c>
      <c r="B253" s="1" t="s">
        <v>6531</v>
      </c>
      <c r="C253" s="1" t="s">
        <v>6554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122</v>
      </c>
      <c r="K253" s="1" t="s">
        <v>6555</v>
      </c>
      <c r="L253" s="1"/>
      <c r="M253" s="20">
        <f t="shared" si="3"/>
        <v>1</v>
      </c>
    </row>
    <row r="254" spans="1:13" ht="20.100000000000001" customHeight="1" x14ac:dyDescent="0.15">
      <c r="A254" s="1" t="s">
        <v>7</v>
      </c>
      <c r="B254" s="1" t="s">
        <v>6531</v>
      </c>
      <c r="C254" s="1" t="s">
        <v>6556</v>
      </c>
      <c r="D254" s="1" t="s">
        <v>78</v>
      </c>
      <c r="E254" s="1" t="s">
        <v>51</v>
      </c>
      <c r="F254" s="1" t="s">
        <v>179</v>
      </c>
      <c r="G254" s="1" t="s">
        <v>82</v>
      </c>
      <c r="H254" s="1" t="s">
        <v>129</v>
      </c>
      <c r="I254" s="1" t="s">
        <v>447</v>
      </c>
      <c r="J254" s="1" t="s">
        <v>2362</v>
      </c>
      <c r="K254" s="1" t="s">
        <v>6557</v>
      </c>
      <c r="L254" s="1"/>
      <c r="M254" s="20">
        <f t="shared" si="3"/>
        <v>0</v>
      </c>
    </row>
    <row r="255" spans="1:13" ht="20.100000000000001" customHeight="1" x14ac:dyDescent="0.15">
      <c r="A255" s="1" t="s">
        <v>7</v>
      </c>
      <c r="B255" s="1" t="s">
        <v>6531</v>
      </c>
      <c r="C255" s="1" t="s">
        <v>6558</v>
      </c>
      <c r="D255" s="1" t="s">
        <v>78</v>
      </c>
      <c r="E255" s="1" t="s">
        <v>51</v>
      </c>
      <c r="F255" s="1" t="s">
        <v>51</v>
      </c>
      <c r="G255" s="1" t="s">
        <v>52</v>
      </c>
      <c r="H255" s="1" t="s">
        <v>121</v>
      </c>
      <c r="I255" s="1" t="s">
        <v>84</v>
      </c>
      <c r="J255" s="1" t="s">
        <v>122</v>
      </c>
      <c r="K255" s="1" t="s">
        <v>6559</v>
      </c>
      <c r="L255" s="1"/>
      <c r="M255" s="20">
        <f t="shared" si="3"/>
        <v>1</v>
      </c>
    </row>
    <row r="256" spans="1:13" ht="20.100000000000001" customHeight="1" x14ac:dyDescent="0.15">
      <c r="A256" s="1" t="s">
        <v>7</v>
      </c>
      <c r="B256" s="1" t="s">
        <v>6531</v>
      </c>
      <c r="C256" s="1" t="s">
        <v>6560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121</v>
      </c>
      <c r="I256" s="1" t="s">
        <v>84</v>
      </c>
      <c r="J256" s="1" t="s">
        <v>122</v>
      </c>
      <c r="K256" s="1" t="s">
        <v>6561</v>
      </c>
      <c r="L256" s="1"/>
      <c r="M256" s="20">
        <f t="shared" si="3"/>
        <v>1</v>
      </c>
    </row>
    <row r="257" spans="1:13" ht="20.100000000000001" customHeight="1" x14ac:dyDescent="0.15">
      <c r="A257" s="1" t="s">
        <v>7</v>
      </c>
      <c r="B257" s="1" t="s">
        <v>6531</v>
      </c>
      <c r="C257" s="1" t="s">
        <v>6562</v>
      </c>
      <c r="D257" s="1" t="s">
        <v>78</v>
      </c>
      <c r="E257" s="1" t="s">
        <v>51</v>
      </c>
      <c r="F257" s="1" t="s">
        <v>51</v>
      </c>
      <c r="G257" s="1" t="s">
        <v>52</v>
      </c>
      <c r="H257" s="1" t="s">
        <v>121</v>
      </c>
      <c r="I257" s="1" t="s">
        <v>84</v>
      </c>
      <c r="J257" s="1" t="s">
        <v>122</v>
      </c>
      <c r="K257" s="1" t="s">
        <v>6563</v>
      </c>
      <c r="L257" s="1"/>
      <c r="M257" s="20">
        <f t="shared" si="3"/>
        <v>1</v>
      </c>
    </row>
    <row r="258" spans="1:13" ht="20.100000000000001" customHeight="1" x14ac:dyDescent="0.15">
      <c r="A258" s="1" t="s">
        <v>7</v>
      </c>
      <c r="B258" s="1" t="s">
        <v>6531</v>
      </c>
      <c r="C258" s="1" t="s">
        <v>6564</v>
      </c>
      <c r="D258" s="1" t="s">
        <v>78</v>
      </c>
      <c r="E258" s="1" t="s">
        <v>51</v>
      </c>
      <c r="F258" s="1" t="s">
        <v>51</v>
      </c>
      <c r="G258" s="1" t="s">
        <v>52</v>
      </c>
      <c r="H258" s="1" t="s">
        <v>121</v>
      </c>
      <c r="I258" s="1" t="s">
        <v>84</v>
      </c>
      <c r="J258" s="1" t="s">
        <v>122</v>
      </c>
      <c r="K258" s="1" t="s">
        <v>6565</v>
      </c>
      <c r="L258" s="1"/>
      <c r="M258" s="20">
        <f t="shared" si="3"/>
        <v>1</v>
      </c>
    </row>
    <row r="259" spans="1:13" ht="20.100000000000001" customHeight="1" x14ac:dyDescent="0.15">
      <c r="A259" s="1" t="s">
        <v>7</v>
      </c>
      <c r="B259" s="1" t="s">
        <v>6531</v>
      </c>
      <c r="C259" s="1" t="s">
        <v>6566</v>
      </c>
      <c r="D259" s="1" t="s">
        <v>78</v>
      </c>
      <c r="E259" s="1" t="s">
        <v>51</v>
      </c>
      <c r="F259" s="1" t="s">
        <v>51</v>
      </c>
      <c r="G259" s="1" t="s">
        <v>52</v>
      </c>
      <c r="H259" s="1" t="s">
        <v>121</v>
      </c>
      <c r="I259" s="1" t="s">
        <v>84</v>
      </c>
      <c r="J259" s="1" t="s">
        <v>122</v>
      </c>
      <c r="K259" s="1" t="s">
        <v>6567</v>
      </c>
      <c r="L259" s="1"/>
      <c r="M259" s="20">
        <f t="shared" si="3"/>
        <v>1</v>
      </c>
    </row>
    <row r="260" spans="1:13" ht="20.100000000000001" customHeight="1" x14ac:dyDescent="0.15">
      <c r="A260" s="1" t="s">
        <v>7</v>
      </c>
      <c r="B260" s="1" t="s">
        <v>6531</v>
      </c>
      <c r="C260" s="1" t="s">
        <v>6568</v>
      </c>
      <c r="D260" s="1" t="s">
        <v>78</v>
      </c>
      <c r="E260" s="1" t="s">
        <v>51</v>
      </c>
      <c r="F260" s="1" t="s">
        <v>51</v>
      </c>
      <c r="G260" s="1" t="s">
        <v>52</v>
      </c>
      <c r="H260" s="1" t="s">
        <v>121</v>
      </c>
      <c r="I260" s="1" t="s">
        <v>84</v>
      </c>
      <c r="J260" s="1" t="s">
        <v>122</v>
      </c>
      <c r="K260" s="1" t="s">
        <v>6569</v>
      </c>
      <c r="L260" s="1"/>
      <c r="M260" s="20">
        <f t="shared" si="3"/>
        <v>1</v>
      </c>
    </row>
    <row r="261" spans="1:13" ht="20.100000000000001" customHeight="1" x14ac:dyDescent="0.15">
      <c r="A261" s="1" t="s">
        <v>7</v>
      </c>
      <c r="B261" s="1" t="s">
        <v>6531</v>
      </c>
      <c r="C261" s="1" t="s">
        <v>6570</v>
      </c>
      <c r="D261" s="1" t="s">
        <v>78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6571</v>
      </c>
      <c r="L261" s="1"/>
      <c r="M261" s="20">
        <f t="shared" si="3"/>
        <v>1</v>
      </c>
    </row>
    <row r="262" spans="1:13" ht="20.100000000000001" customHeight="1" x14ac:dyDescent="0.15">
      <c r="A262" s="1" t="s">
        <v>7</v>
      </c>
      <c r="B262" s="1" t="s">
        <v>6531</v>
      </c>
      <c r="C262" s="1" t="s">
        <v>6572</v>
      </c>
      <c r="D262" s="1" t="s">
        <v>78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6573</v>
      </c>
      <c r="L262" s="1"/>
      <c r="M262" s="20">
        <f t="shared" si="3"/>
        <v>1</v>
      </c>
    </row>
    <row r="263" spans="1:13" ht="20.100000000000001" customHeight="1" x14ac:dyDescent="0.15">
      <c r="A263" s="1" t="s">
        <v>7</v>
      </c>
      <c r="B263" s="1" t="s">
        <v>6531</v>
      </c>
      <c r="C263" s="1" t="s">
        <v>6574</v>
      </c>
      <c r="D263" s="1" t="s">
        <v>78</v>
      </c>
      <c r="E263" s="1" t="s">
        <v>51</v>
      </c>
      <c r="F263" s="1" t="s">
        <v>51</v>
      </c>
      <c r="G263" s="1" t="s">
        <v>52</v>
      </c>
      <c r="H263" s="1" t="s">
        <v>121</v>
      </c>
      <c r="I263" s="1" t="s">
        <v>84</v>
      </c>
      <c r="J263" s="1" t="s">
        <v>122</v>
      </c>
      <c r="K263" s="1" t="s">
        <v>6575</v>
      </c>
      <c r="L263" s="1"/>
      <c r="M263" s="20">
        <f t="shared" si="3"/>
        <v>1</v>
      </c>
    </row>
    <row r="264" spans="1:13" ht="20.100000000000001" customHeight="1" x14ac:dyDescent="0.15">
      <c r="A264" s="1" t="s">
        <v>7</v>
      </c>
      <c r="B264" s="1" t="s">
        <v>6531</v>
      </c>
      <c r="C264" s="1" t="s">
        <v>6576</v>
      </c>
      <c r="D264" s="1" t="s">
        <v>78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6577</v>
      </c>
      <c r="L264" s="1"/>
      <c r="M264" s="20">
        <f t="shared" si="3"/>
        <v>1</v>
      </c>
    </row>
    <row r="265" spans="1:13" ht="20.100000000000001" customHeight="1" x14ac:dyDescent="0.15">
      <c r="A265" s="1" t="s">
        <v>7</v>
      </c>
      <c r="B265" s="1" t="s">
        <v>6578</v>
      </c>
      <c r="C265" s="1" t="s">
        <v>6579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6580</v>
      </c>
      <c r="L265" s="1"/>
      <c r="M265" s="20">
        <f t="shared" ref="M265:M328" si="4">IF(F265="○",1,0)</f>
        <v>1</v>
      </c>
    </row>
    <row r="266" spans="1:13" ht="20.100000000000001" customHeight="1" x14ac:dyDescent="0.15">
      <c r="A266" s="1" t="s">
        <v>7</v>
      </c>
      <c r="B266" s="1" t="s">
        <v>6578</v>
      </c>
      <c r="C266" s="1" t="s">
        <v>6581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121</v>
      </c>
      <c r="I266" s="1" t="s">
        <v>84</v>
      </c>
      <c r="J266" s="1" t="s">
        <v>122</v>
      </c>
      <c r="K266" s="1" t="s">
        <v>6582</v>
      </c>
      <c r="L266" s="1"/>
      <c r="M266" s="20">
        <f t="shared" si="4"/>
        <v>1</v>
      </c>
    </row>
    <row r="267" spans="1:13" ht="20.100000000000001" customHeight="1" x14ac:dyDescent="0.15">
      <c r="A267" s="1" t="s">
        <v>7</v>
      </c>
      <c r="B267" s="1" t="s">
        <v>6578</v>
      </c>
      <c r="C267" s="1" t="s">
        <v>6583</v>
      </c>
      <c r="D267" s="1" t="s">
        <v>78</v>
      </c>
      <c r="E267" s="1" t="s">
        <v>51</v>
      </c>
      <c r="F267" s="1" t="s">
        <v>179</v>
      </c>
      <c r="G267" s="1" t="s">
        <v>82</v>
      </c>
      <c r="H267" s="1" t="s">
        <v>129</v>
      </c>
      <c r="I267" s="1" t="s">
        <v>447</v>
      </c>
      <c r="J267" s="1" t="s">
        <v>2362</v>
      </c>
      <c r="K267" s="1" t="s">
        <v>6584</v>
      </c>
      <c r="L267" s="1"/>
      <c r="M267" s="20">
        <f t="shared" si="4"/>
        <v>0</v>
      </c>
    </row>
    <row r="268" spans="1:13" ht="20.100000000000001" customHeight="1" x14ac:dyDescent="0.15">
      <c r="A268" s="1" t="s">
        <v>7</v>
      </c>
      <c r="B268" s="1" t="s">
        <v>6578</v>
      </c>
      <c r="C268" s="1" t="s">
        <v>6585</v>
      </c>
      <c r="D268" s="1" t="s">
        <v>78</v>
      </c>
      <c r="E268" s="1" t="s">
        <v>51</v>
      </c>
      <c r="F268" s="1" t="s">
        <v>179</v>
      </c>
      <c r="G268" s="1" t="s">
        <v>82</v>
      </c>
      <c r="H268" s="1" t="s">
        <v>129</v>
      </c>
      <c r="I268" s="1" t="s">
        <v>447</v>
      </c>
      <c r="J268" s="1" t="s">
        <v>2362</v>
      </c>
      <c r="K268" s="1" t="s">
        <v>6586</v>
      </c>
      <c r="L268" s="1"/>
      <c r="M268" s="20">
        <f t="shared" si="4"/>
        <v>0</v>
      </c>
    </row>
    <row r="269" spans="1:13" ht="20.100000000000001" customHeight="1" x14ac:dyDescent="0.15">
      <c r="A269" s="1" t="s">
        <v>7</v>
      </c>
      <c r="B269" s="1" t="s">
        <v>6578</v>
      </c>
      <c r="C269" s="1" t="s">
        <v>6587</v>
      </c>
      <c r="D269" s="1" t="s">
        <v>78</v>
      </c>
      <c r="E269" s="1" t="s">
        <v>51</v>
      </c>
      <c r="F269" s="1" t="s">
        <v>179</v>
      </c>
      <c r="G269" s="1" t="s">
        <v>82</v>
      </c>
      <c r="H269" s="1" t="s">
        <v>129</v>
      </c>
      <c r="I269" s="1" t="s">
        <v>447</v>
      </c>
      <c r="J269" s="1" t="s">
        <v>2362</v>
      </c>
      <c r="K269" s="1" t="s">
        <v>6588</v>
      </c>
      <c r="L269" s="1"/>
      <c r="M269" s="20">
        <f t="shared" si="4"/>
        <v>0</v>
      </c>
    </row>
    <row r="270" spans="1:13" ht="20.100000000000001" customHeight="1" x14ac:dyDescent="0.15">
      <c r="A270" s="1" t="s">
        <v>7</v>
      </c>
      <c r="B270" s="1" t="s">
        <v>6578</v>
      </c>
      <c r="C270" s="1" t="s">
        <v>6589</v>
      </c>
      <c r="D270" s="1" t="s">
        <v>78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6590</v>
      </c>
      <c r="L270" s="1"/>
      <c r="M270" s="20">
        <f t="shared" si="4"/>
        <v>1</v>
      </c>
    </row>
    <row r="271" spans="1:13" ht="20.100000000000001" customHeight="1" x14ac:dyDescent="0.15">
      <c r="A271" s="1" t="s">
        <v>7</v>
      </c>
      <c r="B271" s="1" t="s">
        <v>6578</v>
      </c>
      <c r="C271" s="1" t="s">
        <v>6591</v>
      </c>
      <c r="D271" s="1" t="s">
        <v>78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84</v>
      </c>
      <c r="J271" s="1" t="s">
        <v>122</v>
      </c>
      <c r="K271" s="1" t="s">
        <v>6592</v>
      </c>
      <c r="L271" s="1"/>
      <c r="M271" s="20">
        <f t="shared" si="4"/>
        <v>1</v>
      </c>
    </row>
    <row r="272" spans="1:13" ht="20.100000000000001" customHeight="1" x14ac:dyDescent="0.15">
      <c r="A272" s="1" t="s">
        <v>7</v>
      </c>
      <c r="B272" s="1" t="s">
        <v>6578</v>
      </c>
      <c r="C272" s="1" t="s">
        <v>6593</v>
      </c>
      <c r="D272" s="1" t="s">
        <v>78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84</v>
      </c>
      <c r="J272" s="1" t="s">
        <v>122</v>
      </c>
      <c r="K272" s="1" t="s">
        <v>6594</v>
      </c>
      <c r="L272" s="1"/>
      <c r="M272" s="20">
        <f t="shared" si="4"/>
        <v>1</v>
      </c>
    </row>
    <row r="273" spans="1:13" ht="20.100000000000001" customHeight="1" x14ac:dyDescent="0.15">
      <c r="A273" s="1" t="s">
        <v>7</v>
      </c>
      <c r="B273" s="1" t="s">
        <v>6578</v>
      </c>
      <c r="C273" s="1" t="s">
        <v>6595</v>
      </c>
      <c r="D273" s="1" t="s">
        <v>78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84</v>
      </c>
      <c r="J273" s="1" t="s">
        <v>122</v>
      </c>
      <c r="K273" s="1" t="s">
        <v>6596</v>
      </c>
      <c r="L273" s="1"/>
      <c r="M273" s="20">
        <f t="shared" si="4"/>
        <v>1</v>
      </c>
    </row>
    <row r="274" spans="1:13" ht="20.100000000000001" customHeight="1" x14ac:dyDescent="0.15">
      <c r="A274" s="1" t="s">
        <v>7</v>
      </c>
      <c r="B274" s="1" t="s">
        <v>6578</v>
      </c>
      <c r="C274" s="1" t="s">
        <v>6597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84</v>
      </c>
      <c r="J274" s="1" t="s">
        <v>122</v>
      </c>
      <c r="K274" s="1" t="s">
        <v>6598</v>
      </c>
      <c r="L274" s="1"/>
      <c r="M274" s="20">
        <f t="shared" si="4"/>
        <v>1</v>
      </c>
    </row>
    <row r="275" spans="1:13" ht="20.100000000000001" customHeight="1" x14ac:dyDescent="0.15">
      <c r="A275" s="1" t="s">
        <v>7</v>
      </c>
      <c r="B275" s="1" t="s">
        <v>6578</v>
      </c>
      <c r="C275" s="1" t="s">
        <v>6599</v>
      </c>
      <c r="D275" s="1" t="s">
        <v>78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84</v>
      </c>
      <c r="J275" s="1" t="s">
        <v>122</v>
      </c>
      <c r="K275" s="1" t="s">
        <v>6600</v>
      </c>
      <c r="L275" s="1"/>
      <c r="M275" s="20">
        <f t="shared" si="4"/>
        <v>1</v>
      </c>
    </row>
    <row r="276" spans="1:13" ht="20.100000000000001" customHeight="1" x14ac:dyDescent="0.15">
      <c r="A276" s="1" t="s">
        <v>7</v>
      </c>
      <c r="B276" s="1" t="s">
        <v>6578</v>
      </c>
      <c r="C276" s="1" t="s">
        <v>6601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122</v>
      </c>
      <c r="K276" s="1" t="s">
        <v>6602</v>
      </c>
      <c r="L276" s="1"/>
      <c r="M276" s="20">
        <f t="shared" si="4"/>
        <v>1</v>
      </c>
    </row>
    <row r="277" spans="1:13" ht="20.100000000000001" customHeight="1" x14ac:dyDescent="0.15">
      <c r="A277" s="1" t="s">
        <v>7</v>
      </c>
      <c r="B277" s="1" t="s">
        <v>6578</v>
      </c>
      <c r="C277" s="1" t="s">
        <v>6603</v>
      </c>
      <c r="D277" s="1" t="s">
        <v>78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6604</v>
      </c>
      <c r="L277" s="1"/>
      <c r="M277" s="20">
        <f t="shared" si="4"/>
        <v>1</v>
      </c>
    </row>
    <row r="278" spans="1:13" ht="20.100000000000001" customHeight="1" x14ac:dyDescent="0.15">
      <c r="A278" s="1" t="s">
        <v>7</v>
      </c>
      <c r="B278" s="1" t="s">
        <v>6605</v>
      </c>
      <c r="C278" s="1" t="s">
        <v>6606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84</v>
      </c>
      <c r="J278" s="1" t="s">
        <v>122</v>
      </c>
      <c r="K278" s="1" t="s">
        <v>6607</v>
      </c>
      <c r="L278" s="1"/>
      <c r="M278" s="20">
        <f t="shared" si="4"/>
        <v>1</v>
      </c>
    </row>
    <row r="279" spans="1:13" ht="20.100000000000001" customHeight="1" x14ac:dyDescent="0.15">
      <c r="A279" s="1" t="s">
        <v>7</v>
      </c>
      <c r="B279" s="1" t="s">
        <v>6605</v>
      </c>
      <c r="C279" s="1" t="s">
        <v>6608</v>
      </c>
      <c r="D279" s="1" t="s">
        <v>50</v>
      </c>
      <c r="E279" s="1" t="s">
        <v>51</v>
      </c>
      <c r="F279" s="1" t="s">
        <v>51</v>
      </c>
      <c r="G279" s="1" t="s">
        <v>52</v>
      </c>
      <c r="H279" s="1" t="s">
        <v>121</v>
      </c>
      <c r="I279" s="1" t="s">
        <v>84</v>
      </c>
      <c r="J279" s="1" t="s">
        <v>122</v>
      </c>
      <c r="K279" s="1" t="s">
        <v>6609</v>
      </c>
      <c r="L279" s="1"/>
      <c r="M279" s="20">
        <f t="shared" si="4"/>
        <v>1</v>
      </c>
    </row>
    <row r="280" spans="1:13" ht="20.100000000000001" customHeight="1" x14ac:dyDescent="0.15">
      <c r="A280" s="1" t="s">
        <v>7</v>
      </c>
      <c r="B280" s="1" t="s">
        <v>6605</v>
      </c>
      <c r="C280" s="1" t="s">
        <v>6610</v>
      </c>
      <c r="D280" s="1" t="s">
        <v>50</v>
      </c>
      <c r="E280" s="1" t="s">
        <v>51</v>
      </c>
      <c r="F280" s="1" t="s">
        <v>51</v>
      </c>
      <c r="G280" s="1" t="s">
        <v>52</v>
      </c>
      <c r="H280" s="1" t="s">
        <v>121</v>
      </c>
      <c r="I280" s="1" t="s">
        <v>84</v>
      </c>
      <c r="J280" s="1" t="s">
        <v>122</v>
      </c>
      <c r="K280" s="1" t="s">
        <v>6611</v>
      </c>
      <c r="L280" s="1"/>
      <c r="M280" s="20">
        <f t="shared" si="4"/>
        <v>1</v>
      </c>
    </row>
    <row r="281" spans="1:13" ht="20.100000000000001" customHeight="1" x14ac:dyDescent="0.15">
      <c r="A281" s="1" t="s">
        <v>7</v>
      </c>
      <c r="B281" s="1" t="s">
        <v>6605</v>
      </c>
      <c r="C281" s="1" t="s">
        <v>6612</v>
      </c>
      <c r="D281" s="1" t="s">
        <v>78</v>
      </c>
      <c r="E281" s="1" t="s">
        <v>51</v>
      </c>
      <c r="F281" s="1" t="s">
        <v>51</v>
      </c>
      <c r="G281" s="1" t="s">
        <v>52</v>
      </c>
      <c r="H281" s="1" t="s">
        <v>121</v>
      </c>
      <c r="I281" s="1" t="s">
        <v>84</v>
      </c>
      <c r="J281" s="1" t="s">
        <v>122</v>
      </c>
      <c r="K281" s="1" t="s">
        <v>6613</v>
      </c>
      <c r="L281" s="1"/>
      <c r="M281" s="20">
        <f t="shared" si="4"/>
        <v>1</v>
      </c>
    </row>
    <row r="282" spans="1:13" ht="20.100000000000001" customHeight="1" x14ac:dyDescent="0.15">
      <c r="A282" s="1" t="s">
        <v>7</v>
      </c>
      <c r="B282" s="1" t="s">
        <v>6605</v>
      </c>
      <c r="C282" s="1" t="s">
        <v>6614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121</v>
      </c>
      <c r="I282" s="1" t="s">
        <v>84</v>
      </c>
      <c r="J282" s="1" t="s">
        <v>122</v>
      </c>
      <c r="K282" s="1" t="s">
        <v>6615</v>
      </c>
      <c r="L282" s="1"/>
      <c r="M282" s="20">
        <f t="shared" si="4"/>
        <v>1</v>
      </c>
    </row>
    <row r="283" spans="1:13" ht="20.100000000000001" customHeight="1" x14ac:dyDescent="0.15">
      <c r="A283" s="1" t="s">
        <v>7</v>
      </c>
      <c r="B283" s="1" t="s">
        <v>6605</v>
      </c>
      <c r="C283" s="1" t="s">
        <v>6616</v>
      </c>
      <c r="D283" s="1" t="s">
        <v>78</v>
      </c>
      <c r="E283" s="1" t="s">
        <v>51</v>
      </c>
      <c r="F283" s="1" t="s">
        <v>51</v>
      </c>
      <c r="G283" s="1" t="s">
        <v>52</v>
      </c>
      <c r="H283" s="1" t="s">
        <v>121</v>
      </c>
      <c r="I283" s="1" t="s">
        <v>84</v>
      </c>
      <c r="J283" s="1" t="s">
        <v>122</v>
      </c>
      <c r="K283" s="1" t="s">
        <v>6617</v>
      </c>
      <c r="L283" s="1"/>
      <c r="M283" s="20">
        <f t="shared" si="4"/>
        <v>1</v>
      </c>
    </row>
    <row r="284" spans="1:13" ht="20.100000000000001" customHeight="1" x14ac:dyDescent="0.15">
      <c r="A284" s="1" t="s">
        <v>7</v>
      </c>
      <c r="B284" s="1" t="s">
        <v>6605</v>
      </c>
      <c r="C284" s="1" t="s">
        <v>6618</v>
      </c>
      <c r="D284" s="1" t="s">
        <v>78</v>
      </c>
      <c r="E284" s="1" t="s">
        <v>51</v>
      </c>
      <c r="F284" s="1" t="s">
        <v>179</v>
      </c>
      <c r="G284" s="1" t="s">
        <v>82</v>
      </c>
      <c r="H284" s="1" t="s">
        <v>129</v>
      </c>
      <c r="I284" s="1" t="s">
        <v>447</v>
      </c>
      <c r="J284" s="1" t="s">
        <v>2362</v>
      </c>
      <c r="K284" s="1" t="s">
        <v>6619</v>
      </c>
      <c r="L284" s="1"/>
      <c r="M284" s="20">
        <f t="shared" si="4"/>
        <v>0</v>
      </c>
    </row>
    <row r="285" spans="1:13" ht="20.100000000000001" customHeight="1" x14ac:dyDescent="0.15">
      <c r="A285" s="1" t="s">
        <v>7</v>
      </c>
      <c r="B285" s="1" t="s">
        <v>6605</v>
      </c>
      <c r="C285" s="1" t="s">
        <v>6620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121</v>
      </c>
      <c r="I285" s="1" t="s">
        <v>84</v>
      </c>
      <c r="J285" s="1" t="s">
        <v>122</v>
      </c>
      <c r="K285" s="1" t="s">
        <v>6621</v>
      </c>
      <c r="L285" s="1"/>
      <c r="M285" s="20">
        <f t="shared" si="4"/>
        <v>1</v>
      </c>
    </row>
    <row r="286" spans="1:13" ht="20.100000000000001" customHeight="1" x14ac:dyDescent="0.15">
      <c r="A286" s="1" t="s">
        <v>7</v>
      </c>
      <c r="B286" s="1" t="s">
        <v>6605</v>
      </c>
      <c r="C286" s="1" t="s">
        <v>6622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121</v>
      </c>
      <c r="I286" s="1" t="s">
        <v>84</v>
      </c>
      <c r="J286" s="1" t="s">
        <v>122</v>
      </c>
      <c r="K286" s="1" t="s">
        <v>6623</v>
      </c>
      <c r="L286" s="1"/>
      <c r="M286" s="20">
        <f t="shared" si="4"/>
        <v>1</v>
      </c>
    </row>
    <row r="287" spans="1:13" ht="20.100000000000001" customHeight="1" x14ac:dyDescent="0.15">
      <c r="A287" s="1" t="s">
        <v>7</v>
      </c>
      <c r="B287" s="1" t="s">
        <v>6605</v>
      </c>
      <c r="C287" s="1" t="s">
        <v>6624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6625</v>
      </c>
      <c r="L287" s="1"/>
      <c r="M287" s="20">
        <f t="shared" si="4"/>
        <v>1</v>
      </c>
    </row>
    <row r="288" spans="1:13" ht="20.100000000000001" customHeight="1" x14ac:dyDescent="0.15">
      <c r="A288" s="1" t="s">
        <v>7</v>
      </c>
      <c r="B288" s="1" t="s">
        <v>6605</v>
      </c>
      <c r="C288" s="1" t="s">
        <v>6626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121</v>
      </c>
      <c r="I288" s="1" t="s">
        <v>84</v>
      </c>
      <c r="J288" s="1" t="s">
        <v>122</v>
      </c>
      <c r="K288" s="1" t="s">
        <v>6627</v>
      </c>
      <c r="L288" s="1"/>
      <c r="M288" s="20">
        <f t="shared" si="4"/>
        <v>1</v>
      </c>
    </row>
    <row r="289" spans="1:13" ht="20.100000000000001" customHeight="1" x14ac:dyDescent="0.15">
      <c r="A289" s="1" t="s">
        <v>7</v>
      </c>
      <c r="B289" s="1" t="s">
        <v>6605</v>
      </c>
      <c r="C289" s="1" t="s">
        <v>6628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84</v>
      </c>
      <c r="J289" s="1" t="s">
        <v>122</v>
      </c>
      <c r="K289" s="1" t="s">
        <v>6629</v>
      </c>
      <c r="L289" s="1"/>
      <c r="M289" s="20">
        <f t="shared" si="4"/>
        <v>1</v>
      </c>
    </row>
    <row r="290" spans="1:13" ht="20.100000000000001" customHeight="1" x14ac:dyDescent="0.15">
      <c r="A290" s="1" t="s">
        <v>7</v>
      </c>
      <c r="B290" s="1" t="s">
        <v>6605</v>
      </c>
      <c r="C290" s="1" t="s">
        <v>6630</v>
      </c>
      <c r="D290" s="1" t="s">
        <v>78</v>
      </c>
      <c r="E290" s="1" t="s">
        <v>51</v>
      </c>
      <c r="F290" s="1" t="s">
        <v>179</v>
      </c>
      <c r="G290" s="1" t="s">
        <v>82</v>
      </c>
      <c r="H290" s="1" t="s">
        <v>129</v>
      </c>
      <c r="I290" s="1" t="s">
        <v>447</v>
      </c>
      <c r="J290" s="1" t="s">
        <v>2362</v>
      </c>
      <c r="K290" s="1" t="s">
        <v>6631</v>
      </c>
      <c r="L290" s="1"/>
      <c r="M290" s="20">
        <f t="shared" si="4"/>
        <v>0</v>
      </c>
    </row>
    <row r="291" spans="1:13" ht="20.100000000000001" customHeight="1" x14ac:dyDescent="0.15">
      <c r="A291" s="1" t="s">
        <v>7</v>
      </c>
      <c r="B291" s="1" t="s">
        <v>6605</v>
      </c>
      <c r="C291" s="1" t="s">
        <v>6632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84</v>
      </c>
      <c r="J291" s="1" t="s">
        <v>122</v>
      </c>
      <c r="K291" s="1" t="s">
        <v>6633</v>
      </c>
      <c r="L291" s="1"/>
      <c r="M291" s="20">
        <f t="shared" si="4"/>
        <v>1</v>
      </c>
    </row>
    <row r="292" spans="1:13" ht="20.100000000000001" customHeight="1" x14ac:dyDescent="0.15">
      <c r="A292" s="1" t="s">
        <v>7</v>
      </c>
      <c r="B292" s="1" t="s">
        <v>6605</v>
      </c>
      <c r="C292" s="1" t="s">
        <v>6634</v>
      </c>
      <c r="D292" s="1" t="s">
        <v>78</v>
      </c>
      <c r="E292" s="1" t="s">
        <v>51</v>
      </c>
      <c r="F292" s="1" t="s">
        <v>179</v>
      </c>
      <c r="G292" s="1" t="s">
        <v>82</v>
      </c>
      <c r="H292" s="1" t="s">
        <v>129</v>
      </c>
      <c r="I292" s="1" t="s">
        <v>447</v>
      </c>
      <c r="J292" s="1" t="s">
        <v>2362</v>
      </c>
      <c r="K292" s="1" t="s">
        <v>6635</v>
      </c>
      <c r="L292" s="1"/>
      <c r="M292" s="20">
        <f t="shared" si="4"/>
        <v>0</v>
      </c>
    </row>
    <row r="293" spans="1:13" ht="20.100000000000001" customHeight="1" x14ac:dyDescent="0.15">
      <c r="A293" s="1" t="s">
        <v>7</v>
      </c>
      <c r="B293" s="1" t="s">
        <v>6605</v>
      </c>
      <c r="C293" s="1" t="s">
        <v>6636</v>
      </c>
      <c r="D293" s="1" t="s">
        <v>78</v>
      </c>
      <c r="E293" s="1" t="s">
        <v>51</v>
      </c>
      <c r="F293" s="1" t="s">
        <v>179</v>
      </c>
      <c r="G293" s="1" t="s">
        <v>82</v>
      </c>
      <c r="H293" s="1" t="s">
        <v>129</v>
      </c>
      <c r="I293" s="1" t="s">
        <v>447</v>
      </c>
      <c r="J293" s="1" t="s">
        <v>2362</v>
      </c>
      <c r="K293" s="1" t="s">
        <v>6637</v>
      </c>
      <c r="L293" s="1"/>
      <c r="M293" s="20">
        <f t="shared" si="4"/>
        <v>0</v>
      </c>
    </row>
    <row r="294" spans="1:13" ht="20.100000000000001" customHeight="1" x14ac:dyDescent="0.15">
      <c r="A294" s="1" t="s">
        <v>7</v>
      </c>
      <c r="B294" s="1" t="s">
        <v>6605</v>
      </c>
      <c r="C294" s="1" t="s">
        <v>6638</v>
      </c>
      <c r="D294" s="1" t="s">
        <v>78</v>
      </c>
      <c r="E294" s="1" t="s">
        <v>51</v>
      </c>
      <c r="F294" s="1" t="s">
        <v>179</v>
      </c>
      <c r="G294" s="1" t="s">
        <v>82</v>
      </c>
      <c r="H294" s="1" t="s">
        <v>129</v>
      </c>
      <c r="I294" s="1" t="s">
        <v>447</v>
      </c>
      <c r="J294" s="1" t="s">
        <v>2362</v>
      </c>
      <c r="K294" s="1" t="s">
        <v>6639</v>
      </c>
      <c r="L294" s="1"/>
      <c r="M294" s="20">
        <f t="shared" si="4"/>
        <v>0</v>
      </c>
    </row>
    <row r="295" spans="1:13" ht="20.100000000000001" customHeight="1" x14ac:dyDescent="0.15">
      <c r="A295" s="1" t="s">
        <v>7</v>
      </c>
      <c r="B295" s="1" t="s">
        <v>6605</v>
      </c>
      <c r="C295" s="1" t="s">
        <v>6640</v>
      </c>
      <c r="D295" s="1" t="s">
        <v>78</v>
      </c>
      <c r="E295" s="1" t="s">
        <v>51</v>
      </c>
      <c r="F295" s="1" t="s">
        <v>51</v>
      </c>
      <c r="G295" s="1" t="s">
        <v>52</v>
      </c>
      <c r="H295" s="1" t="s">
        <v>121</v>
      </c>
      <c r="I295" s="1" t="s">
        <v>84</v>
      </c>
      <c r="J295" s="1" t="s">
        <v>122</v>
      </c>
      <c r="K295" s="1" t="s">
        <v>6641</v>
      </c>
      <c r="L295" s="1"/>
      <c r="M295" s="20">
        <f t="shared" si="4"/>
        <v>1</v>
      </c>
    </row>
    <row r="296" spans="1:13" ht="20.100000000000001" customHeight="1" x14ac:dyDescent="0.15">
      <c r="A296" s="1" t="s">
        <v>7</v>
      </c>
      <c r="B296" s="1" t="s">
        <v>6605</v>
      </c>
      <c r="C296" s="1" t="s">
        <v>6642</v>
      </c>
      <c r="D296" s="1" t="s">
        <v>78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6643</v>
      </c>
      <c r="L296" s="1"/>
      <c r="M296" s="20">
        <f t="shared" si="4"/>
        <v>1</v>
      </c>
    </row>
    <row r="297" spans="1:13" ht="20.100000000000001" customHeight="1" x14ac:dyDescent="0.15">
      <c r="A297" s="1" t="s">
        <v>7</v>
      </c>
      <c r="B297" s="1" t="s">
        <v>6644</v>
      </c>
      <c r="C297" s="1" t="s">
        <v>6645</v>
      </c>
      <c r="D297" s="1" t="s">
        <v>50</v>
      </c>
      <c r="E297" s="1" t="s">
        <v>51</v>
      </c>
      <c r="F297" s="1" t="s">
        <v>26832</v>
      </c>
      <c r="G297" s="1" t="s">
        <v>82</v>
      </c>
      <c r="H297" s="1" t="s">
        <v>2234</v>
      </c>
      <c r="I297" s="1" t="s">
        <v>84</v>
      </c>
      <c r="J297" s="1" t="s">
        <v>182</v>
      </c>
      <c r="K297" s="1" t="s">
        <v>6646</v>
      </c>
      <c r="L297" s="1"/>
      <c r="M297" s="20">
        <f t="shared" si="4"/>
        <v>0</v>
      </c>
    </row>
    <row r="298" spans="1:13" ht="20.100000000000001" customHeight="1" x14ac:dyDescent="0.15">
      <c r="A298" s="1" t="s">
        <v>7</v>
      </c>
      <c r="B298" s="1" t="s">
        <v>6644</v>
      </c>
      <c r="C298" s="1" t="s">
        <v>6647</v>
      </c>
      <c r="D298" s="1" t="s">
        <v>50</v>
      </c>
      <c r="E298" s="1" t="s">
        <v>51</v>
      </c>
      <c r="F298" s="1" t="s">
        <v>26832</v>
      </c>
      <c r="G298" s="1" t="s">
        <v>82</v>
      </c>
      <c r="H298" s="1" t="s">
        <v>2234</v>
      </c>
      <c r="I298" s="1" t="s">
        <v>84</v>
      </c>
      <c r="J298" s="1" t="s">
        <v>182</v>
      </c>
      <c r="K298" s="1" t="s">
        <v>6648</v>
      </c>
      <c r="L298" s="1"/>
      <c r="M298" s="20">
        <f t="shared" si="4"/>
        <v>0</v>
      </c>
    </row>
    <row r="299" spans="1:13" ht="20.100000000000001" customHeight="1" x14ac:dyDescent="0.15">
      <c r="A299" s="1" t="s">
        <v>7</v>
      </c>
      <c r="B299" s="1" t="s">
        <v>6644</v>
      </c>
      <c r="C299" s="1" t="s">
        <v>6649</v>
      </c>
      <c r="D299" s="1" t="s">
        <v>50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6650</v>
      </c>
      <c r="L299" s="1"/>
      <c r="M299" s="20">
        <f t="shared" si="4"/>
        <v>1</v>
      </c>
    </row>
    <row r="300" spans="1:13" ht="20.100000000000001" customHeight="1" x14ac:dyDescent="0.15">
      <c r="A300" s="1" t="s">
        <v>7</v>
      </c>
      <c r="B300" s="1" t="s">
        <v>6644</v>
      </c>
      <c r="C300" s="1" t="s">
        <v>6651</v>
      </c>
      <c r="D300" s="1" t="s">
        <v>50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84</v>
      </c>
      <c r="J300" s="1" t="s">
        <v>122</v>
      </c>
      <c r="K300" s="1" t="s">
        <v>6652</v>
      </c>
      <c r="L300" s="1"/>
      <c r="M300" s="20">
        <f t="shared" si="4"/>
        <v>1</v>
      </c>
    </row>
    <row r="301" spans="1:13" ht="20.100000000000001" customHeight="1" x14ac:dyDescent="0.15">
      <c r="A301" s="1" t="s">
        <v>7</v>
      </c>
      <c r="B301" s="1" t="s">
        <v>6644</v>
      </c>
      <c r="C301" s="1" t="s">
        <v>6653</v>
      </c>
      <c r="D301" s="1" t="s">
        <v>50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84</v>
      </c>
      <c r="J301" s="1" t="s">
        <v>122</v>
      </c>
      <c r="K301" s="1" t="s">
        <v>6654</v>
      </c>
      <c r="L301" s="1"/>
      <c r="M301" s="20">
        <f t="shared" si="4"/>
        <v>1</v>
      </c>
    </row>
    <row r="302" spans="1:13" ht="20.100000000000001" customHeight="1" x14ac:dyDescent="0.15">
      <c r="A302" s="1" t="s">
        <v>7</v>
      </c>
      <c r="B302" s="1" t="s">
        <v>6644</v>
      </c>
      <c r="C302" s="1" t="s">
        <v>6655</v>
      </c>
      <c r="D302" s="1" t="s">
        <v>78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84</v>
      </c>
      <c r="J302" s="1" t="s">
        <v>122</v>
      </c>
      <c r="K302" s="1" t="s">
        <v>6656</v>
      </c>
      <c r="L302" s="1"/>
      <c r="M302" s="20">
        <f t="shared" si="4"/>
        <v>1</v>
      </c>
    </row>
    <row r="303" spans="1:13" ht="20.100000000000001" customHeight="1" x14ac:dyDescent="0.15">
      <c r="A303" s="1" t="s">
        <v>7</v>
      </c>
      <c r="B303" s="1" t="s">
        <v>6644</v>
      </c>
      <c r="C303" s="1" t="s">
        <v>6657</v>
      </c>
      <c r="D303" s="1" t="s">
        <v>78</v>
      </c>
      <c r="E303" s="1" t="s">
        <v>51</v>
      </c>
      <c r="F303" s="1" t="s">
        <v>51</v>
      </c>
      <c r="G303" s="1" t="s">
        <v>52</v>
      </c>
      <c r="H303" s="1" t="s">
        <v>121</v>
      </c>
      <c r="I303" s="1" t="s">
        <v>84</v>
      </c>
      <c r="J303" s="1" t="s">
        <v>122</v>
      </c>
      <c r="K303" s="1" t="s">
        <v>6658</v>
      </c>
      <c r="L303" s="1"/>
      <c r="M303" s="20">
        <f t="shared" si="4"/>
        <v>1</v>
      </c>
    </row>
    <row r="304" spans="1:13" ht="20.100000000000001" customHeight="1" x14ac:dyDescent="0.15">
      <c r="A304" s="1" t="s">
        <v>7</v>
      </c>
      <c r="B304" s="1" t="s">
        <v>6644</v>
      </c>
      <c r="C304" s="1" t="s">
        <v>6659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84</v>
      </c>
      <c r="J304" s="1" t="s">
        <v>122</v>
      </c>
      <c r="K304" s="1" t="s">
        <v>6660</v>
      </c>
      <c r="L304" s="1"/>
      <c r="M304" s="20">
        <f t="shared" si="4"/>
        <v>1</v>
      </c>
    </row>
    <row r="305" spans="1:13" ht="20.100000000000001" customHeight="1" x14ac:dyDescent="0.15">
      <c r="A305" s="1" t="s">
        <v>7</v>
      </c>
      <c r="B305" s="1" t="s">
        <v>6644</v>
      </c>
      <c r="C305" s="1" t="s">
        <v>6661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6662</v>
      </c>
      <c r="L305" s="1"/>
      <c r="M305" s="20">
        <f t="shared" si="4"/>
        <v>1</v>
      </c>
    </row>
    <row r="306" spans="1:13" ht="20.100000000000001" customHeight="1" x14ac:dyDescent="0.15">
      <c r="A306" s="1" t="s">
        <v>7</v>
      </c>
      <c r="B306" s="1" t="s">
        <v>6644</v>
      </c>
      <c r="C306" s="1" t="s">
        <v>6663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84</v>
      </c>
      <c r="J306" s="1" t="s">
        <v>122</v>
      </c>
      <c r="K306" s="1" t="s">
        <v>6664</v>
      </c>
      <c r="L306" s="1"/>
      <c r="M306" s="20">
        <f t="shared" si="4"/>
        <v>1</v>
      </c>
    </row>
    <row r="307" spans="1:13" ht="20.100000000000001" customHeight="1" x14ac:dyDescent="0.15">
      <c r="A307" s="1" t="s">
        <v>7</v>
      </c>
      <c r="B307" s="1" t="s">
        <v>6644</v>
      </c>
      <c r="C307" s="1" t="s">
        <v>6665</v>
      </c>
      <c r="D307" s="1" t="s">
        <v>78</v>
      </c>
      <c r="E307" s="1" t="s">
        <v>51</v>
      </c>
      <c r="F307" s="1" t="s">
        <v>81</v>
      </c>
      <c r="G307" s="1" t="s">
        <v>82</v>
      </c>
      <c r="H307" s="1" t="s">
        <v>180</v>
      </c>
      <c r="I307" s="1" t="s">
        <v>447</v>
      </c>
      <c r="J307" s="1" t="s">
        <v>730</v>
      </c>
      <c r="K307" s="1" t="s">
        <v>6666</v>
      </c>
      <c r="L307" s="1"/>
      <c r="M307" s="20">
        <f t="shared" si="4"/>
        <v>0</v>
      </c>
    </row>
    <row r="308" spans="1:13" ht="20.100000000000001" customHeight="1" x14ac:dyDescent="0.15">
      <c r="A308" s="1" t="s">
        <v>7</v>
      </c>
      <c r="B308" s="1" t="s">
        <v>6644</v>
      </c>
      <c r="C308" s="1" t="s">
        <v>6667</v>
      </c>
      <c r="D308" s="1" t="s">
        <v>78</v>
      </c>
      <c r="E308" s="1" t="s">
        <v>51</v>
      </c>
      <c r="F308" s="1" t="s">
        <v>179</v>
      </c>
      <c r="G308" s="1" t="s">
        <v>82</v>
      </c>
      <c r="H308" s="1" t="s">
        <v>180</v>
      </c>
      <c r="I308" s="1" t="s">
        <v>447</v>
      </c>
      <c r="J308" s="1" t="s">
        <v>730</v>
      </c>
      <c r="K308" s="1" t="s">
        <v>6668</v>
      </c>
      <c r="L308" s="1"/>
      <c r="M308" s="20">
        <f t="shared" si="4"/>
        <v>0</v>
      </c>
    </row>
    <row r="309" spans="1:13" ht="20.100000000000001" customHeight="1" x14ac:dyDescent="0.15">
      <c r="A309" s="1" t="s">
        <v>7</v>
      </c>
      <c r="B309" s="1" t="s">
        <v>6644</v>
      </c>
      <c r="C309" s="1" t="s">
        <v>6669</v>
      </c>
      <c r="D309" s="1" t="s">
        <v>78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84</v>
      </c>
      <c r="J309" s="1" t="s">
        <v>122</v>
      </c>
      <c r="K309" s="1" t="s">
        <v>6670</v>
      </c>
      <c r="L309" s="1"/>
      <c r="M309" s="20">
        <f t="shared" si="4"/>
        <v>1</v>
      </c>
    </row>
    <row r="310" spans="1:13" ht="20.100000000000001" customHeight="1" x14ac:dyDescent="0.15">
      <c r="A310" s="1" t="s">
        <v>7</v>
      </c>
      <c r="B310" s="1" t="s">
        <v>6671</v>
      </c>
      <c r="C310" s="1" t="s">
        <v>6672</v>
      </c>
      <c r="D310" s="1" t="s">
        <v>50</v>
      </c>
      <c r="E310" s="1" t="s">
        <v>51</v>
      </c>
      <c r="F310" s="1" t="s">
        <v>51</v>
      </c>
      <c r="G310" s="1" t="s">
        <v>52</v>
      </c>
      <c r="H310" s="1" t="s">
        <v>121</v>
      </c>
      <c r="I310" s="1" t="s">
        <v>84</v>
      </c>
      <c r="J310" s="1" t="s">
        <v>122</v>
      </c>
      <c r="K310" s="1" t="s">
        <v>6673</v>
      </c>
      <c r="L310" s="1"/>
      <c r="M310" s="20">
        <f t="shared" si="4"/>
        <v>1</v>
      </c>
    </row>
    <row r="311" spans="1:13" ht="20.100000000000001" customHeight="1" x14ac:dyDescent="0.15">
      <c r="A311" s="1" t="s">
        <v>7</v>
      </c>
      <c r="B311" s="1" t="s">
        <v>6674</v>
      </c>
      <c r="C311" s="1" t="s">
        <v>6675</v>
      </c>
      <c r="D311" s="1" t="s">
        <v>50</v>
      </c>
      <c r="E311" s="1" t="s">
        <v>51</v>
      </c>
      <c r="F311" s="1" t="s">
        <v>51</v>
      </c>
      <c r="G311" s="1" t="s">
        <v>52</v>
      </c>
      <c r="H311" s="1" t="s">
        <v>739</v>
      </c>
      <c r="I311" s="1" t="s">
        <v>1230</v>
      </c>
      <c r="J311" s="1" t="s">
        <v>122</v>
      </c>
      <c r="K311" s="1" t="s">
        <v>6676</v>
      </c>
      <c r="L311" s="1"/>
      <c r="M311" s="20">
        <f t="shared" si="4"/>
        <v>1</v>
      </c>
    </row>
    <row r="312" spans="1:13" ht="20.100000000000001" customHeight="1" x14ac:dyDescent="0.15">
      <c r="A312" s="1" t="s">
        <v>7</v>
      </c>
      <c r="B312" s="1" t="s">
        <v>6674</v>
      </c>
      <c r="C312" s="1" t="s">
        <v>6677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739</v>
      </c>
      <c r="I312" s="1" t="s">
        <v>1230</v>
      </c>
      <c r="J312" s="1" t="s">
        <v>122</v>
      </c>
      <c r="K312" s="1" t="s">
        <v>6678</v>
      </c>
      <c r="L312" s="1"/>
      <c r="M312" s="20">
        <f t="shared" si="4"/>
        <v>1</v>
      </c>
    </row>
    <row r="313" spans="1:13" ht="20.100000000000001" customHeight="1" x14ac:dyDescent="0.15">
      <c r="A313" s="1" t="s">
        <v>7</v>
      </c>
      <c r="B313" s="1" t="s">
        <v>6674</v>
      </c>
      <c r="C313" s="1" t="s">
        <v>6679</v>
      </c>
      <c r="D313" s="1" t="s">
        <v>78</v>
      </c>
      <c r="E313" s="1" t="s">
        <v>51</v>
      </c>
      <c r="F313" s="1" t="s">
        <v>51</v>
      </c>
      <c r="G313" s="1" t="s">
        <v>52</v>
      </c>
      <c r="H313" s="1" t="s">
        <v>739</v>
      </c>
      <c r="I313" s="1" t="s">
        <v>1230</v>
      </c>
      <c r="J313" s="1" t="s">
        <v>122</v>
      </c>
      <c r="K313" s="1" t="s">
        <v>6680</v>
      </c>
      <c r="L313" s="1"/>
      <c r="M313" s="20">
        <f t="shared" si="4"/>
        <v>1</v>
      </c>
    </row>
    <row r="314" spans="1:13" ht="20.100000000000001" customHeight="1" x14ac:dyDescent="0.15">
      <c r="A314" s="1" t="s">
        <v>7</v>
      </c>
      <c r="B314" s="1" t="s">
        <v>6674</v>
      </c>
      <c r="C314" s="1" t="s">
        <v>6681</v>
      </c>
      <c r="D314" s="1" t="s">
        <v>78</v>
      </c>
      <c r="E314" s="1" t="s">
        <v>51</v>
      </c>
      <c r="F314" s="1" t="s">
        <v>51</v>
      </c>
      <c r="G314" s="1" t="s">
        <v>52</v>
      </c>
      <c r="H314" s="1" t="s">
        <v>739</v>
      </c>
      <c r="I314" s="1" t="s">
        <v>1230</v>
      </c>
      <c r="J314" s="1" t="s">
        <v>122</v>
      </c>
      <c r="K314" s="1" t="s">
        <v>6682</v>
      </c>
      <c r="L314" s="1"/>
      <c r="M314" s="20">
        <f t="shared" si="4"/>
        <v>1</v>
      </c>
    </row>
    <row r="315" spans="1:13" ht="20.100000000000001" customHeight="1" x14ac:dyDescent="0.15">
      <c r="A315" s="1" t="s">
        <v>7</v>
      </c>
      <c r="B315" s="1" t="s">
        <v>6674</v>
      </c>
      <c r="C315" s="1" t="s">
        <v>6683</v>
      </c>
      <c r="D315" s="1" t="s">
        <v>78</v>
      </c>
      <c r="E315" s="1" t="s">
        <v>51</v>
      </c>
      <c r="F315" s="1" t="s">
        <v>51</v>
      </c>
      <c r="G315" s="1" t="s">
        <v>52</v>
      </c>
      <c r="H315" s="1" t="s">
        <v>739</v>
      </c>
      <c r="I315" s="1" t="s">
        <v>1230</v>
      </c>
      <c r="J315" s="1" t="s">
        <v>122</v>
      </c>
      <c r="K315" s="1" t="s">
        <v>6684</v>
      </c>
      <c r="L315" s="1"/>
      <c r="M315" s="20">
        <f t="shared" si="4"/>
        <v>1</v>
      </c>
    </row>
    <row r="316" spans="1:13" ht="20.100000000000001" customHeight="1" x14ac:dyDescent="0.15">
      <c r="A316" s="1" t="s">
        <v>7</v>
      </c>
      <c r="B316" s="1" t="s">
        <v>6685</v>
      </c>
      <c r="C316" s="1" t="s">
        <v>6686</v>
      </c>
      <c r="D316" s="1" t="s">
        <v>78</v>
      </c>
      <c r="E316" s="1" t="s">
        <v>51</v>
      </c>
      <c r="F316" s="1" t="s">
        <v>51</v>
      </c>
      <c r="G316" s="1" t="s">
        <v>52</v>
      </c>
      <c r="H316" s="1" t="s">
        <v>739</v>
      </c>
      <c r="I316" s="1" t="s">
        <v>1230</v>
      </c>
      <c r="J316" s="1" t="s">
        <v>122</v>
      </c>
      <c r="K316" s="1" t="s">
        <v>6687</v>
      </c>
      <c r="L316" s="1"/>
      <c r="M316" s="20">
        <f t="shared" si="4"/>
        <v>1</v>
      </c>
    </row>
    <row r="317" spans="1:13" ht="20.100000000000001" customHeight="1" x14ac:dyDescent="0.15">
      <c r="A317" s="1" t="s">
        <v>7</v>
      </c>
      <c r="B317" s="1" t="s">
        <v>6685</v>
      </c>
      <c r="C317" s="1" t="s">
        <v>6688</v>
      </c>
      <c r="D317" s="1" t="s">
        <v>78</v>
      </c>
      <c r="E317" s="1" t="s">
        <v>51</v>
      </c>
      <c r="F317" s="1" t="s">
        <v>51</v>
      </c>
      <c r="G317" s="1" t="s">
        <v>52</v>
      </c>
      <c r="H317" s="1" t="s">
        <v>739</v>
      </c>
      <c r="I317" s="1" t="s">
        <v>1230</v>
      </c>
      <c r="J317" s="1" t="s">
        <v>122</v>
      </c>
      <c r="K317" s="1" t="s">
        <v>6689</v>
      </c>
      <c r="L317" s="1"/>
      <c r="M317" s="20">
        <f t="shared" si="4"/>
        <v>1</v>
      </c>
    </row>
    <row r="318" spans="1:13" ht="20.100000000000001" customHeight="1" x14ac:dyDescent="0.15">
      <c r="A318" s="1" t="s">
        <v>7</v>
      </c>
      <c r="B318" s="1" t="s">
        <v>6690</v>
      </c>
      <c r="C318" s="1" t="s">
        <v>6691</v>
      </c>
      <c r="D318" s="1" t="s">
        <v>50</v>
      </c>
      <c r="E318" s="1" t="s">
        <v>51</v>
      </c>
      <c r="F318" s="1" t="s">
        <v>51</v>
      </c>
      <c r="G318" s="1" t="s">
        <v>52</v>
      </c>
      <c r="H318" s="1" t="s">
        <v>739</v>
      </c>
      <c r="I318" s="1" t="s">
        <v>1230</v>
      </c>
      <c r="J318" s="1" t="s">
        <v>122</v>
      </c>
      <c r="K318" s="1" t="s">
        <v>581</v>
      </c>
      <c r="L318" s="1"/>
      <c r="M318" s="20">
        <f t="shared" si="4"/>
        <v>1</v>
      </c>
    </row>
    <row r="319" spans="1:13" ht="20.100000000000001" customHeight="1" x14ac:dyDescent="0.15">
      <c r="A319" s="1" t="s">
        <v>7</v>
      </c>
      <c r="B319" s="1" t="s">
        <v>6690</v>
      </c>
      <c r="C319" s="1" t="s">
        <v>6692</v>
      </c>
      <c r="D319" s="1" t="s">
        <v>50</v>
      </c>
      <c r="E319" s="1" t="s">
        <v>51</v>
      </c>
      <c r="F319" s="1" t="s">
        <v>51</v>
      </c>
      <c r="G319" s="1" t="s">
        <v>52</v>
      </c>
      <c r="H319" s="1" t="s">
        <v>739</v>
      </c>
      <c r="I319" s="1" t="s">
        <v>1230</v>
      </c>
      <c r="J319" s="1" t="s">
        <v>122</v>
      </c>
      <c r="K319" s="1" t="s">
        <v>6693</v>
      </c>
      <c r="L319" s="1"/>
      <c r="M319" s="20">
        <f t="shared" si="4"/>
        <v>1</v>
      </c>
    </row>
    <row r="320" spans="1:13" ht="20.100000000000001" customHeight="1" x14ac:dyDescent="0.15">
      <c r="A320" s="1" t="s">
        <v>7</v>
      </c>
      <c r="B320" s="1" t="s">
        <v>6690</v>
      </c>
      <c r="C320" s="1" t="s">
        <v>6694</v>
      </c>
      <c r="D320" s="1" t="s">
        <v>50</v>
      </c>
      <c r="E320" s="1" t="s">
        <v>51</v>
      </c>
      <c r="F320" s="1" t="s">
        <v>51</v>
      </c>
      <c r="G320" s="1" t="s">
        <v>52</v>
      </c>
      <c r="H320" s="1" t="s">
        <v>739</v>
      </c>
      <c r="I320" s="1" t="s">
        <v>1230</v>
      </c>
      <c r="J320" s="1" t="s">
        <v>122</v>
      </c>
      <c r="K320" s="1" t="s">
        <v>6695</v>
      </c>
      <c r="L320" s="1"/>
      <c r="M320" s="20">
        <f t="shared" si="4"/>
        <v>1</v>
      </c>
    </row>
    <row r="321" spans="1:13" ht="20.100000000000001" customHeight="1" x14ac:dyDescent="0.15">
      <c r="A321" s="1" t="s">
        <v>7</v>
      </c>
      <c r="B321" s="1" t="s">
        <v>6690</v>
      </c>
      <c r="C321" s="1" t="s">
        <v>6696</v>
      </c>
      <c r="D321" s="1" t="s">
        <v>50</v>
      </c>
      <c r="E321" s="1" t="s">
        <v>51</v>
      </c>
      <c r="F321" s="1" t="s">
        <v>26832</v>
      </c>
      <c r="G321" s="1" t="s">
        <v>82</v>
      </c>
      <c r="H321" s="1" t="s">
        <v>1151</v>
      </c>
      <c r="I321" s="1" t="s">
        <v>1141</v>
      </c>
      <c r="J321" s="1" t="s">
        <v>663</v>
      </c>
      <c r="K321" s="1" t="s">
        <v>6697</v>
      </c>
      <c r="L321" s="1"/>
      <c r="M321" s="20">
        <f t="shared" si="4"/>
        <v>0</v>
      </c>
    </row>
    <row r="322" spans="1:13" ht="20.100000000000001" customHeight="1" x14ac:dyDescent="0.15">
      <c r="A322" s="1" t="s">
        <v>7</v>
      </c>
      <c r="B322" s="1" t="s">
        <v>6690</v>
      </c>
      <c r="C322" s="1" t="s">
        <v>6698</v>
      </c>
      <c r="D322" s="1" t="s">
        <v>50</v>
      </c>
      <c r="E322" s="1" t="s">
        <v>51</v>
      </c>
      <c r="F322" s="1" t="s">
        <v>26832</v>
      </c>
      <c r="G322" s="1" t="s">
        <v>82</v>
      </c>
      <c r="H322" s="1" t="s">
        <v>1151</v>
      </c>
      <c r="I322" s="1" t="s">
        <v>1141</v>
      </c>
      <c r="J322" s="1" t="s">
        <v>663</v>
      </c>
      <c r="K322" s="1" t="s">
        <v>6699</v>
      </c>
      <c r="L322" s="1"/>
      <c r="M322" s="20">
        <f t="shared" si="4"/>
        <v>0</v>
      </c>
    </row>
    <row r="323" spans="1:13" ht="20.100000000000001" customHeight="1" x14ac:dyDescent="0.15">
      <c r="A323" s="1" t="s">
        <v>7</v>
      </c>
      <c r="B323" s="1" t="s">
        <v>6690</v>
      </c>
      <c r="C323" s="1" t="s">
        <v>6700</v>
      </c>
      <c r="D323" s="1" t="s">
        <v>50</v>
      </c>
      <c r="E323" s="1" t="s">
        <v>51</v>
      </c>
      <c r="F323" s="1" t="s">
        <v>51</v>
      </c>
      <c r="G323" s="1" t="s">
        <v>52</v>
      </c>
      <c r="H323" s="1" t="s">
        <v>739</v>
      </c>
      <c r="I323" s="1" t="s">
        <v>1230</v>
      </c>
      <c r="J323" s="1" t="s">
        <v>122</v>
      </c>
      <c r="K323" s="1" t="s">
        <v>6701</v>
      </c>
      <c r="L323" s="1"/>
      <c r="M323" s="20">
        <f t="shared" si="4"/>
        <v>1</v>
      </c>
    </row>
    <row r="324" spans="1:13" ht="20.100000000000001" customHeight="1" x14ac:dyDescent="0.15">
      <c r="A324" s="1" t="s">
        <v>7</v>
      </c>
      <c r="B324" s="1" t="s">
        <v>6690</v>
      </c>
      <c r="C324" s="1" t="s">
        <v>6702</v>
      </c>
      <c r="D324" s="1" t="s">
        <v>50</v>
      </c>
      <c r="E324" s="1" t="s">
        <v>51</v>
      </c>
      <c r="F324" s="1" t="s">
        <v>51</v>
      </c>
      <c r="G324" s="1" t="s">
        <v>52</v>
      </c>
      <c r="H324" s="1" t="s">
        <v>739</v>
      </c>
      <c r="I324" s="1" t="s">
        <v>1230</v>
      </c>
      <c r="J324" s="1" t="s">
        <v>122</v>
      </c>
      <c r="K324" s="1" t="s">
        <v>6703</v>
      </c>
      <c r="L324" s="1"/>
      <c r="M324" s="20">
        <f t="shared" si="4"/>
        <v>1</v>
      </c>
    </row>
    <row r="325" spans="1:13" ht="20.100000000000001" customHeight="1" x14ac:dyDescent="0.15">
      <c r="A325" s="1" t="s">
        <v>7</v>
      </c>
      <c r="B325" s="1" t="s">
        <v>6690</v>
      </c>
      <c r="C325" s="1" t="s">
        <v>6704</v>
      </c>
      <c r="D325" s="1" t="s">
        <v>50</v>
      </c>
      <c r="E325" s="1" t="s">
        <v>51</v>
      </c>
      <c r="F325" s="1" t="s">
        <v>51</v>
      </c>
      <c r="G325" s="1" t="s">
        <v>52</v>
      </c>
      <c r="H325" s="1" t="s">
        <v>739</v>
      </c>
      <c r="I325" s="1" t="s">
        <v>1230</v>
      </c>
      <c r="J325" s="1" t="s">
        <v>122</v>
      </c>
      <c r="K325" s="1" t="s">
        <v>6705</v>
      </c>
      <c r="L325" s="1"/>
      <c r="M325" s="20">
        <f t="shared" si="4"/>
        <v>1</v>
      </c>
    </row>
    <row r="326" spans="1:13" ht="20.100000000000001" customHeight="1" x14ac:dyDescent="0.15">
      <c r="A326" s="1" t="s">
        <v>7</v>
      </c>
      <c r="B326" s="1" t="s">
        <v>6690</v>
      </c>
      <c r="C326" s="1" t="s">
        <v>6706</v>
      </c>
      <c r="D326" s="1" t="s">
        <v>50</v>
      </c>
      <c r="E326" s="1" t="s">
        <v>51</v>
      </c>
      <c r="F326" s="1" t="s">
        <v>51</v>
      </c>
      <c r="G326" s="1" t="s">
        <v>52</v>
      </c>
      <c r="H326" s="1" t="s">
        <v>739</v>
      </c>
      <c r="I326" s="1" t="s">
        <v>1230</v>
      </c>
      <c r="J326" s="1" t="s">
        <v>122</v>
      </c>
      <c r="K326" s="1" t="s">
        <v>6707</v>
      </c>
      <c r="L326" s="1"/>
      <c r="M326" s="20">
        <f t="shared" si="4"/>
        <v>1</v>
      </c>
    </row>
    <row r="327" spans="1:13" ht="20.100000000000001" customHeight="1" x14ac:dyDescent="0.15">
      <c r="A327" s="1" t="s">
        <v>7</v>
      </c>
      <c r="B327" s="1" t="s">
        <v>6690</v>
      </c>
      <c r="C327" s="1" t="s">
        <v>6708</v>
      </c>
      <c r="D327" s="1" t="s">
        <v>50</v>
      </c>
      <c r="E327" s="1" t="s">
        <v>51</v>
      </c>
      <c r="F327" s="1" t="s">
        <v>51</v>
      </c>
      <c r="G327" s="1" t="s">
        <v>52</v>
      </c>
      <c r="H327" s="1" t="s">
        <v>739</v>
      </c>
      <c r="I327" s="1" t="s">
        <v>1230</v>
      </c>
      <c r="J327" s="1" t="s">
        <v>122</v>
      </c>
      <c r="K327" s="1" t="s">
        <v>6709</v>
      </c>
      <c r="L327" s="1"/>
      <c r="M327" s="20">
        <f t="shared" si="4"/>
        <v>1</v>
      </c>
    </row>
    <row r="328" spans="1:13" ht="20.100000000000001" customHeight="1" x14ac:dyDescent="0.15">
      <c r="A328" s="1" t="s">
        <v>7</v>
      </c>
      <c r="B328" s="1" t="s">
        <v>6690</v>
      </c>
      <c r="C328" s="1" t="s">
        <v>6710</v>
      </c>
      <c r="D328" s="1" t="s">
        <v>78</v>
      </c>
      <c r="E328" s="1" t="s">
        <v>51</v>
      </c>
      <c r="F328" s="1" t="s">
        <v>179</v>
      </c>
      <c r="G328" s="1" t="s">
        <v>82</v>
      </c>
      <c r="H328" s="1" t="s">
        <v>1151</v>
      </c>
      <c r="I328" s="1" t="s">
        <v>1141</v>
      </c>
      <c r="J328" s="1" t="s">
        <v>663</v>
      </c>
      <c r="K328" s="1" t="s">
        <v>6711</v>
      </c>
      <c r="L328" s="1"/>
      <c r="M328" s="20">
        <f t="shared" si="4"/>
        <v>0</v>
      </c>
    </row>
    <row r="329" spans="1:13" ht="20.100000000000001" customHeight="1" x14ac:dyDescent="0.15">
      <c r="A329" s="1" t="s">
        <v>7</v>
      </c>
      <c r="B329" s="1" t="s">
        <v>6690</v>
      </c>
      <c r="C329" s="1" t="s">
        <v>6712</v>
      </c>
      <c r="D329" s="1" t="s">
        <v>78</v>
      </c>
      <c r="E329" s="1" t="s">
        <v>51</v>
      </c>
      <c r="F329" s="1" t="s">
        <v>179</v>
      </c>
      <c r="G329" s="1" t="s">
        <v>82</v>
      </c>
      <c r="H329" s="1" t="s">
        <v>1151</v>
      </c>
      <c r="I329" s="1" t="s">
        <v>1141</v>
      </c>
      <c r="J329" s="1" t="s">
        <v>663</v>
      </c>
      <c r="K329" s="1" t="s">
        <v>6713</v>
      </c>
      <c r="L329" s="1"/>
      <c r="M329" s="20">
        <f t="shared" ref="M329:M385" si="5">IF(F329="○",1,0)</f>
        <v>0</v>
      </c>
    </row>
    <row r="330" spans="1:13" ht="20.100000000000001" customHeight="1" x14ac:dyDescent="0.15">
      <c r="A330" s="1" t="s">
        <v>7</v>
      </c>
      <c r="B330" s="1" t="s">
        <v>6690</v>
      </c>
      <c r="C330" s="1" t="s">
        <v>6714</v>
      </c>
      <c r="D330" s="1" t="s">
        <v>78</v>
      </c>
      <c r="E330" s="1" t="s">
        <v>51</v>
      </c>
      <c r="F330" s="1" t="s">
        <v>26832</v>
      </c>
      <c r="G330" s="1" t="s">
        <v>82</v>
      </c>
      <c r="H330" s="1" t="s">
        <v>1151</v>
      </c>
      <c r="I330" s="1" t="s">
        <v>1141</v>
      </c>
      <c r="J330" s="1" t="s">
        <v>663</v>
      </c>
      <c r="K330" s="1" t="s">
        <v>6715</v>
      </c>
      <c r="L330" s="1"/>
      <c r="M330" s="20">
        <f t="shared" si="5"/>
        <v>0</v>
      </c>
    </row>
    <row r="331" spans="1:13" ht="20.100000000000001" customHeight="1" x14ac:dyDescent="0.15">
      <c r="A331" s="1" t="s">
        <v>7</v>
      </c>
      <c r="B331" s="1" t="s">
        <v>6690</v>
      </c>
      <c r="C331" s="1" t="s">
        <v>6716</v>
      </c>
      <c r="D331" s="1" t="s">
        <v>78</v>
      </c>
      <c r="E331" s="1" t="s">
        <v>51</v>
      </c>
      <c r="F331" s="1" t="s">
        <v>179</v>
      </c>
      <c r="G331" s="1" t="s">
        <v>82</v>
      </c>
      <c r="H331" s="1" t="s">
        <v>180</v>
      </c>
      <c r="I331" s="1" t="s">
        <v>447</v>
      </c>
      <c r="J331" s="1" t="s">
        <v>730</v>
      </c>
      <c r="K331" s="1" t="s">
        <v>6717</v>
      </c>
      <c r="L331" s="1"/>
      <c r="M331" s="20">
        <f t="shared" si="5"/>
        <v>0</v>
      </c>
    </row>
    <row r="332" spans="1:13" ht="20.100000000000001" customHeight="1" x14ac:dyDescent="0.15">
      <c r="A332" s="1" t="s">
        <v>7</v>
      </c>
      <c r="B332" s="1" t="s">
        <v>6690</v>
      </c>
      <c r="C332" s="1" t="s">
        <v>6718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739</v>
      </c>
      <c r="I332" s="1" t="s">
        <v>1230</v>
      </c>
      <c r="J332" s="1" t="s">
        <v>122</v>
      </c>
      <c r="K332" s="1" t="s">
        <v>6719</v>
      </c>
      <c r="L332" s="1"/>
      <c r="M332" s="20">
        <f t="shared" si="5"/>
        <v>1</v>
      </c>
    </row>
    <row r="333" spans="1:13" ht="20.100000000000001" customHeight="1" x14ac:dyDescent="0.15">
      <c r="A333" s="1" t="s">
        <v>7</v>
      </c>
      <c r="B333" s="1" t="s">
        <v>6690</v>
      </c>
      <c r="C333" s="1" t="s">
        <v>6720</v>
      </c>
      <c r="D333" s="1" t="s">
        <v>78</v>
      </c>
      <c r="E333" s="1" t="s">
        <v>51</v>
      </c>
      <c r="F333" s="1" t="s">
        <v>179</v>
      </c>
      <c r="G333" s="1" t="s">
        <v>82</v>
      </c>
      <c r="H333" s="1" t="s">
        <v>180</v>
      </c>
      <c r="I333" s="1" t="s">
        <v>447</v>
      </c>
      <c r="J333" s="1" t="s">
        <v>730</v>
      </c>
      <c r="K333" s="1" t="s">
        <v>6721</v>
      </c>
      <c r="L333" s="1"/>
      <c r="M333" s="20">
        <f t="shared" si="5"/>
        <v>0</v>
      </c>
    </row>
    <row r="334" spans="1:13" ht="20.100000000000001" customHeight="1" x14ac:dyDescent="0.15">
      <c r="A334" s="1" t="s">
        <v>7</v>
      </c>
      <c r="B334" s="1" t="s">
        <v>6690</v>
      </c>
      <c r="C334" s="1" t="s">
        <v>6722</v>
      </c>
      <c r="D334" s="1" t="s">
        <v>78</v>
      </c>
      <c r="E334" s="1" t="s">
        <v>51</v>
      </c>
      <c r="F334" s="1" t="s">
        <v>51</v>
      </c>
      <c r="G334" s="1" t="s">
        <v>52</v>
      </c>
      <c r="H334" s="1" t="s">
        <v>739</v>
      </c>
      <c r="I334" s="1" t="s">
        <v>1230</v>
      </c>
      <c r="J334" s="1" t="s">
        <v>122</v>
      </c>
      <c r="K334" s="1" t="s">
        <v>6723</v>
      </c>
      <c r="L334" s="1"/>
      <c r="M334" s="20">
        <f t="shared" si="5"/>
        <v>1</v>
      </c>
    </row>
    <row r="335" spans="1:13" ht="20.100000000000001" customHeight="1" x14ac:dyDescent="0.15">
      <c r="A335" s="1" t="s">
        <v>7</v>
      </c>
      <c r="B335" s="1" t="s">
        <v>6724</v>
      </c>
      <c r="C335" s="1" t="s">
        <v>6725</v>
      </c>
      <c r="D335" s="1" t="s">
        <v>78</v>
      </c>
      <c r="E335" s="1" t="s">
        <v>51</v>
      </c>
      <c r="F335" s="1" t="s">
        <v>51</v>
      </c>
      <c r="G335" s="1" t="s">
        <v>52</v>
      </c>
      <c r="H335" s="1" t="s">
        <v>53</v>
      </c>
      <c r="I335" s="1" t="s">
        <v>1141</v>
      </c>
      <c r="J335" s="1" t="s">
        <v>96</v>
      </c>
      <c r="K335" s="1" t="s">
        <v>6726</v>
      </c>
      <c r="L335" s="1"/>
      <c r="M335" s="20">
        <f t="shared" si="5"/>
        <v>1</v>
      </c>
    </row>
    <row r="336" spans="1:13" ht="20.100000000000001" customHeight="1" x14ac:dyDescent="0.15">
      <c r="A336" s="1" t="s">
        <v>7</v>
      </c>
      <c r="B336" s="1" t="s">
        <v>6727</v>
      </c>
      <c r="C336" s="1" t="s">
        <v>6728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739</v>
      </c>
      <c r="I336" s="1" t="s">
        <v>1230</v>
      </c>
      <c r="J336" s="1" t="s">
        <v>122</v>
      </c>
      <c r="K336" s="1" t="s">
        <v>6729</v>
      </c>
      <c r="L336" s="1"/>
      <c r="M336" s="20">
        <f t="shared" si="5"/>
        <v>1</v>
      </c>
    </row>
    <row r="337" spans="1:13" ht="20.100000000000001" customHeight="1" x14ac:dyDescent="0.15">
      <c r="A337" s="1" t="s">
        <v>7</v>
      </c>
      <c r="B337" s="1" t="s">
        <v>6730</v>
      </c>
      <c r="C337" s="1" t="s">
        <v>6731</v>
      </c>
      <c r="D337" s="1" t="s">
        <v>50</v>
      </c>
      <c r="E337" s="1" t="s">
        <v>51</v>
      </c>
      <c r="F337" s="1" t="s">
        <v>51</v>
      </c>
      <c r="G337" s="1" t="s">
        <v>52</v>
      </c>
      <c r="H337" s="1" t="s">
        <v>739</v>
      </c>
      <c r="I337" s="1" t="s">
        <v>1230</v>
      </c>
      <c r="J337" s="1" t="s">
        <v>122</v>
      </c>
      <c r="K337" s="1" t="s">
        <v>221</v>
      </c>
      <c r="L337" s="1"/>
      <c r="M337" s="20">
        <f t="shared" si="5"/>
        <v>1</v>
      </c>
    </row>
    <row r="338" spans="1:13" ht="20.100000000000001" customHeight="1" x14ac:dyDescent="0.15">
      <c r="A338" s="1" t="s">
        <v>7</v>
      </c>
      <c r="B338" s="1" t="s">
        <v>6730</v>
      </c>
      <c r="C338" s="1" t="s">
        <v>6732</v>
      </c>
      <c r="D338" s="1" t="s">
        <v>50</v>
      </c>
      <c r="E338" s="1" t="s">
        <v>51</v>
      </c>
      <c r="F338" s="1" t="s">
        <v>51</v>
      </c>
      <c r="G338" s="1" t="s">
        <v>52</v>
      </c>
      <c r="H338" s="1" t="s">
        <v>739</v>
      </c>
      <c r="I338" s="1" t="s">
        <v>1230</v>
      </c>
      <c r="J338" s="1" t="s">
        <v>122</v>
      </c>
      <c r="K338" s="1" t="s">
        <v>6733</v>
      </c>
      <c r="L338" s="1"/>
      <c r="M338" s="20">
        <f t="shared" si="5"/>
        <v>1</v>
      </c>
    </row>
    <row r="339" spans="1:13" ht="20.100000000000001" customHeight="1" x14ac:dyDescent="0.15">
      <c r="A339" s="1" t="s">
        <v>7</v>
      </c>
      <c r="B339" s="1" t="s">
        <v>6730</v>
      </c>
      <c r="C339" s="1" t="s">
        <v>6734</v>
      </c>
      <c r="D339" s="1" t="s">
        <v>50</v>
      </c>
      <c r="E339" s="1" t="s">
        <v>51</v>
      </c>
      <c r="F339" s="1" t="s">
        <v>51</v>
      </c>
      <c r="G339" s="1" t="s">
        <v>52</v>
      </c>
      <c r="H339" s="1" t="s">
        <v>739</v>
      </c>
      <c r="I339" s="1" t="s">
        <v>1230</v>
      </c>
      <c r="J339" s="1" t="s">
        <v>122</v>
      </c>
      <c r="K339" s="1" t="s">
        <v>6735</v>
      </c>
      <c r="L339" s="1"/>
      <c r="M339" s="20">
        <f t="shared" si="5"/>
        <v>1</v>
      </c>
    </row>
    <row r="340" spans="1:13" ht="20.100000000000001" customHeight="1" x14ac:dyDescent="0.15">
      <c r="A340" s="1" t="s">
        <v>7</v>
      </c>
      <c r="B340" s="1" t="s">
        <v>6730</v>
      </c>
      <c r="C340" s="1" t="s">
        <v>6736</v>
      </c>
      <c r="D340" s="1" t="s">
        <v>50</v>
      </c>
      <c r="E340" s="1" t="s">
        <v>51</v>
      </c>
      <c r="F340" s="1" t="s">
        <v>51</v>
      </c>
      <c r="G340" s="1" t="s">
        <v>52</v>
      </c>
      <c r="H340" s="1" t="s">
        <v>739</v>
      </c>
      <c r="I340" s="1" t="s">
        <v>1230</v>
      </c>
      <c r="J340" s="1" t="s">
        <v>122</v>
      </c>
      <c r="K340" s="1" t="s">
        <v>6737</v>
      </c>
      <c r="L340" s="1"/>
      <c r="M340" s="20">
        <f t="shared" si="5"/>
        <v>1</v>
      </c>
    </row>
    <row r="341" spans="1:13" ht="20.100000000000001" customHeight="1" x14ac:dyDescent="0.15">
      <c r="A341" s="1" t="s">
        <v>7</v>
      </c>
      <c r="B341" s="1" t="s">
        <v>6730</v>
      </c>
      <c r="C341" s="1" t="s">
        <v>6738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739</v>
      </c>
      <c r="I341" s="1" t="s">
        <v>1230</v>
      </c>
      <c r="J341" s="1" t="s">
        <v>122</v>
      </c>
      <c r="K341" s="1" t="s">
        <v>6739</v>
      </c>
      <c r="L341" s="1"/>
      <c r="M341" s="20">
        <f t="shared" si="5"/>
        <v>1</v>
      </c>
    </row>
    <row r="342" spans="1:13" ht="20.100000000000001" customHeight="1" x14ac:dyDescent="0.15">
      <c r="A342" s="1" t="s">
        <v>7</v>
      </c>
      <c r="B342" s="1" t="s">
        <v>6740</v>
      </c>
      <c r="C342" s="1" t="s">
        <v>6741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739</v>
      </c>
      <c r="I342" s="1" t="s">
        <v>1230</v>
      </c>
      <c r="J342" s="1" t="s">
        <v>122</v>
      </c>
      <c r="K342" s="1" t="s">
        <v>6742</v>
      </c>
      <c r="L342" s="1"/>
      <c r="M342" s="20">
        <f t="shared" si="5"/>
        <v>1</v>
      </c>
    </row>
    <row r="343" spans="1:13" ht="20.100000000000001" customHeight="1" x14ac:dyDescent="0.15">
      <c r="A343" s="1" t="s">
        <v>7</v>
      </c>
      <c r="B343" s="1" t="s">
        <v>6740</v>
      </c>
      <c r="C343" s="1" t="s">
        <v>6743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739</v>
      </c>
      <c r="I343" s="1" t="s">
        <v>1230</v>
      </c>
      <c r="J343" s="1" t="s">
        <v>122</v>
      </c>
      <c r="K343" s="1" t="s">
        <v>6744</v>
      </c>
      <c r="L343" s="1"/>
      <c r="M343" s="20">
        <f t="shared" si="5"/>
        <v>1</v>
      </c>
    </row>
    <row r="344" spans="1:13" ht="20.100000000000001" customHeight="1" x14ac:dyDescent="0.15">
      <c r="A344" s="1" t="s">
        <v>7</v>
      </c>
      <c r="B344" s="1" t="s">
        <v>6740</v>
      </c>
      <c r="C344" s="1" t="s">
        <v>6745</v>
      </c>
      <c r="D344" s="1" t="s">
        <v>78</v>
      </c>
      <c r="E344" s="1" t="s">
        <v>51</v>
      </c>
      <c r="F344" s="1" t="s">
        <v>51</v>
      </c>
      <c r="G344" s="1" t="s">
        <v>52</v>
      </c>
      <c r="H344" s="1" t="s">
        <v>739</v>
      </c>
      <c r="I344" s="1" t="s">
        <v>1230</v>
      </c>
      <c r="J344" s="1" t="s">
        <v>122</v>
      </c>
      <c r="K344" s="1" t="s">
        <v>6746</v>
      </c>
      <c r="L344" s="1"/>
      <c r="M344" s="20">
        <f t="shared" si="5"/>
        <v>1</v>
      </c>
    </row>
    <row r="345" spans="1:13" ht="20.100000000000001" customHeight="1" x14ac:dyDescent="0.15">
      <c r="A345" s="1" t="s">
        <v>7</v>
      </c>
      <c r="B345" s="1" t="s">
        <v>6740</v>
      </c>
      <c r="C345" s="1" t="s">
        <v>6747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739</v>
      </c>
      <c r="I345" s="1" t="s">
        <v>1230</v>
      </c>
      <c r="J345" s="1" t="s">
        <v>122</v>
      </c>
      <c r="K345" s="1" t="s">
        <v>6748</v>
      </c>
      <c r="L345" s="1"/>
      <c r="M345" s="20">
        <f t="shared" si="5"/>
        <v>1</v>
      </c>
    </row>
    <row r="346" spans="1:13" ht="20.100000000000001" customHeight="1" x14ac:dyDescent="0.15">
      <c r="A346" s="1" t="s">
        <v>7</v>
      </c>
      <c r="B346" s="1" t="s">
        <v>6749</v>
      </c>
      <c r="C346" s="1" t="s">
        <v>6750</v>
      </c>
      <c r="D346" s="1" t="s">
        <v>78</v>
      </c>
      <c r="E346" s="1" t="s">
        <v>51</v>
      </c>
      <c r="F346" s="1" t="s">
        <v>26832</v>
      </c>
      <c r="G346" s="1" t="s">
        <v>82</v>
      </c>
      <c r="H346" s="1" t="s">
        <v>2234</v>
      </c>
      <c r="I346" s="1" t="s">
        <v>84</v>
      </c>
      <c r="J346" s="1" t="s">
        <v>182</v>
      </c>
      <c r="K346" s="1" t="s">
        <v>6751</v>
      </c>
      <c r="L346" s="1"/>
      <c r="M346" s="20">
        <f t="shared" si="5"/>
        <v>0</v>
      </c>
    </row>
    <row r="347" spans="1:13" ht="20.100000000000001" customHeight="1" x14ac:dyDescent="0.15">
      <c r="A347" s="1" t="s">
        <v>7</v>
      </c>
      <c r="B347" s="1" t="s">
        <v>6749</v>
      </c>
      <c r="C347" s="1" t="s">
        <v>6752</v>
      </c>
      <c r="D347" s="1" t="s">
        <v>78</v>
      </c>
      <c r="E347" s="1" t="s">
        <v>51</v>
      </c>
      <c r="F347" s="1" t="s">
        <v>51</v>
      </c>
      <c r="G347" s="1" t="s">
        <v>52</v>
      </c>
      <c r="H347" s="1" t="s">
        <v>53</v>
      </c>
      <c r="I347" s="1" t="s">
        <v>1141</v>
      </c>
      <c r="J347" s="1" t="s">
        <v>96</v>
      </c>
      <c r="K347" s="1" t="s">
        <v>6753</v>
      </c>
      <c r="L347" s="1"/>
      <c r="M347" s="20">
        <f t="shared" si="5"/>
        <v>1</v>
      </c>
    </row>
    <row r="348" spans="1:13" ht="20.100000000000001" customHeight="1" x14ac:dyDescent="0.15">
      <c r="A348" s="1" t="s">
        <v>7</v>
      </c>
      <c r="B348" s="1" t="s">
        <v>6749</v>
      </c>
      <c r="C348" s="1" t="s">
        <v>6754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53</v>
      </c>
      <c r="I348" s="1" t="s">
        <v>1141</v>
      </c>
      <c r="J348" s="1" t="s">
        <v>96</v>
      </c>
      <c r="K348" s="1" t="s">
        <v>6755</v>
      </c>
      <c r="L348" s="1"/>
      <c r="M348" s="20">
        <f t="shared" si="5"/>
        <v>1</v>
      </c>
    </row>
    <row r="349" spans="1:13" ht="20.100000000000001" customHeight="1" x14ac:dyDescent="0.15">
      <c r="A349" s="1" t="s">
        <v>7</v>
      </c>
      <c r="B349" s="1" t="s">
        <v>6749</v>
      </c>
      <c r="C349" s="1" t="s">
        <v>6756</v>
      </c>
      <c r="D349" s="1" t="s">
        <v>78</v>
      </c>
      <c r="E349" s="1" t="s">
        <v>51</v>
      </c>
      <c r="F349" s="1" t="s">
        <v>51</v>
      </c>
      <c r="G349" s="1" t="s">
        <v>52</v>
      </c>
      <c r="H349" s="1" t="s">
        <v>53</v>
      </c>
      <c r="I349" s="1" t="s">
        <v>1141</v>
      </c>
      <c r="J349" s="1" t="s">
        <v>96</v>
      </c>
      <c r="K349" s="1" t="s">
        <v>6757</v>
      </c>
      <c r="L349" s="1"/>
      <c r="M349" s="20">
        <f t="shared" si="5"/>
        <v>1</v>
      </c>
    </row>
    <row r="350" spans="1:13" ht="20.100000000000001" customHeight="1" x14ac:dyDescent="0.15">
      <c r="A350" s="1" t="s">
        <v>7</v>
      </c>
      <c r="B350" s="1" t="s">
        <v>6758</v>
      </c>
      <c r="C350" s="1" t="s">
        <v>6759</v>
      </c>
      <c r="D350" s="1" t="s">
        <v>78</v>
      </c>
      <c r="E350" s="1" t="s">
        <v>51</v>
      </c>
      <c r="F350" s="1" t="s">
        <v>26832</v>
      </c>
      <c r="G350" s="1" t="s">
        <v>82</v>
      </c>
      <c r="H350" s="1" t="s">
        <v>2234</v>
      </c>
      <c r="I350" s="1" t="s">
        <v>84</v>
      </c>
      <c r="J350" s="1" t="s">
        <v>182</v>
      </c>
      <c r="K350" s="1" t="s">
        <v>6760</v>
      </c>
      <c r="L350" s="1"/>
      <c r="M350" s="20">
        <f t="shared" si="5"/>
        <v>0</v>
      </c>
    </row>
    <row r="351" spans="1:13" ht="20.100000000000001" customHeight="1" x14ac:dyDescent="0.15">
      <c r="A351" s="1" t="s">
        <v>7</v>
      </c>
      <c r="B351" s="1" t="s">
        <v>6758</v>
      </c>
      <c r="C351" s="1" t="s">
        <v>6761</v>
      </c>
      <c r="D351" s="1" t="s">
        <v>78</v>
      </c>
      <c r="E351" s="1" t="s">
        <v>51</v>
      </c>
      <c r="F351" s="1" t="s">
        <v>26832</v>
      </c>
      <c r="G351" s="1" t="s">
        <v>82</v>
      </c>
      <c r="H351" s="1" t="s">
        <v>2234</v>
      </c>
      <c r="I351" s="1" t="s">
        <v>84</v>
      </c>
      <c r="J351" s="1" t="s">
        <v>182</v>
      </c>
      <c r="K351" s="1" t="s">
        <v>6762</v>
      </c>
      <c r="L351" s="1"/>
      <c r="M351" s="20">
        <f t="shared" si="5"/>
        <v>0</v>
      </c>
    </row>
    <row r="352" spans="1:13" ht="20.100000000000001" customHeight="1" x14ac:dyDescent="0.15">
      <c r="A352" s="1" t="s">
        <v>7</v>
      </c>
      <c r="B352" s="1" t="s">
        <v>6758</v>
      </c>
      <c r="C352" s="1" t="s">
        <v>6763</v>
      </c>
      <c r="D352" s="1" t="s">
        <v>78</v>
      </c>
      <c r="E352" s="1" t="s">
        <v>51</v>
      </c>
      <c r="F352" s="1" t="s">
        <v>26832</v>
      </c>
      <c r="G352" s="1" t="s">
        <v>82</v>
      </c>
      <c r="H352" s="1" t="s">
        <v>2234</v>
      </c>
      <c r="I352" s="1" t="s">
        <v>84</v>
      </c>
      <c r="J352" s="1" t="s">
        <v>182</v>
      </c>
      <c r="K352" s="1" t="s">
        <v>6764</v>
      </c>
      <c r="L352" s="1"/>
      <c r="M352" s="20">
        <f t="shared" si="5"/>
        <v>0</v>
      </c>
    </row>
    <row r="353" spans="1:13" ht="20.100000000000001" customHeight="1" x14ac:dyDescent="0.15">
      <c r="A353" s="1" t="s">
        <v>7</v>
      </c>
      <c r="B353" s="1" t="s">
        <v>6758</v>
      </c>
      <c r="C353" s="1" t="s">
        <v>6765</v>
      </c>
      <c r="D353" s="1" t="s">
        <v>78</v>
      </c>
      <c r="E353" s="1" t="s">
        <v>51</v>
      </c>
      <c r="F353" s="1" t="s">
        <v>26832</v>
      </c>
      <c r="G353" s="1" t="s">
        <v>82</v>
      </c>
      <c r="H353" s="1" t="s">
        <v>2234</v>
      </c>
      <c r="I353" s="1" t="s">
        <v>84</v>
      </c>
      <c r="J353" s="1" t="s">
        <v>182</v>
      </c>
      <c r="K353" s="1" t="s">
        <v>6766</v>
      </c>
      <c r="L353" s="1"/>
      <c r="M353" s="20">
        <f t="shared" si="5"/>
        <v>0</v>
      </c>
    </row>
    <row r="354" spans="1:13" ht="20.100000000000001" customHeight="1" x14ac:dyDescent="0.15">
      <c r="A354" s="1" t="s">
        <v>7</v>
      </c>
      <c r="B354" s="1" t="s">
        <v>4507</v>
      </c>
      <c r="C354" s="1" t="s">
        <v>6767</v>
      </c>
      <c r="D354" s="1" t="s">
        <v>50</v>
      </c>
      <c r="E354" s="1" t="s">
        <v>51</v>
      </c>
      <c r="F354" s="1" t="s">
        <v>26832</v>
      </c>
      <c r="G354" s="1" t="s">
        <v>82</v>
      </c>
      <c r="H354" s="1" t="s">
        <v>2234</v>
      </c>
      <c r="I354" s="1" t="s">
        <v>84</v>
      </c>
      <c r="J354" s="1" t="s">
        <v>182</v>
      </c>
      <c r="K354" s="1" t="s">
        <v>6768</v>
      </c>
      <c r="L354" s="1"/>
      <c r="M354" s="20">
        <f t="shared" si="5"/>
        <v>0</v>
      </c>
    </row>
    <row r="355" spans="1:13" ht="20.100000000000001" customHeight="1" x14ac:dyDescent="0.15">
      <c r="A355" s="1" t="s">
        <v>7</v>
      </c>
      <c r="B355" s="1" t="s">
        <v>4507</v>
      </c>
      <c r="C355" s="1" t="s">
        <v>6769</v>
      </c>
      <c r="D355" s="1" t="s">
        <v>50</v>
      </c>
      <c r="E355" s="1" t="s">
        <v>51</v>
      </c>
      <c r="F355" s="1" t="s">
        <v>26832</v>
      </c>
      <c r="G355" s="1" t="s">
        <v>82</v>
      </c>
      <c r="H355" s="1" t="s">
        <v>2234</v>
      </c>
      <c r="I355" s="1" t="s">
        <v>84</v>
      </c>
      <c r="J355" s="1" t="s">
        <v>182</v>
      </c>
      <c r="K355" s="1" t="s">
        <v>6770</v>
      </c>
      <c r="L355" s="1"/>
      <c r="M355" s="20">
        <f t="shared" si="5"/>
        <v>0</v>
      </c>
    </row>
    <row r="356" spans="1:13" ht="20.100000000000001" customHeight="1" x14ac:dyDescent="0.15">
      <c r="A356" s="1" t="s">
        <v>7</v>
      </c>
      <c r="B356" s="1" t="s">
        <v>4507</v>
      </c>
      <c r="C356" s="1" t="s">
        <v>6771</v>
      </c>
      <c r="D356" s="1" t="s">
        <v>50</v>
      </c>
      <c r="E356" s="1" t="s">
        <v>51</v>
      </c>
      <c r="F356" s="1" t="s">
        <v>51</v>
      </c>
      <c r="G356" s="1" t="s">
        <v>52</v>
      </c>
      <c r="H356" s="1" t="s">
        <v>739</v>
      </c>
      <c r="I356" s="1" t="s">
        <v>1230</v>
      </c>
      <c r="J356" s="1" t="s">
        <v>122</v>
      </c>
      <c r="K356" s="1" t="s">
        <v>6772</v>
      </c>
      <c r="L356" s="1"/>
      <c r="M356" s="20">
        <f t="shared" si="5"/>
        <v>1</v>
      </c>
    </row>
    <row r="357" spans="1:13" ht="20.100000000000001" customHeight="1" x14ac:dyDescent="0.15">
      <c r="A357" s="1" t="s">
        <v>7</v>
      </c>
      <c r="B357" s="1" t="s">
        <v>4507</v>
      </c>
      <c r="C357" s="1" t="s">
        <v>6773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739</v>
      </c>
      <c r="I357" s="1" t="s">
        <v>1230</v>
      </c>
      <c r="J357" s="1" t="s">
        <v>122</v>
      </c>
      <c r="K357" s="1" t="s">
        <v>6774</v>
      </c>
      <c r="L357" s="1"/>
      <c r="M357" s="20">
        <f t="shared" si="5"/>
        <v>1</v>
      </c>
    </row>
    <row r="358" spans="1:13" ht="20.100000000000001" customHeight="1" x14ac:dyDescent="0.15">
      <c r="A358" s="1" t="s">
        <v>7</v>
      </c>
      <c r="B358" s="1" t="s">
        <v>4507</v>
      </c>
      <c r="C358" s="1" t="s">
        <v>6775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739</v>
      </c>
      <c r="I358" s="1" t="s">
        <v>1230</v>
      </c>
      <c r="J358" s="1" t="s">
        <v>122</v>
      </c>
      <c r="K358" s="1" t="s">
        <v>6776</v>
      </c>
      <c r="L358" s="1"/>
      <c r="M358" s="20">
        <f t="shared" si="5"/>
        <v>1</v>
      </c>
    </row>
    <row r="359" spans="1:13" ht="20.100000000000001" customHeight="1" x14ac:dyDescent="0.15">
      <c r="A359" s="1" t="s">
        <v>7</v>
      </c>
      <c r="B359" s="1" t="s">
        <v>4507</v>
      </c>
      <c r="C359" s="1" t="s">
        <v>6777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739</v>
      </c>
      <c r="I359" s="1" t="s">
        <v>1230</v>
      </c>
      <c r="J359" s="1" t="s">
        <v>122</v>
      </c>
      <c r="K359" s="1" t="s">
        <v>6778</v>
      </c>
      <c r="L359" s="1"/>
      <c r="M359" s="20">
        <f t="shared" si="5"/>
        <v>1</v>
      </c>
    </row>
    <row r="360" spans="1:13" ht="20.100000000000001" customHeight="1" x14ac:dyDescent="0.15">
      <c r="A360" s="1" t="s">
        <v>7</v>
      </c>
      <c r="B360" s="1" t="s">
        <v>4507</v>
      </c>
      <c r="C360" s="1" t="s">
        <v>6779</v>
      </c>
      <c r="D360" s="1" t="s">
        <v>78</v>
      </c>
      <c r="E360" s="1" t="s">
        <v>51</v>
      </c>
      <c r="F360" s="1" t="s">
        <v>81</v>
      </c>
      <c r="G360" s="1" t="s">
        <v>82</v>
      </c>
      <c r="H360" s="1" t="s">
        <v>180</v>
      </c>
      <c r="I360" s="1" t="s">
        <v>447</v>
      </c>
      <c r="J360" s="1" t="s">
        <v>730</v>
      </c>
      <c r="K360" s="1" t="s">
        <v>6780</v>
      </c>
      <c r="L360" s="1"/>
      <c r="M360" s="20">
        <f t="shared" si="5"/>
        <v>0</v>
      </c>
    </row>
    <row r="361" spans="1:13" ht="20.100000000000001" customHeight="1" x14ac:dyDescent="0.15">
      <c r="A361" s="1" t="s">
        <v>7</v>
      </c>
      <c r="B361" s="1" t="s">
        <v>4507</v>
      </c>
      <c r="C361" s="1" t="s">
        <v>6781</v>
      </c>
      <c r="D361" s="1" t="s">
        <v>78</v>
      </c>
      <c r="E361" s="1" t="s">
        <v>51</v>
      </c>
      <c r="F361" s="1" t="s">
        <v>51</v>
      </c>
      <c r="G361" s="1" t="s">
        <v>52</v>
      </c>
      <c r="H361" s="1" t="s">
        <v>739</v>
      </c>
      <c r="I361" s="1" t="s">
        <v>1230</v>
      </c>
      <c r="J361" s="1" t="s">
        <v>122</v>
      </c>
      <c r="K361" s="1" t="s">
        <v>6782</v>
      </c>
      <c r="L361" s="1"/>
      <c r="M361" s="20">
        <f t="shared" si="5"/>
        <v>1</v>
      </c>
    </row>
    <row r="362" spans="1:13" ht="20.100000000000001" customHeight="1" x14ac:dyDescent="0.15">
      <c r="A362" s="1" t="s">
        <v>7</v>
      </c>
      <c r="B362" s="1" t="s">
        <v>4507</v>
      </c>
      <c r="C362" s="1" t="s">
        <v>6783</v>
      </c>
      <c r="D362" s="1" t="s">
        <v>78</v>
      </c>
      <c r="E362" s="1" t="s">
        <v>51</v>
      </c>
      <c r="F362" s="1" t="s">
        <v>179</v>
      </c>
      <c r="G362" s="1" t="s">
        <v>82</v>
      </c>
      <c r="H362" s="1" t="s">
        <v>180</v>
      </c>
      <c r="I362" s="1" t="s">
        <v>447</v>
      </c>
      <c r="J362" s="1" t="s">
        <v>730</v>
      </c>
      <c r="K362" s="1" t="s">
        <v>6784</v>
      </c>
      <c r="L362" s="1"/>
      <c r="M362" s="20">
        <f t="shared" si="5"/>
        <v>0</v>
      </c>
    </row>
    <row r="363" spans="1:13" ht="20.100000000000001" customHeight="1" x14ac:dyDescent="0.15">
      <c r="A363" s="1" t="s">
        <v>7</v>
      </c>
      <c r="B363" s="1" t="s">
        <v>6785</v>
      </c>
      <c r="C363" s="1" t="s">
        <v>6786</v>
      </c>
      <c r="D363" s="1" t="s">
        <v>50</v>
      </c>
      <c r="E363" s="1" t="s">
        <v>51</v>
      </c>
      <c r="F363" s="1" t="s">
        <v>51</v>
      </c>
      <c r="G363" s="1" t="s">
        <v>52</v>
      </c>
      <c r="H363" s="1" t="s">
        <v>739</v>
      </c>
      <c r="I363" s="1" t="s">
        <v>1230</v>
      </c>
      <c r="J363" s="1" t="s">
        <v>122</v>
      </c>
      <c r="K363" s="1" t="s">
        <v>579</v>
      </c>
      <c r="L363" s="1"/>
      <c r="M363" s="20">
        <f t="shared" si="5"/>
        <v>1</v>
      </c>
    </row>
    <row r="364" spans="1:13" ht="20.100000000000001" customHeight="1" x14ac:dyDescent="0.15">
      <c r="A364" s="1" t="s">
        <v>7</v>
      </c>
      <c r="B364" s="1" t="s">
        <v>6785</v>
      </c>
      <c r="C364" s="1" t="s">
        <v>6787</v>
      </c>
      <c r="D364" s="1" t="s">
        <v>50</v>
      </c>
      <c r="E364" s="1" t="s">
        <v>51</v>
      </c>
      <c r="F364" s="1" t="s">
        <v>26832</v>
      </c>
      <c r="G364" s="1" t="s">
        <v>82</v>
      </c>
      <c r="H364" s="1" t="s">
        <v>1151</v>
      </c>
      <c r="I364" s="1" t="s">
        <v>1141</v>
      </c>
      <c r="J364" s="1" t="s">
        <v>663</v>
      </c>
      <c r="K364" s="1" t="s">
        <v>6788</v>
      </c>
      <c r="L364" s="1"/>
      <c r="M364" s="20">
        <f t="shared" si="5"/>
        <v>0</v>
      </c>
    </row>
    <row r="365" spans="1:13" ht="20.100000000000001" customHeight="1" x14ac:dyDescent="0.15">
      <c r="A365" s="1" t="s">
        <v>7</v>
      </c>
      <c r="B365" s="1" t="s">
        <v>6785</v>
      </c>
      <c r="C365" s="1" t="s">
        <v>6789</v>
      </c>
      <c r="D365" s="1" t="s">
        <v>50</v>
      </c>
      <c r="E365" s="1" t="s">
        <v>51</v>
      </c>
      <c r="F365" s="1" t="s">
        <v>26832</v>
      </c>
      <c r="G365" s="1" t="s">
        <v>82</v>
      </c>
      <c r="H365" s="1" t="s">
        <v>1151</v>
      </c>
      <c r="I365" s="1" t="s">
        <v>1141</v>
      </c>
      <c r="J365" s="1" t="s">
        <v>663</v>
      </c>
      <c r="K365" s="1" t="s">
        <v>6790</v>
      </c>
      <c r="L365" s="1"/>
      <c r="M365" s="20">
        <f t="shared" si="5"/>
        <v>0</v>
      </c>
    </row>
    <row r="366" spans="1:13" ht="20.100000000000001" customHeight="1" x14ac:dyDescent="0.15">
      <c r="A366" s="1" t="s">
        <v>7</v>
      </c>
      <c r="B366" s="1" t="s">
        <v>6785</v>
      </c>
      <c r="C366" s="1" t="s">
        <v>6791</v>
      </c>
      <c r="D366" s="1" t="s">
        <v>50</v>
      </c>
      <c r="E366" s="1" t="s">
        <v>51</v>
      </c>
      <c r="F366" s="1" t="s">
        <v>26832</v>
      </c>
      <c r="G366" s="1" t="s">
        <v>82</v>
      </c>
      <c r="H366" s="1" t="s">
        <v>1151</v>
      </c>
      <c r="I366" s="1" t="s">
        <v>1141</v>
      </c>
      <c r="J366" s="1" t="s">
        <v>663</v>
      </c>
      <c r="K366" s="1" t="s">
        <v>6792</v>
      </c>
      <c r="L366" s="1"/>
      <c r="M366" s="20">
        <f t="shared" si="5"/>
        <v>0</v>
      </c>
    </row>
    <row r="367" spans="1:13" ht="20.100000000000001" customHeight="1" x14ac:dyDescent="0.15">
      <c r="A367" s="1" t="s">
        <v>7</v>
      </c>
      <c r="B367" s="1" t="s">
        <v>6785</v>
      </c>
      <c r="C367" s="1" t="s">
        <v>6793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739</v>
      </c>
      <c r="I367" s="1" t="s">
        <v>1230</v>
      </c>
      <c r="J367" s="1" t="s">
        <v>122</v>
      </c>
      <c r="K367" s="1" t="s">
        <v>6794</v>
      </c>
      <c r="L367" s="1"/>
      <c r="M367" s="20">
        <f t="shared" si="5"/>
        <v>1</v>
      </c>
    </row>
    <row r="368" spans="1:13" ht="20.100000000000001" customHeight="1" x14ac:dyDescent="0.15">
      <c r="A368" s="1" t="s">
        <v>7</v>
      </c>
      <c r="B368" s="1" t="s">
        <v>6785</v>
      </c>
      <c r="C368" s="1" t="s">
        <v>6795</v>
      </c>
      <c r="D368" s="1" t="s">
        <v>50</v>
      </c>
      <c r="E368" s="1" t="s">
        <v>51</v>
      </c>
      <c r="F368" s="1" t="s">
        <v>26832</v>
      </c>
      <c r="G368" s="1" t="s">
        <v>82</v>
      </c>
      <c r="H368" s="1" t="s">
        <v>1151</v>
      </c>
      <c r="I368" s="1" t="s">
        <v>1141</v>
      </c>
      <c r="J368" s="1" t="s">
        <v>663</v>
      </c>
      <c r="K368" s="1" t="s">
        <v>6796</v>
      </c>
      <c r="L368" s="1"/>
      <c r="M368" s="20">
        <f t="shared" si="5"/>
        <v>0</v>
      </c>
    </row>
    <row r="369" spans="1:13" ht="20.100000000000001" customHeight="1" x14ac:dyDescent="0.15">
      <c r="A369" s="1" t="s">
        <v>7</v>
      </c>
      <c r="B369" s="1" t="s">
        <v>6785</v>
      </c>
      <c r="C369" s="1" t="s">
        <v>6797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739</v>
      </c>
      <c r="I369" s="1" t="s">
        <v>1230</v>
      </c>
      <c r="J369" s="1" t="s">
        <v>122</v>
      </c>
      <c r="K369" s="1" t="s">
        <v>6798</v>
      </c>
      <c r="L369" s="1"/>
      <c r="M369" s="20">
        <f t="shared" si="5"/>
        <v>1</v>
      </c>
    </row>
    <row r="370" spans="1:13" ht="20.100000000000001" customHeight="1" x14ac:dyDescent="0.15">
      <c r="A370" s="1" t="s">
        <v>7</v>
      </c>
      <c r="B370" s="1" t="s">
        <v>6785</v>
      </c>
      <c r="C370" s="1" t="s">
        <v>6799</v>
      </c>
      <c r="D370" s="1" t="s">
        <v>50</v>
      </c>
      <c r="E370" s="1" t="s">
        <v>51</v>
      </c>
      <c r="F370" s="1" t="s">
        <v>51</v>
      </c>
      <c r="G370" s="1" t="s">
        <v>52</v>
      </c>
      <c r="H370" s="1" t="s">
        <v>121</v>
      </c>
      <c r="I370" s="1" t="s">
        <v>84</v>
      </c>
      <c r="J370" s="1" t="s">
        <v>122</v>
      </c>
      <c r="K370" s="1" t="s">
        <v>6800</v>
      </c>
      <c r="L370" s="1"/>
      <c r="M370" s="20">
        <f t="shared" si="5"/>
        <v>1</v>
      </c>
    </row>
    <row r="371" spans="1:13" ht="20.100000000000001" customHeight="1" x14ac:dyDescent="0.15">
      <c r="A371" s="1" t="s">
        <v>7</v>
      </c>
      <c r="B371" s="1" t="s">
        <v>6785</v>
      </c>
      <c r="C371" s="1" t="s">
        <v>6801</v>
      </c>
      <c r="D371" s="1" t="s">
        <v>50</v>
      </c>
      <c r="E371" s="1" t="s">
        <v>51</v>
      </c>
      <c r="F371" s="1" t="s">
        <v>51</v>
      </c>
      <c r="G371" s="1" t="s">
        <v>52</v>
      </c>
      <c r="H371" s="1" t="s">
        <v>739</v>
      </c>
      <c r="I371" s="1" t="s">
        <v>1230</v>
      </c>
      <c r="J371" s="1" t="s">
        <v>122</v>
      </c>
      <c r="K371" s="1" t="s">
        <v>6802</v>
      </c>
      <c r="L371" s="1"/>
      <c r="M371" s="20">
        <f t="shared" si="5"/>
        <v>1</v>
      </c>
    </row>
    <row r="372" spans="1:13" ht="20.100000000000001" customHeight="1" x14ac:dyDescent="0.15">
      <c r="A372" s="1" t="s">
        <v>7</v>
      </c>
      <c r="B372" s="1" t="s">
        <v>6785</v>
      </c>
      <c r="C372" s="1" t="s">
        <v>6803</v>
      </c>
      <c r="D372" s="1" t="s">
        <v>50</v>
      </c>
      <c r="E372" s="1" t="s">
        <v>51</v>
      </c>
      <c r="F372" s="1" t="s">
        <v>51</v>
      </c>
      <c r="G372" s="1" t="s">
        <v>52</v>
      </c>
      <c r="H372" s="1" t="s">
        <v>739</v>
      </c>
      <c r="I372" s="1" t="s">
        <v>1230</v>
      </c>
      <c r="J372" s="1" t="s">
        <v>122</v>
      </c>
      <c r="K372" s="1" t="s">
        <v>6804</v>
      </c>
      <c r="L372" s="1"/>
      <c r="M372" s="20">
        <f t="shared" si="5"/>
        <v>1</v>
      </c>
    </row>
    <row r="373" spans="1:13" ht="20.100000000000001" customHeight="1" x14ac:dyDescent="0.15">
      <c r="A373" s="1" t="s">
        <v>7</v>
      </c>
      <c r="B373" s="1" t="s">
        <v>6785</v>
      </c>
      <c r="C373" s="1" t="s">
        <v>6805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739</v>
      </c>
      <c r="I373" s="1" t="s">
        <v>1230</v>
      </c>
      <c r="J373" s="1" t="s">
        <v>122</v>
      </c>
      <c r="K373" s="1" t="s">
        <v>6806</v>
      </c>
      <c r="L373" s="1"/>
      <c r="M373" s="20">
        <f t="shared" si="5"/>
        <v>1</v>
      </c>
    </row>
    <row r="374" spans="1:13" ht="20.100000000000001" customHeight="1" x14ac:dyDescent="0.15">
      <c r="A374" s="1" t="s">
        <v>7</v>
      </c>
      <c r="B374" s="1" t="s">
        <v>6785</v>
      </c>
      <c r="C374" s="1" t="s">
        <v>6807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739</v>
      </c>
      <c r="I374" s="1" t="s">
        <v>1230</v>
      </c>
      <c r="J374" s="1" t="s">
        <v>122</v>
      </c>
      <c r="K374" s="1" t="s">
        <v>6808</v>
      </c>
      <c r="L374" s="1"/>
      <c r="M374" s="20">
        <f t="shared" si="5"/>
        <v>1</v>
      </c>
    </row>
    <row r="375" spans="1:13" ht="20.100000000000001" customHeight="1" x14ac:dyDescent="0.15">
      <c r="A375" s="1" t="s">
        <v>7</v>
      </c>
      <c r="B375" s="1" t="s">
        <v>6785</v>
      </c>
      <c r="C375" s="1" t="s">
        <v>6809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739</v>
      </c>
      <c r="I375" s="1" t="s">
        <v>1230</v>
      </c>
      <c r="J375" s="1" t="s">
        <v>122</v>
      </c>
      <c r="K375" s="1" t="s">
        <v>6810</v>
      </c>
      <c r="L375" s="1"/>
      <c r="M375" s="20">
        <f t="shared" si="5"/>
        <v>1</v>
      </c>
    </row>
    <row r="376" spans="1:13" ht="20.100000000000001" customHeight="1" x14ac:dyDescent="0.15">
      <c r="A376" s="1" t="s">
        <v>7</v>
      </c>
      <c r="B376" s="1" t="s">
        <v>6785</v>
      </c>
      <c r="C376" s="1" t="s">
        <v>6811</v>
      </c>
      <c r="D376" s="1" t="s">
        <v>78</v>
      </c>
      <c r="E376" s="1" t="s">
        <v>51</v>
      </c>
      <c r="F376" s="1" t="s">
        <v>179</v>
      </c>
      <c r="G376" s="1" t="s">
        <v>82</v>
      </c>
      <c r="H376" s="1" t="s">
        <v>1151</v>
      </c>
      <c r="I376" s="1" t="s">
        <v>1141</v>
      </c>
      <c r="J376" s="1" t="s">
        <v>663</v>
      </c>
      <c r="K376" s="1" t="s">
        <v>6812</v>
      </c>
      <c r="L376" s="1"/>
      <c r="M376" s="20">
        <f t="shared" si="5"/>
        <v>0</v>
      </c>
    </row>
    <row r="377" spans="1:13" ht="20.100000000000001" customHeight="1" x14ac:dyDescent="0.15">
      <c r="A377" s="1" t="s">
        <v>7</v>
      </c>
      <c r="B377" s="1" t="s">
        <v>6785</v>
      </c>
      <c r="C377" s="1" t="s">
        <v>6813</v>
      </c>
      <c r="D377" s="1" t="s">
        <v>78</v>
      </c>
      <c r="E377" s="1" t="s">
        <v>51</v>
      </c>
      <c r="F377" s="1" t="s">
        <v>179</v>
      </c>
      <c r="G377" s="1" t="s">
        <v>82</v>
      </c>
      <c r="H377" s="1" t="s">
        <v>1151</v>
      </c>
      <c r="I377" s="1" t="s">
        <v>1141</v>
      </c>
      <c r="J377" s="1" t="s">
        <v>663</v>
      </c>
      <c r="K377" s="1" t="s">
        <v>6814</v>
      </c>
      <c r="L377" s="1"/>
      <c r="M377" s="20">
        <f t="shared" si="5"/>
        <v>0</v>
      </c>
    </row>
    <row r="378" spans="1:13" ht="20.100000000000001" customHeight="1" x14ac:dyDescent="0.15">
      <c r="A378" s="1" t="s">
        <v>7</v>
      </c>
      <c r="B378" s="1" t="s">
        <v>6785</v>
      </c>
      <c r="C378" s="1" t="s">
        <v>6815</v>
      </c>
      <c r="D378" s="1" t="s">
        <v>78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84</v>
      </c>
      <c r="J378" s="1" t="s">
        <v>122</v>
      </c>
      <c r="K378" s="1" t="s">
        <v>6816</v>
      </c>
      <c r="L378" s="1"/>
      <c r="M378" s="20">
        <f t="shared" si="5"/>
        <v>1</v>
      </c>
    </row>
    <row r="379" spans="1:13" ht="20.100000000000001" customHeight="1" x14ac:dyDescent="0.15">
      <c r="A379" s="1" t="s">
        <v>7</v>
      </c>
      <c r="B379" s="1" t="s">
        <v>6785</v>
      </c>
      <c r="C379" s="1" t="s">
        <v>6817</v>
      </c>
      <c r="D379" s="1" t="s">
        <v>78</v>
      </c>
      <c r="E379" s="1" t="s">
        <v>51</v>
      </c>
      <c r="F379" s="1" t="s">
        <v>179</v>
      </c>
      <c r="G379" s="1" t="s">
        <v>82</v>
      </c>
      <c r="H379" s="1" t="s">
        <v>1151</v>
      </c>
      <c r="I379" s="1" t="s">
        <v>1141</v>
      </c>
      <c r="J379" s="1" t="s">
        <v>663</v>
      </c>
      <c r="K379" s="1" t="s">
        <v>6818</v>
      </c>
      <c r="L379" s="1"/>
      <c r="M379" s="20">
        <f t="shared" si="5"/>
        <v>0</v>
      </c>
    </row>
    <row r="380" spans="1:13" ht="20.100000000000001" customHeight="1" x14ac:dyDescent="0.15">
      <c r="A380" s="1" t="s">
        <v>7</v>
      </c>
      <c r="B380" s="1" t="s">
        <v>6785</v>
      </c>
      <c r="C380" s="1" t="s">
        <v>6819</v>
      </c>
      <c r="D380" s="1" t="s">
        <v>78</v>
      </c>
      <c r="E380" s="1" t="s">
        <v>51</v>
      </c>
      <c r="F380" s="1" t="s">
        <v>179</v>
      </c>
      <c r="G380" s="1" t="s">
        <v>82</v>
      </c>
      <c r="H380" s="1" t="s">
        <v>1151</v>
      </c>
      <c r="I380" s="1" t="s">
        <v>1141</v>
      </c>
      <c r="J380" s="1" t="s">
        <v>663</v>
      </c>
      <c r="K380" s="1" t="s">
        <v>6820</v>
      </c>
      <c r="L380" s="1"/>
      <c r="M380" s="20">
        <f t="shared" si="5"/>
        <v>0</v>
      </c>
    </row>
    <row r="381" spans="1:13" ht="20.100000000000001" customHeight="1" x14ac:dyDescent="0.15">
      <c r="A381" s="1" t="s">
        <v>7</v>
      </c>
      <c r="B381" s="1" t="s">
        <v>6785</v>
      </c>
      <c r="C381" s="1" t="s">
        <v>6821</v>
      </c>
      <c r="D381" s="1" t="s">
        <v>78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84</v>
      </c>
      <c r="J381" s="1" t="s">
        <v>122</v>
      </c>
      <c r="K381" s="1" t="s">
        <v>6822</v>
      </c>
      <c r="L381" s="1"/>
      <c r="M381" s="20">
        <f t="shared" si="5"/>
        <v>1</v>
      </c>
    </row>
    <row r="382" spans="1:13" ht="20.100000000000001" customHeight="1" x14ac:dyDescent="0.15">
      <c r="A382" s="1" t="s">
        <v>7</v>
      </c>
      <c r="B382" s="1" t="s">
        <v>6785</v>
      </c>
      <c r="C382" s="1" t="s">
        <v>6823</v>
      </c>
      <c r="D382" s="1" t="s">
        <v>78</v>
      </c>
      <c r="E382" s="1" t="s">
        <v>51</v>
      </c>
      <c r="F382" s="1" t="s">
        <v>51</v>
      </c>
      <c r="G382" s="1" t="s">
        <v>52</v>
      </c>
      <c r="H382" s="1" t="s">
        <v>121</v>
      </c>
      <c r="I382" s="1" t="s">
        <v>84</v>
      </c>
      <c r="J382" s="1" t="s">
        <v>122</v>
      </c>
      <c r="K382" s="1" t="s">
        <v>6824</v>
      </c>
      <c r="L382" s="1"/>
      <c r="M382" s="20">
        <f t="shared" si="5"/>
        <v>1</v>
      </c>
    </row>
    <row r="383" spans="1:13" ht="20.100000000000001" customHeight="1" x14ac:dyDescent="0.15">
      <c r="A383" s="1" t="s">
        <v>7</v>
      </c>
      <c r="B383" s="1" t="s">
        <v>6785</v>
      </c>
      <c r="C383" s="1" t="s">
        <v>6825</v>
      </c>
      <c r="D383" s="1" t="s">
        <v>78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84</v>
      </c>
      <c r="J383" s="1" t="s">
        <v>122</v>
      </c>
      <c r="K383" s="1" t="s">
        <v>6826</v>
      </c>
      <c r="L383" s="1"/>
      <c r="M383" s="20">
        <f t="shared" si="5"/>
        <v>1</v>
      </c>
    </row>
    <row r="384" spans="1:13" ht="20.100000000000001" customHeight="1" x14ac:dyDescent="0.15">
      <c r="A384" s="1" t="s">
        <v>7</v>
      </c>
      <c r="B384" s="1" t="s">
        <v>6785</v>
      </c>
      <c r="C384" s="1" t="s">
        <v>6827</v>
      </c>
      <c r="D384" s="1" t="s">
        <v>78</v>
      </c>
      <c r="E384" s="1" t="s">
        <v>51</v>
      </c>
      <c r="F384" s="1" t="s">
        <v>179</v>
      </c>
      <c r="G384" s="1" t="s">
        <v>82</v>
      </c>
      <c r="H384" s="1" t="s">
        <v>1151</v>
      </c>
      <c r="I384" s="1" t="s">
        <v>1141</v>
      </c>
      <c r="J384" s="1" t="s">
        <v>663</v>
      </c>
      <c r="K384" s="1" t="s">
        <v>6828</v>
      </c>
      <c r="L384" s="1"/>
      <c r="M384" s="20">
        <f t="shared" si="5"/>
        <v>0</v>
      </c>
    </row>
    <row r="385" spans="1:13" ht="20.100000000000001" customHeight="1" x14ac:dyDescent="0.15">
      <c r="A385" s="28" t="s">
        <v>7</v>
      </c>
      <c r="B385" s="28" t="s">
        <v>6785</v>
      </c>
      <c r="C385" s="1" t="s">
        <v>6829</v>
      </c>
      <c r="D385" s="1" t="s">
        <v>78</v>
      </c>
      <c r="E385" s="1" t="s">
        <v>51</v>
      </c>
      <c r="F385" s="1" t="s">
        <v>179</v>
      </c>
      <c r="G385" s="1" t="s">
        <v>82</v>
      </c>
      <c r="H385" s="1" t="s">
        <v>2038</v>
      </c>
      <c r="I385" s="1" t="s">
        <v>84</v>
      </c>
      <c r="J385" s="1" t="s">
        <v>2039</v>
      </c>
      <c r="K385" s="1" t="s">
        <v>6830</v>
      </c>
      <c r="L385" s="1"/>
      <c r="M385" s="20">
        <f t="shared" si="5"/>
        <v>0</v>
      </c>
    </row>
  </sheetData>
  <autoFilter ref="A7:L385" xr:uid="{00000000-0009-0000-0000-000009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469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7788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7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SUBTOTAL(3,E8:E469)</f>
        <v>462</v>
      </c>
      <c r="F6" s="23">
        <f>SUBTOTAL(9,M8:M469)</f>
        <v>343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8</v>
      </c>
      <c r="B8" s="1" t="s">
        <v>6832</v>
      </c>
      <c r="C8" s="1" t="s">
        <v>6833</v>
      </c>
      <c r="D8" s="1" t="s">
        <v>50</v>
      </c>
      <c r="E8" s="1" t="s">
        <v>51</v>
      </c>
      <c r="F8" s="1" t="s">
        <v>51</v>
      </c>
      <c r="G8" s="1" t="s">
        <v>82</v>
      </c>
      <c r="H8" s="17" t="s">
        <v>207</v>
      </c>
      <c r="I8" s="17" t="s">
        <v>84</v>
      </c>
      <c r="J8" s="1" t="s">
        <v>448</v>
      </c>
      <c r="K8" s="1" t="s">
        <v>6834</v>
      </c>
      <c r="L8" s="1"/>
      <c r="M8" s="20">
        <f>IF(F8="○",1,0)</f>
        <v>1</v>
      </c>
    </row>
    <row r="9" spans="1:14" ht="20.100000000000001" customHeight="1" x14ac:dyDescent="0.15">
      <c r="A9" s="1" t="s">
        <v>8</v>
      </c>
      <c r="B9" s="1" t="s">
        <v>6832</v>
      </c>
      <c r="C9" s="1" t="s">
        <v>6835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207</v>
      </c>
      <c r="I9" s="1" t="s">
        <v>84</v>
      </c>
      <c r="J9" s="1" t="s">
        <v>448</v>
      </c>
      <c r="K9" s="1" t="s">
        <v>6836</v>
      </c>
      <c r="L9" s="1"/>
      <c r="M9" s="20">
        <f t="shared" ref="M9:M73" si="0">IF(F9="○",1,0)</f>
        <v>1</v>
      </c>
    </row>
    <row r="10" spans="1:14" ht="20.100000000000001" customHeight="1" x14ac:dyDescent="0.15">
      <c r="A10" s="1" t="s">
        <v>8</v>
      </c>
      <c r="B10" s="1" t="s">
        <v>6832</v>
      </c>
      <c r="C10" s="1" t="s">
        <v>6837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207</v>
      </c>
      <c r="I10" s="1" t="s">
        <v>84</v>
      </c>
      <c r="J10" s="1" t="s">
        <v>448</v>
      </c>
      <c r="K10" s="1" t="s">
        <v>6838</v>
      </c>
      <c r="L10" s="1"/>
      <c r="M10" s="20">
        <f t="shared" si="0"/>
        <v>1</v>
      </c>
    </row>
    <row r="11" spans="1:14" ht="20.100000000000001" customHeight="1" x14ac:dyDescent="0.15">
      <c r="A11" s="1" t="s">
        <v>8</v>
      </c>
      <c r="B11" s="1" t="s">
        <v>6832</v>
      </c>
      <c r="C11" s="1" t="s">
        <v>6839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207</v>
      </c>
      <c r="I11" s="1" t="s">
        <v>84</v>
      </c>
      <c r="J11" s="1" t="s">
        <v>448</v>
      </c>
      <c r="K11" s="1" t="s">
        <v>6840</v>
      </c>
      <c r="L11" s="1"/>
      <c r="M11" s="20">
        <f t="shared" si="0"/>
        <v>1</v>
      </c>
    </row>
    <row r="12" spans="1:14" ht="20.100000000000001" customHeight="1" x14ac:dyDescent="0.15">
      <c r="A12" s="1" t="s">
        <v>8</v>
      </c>
      <c r="B12" s="1" t="s">
        <v>6832</v>
      </c>
      <c r="C12" s="1" t="s">
        <v>6841</v>
      </c>
      <c r="D12" s="1" t="s">
        <v>78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448</v>
      </c>
      <c r="K12" s="1" t="s">
        <v>6842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8</v>
      </c>
      <c r="B13" s="1" t="s">
        <v>6832</v>
      </c>
      <c r="C13" s="1" t="s">
        <v>6843</v>
      </c>
      <c r="D13" s="1" t="s">
        <v>78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448</v>
      </c>
      <c r="K13" s="1" t="s">
        <v>6844</v>
      </c>
      <c r="L13" s="1"/>
      <c r="M13" s="20">
        <f t="shared" si="0"/>
        <v>1</v>
      </c>
    </row>
    <row r="14" spans="1:14" ht="20.100000000000001" customHeight="1" x14ac:dyDescent="0.15">
      <c r="A14" s="1" t="s">
        <v>8</v>
      </c>
      <c r="B14" s="1" t="s">
        <v>6832</v>
      </c>
      <c r="C14" s="1" t="s">
        <v>6845</v>
      </c>
      <c r="D14" s="1" t="s">
        <v>78</v>
      </c>
      <c r="E14" s="1" t="s">
        <v>51</v>
      </c>
      <c r="F14" s="1" t="s">
        <v>51</v>
      </c>
      <c r="G14" s="1" t="s">
        <v>82</v>
      </c>
      <c r="H14" s="1" t="s">
        <v>207</v>
      </c>
      <c r="I14" s="1" t="s">
        <v>84</v>
      </c>
      <c r="J14" s="1" t="s">
        <v>448</v>
      </c>
      <c r="K14" s="1" t="s">
        <v>6846</v>
      </c>
      <c r="L14" s="1"/>
      <c r="M14" s="20">
        <f t="shared" si="0"/>
        <v>1</v>
      </c>
    </row>
    <row r="15" spans="1:14" ht="20.100000000000001" customHeight="1" x14ac:dyDescent="0.15">
      <c r="A15" s="1" t="s">
        <v>8</v>
      </c>
      <c r="B15" s="1" t="s">
        <v>6832</v>
      </c>
      <c r="C15" s="1" t="s">
        <v>6847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448</v>
      </c>
      <c r="K15" s="1" t="s">
        <v>6848</v>
      </c>
      <c r="L15" s="1"/>
      <c r="M15" s="20">
        <f t="shared" si="0"/>
        <v>1</v>
      </c>
    </row>
    <row r="16" spans="1:14" ht="20.100000000000001" customHeight="1" x14ac:dyDescent="0.15">
      <c r="A16" s="1" t="s">
        <v>8</v>
      </c>
      <c r="B16" s="1" t="s">
        <v>6832</v>
      </c>
      <c r="C16" s="1" t="s">
        <v>6849</v>
      </c>
      <c r="D16" s="1" t="s">
        <v>78</v>
      </c>
      <c r="E16" s="1" t="s">
        <v>51</v>
      </c>
      <c r="F16" s="1" t="s">
        <v>179</v>
      </c>
      <c r="G16" s="1" t="s">
        <v>82</v>
      </c>
      <c r="H16" s="1" t="s">
        <v>83</v>
      </c>
      <c r="I16" s="1" t="s">
        <v>84</v>
      </c>
      <c r="J16" s="1" t="s">
        <v>85</v>
      </c>
      <c r="K16" s="1" t="s">
        <v>6850</v>
      </c>
      <c r="L16" s="1"/>
      <c r="M16" s="20">
        <f t="shared" si="0"/>
        <v>0</v>
      </c>
    </row>
    <row r="17" spans="1:13" ht="20.100000000000001" customHeight="1" x14ac:dyDescent="0.15">
      <c r="A17" s="1" t="s">
        <v>8</v>
      </c>
      <c r="B17" s="1" t="s">
        <v>6851</v>
      </c>
      <c r="C17" s="1" t="s">
        <v>6852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2038</v>
      </c>
      <c r="I17" s="1" t="s">
        <v>84</v>
      </c>
      <c r="J17" s="1" t="s">
        <v>6853</v>
      </c>
      <c r="K17" s="1" t="s">
        <v>6854</v>
      </c>
      <c r="L17" s="1"/>
      <c r="M17" s="20">
        <f t="shared" si="0"/>
        <v>1</v>
      </c>
    </row>
    <row r="18" spans="1:13" ht="20.100000000000001" customHeight="1" x14ac:dyDescent="0.15">
      <c r="A18" s="1" t="s">
        <v>8</v>
      </c>
      <c r="B18" s="1" t="s">
        <v>6851</v>
      </c>
      <c r="C18" s="1" t="s">
        <v>6855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2038</v>
      </c>
      <c r="I18" s="1" t="s">
        <v>84</v>
      </c>
      <c r="J18" s="1" t="s">
        <v>6853</v>
      </c>
      <c r="K18" s="1" t="s">
        <v>6856</v>
      </c>
      <c r="L18" s="1"/>
      <c r="M18" s="20">
        <f t="shared" si="0"/>
        <v>1</v>
      </c>
    </row>
    <row r="19" spans="1:13" ht="20.100000000000001" customHeight="1" x14ac:dyDescent="0.15">
      <c r="A19" s="1" t="s">
        <v>8</v>
      </c>
      <c r="B19" s="1" t="s">
        <v>6851</v>
      </c>
      <c r="C19" s="1" t="s">
        <v>6857</v>
      </c>
      <c r="D19" s="1" t="s">
        <v>50</v>
      </c>
      <c r="E19" s="1" t="s">
        <v>51</v>
      </c>
      <c r="F19" s="1" t="s">
        <v>51</v>
      </c>
      <c r="G19" s="1" t="s">
        <v>52</v>
      </c>
      <c r="H19" s="1" t="s">
        <v>739</v>
      </c>
      <c r="I19" s="1" t="s">
        <v>54</v>
      </c>
      <c r="J19" s="1" t="s">
        <v>6858</v>
      </c>
      <c r="K19" s="1" t="s">
        <v>6859</v>
      </c>
      <c r="L19" s="1"/>
      <c r="M19" s="20">
        <f t="shared" si="0"/>
        <v>1</v>
      </c>
    </row>
    <row r="20" spans="1:13" ht="20.100000000000001" customHeight="1" x14ac:dyDescent="0.15">
      <c r="A20" s="1" t="s">
        <v>8</v>
      </c>
      <c r="B20" s="1" t="s">
        <v>6851</v>
      </c>
      <c r="C20" s="1" t="s">
        <v>6860</v>
      </c>
      <c r="D20" s="1" t="s">
        <v>50</v>
      </c>
      <c r="E20" s="1" t="s">
        <v>51</v>
      </c>
      <c r="F20" s="1" t="s">
        <v>51</v>
      </c>
      <c r="G20" s="1" t="s">
        <v>52</v>
      </c>
      <c r="H20" s="1" t="s">
        <v>739</v>
      </c>
      <c r="I20" s="1" t="s">
        <v>54</v>
      </c>
      <c r="J20" s="1" t="s">
        <v>6858</v>
      </c>
      <c r="K20" s="1" t="s">
        <v>6861</v>
      </c>
      <c r="L20" s="1"/>
      <c r="M20" s="20">
        <f t="shared" si="0"/>
        <v>1</v>
      </c>
    </row>
    <row r="21" spans="1:13" ht="20.100000000000001" customHeight="1" x14ac:dyDescent="0.15">
      <c r="A21" s="1" t="s">
        <v>8</v>
      </c>
      <c r="B21" s="1" t="s">
        <v>6851</v>
      </c>
      <c r="C21" s="1" t="s">
        <v>6862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739</v>
      </c>
      <c r="I21" s="1" t="s">
        <v>54</v>
      </c>
      <c r="J21" s="1" t="s">
        <v>6858</v>
      </c>
      <c r="K21" s="1" t="s">
        <v>6863</v>
      </c>
      <c r="L21" s="1"/>
      <c r="M21" s="20">
        <f t="shared" si="0"/>
        <v>1</v>
      </c>
    </row>
    <row r="22" spans="1:13" ht="20.100000000000001" customHeight="1" x14ac:dyDescent="0.15">
      <c r="A22" s="1" t="s">
        <v>8</v>
      </c>
      <c r="B22" s="1" t="s">
        <v>6851</v>
      </c>
      <c r="C22" s="1" t="s">
        <v>6864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739</v>
      </c>
      <c r="I22" s="1" t="s">
        <v>54</v>
      </c>
      <c r="J22" s="1" t="s">
        <v>6858</v>
      </c>
      <c r="K22" s="1" t="s">
        <v>6865</v>
      </c>
      <c r="L22" s="1"/>
      <c r="M22" s="20">
        <f t="shared" si="0"/>
        <v>1</v>
      </c>
    </row>
    <row r="23" spans="1:13" ht="20.100000000000001" customHeight="1" x14ac:dyDescent="0.15">
      <c r="A23" s="1" t="s">
        <v>8</v>
      </c>
      <c r="B23" s="1" t="s">
        <v>6851</v>
      </c>
      <c r="C23" s="1" t="s">
        <v>6866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739</v>
      </c>
      <c r="I23" s="1" t="s">
        <v>54</v>
      </c>
      <c r="J23" s="1" t="s">
        <v>6858</v>
      </c>
      <c r="K23" s="1" t="s">
        <v>6867</v>
      </c>
      <c r="L23" s="1"/>
      <c r="M23" s="20">
        <f t="shared" si="0"/>
        <v>1</v>
      </c>
    </row>
    <row r="24" spans="1:13" ht="20.100000000000001" customHeight="1" x14ac:dyDescent="0.15">
      <c r="A24" s="1" t="s">
        <v>8</v>
      </c>
      <c r="B24" s="1" t="s">
        <v>6851</v>
      </c>
      <c r="C24" s="1" t="s">
        <v>6868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739</v>
      </c>
      <c r="I24" s="1" t="s">
        <v>54</v>
      </c>
      <c r="J24" s="1" t="s">
        <v>6858</v>
      </c>
      <c r="K24" s="1" t="s">
        <v>6869</v>
      </c>
      <c r="L24" s="1"/>
      <c r="M24" s="20">
        <f t="shared" si="0"/>
        <v>1</v>
      </c>
    </row>
    <row r="25" spans="1:13" ht="20.100000000000001" customHeight="1" x14ac:dyDescent="0.15">
      <c r="A25" s="1" t="s">
        <v>8</v>
      </c>
      <c r="B25" s="1" t="s">
        <v>6851</v>
      </c>
      <c r="C25" s="1" t="s">
        <v>6870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739</v>
      </c>
      <c r="I25" s="1" t="s">
        <v>54</v>
      </c>
      <c r="J25" s="1" t="s">
        <v>6858</v>
      </c>
      <c r="K25" s="1" t="s">
        <v>6871</v>
      </c>
      <c r="L25" s="1"/>
      <c r="M25" s="20">
        <f t="shared" si="0"/>
        <v>1</v>
      </c>
    </row>
    <row r="26" spans="1:13" ht="20.100000000000001" customHeight="1" x14ac:dyDescent="0.15">
      <c r="A26" s="1" t="s">
        <v>8</v>
      </c>
      <c r="B26" s="1" t="s">
        <v>6851</v>
      </c>
      <c r="C26" s="1" t="s">
        <v>6872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739</v>
      </c>
      <c r="I26" s="1" t="s">
        <v>54</v>
      </c>
      <c r="J26" s="1" t="s">
        <v>6858</v>
      </c>
      <c r="K26" s="1" t="s">
        <v>6873</v>
      </c>
      <c r="L26" s="1"/>
      <c r="M26" s="20">
        <f t="shared" si="0"/>
        <v>1</v>
      </c>
    </row>
    <row r="27" spans="1:13" ht="20.100000000000001" customHeight="1" x14ac:dyDescent="0.15">
      <c r="A27" s="1" t="s">
        <v>8</v>
      </c>
      <c r="B27" s="1" t="s">
        <v>6851</v>
      </c>
      <c r="C27" s="1" t="s">
        <v>6874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739</v>
      </c>
      <c r="I27" s="1" t="s">
        <v>54</v>
      </c>
      <c r="J27" s="1" t="s">
        <v>6858</v>
      </c>
      <c r="K27" s="1" t="s">
        <v>6875</v>
      </c>
      <c r="L27" s="1"/>
      <c r="M27" s="20">
        <f t="shared" si="0"/>
        <v>1</v>
      </c>
    </row>
    <row r="28" spans="1:13" ht="20.100000000000001" customHeight="1" x14ac:dyDescent="0.15">
      <c r="A28" s="1" t="s">
        <v>8</v>
      </c>
      <c r="B28" s="1" t="s">
        <v>6851</v>
      </c>
      <c r="C28" s="1" t="s">
        <v>6876</v>
      </c>
      <c r="D28" s="1" t="s">
        <v>78</v>
      </c>
      <c r="E28" s="1" t="s">
        <v>51</v>
      </c>
      <c r="F28" s="1" t="s">
        <v>51</v>
      </c>
      <c r="G28" s="1" t="s">
        <v>52</v>
      </c>
      <c r="H28" s="1" t="s">
        <v>739</v>
      </c>
      <c r="I28" s="1" t="s">
        <v>54</v>
      </c>
      <c r="J28" s="1" t="s">
        <v>6858</v>
      </c>
      <c r="K28" s="1" t="s">
        <v>6877</v>
      </c>
      <c r="L28" s="1"/>
      <c r="M28" s="20">
        <f t="shared" si="0"/>
        <v>1</v>
      </c>
    </row>
    <row r="29" spans="1:13" ht="20.100000000000001" customHeight="1" x14ac:dyDescent="0.15">
      <c r="A29" s="1" t="s">
        <v>8</v>
      </c>
      <c r="B29" s="1" t="s">
        <v>6851</v>
      </c>
      <c r="C29" s="1" t="s">
        <v>6878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739</v>
      </c>
      <c r="I29" s="1" t="s">
        <v>54</v>
      </c>
      <c r="J29" s="1" t="s">
        <v>6858</v>
      </c>
      <c r="K29" s="1" t="s">
        <v>6879</v>
      </c>
      <c r="L29" s="1"/>
      <c r="M29" s="20">
        <f t="shared" si="0"/>
        <v>1</v>
      </c>
    </row>
    <row r="30" spans="1:13" ht="20.100000000000001" customHeight="1" x14ac:dyDescent="0.15">
      <c r="A30" s="1" t="s">
        <v>8</v>
      </c>
      <c r="B30" s="1" t="s">
        <v>6851</v>
      </c>
      <c r="C30" s="1" t="s">
        <v>6880</v>
      </c>
      <c r="D30" s="1" t="s">
        <v>78</v>
      </c>
      <c r="E30" s="1" t="s">
        <v>51</v>
      </c>
      <c r="F30" s="1" t="s">
        <v>51</v>
      </c>
      <c r="G30" s="1" t="s">
        <v>52</v>
      </c>
      <c r="H30" s="1" t="s">
        <v>739</v>
      </c>
      <c r="I30" s="1" t="s">
        <v>54</v>
      </c>
      <c r="J30" s="1" t="s">
        <v>6858</v>
      </c>
      <c r="K30" s="1" t="s">
        <v>6881</v>
      </c>
      <c r="L30" s="1"/>
      <c r="M30" s="20">
        <f t="shared" si="0"/>
        <v>1</v>
      </c>
    </row>
    <row r="31" spans="1:13" ht="20.100000000000001" customHeight="1" x14ac:dyDescent="0.15">
      <c r="A31" s="1" t="s">
        <v>8</v>
      </c>
      <c r="B31" s="1" t="s">
        <v>6882</v>
      </c>
      <c r="C31" s="1" t="s">
        <v>6883</v>
      </c>
      <c r="D31" s="1" t="s">
        <v>50</v>
      </c>
      <c r="E31" s="1" t="s">
        <v>51</v>
      </c>
      <c r="F31" s="1" t="s">
        <v>51</v>
      </c>
      <c r="G31" s="1" t="s">
        <v>52</v>
      </c>
      <c r="H31" s="1" t="s">
        <v>739</v>
      </c>
      <c r="I31" s="1" t="s">
        <v>54</v>
      </c>
      <c r="J31" s="1" t="s">
        <v>6858</v>
      </c>
      <c r="K31" s="1" t="s">
        <v>6884</v>
      </c>
      <c r="L31" s="1"/>
      <c r="M31" s="20">
        <f t="shared" si="0"/>
        <v>1</v>
      </c>
    </row>
    <row r="32" spans="1:13" ht="20.100000000000001" customHeight="1" x14ac:dyDescent="0.15">
      <c r="A32" s="1" t="s">
        <v>8</v>
      </c>
      <c r="B32" s="1" t="s">
        <v>6882</v>
      </c>
      <c r="C32" s="1" t="s">
        <v>6885</v>
      </c>
      <c r="D32" s="1" t="s">
        <v>50</v>
      </c>
      <c r="E32" s="1" t="s">
        <v>51</v>
      </c>
      <c r="F32" s="1" t="s">
        <v>51</v>
      </c>
      <c r="G32" s="1" t="s">
        <v>52</v>
      </c>
      <c r="H32" s="1" t="s">
        <v>739</v>
      </c>
      <c r="I32" s="1" t="s">
        <v>54</v>
      </c>
      <c r="J32" s="1" t="s">
        <v>6858</v>
      </c>
      <c r="K32" s="1" t="s">
        <v>6886</v>
      </c>
      <c r="L32" s="1"/>
      <c r="M32" s="20">
        <f t="shared" si="0"/>
        <v>1</v>
      </c>
    </row>
    <row r="33" spans="1:13" ht="20.100000000000001" customHeight="1" x14ac:dyDescent="0.15">
      <c r="A33" s="1" t="s">
        <v>8</v>
      </c>
      <c r="B33" s="1" t="s">
        <v>6882</v>
      </c>
      <c r="C33" s="1" t="s">
        <v>6887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739</v>
      </c>
      <c r="I33" s="1" t="s">
        <v>54</v>
      </c>
      <c r="J33" s="1" t="s">
        <v>6858</v>
      </c>
      <c r="K33" s="1" t="s">
        <v>6888</v>
      </c>
      <c r="L33" s="1"/>
      <c r="M33" s="20">
        <f t="shared" si="0"/>
        <v>1</v>
      </c>
    </row>
    <row r="34" spans="1:13" ht="20.100000000000001" customHeight="1" x14ac:dyDescent="0.15">
      <c r="A34" s="1" t="s">
        <v>8</v>
      </c>
      <c r="B34" s="1" t="s">
        <v>6882</v>
      </c>
      <c r="C34" s="1" t="s">
        <v>6889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739</v>
      </c>
      <c r="I34" s="1" t="s">
        <v>54</v>
      </c>
      <c r="J34" s="1" t="s">
        <v>6858</v>
      </c>
      <c r="K34" s="1" t="s">
        <v>6890</v>
      </c>
      <c r="L34" s="1"/>
      <c r="M34" s="20">
        <f t="shared" si="0"/>
        <v>1</v>
      </c>
    </row>
    <row r="35" spans="1:13" ht="20.100000000000001" customHeight="1" x14ac:dyDescent="0.15">
      <c r="A35" s="1" t="s">
        <v>8</v>
      </c>
      <c r="B35" s="1" t="s">
        <v>6882</v>
      </c>
      <c r="C35" s="1" t="s">
        <v>6891</v>
      </c>
      <c r="D35" s="1" t="s">
        <v>78</v>
      </c>
      <c r="E35" s="1" t="s">
        <v>51</v>
      </c>
      <c r="F35" s="1" t="s">
        <v>51</v>
      </c>
      <c r="G35" s="1" t="s">
        <v>52</v>
      </c>
      <c r="H35" s="1" t="s">
        <v>739</v>
      </c>
      <c r="I35" s="1" t="s">
        <v>54</v>
      </c>
      <c r="J35" s="1" t="s">
        <v>6858</v>
      </c>
      <c r="K35" s="1" t="s">
        <v>6892</v>
      </c>
      <c r="L35" s="1"/>
      <c r="M35" s="20">
        <f t="shared" si="0"/>
        <v>1</v>
      </c>
    </row>
    <row r="36" spans="1:13" ht="20.100000000000001" customHeight="1" x14ac:dyDescent="0.15">
      <c r="A36" s="1" t="s">
        <v>8</v>
      </c>
      <c r="B36" s="1" t="s">
        <v>6882</v>
      </c>
      <c r="C36" s="1" t="s">
        <v>6893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739</v>
      </c>
      <c r="I36" s="1" t="s">
        <v>54</v>
      </c>
      <c r="J36" s="1" t="s">
        <v>6858</v>
      </c>
      <c r="K36" s="1" t="s">
        <v>6894</v>
      </c>
      <c r="L36" s="1"/>
      <c r="M36" s="20">
        <f t="shared" si="0"/>
        <v>1</v>
      </c>
    </row>
    <row r="37" spans="1:13" ht="20.100000000000001" customHeight="1" x14ac:dyDescent="0.15">
      <c r="A37" s="1" t="s">
        <v>8</v>
      </c>
      <c r="B37" s="1" t="s">
        <v>6882</v>
      </c>
      <c r="C37" s="1" t="s">
        <v>6895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739</v>
      </c>
      <c r="I37" s="1" t="s">
        <v>54</v>
      </c>
      <c r="J37" s="1" t="s">
        <v>6858</v>
      </c>
      <c r="K37" s="1" t="s">
        <v>6896</v>
      </c>
      <c r="L37" s="1"/>
      <c r="M37" s="20">
        <f t="shared" si="0"/>
        <v>1</v>
      </c>
    </row>
    <row r="38" spans="1:13" ht="20.100000000000001" customHeight="1" x14ac:dyDescent="0.15">
      <c r="A38" s="1" t="s">
        <v>8</v>
      </c>
      <c r="B38" s="1" t="s">
        <v>6882</v>
      </c>
      <c r="C38" s="1" t="s">
        <v>6897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739</v>
      </c>
      <c r="I38" s="1" t="s">
        <v>54</v>
      </c>
      <c r="J38" s="1" t="s">
        <v>6858</v>
      </c>
      <c r="K38" s="1" t="s">
        <v>6898</v>
      </c>
      <c r="L38" s="1"/>
      <c r="M38" s="20">
        <f t="shared" si="0"/>
        <v>1</v>
      </c>
    </row>
    <row r="39" spans="1:13" ht="20.100000000000001" customHeight="1" x14ac:dyDescent="0.15">
      <c r="A39" s="1" t="s">
        <v>8</v>
      </c>
      <c r="B39" s="1" t="s">
        <v>6882</v>
      </c>
      <c r="C39" s="1" t="s">
        <v>6899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739</v>
      </c>
      <c r="I39" s="1" t="s">
        <v>54</v>
      </c>
      <c r="J39" s="1" t="s">
        <v>6858</v>
      </c>
      <c r="K39" s="1" t="s">
        <v>6900</v>
      </c>
      <c r="L39" s="1"/>
      <c r="M39" s="20">
        <f t="shared" si="0"/>
        <v>1</v>
      </c>
    </row>
    <row r="40" spans="1:13" ht="20.100000000000001" customHeight="1" x14ac:dyDescent="0.15">
      <c r="A40" s="1" t="s">
        <v>8</v>
      </c>
      <c r="B40" s="1" t="s">
        <v>6882</v>
      </c>
      <c r="C40" s="1" t="s">
        <v>6901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739</v>
      </c>
      <c r="I40" s="1" t="s">
        <v>54</v>
      </c>
      <c r="J40" s="1" t="s">
        <v>6858</v>
      </c>
      <c r="K40" s="1" t="s">
        <v>6902</v>
      </c>
      <c r="L40" s="1"/>
      <c r="M40" s="20">
        <f t="shared" si="0"/>
        <v>1</v>
      </c>
    </row>
    <row r="41" spans="1:13" ht="20.100000000000001" customHeight="1" x14ac:dyDescent="0.15">
      <c r="A41" s="1" t="s">
        <v>8</v>
      </c>
      <c r="B41" s="1" t="s">
        <v>6882</v>
      </c>
      <c r="C41" s="1" t="s">
        <v>6903</v>
      </c>
      <c r="D41" s="1" t="s">
        <v>78</v>
      </c>
      <c r="E41" s="1" t="s">
        <v>51</v>
      </c>
      <c r="F41" s="1" t="s">
        <v>81</v>
      </c>
      <c r="G41" s="1" t="s">
        <v>82</v>
      </c>
      <c r="H41" s="1" t="s">
        <v>83</v>
      </c>
      <c r="I41" s="1" t="s">
        <v>84</v>
      </c>
      <c r="J41" s="1" t="s">
        <v>85</v>
      </c>
      <c r="K41" s="1" t="s">
        <v>6904</v>
      </c>
      <c r="L41" s="1"/>
      <c r="M41" s="20">
        <f t="shared" si="0"/>
        <v>0</v>
      </c>
    </row>
    <row r="42" spans="1:13" ht="20.100000000000001" customHeight="1" x14ac:dyDescent="0.15">
      <c r="A42" s="1" t="s">
        <v>8</v>
      </c>
      <c r="B42" s="1" t="s">
        <v>6882</v>
      </c>
      <c r="C42" s="1" t="s">
        <v>6905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739</v>
      </c>
      <c r="I42" s="1" t="s">
        <v>54</v>
      </c>
      <c r="J42" s="1" t="s">
        <v>6858</v>
      </c>
      <c r="K42" s="1" t="s">
        <v>6906</v>
      </c>
      <c r="L42" s="1"/>
      <c r="M42" s="20">
        <f t="shared" si="0"/>
        <v>1</v>
      </c>
    </row>
    <row r="43" spans="1:13" ht="20.100000000000001" customHeight="1" x14ac:dyDescent="0.15">
      <c r="A43" s="1" t="s">
        <v>8</v>
      </c>
      <c r="B43" s="1" t="s">
        <v>6882</v>
      </c>
      <c r="C43" s="1" t="s">
        <v>6907</v>
      </c>
      <c r="D43" s="1" t="s">
        <v>78</v>
      </c>
      <c r="E43" s="1" t="s">
        <v>51</v>
      </c>
      <c r="F43" s="1" t="s">
        <v>179</v>
      </c>
      <c r="G43" s="1" t="s">
        <v>82</v>
      </c>
      <c r="H43" s="1" t="s">
        <v>83</v>
      </c>
      <c r="I43" s="1" t="s">
        <v>84</v>
      </c>
      <c r="J43" s="1" t="s">
        <v>85</v>
      </c>
      <c r="K43" s="1" t="s">
        <v>6908</v>
      </c>
      <c r="L43" s="1"/>
      <c r="M43" s="20">
        <f t="shared" si="0"/>
        <v>0</v>
      </c>
    </row>
    <row r="44" spans="1:13" ht="20.100000000000001" customHeight="1" x14ac:dyDescent="0.15">
      <c r="A44" s="1" t="s">
        <v>8</v>
      </c>
      <c r="B44" s="1" t="s">
        <v>6909</v>
      </c>
      <c r="C44" s="1" t="s">
        <v>6910</v>
      </c>
      <c r="D44" s="1" t="s">
        <v>50</v>
      </c>
      <c r="E44" s="1" t="s">
        <v>51</v>
      </c>
      <c r="F44" s="1" t="s">
        <v>81</v>
      </c>
      <c r="G44" s="1" t="s">
        <v>82</v>
      </c>
      <c r="H44" s="1" t="s">
        <v>83</v>
      </c>
      <c r="I44" s="1" t="s">
        <v>84</v>
      </c>
      <c r="J44" s="1" t="s">
        <v>85</v>
      </c>
      <c r="K44" s="1" t="s">
        <v>6911</v>
      </c>
      <c r="L44" s="1"/>
      <c r="M44" s="20">
        <f t="shared" si="0"/>
        <v>0</v>
      </c>
    </row>
    <row r="45" spans="1:13" ht="20.100000000000001" customHeight="1" x14ac:dyDescent="0.15">
      <c r="A45" s="1" t="s">
        <v>8</v>
      </c>
      <c r="B45" s="1" t="s">
        <v>6909</v>
      </c>
      <c r="C45" s="1" t="s">
        <v>6912</v>
      </c>
      <c r="D45" s="1" t="s">
        <v>50</v>
      </c>
      <c r="E45" s="1" t="s">
        <v>51</v>
      </c>
      <c r="F45" s="1" t="s">
        <v>81</v>
      </c>
      <c r="G45" s="1" t="s">
        <v>82</v>
      </c>
      <c r="H45" s="1" t="s">
        <v>83</v>
      </c>
      <c r="I45" s="1" t="s">
        <v>84</v>
      </c>
      <c r="J45" s="1" t="s">
        <v>85</v>
      </c>
      <c r="K45" s="1" t="s">
        <v>6913</v>
      </c>
      <c r="L45" s="1"/>
      <c r="M45" s="20">
        <f t="shared" si="0"/>
        <v>0</v>
      </c>
    </row>
    <row r="46" spans="1:13" ht="20.100000000000001" customHeight="1" x14ac:dyDescent="0.15">
      <c r="A46" s="1" t="s">
        <v>8</v>
      </c>
      <c r="B46" s="1" t="s">
        <v>6914</v>
      </c>
      <c r="C46" s="1" t="s">
        <v>6915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53</v>
      </c>
      <c r="I46" s="1" t="s">
        <v>1141</v>
      </c>
      <c r="J46" s="1" t="s">
        <v>96</v>
      </c>
      <c r="K46" s="1" t="s">
        <v>6916</v>
      </c>
      <c r="L46" s="1"/>
      <c r="M46" s="20">
        <f t="shared" si="0"/>
        <v>1</v>
      </c>
    </row>
    <row r="47" spans="1:13" ht="20.100000000000001" customHeight="1" x14ac:dyDescent="0.15">
      <c r="A47" s="1" t="s">
        <v>8</v>
      </c>
      <c r="B47" s="1" t="s">
        <v>6914</v>
      </c>
      <c r="C47" s="1" t="s">
        <v>6917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53</v>
      </c>
      <c r="I47" s="1" t="s">
        <v>1141</v>
      </c>
      <c r="J47" s="1" t="s">
        <v>96</v>
      </c>
      <c r="K47" s="1" t="s">
        <v>6918</v>
      </c>
      <c r="L47" s="1"/>
      <c r="M47" s="20">
        <f t="shared" si="0"/>
        <v>1</v>
      </c>
    </row>
    <row r="48" spans="1:13" ht="20.100000000000001" customHeight="1" x14ac:dyDescent="0.15">
      <c r="A48" s="1" t="s">
        <v>8</v>
      </c>
      <c r="B48" s="1" t="s">
        <v>6919</v>
      </c>
      <c r="C48" s="1" t="s">
        <v>6920</v>
      </c>
      <c r="D48" s="1" t="s">
        <v>50</v>
      </c>
      <c r="E48" s="1" t="s">
        <v>51</v>
      </c>
      <c r="F48" s="1" t="s">
        <v>81</v>
      </c>
      <c r="G48" s="1" t="s">
        <v>82</v>
      </c>
      <c r="H48" s="1" t="s">
        <v>83</v>
      </c>
      <c r="I48" s="1" t="s">
        <v>84</v>
      </c>
      <c r="J48" s="1" t="s">
        <v>85</v>
      </c>
      <c r="K48" s="1" t="s">
        <v>6921</v>
      </c>
      <c r="L48" s="1"/>
      <c r="M48" s="20">
        <f t="shared" si="0"/>
        <v>0</v>
      </c>
    </row>
    <row r="49" spans="1:13" ht="20.100000000000001" customHeight="1" x14ac:dyDescent="0.15">
      <c r="A49" s="1" t="s">
        <v>8</v>
      </c>
      <c r="B49" s="1" t="s">
        <v>6919</v>
      </c>
      <c r="C49" s="1" t="s">
        <v>6922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448</v>
      </c>
      <c r="K49" s="1" t="s">
        <v>6923</v>
      </c>
      <c r="L49" s="1"/>
      <c r="M49" s="20">
        <f t="shared" si="0"/>
        <v>1</v>
      </c>
    </row>
    <row r="50" spans="1:13" ht="20.100000000000001" customHeight="1" x14ac:dyDescent="0.15">
      <c r="A50" s="1" t="s">
        <v>8</v>
      </c>
      <c r="B50" s="1" t="s">
        <v>6919</v>
      </c>
      <c r="C50" s="1" t="s">
        <v>6924</v>
      </c>
      <c r="D50" s="1" t="s">
        <v>50</v>
      </c>
      <c r="E50" s="1" t="s">
        <v>51</v>
      </c>
      <c r="F50" s="1" t="s">
        <v>51</v>
      </c>
      <c r="G50" s="1" t="s">
        <v>82</v>
      </c>
      <c r="H50" s="1" t="s">
        <v>207</v>
      </c>
      <c r="I50" s="1" t="s">
        <v>84</v>
      </c>
      <c r="J50" s="1" t="s">
        <v>448</v>
      </c>
      <c r="K50" s="1" t="s">
        <v>6925</v>
      </c>
      <c r="L50" s="1"/>
      <c r="M50" s="20">
        <f t="shared" si="0"/>
        <v>1</v>
      </c>
    </row>
    <row r="51" spans="1:13" ht="20.100000000000001" customHeight="1" x14ac:dyDescent="0.15">
      <c r="A51" s="1" t="s">
        <v>8</v>
      </c>
      <c r="B51" s="1" t="s">
        <v>6919</v>
      </c>
      <c r="C51" s="1" t="s">
        <v>6926</v>
      </c>
      <c r="D51" s="1" t="s">
        <v>78</v>
      </c>
      <c r="E51" s="1" t="s">
        <v>51</v>
      </c>
      <c r="F51" s="1" t="s">
        <v>179</v>
      </c>
      <c r="G51" s="1" t="s">
        <v>82</v>
      </c>
      <c r="H51" s="1" t="s">
        <v>83</v>
      </c>
      <c r="I51" s="1" t="s">
        <v>84</v>
      </c>
      <c r="J51" s="1" t="s">
        <v>85</v>
      </c>
      <c r="K51" s="1" t="s">
        <v>6927</v>
      </c>
      <c r="L51" s="1"/>
      <c r="M51" s="20">
        <f t="shared" si="0"/>
        <v>0</v>
      </c>
    </row>
    <row r="52" spans="1:13" ht="20.100000000000001" customHeight="1" x14ac:dyDescent="0.15">
      <c r="A52" s="1" t="s">
        <v>8</v>
      </c>
      <c r="B52" s="1" t="s">
        <v>6919</v>
      </c>
      <c r="C52" s="1" t="s">
        <v>6928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207</v>
      </c>
      <c r="I52" s="1" t="s">
        <v>84</v>
      </c>
      <c r="J52" s="1" t="s">
        <v>448</v>
      </c>
      <c r="K52" s="1" t="s">
        <v>6929</v>
      </c>
      <c r="L52" s="1"/>
      <c r="M52" s="20">
        <f t="shared" si="0"/>
        <v>1</v>
      </c>
    </row>
    <row r="53" spans="1:13" ht="20.100000000000001" customHeight="1" x14ac:dyDescent="0.15">
      <c r="A53" s="1" t="s">
        <v>8</v>
      </c>
      <c r="B53" s="1" t="s">
        <v>6930</v>
      </c>
      <c r="C53" s="1" t="s">
        <v>6931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662</v>
      </c>
      <c r="J53" s="1" t="s">
        <v>663</v>
      </c>
      <c r="K53" s="1" t="s">
        <v>6930</v>
      </c>
      <c r="L53" s="1"/>
      <c r="M53" s="20">
        <f t="shared" si="0"/>
        <v>1</v>
      </c>
    </row>
    <row r="54" spans="1:13" ht="20.100000000000001" customHeight="1" x14ac:dyDescent="0.15">
      <c r="A54" s="1" t="s">
        <v>8</v>
      </c>
      <c r="B54" s="1" t="s">
        <v>6930</v>
      </c>
      <c r="C54" s="1" t="s">
        <v>6932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129</v>
      </c>
      <c r="I54" s="1" t="s">
        <v>84</v>
      </c>
      <c r="J54" s="1" t="s">
        <v>130</v>
      </c>
      <c r="K54" s="1" t="s">
        <v>6933</v>
      </c>
      <c r="L54" s="1"/>
      <c r="M54" s="20">
        <f t="shared" si="0"/>
        <v>1</v>
      </c>
    </row>
    <row r="55" spans="1:13" ht="20.100000000000001" customHeight="1" x14ac:dyDescent="0.15">
      <c r="A55" s="1" t="s">
        <v>8</v>
      </c>
      <c r="B55" s="1" t="s">
        <v>6930</v>
      </c>
      <c r="C55" s="1" t="s">
        <v>6934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739</v>
      </c>
      <c r="I55" s="1" t="s">
        <v>54</v>
      </c>
      <c r="J55" s="1" t="s">
        <v>6858</v>
      </c>
      <c r="K55" s="1" t="s">
        <v>6935</v>
      </c>
      <c r="L55" s="1"/>
      <c r="M55" s="20">
        <f t="shared" si="0"/>
        <v>1</v>
      </c>
    </row>
    <row r="56" spans="1:13" ht="20.100000000000001" customHeight="1" x14ac:dyDescent="0.15">
      <c r="A56" s="1" t="s">
        <v>8</v>
      </c>
      <c r="B56" s="1" t="s">
        <v>6930</v>
      </c>
      <c r="C56" s="1" t="s">
        <v>6936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739</v>
      </c>
      <c r="I56" s="1" t="s">
        <v>54</v>
      </c>
      <c r="J56" s="1" t="s">
        <v>6858</v>
      </c>
      <c r="K56" s="1" t="s">
        <v>6937</v>
      </c>
      <c r="L56" s="1"/>
      <c r="M56" s="20">
        <f t="shared" si="0"/>
        <v>1</v>
      </c>
    </row>
    <row r="57" spans="1:13" ht="20.100000000000001" customHeight="1" x14ac:dyDescent="0.15">
      <c r="A57" s="1" t="s">
        <v>8</v>
      </c>
      <c r="B57" s="1" t="s">
        <v>6938</v>
      </c>
      <c r="C57" s="1" t="s">
        <v>6939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662</v>
      </c>
      <c r="J57" s="1" t="s">
        <v>663</v>
      </c>
      <c r="K57" s="1" t="s">
        <v>6940</v>
      </c>
      <c r="L57" s="1"/>
      <c r="M57" s="20">
        <f t="shared" si="0"/>
        <v>1</v>
      </c>
    </row>
    <row r="58" spans="1:13" ht="20.100000000000001" customHeight="1" x14ac:dyDescent="0.15">
      <c r="A58" s="1" t="s">
        <v>8</v>
      </c>
      <c r="B58" s="1" t="s">
        <v>6938</v>
      </c>
      <c r="C58" s="1" t="s">
        <v>6941</v>
      </c>
      <c r="D58" s="1" t="s">
        <v>50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662</v>
      </c>
      <c r="J58" s="1" t="s">
        <v>663</v>
      </c>
      <c r="K58" s="1" t="s">
        <v>6942</v>
      </c>
      <c r="L58" s="1"/>
      <c r="M58" s="20">
        <f t="shared" si="0"/>
        <v>1</v>
      </c>
    </row>
    <row r="59" spans="1:13" ht="20.100000000000001" customHeight="1" x14ac:dyDescent="0.15">
      <c r="A59" s="1" t="s">
        <v>8</v>
      </c>
      <c r="B59" s="1" t="s">
        <v>6938</v>
      </c>
      <c r="C59" s="1" t="s">
        <v>27194</v>
      </c>
      <c r="D59" s="1" t="s">
        <v>50</v>
      </c>
      <c r="E59" s="1" t="s">
        <v>51</v>
      </c>
      <c r="F59" s="1" t="s">
        <v>51</v>
      </c>
      <c r="G59" s="1" t="s">
        <v>52</v>
      </c>
      <c r="H59" s="1" t="s">
        <v>27195</v>
      </c>
      <c r="I59" s="1" t="s">
        <v>27196</v>
      </c>
      <c r="J59" s="1" t="s">
        <v>27197</v>
      </c>
      <c r="K59" s="1" t="s">
        <v>27198</v>
      </c>
      <c r="L59" s="1"/>
      <c r="M59" s="20">
        <f t="shared" ref="M59" si="1">IF(F59="○",1,0)</f>
        <v>1</v>
      </c>
    </row>
    <row r="60" spans="1:13" ht="20.100000000000001" customHeight="1" x14ac:dyDescent="0.15">
      <c r="A60" s="1" t="s">
        <v>8</v>
      </c>
      <c r="B60" s="1" t="s">
        <v>6938</v>
      </c>
      <c r="C60" s="1" t="s">
        <v>6943</v>
      </c>
      <c r="D60" s="1" t="s">
        <v>78</v>
      </c>
      <c r="E60" s="1" t="s">
        <v>51</v>
      </c>
      <c r="F60" s="1" t="s">
        <v>179</v>
      </c>
      <c r="G60" s="1" t="s">
        <v>82</v>
      </c>
      <c r="H60" s="1" t="s">
        <v>83</v>
      </c>
      <c r="I60" s="1" t="s">
        <v>84</v>
      </c>
      <c r="J60" s="1" t="s">
        <v>85</v>
      </c>
      <c r="K60" s="1" t="s">
        <v>6944</v>
      </c>
      <c r="L60" s="1"/>
      <c r="M60" s="20">
        <f t="shared" si="0"/>
        <v>0</v>
      </c>
    </row>
    <row r="61" spans="1:13" ht="20.100000000000001" customHeight="1" x14ac:dyDescent="0.15">
      <c r="A61" s="1" t="s">
        <v>8</v>
      </c>
      <c r="B61" s="1" t="s">
        <v>6938</v>
      </c>
      <c r="C61" s="1" t="s">
        <v>6945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662</v>
      </c>
      <c r="J61" s="1" t="s">
        <v>663</v>
      </c>
      <c r="K61" s="1" t="s">
        <v>6946</v>
      </c>
      <c r="L61" s="1"/>
      <c r="M61" s="20">
        <f t="shared" si="0"/>
        <v>1</v>
      </c>
    </row>
    <row r="62" spans="1:13" ht="20.100000000000001" customHeight="1" x14ac:dyDescent="0.15">
      <c r="A62" s="1" t="s">
        <v>8</v>
      </c>
      <c r="B62" s="1" t="s">
        <v>6938</v>
      </c>
      <c r="C62" s="1" t="s">
        <v>6947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662</v>
      </c>
      <c r="J62" s="1" t="s">
        <v>663</v>
      </c>
      <c r="K62" s="1" t="s">
        <v>6948</v>
      </c>
      <c r="L62" s="1"/>
      <c r="M62" s="20">
        <f t="shared" si="0"/>
        <v>1</v>
      </c>
    </row>
    <row r="63" spans="1:13" ht="20.100000000000001" customHeight="1" x14ac:dyDescent="0.15">
      <c r="A63" s="1" t="s">
        <v>8</v>
      </c>
      <c r="B63" s="1" t="s">
        <v>6938</v>
      </c>
      <c r="C63" s="1" t="s">
        <v>6949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83</v>
      </c>
      <c r="I63" s="1" t="s">
        <v>84</v>
      </c>
      <c r="J63" s="1" t="s">
        <v>85</v>
      </c>
      <c r="K63" s="1" t="s">
        <v>6950</v>
      </c>
      <c r="L63" s="1"/>
      <c r="M63" s="20">
        <f t="shared" si="0"/>
        <v>0</v>
      </c>
    </row>
    <row r="64" spans="1:13" ht="20.100000000000001" customHeight="1" x14ac:dyDescent="0.15">
      <c r="A64" s="1" t="s">
        <v>8</v>
      </c>
      <c r="B64" s="1" t="s">
        <v>6951</v>
      </c>
      <c r="C64" s="1" t="s">
        <v>6952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212</v>
      </c>
      <c r="I64" s="1" t="s">
        <v>84</v>
      </c>
      <c r="J64" s="1" t="s">
        <v>1137</v>
      </c>
      <c r="K64" s="1" t="s">
        <v>6953</v>
      </c>
      <c r="L64" s="1"/>
      <c r="M64" s="20">
        <f t="shared" si="0"/>
        <v>1</v>
      </c>
    </row>
    <row r="65" spans="1:13" ht="20.100000000000001" customHeight="1" x14ac:dyDescent="0.15">
      <c r="A65" s="1" t="s">
        <v>8</v>
      </c>
      <c r="B65" s="1" t="s">
        <v>6951</v>
      </c>
      <c r="C65" s="1" t="s">
        <v>6954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212</v>
      </c>
      <c r="I65" s="1" t="s">
        <v>84</v>
      </c>
      <c r="J65" s="1" t="s">
        <v>1137</v>
      </c>
      <c r="K65" s="1" t="s">
        <v>6955</v>
      </c>
      <c r="L65" s="1"/>
      <c r="M65" s="20">
        <f t="shared" si="0"/>
        <v>1</v>
      </c>
    </row>
    <row r="66" spans="1:13" ht="20.100000000000001" customHeight="1" x14ac:dyDescent="0.15">
      <c r="A66" s="1" t="s">
        <v>8</v>
      </c>
      <c r="B66" s="1" t="s">
        <v>6951</v>
      </c>
      <c r="C66" s="1" t="s">
        <v>6956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2038</v>
      </c>
      <c r="I66" s="1" t="s">
        <v>84</v>
      </c>
      <c r="J66" s="1" t="s">
        <v>6853</v>
      </c>
      <c r="K66" s="1" t="s">
        <v>6957</v>
      </c>
      <c r="L66" s="1"/>
      <c r="M66" s="20">
        <f t="shared" si="0"/>
        <v>1</v>
      </c>
    </row>
    <row r="67" spans="1:13" ht="20.100000000000001" customHeight="1" x14ac:dyDescent="0.15">
      <c r="A67" s="1" t="s">
        <v>8</v>
      </c>
      <c r="B67" s="1" t="s">
        <v>6951</v>
      </c>
      <c r="C67" s="1" t="s">
        <v>6958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448</v>
      </c>
      <c r="K67" s="1" t="s">
        <v>6959</v>
      </c>
      <c r="L67" s="1"/>
      <c r="M67" s="20">
        <f t="shared" si="0"/>
        <v>1</v>
      </c>
    </row>
    <row r="68" spans="1:13" ht="20.100000000000001" customHeight="1" x14ac:dyDescent="0.15">
      <c r="A68" s="1" t="s">
        <v>8</v>
      </c>
      <c r="B68" s="1" t="s">
        <v>6951</v>
      </c>
      <c r="C68" s="1" t="s">
        <v>6960</v>
      </c>
      <c r="D68" s="1" t="s">
        <v>50</v>
      </c>
      <c r="E68" s="1" t="s">
        <v>51</v>
      </c>
      <c r="F68" s="1" t="s">
        <v>179</v>
      </c>
      <c r="G68" s="1" t="s">
        <v>82</v>
      </c>
      <c r="H68" s="1" t="s">
        <v>83</v>
      </c>
      <c r="I68" s="1" t="s">
        <v>84</v>
      </c>
      <c r="J68" s="1" t="s">
        <v>85</v>
      </c>
      <c r="K68" s="1" t="s">
        <v>6961</v>
      </c>
      <c r="L68" s="1"/>
      <c r="M68" s="20">
        <f t="shared" si="0"/>
        <v>0</v>
      </c>
    </row>
    <row r="69" spans="1:13" ht="20.100000000000001" customHeight="1" x14ac:dyDescent="0.15">
      <c r="A69" s="1" t="s">
        <v>8</v>
      </c>
      <c r="B69" s="1" t="s">
        <v>6951</v>
      </c>
      <c r="C69" s="1" t="s">
        <v>6962</v>
      </c>
      <c r="D69" s="1" t="s">
        <v>78</v>
      </c>
      <c r="E69" s="1" t="s">
        <v>51</v>
      </c>
      <c r="F69" s="1" t="s">
        <v>179</v>
      </c>
      <c r="G69" s="1" t="s">
        <v>82</v>
      </c>
      <c r="H69" s="1" t="s">
        <v>212</v>
      </c>
      <c r="I69" s="1" t="s">
        <v>84</v>
      </c>
      <c r="J69" s="1" t="s">
        <v>1137</v>
      </c>
      <c r="K69" s="1" t="s">
        <v>6963</v>
      </c>
      <c r="L69" s="1"/>
      <c r="M69" s="20">
        <f t="shared" si="0"/>
        <v>0</v>
      </c>
    </row>
    <row r="70" spans="1:13" ht="20.100000000000001" customHeight="1" x14ac:dyDescent="0.15">
      <c r="A70" s="1" t="s">
        <v>8</v>
      </c>
      <c r="B70" s="1" t="s">
        <v>6951</v>
      </c>
      <c r="C70" s="1" t="s">
        <v>6964</v>
      </c>
      <c r="D70" s="1" t="s">
        <v>78</v>
      </c>
      <c r="E70" s="1" t="s">
        <v>51</v>
      </c>
      <c r="F70" s="1" t="s">
        <v>179</v>
      </c>
      <c r="G70" s="1" t="s">
        <v>82</v>
      </c>
      <c r="H70" s="1" t="s">
        <v>212</v>
      </c>
      <c r="I70" s="1" t="s">
        <v>84</v>
      </c>
      <c r="J70" s="1" t="s">
        <v>1137</v>
      </c>
      <c r="K70" s="1" t="s">
        <v>6965</v>
      </c>
      <c r="L70" s="1"/>
      <c r="M70" s="20">
        <f t="shared" si="0"/>
        <v>0</v>
      </c>
    </row>
    <row r="71" spans="1:13" ht="20.100000000000001" customHeight="1" x14ac:dyDescent="0.15">
      <c r="A71" s="1" t="s">
        <v>8</v>
      </c>
      <c r="B71" s="1" t="s">
        <v>6951</v>
      </c>
      <c r="C71" s="1" t="s">
        <v>6966</v>
      </c>
      <c r="D71" s="1" t="s">
        <v>78</v>
      </c>
      <c r="E71" s="1" t="s">
        <v>51</v>
      </c>
      <c r="F71" s="1" t="s">
        <v>179</v>
      </c>
      <c r="G71" s="1" t="s">
        <v>82</v>
      </c>
      <c r="H71" s="1" t="s">
        <v>212</v>
      </c>
      <c r="I71" s="1" t="s">
        <v>84</v>
      </c>
      <c r="J71" s="1" t="s">
        <v>1137</v>
      </c>
      <c r="K71" s="1" t="s">
        <v>6967</v>
      </c>
      <c r="L71" s="1"/>
      <c r="M71" s="20">
        <f t="shared" si="0"/>
        <v>0</v>
      </c>
    </row>
    <row r="72" spans="1:13" ht="20.100000000000001" customHeight="1" x14ac:dyDescent="0.15">
      <c r="A72" s="1" t="s">
        <v>8</v>
      </c>
      <c r="B72" s="1" t="s">
        <v>6951</v>
      </c>
      <c r="C72" s="1" t="s">
        <v>6968</v>
      </c>
      <c r="D72" s="1" t="s">
        <v>78</v>
      </c>
      <c r="E72" s="1" t="s">
        <v>51</v>
      </c>
      <c r="F72" s="1" t="s">
        <v>51</v>
      </c>
      <c r="G72" s="1" t="s">
        <v>82</v>
      </c>
      <c r="H72" s="1" t="s">
        <v>212</v>
      </c>
      <c r="I72" s="1" t="s">
        <v>84</v>
      </c>
      <c r="J72" s="1" t="s">
        <v>1137</v>
      </c>
      <c r="K72" s="1" t="s">
        <v>6969</v>
      </c>
      <c r="L72" s="1"/>
      <c r="M72" s="20">
        <f t="shared" si="0"/>
        <v>1</v>
      </c>
    </row>
    <row r="73" spans="1:13" ht="20.100000000000001" customHeight="1" x14ac:dyDescent="0.15">
      <c r="A73" s="1" t="s">
        <v>8</v>
      </c>
      <c r="B73" s="1" t="s">
        <v>6951</v>
      </c>
      <c r="C73" s="1" t="s">
        <v>6970</v>
      </c>
      <c r="D73" s="1" t="s">
        <v>78</v>
      </c>
      <c r="E73" s="1" t="s">
        <v>51</v>
      </c>
      <c r="F73" s="1" t="s">
        <v>51</v>
      </c>
      <c r="G73" s="1" t="s">
        <v>82</v>
      </c>
      <c r="H73" s="1" t="s">
        <v>2038</v>
      </c>
      <c r="I73" s="1" t="s">
        <v>84</v>
      </c>
      <c r="J73" s="1" t="s">
        <v>6853</v>
      </c>
      <c r="K73" s="1" t="s">
        <v>6971</v>
      </c>
      <c r="L73" s="1"/>
      <c r="M73" s="20">
        <f t="shared" si="0"/>
        <v>1</v>
      </c>
    </row>
    <row r="74" spans="1:13" ht="20.100000000000001" customHeight="1" x14ac:dyDescent="0.15">
      <c r="A74" s="1" t="s">
        <v>8</v>
      </c>
      <c r="B74" s="1" t="s">
        <v>6951</v>
      </c>
      <c r="C74" s="1" t="s">
        <v>6972</v>
      </c>
      <c r="D74" s="1" t="s">
        <v>78</v>
      </c>
      <c r="E74" s="1" t="s">
        <v>51</v>
      </c>
      <c r="F74" s="1" t="s">
        <v>179</v>
      </c>
      <c r="G74" s="1" t="s">
        <v>82</v>
      </c>
      <c r="H74" s="1" t="s">
        <v>83</v>
      </c>
      <c r="I74" s="1" t="s">
        <v>84</v>
      </c>
      <c r="J74" s="1" t="s">
        <v>85</v>
      </c>
      <c r="K74" s="1" t="s">
        <v>6973</v>
      </c>
      <c r="L74" s="1"/>
      <c r="M74" s="20">
        <f t="shared" ref="M74:M138" si="2">IF(F74="○",1,0)</f>
        <v>0</v>
      </c>
    </row>
    <row r="75" spans="1:13" ht="20.100000000000001" customHeight="1" x14ac:dyDescent="0.15">
      <c r="A75" s="1" t="s">
        <v>8</v>
      </c>
      <c r="B75" s="1" t="s">
        <v>6974</v>
      </c>
      <c r="C75" s="1" t="s">
        <v>6975</v>
      </c>
      <c r="D75" s="1" t="s">
        <v>50</v>
      </c>
      <c r="E75" s="1" t="s">
        <v>51</v>
      </c>
      <c r="F75" s="1" t="s">
        <v>179</v>
      </c>
      <c r="G75" s="1" t="s">
        <v>82</v>
      </c>
      <c r="H75" s="1" t="s">
        <v>212</v>
      </c>
      <c r="I75" s="1" t="s">
        <v>84</v>
      </c>
      <c r="J75" s="1" t="s">
        <v>1137</v>
      </c>
      <c r="K75" s="1" t="s">
        <v>687</v>
      </c>
      <c r="L75" s="1"/>
      <c r="M75" s="20">
        <f t="shared" si="2"/>
        <v>0</v>
      </c>
    </row>
    <row r="76" spans="1:13" ht="20.100000000000001" customHeight="1" x14ac:dyDescent="0.15">
      <c r="A76" s="1" t="s">
        <v>8</v>
      </c>
      <c r="B76" s="1" t="s">
        <v>6974</v>
      </c>
      <c r="C76" s="1" t="s">
        <v>6976</v>
      </c>
      <c r="D76" s="1" t="s">
        <v>50</v>
      </c>
      <c r="E76" s="1" t="s">
        <v>51</v>
      </c>
      <c r="F76" s="1" t="s">
        <v>51</v>
      </c>
      <c r="G76" s="1" t="s">
        <v>82</v>
      </c>
      <c r="H76" s="1" t="s">
        <v>212</v>
      </c>
      <c r="I76" s="1" t="s">
        <v>84</v>
      </c>
      <c r="J76" s="1" t="s">
        <v>1137</v>
      </c>
      <c r="K76" s="1" t="s">
        <v>6977</v>
      </c>
      <c r="L76" s="1"/>
      <c r="M76" s="20">
        <f t="shared" si="2"/>
        <v>1</v>
      </c>
    </row>
    <row r="77" spans="1:13" ht="20.100000000000001" customHeight="1" x14ac:dyDescent="0.15">
      <c r="A77" s="1" t="s">
        <v>8</v>
      </c>
      <c r="B77" s="1" t="s">
        <v>6974</v>
      </c>
      <c r="C77" s="1" t="s">
        <v>6978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2140</v>
      </c>
      <c r="I77" s="1" t="s">
        <v>84</v>
      </c>
      <c r="J77" s="1" t="s">
        <v>2362</v>
      </c>
      <c r="K77" s="1" t="s">
        <v>6979</v>
      </c>
      <c r="L77" s="1"/>
      <c r="M77" s="20">
        <f t="shared" si="2"/>
        <v>1</v>
      </c>
    </row>
    <row r="78" spans="1:13" ht="20.100000000000001" customHeight="1" x14ac:dyDescent="0.15">
      <c r="A78" s="1" t="s">
        <v>8</v>
      </c>
      <c r="B78" s="1" t="s">
        <v>6974</v>
      </c>
      <c r="C78" s="1" t="s">
        <v>6980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2140</v>
      </c>
      <c r="I78" s="1" t="s">
        <v>84</v>
      </c>
      <c r="J78" s="1" t="s">
        <v>2362</v>
      </c>
      <c r="K78" s="1" t="s">
        <v>6981</v>
      </c>
      <c r="L78" s="1"/>
      <c r="M78" s="20">
        <f t="shared" si="2"/>
        <v>1</v>
      </c>
    </row>
    <row r="79" spans="1:13" ht="20.100000000000001" customHeight="1" x14ac:dyDescent="0.15">
      <c r="A79" s="1" t="s">
        <v>8</v>
      </c>
      <c r="B79" s="1" t="s">
        <v>6974</v>
      </c>
      <c r="C79" s="1" t="s">
        <v>6982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2140</v>
      </c>
      <c r="I79" s="1" t="s">
        <v>84</v>
      </c>
      <c r="J79" s="1" t="s">
        <v>2362</v>
      </c>
      <c r="K79" s="1" t="s">
        <v>6983</v>
      </c>
      <c r="L79" s="1"/>
      <c r="M79" s="20">
        <f t="shared" si="2"/>
        <v>1</v>
      </c>
    </row>
    <row r="80" spans="1:13" ht="20.100000000000001" customHeight="1" x14ac:dyDescent="0.15">
      <c r="A80" s="1" t="s">
        <v>8</v>
      </c>
      <c r="B80" s="1" t="s">
        <v>6974</v>
      </c>
      <c r="C80" s="1" t="s">
        <v>6984</v>
      </c>
      <c r="D80" s="1" t="s">
        <v>50</v>
      </c>
      <c r="E80" s="1" t="s">
        <v>51</v>
      </c>
      <c r="F80" s="1" t="s">
        <v>51</v>
      </c>
      <c r="G80" s="1" t="s">
        <v>82</v>
      </c>
      <c r="H80" s="1" t="s">
        <v>2140</v>
      </c>
      <c r="I80" s="1" t="s">
        <v>84</v>
      </c>
      <c r="J80" s="1" t="s">
        <v>2362</v>
      </c>
      <c r="K80" s="1" t="s">
        <v>6985</v>
      </c>
      <c r="L80" s="1"/>
      <c r="M80" s="20">
        <f t="shared" si="2"/>
        <v>1</v>
      </c>
    </row>
    <row r="81" spans="1:13" ht="20.100000000000001" customHeight="1" x14ac:dyDescent="0.15">
      <c r="A81" s="1" t="s">
        <v>8</v>
      </c>
      <c r="B81" s="1" t="s">
        <v>6974</v>
      </c>
      <c r="C81" s="1" t="s">
        <v>6986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2140</v>
      </c>
      <c r="I81" s="1" t="s">
        <v>84</v>
      </c>
      <c r="J81" s="1" t="s">
        <v>2362</v>
      </c>
      <c r="K81" s="1" t="s">
        <v>6987</v>
      </c>
      <c r="L81" s="1"/>
      <c r="M81" s="20">
        <f t="shared" si="2"/>
        <v>1</v>
      </c>
    </row>
    <row r="82" spans="1:13" ht="20.100000000000001" customHeight="1" x14ac:dyDescent="0.15">
      <c r="A82" s="1" t="s">
        <v>8</v>
      </c>
      <c r="B82" s="1" t="s">
        <v>6974</v>
      </c>
      <c r="C82" s="1" t="s">
        <v>6988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2140</v>
      </c>
      <c r="I82" s="1" t="s">
        <v>84</v>
      </c>
      <c r="J82" s="1" t="s">
        <v>2362</v>
      </c>
      <c r="K82" s="1" t="s">
        <v>6989</v>
      </c>
      <c r="L82" s="1"/>
      <c r="M82" s="20">
        <f t="shared" si="2"/>
        <v>1</v>
      </c>
    </row>
    <row r="83" spans="1:13" ht="20.100000000000001" customHeight="1" x14ac:dyDescent="0.15">
      <c r="A83" s="1" t="s">
        <v>8</v>
      </c>
      <c r="B83" s="1" t="s">
        <v>6974</v>
      </c>
      <c r="C83" s="1" t="s">
        <v>6990</v>
      </c>
      <c r="D83" s="1" t="s">
        <v>50</v>
      </c>
      <c r="E83" s="1" t="s">
        <v>51</v>
      </c>
      <c r="F83" s="1" t="s">
        <v>26832</v>
      </c>
      <c r="G83" s="1" t="s">
        <v>82</v>
      </c>
      <c r="H83" s="1" t="s">
        <v>180</v>
      </c>
      <c r="I83" s="1" t="s">
        <v>447</v>
      </c>
      <c r="J83" s="1" t="s">
        <v>730</v>
      </c>
      <c r="K83" s="1" t="s">
        <v>6991</v>
      </c>
      <c r="L83" s="1"/>
      <c r="M83" s="20">
        <f t="shared" si="2"/>
        <v>0</v>
      </c>
    </row>
    <row r="84" spans="1:13" ht="20.100000000000001" customHeight="1" x14ac:dyDescent="0.15">
      <c r="A84" s="1" t="s">
        <v>8</v>
      </c>
      <c r="B84" s="1" t="s">
        <v>6974</v>
      </c>
      <c r="C84" s="1" t="s">
        <v>6992</v>
      </c>
      <c r="D84" s="1" t="s">
        <v>50</v>
      </c>
      <c r="E84" s="1" t="s">
        <v>51</v>
      </c>
      <c r="F84" s="1" t="s">
        <v>26832</v>
      </c>
      <c r="G84" s="1" t="s">
        <v>82</v>
      </c>
      <c r="H84" s="1" t="s">
        <v>180</v>
      </c>
      <c r="I84" s="1" t="s">
        <v>447</v>
      </c>
      <c r="J84" s="1" t="s">
        <v>730</v>
      </c>
      <c r="K84" s="1" t="s">
        <v>6993</v>
      </c>
      <c r="L84" s="1"/>
      <c r="M84" s="20">
        <f t="shared" si="2"/>
        <v>0</v>
      </c>
    </row>
    <row r="85" spans="1:13" ht="20.100000000000001" customHeight="1" x14ac:dyDescent="0.15">
      <c r="A85" s="1" t="s">
        <v>8</v>
      </c>
      <c r="B85" s="1" t="s">
        <v>6974</v>
      </c>
      <c r="C85" s="1" t="s">
        <v>6994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739</v>
      </c>
      <c r="I85" s="1" t="s">
        <v>54</v>
      </c>
      <c r="J85" s="1" t="s">
        <v>6858</v>
      </c>
      <c r="K85" s="1" t="s">
        <v>6995</v>
      </c>
      <c r="L85" s="1"/>
      <c r="M85" s="20">
        <f t="shared" si="2"/>
        <v>1</v>
      </c>
    </row>
    <row r="86" spans="1:13" ht="20.100000000000001" customHeight="1" x14ac:dyDescent="0.15">
      <c r="A86" s="1" t="s">
        <v>8</v>
      </c>
      <c r="B86" s="1" t="s">
        <v>6974</v>
      </c>
      <c r="C86" s="1" t="s">
        <v>6996</v>
      </c>
      <c r="D86" s="1" t="s">
        <v>50</v>
      </c>
      <c r="E86" s="1" t="s">
        <v>51</v>
      </c>
      <c r="F86" s="1" t="s">
        <v>51</v>
      </c>
      <c r="G86" s="1" t="s">
        <v>52</v>
      </c>
      <c r="H86" s="1" t="s">
        <v>739</v>
      </c>
      <c r="I86" s="1" t="s">
        <v>54</v>
      </c>
      <c r="J86" s="1" t="s">
        <v>6858</v>
      </c>
      <c r="K86" s="1" t="s">
        <v>6997</v>
      </c>
      <c r="L86" s="1"/>
      <c r="M86" s="20">
        <f t="shared" si="2"/>
        <v>1</v>
      </c>
    </row>
    <row r="87" spans="1:13" ht="20.100000000000001" customHeight="1" x14ac:dyDescent="0.15">
      <c r="A87" s="1" t="s">
        <v>8</v>
      </c>
      <c r="B87" s="1" t="s">
        <v>6974</v>
      </c>
      <c r="C87" s="1" t="s">
        <v>6998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739</v>
      </c>
      <c r="I87" s="1" t="s">
        <v>54</v>
      </c>
      <c r="J87" s="1" t="s">
        <v>6858</v>
      </c>
      <c r="K87" s="1" t="s">
        <v>6999</v>
      </c>
      <c r="L87" s="1"/>
      <c r="M87" s="20">
        <f t="shared" si="2"/>
        <v>1</v>
      </c>
    </row>
    <row r="88" spans="1:13" ht="20.100000000000001" customHeight="1" x14ac:dyDescent="0.15">
      <c r="A88" s="1" t="s">
        <v>8</v>
      </c>
      <c r="B88" s="1" t="s">
        <v>6974</v>
      </c>
      <c r="C88" s="1" t="s">
        <v>7000</v>
      </c>
      <c r="D88" s="1" t="s">
        <v>50</v>
      </c>
      <c r="E88" s="1" t="s">
        <v>51</v>
      </c>
      <c r="F88" s="1" t="s">
        <v>51</v>
      </c>
      <c r="G88" s="1" t="s">
        <v>52</v>
      </c>
      <c r="H88" s="1" t="s">
        <v>739</v>
      </c>
      <c r="I88" s="1" t="s">
        <v>54</v>
      </c>
      <c r="J88" s="1" t="s">
        <v>6858</v>
      </c>
      <c r="K88" s="1" t="s">
        <v>7001</v>
      </c>
      <c r="L88" s="1"/>
      <c r="M88" s="20">
        <f t="shared" si="2"/>
        <v>1</v>
      </c>
    </row>
    <row r="89" spans="1:13" ht="20.100000000000001" customHeight="1" x14ac:dyDescent="0.15">
      <c r="A89" s="1" t="s">
        <v>8</v>
      </c>
      <c r="B89" s="1" t="s">
        <v>6974</v>
      </c>
      <c r="C89" s="1" t="s">
        <v>7002</v>
      </c>
      <c r="D89" s="1" t="s">
        <v>78</v>
      </c>
      <c r="E89" s="1" t="s">
        <v>51</v>
      </c>
      <c r="F89" s="1" t="s">
        <v>179</v>
      </c>
      <c r="G89" s="1" t="s">
        <v>82</v>
      </c>
      <c r="H89" s="1" t="s">
        <v>212</v>
      </c>
      <c r="I89" s="1" t="s">
        <v>84</v>
      </c>
      <c r="J89" s="1" t="s">
        <v>1137</v>
      </c>
      <c r="K89" s="1" t="s">
        <v>7003</v>
      </c>
      <c r="L89" s="1"/>
      <c r="M89" s="20">
        <f t="shared" si="2"/>
        <v>0</v>
      </c>
    </row>
    <row r="90" spans="1:13" ht="20.100000000000001" customHeight="1" x14ac:dyDescent="0.15">
      <c r="A90" s="1" t="s">
        <v>8</v>
      </c>
      <c r="B90" s="1" t="s">
        <v>6974</v>
      </c>
      <c r="C90" s="1" t="s">
        <v>7004</v>
      </c>
      <c r="D90" s="1" t="s">
        <v>78</v>
      </c>
      <c r="E90" s="1" t="s">
        <v>51</v>
      </c>
      <c r="F90" s="1" t="s">
        <v>179</v>
      </c>
      <c r="G90" s="1" t="s">
        <v>82</v>
      </c>
      <c r="H90" s="1" t="s">
        <v>212</v>
      </c>
      <c r="I90" s="1" t="s">
        <v>84</v>
      </c>
      <c r="J90" s="1" t="s">
        <v>1137</v>
      </c>
      <c r="K90" s="1" t="s">
        <v>7005</v>
      </c>
      <c r="L90" s="1"/>
      <c r="M90" s="20">
        <f t="shared" si="2"/>
        <v>0</v>
      </c>
    </row>
    <row r="91" spans="1:13" ht="20.100000000000001" customHeight="1" x14ac:dyDescent="0.15">
      <c r="A91" s="1" t="s">
        <v>8</v>
      </c>
      <c r="B91" s="1" t="s">
        <v>6974</v>
      </c>
      <c r="C91" s="1" t="s">
        <v>7006</v>
      </c>
      <c r="D91" s="1" t="s">
        <v>78</v>
      </c>
      <c r="E91" s="1" t="s">
        <v>51</v>
      </c>
      <c r="F91" s="1" t="s">
        <v>179</v>
      </c>
      <c r="G91" s="1" t="s">
        <v>82</v>
      </c>
      <c r="H91" s="1" t="s">
        <v>212</v>
      </c>
      <c r="I91" s="1" t="s">
        <v>84</v>
      </c>
      <c r="J91" s="1" t="s">
        <v>1137</v>
      </c>
      <c r="K91" s="1" t="s">
        <v>7007</v>
      </c>
      <c r="L91" s="1"/>
      <c r="M91" s="20">
        <f t="shared" si="2"/>
        <v>0</v>
      </c>
    </row>
    <row r="92" spans="1:13" ht="20.100000000000001" customHeight="1" x14ac:dyDescent="0.15">
      <c r="A92" s="1" t="s">
        <v>8</v>
      </c>
      <c r="B92" s="1" t="s">
        <v>6974</v>
      </c>
      <c r="C92" s="1" t="s">
        <v>7008</v>
      </c>
      <c r="D92" s="1" t="s">
        <v>78</v>
      </c>
      <c r="E92" s="1" t="s">
        <v>51</v>
      </c>
      <c r="F92" s="1" t="s">
        <v>51</v>
      </c>
      <c r="G92" s="1" t="s">
        <v>82</v>
      </c>
      <c r="H92" s="1" t="s">
        <v>2140</v>
      </c>
      <c r="I92" s="1" t="s">
        <v>84</v>
      </c>
      <c r="J92" s="1" t="s">
        <v>2362</v>
      </c>
      <c r="K92" s="1" t="s">
        <v>7009</v>
      </c>
      <c r="L92" s="1"/>
      <c r="M92" s="20">
        <f t="shared" si="2"/>
        <v>1</v>
      </c>
    </row>
    <row r="93" spans="1:13" ht="20.100000000000001" customHeight="1" x14ac:dyDescent="0.15">
      <c r="A93" s="1" t="s">
        <v>8</v>
      </c>
      <c r="B93" s="1" t="s">
        <v>6974</v>
      </c>
      <c r="C93" s="1" t="s">
        <v>7010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2140</v>
      </c>
      <c r="I93" s="1" t="s">
        <v>84</v>
      </c>
      <c r="J93" s="1" t="s">
        <v>2362</v>
      </c>
      <c r="K93" s="1" t="s">
        <v>7011</v>
      </c>
      <c r="L93" s="1"/>
      <c r="M93" s="20">
        <f t="shared" si="2"/>
        <v>1</v>
      </c>
    </row>
    <row r="94" spans="1:13" ht="20.100000000000001" customHeight="1" x14ac:dyDescent="0.15">
      <c r="A94" s="1" t="s">
        <v>8</v>
      </c>
      <c r="B94" s="1" t="s">
        <v>6974</v>
      </c>
      <c r="C94" s="1" t="s">
        <v>7012</v>
      </c>
      <c r="D94" s="1" t="s">
        <v>78</v>
      </c>
      <c r="E94" s="1" t="s">
        <v>51</v>
      </c>
      <c r="F94" s="1" t="s">
        <v>51</v>
      </c>
      <c r="G94" s="1" t="s">
        <v>82</v>
      </c>
      <c r="H94" s="1" t="s">
        <v>2140</v>
      </c>
      <c r="I94" s="1" t="s">
        <v>84</v>
      </c>
      <c r="J94" s="1" t="s">
        <v>2362</v>
      </c>
      <c r="K94" s="1" t="s">
        <v>7013</v>
      </c>
      <c r="L94" s="1"/>
      <c r="M94" s="20">
        <f t="shared" si="2"/>
        <v>1</v>
      </c>
    </row>
    <row r="95" spans="1:13" ht="20.100000000000001" customHeight="1" x14ac:dyDescent="0.15">
      <c r="A95" s="1" t="s">
        <v>8</v>
      </c>
      <c r="B95" s="1" t="s">
        <v>6974</v>
      </c>
      <c r="C95" s="1" t="s">
        <v>7014</v>
      </c>
      <c r="D95" s="1" t="s">
        <v>78</v>
      </c>
      <c r="E95" s="1" t="s">
        <v>51</v>
      </c>
      <c r="F95" s="1" t="s">
        <v>51</v>
      </c>
      <c r="G95" s="1" t="s">
        <v>82</v>
      </c>
      <c r="H95" s="1" t="s">
        <v>2140</v>
      </c>
      <c r="I95" s="1" t="s">
        <v>84</v>
      </c>
      <c r="J95" s="1" t="s">
        <v>2362</v>
      </c>
      <c r="K95" s="1" t="s">
        <v>7015</v>
      </c>
      <c r="L95" s="1"/>
      <c r="M95" s="20">
        <f t="shared" si="2"/>
        <v>1</v>
      </c>
    </row>
    <row r="96" spans="1:13" ht="20.100000000000001" customHeight="1" x14ac:dyDescent="0.15">
      <c r="A96" s="1" t="s">
        <v>8</v>
      </c>
      <c r="B96" s="1" t="s">
        <v>6974</v>
      </c>
      <c r="C96" s="1" t="s">
        <v>7016</v>
      </c>
      <c r="D96" s="1" t="s">
        <v>78</v>
      </c>
      <c r="E96" s="1" t="s">
        <v>51</v>
      </c>
      <c r="F96" s="1" t="s">
        <v>51</v>
      </c>
      <c r="G96" s="1" t="s">
        <v>82</v>
      </c>
      <c r="H96" s="1" t="s">
        <v>2140</v>
      </c>
      <c r="I96" s="1" t="s">
        <v>84</v>
      </c>
      <c r="J96" s="1" t="s">
        <v>2362</v>
      </c>
      <c r="K96" s="1" t="s">
        <v>7017</v>
      </c>
      <c r="L96" s="1"/>
      <c r="M96" s="20">
        <f t="shared" si="2"/>
        <v>1</v>
      </c>
    </row>
    <row r="97" spans="1:13" ht="20.100000000000001" customHeight="1" x14ac:dyDescent="0.15">
      <c r="A97" s="1" t="s">
        <v>8</v>
      </c>
      <c r="B97" s="1" t="s">
        <v>6974</v>
      </c>
      <c r="C97" s="1" t="s">
        <v>7018</v>
      </c>
      <c r="D97" s="1" t="s">
        <v>78</v>
      </c>
      <c r="E97" s="1" t="s">
        <v>51</v>
      </c>
      <c r="F97" s="1" t="s">
        <v>51</v>
      </c>
      <c r="G97" s="1" t="s">
        <v>82</v>
      </c>
      <c r="H97" s="1" t="s">
        <v>2140</v>
      </c>
      <c r="I97" s="1" t="s">
        <v>84</v>
      </c>
      <c r="J97" s="1" t="s">
        <v>2362</v>
      </c>
      <c r="K97" s="1" t="s">
        <v>7019</v>
      </c>
      <c r="L97" s="1"/>
      <c r="M97" s="20">
        <f t="shared" si="2"/>
        <v>1</v>
      </c>
    </row>
    <row r="98" spans="1:13" ht="20.100000000000001" customHeight="1" x14ac:dyDescent="0.15">
      <c r="A98" s="1" t="s">
        <v>8</v>
      </c>
      <c r="B98" s="1" t="s">
        <v>6974</v>
      </c>
      <c r="C98" s="1" t="s">
        <v>7020</v>
      </c>
      <c r="D98" s="1" t="s">
        <v>78</v>
      </c>
      <c r="E98" s="1" t="s">
        <v>51</v>
      </c>
      <c r="F98" s="1" t="s">
        <v>51</v>
      </c>
      <c r="G98" s="1" t="s">
        <v>82</v>
      </c>
      <c r="H98" s="1" t="s">
        <v>2140</v>
      </c>
      <c r="I98" s="1" t="s">
        <v>84</v>
      </c>
      <c r="J98" s="1" t="s">
        <v>2362</v>
      </c>
      <c r="K98" s="1" t="s">
        <v>7021</v>
      </c>
      <c r="L98" s="1"/>
      <c r="M98" s="20">
        <f t="shared" si="2"/>
        <v>1</v>
      </c>
    </row>
    <row r="99" spans="1:13" ht="20.100000000000001" customHeight="1" x14ac:dyDescent="0.15">
      <c r="A99" s="1" t="s">
        <v>8</v>
      </c>
      <c r="B99" s="1" t="s">
        <v>6974</v>
      </c>
      <c r="C99" s="1" t="s">
        <v>7022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739</v>
      </c>
      <c r="I99" s="1" t="s">
        <v>54</v>
      </c>
      <c r="J99" s="1" t="s">
        <v>6858</v>
      </c>
      <c r="K99" s="1" t="s">
        <v>7023</v>
      </c>
      <c r="L99" s="1"/>
      <c r="M99" s="20">
        <f t="shared" si="2"/>
        <v>1</v>
      </c>
    </row>
    <row r="100" spans="1:13" ht="20.100000000000001" customHeight="1" x14ac:dyDescent="0.15">
      <c r="A100" s="1" t="s">
        <v>8</v>
      </c>
      <c r="B100" s="1" t="s">
        <v>6974</v>
      </c>
      <c r="C100" s="1" t="s">
        <v>7024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739</v>
      </c>
      <c r="I100" s="1" t="s">
        <v>54</v>
      </c>
      <c r="J100" s="1" t="s">
        <v>6858</v>
      </c>
      <c r="K100" s="1" t="s">
        <v>7025</v>
      </c>
      <c r="L100" s="1"/>
      <c r="M100" s="20">
        <f t="shared" si="2"/>
        <v>1</v>
      </c>
    </row>
    <row r="101" spans="1:13" ht="20.100000000000001" customHeight="1" x14ac:dyDescent="0.15">
      <c r="A101" s="1" t="s">
        <v>8</v>
      </c>
      <c r="B101" s="1" t="s">
        <v>6974</v>
      </c>
      <c r="C101" s="1" t="s">
        <v>7026</v>
      </c>
      <c r="D101" s="1" t="s">
        <v>78</v>
      </c>
      <c r="E101" s="1" t="s">
        <v>51</v>
      </c>
      <c r="F101" s="1" t="s">
        <v>51</v>
      </c>
      <c r="G101" s="1" t="s">
        <v>52</v>
      </c>
      <c r="H101" s="1" t="s">
        <v>739</v>
      </c>
      <c r="I101" s="1" t="s">
        <v>54</v>
      </c>
      <c r="J101" s="1" t="s">
        <v>6858</v>
      </c>
      <c r="K101" s="1" t="s">
        <v>7027</v>
      </c>
      <c r="L101" s="1"/>
      <c r="M101" s="20">
        <f t="shared" si="2"/>
        <v>1</v>
      </c>
    </row>
    <row r="102" spans="1:13" ht="20.100000000000001" customHeight="1" x14ac:dyDescent="0.15">
      <c r="A102" s="1" t="s">
        <v>8</v>
      </c>
      <c r="B102" s="1" t="s">
        <v>6974</v>
      </c>
      <c r="C102" s="1" t="s">
        <v>7028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739</v>
      </c>
      <c r="I102" s="1" t="s">
        <v>54</v>
      </c>
      <c r="J102" s="1" t="s">
        <v>6858</v>
      </c>
      <c r="K102" s="1" t="s">
        <v>7029</v>
      </c>
      <c r="L102" s="1"/>
      <c r="M102" s="20">
        <f t="shared" si="2"/>
        <v>1</v>
      </c>
    </row>
    <row r="103" spans="1:13" ht="20.100000000000001" customHeight="1" x14ac:dyDescent="0.15">
      <c r="A103" s="1" t="s">
        <v>8</v>
      </c>
      <c r="B103" s="1" t="s">
        <v>6974</v>
      </c>
      <c r="C103" s="1" t="s">
        <v>7030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739</v>
      </c>
      <c r="I103" s="1" t="s">
        <v>54</v>
      </c>
      <c r="J103" s="1" t="s">
        <v>6858</v>
      </c>
      <c r="K103" s="1" t="s">
        <v>7031</v>
      </c>
      <c r="L103" s="1"/>
      <c r="M103" s="20">
        <f t="shared" si="2"/>
        <v>1</v>
      </c>
    </row>
    <row r="104" spans="1:13" ht="20.100000000000001" customHeight="1" x14ac:dyDescent="0.15">
      <c r="A104" s="1" t="s">
        <v>8</v>
      </c>
      <c r="B104" s="1" t="s">
        <v>6974</v>
      </c>
      <c r="C104" s="1" t="s">
        <v>7032</v>
      </c>
      <c r="D104" s="1" t="s">
        <v>78</v>
      </c>
      <c r="E104" s="1" t="s">
        <v>51</v>
      </c>
      <c r="F104" s="1" t="s">
        <v>51</v>
      </c>
      <c r="G104" s="1" t="s">
        <v>52</v>
      </c>
      <c r="H104" s="1" t="s">
        <v>739</v>
      </c>
      <c r="I104" s="1" t="s">
        <v>54</v>
      </c>
      <c r="J104" s="1" t="s">
        <v>6858</v>
      </c>
      <c r="K104" s="1" t="s">
        <v>7033</v>
      </c>
      <c r="L104" s="1"/>
      <c r="M104" s="20">
        <f t="shared" si="2"/>
        <v>1</v>
      </c>
    </row>
    <row r="105" spans="1:13" ht="20.100000000000001" customHeight="1" x14ac:dyDescent="0.15">
      <c r="A105" s="1" t="s">
        <v>8</v>
      </c>
      <c r="B105" s="1" t="s">
        <v>6974</v>
      </c>
      <c r="C105" s="1" t="s">
        <v>7034</v>
      </c>
      <c r="D105" s="1" t="s">
        <v>78</v>
      </c>
      <c r="E105" s="1" t="s">
        <v>51</v>
      </c>
      <c r="F105" s="1" t="s">
        <v>51</v>
      </c>
      <c r="G105" s="1" t="s">
        <v>52</v>
      </c>
      <c r="H105" s="1" t="s">
        <v>739</v>
      </c>
      <c r="I105" s="1" t="s">
        <v>54</v>
      </c>
      <c r="J105" s="1" t="s">
        <v>6858</v>
      </c>
      <c r="K105" s="1" t="s">
        <v>7035</v>
      </c>
      <c r="L105" s="1"/>
      <c r="M105" s="20">
        <f t="shared" si="2"/>
        <v>1</v>
      </c>
    </row>
    <row r="106" spans="1:13" ht="20.100000000000001" customHeight="1" x14ac:dyDescent="0.15">
      <c r="A106" s="1" t="s">
        <v>8</v>
      </c>
      <c r="B106" s="1" t="s">
        <v>6974</v>
      </c>
      <c r="C106" s="1" t="s">
        <v>7036</v>
      </c>
      <c r="D106" s="1" t="s">
        <v>78</v>
      </c>
      <c r="E106" s="1" t="s">
        <v>51</v>
      </c>
      <c r="F106" s="1" t="s">
        <v>179</v>
      </c>
      <c r="G106" s="1" t="s">
        <v>82</v>
      </c>
      <c r="H106" s="1" t="s">
        <v>180</v>
      </c>
      <c r="I106" s="1" t="s">
        <v>447</v>
      </c>
      <c r="J106" s="1" t="s">
        <v>730</v>
      </c>
      <c r="K106" s="1" t="s">
        <v>7037</v>
      </c>
      <c r="L106" s="1"/>
      <c r="M106" s="20">
        <f t="shared" si="2"/>
        <v>0</v>
      </c>
    </row>
    <row r="107" spans="1:13" ht="20.100000000000001" customHeight="1" x14ac:dyDescent="0.15">
      <c r="A107" s="1" t="s">
        <v>8</v>
      </c>
      <c r="B107" s="1" t="s">
        <v>7038</v>
      </c>
      <c r="C107" s="1" t="s">
        <v>7039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121</v>
      </c>
      <c r="I107" s="1" t="s">
        <v>662</v>
      </c>
      <c r="J107" s="1" t="s">
        <v>663</v>
      </c>
      <c r="K107" s="1" t="s">
        <v>7040</v>
      </c>
      <c r="L107" s="1"/>
      <c r="M107" s="20">
        <f t="shared" si="2"/>
        <v>1</v>
      </c>
    </row>
    <row r="108" spans="1:13" ht="20.100000000000001" customHeight="1" x14ac:dyDescent="0.15">
      <c r="A108" s="1" t="s">
        <v>8</v>
      </c>
      <c r="B108" s="1" t="s">
        <v>7038</v>
      </c>
      <c r="C108" s="1" t="s">
        <v>7041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121</v>
      </c>
      <c r="I108" s="1" t="s">
        <v>662</v>
      </c>
      <c r="J108" s="1" t="s">
        <v>663</v>
      </c>
      <c r="K108" s="1" t="s">
        <v>7042</v>
      </c>
      <c r="L108" s="1"/>
      <c r="M108" s="20">
        <f t="shared" si="2"/>
        <v>1</v>
      </c>
    </row>
    <row r="109" spans="1:13" ht="20.100000000000001" customHeight="1" x14ac:dyDescent="0.15">
      <c r="A109" s="1" t="s">
        <v>8</v>
      </c>
      <c r="B109" s="1" t="s">
        <v>7038</v>
      </c>
      <c r="C109" s="1" t="s">
        <v>7043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121</v>
      </c>
      <c r="I109" s="1" t="s">
        <v>662</v>
      </c>
      <c r="J109" s="1" t="s">
        <v>663</v>
      </c>
      <c r="K109" s="1" t="s">
        <v>7044</v>
      </c>
      <c r="L109" s="1"/>
      <c r="M109" s="20">
        <f t="shared" si="2"/>
        <v>1</v>
      </c>
    </row>
    <row r="110" spans="1:13" ht="20.100000000000001" customHeight="1" x14ac:dyDescent="0.15">
      <c r="A110" s="1" t="s">
        <v>8</v>
      </c>
      <c r="B110" s="1" t="s">
        <v>7038</v>
      </c>
      <c r="C110" s="1" t="s">
        <v>7045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121</v>
      </c>
      <c r="I110" s="1" t="s">
        <v>662</v>
      </c>
      <c r="J110" s="1" t="s">
        <v>663</v>
      </c>
      <c r="K110" s="1" t="s">
        <v>7046</v>
      </c>
      <c r="L110" s="1"/>
      <c r="M110" s="20">
        <f t="shared" si="2"/>
        <v>1</v>
      </c>
    </row>
    <row r="111" spans="1:13" ht="20.100000000000001" customHeight="1" x14ac:dyDescent="0.15">
      <c r="A111" s="1" t="s">
        <v>8</v>
      </c>
      <c r="B111" s="1" t="s">
        <v>7038</v>
      </c>
      <c r="C111" s="1" t="s">
        <v>7047</v>
      </c>
      <c r="D111" s="1" t="s">
        <v>78</v>
      </c>
      <c r="E111" s="1" t="s">
        <v>51</v>
      </c>
      <c r="F111" s="1" t="s">
        <v>51</v>
      </c>
      <c r="G111" s="1" t="s">
        <v>52</v>
      </c>
      <c r="H111" s="1" t="s">
        <v>121</v>
      </c>
      <c r="I111" s="1" t="s">
        <v>662</v>
      </c>
      <c r="J111" s="1" t="s">
        <v>663</v>
      </c>
      <c r="K111" s="1" t="s">
        <v>7048</v>
      </c>
      <c r="L111" s="1"/>
      <c r="M111" s="20">
        <f t="shared" si="2"/>
        <v>1</v>
      </c>
    </row>
    <row r="112" spans="1:13" ht="20.100000000000001" customHeight="1" x14ac:dyDescent="0.15">
      <c r="A112" s="1" t="s">
        <v>8</v>
      </c>
      <c r="B112" s="1" t="s">
        <v>7038</v>
      </c>
      <c r="C112" s="1" t="s">
        <v>7049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121</v>
      </c>
      <c r="I112" s="1" t="s">
        <v>662</v>
      </c>
      <c r="J112" s="1" t="s">
        <v>663</v>
      </c>
      <c r="K112" s="1" t="s">
        <v>7050</v>
      </c>
      <c r="L112" s="1"/>
      <c r="M112" s="20">
        <f t="shared" si="2"/>
        <v>1</v>
      </c>
    </row>
    <row r="113" spans="1:13" ht="20.100000000000001" customHeight="1" x14ac:dyDescent="0.15">
      <c r="A113" s="1" t="s">
        <v>8</v>
      </c>
      <c r="B113" s="1" t="s">
        <v>7038</v>
      </c>
      <c r="C113" s="1" t="s">
        <v>7051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121</v>
      </c>
      <c r="I113" s="1" t="s">
        <v>662</v>
      </c>
      <c r="J113" s="1" t="s">
        <v>663</v>
      </c>
      <c r="K113" s="1" t="s">
        <v>7052</v>
      </c>
      <c r="L113" s="1"/>
      <c r="M113" s="20">
        <f t="shared" si="2"/>
        <v>1</v>
      </c>
    </row>
    <row r="114" spans="1:13" ht="20.100000000000001" customHeight="1" x14ac:dyDescent="0.15">
      <c r="A114" s="1" t="s">
        <v>8</v>
      </c>
      <c r="B114" s="1" t="s">
        <v>7038</v>
      </c>
      <c r="C114" s="1" t="s">
        <v>7053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121</v>
      </c>
      <c r="I114" s="1" t="s">
        <v>662</v>
      </c>
      <c r="J114" s="1" t="s">
        <v>663</v>
      </c>
      <c r="K114" s="1" t="s">
        <v>7054</v>
      </c>
      <c r="L114" s="1"/>
      <c r="M114" s="20">
        <f t="shared" si="2"/>
        <v>1</v>
      </c>
    </row>
    <row r="115" spans="1:13" ht="20.100000000000001" customHeight="1" x14ac:dyDescent="0.15">
      <c r="A115" s="1" t="s">
        <v>8</v>
      </c>
      <c r="B115" s="1" t="s">
        <v>7038</v>
      </c>
      <c r="C115" s="1" t="s">
        <v>7055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121</v>
      </c>
      <c r="I115" s="1" t="s">
        <v>662</v>
      </c>
      <c r="J115" s="1" t="s">
        <v>663</v>
      </c>
      <c r="K115" s="1" t="s">
        <v>7056</v>
      </c>
      <c r="L115" s="1"/>
      <c r="M115" s="20">
        <f t="shared" si="2"/>
        <v>1</v>
      </c>
    </row>
    <row r="116" spans="1:13" ht="20.100000000000001" customHeight="1" x14ac:dyDescent="0.15">
      <c r="A116" s="1" t="s">
        <v>8</v>
      </c>
      <c r="B116" s="1" t="s">
        <v>7038</v>
      </c>
      <c r="C116" s="1" t="s">
        <v>7057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121</v>
      </c>
      <c r="I116" s="1" t="s">
        <v>662</v>
      </c>
      <c r="J116" s="1" t="s">
        <v>663</v>
      </c>
      <c r="K116" s="1" t="s">
        <v>7058</v>
      </c>
      <c r="L116" s="1"/>
      <c r="M116" s="20">
        <f t="shared" si="2"/>
        <v>1</v>
      </c>
    </row>
    <row r="117" spans="1:13" ht="20.100000000000001" customHeight="1" x14ac:dyDescent="0.15">
      <c r="A117" s="1" t="s">
        <v>8</v>
      </c>
      <c r="B117" s="1" t="s">
        <v>7038</v>
      </c>
      <c r="C117" s="1" t="s">
        <v>7059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121</v>
      </c>
      <c r="I117" s="1" t="s">
        <v>662</v>
      </c>
      <c r="J117" s="1" t="s">
        <v>663</v>
      </c>
      <c r="K117" s="1" t="s">
        <v>7060</v>
      </c>
      <c r="L117" s="1"/>
      <c r="M117" s="20">
        <f t="shared" si="2"/>
        <v>1</v>
      </c>
    </row>
    <row r="118" spans="1:13" ht="20.100000000000001" customHeight="1" x14ac:dyDescent="0.15">
      <c r="A118" s="1" t="s">
        <v>8</v>
      </c>
      <c r="B118" s="1" t="s">
        <v>7038</v>
      </c>
      <c r="C118" s="1" t="s">
        <v>7061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121</v>
      </c>
      <c r="I118" s="1" t="s">
        <v>662</v>
      </c>
      <c r="J118" s="1" t="s">
        <v>663</v>
      </c>
      <c r="K118" s="1" t="s">
        <v>7062</v>
      </c>
      <c r="L118" s="1"/>
      <c r="M118" s="20">
        <f t="shared" si="2"/>
        <v>1</v>
      </c>
    </row>
    <row r="119" spans="1:13" ht="20.100000000000001" customHeight="1" x14ac:dyDescent="0.15">
      <c r="A119" s="1" t="s">
        <v>8</v>
      </c>
      <c r="B119" s="1" t="s">
        <v>7038</v>
      </c>
      <c r="C119" s="1" t="s">
        <v>7063</v>
      </c>
      <c r="D119" s="1" t="s">
        <v>78</v>
      </c>
      <c r="E119" s="1" t="s">
        <v>51</v>
      </c>
      <c r="F119" s="1" t="s">
        <v>81</v>
      </c>
      <c r="G119" s="1" t="s">
        <v>82</v>
      </c>
      <c r="H119" s="1" t="s">
        <v>446</v>
      </c>
      <c r="I119" s="1" t="s">
        <v>84</v>
      </c>
      <c r="J119" s="1" t="s">
        <v>96</v>
      </c>
      <c r="K119" s="1" t="s">
        <v>7064</v>
      </c>
      <c r="L119" s="1"/>
      <c r="M119" s="20">
        <f t="shared" si="2"/>
        <v>0</v>
      </c>
    </row>
    <row r="120" spans="1:13" ht="20.100000000000001" customHeight="1" x14ac:dyDescent="0.15">
      <c r="A120" s="1" t="s">
        <v>8</v>
      </c>
      <c r="B120" s="1" t="s">
        <v>7038</v>
      </c>
      <c r="C120" s="1" t="s">
        <v>7065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121</v>
      </c>
      <c r="I120" s="1" t="s">
        <v>662</v>
      </c>
      <c r="J120" s="1" t="s">
        <v>663</v>
      </c>
      <c r="K120" s="1" t="s">
        <v>7066</v>
      </c>
      <c r="L120" s="1"/>
      <c r="M120" s="20">
        <f t="shared" si="2"/>
        <v>1</v>
      </c>
    </row>
    <row r="121" spans="1:13" ht="20.100000000000001" customHeight="1" x14ac:dyDescent="0.15">
      <c r="A121" s="1" t="s">
        <v>8</v>
      </c>
      <c r="B121" s="1" t="s">
        <v>7067</v>
      </c>
      <c r="C121" s="1" t="s">
        <v>7068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739</v>
      </c>
      <c r="I121" s="1" t="s">
        <v>54</v>
      </c>
      <c r="J121" s="1" t="s">
        <v>6858</v>
      </c>
      <c r="K121" s="1" t="s">
        <v>7069</v>
      </c>
      <c r="L121" s="1"/>
      <c r="M121" s="20">
        <f t="shared" si="2"/>
        <v>1</v>
      </c>
    </row>
    <row r="122" spans="1:13" ht="20.100000000000001" customHeight="1" x14ac:dyDescent="0.15">
      <c r="A122" s="1" t="s">
        <v>8</v>
      </c>
      <c r="B122" s="1" t="s">
        <v>7070</v>
      </c>
      <c r="C122" s="1" t="s">
        <v>7071</v>
      </c>
      <c r="D122" s="1" t="s">
        <v>50</v>
      </c>
      <c r="E122" s="1" t="s">
        <v>51</v>
      </c>
      <c r="F122" s="1" t="s">
        <v>51</v>
      </c>
      <c r="G122" s="1" t="s">
        <v>52</v>
      </c>
      <c r="H122" s="1" t="s">
        <v>739</v>
      </c>
      <c r="I122" s="1" t="s">
        <v>54</v>
      </c>
      <c r="J122" s="1" t="s">
        <v>6858</v>
      </c>
      <c r="K122" s="1" t="s">
        <v>7072</v>
      </c>
      <c r="L122" s="1"/>
      <c r="M122" s="20">
        <f t="shared" si="2"/>
        <v>1</v>
      </c>
    </row>
    <row r="123" spans="1:13" ht="20.100000000000001" customHeight="1" x14ac:dyDescent="0.15">
      <c r="A123" s="1" t="s">
        <v>8</v>
      </c>
      <c r="B123" s="1" t="s">
        <v>7070</v>
      </c>
      <c r="C123" s="1" t="s">
        <v>7073</v>
      </c>
      <c r="D123" s="1" t="s">
        <v>78</v>
      </c>
      <c r="E123" s="1" t="s">
        <v>51</v>
      </c>
      <c r="F123" s="1" t="s">
        <v>51</v>
      </c>
      <c r="G123" s="1" t="s">
        <v>82</v>
      </c>
      <c r="H123" s="1" t="s">
        <v>2038</v>
      </c>
      <c r="I123" s="1" t="s">
        <v>84</v>
      </c>
      <c r="J123" s="1" t="s">
        <v>6853</v>
      </c>
      <c r="K123" s="1" t="s">
        <v>7074</v>
      </c>
      <c r="L123" s="1"/>
      <c r="M123" s="20">
        <f t="shared" si="2"/>
        <v>1</v>
      </c>
    </row>
    <row r="124" spans="1:13" ht="20.100000000000001" customHeight="1" x14ac:dyDescent="0.15">
      <c r="A124" s="1" t="s">
        <v>8</v>
      </c>
      <c r="B124" s="1" t="s">
        <v>7070</v>
      </c>
      <c r="C124" s="1" t="s">
        <v>7075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207</v>
      </c>
      <c r="I124" s="1" t="s">
        <v>84</v>
      </c>
      <c r="J124" s="1" t="s">
        <v>448</v>
      </c>
      <c r="K124" s="1" t="s">
        <v>7076</v>
      </c>
      <c r="L124" s="1"/>
      <c r="M124" s="20">
        <f t="shared" si="2"/>
        <v>1</v>
      </c>
    </row>
    <row r="125" spans="1:13" ht="20.100000000000001" customHeight="1" x14ac:dyDescent="0.15">
      <c r="A125" s="1" t="s">
        <v>8</v>
      </c>
      <c r="B125" s="1" t="s">
        <v>7077</v>
      </c>
      <c r="C125" s="1" t="s">
        <v>7078</v>
      </c>
      <c r="D125" s="1" t="s">
        <v>50</v>
      </c>
      <c r="E125" s="1" t="s">
        <v>51</v>
      </c>
      <c r="F125" s="1" t="s">
        <v>51</v>
      </c>
      <c r="G125" s="1" t="s">
        <v>82</v>
      </c>
      <c r="H125" s="1" t="s">
        <v>129</v>
      </c>
      <c r="I125" s="1" t="s">
        <v>84</v>
      </c>
      <c r="J125" s="1" t="s">
        <v>130</v>
      </c>
      <c r="K125" s="1" t="s">
        <v>7079</v>
      </c>
      <c r="L125" s="1"/>
      <c r="M125" s="20">
        <f t="shared" si="2"/>
        <v>1</v>
      </c>
    </row>
    <row r="126" spans="1:13" ht="20.100000000000001" customHeight="1" x14ac:dyDescent="0.15">
      <c r="A126" s="1" t="s">
        <v>8</v>
      </c>
      <c r="B126" s="1" t="s">
        <v>7077</v>
      </c>
      <c r="C126" s="1" t="s">
        <v>7080</v>
      </c>
      <c r="D126" s="1" t="s">
        <v>50</v>
      </c>
      <c r="E126" s="1" t="s">
        <v>51</v>
      </c>
      <c r="F126" s="1" t="s">
        <v>51</v>
      </c>
      <c r="G126" s="1" t="s">
        <v>52</v>
      </c>
      <c r="H126" s="1" t="s">
        <v>739</v>
      </c>
      <c r="I126" s="1" t="s">
        <v>740</v>
      </c>
      <c r="J126" s="1" t="s">
        <v>130</v>
      </c>
      <c r="K126" s="1" t="s">
        <v>7081</v>
      </c>
      <c r="L126" s="1"/>
      <c r="M126" s="20">
        <f t="shared" si="2"/>
        <v>1</v>
      </c>
    </row>
    <row r="127" spans="1:13" ht="20.100000000000001" customHeight="1" x14ac:dyDescent="0.15">
      <c r="A127" s="1" t="s">
        <v>8</v>
      </c>
      <c r="B127" s="1" t="s">
        <v>7077</v>
      </c>
      <c r="C127" s="1" t="s">
        <v>7082</v>
      </c>
      <c r="D127" s="1" t="s">
        <v>50</v>
      </c>
      <c r="E127" s="1" t="s">
        <v>51</v>
      </c>
      <c r="F127" s="1" t="s">
        <v>81</v>
      </c>
      <c r="G127" s="1" t="s">
        <v>82</v>
      </c>
      <c r="H127" s="1" t="s">
        <v>83</v>
      </c>
      <c r="I127" s="1" t="s">
        <v>84</v>
      </c>
      <c r="J127" s="1" t="s">
        <v>85</v>
      </c>
      <c r="K127" s="1" t="s">
        <v>7083</v>
      </c>
      <c r="L127" s="1"/>
      <c r="M127" s="20">
        <f t="shared" si="2"/>
        <v>0</v>
      </c>
    </row>
    <row r="128" spans="1:13" ht="20.100000000000001" customHeight="1" x14ac:dyDescent="0.15">
      <c r="A128" s="1" t="s">
        <v>8</v>
      </c>
      <c r="B128" s="1" t="s">
        <v>7077</v>
      </c>
      <c r="C128" s="1" t="s">
        <v>7084</v>
      </c>
      <c r="D128" s="1" t="s">
        <v>50</v>
      </c>
      <c r="E128" s="1" t="s">
        <v>51</v>
      </c>
      <c r="F128" s="1" t="s">
        <v>81</v>
      </c>
      <c r="G128" s="1" t="s">
        <v>82</v>
      </c>
      <c r="H128" s="1" t="s">
        <v>83</v>
      </c>
      <c r="I128" s="1" t="s">
        <v>84</v>
      </c>
      <c r="J128" s="1" t="s">
        <v>85</v>
      </c>
      <c r="K128" s="1" t="s">
        <v>7085</v>
      </c>
      <c r="L128" s="1"/>
      <c r="M128" s="20">
        <f t="shared" si="2"/>
        <v>0</v>
      </c>
    </row>
    <row r="129" spans="1:13" ht="20.100000000000001" customHeight="1" x14ac:dyDescent="0.15">
      <c r="A129" s="1" t="s">
        <v>8</v>
      </c>
      <c r="B129" s="1" t="s">
        <v>7077</v>
      </c>
      <c r="C129" s="1" t="s">
        <v>7086</v>
      </c>
      <c r="D129" s="1" t="s">
        <v>50</v>
      </c>
      <c r="E129" s="1" t="s">
        <v>51</v>
      </c>
      <c r="F129" s="1" t="s">
        <v>81</v>
      </c>
      <c r="G129" s="1" t="s">
        <v>82</v>
      </c>
      <c r="H129" s="1" t="s">
        <v>83</v>
      </c>
      <c r="I129" s="1" t="s">
        <v>84</v>
      </c>
      <c r="J129" s="1" t="s">
        <v>85</v>
      </c>
      <c r="K129" s="1" t="s">
        <v>7087</v>
      </c>
      <c r="L129" s="1"/>
      <c r="M129" s="20">
        <f t="shared" si="2"/>
        <v>0</v>
      </c>
    </row>
    <row r="130" spans="1:13" ht="20.100000000000001" customHeight="1" x14ac:dyDescent="0.15">
      <c r="A130" s="1" t="s">
        <v>8</v>
      </c>
      <c r="B130" s="1" t="s">
        <v>7077</v>
      </c>
      <c r="C130" s="1" t="s">
        <v>7088</v>
      </c>
      <c r="D130" s="1" t="s">
        <v>50</v>
      </c>
      <c r="E130" s="1" t="s">
        <v>51</v>
      </c>
      <c r="F130" s="1" t="s">
        <v>51</v>
      </c>
      <c r="G130" s="1" t="s">
        <v>26857</v>
      </c>
      <c r="H130" s="1" t="s">
        <v>26807</v>
      </c>
      <c r="I130" s="1" t="s">
        <v>662</v>
      </c>
      <c r="J130" s="1" t="s">
        <v>663</v>
      </c>
      <c r="K130" s="1" t="s">
        <v>7089</v>
      </c>
      <c r="L130" s="1"/>
      <c r="M130" s="20">
        <f t="shared" si="2"/>
        <v>1</v>
      </c>
    </row>
    <row r="131" spans="1:13" ht="20.100000000000001" customHeight="1" x14ac:dyDescent="0.15">
      <c r="A131" s="1" t="s">
        <v>8</v>
      </c>
      <c r="B131" s="1" t="s">
        <v>7077</v>
      </c>
      <c r="C131" s="1" t="s">
        <v>7090</v>
      </c>
      <c r="D131" s="1" t="s">
        <v>50</v>
      </c>
      <c r="E131" s="1" t="s">
        <v>51</v>
      </c>
      <c r="F131" s="1" t="s">
        <v>81</v>
      </c>
      <c r="G131" s="1" t="s">
        <v>82</v>
      </c>
      <c r="H131" s="1" t="s">
        <v>83</v>
      </c>
      <c r="I131" s="1" t="s">
        <v>84</v>
      </c>
      <c r="J131" s="1" t="s">
        <v>85</v>
      </c>
      <c r="K131" s="1" t="s">
        <v>7091</v>
      </c>
      <c r="L131" s="1"/>
      <c r="M131" s="20">
        <f t="shared" si="2"/>
        <v>0</v>
      </c>
    </row>
    <row r="132" spans="1:13" ht="20.100000000000001" customHeight="1" x14ac:dyDescent="0.15">
      <c r="A132" s="1" t="s">
        <v>8</v>
      </c>
      <c r="B132" s="1" t="s">
        <v>7077</v>
      </c>
      <c r="C132" s="1" t="s">
        <v>7092</v>
      </c>
      <c r="D132" s="1" t="s">
        <v>50</v>
      </c>
      <c r="E132" s="1" t="s">
        <v>51</v>
      </c>
      <c r="F132" s="1" t="s">
        <v>51</v>
      </c>
      <c r="G132" s="1" t="s">
        <v>82</v>
      </c>
      <c r="H132" s="1" t="s">
        <v>207</v>
      </c>
      <c r="I132" s="1" t="s">
        <v>84</v>
      </c>
      <c r="J132" s="1" t="s">
        <v>448</v>
      </c>
      <c r="K132" s="1" t="s">
        <v>7093</v>
      </c>
      <c r="L132" s="1"/>
      <c r="M132" s="20">
        <f t="shared" si="2"/>
        <v>1</v>
      </c>
    </row>
    <row r="133" spans="1:13" ht="20.100000000000001" customHeight="1" x14ac:dyDescent="0.15">
      <c r="A133" s="1" t="s">
        <v>8</v>
      </c>
      <c r="B133" s="1" t="s">
        <v>7077</v>
      </c>
      <c r="C133" s="1" t="s">
        <v>7094</v>
      </c>
      <c r="D133" s="1" t="s">
        <v>50</v>
      </c>
      <c r="E133" s="1" t="s">
        <v>51</v>
      </c>
      <c r="F133" s="1" t="s">
        <v>51</v>
      </c>
      <c r="G133" s="1" t="s">
        <v>82</v>
      </c>
      <c r="H133" s="1" t="s">
        <v>207</v>
      </c>
      <c r="I133" s="1" t="s">
        <v>84</v>
      </c>
      <c r="J133" s="1" t="s">
        <v>448</v>
      </c>
      <c r="K133" s="1" t="s">
        <v>7095</v>
      </c>
      <c r="L133" s="1"/>
      <c r="M133" s="20">
        <f t="shared" si="2"/>
        <v>1</v>
      </c>
    </row>
    <row r="134" spans="1:13" ht="20.100000000000001" customHeight="1" x14ac:dyDescent="0.15">
      <c r="A134" s="1" t="s">
        <v>8</v>
      </c>
      <c r="B134" s="1" t="s">
        <v>7077</v>
      </c>
      <c r="C134" s="1" t="s">
        <v>7096</v>
      </c>
      <c r="D134" s="1" t="s">
        <v>50</v>
      </c>
      <c r="E134" s="1" t="s">
        <v>51</v>
      </c>
      <c r="F134" s="1" t="s">
        <v>51</v>
      </c>
      <c r="G134" s="1" t="s">
        <v>82</v>
      </c>
      <c r="H134" s="1" t="s">
        <v>207</v>
      </c>
      <c r="I134" s="1" t="s">
        <v>84</v>
      </c>
      <c r="J134" s="1" t="s">
        <v>448</v>
      </c>
      <c r="K134" s="1" t="s">
        <v>7097</v>
      </c>
      <c r="L134" s="1"/>
      <c r="M134" s="20">
        <f t="shared" si="2"/>
        <v>1</v>
      </c>
    </row>
    <row r="135" spans="1:13" ht="20.100000000000001" customHeight="1" x14ac:dyDescent="0.15">
      <c r="A135" s="1" t="s">
        <v>8</v>
      </c>
      <c r="B135" s="1" t="s">
        <v>7077</v>
      </c>
      <c r="C135" s="1" t="s">
        <v>7098</v>
      </c>
      <c r="D135" s="1" t="s">
        <v>50</v>
      </c>
      <c r="E135" s="1" t="s">
        <v>51</v>
      </c>
      <c r="F135" s="1" t="s">
        <v>51</v>
      </c>
      <c r="G135" s="1" t="s">
        <v>82</v>
      </c>
      <c r="H135" s="1" t="s">
        <v>207</v>
      </c>
      <c r="I135" s="1" t="s">
        <v>84</v>
      </c>
      <c r="J135" s="1" t="s">
        <v>448</v>
      </c>
      <c r="K135" s="1" t="s">
        <v>7099</v>
      </c>
      <c r="L135" s="1"/>
      <c r="M135" s="20">
        <f t="shared" si="2"/>
        <v>1</v>
      </c>
    </row>
    <row r="136" spans="1:13" ht="20.100000000000001" customHeight="1" x14ac:dyDescent="0.15">
      <c r="A136" s="1" t="s">
        <v>8</v>
      </c>
      <c r="B136" s="1" t="s">
        <v>7077</v>
      </c>
      <c r="C136" s="1" t="s">
        <v>26856</v>
      </c>
      <c r="D136" s="1" t="s">
        <v>50</v>
      </c>
      <c r="E136" s="1" t="s">
        <v>51</v>
      </c>
      <c r="F136" s="1" t="s">
        <v>81</v>
      </c>
      <c r="G136" s="1" t="s">
        <v>26857</v>
      </c>
      <c r="H136" s="1" t="s">
        <v>26836</v>
      </c>
      <c r="I136" s="1" t="s">
        <v>26858</v>
      </c>
      <c r="J136" s="1" t="s">
        <v>26859</v>
      </c>
      <c r="K136" s="1" t="s">
        <v>26860</v>
      </c>
      <c r="L136" s="1"/>
      <c r="M136" s="20">
        <f t="shared" si="2"/>
        <v>0</v>
      </c>
    </row>
    <row r="137" spans="1:13" ht="20.100000000000001" customHeight="1" x14ac:dyDescent="0.15">
      <c r="A137" s="1" t="s">
        <v>8</v>
      </c>
      <c r="B137" s="1" t="s">
        <v>7077</v>
      </c>
      <c r="C137" s="1" t="s">
        <v>7100</v>
      </c>
      <c r="D137" s="1" t="s">
        <v>78</v>
      </c>
      <c r="E137" s="1" t="s">
        <v>51</v>
      </c>
      <c r="F137" s="1" t="s">
        <v>51</v>
      </c>
      <c r="G137" s="1" t="s">
        <v>82</v>
      </c>
      <c r="H137" s="1" t="s">
        <v>129</v>
      </c>
      <c r="I137" s="1" t="s">
        <v>84</v>
      </c>
      <c r="J137" s="1" t="s">
        <v>130</v>
      </c>
      <c r="K137" s="1" t="s">
        <v>7101</v>
      </c>
      <c r="L137" s="1"/>
      <c r="M137" s="20">
        <f t="shared" si="2"/>
        <v>1</v>
      </c>
    </row>
    <row r="138" spans="1:13" ht="20.100000000000001" customHeight="1" x14ac:dyDescent="0.15">
      <c r="A138" s="1" t="s">
        <v>8</v>
      </c>
      <c r="B138" s="1" t="s">
        <v>7077</v>
      </c>
      <c r="C138" s="1" t="s">
        <v>7102</v>
      </c>
      <c r="D138" s="1" t="s">
        <v>78</v>
      </c>
      <c r="E138" s="1" t="s">
        <v>51</v>
      </c>
      <c r="F138" s="1" t="s">
        <v>179</v>
      </c>
      <c r="G138" s="1" t="s">
        <v>82</v>
      </c>
      <c r="H138" s="1" t="s">
        <v>129</v>
      </c>
      <c r="I138" s="1" t="s">
        <v>84</v>
      </c>
      <c r="J138" s="1" t="s">
        <v>130</v>
      </c>
      <c r="K138" s="1" t="s">
        <v>7103</v>
      </c>
      <c r="L138" s="1"/>
      <c r="M138" s="20">
        <f t="shared" si="2"/>
        <v>0</v>
      </c>
    </row>
    <row r="139" spans="1:13" ht="20.100000000000001" customHeight="1" x14ac:dyDescent="0.15">
      <c r="A139" s="1" t="s">
        <v>8</v>
      </c>
      <c r="B139" s="1" t="s">
        <v>7077</v>
      </c>
      <c r="C139" s="1" t="s">
        <v>7104</v>
      </c>
      <c r="D139" s="1" t="s">
        <v>78</v>
      </c>
      <c r="E139" s="1" t="s">
        <v>51</v>
      </c>
      <c r="F139" s="1" t="s">
        <v>51</v>
      </c>
      <c r="G139" s="1" t="s">
        <v>82</v>
      </c>
      <c r="H139" s="1" t="s">
        <v>129</v>
      </c>
      <c r="I139" s="1" t="s">
        <v>84</v>
      </c>
      <c r="J139" s="1" t="s">
        <v>130</v>
      </c>
      <c r="K139" s="1" t="s">
        <v>7105</v>
      </c>
      <c r="L139" s="1"/>
      <c r="M139" s="20">
        <f>IF(F139="○",1,0)</f>
        <v>1</v>
      </c>
    </row>
    <row r="140" spans="1:13" ht="20.100000000000001" customHeight="1" x14ac:dyDescent="0.15">
      <c r="A140" s="1" t="s">
        <v>8</v>
      </c>
      <c r="B140" s="1" t="s">
        <v>7077</v>
      </c>
      <c r="C140" s="1" t="s">
        <v>7106</v>
      </c>
      <c r="D140" s="1" t="s">
        <v>78</v>
      </c>
      <c r="E140" s="1" t="s">
        <v>51</v>
      </c>
      <c r="F140" s="1" t="s">
        <v>179</v>
      </c>
      <c r="G140" s="1" t="s">
        <v>82</v>
      </c>
      <c r="H140" s="1" t="s">
        <v>129</v>
      </c>
      <c r="I140" s="1" t="s">
        <v>84</v>
      </c>
      <c r="J140" s="1" t="s">
        <v>130</v>
      </c>
      <c r="K140" s="1" t="s">
        <v>7107</v>
      </c>
      <c r="L140" s="1"/>
      <c r="M140" s="20">
        <f t="shared" ref="M140:M202" si="3">IF(F140="○",1,0)</f>
        <v>0</v>
      </c>
    </row>
    <row r="141" spans="1:13" ht="20.100000000000001" customHeight="1" x14ac:dyDescent="0.15">
      <c r="A141" s="1" t="s">
        <v>8</v>
      </c>
      <c r="B141" s="1" t="s">
        <v>7077</v>
      </c>
      <c r="C141" s="1" t="s">
        <v>7108</v>
      </c>
      <c r="D141" s="1" t="s">
        <v>78</v>
      </c>
      <c r="E141" s="1" t="s">
        <v>51</v>
      </c>
      <c r="F141" s="1" t="s">
        <v>179</v>
      </c>
      <c r="G141" s="1" t="s">
        <v>82</v>
      </c>
      <c r="H141" s="1" t="s">
        <v>129</v>
      </c>
      <c r="I141" s="1" t="s">
        <v>84</v>
      </c>
      <c r="J141" s="1" t="s">
        <v>130</v>
      </c>
      <c r="K141" s="1" t="s">
        <v>7109</v>
      </c>
      <c r="L141" s="1"/>
      <c r="M141" s="20">
        <f t="shared" si="3"/>
        <v>0</v>
      </c>
    </row>
    <row r="142" spans="1:13" ht="20.100000000000001" customHeight="1" x14ac:dyDescent="0.15">
      <c r="A142" s="1" t="s">
        <v>8</v>
      </c>
      <c r="B142" s="1" t="s">
        <v>7077</v>
      </c>
      <c r="C142" s="1" t="s">
        <v>7110</v>
      </c>
      <c r="D142" s="1" t="s">
        <v>78</v>
      </c>
      <c r="E142" s="1" t="s">
        <v>51</v>
      </c>
      <c r="F142" s="1" t="s">
        <v>179</v>
      </c>
      <c r="G142" s="1" t="s">
        <v>82</v>
      </c>
      <c r="H142" s="1" t="s">
        <v>129</v>
      </c>
      <c r="I142" s="1" t="s">
        <v>84</v>
      </c>
      <c r="J142" s="1" t="s">
        <v>130</v>
      </c>
      <c r="K142" s="1" t="s">
        <v>7111</v>
      </c>
      <c r="L142" s="1"/>
      <c r="M142" s="20">
        <f t="shared" si="3"/>
        <v>0</v>
      </c>
    </row>
    <row r="143" spans="1:13" ht="20.100000000000001" customHeight="1" x14ac:dyDescent="0.15">
      <c r="A143" s="1" t="s">
        <v>8</v>
      </c>
      <c r="B143" s="1" t="s">
        <v>7077</v>
      </c>
      <c r="C143" s="1" t="s">
        <v>7112</v>
      </c>
      <c r="D143" s="1" t="s">
        <v>78</v>
      </c>
      <c r="E143" s="1" t="s">
        <v>51</v>
      </c>
      <c r="F143" s="1" t="s">
        <v>51</v>
      </c>
      <c r="G143" s="1" t="s">
        <v>82</v>
      </c>
      <c r="H143" s="1" t="s">
        <v>129</v>
      </c>
      <c r="I143" s="1" t="s">
        <v>84</v>
      </c>
      <c r="J143" s="1" t="s">
        <v>130</v>
      </c>
      <c r="K143" s="1" t="s">
        <v>7113</v>
      </c>
      <c r="L143" s="1"/>
      <c r="M143" s="20">
        <f t="shared" si="3"/>
        <v>1</v>
      </c>
    </row>
    <row r="144" spans="1:13" ht="20.100000000000001" customHeight="1" x14ac:dyDescent="0.15">
      <c r="A144" s="1" t="s">
        <v>8</v>
      </c>
      <c r="B144" s="1" t="s">
        <v>7077</v>
      </c>
      <c r="C144" s="1" t="s">
        <v>7114</v>
      </c>
      <c r="D144" s="1" t="s">
        <v>78</v>
      </c>
      <c r="E144" s="1" t="s">
        <v>51</v>
      </c>
      <c r="F144" s="1" t="s">
        <v>51</v>
      </c>
      <c r="G144" s="1" t="s">
        <v>82</v>
      </c>
      <c r="H144" s="1" t="s">
        <v>129</v>
      </c>
      <c r="I144" s="1" t="s">
        <v>84</v>
      </c>
      <c r="J144" s="1" t="s">
        <v>130</v>
      </c>
      <c r="K144" s="1" t="s">
        <v>7115</v>
      </c>
      <c r="L144" s="1"/>
      <c r="M144" s="20">
        <f t="shared" si="3"/>
        <v>1</v>
      </c>
    </row>
    <row r="145" spans="1:13" ht="20.100000000000001" customHeight="1" x14ac:dyDescent="0.15">
      <c r="A145" s="1" t="s">
        <v>8</v>
      </c>
      <c r="B145" s="1" t="s">
        <v>7077</v>
      </c>
      <c r="C145" s="1" t="s">
        <v>7116</v>
      </c>
      <c r="D145" s="1" t="s">
        <v>78</v>
      </c>
      <c r="E145" s="1" t="s">
        <v>51</v>
      </c>
      <c r="F145" s="1" t="s">
        <v>51</v>
      </c>
      <c r="G145" s="1" t="s">
        <v>82</v>
      </c>
      <c r="H145" s="1" t="s">
        <v>129</v>
      </c>
      <c r="I145" s="1" t="s">
        <v>84</v>
      </c>
      <c r="J145" s="1" t="s">
        <v>130</v>
      </c>
      <c r="K145" s="1" t="s">
        <v>7117</v>
      </c>
      <c r="L145" s="1"/>
      <c r="M145" s="20">
        <f t="shared" si="3"/>
        <v>1</v>
      </c>
    </row>
    <row r="146" spans="1:13" ht="20.100000000000001" customHeight="1" x14ac:dyDescent="0.15">
      <c r="A146" s="1" t="s">
        <v>8</v>
      </c>
      <c r="B146" s="1" t="s">
        <v>7077</v>
      </c>
      <c r="C146" s="1" t="s">
        <v>7118</v>
      </c>
      <c r="D146" s="1" t="s">
        <v>78</v>
      </c>
      <c r="E146" s="1" t="s">
        <v>51</v>
      </c>
      <c r="F146" s="1" t="s">
        <v>179</v>
      </c>
      <c r="G146" s="1" t="s">
        <v>82</v>
      </c>
      <c r="H146" s="1" t="s">
        <v>83</v>
      </c>
      <c r="I146" s="1" t="s">
        <v>84</v>
      </c>
      <c r="J146" s="1" t="s">
        <v>85</v>
      </c>
      <c r="K146" s="1" t="s">
        <v>7119</v>
      </c>
      <c r="L146" s="1"/>
      <c r="M146" s="20">
        <f t="shared" si="3"/>
        <v>0</v>
      </c>
    </row>
    <row r="147" spans="1:13" ht="20.100000000000001" customHeight="1" x14ac:dyDescent="0.15">
      <c r="A147" s="1" t="s">
        <v>8</v>
      </c>
      <c r="B147" s="1" t="s">
        <v>7077</v>
      </c>
      <c r="C147" s="1" t="s">
        <v>7120</v>
      </c>
      <c r="D147" s="1" t="s">
        <v>78</v>
      </c>
      <c r="E147" s="1" t="s">
        <v>51</v>
      </c>
      <c r="F147" s="1" t="s">
        <v>51</v>
      </c>
      <c r="G147" s="1" t="s">
        <v>82</v>
      </c>
      <c r="H147" s="1" t="s">
        <v>207</v>
      </c>
      <c r="I147" s="1" t="s">
        <v>84</v>
      </c>
      <c r="J147" s="1" t="s">
        <v>448</v>
      </c>
      <c r="K147" s="1" t="s">
        <v>7121</v>
      </c>
      <c r="L147" s="1"/>
      <c r="M147" s="20">
        <f t="shared" si="3"/>
        <v>1</v>
      </c>
    </row>
    <row r="148" spans="1:13" ht="20.100000000000001" customHeight="1" x14ac:dyDescent="0.15">
      <c r="A148" s="1" t="s">
        <v>8</v>
      </c>
      <c r="B148" s="1" t="s">
        <v>7077</v>
      </c>
      <c r="C148" s="1" t="s">
        <v>7122</v>
      </c>
      <c r="D148" s="1" t="s">
        <v>78</v>
      </c>
      <c r="E148" s="1" t="s">
        <v>51</v>
      </c>
      <c r="F148" s="1" t="s">
        <v>51</v>
      </c>
      <c r="G148" s="1" t="s">
        <v>82</v>
      </c>
      <c r="H148" s="1" t="s">
        <v>207</v>
      </c>
      <c r="I148" s="1" t="s">
        <v>84</v>
      </c>
      <c r="J148" s="1" t="s">
        <v>448</v>
      </c>
      <c r="K148" s="1" t="s">
        <v>7123</v>
      </c>
      <c r="L148" s="1"/>
      <c r="M148" s="20">
        <f t="shared" si="3"/>
        <v>1</v>
      </c>
    </row>
    <row r="149" spans="1:13" ht="20.100000000000001" customHeight="1" x14ac:dyDescent="0.15">
      <c r="A149" s="1" t="s">
        <v>8</v>
      </c>
      <c r="B149" s="1" t="s">
        <v>7077</v>
      </c>
      <c r="C149" s="1" t="s">
        <v>7124</v>
      </c>
      <c r="D149" s="1" t="s">
        <v>78</v>
      </c>
      <c r="E149" s="1" t="s">
        <v>51</v>
      </c>
      <c r="F149" s="1" t="s">
        <v>51</v>
      </c>
      <c r="G149" s="1" t="s">
        <v>82</v>
      </c>
      <c r="H149" s="1" t="s">
        <v>207</v>
      </c>
      <c r="I149" s="1" t="s">
        <v>84</v>
      </c>
      <c r="J149" s="1" t="s">
        <v>448</v>
      </c>
      <c r="K149" s="1" t="s">
        <v>7125</v>
      </c>
      <c r="L149" s="1"/>
      <c r="M149" s="20">
        <f t="shared" si="3"/>
        <v>1</v>
      </c>
    </row>
    <row r="150" spans="1:13" ht="20.100000000000001" customHeight="1" x14ac:dyDescent="0.15">
      <c r="A150" s="1" t="s">
        <v>8</v>
      </c>
      <c r="B150" s="1" t="s">
        <v>7077</v>
      </c>
      <c r="C150" s="1" t="s">
        <v>7126</v>
      </c>
      <c r="D150" s="1" t="s">
        <v>78</v>
      </c>
      <c r="E150" s="1" t="s">
        <v>51</v>
      </c>
      <c r="F150" s="1" t="s">
        <v>51</v>
      </c>
      <c r="G150" s="1" t="s">
        <v>82</v>
      </c>
      <c r="H150" s="1" t="s">
        <v>207</v>
      </c>
      <c r="I150" s="1" t="s">
        <v>84</v>
      </c>
      <c r="J150" s="1" t="s">
        <v>448</v>
      </c>
      <c r="K150" s="1" t="s">
        <v>7127</v>
      </c>
      <c r="L150" s="1"/>
      <c r="M150" s="20">
        <f t="shared" si="3"/>
        <v>1</v>
      </c>
    </row>
    <row r="151" spans="1:13" ht="20.100000000000001" customHeight="1" x14ac:dyDescent="0.15">
      <c r="A151" s="1" t="s">
        <v>8</v>
      </c>
      <c r="B151" s="1" t="s">
        <v>7077</v>
      </c>
      <c r="C151" s="1" t="s">
        <v>7128</v>
      </c>
      <c r="D151" s="1" t="s">
        <v>78</v>
      </c>
      <c r="E151" s="1" t="s">
        <v>51</v>
      </c>
      <c r="F151" s="1" t="s">
        <v>51</v>
      </c>
      <c r="G151" s="1" t="s">
        <v>82</v>
      </c>
      <c r="H151" s="1" t="s">
        <v>207</v>
      </c>
      <c r="I151" s="1" t="s">
        <v>84</v>
      </c>
      <c r="J151" s="1" t="s">
        <v>448</v>
      </c>
      <c r="K151" s="1" t="s">
        <v>7129</v>
      </c>
      <c r="L151" s="1"/>
      <c r="M151" s="20">
        <f t="shared" si="3"/>
        <v>1</v>
      </c>
    </row>
    <row r="152" spans="1:13" ht="20.100000000000001" customHeight="1" x14ac:dyDescent="0.15">
      <c r="A152" s="1" t="s">
        <v>8</v>
      </c>
      <c r="B152" s="1" t="s">
        <v>7077</v>
      </c>
      <c r="C152" s="1" t="s">
        <v>7130</v>
      </c>
      <c r="D152" s="1" t="s">
        <v>78</v>
      </c>
      <c r="E152" s="1" t="s">
        <v>51</v>
      </c>
      <c r="F152" s="1" t="s">
        <v>51</v>
      </c>
      <c r="G152" s="1" t="s">
        <v>82</v>
      </c>
      <c r="H152" s="1" t="s">
        <v>207</v>
      </c>
      <c r="I152" s="1" t="s">
        <v>84</v>
      </c>
      <c r="J152" s="1" t="s">
        <v>448</v>
      </c>
      <c r="K152" s="1" t="s">
        <v>7131</v>
      </c>
      <c r="L152" s="1"/>
      <c r="M152" s="20">
        <f t="shared" si="3"/>
        <v>1</v>
      </c>
    </row>
    <row r="153" spans="1:13" ht="20.100000000000001" customHeight="1" x14ac:dyDescent="0.15">
      <c r="A153" s="1" t="s">
        <v>8</v>
      </c>
      <c r="B153" s="1" t="s">
        <v>7077</v>
      </c>
      <c r="C153" s="1" t="s">
        <v>7132</v>
      </c>
      <c r="D153" s="1" t="s">
        <v>78</v>
      </c>
      <c r="E153" s="1" t="s">
        <v>51</v>
      </c>
      <c r="F153" s="1" t="s">
        <v>51</v>
      </c>
      <c r="G153" s="1" t="s">
        <v>82</v>
      </c>
      <c r="H153" s="1" t="s">
        <v>207</v>
      </c>
      <c r="I153" s="1" t="s">
        <v>84</v>
      </c>
      <c r="J153" s="1" t="s">
        <v>448</v>
      </c>
      <c r="K153" s="1" t="s">
        <v>7133</v>
      </c>
      <c r="L153" s="1"/>
      <c r="M153" s="20">
        <f t="shared" si="3"/>
        <v>1</v>
      </c>
    </row>
    <row r="154" spans="1:13" ht="20.100000000000001" customHeight="1" x14ac:dyDescent="0.15">
      <c r="A154" s="1" t="s">
        <v>8</v>
      </c>
      <c r="B154" s="1" t="s">
        <v>7077</v>
      </c>
      <c r="C154" s="1" t="s">
        <v>7134</v>
      </c>
      <c r="D154" s="1" t="s">
        <v>78</v>
      </c>
      <c r="E154" s="1" t="s">
        <v>51</v>
      </c>
      <c r="F154" s="1" t="s">
        <v>51</v>
      </c>
      <c r="G154" s="1" t="s">
        <v>82</v>
      </c>
      <c r="H154" s="1" t="s">
        <v>207</v>
      </c>
      <c r="I154" s="1" t="s">
        <v>84</v>
      </c>
      <c r="J154" s="1" t="s">
        <v>448</v>
      </c>
      <c r="K154" s="1" t="s">
        <v>7135</v>
      </c>
      <c r="L154" s="1"/>
      <c r="M154" s="20">
        <f t="shared" si="3"/>
        <v>1</v>
      </c>
    </row>
    <row r="155" spans="1:13" ht="20.100000000000001" customHeight="1" x14ac:dyDescent="0.15">
      <c r="A155" s="1" t="s">
        <v>8</v>
      </c>
      <c r="B155" s="1" t="s">
        <v>7077</v>
      </c>
      <c r="C155" s="1" t="s">
        <v>7136</v>
      </c>
      <c r="D155" s="1" t="s">
        <v>78</v>
      </c>
      <c r="E155" s="1" t="s">
        <v>51</v>
      </c>
      <c r="F155" s="1" t="s">
        <v>81</v>
      </c>
      <c r="G155" s="1" t="s">
        <v>82</v>
      </c>
      <c r="H155" s="1" t="s">
        <v>83</v>
      </c>
      <c r="I155" s="1" t="s">
        <v>84</v>
      </c>
      <c r="J155" s="1" t="s">
        <v>85</v>
      </c>
      <c r="K155" s="1" t="s">
        <v>7137</v>
      </c>
      <c r="L155" s="1"/>
      <c r="M155" s="20">
        <f t="shared" si="3"/>
        <v>0</v>
      </c>
    </row>
    <row r="156" spans="1:13" ht="20.100000000000001" customHeight="1" x14ac:dyDescent="0.15">
      <c r="A156" s="1" t="s">
        <v>8</v>
      </c>
      <c r="B156" s="1" t="s">
        <v>7077</v>
      </c>
      <c r="C156" s="1" t="s">
        <v>7138</v>
      </c>
      <c r="D156" s="1" t="s">
        <v>78</v>
      </c>
      <c r="E156" s="1" t="s">
        <v>51</v>
      </c>
      <c r="F156" s="1" t="s">
        <v>51</v>
      </c>
      <c r="G156" s="1" t="s">
        <v>82</v>
      </c>
      <c r="H156" s="1" t="s">
        <v>207</v>
      </c>
      <c r="I156" s="1" t="s">
        <v>84</v>
      </c>
      <c r="J156" s="1" t="s">
        <v>448</v>
      </c>
      <c r="K156" s="1" t="s">
        <v>7139</v>
      </c>
      <c r="L156" s="1"/>
      <c r="M156" s="20">
        <f t="shared" si="3"/>
        <v>1</v>
      </c>
    </row>
    <row r="157" spans="1:13" ht="20.100000000000001" customHeight="1" x14ac:dyDescent="0.15">
      <c r="A157" s="1" t="s">
        <v>8</v>
      </c>
      <c r="B157" s="1" t="s">
        <v>7077</v>
      </c>
      <c r="C157" s="1" t="s">
        <v>7140</v>
      </c>
      <c r="D157" s="1" t="s">
        <v>78</v>
      </c>
      <c r="E157" s="1" t="s">
        <v>51</v>
      </c>
      <c r="F157" s="1" t="s">
        <v>51</v>
      </c>
      <c r="G157" s="1" t="s">
        <v>82</v>
      </c>
      <c r="H157" s="1" t="s">
        <v>207</v>
      </c>
      <c r="I157" s="1" t="s">
        <v>84</v>
      </c>
      <c r="J157" s="1" t="s">
        <v>448</v>
      </c>
      <c r="K157" s="1" t="s">
        <v>7141</v>
      </c>
      <c r="L157" s="1"/>
      <c r="M157" s="20">
        <f t="shared" si="3"/>
        <v>1</v>
      </c>
    </row>
    <row r="158" spans="1:13" ht="20.100000000000001" customHeight="1" x14ac:dyDescent="0.15">
      <c r="A158" s="1" t="s">
        <v>8</v>
      </c>
      <c r="B158" s="1" t="s">
        <v>7077</v>
      </c>
      <c r="C158" s="1" t="s">
        <v>7142</v>
      </c>
      <c r="D158" s="1" t="s">
        <v>78</v>
      </c>
      <c r="E158" s="1" t="s">
        <v>51</v>
      </c>
      <c r="F158" s="1" t="s">
        <v>51</v>
      </c>
      <c r="G158" s="1" t="s">
        <v>82</v>
      </c>
      <c r="H158" s="1" t="s">
        <v>207</v>
      </c>
      <c r="I158" s="1" t="s">
        <v>84</v>
      </c>
      <c r="J158" s="1" t="s">
        <v>448</v>
      </c>
      <c r="K158" s="1" t="s">
        <v>7143</v>
      </c>
      <c r="L158" s="1"/>
      <c r="M158" s="20">
        <f t="shared" si="3"/>
        <v>1</v>
      </c>
    </row>
    <row r="159" spans="1:13" ht="20.100000000000001" customHeight="1" x14ac:dyDescent="0.15">
      <c r="A159" s="1" t="s">
        <v>8</v>
      </c>
      <c r="B159" s="1" t="s">
        <v>7077</v>
      </c>
      <c r="C159" s="1" t="s">
        <v>7144</v>
      </c>
      <c r="D159" s="1" t="s">
        <v>78</v>
      </c>
      <c r="E159" s="1" t="s">
        <v>51</v>
      </c>
      <c r="F159" s="1" t="s">
        <v>51</v>
      </c>
      <c r="G159" s="1" t="s">
        <v>82</v>
      </c>
      <c r="H159" s="1" t="s">
        <v>207</v>
      </c>
      <c r="I159" s="1" t="s">
        <v>84</v>
      </c>
      <c r="J159" s="1" t="s">
        <v>448</v>
      </c>
      <c r="K159" s="1" t="s">
        <v>7145</v>
      </c>
      <c r="L159" s="1"/>
      <c r="M159" s="20">
        <f t="shared" si="3"/>
        <v>1</v>
      </c>
    </row>
    <row r="160" spans="1:13" ht="20.100000000000001" customHeight="1" x14ac:dyDescent="0.15">
      <c r="A160" s="1" t="s">
        <v>8</v>
      </c>
      <c r="B160" s="1" t="s">
        <v>7077</v>
      </c>
      <c r="C160" s="1" t="s">
        <v>7146</v>
      </c>
      <c r="D160" s="1" t="s">
        <v>78</v>
      </c>
      <c r="E160" s="1" t="s">
        <v>51</v>
      </c>
      <c r="F160" s="1" t="s">
        <v>51</v>
      </c>
      <c r="G160" s="1" t="s">
        <v>82</v>
      </c>
      <c r="H160" s="1" t="s">
        <v>207</v>
      </c>
      <c r="I160" s="1" t="s">
        <v>84</v>
      </c>
      <c r="J160" s="1" t="s">
        <v>448</v>
      </c>
      <c r="K160" s="1" t="s">
        <v>7147</v>
      </c>
      <c r="L160" s="1"/>
      <c r="M160" s="20">
        <f t="shared" si="3"/>
        <v>1</v>
      </c>
    </row>
    <row r="161" spans="1:13" ht="20.100000000000001" customHeight="1" x14ac:dyDescent="0.15">
      <c r="A161" s="1" t="s">
        <v>8</v>
      </c>
      <c r="B161" s="1" t="s">
        <v>7148</v>
      </c>
      <c r="C161" s="1" t="s">
        <v>7149</v>
      </c>
      <c r="D161" s="1" t="s">
        <v>50</v>
      </c>
      <c r="E161" s="1" t="s">
        <v>51</v>
      </c>
      <c r="F161" s="1" t="s">
        <v>51</v>
      </c>
      <c r="G161" s="1" t="s">
        <v>82</v>
      </c>
      <c r="H161" s="1" t="s">
        <v>129</v>
      </c>
      <c r="I161" s="1" t="s">
        <v>84</v>
      </c>
      <c r="J161" s="1" t="s">
        <v>130</v>
      </c>
      <c r="K161" s="1" t="s">
        <v>7150</v>
      </c>
      <c r="L161" s="1"/>
      <c r="M161" s="20">
        <f t="shared" si="3"/>
        <v>1</v>
      </c>
    </row>
    <row r="162" spans="1:13" ht="20.100000000000001" customHeight="1" x14ac:dyDescent="0.15">
      <c r="A162" s="1" t="s">
        <v>8</v>
      </c>
      <c r="B162" s="1" t="s">
        <v>7148</v>
      </c>
      <c r="C162" s="1" t="s">
        <v>7151</v>
      </c>
      <c r="D162" s="1" t="s">
        <v>50</v>
      </c>
      <c r="E162" s="1" t="s">
        <v>51</v>
      </c>
      <c r="F162" s="1" t="s">
        <v>51</v>
      </c>
      <c r="G162" s="1" t="s">
        <v>52</v>
      </c>
      <c r="H162" s="1" t="s">
        <v>739</v>
      </c>
      <c r="I162" s="1" t="s">
        <v>54</v>
      </c>
      <c r="J162" s="1" t="s">
        <v>6858</v>
      </c>
      <c r="K162" s="1" t="s">
        <v>7152</v>
      </c>
      <c r="L162" s="1"/>
      <c r="M162" s="20">
        <f t="shared" si="3"/>
        <v>1</v>
      </c>
    </row>
    <row r="163" spans="1:13" ht="20.100000000000001" customHeight="1" x14ac:dyDescent="0.15">
      <c r="A163" s="1" t="s">
        <v>8</v>
      </c>
      <c r="B163" s="1" t="s">
        <v>7153</v>
      </c>
      <c r="C163" s="1" t="s">
        <v>7154</v>
      </c>
      <c r="D163" s="1" t="s">
        <v>50</v>
      </c>
      <c r="E163" s="1" t="s">
        <v>51</v>
      </c>
      <c r="F163" s="1" t="s">
        <v>81</v>
      </c>
      <c r="G163" s="1" t="s">
        <v>82</v>
      </c>
      <c r="H163" s="1" t="s">
        <v>83</v>
      </c>
      <c r="I163" s="1" t="s">
        <v>84</v>
      </c>
      <c r="J163" s="1" t="s">
        <v>85</v>
      </c>
      <c r="K163" s="1" t="s">
        <v>7155</v>
      </c>
      <c r="L163" s="1"/>
      <c r="M163" s="20">
        <f t="shared" si="3"/>
        <v>0</v>
      </c>
    </row>
    <row r="164" spans="1:13" ht="20.100000000000001" customHeight="1" x14ac:dyDescent="0.15">
      <c r="A164" s="1" t="s">
        <v>8</v>
      </c>
      <c r="B164" s="1" t="s">
        <v>7153</v>
      </c>
      <c r="C164" s="1" t="s">
        <v>7156</v>
      </c>
      <c r="D164" s="1" t="s">
        <v>50</v>
      </c>
      <c r="E164" s="1" t="s">
        <v>51</v>
      </c>
      <c r="F164" s="1" t="s">
        <v>81</v>
      </c>
      <c r="G164" s="1" t="s">
        <v>82</v>
      </c>
      <c r="H164" s="1" t="s">
        <v>83</v>
      </c>
      <c r="I164" s="1" t="s">
        <v>84</v>
      </c>
      <c r="J164" s="1" t="s">
        <v>85</v>
      </c>
      <c r="K164" s="1" t="s">
        <v>7157</v>
      </c>
      <c r="L164" s="1"/>
      <c r="M164" s="20">
        <f t="shared" si="3"/>
        <v>0</v>
      </c>
    </row>
    <row r="165" spans="1:13" ht="20.100000000000001" customHeight="1" x14ac:dyDescent="0.15">
      <c r="A165" s="1" t="s">
        <v>8</v>
      </c>
      <c r="B165" s="1" t="s">
        <v>7153</v>
      </c>
      <c r="C165" s="1" t="s">
        <v>7158</v>
      </c>
      <c r="D165" s="1" t="s">
        <v>50</v>
      </c>
      <c r="E165" s="1" t="s">
        <v>51</v>
      </c>
      <c r="F165" s="1" t="s">
        <v>81</v>
      </c>
      <c r="G165" s="1" t="s">
        <v>82</v>
      </c>
      <c r="H165" s="1" t="s">
        <v>83</v>
      </c>
      <c r="I165" s="1" t="s">
        <v>84</v>
      </c>
      <c r="J165" s="1" t="s">
        <v>85</v>
      </c>
      <c r="K165" s="1" t="s">
        <v>7159</v>
      </c>
      <c r="L165" s="1"/>
      <c r="M165" s="20">
        <f t="shared" si="3"/>
        <v>0</v>
      </c>
    </row>
    <row r="166" spans="1:13" ht="20.100000000000001" customHeight="1" x14ac:dyDescent="0.15">
      <c r="A166" s="1" t="s">
        <v>8</v>
      </c>
      <c r="B166" s="1" t="s">
        <v>7153</v>
      </c>
      <c r="C166" s="1" t="s">
        <v>7160</v>
      </c>
      <c r="D166" s="1" t="s">
        <v>50</v>
      </c>
      <c r="E166" s="1" t="s">
        <v>51</v>
      </c>
      <c r="F166" s="1" t="s">
        <v>51</v>
      </c>
      <c r="G166" s="1" t="s">
        <v>82</v>
      </c>
      <c r="H166" s="1" t="s">
        <v>207</v>
      </c>
      <c r="I166" s="1" t="s">
        <v>84</v>
      </c>
      <c r="J166" s="1" t="s">
        <v>448</v>
      </c>
      <c r="K166" s="1" t="s">
        <v>7161</v>
      </c>
      <c r="L166" s="1"/>
      <c r="M166" s="20">
        <f t="shared" si="3"/>
        <v>1</v>
      </c>
    </row>
    <row r="167" spans="1:13" ht="20.100000000000001" customHeight="1" x14ac:dyDescent="0.15">
      <c r="A167" s="1" t="s">
        <v>8</v>
      </c>
      <c r="B167" s="1" t="s">
        <v>7153</v>
      </c>
      <c r="C167" s="1" t="s">
        <v>7162</v>
      </c>
      <c r="D167" s="1" t="s">
        <v>78</v>
      </c>
      <c r="E167" s="1" t="s">
        <v>51</v>
      </c>
      <c r="F167" s="1" t="s">
        <v>179</v>
      </c>
      <c r="G167" s="1" t="s">
        <v>82</v>
      </c>
      <c r="H167" s="1" t="s">
        <v>83</v>
      </c>
      <c r="I167" s="1" t="s">
        <v>84</v>
      </c>
      <c r="J167" s="1" t="s">
        <v>85</v>
      </c>
      <c r="K167" s="1" t="s">
        <v>7163</v>
      </c>
      <c r="L167" s="1"/>
      <c r="M167" s="20">
        <f t="shared" si="3"/>
        <v>0</v>
      </c>
    </row>
    <row r="168" spans="1:13" ht="20.100000000000001" customHeight="1" x14ac:dyDescent="0.15">
      <c r="A168" s="1" t="s">
        <v>8</v>
      </c>
      <c r="B168" s="1" t="s">
        <v>7164</v>
      </c>
      <c r="C168" s="1" t="s">
        <v>7165</v>
      </c>
      <c r="D168" s="1" t="s">
        <v>50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1141</v>
      </c>
      <c r="J168" s="1" t="s">
        <v>96</v>
      </c>
      <c r="K168" s="1" t="s">
        <v>7166</v>
      </c>
      <c r="L168" s="1"/>
      <c r="M168" s="20">
        <f t="shared" si="3"/>
        <v>1</v>
      </c>
    </row>
    <row r="169" spans="1:13" ht="20.100000000000001" customHeight="1" x14ac:dyDescent="0.15">
      <c r="A169" s="1" t="s">
        <v>8</v>
      </c>
      <c r="B169" s="1" t="s">
        <v>7164</v>
      </c>
      <c r="C169" s="1" t="s">
        <v>7167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1141</v>
      </c>
      <c r="J169" s="1" t="s">
        <v>96</v>
      </c>
      <c r="K169" s="1" t="s">
        <v>7168</v>
      </c>
      <c r="L169" s="1"/>
      <c r="M169" s="20">
        <f t="shared" si="3"/>
        <v>1</v>
      </c>
    </row>
    <row r="170" spans="1:13" ht="20.100000000000001" customHeight="1" x14ac:dyDescent="0.15">
      <c r="A170" s="1" t="s">
        <v>8</v>
      </c>
      <c r="B170" s="1" t="s">
        <v>7164</v>
      </c>
      <c r="C170" s="1" t="s">
        <v>7169</v>
      </c>
      <c r="D170" s="1" t="s">
        <v>50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1141</v>
      </c>
      <c r="J170" s="1" t="s">
        <v>96</v>
      </c>
      <c r="K170" s="1" t="s">
        <v>7170</v>
      </c>
      <c r="L170" s="1"/>
      <c r="M170" s="20">
        <f t="shared" si="3"/>
        <v>1</v>
      </c>
    </row>
    <row r="171" spans="1:13" ht="20.100000000000001" customHeight="1" x14ac:dyDescent="0.15">
      <c r="A171" s="1" t="s">
        <v>8</v>
      </c>
      <c r="B171" s="1" t="s">
        <v>7164</v>
      </c>
      <c r="C171" s="1" t="s">
        <v>7171</v>
      </c>
      <c r="D171" s="1" t="s">
        <v>50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1141</v>
      </c>
      <c r="J171" s="1" t="s">
        <v>96</v>
      </c>
      <c r="K171" s="1" t="s">
        <v>7172</v>
      </c>
      <c r="L171" s="1"/>
      <c r="M171" s="20">
        <f t="shared" si="3"/>
        <v>1</v>
      </c>
    </row>
    <row r="172" spans="1:13" ht="20.100000000000001" customHeight="1" x14ac:dyDescent="0.15">
      <c r="A172" s="1" t="s">
        <v>8</v>
      </c>
      <c r="B172" s="1" t="s">
        <v>7164</v>
      </c>
      <c r="C172" s="1" t="s">
        <v>7173</v>
      </c>
      <c r="D172" s="1" t="s">
        <v>50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1141</v>
      </c>
      <c r="J172" s="1" t="s">
        <v>96</v>
      </c>
      <c r="K172" s="1" t="s">
        <v>7174</v>
      </c>
      <c r="L172" s="1"/>
      <c r="M172" s="20">
        <f t="shared" si="3"/>
        <v>1</v>
      </c>
    </row>
    <row r="173" spans="1:13" ht="20.100000000000001" customHeight="1" x14ac:dyDescent="0.15">
      <c r="A173" s="1" t="s">
        <v>8</v>
      </c>
      <c r="B173" s="1" t="s">
        <v>7164</v>
      </c>
      <c r="C173" s="1" t="s">
        <v>7175</v>
      </c>
      <c r="D173" s="1" t="s">
        <v>50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1141</v>
      </c>
      <c r="J173" s="1" t="s">
        <v>96</v>
      </c>
      <c r="K173" s="1" t="s">
        <v>7176</v>
      </c>
      <c r="L173" s="1"/>
      <c r="M173" s="20">
        <f t="shared" si="3"/>
        <v>1</v>
      </c>
    </row>
    <row r="174" spans="1:13" ht="20.100000000000001" customHeight="1" x14ac:dyDescent="0.15">
      <c r="A174" s="1" t="s">
        <v>8</v>
      </c>
      <c r="B174" s="1" t="s">
        <v>7164</v>
      </c>
      <c r="C174" s="1" t="s">
        <v>7177</v>
      </c>
      <c r="D174" s="1" t="s">
        <v>50</v>
      </c>
      <c r="E174" s="1" t="s">
        <v>51</v>
      </c>
      <c r="F174" s="1" t="s">
        <v>51</v>
      </c>
      <c r="G174" s="1" t="s">
        <v>52</v>
      </c>
      <c r="H174" s="1" t="s">
        <v>53</v>
      </c>
      <c r="I174" s="1" t="s">
        <v>1141</v>
      </c>
      <c r="J174" s="1" t="s">
        <v>96</v>
      </c>
      <c r="K174" s="1" t="s">
        <v>7178</v>
      </c>
      <c r="L174" s="1"/>
      <c r="M174" s="20">
        <f t="shared" si="3"/>
        <v>1</v>
      </c>
    </row>
    <row r="175" spans="1:13" ht="20.100000000000001" customHeight="1" x14ac:dyDescent="0.15">
      <c r="A175" s="1" t="s">
        <v>8</v>
      </c>
      <c r="B175" s="1" t="s">
        <v>7164</v>
      </c>
      <c r="C175" s="1" t="s">
        <v>7179</v>
      </c>
      <c r="D175" s="1" t="s">
        <v>50</v>
      </c>
      <c r="E175" s="1" t="s">
        <v>51</v>
      </c>
      <c r="F175" s="1" t="s">
        <v>51</v>
      </c>
      <c r="G175" s="1" t="s">
        <v>52</v>
      </c>
      <c r="H175" s="1" t="s">
        <v>53</v>
      </c>
      <c r="I175" s="1" t="s">
        <v>1141</v>
      </c>
      <c r="J175" s="1" t="s">
        <v>96</v>
      </c>
      <c r="K175" s="1" t="s">
        <v>7180</v>
      </c>
      <c r="L175" s="1"/>
      <c r="M175" s="20">
        <f t="shared" si="3"/>
        <v>1</v>
      </c>
    </row>
    <row r="176" spans="1:13" ht="20.100000000000001" customHeight="1" x14ac:dyDescent="0.15">
      <c r="A176" s="1" t="s">
        <v>8</v>
      </c>
      <c r="B176" s="1" t="s">
        <v>7164</v>
      </c>
      <c r="C176" s="1" t="s">
        <v>7181</v>
      </c>
      <c r="D176" s="1" t="s">
        <v>50</v>
      </c>
      <c r="E176" s="1" t="s">
        <v>51</v>
      </c>
      <c r="F176" s="1" t="s">
        <v>51</v>
      </c>
      <c r="G176" s="1" t="s">
        <v>52</v>
      </c>
      <c r="H176" s="1" t="s">
        <v>53</v>
      </c>
      <c r="I176" s="1" t="s">
        <v>1141</v>
      </c>
      <c r="J176" s="1" t="s">
        <v>96</v>
      </c>
      <c r="K176" s="1" t="s">
        <v>7182</v>
      </c>
      <c r="L176" s="1"/>
      <c r="M176" s="20">
        <f t="shared" si="3"/>
        <v>1</v>
      </c>
    </row>
    <row r="177" spans="1:13" ht="20.100000000000001" customHeight="1" x14ac:dyDescent="0.15">
      <c r="A177" s="1" t="s">
        <v>8</v>
      </c>
      <c r="B177" s="1" t="s">
        <v>7164</v>
      </c>
      <c r="C177" s="1" t="s">
        <v>7183</v>
      </c>
      <c r="D177" s="1" t="s">
        <v>50</v>
      </c>
      <c r="E177" s="1" t="s">
        <v>51</v>
      </c>
      <c r="F177" s="1" t="s">
        <v>51</v>
      </c>
      <c r="G177" s="1" t="s">
        <v>52</v>
      </c>
      <c r="H177" s="1" t="s">
        <v>53</v>
      </c>
      <c r="I177" s="1" t="s">
        <v>1141</v>
      </c>
      <c r="J177" s="1" t="s">
        <v>96</v>
      </c>
      <c r="K177" s="1" t="s">
        <v>7184</v>
      </c>
      <c r="L177" s="1"/>
      <c r="M177" s="20">
        <f t="shared" si="3"/>
        <v>1</v>
      </c>
    </row>
    <row r="178" spans="1:13" ht="20.100000000000001" customHeight="1" x14ac:dyDescent="0.15">
      <c r="A178" s="1" t="s">
        <v>8</v>
      </c>
      <c r="B178" s="1" t="s">
        <v>7164</v>
      </c>
      <c r="C178" s="1" t="s">
        <v>7185</v>
      </c>
      <c r="D178" s="1" t="s">
        <v>50</v>
      </c>
      <c r="E178" s="1" t="s">
        <v>51</v>
      </c>
      <c r="F178" s="1" t="s">
        <v>81</v>
      </c>
      <c r="G178" s="1" t="s">
        <v>82</v>
      </c>
      <c r="H178" s="1" t="s">
        <v>446</v>
      </c>
      <c r="I178" s="1" t="s">
        <v>84</v>
      </c>
      <c r="J178" s="1" t="s">
        <v>96</v>
      </c>
      <c r="K178" s="1" t="s">
        <v>7186</v>
      </c>
      <c r="L178" s="1"/>
      <c r="M178" s="20">
        <f t="shared" si="3"/>
        <v>0</v>
      </c>
    </row>
    <row r="179" spans="1:13" ht="20.100000000000001" customHeight="1" x14ac:dyDescent="0.15">
      <c r="A179" s="1" t="s">
        <v>8</v>
      </c>
      <c r="B179" s="1" t="s">
        <v>7164</v>
      </c>
      <c r="C179" s="1" t="s">
        <v>7187</v>
      </c>
      <c r="D179" s="1" t="s">
        <v>50</v>
      </c>
      <c r="E179" s="1" t="s">
        <v>51</v>
      </c>
      <c r="F179" s="1" t="s">
        <v>51</v>
      </c>
      <c r="G179" s="1" t="s">
        <v>52</v>
      </c>
      <c r="H179" s="1" t="s">
        <v>53</v>
      </c>
      <c r="I179" s="1" t="s">
        <v>1141</v>
      </c>
      <c r="J179" s="1" t="s">
        <v>96</v>
      </c>
      <c r="K179" s="1" t="s">
        <v>7188</v>
      </c>
      <c r="L179" s="1"/>
      <c r="M179" s="20">
        <f t="shared" si="3"/>
        <v>1</v>
      </c>
    </row>
    <row r="180" spans="1:13" ht="20.100000000000001" customHeight="1" x14ac:dyDescent="0.15">
      <c r="A180" s="1" t="s">
        <v>8</v>
      </c>
      <c r="B180" s="1" t="s">
        <v>7164</v>
      </c>
      <c r="C180" s="1" t="s">
        <v>7189</v>
      </c>
      <c r="D180" s="1" t="s">
        <v>50</v>
      </c>
      <c r="E180" s="1" t="s">
        <v>51</v>
      </c>
      <c r="F180" s="1" t="s">
        <v>51</v>
      </c>
      <c r="G180" s="1" t="s">
        <v>52</v>
      </c>
      <c r="H180" s="1" t="s">
        <v>53</v>
      </c>
      <c r="I180" s="1" t="s">
        <v>1141</v>
      </c>
      <c r="J180" s="1" t="s">
        <v>96</v>
      </c>
      <c r="K180" s="1" t="s">
        <v>907</v>
      </c>
      <c r="L180" s="1"/>
      <c r="M180" s="20">
        <f t="shared" si="3"/>
        <v>1</v>
      </c>
    </row>
    <row r="181" spans="1:13" ht="20.100000000000001" customHeight="1" x14ac:dyDescent="0.15">
      <c r="A181" s="1" t="s">
        <v>8</v>
      </c>
      <c r="B181" s="1" t="s">
        <v>7164</v>
      </c>
      <c r="C181" s="1" t="s">
        <v>7190</v>
      </c>
      <c r="D181" s="1" t="s">
        <v>78</v>
      </c>
      <c r="E181" s="1" t="s">
        <v>51</v>
      </c>
      <c r="F181" s="1" t="s">
        <v>179</v>
      </c>
      <c r="G181" s="1" t="s">
        <v>82</v>
      </c>
      <c r="H181" s="1" t="s">
        <v>2234</v>
      </c>
      <c r="I181" s="1" t="s">
        <v>84</v>
      </c>
      <c r="J181" s="1" t="s">
        <v>7191</v>
      </c>
      <c r="K181" s="1" t="s">
        <v>7192</v>
      </c>
      <c r="L181" s="1"/>
      <c r="M181" s="20">
        <f t="shared" si="3"/>
        <v>0</v>
      </c>
    </row>
    <row r="182" spans="1:13" ht="20.100000000000001" customHeight="1" x14ac:dyDescent="0.15">
      <c r="A182" s="1" t="s">
        <v>8</v>
      </c>
      <c r="B182" s="1" t="s">
        <v>7164</v>
      </c>
      <c r="C182" s="1" t="s">
        <v>7193</v>
      </c>
      <c r="D182" s="1" t="s">
        <v>78</v>
      </c>
      <c r="E182" s="1" t="s">
        <v>51</v>
      </c>
      <c r="F182" s="1" t="s">
        <v>179</v>
      </c>
      <c r="G182" s="1" t="s">
        <v>82</v>
      </c>
      <c r="H182" s="1" t="s">
        <v>2234</v>
      </c>
      <c r="I182" s="1" t="s">
        <v>84</v>
      </c>
      <c r="J182" s="1" t="s">
        <v>7191</v>
      </c>
      <c r="K182" s="1" t="s">
        <v>7194</v>
      </c>
      <c r="L182" s="1"/>
      <c r="M182" s="20">
        <f t="shared" si="3"/>
        <v>0</v>
      </c>
    </row>
    <row r="183" spans="1:13" ht="20.100000000000001" customHeight="1" x14ac:dyDescent="0.15">
      <c r="A183" s="1" t="s">
        <v>8</v>
      </c>
      <c r="B183" s="1" t="s">
        <v>7164</v>
      </c>
      <c r="C183" s="1" t="s">
        <v>7195</v>
      </c>
      <c r="D183" s="1" t="s">
        <v>78</v>
      </c>
      <c r="E183" s="1" t="s">
        <v>51</v>
      </c>
      <c r="F183" s="1" t="s">
        <v>179</v>
      </c>
      <c r="G183" s="1" t="s">
        <v>82</v>
      </c>
      <c r="H183" s="1" t="s">
        <v>2234</v>
      </c>
      <c r="I183" s="1" t="s">
        <v>84</v>
      </c>
      <c r="J183" s="1" t="s">
        <v>7191</v>
      </c>
      <c r="K183" s="1" t="s">
        <v>7196</v>
      </c>
      <c r="L183" s="1"/>
      <c r="M183" s="20">
        <f t="shared" si="3"/>
        <v>0</v>
      </c>
    </row>
    <row r="184" spans="1:13" ht="20.100000000000001" customHeight="1" x14ac:dyDescent="0.15">
      <c r="A184" s="1" t="s">
        <v>8</v>
      </c>
      <c r="B184" s="1" t="s">
        <v>7164</v>
      </c>
      <c r="C184" s="1" t="s">
        <v>7197</v>
      </c>
      <c r="D184" s="1" t="s">
        <v>78</v>
      </c>
      <c r="E184" s="1" t="s">
        <v>51</v>
      </c>
      <c r="F184" s="1" t="s">
        <v>179</v>
      </c>
      <c r="G184" s="1" t="s">
        <v>82</v>
      </c>
      <c r="H184" s="1" t="s">
        <v>2234</v>
      </c>
      <c r="I184" s="1" t="s">
        <v>84</v>
      </c>
      <c r="J184" s="1" t="s">
        <v>7191</v>
      </c>
      <c r="K184" s="1" t="s">
        <v>7198</v>
      </c>
      <c r="L184" s="1"/>
      <c r="M184" s="20">
        <f t="shared" si="3"/>
        <v>0</v>
      </c>
    </row>
    <row r="185" spans="1:13" ht="20.100000000000001" customHeight="1" x14ac:dyDescent="0.15">
      <c r="A185" s="1" t="s">
        <v>8</v>
      </c>
      <c r="B185" s="1" t="s">
        <v>7164</v>
      </c>
      <c r="C185" s="1" t="s">
        <v>7199</v>
      </c>
      <c r="D185" s="1" t="s">
        <v>78</v>
      </c>
      <c r="E185" s="1" t="s">
        <v>51</v>
      </c>
      <c r="F185" s="1" t="s">
        <v>179</v>
      </c>
      <c r="G185" s="1" t="s">
        <v>82</v>
      </c>
      <c r="H185" s="1" t="s">
        <v>2234</v>
      </c>
      <c r="I185" s="1" t="s">
        <v>84</v>
      </c>
      <c r="J185" s="1" t="s">
        <v>7191</v>
      </c>
      <c r="K185" s="1" t="s">
        <v>7200</v>
      </c>
      <c r="L185" s="1"/>
      <c r="M185" s="20">
        <f t="shared" si="3"/>
        <v>0</v>
      </c>
    </row>
    <row r="186" spans="1:13" ht="20.100000000000001" customHeight="1" x14ac:dyDescent="0.15">
      <c r="A186" s="1" t="s">
        <v>8</v>
      </c>
      <c r="B186" s="1" t="s">
        <v>7164</v>
      </c>
      <c r="C186" s="1" t="s">
        <v>7201</v>
      </c>
      <c r="D186" s="1" t="s">
        <v>78</v>
      </c>
      <c r="E186" s="1" t="s">
        <v>51</v>
      </c>
      <c r="F186" s="1" t="s">
        <v>81</v>
      </c>
      <c r="G186" s="1" t="s">
        <v>82</v>
      </c>
      <c r="H186" s="1" t="s">
        <v>2234</v>
      </c>
      <c r="I186" s="1" t="s">
        <v>84</v>
      </c>
      <c r="J186" s="1" t="s">
        <v>7191</v>
      </c>
      <c r="K186" s="1" t="s">
        <v>7202</v>
      </c>
      <c r="L186" s="1"/>
      <c r="M186" s="20">
        <f t="shared" si="3"/>
        <v>0</v>
      </c>
    </row>
    <row r="187" spans="1:13" ht="20.100000000000001" customHeight="1" x14ac:dyDescent="0.15">
      <c r="A187" s="1" t="s">
        <v>8</v>
      </c>
      <c r="B187" s="1" t="s">
        <v>7164</v>
      </c>
      <c r="C187" s="1" t="s">
        <v>7203</v>
      </c>
      <c r="D187" s="1" t="s">
        <v>78</v>
      </c>
      <c r="E187" s="1" t="s">
        <v>51</v>
      </c>
      <c r="F187" s="1" t="s">
        <v>179</v>
      </c>
      <c r="G187" s="1" t="s">
        <v>82</v>
      </c>
      <c r="H187" s="1" t="s">
        <v>2234</v>
      </c>
      <c r="I187" s="1" t="s">
        <v>84</v>
      </c>
      <c r="J187" s="1" t="s">
        <v>7191</v>
      </c>
      <c r="K187" s="1" t="s">
        <v>7204</v>
      </c>
      <c r="L187" s="1"/>
      <c r="M187" s="20">
        <f t="shared" si="3"/>
        <v>0</v>
      </c>
    </row>
    <row r="188" spans="1:13" ht="20.100000000000001" customHeight="1" x14ac:dyDescent="0.15">
      <c r="A188" s="1" t="s">
        <v>8</v>
      </c>
      <c r="B188" s="1" t="s">
        <v>7164</v>
      </c>
      <c r="C188" s="1" t="s">
        <v>7205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53</v>
      </c>
      <c r="I188" s="1" t="s">
        <v>1141</v>
      </c>
      <c r="J188" s="1" t="s">
        <v>96</v>
      </c>
      <c r="K188" s="1" t="s">
        <v>7206</v>
      </c>
      <c r="L188" s="1"/>
      <c r="M188" s="20">
        <f t="shared" si="3"/>
        <v>1</v>
      </c>
    </row>
    <row r="189" spans="1:13" ht="20.100000000000001" customHeight="1" x14ac:dyDescent="0.15">
      <c r="A189" s="1" t="s">
        <v>8</v>
      </c>
      <c r="B189" s="1" t="s">
        <v>7164</v>
      </c>
      <c r="C189" s="1" t="s">
        <v>7207</v>
      </c>
      <c r="D189" s="1" t="s">
        <v>78</v>
      </c>
      <c r="E189" s="1" t="s">
        <v>51</v>
      </c>
      <c r="F189" s="1" t="s">
        <v>179</v>
      </c>
      <c r="G189" s="1" t="s">
        <v>82</v>
      </c>
      <c r="H189" s="1" t="s">
        <v>2234</v>
      </c>
      <c r="I189" s="1" t="s">
        <v>84</v>
      </c>
      <c r="J189" s="1" t="s">
        <v>7191</v>
      </c>
      <c r="K189" s="1" t="s">
        <v>7208</v>
      </c>
      <c r="L189" s="1"/>
      <c r="M189" s="20">
        <f t="shared" si="3"/>
        <v>0</v>
      </c>
    </row>
    <row r="190" spans="1:13" ht="20.100000000000001" customHeight="1" x14ac:dyDescent="0.15">
      <c r="A190" s="1" t="s">
        <v>8</v>
      </c>
      <c r="B190" s="1" t="s">
        <v>7164</v>
      </c>
      <c r="C190" s="1" t="s">
        <v>7209</v>
      </c>
      <c r="D190" s="1" t="s">
        <v>78</v>
      </c>
      <c r="E190" s="1" t="s">
        <v>51</v>
      </c>
      <c r="F190" s="1" t="s">
        <v>179</v>
      </c>
      <c r="G190" s="1" t="s">
        <v>82</v>
      </c>
      <c r="H190" s="1" t="s">
        <v>2234</v>
      </c>
      <c r="I190" s="1" t="s">
        <v>84</v>
      </c>
      <c r="J190" s="1" t="s">
        <v>7191</v>
      </c>
      <c r="K190" s="1" t="s">
        <v>7210</v>
      </c>
      <c r="L190" s="1"/>
      <c r="M190" s="20">
        <f t="shared" si="3"/>
        <v>0</v>
      </c>
    </row>
    <row r="191" spans="1:13" ht="20.100000000000001" customHeight="1" x14ac:dyDescent="0.15">
      <c r="A191" s="1" t="s">
        <v>8</v>
      </c>
      <c r="B191" s="1" t="s">
        <v>7164</v>
      </c>
      <c r="C191" s="1" t="s">
        <v>7211</v>
      </c>
      <c r="D191" s="1" t="s">
        <v>78</v>
      </c>
      <c r="E191" s="1" t="s">
        <v>51</v>
      </c>
      <c r="F191" s="1" t="s">
        <v>179</v>
      </c>
      <c r="G191" s="1" t="s">
        <v>82</v>
      </c>
      <c r="H191" s="1" t="s">
        <v>2234</v>
      </c>
      <c r="I191" s="1" t="s">
        <v>84</v>
      </c>
      <c r="J191" s="1" t="s">
        <v>7191</v>
      </c>
      <c r="K191" s="1" t="s">
        <v>7212</v>
      </c>
      <c r="L191" s="1"/>
      <c r="M191" s="20">
        <f t="shared" si="3"/>
        <v>0</v>
      </c>
    </row>
    <row r="192" spans="1:13" ht="20.100000000000001" customHeight="1" x14ac:dyDescent="0.15">
      <c r="A192" s="1" t="s">
        <v>8</v>
      </c>
      <c r="B192" s="1" t="s">
        <v>7164</v>
      </c>
      <c r="C192" s="1" t="s">
        <v>7213</v>
      </c>
      <c r="D192" s="1" t="s">
        <v>78</v>
      </c>
      <c r="E192" s="1" t="s">
        <v>51</v>
      </c>
      <c r="F192" s="1" t="s">
        <v>179</v>
      </c>
      <c r="G192" s="1" t="s">
        <v>82</v>
      </c>
      <c r="H192" s="1" t="s">
        <v>2234</v>
      </c>
      <c r="I192" s="1" t="s">
        <v>84</v>
      </c>
      <c r="J192" s="1" t="s">
        <v>7191</v>
      </c>
      <c r="K192" s="1" t="s">
        <v>7214</v>
      </c>
      <c r="L192" s="1"/>
      <c r="M192" s="20">
        <f t="shared" si="3"/>
        <v>0</v>
      </c>
    </row>
    <row r="193" spans="1:13" ht="20.100000000000001" customHeight="1" x14ac:dyDescent="0.15">
      <c r="A193" s="1" t="s">
        <v>8</v>
      </c>
      <c r="B193" s="1" t="s">
        <v>7164</v>
      </c>
      <c r="C193" s="1" t="s">
        <v>7215</v>
      </c>
      <c r="D193" s="1" t="s">
        <v>78</v>
      </c>
      <c r="E193" s="1" t="s">
        <v>51</v>
      </c>
      <c r="F193" s="1" t="s">
        <v>179</v>
      </c>
      <c r="G193" s="1" t="s">
        <v>82</v>
      </c>
      <c r="H193" s="1" t="s">
        <v>2234</v>
      </c>
      <c r="I193" s="1" t="s">
        <v>84</v>
      </c>
      <c r="J193" s="1" t="s">
        <v>7191</v>
      </c>
      <c r="K193" s="1" t="s">
        <v>7216</v>
      </c>
      <c r="L193" s="1"/>
      <c r="M193" s="20">
        <f t="shared" si="3"/>
        <v>0</v>
      </c>
    </row>
    <row r="194" spans="1:13" ht="20.100000000000001" customHeight="1" x14ac:dyDescent="0.15">
      <c r="A194" s="1" t="s">
        <v>8</v>
      </c>
      <c r="B194" s="1" t="s">
        <v>7164</v>
      </c>
      <c r="C194" s="1" t="s">
        <v>7217</v>
      </c>
      <c r="D194" s="1" t="s">
        <v>78</v>
      </c>
      <c r="E194" s="1" t="s">
        <v>51</v>
      </c>
      <c r="F194" s="1" t="s">
        <v>179</v>
      </c>
      <c r="G194" s="1" t="s">
        <v>82</v>
      </c>
      <c r="H194" s="1" t="s">
        <v>2234</v>
      </c>
      <c r="I194" s="1" t="s">
        <v>84</v>
      </c>
      <c r="J194" s="1" t="s">
        <v>7191</v>
      </c>
      <c r="K194" s="1" t="s">
        <v>7218</v>
      </c>
      <c r="L194" s="1"/>
      <c r="M194" s="20">
        <f t="shared" si="3"/>
        <v>0</v>
      </c>
    </row>
    <row r="195" spans="1:13" ht="20.100000000000001" customHeight="1" x14ac:dyDescent="0.15">
      <c r="A195" s="1" t="s">
        <v>8</v>
      </c>
      <c r="B195" s="1" t="s">
        <v>7164</v>
      </c>
      <c r="C195" s="1" t="s">
        <v>7219</v>
      </c>
      <c r="D195" s="1" t="s">
        <v>78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1141</v>
      </c>
      <c r="J195" s="1" t="s">
        <v>96</v>
      </c>
      <c r="K195" s="1" t="s">
        <v>7220</v>
      </c>
      <c r="L195" s="1"/>
      <c r="M195" s="20">
        <f t="shared" si="3"/>
        <v>1</v>
      </c>
    </row>
    <row r="196" spans="1:13" ht="20.100000000000001" customHeight="1" x14ac:dyDescent="0.15">
      <c r="A196" s="1" t="s">
        <v>8</v>
      </c>
      <c r="B196" s="1" t="s">
        <v>7164</v>
      </c>
      <c r="C196" s="1" t="s">
        <v>7221</v>
      </c>
      <c r="D196" s="1" t="s">
        <v>78</v>
      </c>
      <c r="E196" s="1" t="s">
        <v>51</v>
      </c>
      <c r="F196" s="1" t="s">
        <v>81</v>
      </c>
      <c r="G196" s="1" t="s">
        <v>82</v>
      </c>
      <c r="H196" s="1" t="s">
        <v>2234</v>
      </c>
      <c r="I196" s="1" t="s">
        <v>84</v>
      </c>
      <c r="J196" s="1" t="s">
        <v>7191</v>
      </c>
      <c r="K196" s="1" t="s">
        <v>7222</v>
      </c>
      <c r="L196" s="1"/>
      <c r="M196" s="20">
        <f t="shared" si="3"/>
        <v>0</v>
      </c>
    </row>
    <row r="197" spans="1:13" ht="20.100000000000001" customHeight="1" x14ac:dyDescent="0.15">
      <c r="A197" s="1" t="s">
        <v>8</v>
      </c>
      <c r="B197" s="1" t="s">
        <v>7164</v>
      </c>
      <c r="C197" s="1" t="s">
        <v>7223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1141</v>
      </c>
      <c r="J197" s="1" t="s">
        <v>96</v>
      </c>
      <c r="K197" s="1" t="s">
        <v>7224</v>
      </c>
      <c r="L197" s="1"/>
      <c r="M197" s="20">
        <f t="shared" si="3"/>
        <v>1</v>
      </c>
    </row>
    <row r="198" spans="1:13" ht="20.100000000000001" customHeight="1" x14ac:dyDescent="0.15">
      <c r="A198" s="1" t="s">
        <v>8</v>
      </c>
      <c r="B198" s="1" t="s">
        <v>7164</v>
      </c>
      <c r="C198" s="1" t="s">
        <v>7225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53</v>
      </c>
      <c r="I198" s="1" t="s">
        <v>1141</v>
      </c>
      <c r="J198" s="1" t="s">
        <v>96</v>
      </c>
      <c r="K198" s="1" t="s">
        <v>7226</v>
      </c>
      <c r="L198" s="1"/>
      <c r="M198" s="20">
        <f t="shared" si="3"/>
        <v>1</v>
      </c>
    </row>
    <row r="199" spans="1:13" ht="20.100000000000001" customHeight="1" x14ac:dyDescent="0.15">
      <c r="A199" s="1" t="s">
        <v>8</v>
      </c>
      <c r="B199" s="1" t="s">
        <v>7164</v>
      </c>
      <c r="C199" s="1" t="s">
        <v>7227</v>
      </c>
      <c r="D199" s="1" t="s">
        <v>78</v>
      </c>
      <c r="E199" s="1" t="s">
        <v>51</v>
      </c>
      <c r="F199" s="1" t="s">
        <v>179</v>
      </c>
      <c r="G199" s="1" t="s">
        <v>82</v>
      </c>
      <c r="H199" s="1" t="s">
        <v>2234</v>
      </c>
      <c r="I199" s="1" t="s">
        <v>84</v>
      </c>
      <c r="J199" s="1" t="s">
        <v>7191</v>
      </c>
      <c r="K199" s="1" t="s">
        <v>7228</v>
      </c>
      <c r="L199" s="1"/>
      <c r="M199" s="20">
        <f t="shared" si="3"/>
        <v>0</v>
      </c>
    </row>
    <row r="200" spans="1:13" ht="20.100000000000001" customHeight="1" x14ac:dyDescent="0.15">
      <c r="A200" s="1" t="s">
        <v>8</v>
      </c>
      <c r="B200" s="1" t="s">
        <v>7164</v>
      </c>
      <c r="C200" s="1" t="s">
        <v>7229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1141</v>
      </c>
      <c r="J200" s="1" t="s">
        <v>96</v>
      </c>
      <c r="K200" s="1" t="s">
        <v>7230</v>
      </c>
      <c r="L200" s="1"/>
      <c r="M200" s="20">
        <f t="shared" si="3"/>
        <v>1</v>
      </c>
    </row>
    <row r="201" spans="1:13" ht="20.100000000000001" customHeight="1" x14ac:dyDescent="0.15">
      <c r="A201" s="1" t="s">
        <v>8</v>
      </c>
      <c r="B201" s="1" t="s">
        <v>7164</v>
      </c>
      <c r="C201" s="1" t="s">
        <v>7231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1141</v>
      </c>
      <c r="J201" s="1" t="s">
        <v>96</v>
      </c>
      <c r="K201" s="1" t="s">
        <v>7232</v>
      </c>
      <c r="L201" s="1"/>
      <c r="M201" s="20">
        <f t="shared" si="3"/>
        <v>1</v>
      </c>
    </row>
    <row r="202" spans="1:13" ht="20.100000000000001" customHeight="1" x14ac:dyDescent="0.15">
      <c r="A202" s="1" t="s">
        <v>8</v>
      </c>
      <c r="B202" s="1" t="s">
        <v>7164</v>
      </c>
      <c r="C202" s="1" t="s">
        <v>7233</v>
      </c>
      <c r="D202" s="1" t="s">
        <v>78</v>
      </c>
      <c r="E202" s="1" t="s">
        <v>51</v>
      </c>
      <c r="F202" s="1" t="s">
        <v>81</v>
      </c>
      <c r="G202" s="1" t="s">
        <v>82</v>
      </c>
      <c r="H202" s="1" t="s">
        <v>2234</v>
      </c>
      <c r="I202" s="1" t="s">
        <v>84</v>
      </c>
      <c r="J202" s="1" t="s">
        <v>7191</v>
      </c>
      <c r="K202" s="1" t="s">
        <v>7234</v>
      </c>
      <c r="L202" s="1"/>
      <c r="M202" s="20">
        <f t="shared" si="3"/>
        <v>0</v>
      </c>
    </row>
    <row r="203" spans="1:13" ht="20.100000000000001" customHeight="1" x14ac:dyDescent="0.15">
      <c r="A203" s="1" t="s">
        <v>8</v>
      </c>
      <c r="B203" s="1" t="s">
        <v>7164</v>
      </c>
      <c r="C203" s="1" t="s">
        <v>7235</v>
      </c>
      <c r="D203" s="1" t="s">
        <v>78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1141</v>
      </c>
      <c r="J203" s="1" t="s">
        <v>96</v>
      </c>
      <c r="K203" s="1" t="s">
        <v>7236</v>
      </c>
      <c r="L203" s="1"/>
      <c r="M203" s="20">
        <f t="shared" ref="M203:M266" si="4">IF(F203="○",1,0)</f>
        <v>1</v>
      </c>
    </row>
    <row r="204" spans="1:13" ht="20.100000000000001" customHeight="1" x14ac:dyDescent="0.15">
      <c r="A204" s="1" t="s">
        <v>8</v>
      </c>
      <c r="B204" s="1" t="s">
        <v>7164</v>
      </c>
      <c r="C204" s="1" t="s">
        <v>7237</v>
      </c>
      <c r="D204" s="1" t="s">
        <v>78</v>
      </c>
      <c r="E204" s="1" t="s">
        <v>51</v>
      </c>
      <c r="F204" s="1" t="s">
        <v>81</v>
      </c>
      <c r="G204" s="1" t="s">
        <v>82</v>
      </c>
      <c r="H204" s="1" t="s">
        <v>2234</v>
      </c>
      <c r="I204" s="1" t="s">
        <v>84</v>
      </c>
      <c r="J204" s="1" t="s">
        <v>7191</v>
      </c>
      <c r="K204" s="1" t="s">
        <v>7238</v>
      </c>
      <c r="L204" s="1"/>
      <c r="M204" s="20">
        <f t="shared" si="4"/>
        <v>0</v>
      </c>
    </row>
    <row r="205" spans="1:13" ht="20.100000000000001" customHeight="1" x14ac:dyDescent="0.15">
      <c r="A205" s="1" t="s">
        <v>8</v>
      </c>
      <c r="B205" s="1" t="s">
        <v>7164</v>
      </c>
      <c r="C205" s="1" t="s">
        <v>7239</v>
      </c>
      <c r="D205" s="1" t="s">
        <v>78</v>
      </c>
      <c r="E205" s="1" t="s">
        <v>51</v>
      </c>
      <c r="F205" s="1" t="s">
        <v>179</v>
      </c>
      <c r="G205" s="1" t="s">
        <v>82</v>
      </c>
      <c r="H205" s="1" t="s">
        <v>2234</v>
      </c>
      <c r="I205" s="1" t="s">
        <v>84</v>
      </c>
      <c r="J205" s="1" t="s">
        <v>7191</v>
      </c>
      <c r="K205" s="1" t="s">
        <v>7240</v>
      </c>
      <c r="L205" s="1"/>
      <c r="M205" s="20">
        <f t="shared" si="4"/>
        <v>0</v>
      </c>
    </row>
    <row r="206" spans="1:13" ht="20.100000000000001" customHeight="1" x14ac:dyDescent="0.15">
      <c r="A206" s="1" t="s">
        <v>8</v>
      </c>
      <c r="B206" s="1" t="s">
        <v>7164</v>
      </c>
      <c r="C206" s="1" t="s">
        <v>7241</v>
      </c>
      <c r="D206" s="1" t="s">
        <v>78</v>
      </c>
      <c r="E206" s="1" t="s">
        <v>51</v>
      </c>
      <c r="F206" s="1" t="s">
        <v>179</v>
      </c>
      <c r="G206" s="1" t="s">
        <v>82</v>
      </c>
      <c r="H206" s="1" t="s">
        <v>2234</v>
      </c>
      <c r="I206" s="1" t="s">
        <v>84</v>
      </c>
      <c r="J206" s="1" t="s">
        <v>7191</v>
      </c>
      <c r="K206" s="1" t="s">
        <v>7242</v>
      </c>
      <c r="L206" s="1"/>
      <c r="M206" s="20">
        <f t="shared" si="4"/>
        <v>0</v>
      </c>
    </row>
    <row r="207" spans="1:13" ht="20.100000000000001" customHeight="1" x14ac:dyDescent="0.15">
      <c r="A207" s="1" t="s">
        <v>8</v>
      </c>
      <c r="B207" s="1" t="s">
        <v>7164</v>
      </c>
      <c r="C207" s="1" t="s">
        <v>7243</v>
      </c>
      <c r="D207" s="1" t="s">
        <v>78</v>
      </c>
      <c r="E207" s="1" t="s">
        <v>51</v>
      </c>
      <c r="F207" s="1" t="s">
        <v>179</v>
      </c>
      <c r="G207" s="1" t="s">
        <v>82</v>
      </c>
      <c r="H207" s="1" t="s">
        <v>2234</v>
      </c>
      <c r="I207" s="1" t="s">
        <v>84</v>
      </c>
      <c r="J207" s="1" t="s">
        <v>7191</v>
      </c>
      <c r="K207" s="1" t="s">
        <v>7244</v>
      </c>
      <c r="L207" s="1"/>
      <c r="M207" s="20">
        <f t="shared" si="4"/>
        <v>0</v>
      </c>
    </row>
    <row r="208" spans="1:13" ht="20.100000000000001" customHeight="1" x14ac:dyDescent="0.15">
      <c r="A208" s="1" t="s">
        <v>8</v>
      </c>
      <c r="B208" s="1" t="s">
        <v>7164</v>
      </c>
      <c r="C208" s="1" t="s">
        <v>7245</v>
      </c>
      <c r="D208" s="1" t="s">
        <v>78</v>
      </c>
      <c r="E208" s="1" t="s">
        <v>51</v>
      </c>
      <c r="F208" s="1" t="s">
        <v>179</v>
      </c>
      <c r="G208" s="1" t="s">
        <v>82</v>
      </c>
      <c r="H208" s="1" t="s">
        <v>2234</v>
      </c>
      <c r="I208" s="1" t="s">
        <v>84</v>
      </c>
      <c r="J208" s="1" t="s">
        <v>7191</v>
      </c>
      <c r="K208" s="1" t="s">
        <v>7246</v>
      </c>
      <c r="L208" s="1"/>
      <c r="M208" s="20">
        <f t="shared" si="4"/>
        <v>0</v>
      </c>
    </row>
    <row r="209" spans="1:13" ht="20.100000000000001" customHeight="1" x14ac:dyDescent="0.15">
      <c r="A209" s="1" t="s">
        <v>8</v>
      </c>
      <c r="B209" s="1" t="s">
        <v>7164</v>
      </c>
      <c r="C209" s="1" t="s">
        <v>7247</v>
      </c>
      <c r="D209" s="1" t="s">
        <v>78</v>
      </c>
      <c r="E209" s="1" t="s">
        <v>51</v>
      </c>
      <c r="F209" s="1" t="s">
        <v>179</v>
      </c>
      <c r="G209" s="1" t="s">
        <v>82</v>
      </c>
      <c r="H209" s="1" t="s">
        <v>2234</v>
      </c>
      <c r="I209" s="1" t="s">
        <v>84</v>
      </c>
      <c r="J209" s="1" t="s">
        <v>7191</v>
      </c>
      <c r="K209" s="1" t="s">
        <v>7248</v>
      </c>
      <c r="L209" s="1"/>
      <c r="M209" s="20">
        <f t="shared" si="4"/>
        <v>0</v>
      </c>
    </row>
    <row r="210" spans="1:13" ht="20.100000000000001" customHeight="1" x14ac:dyDescent="0.15">
      <c r="A210" s="1" t="s">
        <v>8</v>
      </c>
      <c r="B210" s="1" t="s">
        <v>7164</v>
      </c>
      <c r="C210" s="1" t="s">
        <v>7249</v>
      </c>
      <c r="D210" s="1" t="s">
        <v>78</v>
      </c>
      <c r="E210" s="1" t="s">
        <v>51</v>
      </c>
      <c r="F210" s="1" t="s">
        <v>179</v>
      </c>
      <c r="G210" s="1" t="s">
        <v>82</v>
      </c>
      <c r="H210" s="1" t="s">
        <v>2234</v>
      </c>
      <c r="I210" s="1" t="s">
        <v>84</v>
      </c>
      <c r="J210" s="1" t="s">
        <v>7191</v>
      </c>
      <c r="K210" s="1" t="s">
        <v>7250</v>
      </c>
      <c r="L210" s="1"/>
      <c r="M210" s="20">
        <f t="shared" si="4"/>
        <v>0</v>
      </c>
    </row>
    <row r="211" spans="1:13" ht="20.100000000000001" customHeight="1" x14ac:dyDescent="0.15">
      <c r="A211" s="1" t="s">
        <v>8</v>
      </c>
      <c r="B211" s="1" t="s">
        <v>7164</v>
      </c>
      <c r="C211" s="1" t="s">
        <v>7251</v>
      </c>
      <c r="D211" s="1" t="s">
        <v>78</v>
      </c>
      <c r="E211" s="1" t="s">
        <v>51</v>
      </c>
      <c r="F211" s="1" t="s">
        <v>179</v>
      </c>
      <c r="G211" s="1" t="s">
        <v>82</v>
      </c>
      <c r="H211" s="1" t="s">
        <v>2234</v>
      </c>
      <c r="I211" s="1" t="s">
        <v>84</v>
      </c>
      <c r="J211" s="1" t="s">
        <v>7191</v>
      </c>
      <c r="K211" s="1" t="s">
        <v>7252</v>
      </c>
      <c r="L211" s="1"/>
      <c r="M211" s="20">
        <f t="shared" si="4"/>
        <v>0</v>
      </c>
    </row>
    <row r="212" spans="1:13" ht="20.100000000000001" customHeight="1" x14ac:dyDescent="0.15">
      <c r="A212" s="1" t="s">
        <v>8</v>
      </c>
      <c r="B212" s="1" t="s">
        <v>7164</v>
      </c>
      <c r="C212" s="1" t="s">
        <v>7253</v>
      </c>
      <c r="D212" s="1" t="s">
        <v>78</v>
      </c>
      <c r="E212" s="1" t="s">
        <v>51</v>
      </c>
      <c r="F212" s="1" t="s">
        <v>179</v>
      </c>
      <c r="G212" s="1" t="s">
        <v>82</v>
      </c>
      <c r="H212" s="1" t="s">
        <v>2234</v>
      </c>
      <c r="I212" s="1" t="s">
        <v>84</v>
      </c>
      <c r="J212" s="1" t="s">
        <v>7191</v>
      </c>
      <c r="K212" s="1" t="s">
        <v>7254</v>
      </c>
      <c r="L212" s="1"/>
      <c r="M212" s="20">
        <f t="shared" si="4"/>
        <v>0</v>
      </c>
    </row>
    <row r="213" spans="1:13" ht="20.100000000000001" customHeight="1" x14ac:dyDescent="0.15">
      <c r="A213" s="1" t="s">
        <v>8</v>
      </c>
      <c r="B213" s="1" t="s">
        <v>7164</v>
      </c>
      <c r="C213" s="1" t="s">
        <v>7255</v>
      </c>
      <c r="D213" s="1" t="s">
        <v>78</v>
      </c>
      <c r="E213" s="1" t="s">
        <v>51</v>
      </c>
      <c r="F213" s="1" t="s">
        <v>179</v>
      </c>
      <c r="G213" s="1" t="s">
        <v>82</v>
      </c>
      <c r="H213" s="1" t="s">
        <v>2234</v>
      </c>
      <c r="I213" s="1" t="s">
        <v>84</v>
      </c>
      <c r="J213" s="1" t="s">
        <v>7191</v>
      </c>
      <c r="K213" s="1" t="s">
        <v>7256</v>
      </c>
      <c r="L213" s="1"/>
      <c r="M213" s="20">
        <f t="shared" si="4"/>
        <v>0</v>
      </c>
    </row>
    <row r="214" spans="1:13" ht="20.100000000000001" customHeight="1" x14ac:dyDescent="0.15">
      <c r="A214" s="1" t="s">
        <v>8</v>
      </c>
      <c r="B214" s="1" t="s">
        <v>7164</v>
      </c>
      <c r="C214" s="1" t="s">
        <v>7257</v>
      </c>
      <c r="D214" s="1" t="s">
        <v>78</v>
      </c>
      <c r="E214" s="1" t="s">
        <v>51</v>
      </c>
      <c r="F214" s="1" t="s">
        <v>179</v>
      </c>
      <c r="G214" s="1" t="s">
        <v>82</v>
      </c>
      <c r="H214" s="1" t="s">
        <v>2234</v>
      </c>
      <c r="I214" s="1" t="s">
        <v>84</v>
      </c>
      <c r="J214" s="1" t="s">
        <v>7191</v>
      </c>
      <c r="K214" s="1" t="s">
        <v>7258</v>
      </c>
      <c r="L214" s="1"/>
      <c r="M214" s="20">
        <f t="shared" si="4"/>
        <v>0</v>
      </c>
    </row>
    <row r="215" spans="1:13" ht="20.100000000000001" customHeight="1" x14ac:dyDescent="0.15">
      <c r="A215" s="1" t="s">
        <v>8</v>
      </c>
      <c r="B215" s="1" t="s">
        <v>7164</v>
      </c>
      <c r="C215" s="1" t="s">
        <v>7259</v>
      </c>
      <c r="D215" s="1" t="s">
        <v>78</v>
      </c>
      <c r="E215" s="1" t="s">
        <v>51</v>
      </c>
      <c r="F215" s="1" t="s">
        <v>179</v>
      </c>
      <c r="G215" s="1" t="s">
        <v>82</v>
      </c>
      <c r="H215" s="1" t="s">
        <v>2234</v>
      </c>
      <c r="I215" s="1" t="s">
        <v>84</v>
      </c>
      <c r="J215" s="1" t="s">
        <v>7191</v>
      </c>
      <c r="K215" s="1" t="s">
        <v>7260</v>
      </c>
      <c r="L215" s="1"/>
      <c r="M215" s="20">
        <f t="shared" si="4"/>
        <v>0</v>
      </c>
    </row>
    <row r="216" spans="1:13" ht="20.100000000000001" customHeight="1" x14ac:dyDescent="0.15">
      <c r="A216" s="1" t="s">
        <v>8</v>
      </c>
      <c r="B216" s="1" t="s">
        <v>7261</v>
      </c>
      <c r="C216" s="1" t="s">
        <v>7262</v>
      </c>
      <c r="D216" s="1" t="s">
        <v>50</v>
      </c>
      <c r="E216" s="1" t="s">
        <v>51</v>
      </c>
      <c r="F216" s="1" t="s">
        <v>51</v>
      </c>
      <c r="G216" s="1" t="s">
        <v>82</v>
      </c>
      <c r="H216" s="1" t="s">
        <v>212</v>
      </c>
      <c r="I216" s="1" t="s">
        <v>84</v>
      </c>
      <c r="J216" s="1" t="s">
        <v>1137</v>
      </c>
      <c r="K216" s="1" t="s">
        <v>7263</v>
      </c>
      <c r="L216" s="1"/>
      <c r="M216" s="20">
        <f t="shared" si="4"/>
        <v>1</v>
      </c>
    </row>
    <row r="217" spans="1:13" ht="20.100000000000001" customHeight="1" x14ac:dyDescent="0.15">
      <c r="A217" s="1" t="s">
        <v>8</v>
      </c>
      <c r="B217" s="1" t="s">
        <v>7261</v>
      </c>
      <c r="C217" s="1" t="s">
        <v>7264</v>
      </c>
      <c r="D217" s="1" t="s">
        <v>78</v>
      </c>
      <c r="E217" s="1" t="s">
        <v>51</v>
      </c>
      <c r="F217" s="1" t="s">
        <v>51</v>
      </c>
      <c r="G217" s="1" t="s">
        <v>82</v>
      </c>
      <c r="H217" s="1" t="s">
        <v>212</v>
      </c>
      <c r="I217" s="1" t="s">
        <v>84</v>
      </c>
      <c r="J217" s="1" t="s">
        <v>1137</v>
      </c>
      <c r="K217" s="1" t="s">
        <v>7265</v>
      </c>
      <c r="L217" s="1"/>
      <c r="M217" s="20">
        <f t="shared" si="4"/>
        <v>1</v>
      </c>
    </row>
    <row r="218" spans="1:13" ht="20.100000000000001" customHeight="1" x14ac:dyDescent="0.15">
      <c r="A218" s="1" t="s">
        <v>8</v>
      </c>
      <c r="B218" s="1" t="s">
        <v>7261</v>
      </c>
      <c r="C218" s="1" t="s">
        <v>7266</v>
      </c>
      <c r="D218" s="1" t="s">
        <v>78</v>
      </c>
      <c r="E218" s="1" t="s">
        <v>51</v>
      </c>
      <c r="F218" s="1" t="s">
        <v>51</v>
      </c>
      <c r="G218" s="1" t="s">
        <v>82</v>
      </c>
      <c r="H218" s="1" t="s">
        <v>212</v>
      </c>
      <c r="I218" s="1" t="s">
        <v>84</v>
      </c>
      <c r="J218" s="1" t="s">
        <v>1137</v>
      </c>
      <c r="K218" s="1" t="s">
        <v>7267</v>
      </c>
      <c r="L218" s="1"/>
      <c r="M218" s="20">
        <f t="shared" si="4"/>
        <v>1</v>
      </c>
    </row>
    <row r="219" spans="1:13" ht="20.100000000000001" customHeight="1" x14ac:dyDescent="0.15">
      <c r="A219" s="1" t="s">
        <v>8</v>
      </c>
      <c r="B219" s="1" t="s">
        <v>7261</v>
      </c>
      <c r="C219" s="1" t="s">
        <v>7268</v>
      </c>
      <c r="D219" s="1" t="s">
        <v>78</v>
      </c>
      <c r="E219" s="1" t="s">
        <v>51</v>
      </c>
      <c r="F219" s="1" t="s">
        <v>179</v>
      </c>
      <c r="G219" s="1" t="s">
        <v>82</v>
      </c>
      <c r="H219" s="1" t="s">
        <v>212</v>
      </c>
      <c r="I219" s="1" t="s">
        <v>84</v>
      </c>
      <c r="J219" s="1" t="s">
        <v>1137</v>
      </c>
      <c r="K219" s="1" t="s">
        <v>7269</v>
      </c>
      <c r="L219" s="1"/>
      <c r="M219" s="20">
        <f t="shared" si="4"/>
        <v>0</v>
      </c>
    </row>
    <row r="220" spans="1:13" ht="20.100000000000001" customHeight="1" x14ac:dyDescent="0.15">
      <c r="A220" s="1" t="s">
        <v>8</v>
      </c>
      <c r="B220" s="1" t="s">
        <v>7261</v>
      </c>
      <c r="C220" s="1" t="s">
        <v>7270</v>
      </c>
      <c r="D220" s="1" t="s">
        <v>78</v>
      </c>
      <c r="E220" s="1" t="s">
        <v>51</v>
      </c>
      <c r="F220" s="1" t="s">
        <v>51</v>
      </c>
      <c r="G220" s="1" t="s">
        <v>82</v>
      </c>
      <c r="H220" s="1" t="s">
        <v>212</v>
      </c>
      <c r="I220" s="1" t="s">
        <v>84</v>
      </c>
      <c r="J220" s="1" t="s">
        <v>1137</v>
      </c>
      <c r="K220" s="1" t="s">
        <v>7271</v>
      </c>
      <c r="L220" s="1"/>
      <c r="M220" s="20">
        <f t="shared" si="4"/>
        <v>1</v>
      </c>
    </row>
    <row r="221" spans="1:13" ht="20.100000000000001" customHeight="1" x14ac:dyDescent="0.15">
      <c r="A221" s="1" t="s">
        <v>8</v>
      </c>
      <c r="B221" s="1" t="s">
        <v>7261</v>
      </c>
      <c r="C221" s="1" t="s">
        <v>7272</v>
      </c>
      <c r="D221" s="1" t="s">
        <v>78</v>
      </c>
      <c r="E221" s="1" t="s">
        <v>51</v>
      </c>
      <c r="F221" s="1" t="s">
        <v>179</v>
      </c>
      <c r="G221" s="1" t="s">
        <v>82</v>
      </c>
      <c r="H221" s="1" t="s">
        <v>212</v>
      </c>
      <c r="I221" s="1" t="s">
        <v>84</v>
      </c>
      <c r="J221" s="1" t="s">
        <v>1137</v>
      </c>
      <c r="K221" s="1" t="s">
        <v>7273</v>
      </c>
      <c r="L221" s="1"/>
      <c r="M221" s="20">
        <f t="shared" si="4"/>
        <v>0</v>
      </c>
    </row>
    <row r="222" spans="1:13" ht="39.950000000000003" customHeight="1" x14ac:dyDescent="0.15">
      <c r="A222" s="82" t="s">
        <v>27131</v>
      </c>
      <c r="B222" s="82" t="s">
        <v>27132</v>
      </c>
      <c r="C222" s="1" t="s">
        <v>7274</v>
      </c>
      <c r="D222" s="1" t="s">
        <v>78</v>
      </c>
      <c r="E222" s="1" t="s">
        <v>51</v>
      </c>
      <c r="F222" s="1" t="s">
        <v>51</v>
      </c>
      <c r="G222" s="1" t="s">
        <v>82</v>
      </c>
      <c r="H222" s="1" t="s">
        <v>212</v>
      </c>
      <c r="I222" s="1" t="s">
        <v>84</v>
      </c>
      <c r="J222" s="1" t="s">
        <v>1137</v>
      </c>
      <c r="K222" s="1" t="s">
        <v>7275</v>
      </c>
      <c r="L222" s="83" t="s">
        <v>26943</v>
      </c>
      <c r="M222" s="20">
        <f t="shared" si="4"/>
        <v>1</v>
      </c>
    </row>
    <row r="223" spans="1:13" ht="20.100000000000001" customHeight="1" x14ac:dyDescent="0.15">
      <c r="A223" s="1" t="s">
        <v>8</v>
      </c>
      <c r="B223" s="1" t="s">
        <v>7261</v>
      </c>
      <c r="C223" s="1" t="s">
        <v>7276</v>
      </c>
      <c r="D223" s="1" t="s">
        <v>78</v>
      </c>
      <c r="E223" s="1" t="s">
        <v>51</v>
      </c>
      <c r="F223" s="1" t="s">
        <v>179</v>
      </c>
      <c r="G223" s="1" t="s">
        <v>82</v>
      </c>
      <c r="H223" s="1" t="s">
        <v>212</v>
      </c>
      <c r="I223" s="1" t="s">
        <v>84</v>
      </c>
      <c r="J223" s="1" t="s">
        <v>1137</v>
      </c>
      <c r="K223" s="1" t="s">
        <v>7277</v>
      </c>
      <c r="L223" s="1"/>
      <c r="M223" s="20">
        <f t="shared" si="4"/>
        <v>0</v>
      </c>
    </row>
    <row r="224" spans="1:13" ht="20.100000000000001" customHeight="1" x14ac:dyDescent="0.15">
      <c r="A224" s="1" t="s">
        <v>8</v>
      </c>
      <c r="B224" s="1" t="s">
        <v>7278</v>
      </c>
      <c r="C224" s="1" t="s">
        <v>7279</v>
      </c>
      <c r="D224" s="1" t="s">
        <v>50</v>
      </c>
      <c r="E224" s="1" t="s">
        <v>51</v>
      </c>
      <c r="F224" s="1" t="s">
        <v>51</v>
      </c>
      <c r="G224" s="1" t="s">
        <v>82</v>
      </c>
      <c r="H224" s="1" t="s">
        <v>2038</v>
      </c>
      <c r="I224" s="1" t="s">
        <v>84</v>
      </c>
      <c r="J224" s="1" t="s">
        <v>6853</v>
      </c>
      <c r="K224" s="1" t="s">
        <v>7280</v>
      </c>
      <c r="L224" s="1"/>
      <c r="M224" s="20">
        <f t="shared" si="4"/>
        <v>1</v>
      </c>
    </row>
    <row r="225" spans="1:13" ht="20.100000000000001" customHeight="1" x14ac:dyDescent="0.15">
      <c r="A225" s="1" t="s">
        <v>8</v>
      </c>
      <c r="B225" s="1" t="s">
        <v>7278</v>
      </c>
      <c r="C225" s="1" t="s">
        <v>7281</v>
      </c>
      <c r="D225" s="1" t="s">
        <v>50</v>
      </c>
      <c r="E225" s="1" t="s">
        <v>51</v>
      </c>
      <c r="F225" s="1" t="s">
        <v>51</v>
      </c>
      <c r="G225" s="1" t="s">
        <v>82</v>
      </c>
      <c r="H225" s="1" t="s">
        <v>2038</v>
      </c>
      <c r="I225" s="1" t="s">
        <v>84</v>
      </c>
      <c r="J225" s="1" t="s">
        <v>6853</v>
      </c>
      <c r="K225" s="1" t="s">
        <v>7282</v>
      </c>
      <c r="L225" s="1"/>
      <c r="M225" s="20">
        <f t="shared" si="4"/>
        <v>1</v>
      </c>
    </row>
    <row r="226" spans="1:13" ht="20.100000000000001" customHeight="1" x14ac:dyDescent="0.15">
      <c r="A226" s="1" t="s">
        <v>8</v>
      </c>
      <c r="B226" s="1" t="s">
        <v>7278</v>
      </c>
      <c r="C226" s="1" t="s">
        <v>7283</v>
      </c>
      <c r="D226" s="1" t="s">
        <v>50</v>
      </c>
      <c r="E226" s="1" t="s">
        <v>51</v>
      </c>
      <c r="F226" s="1" t="s">
        <v>81</v>
      </c>
      <c r="G226" s="1" t="s">
        <v>82</v>
      </c>
      <c r="H226" s="1" t="s">
        <v>83</v>
      </c>
      <c r="I226" s="1" t="s">
        <v>84</v>
      </c>
      <c r="J226" s="1" t="s">
        <v>85</v>
      </c>
      <c r="K226" s="1" t="s">
        <v>7284</v>
      </c>
      <c r="L226" s="1"/>
      <c r="M226" s="20">
        <f t="shared" si="4"/>
        <v>0</v>
      </c>
    </row>
    <row r="227" spans="1:13" ht="20.100000000000001" customHeight="1" x14ac:dyDescent="0.15">
      <c r="A227" s="1" t="s">
        <v>8</v>
      </c>
      <c r="B227" s="1" t="s">
        <v>7278</v>
      </c>
      <c r="C227" s="1" t="s">
        <v>7285</v>
      </c>
      <c r="D227" s="1" t="s">
        <v>50</v>
      </c>
      <c r="E227" s="1" t="s">
        <v>51</v>
      </c>
      <c r="F227" s="1" t="s">
        <v>51</v>
      </c>
      <c r="G227" s="1" t="s">
        <v>52</v>
      </c>
      <c r="H227" s="1" t="s">
        <v>53</v>
      </c>
      <c r="I227" s="1" t="s">
        <v>1141</v>
      </c>
      <c r="J227" s="1" t="s">
        <v>96</v>
      </c>
      <c r="K227" s="1" t="s">
        <v>7286</v>
      </c>
      <c r="L227" s="1"/>
      <c r="M227" s="20">
        <f t="shared" si="4"/>
        <v>1</v>
      </c>
    </row>
    <row r="228" spans="1:13" ht="20.100000000000001" customHeight="1" x14ac:dyDescent="0.15">
      <c r="A228" s="1" t="s">
        <v>8</v>
      </c>
      <c r="B228" s="1" t="s">
        <v>7278</v>
      </c>
      <c r="C228" s="1" t="s">
        <v>7287</v>
      </c>
      <c r="D228" s="1" t="s">
        <v>50</v>
      </c>
      <c r="E228" s="1" t="s">
        <v>51</v>
      </c>
      <c r="F228" s="1" t="s">
        <v>81</v>
      </c>
      <c r="G228" s="1" t="s">
        <v>82</v>
      </c>
      <c r="H228" s="1" t="s">
        <v>83</v>
      </c>
      <c r="I228" s="1" t="s">
        <v>84</v>
      </c>
      <c r="J228" s="1" t="s">
        <v>85</v>
      </c>
      <c r="K228" s="1" t="s">
        <v>7288</v>
      </c>
      <c r="L228" s="1"/>
      <c r="M228" s="20">
        <f t="shared" si="4"/>
        <v>0</v>
      </c>
    </row>
    <row r="229" spans="1:13" ht="20.100000000000001" customHeight="1" x14ac:dyDescent="0.15">
      <c r="A229" s="1" t="s">
        <v>8</v>
      </c>
      <c r="B229" s="1" t="s">
        <v>7278</v>
      </c>
      <c r="C229" s="1" t="s">
        <v>7289</v>
      </c>
      <c r="D229" s="1" t="s">
        <v>50</v>
      </c>
      <c r="E229" s="1" t="s">
        <v>51</v>
      </c>
      <c r="F229" s="1" t="s">
        <v>81</v>
      </c>
      <c r="G229" s="1" t="s">
        <v>82</v>
      </c>
      <c r="H229" s="1" t="s">
        <v>83</v>
      </c>
      <c r="I229" s="1" t="s">
        <v>84</v>
      </c>
      <c r="J229" s="1" t="s">
        <v>85</v>
      </c>
      <c r="K229" s="1" t="s">
        <v>7290</v>
      </c>
      <c r="L229" s="1"/>
      <c r="M229" s="20">
        <f t="shared" si="4"/>
        <v>0</v>
      </c>
    </row>
    <row r="230" spans="1:13" ht="20.100000000000001" customHeight="1" x14ac:dyDescent="0.15">
      <c r="A230" s="1" t="s">
        <v>8</v>
      </c>
      <c r="B230" s="1" t="s">
        <v>7278</v>
      </c>
      <c r="C230" s="1" t="s">
        <v>7291</v>
      </c>
      <c r="D230" s="1" t="s">
        <v>50</v>
      </c>
      <c r="E230" s="1" t="s">
        <v>51</v>
      </c>
      <c r="F230" s="1" t="s">
        <v>81</v>
      </c>
      <c r="G230" s="1" t="s">
        <v>82</v>
      </c>
      <c r="H230" s="1" t="s">
        <v>83</v>
      </c>
      <c r="I230" s="1" t="s">
        <v>84</v>
      </c>
      <c r="J230" s="1" t="s">
        <v>85</v>
      </c>
      <c r="K230" s="1" t="s">
        <v>7292</v>
      </c>
      <c r="L230" s="1"/>
      <c r="M230" s="20">
        <f t="shared" si="4"/>
        <v>0</v>
      </c>
    </row>
    <row r="231" spans="1:13" ht="20.100000000000001" customHeight="1" x14ac:dyDescent="0.15">
      <c r="A231" s="1" t="s">
        <v>8</v>
      </c>
      <c r="B231" s="1" t="s">
        <v>7278</v>
      </c>
      <c r="C231" s="1" t="s">
        <v>7293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53</v>
      </c>
      <c r="I231" s="1" t="s">
        <v>1141</v>
      </c>
      <c r="J231" s="1" t="s">
        <v>96</v>
      </c>
      <c r="K231" s="1" t="s">
        <v>7294</v>
      </c>
      <c r="L231" s="1"/>
      <c r="M231" s="20">
        <f t="shared" si="4"/>
        <v>1</v>
      </c>
    </row>
    <row r="232" spans="1:13" ht="20.100000000000001" customHeight="1" x14ac:dyDescent="0.15">
      <c r="A232" s="1" t="s">
        <v>8</v>
      </c>
      <c r="B232" s="1" t="s">
        <v>7278</v>
      </c>
      <c r="C232" s="1" t="s">
        <v>7295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1141</v>
      </c>
      <c r="J232" s="1" t="s">
        <v>96</v>
      </c>
      <c r="K232" s="1" t="s">
        <v>7296</v>
      </c>
      <c r="L232" s="1"/>
      <c r="M232" s="20">
        <f t="shared" si="4"/>
        <v>1</v>
      </c>
    </row>
    <row r="233" spans="1:13" ht="20.100000000000001" customHeight="1" x14ac:dyDescent="0.15">
      <c r="A233" s="1" t="s">
        <v>8</v>
      </c>
      <c r="B233" s="1" t="s">
        <v>7278</v>
      </c>
      <c r="C233" s="1" t="s">
        <v>7297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1141</v>
      </c>
      <c r="J233" s="1" t="s">
        <v>96</v>
      </c>
      <c r="K233" s="1" t="s">
        <v>7298</v>
      </c>
      <c r="L233" s="1"/>
      <c r="M233" s="20">
        <f t="shared" si="4"/>
        <v>1</v>
      </c>
    </row>
    <row r="234" spans="1:13" ht="20.100000000000001" customHeight="1" x14ac:dyDescent="0.15">
      <c r="A234" s="1" t="s">
        <v>8</v>
      </c>
      <c r="B234" s="1" t="s">
        <v>7278</v>
      </c>
      <c r="C234" s="1" t="s">
        <v>7299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1141</v>
      </c>
      <c r="J234" s="1" t="s">
        <v>96</v>
      </c>
      <c r="K234" s="1" t="s">
        <v>7300</v>
      </c>
      <c r="L234" s="1"/>
      <c r="M234" s="20">
        <f t="shared" si="4"/>
        <v>1</v>
      </c>
    </row>
    <row r="235" spans="1:13" ht="20.100000000000001" customHeight="1" x14ac:dyDescent="0.15">
      <c r="A235" s="1" t="s">
        <v>8</v>
      </c>
      <c r="B235" s="1" t="s">
        <v>7278</v>
      </c>
      <c r="C235" s="1" t="s">
        <v>7301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1141</v>
      </c>
      <c r="J235" s="1" t="s">
        <v>96</v>
      </c>
      <c r="K235" s="1" t="s">
        <v>7302</v>
      </c>
      <c r="L235" s="1"/>
      <c r="M235" s="20">
        <f t="shared" si="4"/>
        <v>1</v>
      </c>
    </row>
    <row r="236" spans="1:13" ht="20.100000000000001" customHeight="1" x14ac:dyDescent="0.15">
      <c r="A236" s="1" t="s">
        <v>8</v>
      </c>
      <c r="B236" s="1" t="s">
        <v>7278</v>
      </c>
      <c r="C236" s="1" t="s">
        <v>7303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1141</v>
      </c>
      <c r="J236" s="1" t="s">
        <v>96</v>
      </c>
      <c r="K236" s="1" t="s">
        <v>7304</v>
      </c>
      <c r="L236" s="1"/>
      <c r="M236" s="20">
        <f t="shared" si="4"/>
        <v>1</v>
      </c>
    </row>
    <row r="237" spans="1:13" ht="20.100000000000001" customHeight="1" x14ac:dyDescent="0.15">
      <c r="A237" s="1" t="s">
        <v>8</v>
      </c>
      <c r="B237" s="1" t="s">
        <v>7278</v>
      </c>
      <c r="C237" s="1" t="s">
        <v>7305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1141</v>
      </c>
      <c r="J237" s="1" t="s">
        <v>96</v>
      </c>
      <c r="K237" s="1" t="s">
        <v>7306</v>
      </c>
      <c r="L237" s="1"/>
      <c r="M237" s="20">
        <f t="shared" si="4"/>
        <v>1</v>
      </c>
    </row>
    <row r="238" spans="1:13" ht="20.100000000000001" customHeight="1" x14ac:dyDescent="0.15">
      <c r="A238" s="1" t="s">
        <v>8</v>
      </c>
      <c r="B238" s="1" t="s">
        <v>7278</v>
      </c>
      <c r="C238" s="1" t="s">
        <v>7307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53</v>
      </c>
      <c r="I238" s="1" t="s">
        <v>1141</v>
      </c>
      <c r="J238" s="1" t="s">
        <v>96</v>
      </c>
      <c r="K238" s="1" t="s">
        <v>7308</v>
      </c>
      <c r="L238" s="1"/>
      <c r="M238" s="20">
        <f t="shared" si="4"/>
        <v>1</v>
      </c>
    </row>
    <row r="239" spans="1:13" ht="20.100000000000001" customHeight="1" x14ac:dyDescent="0.15">
      <c r="A239" s="1" t="s">
        <v>8</v>
      </c>
      <c r="B239" s="1" t="s">
        <v>7278</v>
      </c>
      <c r="C239" s="1" t="s">
        <v>7309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1141</v>
      </c>
      <c r="J239" s="1" t="s">
        <v>96</v>
      </c>
      <c r="K239" s="1" t="s">
        <v>7310</v>
      </c>
      <c r="L239" s="1"/>
      <c r="M239" s="20">
        <f t="shared" si="4"/>
        <v>1</v>
      </c>
    </row>
    <row r="240" spans="1:13" ht="20.100000000000001" customHeight="1" x14ac:dyDescent="0.15">
      <c r="A240" s="1" t="s">
        <v>8</v>
      </c>
      <c r="B240" s="1" t="s">
        <v>7278</v>
      </c>
      <c r="C240" s="1" t="s">
        <v>7311</v>
      </c>
      <c r="D240" s="1" t="s">
        <v>78</v>
      </c>
      <c r="E240" s="1" t="s">
        <v>51</v>
      </c>
      <c r="F240" s="1" t="s">
        <v>51</v>
      </c>
      <c r="G240" s="1" t="s">
        <v>82</v>
      </c>
      <c r="H240" s="1" t="s">
        <v>2038</v>
      </c>
      <c r="I240" s="1" t="s">
        <v>84</v>
      </c>
      <c r="J240" s="1" t="s">
        <v>6853</v>
      </c>
      <c r="K240" s="1" t="s">
        <v>7312</v>
      </c>
      <c r="L240" s="1"/>
      <c r="M240" s="20">
        <f t="shared" si="4"/>
        <v>1</v>
      </c>
    </row>
    <row r="241" spans="1:13" ht="20.100000000000001" customHeight="1" x14ac:dyDescent="0.15">
      <c r="A241" s="1" t="s">
        <v>8</v>
      </c>
      <c r="B241" s="1" t="s">
        <v>7278</v>
      </c>
      <c r="C241" s="1" t="s">
        <v>7313</v>
      </c>
      <c r="D241" s="1" t="s">
        <v>78</v>
      </c>
      <c r="E241" s="1" t="s">
        <v>51</v>
      </c>
      <c r="F241" s="1" t="s">
        <v>51</v>
      </c>
      <c r="G241" s="1" t="s">
        <v>82</v>
      </c>
      <c r="H241" s="1" t="s">
        <v>2038</v>
      </c>
      <c r="I241" s="1" t="s">
        <v>84</v>
      </c>
      <c r="J241" s="1" t="s">
        <v>6853</v>
      </c>
      <c r="K241" s="1" t="s">
        <v>7314</v>
      </c>
      <c r="L241" s="1"/>
      <c r="M241" s="20">
        <f t="shared" si="4"/>
        <v>1</v>
      </c>
    </row>
    <row r="242" spans="1:13" ht="20.100000000000001" customHeight="1" x14ac:dyDescent="0.15">
      <c r="A242" s="1" t="s">
        <v>8</v>
      </c>
      <c r="B242" s="1" t="s">
        <v>7278</v>
      </c>
      <c r="C242" s="1" t="s">
        <v>7315</v>
      </c>
      <c r="D242" s="1" t="s">
        <v>78</v>
      </c>
      <c r="E242" s="1" t="s">
        <v>51</v>
      </c>
      <c r="F242" s="1" t="s">
        <v>51</v>
      </c>
      <c r="G242" s="1" t="s">
        <v>82</v>
      </c>
      <c r="H242" s="1" t="s">
        <v>2038</v>
      </c>
      <c r="I242" s="1" t="s">
        <v>84</v>
      </c>
      <c r="J242" s="1" t="s">
        <v>6853</v>
      </c>
      <c r="K242" s="1" t="s">
        <v>7316</v>
      </c>
      <c r="L242" s="1"/>
      <c r="M242" s="20">
        <f t="shared" si="4"/>
        <v>1</v>
      </c>
    </row>
    <row r="243" spans="1:13" ht="20.100000000000001" customHeight="1" x14ac:dyDescent="0.15">
      <c r="A243" s="1" t="s">
        <v>8</v>
      </c>
      <c r="B243" s="1" t="s">
        <v>7278</v>
      </c>
      <c r="C243" s="1" t="s">
        <v>7317</v>
      </c>
      <c r="D243" s="1" t="s">
        <v>78</v>
      </c>
      <c r="E243" s="1" t="s">
        <v>51</v>
      </c>
      <c r="F243" s="1" t="s">
        <v>51</v>
      </c>
      <c r="G243" s="1" t="s">
        <v>82</v>
      </c>
      <c r="H243" s="1" t="s">
        <v>2038</v>
      </c>
      <c r="I243" s="1" t="s">
        <v>84</v>
      </c>
      <c r="J243" s="1" t="s">
        <v>6853</v>
      </c>
      <c r="K243" s="1" t="s">
        <v>7318</v>
      </c>
      <c r="L243" s="1"/>
      <c r="M243" s="20">
        <f t="shared" si="4"/>
        <v>1</v>
      </c>
    </row>
    <row r="244" spans="1:13" ht="20.100000000000001" customHeight="1" x14ac:dyDescent="0.15">
      <c r="A244" s="1" t="s">
        <v>8</v>
      </c>
      <c r="B244" s="1" t="s">
        <v>7278</v>
      </c>
      <c r="C244" s="1" t="s">
        <v>7319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53</v>
      </c>
      <c r="I244" s="1" t="s">
        <v>1141</v>
      </c>
      <c r="J244" s="1" t="s">
        <v>96</v>
      </c>
      <c r="K244" s="1" t="s">
        <v>7320</v>
      </c>
      <c r="L244" s="1"/>
      <c r="M244" s="20">
        <f t="shared" si="4"/>
        <v>1</v>
      </c>
    </row>
    <row r="245" spans="1:13" ht="20.100000000000001" customHeight="1" x14ac:dyDescent="0.15">
      <c r="A245" s="1" t="s">
        <v>8</v>
      </c>
      <c r="B245" s="1" t="s">
        <v>7278</v>
      </c>
      <c r="C245" s="1" t="s">
        <v>7321</v>
      </c>
      <c r="D245" s="1" t="s">
        <v>78</v>
      </c>
      <c r="E245" s="1" t="s">
        <v>51</v>
      </c>
      <c r="F245" s="1" t="s">
        <v>179</v>
      </c>
      <c r="G245" s="1" t="s">
        <v>82</v>
      </c>
      <c r="H245" s="1" t="s">
        <v>83</v>
      </c>
      <c r="I245" s="1" t="s">
        <v>84</v>
      </c>
      <c r="J245" s="1" t="s">
        <v>85</v>
      </c>
      <c r="K245" s="1" t="s">
        <v>7322</v>
      </c>
      <c r="L245" s="1"/>
      <c r="M245" s="20">
        <f t="shared" si="4"/>
        <v>0</v>
      </c>
    </row>
    <row r="246" spans="1:13" ht="20.100000000000001" customHeight="1" x14ac:dyDescent="0.15">
      <c r="A246" s="1" t="s">
        <v>8</v>
      </c>
      <c r="B246" s="1" t="s">
        <v>7278</v>
      </c>
      <c r="C246" s="1" t="s">
        <v>7323</v>
      </c>
      <c r="D246" s="1" t="s">
        <v>78</v>
      </c>
      <c r="E246" s="1" t="s">
        <v>51</v>
      </c>
      <c r="F246" s="1" t="s">
        <v>51</v>
      </c>
      <c r="G246" s="1" t="s">
        <v>52</v>
      </c>
      <c r="H246" s="1" t="s">
        <v>53</v>
      </c>
      <c r="I246" s="1" t="s">
        <v>1141</v>
      </c>
      <c r="J246" s="1" t="s">
        <v>96</v>
      </c>
      <c r="K246" s="1" t="s">
        <v>7324</v>
      </c>
      <c r="L246" s="1"/>
      <c r="M246" s="20">
        <f t="shared" si="4"/>
        <v>1</v>
      </c>
    </row>
    <row r="247" spans="1:13" ht="20.100000000000001" customHeight="1" x14ac:dyDescent="0.15">
      <c r="A247" s="1" t="s">
        <v>8</v>
      </c>
      <c r="B247" s="1" t="s">
        <v>7278</v>
      </c>
      <c r="C247" s="1" t="s">
        <v>7325</v>
      </c>
      <c r="D247" s="1" t="s">
        <v>78</v>
      </c>
      <c r="E247" s="1" t="s">
        <v>51</v>
      </c>
      <c r="F247" s="1" t="s">
        <v>179</v>
      </c>
      <c r="G247" s="1" t="s">
        <v>82</v>
      </c>
      <c r="H247" s="1" t="s">
        <v>83</v>
      </c>
      <c r="I247" s="1" t="s">
        <v>84</v>
      </c>
      <c r="J247" s="1" t="s">
        <v>85</v>
      </c>
      <c r="K247" s="1" t="s">
        <v>7326</v>
      </c>
      <c r="L247" s="1"/>
      <c r="M247" s="20">
        <f t="shared" si="4"/>
        <v>0</v>
      </c>
    </row>
    <row r="248" spans="1:13" ht="20.100000000000001" customHeight="1" x14ac:dyDescent="0.15">
      <c r="A248" s="1" t="s">
        <v>8</v>
      </c>
      <c r="B248" s="1" t="s">
        <v>7278</v>
      </c>
      <c r="C248" s="1" t="s">
        <v>7327</v>
      </c>
      <c r="D248" s="1" t="s">
        <v>78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1141</v>
      </c>
      <c r="J248" s="1" t="s">
        <v>96</v>
      </c>
      <c r="K248" s="1" t="s">
        <v>7328</v>
      </c>
      <c r="L248" s="1"/>
      <c r="M248" s="20">
        <f t="shared" si="4"/>
        <v>1</v>
      </c>
    </row>
    <row r="249" spans="1:13" ht="20.100000000000001" customHeight="1" x14ac:dyDescent="0.15">
      <c r="A249" s="1" t="s">
        <v>8</v>
      </c>
      <c r="B249" s="1" t="s">
        <v>7278</v>
      </c>
      <c r="C249" s="1" t="s">
        <v>7329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1141</v>
      </c>
      <c r="J249" s="1" t="s">
        <v>96</v>
      </c>
      <c r="K249" s="1" t="s">
        <v>7330</v>
      </c>
      <c r="L249" s="1"/>
      <c r="M249" s="20">
        <f t="shared" si="4"/>
        <v>1</v>
      </c>
    </row>
    <row r="250" spans="1:13" ht="20.100000000000001" customHeight="1" x14ac:dyDescent="0.15">
      <c r="A250" s="1" t="s">
        <v>8</v>
      </c>
      <c r="B250" s="1" t="s">
        <v>7278</v>
      </c>
      <c r="C250" s="1" t="s">
        <v>7331</v>
      </c>
      <c r="D250" s="1" t="s">
        <v>78</v>
      </c>
      <c r="E250" s="1" t="s">
        <v>51</v>
      </c>
      <c r="F250" s="1" t="s">
        <v>51</v>
      </c>
      <c r="G250" s="1" t="s">
        <v>52</v>
      </c>
      <c r="H250" s="1" t="s">
        <v>53</v>
      </c>
      <c r="I250" s="1" t="s">
        <v>1141</v>
      </c>
      <c r="J250" s="1" t="s">
        <v>96</v>
      </c>
      <c r="K250" s="1" t="s">
        <v>7332</v>
      </c>
      <c r="L250" s="1"/>
      <c r="M250" s="20">
        <f t="shared" si="4"/>
        <v>1</v>
      </c>
    </row>
    <row r="251" spans="1:13" ht="20.100000000000001" customHeight="1" x14ac:dyDescent="0.15">
      <c r="A251" s="1" t="s">
        <v>8</v>
      </c>
      <c r="B251" s="1" t="s">
        <v>7278</v>
      </c>
      <c r="C251" s="1" t="s">
        <v>7333</v>
      </c>
      <c r="D251" s="1" t="s">
        <v>78</v>
      </c>
      <c r="E251" s="1" t="s">
        <v>51</v>
      </c>
      <c r="F251" s="1" t="s">
        <v>179</v>
      </c>
      <c r="G251" s="1" t="s">
        <v>82</v>
      </c>
      <c r="H251" s="1" t="s">
        <v>83</v>
      </c>
      <c r="I251" s="1" t="s">
        <v>84</v>
      </c>
      <c r="J251" s="1" t="s">
        <v>85</v>
      </c>
      <c r="K251" s="1" t="s">
        <v>7334</v>
      </c>
      <c r="L251" s="1"/>
      <c r="M251" s="20">
        <f t="shared" si="4"/>
        <v>0</v>
      </c>
    </row>
    <row r="252" spans="1:13" ht="20.100000000000001" customHeight="1" x14ac:dyDescent="0.15">
      <c r="A252" s="1" t="s">
        <v>8</v>
      </c>
      <c r="B252" s="1" t="s">
        <v>7278</v>
      </c>
      <c r="C252" s="1" t="s">
        <v>7335</v>
      </c>
      <c r="D252" s="1" t="s">
        <v>78</v>
      </c>
      <c r="E252" s="1" t="s">
        <v>51</v>
      </c>
      <c r="F252" s="1" t="s">
        <v>179</v>
      </c>
      <c r="G252" s="1" t="s">
        <v>82</v>
      </c>
      <c r="H252" s="1" t="s">
        <v>83</v>
      </c>
      <c r="I252" s="1" t="s">
        <v>84</v>
      </c>
      <c r="J252" s="1" t="s">
        <v>85</v>
      </c>
      <c r="K252" s="1" t="s">
        <v>7336</v>
      </c>
      <c r="L252" s="1"/>
      <c r="M252" s="20">
        <f t="shared" si="4"/>
        <v>0</v>
      </c>
    </row>
    <row r="253" spans="1:13" ht="20.100000000000001" customHeight="1" x14ac:dyDescent="0.15">
      <c r="A253" s="1" t="s">
        <v>8</v>
      </c>
      <c r="B253" s="1" t="s">
        <v>7278</v>
      </c>
      <c r="C253" s="1" t="s">
        <v>7337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53</v>
      </c>
      <c r="I253" s="1" t="s">
        <v>1141</v>
      </c>
      <c r="J253" s="1" t="s">
        <v>96</v>
      </c>
      <c r="K253" s="1" t="s">
        <v>7338</v>
      </c>
      <c r="L253" s="1"/>
      <c r="M253" s="20">
        <f t="shared" si="4"/>
        <v>1</v>
      </c>
    </row>
    <row r="254" spans="1:13" ht="20.100000000000001" customHeight="1" x14ac:dyDescent="0.15">
      <c r="A254" s="1" t="s">
        <v>8</v>
      </c>
      <c r="B254" s="1" t="s">
        <v>7278</v>
      </c>
      <c r="C254" s="1" t="s">
        <v>7339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53</v>
      </c>
      <c r="I254" s="1" t="s">
        <v>1141</v>
      </c>
      <c r="J254" s="1" t="s">
        <v>96</v>
      </c>
      <c r="K254" s="1" t="s">
        <v>7340</v>
      </c>
      <c r="L254" s="1"/>
      <c r="M254" s="20">
        <f t="shared" si="4"/>
        <v>1</v>
      </c>
    </row>
    <row r="255" spans="1:13" ht="20.100000000000001" customHeight="1" x14ac:dyDescent="0.15">
      <c r="A255" s="1" t="s">
        <v>8</v>
      </c>
      <c r="B255" s="1" t="s">
        <v>7278</v>
      </c>
      <c r="C255" s="1" t="s">
        <v>7341</v>
      </c>
      <c r="D255" s="1" t="s">
        <v>78</v>
      </c>
      <c r="E255" s="1" t="s">
        <v>51</v>
      </c>
      <c r="F255" s="1" t="s">
        <v>81</v>
      </c>
      <c r="G255" s="1" t="s">
        <v>82</v>
      </c>
      <c r="H255" s="1" t="s">
        <v>83</v>
      </c>
      <c r="I255" s="1" t="s">
        <v>84</v>
      </c>
      <c r="J255" s="1" t="s">
        <v>85</v>
      </c>
      <c r="K255" s="1" t="s">
        <v>7342</v>
      </c>
      <c r="L255" s="1"/>
      <c r="M255" s="20">
        <f t="shared" si="4"/>
        <v>0</v>
      </c>
    </row>
    <row r="256" spans="1:13" ht="20.100000000000001" customHeight="1" x14ac:dyDescent="0.15">
      <c r="A256" s="1" t="s">
        <v>8</v>
      </c>
      <c r="B256" s="1" t="s">
        <v>7278</v>
      </c>
      <c r="C256" s="1" t="s">
        <v>7343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53</v>
      </c>
      <c r="I256" s="1" t="s">
        <v>1141</v>
      </c>
      <c r="J256" s="1" t="s">
        <v>96</v>
      </c>
      <c r="K256" s="1" t="s">
        <v>7344</v>
      </c>
      <c r="L256" s="1"/>
      <c r="M256" s="20">
        <f t="shared" si="4"/>
        <v>1</v>
      </c>
    </row>
    <row r="257" spans="1:13" ht="20.100000000000001" customHeight="1" x14ac:dyDescent="0.15">
      <c r="A257" s="1" t="s">
        <v>8</v>
      </c>
      <c r="B257" s="1" t="s">
        <v>7278</v>
      </c>
      <c r="C257" s="1" t="s">
        <v>7345</v>
      </c>
      <c r="D257" s="1" t="s">
        <v>78</v>
      </c>
      <c r="E257" s="1" t="s">
        <v>51</v>
      </c>
      <c r="F257" s="1" t="s">
        <v>51</v>
      </c>
      <c r="G257" s="1" t="s">
        <v>52</v>
      </c>
      <c r="H257" s="1" t="s">
        <v>53</v>
      </c>
      <c r="I257" s="1" t="s">
        <v>1141</v>
      </c>
      <c r="J257" s="1" t="s">
        <v>96</v>
      </c>
      <c r="K257" s="1" t="s">
        <v>7346</v>
      </c>
      <c r="L257" s="1"/>
      <c r="M257" s="20">
        <f t="shared" si="4"/>
        <v>1</v>
      </c>
    </row>
    <row r="258" spans="1:13" ht="20.100000000000001" customHeight="1" x14ac:dyDescent="0.15">
      <c r="A258" s="1" t="s">
        <v>8</v>
      </c>
      <c r="B258" s="1" t="s">
        <v>7278</v>
      </c>
      <c r="C258" s="1" t="s">
        <v>7347</v>
      </c>
      <c r="D258" s="1" t="s">
        <v>78</v>
      </c>
      <c r="E258" s="1" t="s">
        <v>51</v>
      </c>
      <c r="F258" s="1" t="s">
        <v>51</v>
      </c>
      <c r="G258" s="1" t="s">
        <v>52</v>
      </c>
      <c r="H258" s="1" t="s">
        <v>53</v>
      </c>
      <c r="I258" s="1" t="s">
        <v>1141</v>
      </c>
      <c r="J258" s="1" t="s">
        <v>96</v>
      </c>
      <c r="K258" s="1" t="s">
        <v>7348</v>
      </c>
      <c r="L258" s="1"/>
      <c r="M258" s="20">
        <f t="shared" si="4"/>
        <v>1</v>
      </c>
    </row>
    <row r="259" spans="1:13" ht="20.100000000000001" customHeight="1" x14ac:dyDescent="0.15">
      <c r="A259" s="1" t="s">
        <v>8</v>
      </c>
      <c r="B259" s="1" t="s">
        <v>7349</v>
      </c>
      <c r="C259" s="1" t="s">
        <v>7350</v>
      </c>
      <c r="D259" s="1" t="s">
        <v>50</v>
      </c>
      <c r="E259" s="1" t="s">
        <v>51</v>
      </c>
      <c r="F259" s="1" t="s">
        <v>51</v>
      </c>
      <c r="G259" s="1" t="s">
        <v>82</v>
      </c>
      <c r="H259" s="1" t="s">
        <v>212</v>
      </c>
      <c r="I259" s="1" t="s">
        <v>84</v>
      </c>
      <c r="J259" s="1" t="s">
        <v>1137</v>
      </c>
      <c r="K259" s="1" t="s">
        <v>7351</v>
      </c>
      <c r="L259" s="1"/>
      <c r="M259" s="20">
        <f t="shared" si="4"/>
        <v>1</v>
      </c>
    </row>
    <row r="260" spans="1:13" ht="20.100000000000001" customHeight="1" x14ac:dyDescent="0.15">
      <c r="A260" s="1" t="s">
        <v>8</v>
      </c>
      <c r="B260" s="1" t="s">
        <v>7349</v>
      </c>
      <c r="C260" s="1" t="s">
        <v>7352</v>
      </c>
      <c r="D260" s="1" t="s">
        <v>50</v>
      </c>
      <c r="E260" s="1" t="s">
        <v>51</v>
      </c>
      <c r="F260" s="1" t="s">
        <v>51</v>
      </c>
      <c r="G260" s="1" t="s">
        <v>82</v>
      </c>
      <c r="H260" s="1" t="s">
        <v>212</v>
      </c>
      <c r="I260" s="1" t="s">
        <v>84</v>
      </c>
      <c r="J260" s="1" t="s">
        <v>1137</v>
      </c>
      <c r="K260" s="1" t="s">
        <v>7353</v>
      </c>
      <c r="L260" s="1"/>
      <c r="M260" s="20">
        <f t="shared" si="4"/>
        <v>1</v>
      </c>
    </row>
    <row r="261" spans="1:13" ht="20.100000000000001" customHeight="1" x14ac:dyDescent="0.15">
      <c r="A261" s="1" t="s">
        <v>8</v>
      </c>
      <c r="B261" s="1" t="s">
        <v>7349</v>
      </c>
      <c r="C261" s="1" t="s">
        <v>7354</v>
      </c>
      <c r="D261" s="1" t="s">
        <v>50</v>
      </c>
      <c r="E261" s="1" t="s">
        <v>51</v>
      </c>
      <c r="F261" s="1" t="s">
        <v>51</v>
      </c>
      <c r="G261" s="1" t="s">
        <v>82</v>
      </c>
      <c r="H261" s="1" t="s">
        <v>212</v>
      </c>
      <c r="I261" s="1" t="s">
        <v>84</v>
      </c>
      <c r="J261" s="1" t="s">
        <v>1137</v>
      </c>
      <c r="K261" s="1" t="s">
        <v>7355</v>
      </c>
      <c r="L261" s="1"/>
      <c r="M261" s="20">
        <f t="shared" si="4"/>
        <v>1</v>
      </c>
    </row>
    <row r="262" spans="1:13" ht="20.100000000000001" customHeight="1" x14ac:dyDescent="0.15">
      <c r="A262" s="1" t="s">
        <v>8</v>
      </c>
      <c r="B262" s="1" t="s">
        <v>7349</v>
      </c>
      <c r="C262" s="1" t="s">
        <v>7356</v>
      </c>
      <c r="D262" s="1" t="s">
        <v>50</v>
      </c>
      <c r="E262" s="1" t="s">
        <v>51</v>
      </c>
      <c r="F262" s="1" t="s">
        <v>51</v>
      </c>
      <c r="G262" s="1" t="s">
        <v>82</v>
      </c>
      <c r="H262" s="1" t="s">
        <v>212</v>
      </c>
      <c r="I262" s="1" t="s">
        <v>84</v>
      </c>
      <c r="J262" s="1" t="s">
        <v>1137</v>
      </c>
      <c r="K262" s="1" t="s">
        <v>7357</v>
      </c>
      <c r="L262" s="1"/>
      <c r="M262" s="20">
        <f t="shared" si="4"/>
        <v>1</v>
      </c>
    </row>
    <row r="263" spans="1:13" ht="20.100000000000001" customHeight="1" x14ac:dyDescent="0.15">
      <c r="A263" s="1" t="s">
        <v>8</v>
      </c>
      <c r="B263" s="1" t="s">
        <v>7349</v>
      </c>
      <c r="C263" s="1" t="s">
        <v>7358</v>
      </c>
      <c r="D263" s="1" t="s">
        <v>50</v>
      </c>
      <c r="E263" s="1" t="s">
        <v>51</v>
      </c>
      <c r="F263" s="1" t="s">
        <v>51</v>
      </c>
      <c r="G263" s="1" t="s">
        <v>82</v>
      </c>
      <c r="H263" s="1" t="s">
        <v>212</v>
      </c>
      <c r="I263" s="1" t="s">
        <v>84</v>
      </c>
      <c r="J263" s="1" t="s">
        <v>1137</v>
      </c>
      <c r="K263" s="1" t="s">
        <v>7359</v>
      </c>
      <c r="L263" s="1"/>
      <c r="M263" s="20">
        <f t="shared" si="4"/>
        <v>1</v>
      </c>
    </row>
    <row r="264" spans="1:13" ht="20.100000000000001" customHeight="1" x14ac:dyDescent="0.15">
      <c r="A264" s="1" t="s">
        <v>8</v>
      </c>
      <c r="B264" s="1" t="s">
        <v>7349</v>
      </c>
      <c r="C264" s="1" t="s">
        <v>7360</v>
      </c>
      <c r="D264" s="1" t="s">
        <v>50</v>
      </c>
      <c r="E264" s="1" t="s">
        <v>51</v>
      </c>
      <c r="F264" s="1" t="s">
        <v>26832</v>
      </c>
      <c r="G264" s="1" t="s">
        <v>82</v>
      </c>
      <c r="H264" s="1" t="s">
        <v>83</v>
      </c>
      <c r="I264" s="1" t="s">
        <v>84</v>
      </c>
      <c r="J264" s="1" t="s">
        <v>85</v>
      </c>
      <c r="K264" s="1" t="s">
        <v>7361</v>
      </c>
      <c r="L264" s="1"/>
      <c r="M264" s="20">
        <f t="shared" si="4"/>
        <v>0</v>
      </c>
    </row>
    <row r="265" spans="1:13" ht="20.100000000000001" customHeight="1" x14ac:dyDescent="0.15">
      <c r="A265" s="1" t="s">
        <v>8</v>
      </c>
      <c r="B265" s="1" t="s">
        <v>7349</v>
      </c>
      <c r="C265" s="1" t="s">
        <v>7362</v>
      </c>
      <c r="D265" s="1" t="s">
        <v>50</v>
      </c>
      <c r="E265" s="1" t="s">
        <v>51</v>
      </c>
      <c r="F265" s="1" t="s">
        <v>51</v>
      </c>
      <c r="G265" s="1" t="s">
        <v>82</v>
      </c>
      <c r="H265" s="1" t="s">
        <v>207</v>
      </c>
      <c r="I265" s="1" t="s">
        <v>84</v>
      </c>
      <c r="J265" s="1" t="s">
        <v>448</v>
      </c>
      <c r="K265" s="1" t="s">
        <v>7363</v>
      </c>
      <c r="L265" s="1"/>
      <c r="M265" s="20">
        <f t="shared" si="4"/>
        <v>1</v>
      </c>
    </row>
    <row r="266" spans="1:13" ht="20.100000000000001" customHeight="1" x14ac:dyDescent="0.15">
      <c r="A266" s="1" t="s">
        <v>8</v>
      </c>
      <c r="B266" s="1" t="s">
        <v>7349</v>
      </c>
      <c r="C266" s="1" t="s">
        <v>7364</v>
      </c>
      <c r="D266" s="1" t="s">
        <v>50</v>
      </c>
      <c r="E266" s="1" t="s">
        <v>51</v>
      </c>
      <c r="F266" s="1" t="s">
        <v>51</v>
      </c>
      <c r="G266" s="1" t="s">
        <v>82</v>
      </c>
      <c r="H266" s="1" t="s">
        <v>207</v>
      </c>
      <c r="I266" s="1" t="s">
        <v>84</v>
      </c>
      <c r="J266" s="1" t="s">
        <v>448</v>
      </c>
      <c r="K266" s="1" t="s">
        <v>7365</v>
      </c>
      <c r="L266" s="1"/>
      <c r="M266" s="20">
        <f t="shared" si="4"/>
        <v>1</v>
      </c>
    </row>
    <row r="267" spans="1:13" ht="20.100000000000001" customHeight="1" x14ac:dyDescent="0.15">
      <c r="A267" s="1" t="s">
        <v>8</v>
      </c>
      <c r="B267" s="1" t="s">
        <v>7349</v>
      </c>
      <c r="C267" s="1" t="s">
        <v>7366</v>
      </c>
      <c r="D267" s="1" t="s">
        <v>50</v>
      </c>
      <c r="E267" s="1" t="s">
        <v>51</v>
      </c>
      <c r="F267" s="1" t="s">
        <v>51</v>
      </c>
      <c r="G267" s="1" t="s">
        <v>82</v>
      </c>
      <c r="H267" s="1" t="s">
        <v>207</v>
      </c>
      <c r="I267" s="1" t="s">
        <v>84</v>
      </c>
      <c r="J267" s="1" t="s">
        <v>448</v>
      </c>
      <c r="K267" s="1" t="s">
        <v>7367</v>
      </c>
      <c r="L267" s="1"/>
      <c r="M267" s="20">
        <f t="shared" ref="M267:M330" si="5">IF(F267="○",1,0)</f>
        <v>1</v>
      </c>
    </row>
    <row r="268" spans="1:13" ht="20.100000000000001" customHeight="1" x14ac:dyDescent="0.15">
      <c r="A268" s="1" t="s">
        <v>8</v>
      </c>
      <c r="B268" s="1" t="s">
        <v>7349</v>
      </c>
      <c r="C268" s="1" t="s">
        <v>7368</v>
      </c>
      <c r="D268" s="1" t="s">
        <v>78</v>
      </c>
      <c r="E268" s="1" t="s">
        <v>51</v>
      </c>
      <c r="F268" s="1" t="s">
        <v>51</v>
      </c>
      <c r="G268" s="1" t="s">
        <v>82</v>
      </c>
      <c r="H268" s="1" t="s">
        <v>212</v>
      </c>
      <c r="I268" s="1" t="s">
        <v>84</v>
      </c>
      <c r="J268" s="1" t="s">
        <v>1137</v>
      </c>
      <c r="K268" s="1" t="s">
        <v>7369</v>
      </c>
      <c r="L268" s="1"/>
      <c r="M268" s="20">
        <f t="shared" si="5"/>
        <v>1</v>
      </c>
    </row>
    <row r="269" spans="1:13" ht="20.100000000000001" customHeight="1" x14ac:dyDescent="0.15">
      <c r="A269" s="1" t="s">
        <v>8</v>
      </c>
      <c r="B269" s="1" t="s">
        <v>7349</v>
      </c>
      <c r="C269" s="1" t="s">
        <v>7370</v>
      </c>
      <c r="D269" s="1" t="s">
        <v>78</v>
      </c>
      <c r="E269" s="1" t="s">
        <v>51</v>
      </c>
      <c r="F269" s="1" t="s">
        <v>51</v>
      </c>
      <c r="G269" s="1" t="s">
        <v>82</v>
      </c>
      <c r="H269" s="1" t="s">
        <v>212</v>
      </c>
      <c r="I269" s="1" t="s">
        <v>84</v>
      </c>
      <c r="J269" s="1" t="s">
        <v>1137</v>
      </c>
      <c r="K269" s="1" t="s">
        <v>7371</v>
      </c>
      <c r="L269" s="1"/>
      <c r="M269" s="20">
        <f t="shared" si="5"/>
        <v>1</v>
      </c>
    </row>
    <row r="270" spans="1:13" ht="20.100000000000001" customHeight="1" x14ac:dyDescent="0.15">
      <c r="A270" s="1" t="s">
        <v>8</v>
      </c>
      <c r="B270" s="1" t="s">
        <v>7349</v>
      </c>
      <c r="C270" s="1" t="s">
        <v>7372</v>
      </c>
      <c r="D270" s="1" t="s">
        <v>78</v>
      </c>
      <c r="E270" s="1" t="s">
        <v>51</v>
      </c>
      <c r="F270" s="1" t="s">
        <v>51</v>
      </c>
      <c r="G270" s="1" t="s">
        <v>82</v>
      </c>
      <c r="H270" s="1" t="s">
        <v>212</v>
      </c>
      <c r="I270" s="1" t="s">
        <v>84</v>
      </c>
      <c r="J270" s="1" t="s">
        <v>1137</v>
      </c>
      <c r="K270" s="1" t="s">
        <v>7373</v>
      </c>
      <c r="L270" s="1"/>
      <c r="M270" s="20">
        <f t="shared" si="5"/>
        <v>1</v>
      </c>
    </row>
    <row r="271" spans="1:13" ht="20.100000000000001" customHeight="1" x14ac:dyDescent="0.15">
      <c r="A271" s="1" t="s">
        <v>8</v>
      </c>
      <c r="B271" s="1" t="s">
        <v>7349</v>
      </c>
      <c r="C271" s="1" t="s">
        <v>7374</v>
      </c>
      <c r="D271" s="1" t="s">
        <v>78</v>
      </c>
      <c r="E271" s="1" t="s">
        <v>51</v>
      </c>
      <c r="F271" s="1" t="s">
        <v>51</v>
      </c>
      <c r="G271" s="1" t="s">
        <v>82</v>
      </c>
      <c r="H271" s="1" t="s">
        <v>212</v>
      </c>
      <c r="I271" s="1" t="s">
        <v>84</v>
      </c>
      <c r="J271" s="1" t="s">
        <v>1137</v>
      </c>
      <c r="K271" s="1" t="s">
        <v>7375</v>
      </c>
      <c r="L271" s="1"/>
      <c r="M271" s="20">
        <f t="shared" si="5"/>
        <v>1</v>
      </c>
    </row>
    <row r="272" spans="1:13" ht="20.100000000000001" customHeight="1" x14ac:dyDescent="0.15">
      <c r="A272" s="1" t="s">
        <v>8</v>
      </c>
      <c r="B272" s="1" t="s">
        <v>7349</v>
      </c>
      <c r="C272" s="1" t="s">
        <v>7376</v>
      </c>
      <c r="D272" s="1" t="s">
        <v>78</v>
      </c>
      <c r="E272" s="1" t="s">
        <v>51</v>
      </c>
      <c r="F272" s="1" t="s">
        <v>51</v>
      </c>
      <c r="G272" s="1" t="s">
        <v>82</v>
      </c>
      <c r="H272" s="1" t="s">
        <v>212</v>
      </c>
      <c r="I272" s="1" t="s">
        <v>84</v>
      </c>
      <c r="J272" s="1" t="s">
        <v>1137</v>
      </c>
      <c r="K272" s="1" t="s">
        <v>7377</v>
      </c>
      <c r="L272" s="1"/>
      <c r="M272" s="20">
        <f t="shared" si="5"/>
        <v>1</v>
      </c>
    </row>
    <row r="273" spans="1:13" ht="20.100000000000001" customHeight="1" x14ac:dyDescent="0.15">
      <c r="A273" s="1" t="s">
        <v>8</v>
      </c>
      <c r="B273" s="1" t="s">
        <v>7349</v>
      </c>
      <c r="C273" s="1" t="s">
        <v>7378</v>
      </c>
      <c r="D273" s="1" t="s">
        <v>78</v>
      </c>
      <c r="E273" s="1" t="s">
        <v>51</v>
      </c>
      <c r="F273" s="1" t="s">
        <v>51</v>
      </c>
      <c r="G273" s="1" t="s">
        <v>82</v>
      </c>
      <c r="H273" s="1" t="s">
        <v>212</v>
      </c>
      <c r="I273" s="1" t="s">
        <v>84</v>
      </c>
      <c r="J273" s="1" t="s">
        <v>1137</v>
      </c>
      <c r="K273" s="1" t="s">
        <v>7379</v>
      </c>
      <c r="L273" s="1"/>
      <c r="M273" s="20">
        <f t="shared" si="5"/>
        <v>1</v>
      </c>
    </row>
    <row r="274" spans="1:13" ht="20.100000000000001" customHeight="1" x14ac:dyDescent="0.15">
      <c r="A274" s="1" t="s">
        <v>8</v>
      </c>
      <c r="B274" s="1" t="s">
        <v>7349</v>
      </c>
      <c r="C274" s="1" t="s">
        <v>7380</v>
      </c>
      <c r="D274" s="1" t="s">
        <v>78</v>
      </c>
      <c r="E274" s="1" t="s">
        <v>51</v>
      </c>
      <c r="F274" s="1" t="s">
        <v>51</v>
      </c>
      <c r="G274" s="1" t="s">
        <v>82</v>
      </c>
      <c r="H274" s="1" t="s">
        <v>212</v>
      </c>
      <c r="I274" s="1" t="s">
        <v>84</v>
      </c>
      <c r="J274" s="1" t="s">
        <v>1137</v>
      </c>
      <c r="K274" s="1" t="s">
        <v>7381</v>
      </c>
      <c r="L274" s="1"/>
      <c r="M274" s="20">
        <f t="shared" si="5"/>
        <v>1</v>
      </c>
    </row>
    <row r="275" spans="1:13" ht="20.100000000000001" customHeight="1" x14ac:dyDescent="0.15">
      <c r="A275" s="1" t="s">
        <v>8</v>
      </c>
      <c r="B275" s="1" t="s">
        <v>7349</v>
      </c>
      <c r="C275" s="1" t="s">
        <v>7382</v>
      </c>
      <c r="D275" s="1" t="s">
        <v>78</v>
      </c>
      <c r="E275" s="1" t="s">
        <v>51</v>
      </c>
      <c r="F275" s="1" t="s">
        <v>51</v>
      </c>
      <c r="G275" s="1" t="s">
        <v>82</v>
      </c>
      <c r="H275" s="1" t="s">
        <v>212</v>
      </c>
      <c r="I275" s="1" t="s">
        <v>84</v>
      </c>
      <c r="J275" s="1" t="s">
        <v>1137</v>
      </c>
      <c r="K275" s="1" t="s">
        <v>7383</v>
      </c>
      <c r="L275" s="1"/>
      <c r="M275" s="20">
        <f t="shared" si="5"/>
        <v>1</v>
      </c>
    </row>
    <row r="276" spans="1:13" ht="20.100000000000001" customHeight="1" x14ac:dyDescent="0.15">
      <c r="A276" s="1" t="s">
        <v>8</v>
      </c>
      <c r="B276" s="1" t="s">
        <v>7349</v>
      </c>
      <c r="C276" s="1" t="s">
        <v>7384</v>
      </c>
      <c r="D276" s="1" t="s">
        <v>78</v>
      </c>
      <c r="E276" s="1" t="s">
        <v>51</v>
      </c>
      <c r="F276" s="1" t="s">
        <v>51</v>
      </c>
      <c r="G276" s="1" t="s">
        <v>82</v>
      </c>
      <c r="H276" s="1" t="s">
        <v>212</v>
      </c>
      <c r="I276" s="1" t="s">
        <v>84</v>
      </c>
      <c r="J276" s="1" t="s">
        <v>1137</v>
      </c>
      <c r="K276" s="1" t="s">
        <v>7385</v>
      </c>
      <c r="L276" s="1"/>
      <c r="M276" s="20">
        <f t="shared" si="5"/>
        <v>1</v>
      </c>
    </row>
    <row r="277" spans="1:13" ht="20.100000000000001" customHeight="1" x14ac:dyDescent="0.15">
      <c r="A277" s="1" t="s">
        <v>8</v>
      </c>
      <c r="B277" s="1" t="s">
        <v>7349</v>
      </c>
      <c r="C277" s="1" t="s">
        <v>7386</v>
      </c>
      <c r="D277" s="1" t="s">
        <v>78</v>
      </c>
      <c r="E277" s="1" t="s">
        <v>51</v>
      </c>
      <c r="F277" s="1" t="s">
        <v>51</v>
      </c>
      <c r="G277" s="1" t="s">
        <v>82</v>
      </c>
      <c r="H277" s="1" t="s">
        <v>212</v>
      </c>
      <c r="I277" s="1" t="s">
        <v>84</v>
      </c>
      <c r="J277" s="1" t="s">
        <v>1137</v>
      </c>
      <c r="K277" s="1" t="s">
        <v>7387</v>
      </c>
      <c r="L277" s="1"/>
      <c r="M277" s="20">
        <f t="shared" si="5"/>
        <v>1</v>
      </c>
    </row>
    <row r="278" spans="1:13" ht="20.100000000000001" customHeight="1" x14ac:dyDescent="0.15">
      <c r="A278" s="1" t="s">
        <v>8</v>
      </c>
      <c r="B278" s="1" t="s">
        <v>7349</v>
      </c>
      <c r="C278" s="1" t="s">
        <v>7388</v>
      </c>
      <c r="D278" s="1" t="s">
        <v>78</v>
      </c>
      <c r="E278" s="1" t="s">
        <v>51</v>
      </c>
      <c r="F278" s="1" t="s">
        <v>51</v>
      </c>
      <c r="G278" s="1" t="s">
        <v>82</v>
      </c>
      <c r="H278" s="1" t="s">
        <v>212</v>
      </c>
      <c r="I278" s="1" t="s">
        <v>84</v>
      </c>
      <c r="J278" s="1" t="s">
        <v>1137</v>
      </c>
      <c r="K278" s="1" t="s">
        <v>7389</v>
      </c>
      <c r="L278" s="1"/>
      <c r="M278" s="20">
        <f t="shared" si="5"/>
        <v>1</v>
      </c>
    </row>
    <row r="279" spans="1:13" ht="20.100000000000001" customHeight="1" x14ac:dyDescent="0.15">
      <c r="A279" s="1" t="s">
        <v>8</v>
      </c>
      <c r="B279" s="1" t="s">
        <v>7349</v>
      </c>
      <c r="C279" s="1" t="s">
        <v>7390</v>
      </c>
      <c r="D279" s="1" t="s">
        <v>78</v>
      </c>
      <c r="E279" s="1" t="s">
        <v>51</v>
      </c>
      <c r="F279" s="1" t="s">
        <v>51</v>
      </c>
      <c r="G279" s="1" t="s">
        <v>82</v>
      </c>
      <c r="H279" s="1" t="s">
        <v>212</v>
      </c>
      <c r="I279" s="1" t="s">
        <v>84</v>
      </c>
      <c r="J279" s="1" t="s">
        <v>1137</v>
      </c>
      <c r="K279" s="1" t="s">
        <v>7391</v>
      </c>
      <c r="L279" s="1"/>
      <c r="M279" s="20">
        <f t="shared" si="5"/>
        <v>1</v>
      </c>
    </row>
    <row r="280" spans="1:13" ht="20.100000000000001" customHeight="1" x14ac:dyDescent="0.15">
      <c r="A280" s="1" t="s">
        <v>8</v>
      </c>
      <c r="B280" s="1" t="s">
        <v>7349</v>
      </c>
      <c r="C280" s="1" t="s">
        <v>7392</v>
      </c>
      <c r="D280" s="1" t="s">
        <v>78</v>
      </c>
      <c r="E280" s="1" t="s">
        <v>51</v>
      </c>
      <c r="F280" s="1" t="s">
        <v>51</v>
      </c>
      <c r="G280" s="1" t="s">
        <v>82</v>
      </c>
      <c r="H280" s="1" t="s">
        <v>212</v>
      </c>
      <c r="I280" s="1" t="s">
        <v>84</v>
      </c>
      <c r="J280" s="1" t="s">
        <v>1137</v>
      </c>
      <c r="K280" s="1" t="s">
        <v>7393</v>
      </c>
      <c r="L280" s="1"/>
      <c r="M280" s="20">
        <f t="shared" si="5"/>
        <v>1</v>
      </c>
    </row>
    <row r="281" spans="1:13" ht="20.100000000000001" customHeight="1" x14ac:dyDescent="0.15">
      <c r="A281" s="1" t="s">
        <v>8</v>
      </c>
      <c r="B281" s="1" t="s">
        <v>7349</v>
      </c>
      <c r="C281" s="1" t="s">
        <v>7394</v>
      </c>
      <c r="D281" s="1" t="s">
        <v>78</v>
      </c>
      <c r="E281" s="1" t="s">
        <v>51</v>
      </c>
      <c r="F281" s="1" t="s">
        <v>51</v>
      </c>
      <c r="G281" s="1" t="s">
        <v>82</v>
      </c>
      <c r="H281" s="1" t="s">
        <v>212</v>
      </c>
      <c r="I281" s="1" t="s">
        <v>84</v>
      </c>
      <c r="J281" s="1" t="s">
        <v>1137</v>
      </c>
      <c r="K281" s="1" t="s">
        <v>7395</v>
      </c>
      <c r="L281" s="1"/>
      <c r="M281" s="20">
        <f t="shared" si="5"/>
        <v>1</v>
      </c>
    </row>
    <row r="282" spans="1:13" ht="20.100000000000001" customHeight="1" x14ac:dyDescent="0.15">
      <c r="A282" s="1" t="s">
        <v>8</v>
      </c>
      <c r="B282" s="1" t="s">
        <v>7349</v>
      </c>
      <c r="C282" s="1" t="s">
        <v>7396</v>
      </c>
      <c r="D282" s="1" t="s">
        <v>78</v>
      </c>
      <c r="E282" s="1" t="s">
        <v>51</v>
      </c>
      <c r="F282" s="1" t="s">
        <v>51</v>
      </c>
      <c r="G282" s="1" t="s">
        <v>82</v>
      </c>
      <c r="H282" s="1" t="s">
        <v>207</v>
      </c>
      <c r="I282" s="1" t="s">
        <v>84</v>
      </c>
      <c r="J282" s="1" t="s">
        <v>448</v>
      </c>
      <c r="K282" s="1" t="s">
        <v>7397</v>
      </c>
      <c r="L282" s="1"/>
      <c r="M282" s="20">
        <f t="shared" si="5"/>
        <v>1</v>
      </c>
    </row>
    <row r="283" spans="1:13" ht="20.100000000000001" customHeight="1" x14ac:dyDescent="0.15">
      <c r="A283" s="1" t="s">
        <v>8</v>
      </c>
      <c r="B283" s="1" t="s">
        <v>7349</v>
      </c>
      <c r="C283" s="1" t="s">
        <v>7398</v>
      </c>
      <c r="D283" s="1" t="s">
        <v>78</v>
      </c>
      <c r="E283" s="1" t="s">
        <v>51</v>
      </c>
      <c r="F283" s="1" t="s">
        <v>51</v>
      </c>
      <c r="G283" s="1" t="s">
        <v>82</v>
      </c>
      <c r="H283" s="1" t="s">
        <v>207</v>
      </c>
      <c r="I283" s="1" t="s">
        <v>84</v>
      </c>
      <c r="J283" s="1" t="s">
        <v>448</v>
      </c>
      <c r="K283" s="1" t="s">
        <v>7399</v>
      </c>
      <c r="L283" s="1"/>
      <c r="M283" s="20">
        <f t="shared" si="5"/>
        <v>1</v>
      </c>
    </row>
    <row r="284" spans="1:13" ht="20.100000000000001" customHeight="1" x14ac:dyDescent="0.15">
      <c r="A284" s="1" t="s">
        <v>8</v>
      </c>
      <c r="B284" s="1" t="s">
        <v>7349</v>
      </c>
      <c r="C284" s="1" t="s">
        <v>7400</v>
      </c>
      <c r="D284" s="1" t="s">
        <v>78</v>
      </c>
      <c r="E284" s="1" t="s">
        <v>51</v>
      </c>
      <c r="F284" s="1" t="s">
        <v>179</v>
      </c>
      <c r="G284" s="1" t="s">
        <v>82</v>
      </c>
      <c r="H284" s="1" t="s">
        <v>83</v>
      </c>
      <c r="I284" s="1" t="s">
        <v>84</v>
      </c>
      <c r="J284" s="1" t="s">
        <v>85</v>
      </c>
      <c r="K284" s="1" t="s">
        <v>7401</v>
      </c>
      <c r="L284" s="1"/>
      <c r="M284" s="20">
        <f t="shared" si="5"/>
        <v>0</v>
      </c>
    </row>
    <row r="285" spans="1:13" ht="20.100000000000001" customHeight="1" x14ac:dyDescent="0.15">
      <c r="A285" s="1" t="s">
        <v>8</v>
      </c>
      <c r="B285" s="1" t="s">
        <v>7402</v>
      </c>
      <c r="C285" s="1" t="s">
        <v>7403</v>
      </c>
      <c r="D285" s="1" t="s">
        <v>50</v>
      </c>
      <c r="E285" s="1" t="s">
        <v>51</v>
      </c>
      <c r="F285" s="1" t="s">
        <v>51</v>
      </c>
      <c r="G285" s="1" t="s">
        <v>82</v>
      </c>
      <c r="H285" s="1" t="s">
        <v>1135</v>
      </c>
      <c r="I285" s="1" t="s">
        <v>84</v>
      </c>
      <c r="J285" s="1" t="s">
        <v>1137</v>
      </c>
      <c r="K285" s="1" t="s">
        <v>7404</v>
      </c>
      <c r="L285" s="1"/>
      <c r="M285" s="20">
        <f t="shared" si="5"/>
        <v>1</v>
      </c>
    </row>
    <row r="286" spans="1:13" ht="20.100000000000001" customHeight="1" x14ac:dyDescent="0.15">
      <c r="A286" s="1" t="s">
        <v>8</v>
      </c>
      <c r="B286" s="1" t="s">
        <v>7402</v>
      </c>
      <c r="C286" s="1" t="s">
        <v>7405</v>
      </c>
      <c r="D286" s="1" t="s">
        <v>50</v>
      </c>
      <c r="E286" s="1" t="s">
        <v>51</v>
      </c>
      <c r="F286" s="1" t="s">
        <v>51</v>
      </c>
      <c r="G286" s="1" t="s">
        <v>82</v>
      </c>
      <c r="H286" s="1" t="s">
        <v>1135</v>
      </c>
      <c r="I286" s="1" t="s">
        <v>84</v>
      </c>
      <c r="J286" s="1" t="s">
        <v>1137</v>
      </c>
      <c r="K286" s="1" t="s">
        <v>7406</v>
      </c>
      <c r="L286" s="1"/>
      <c r="M286" s="20">
        <f t="shared" si="5"/>
        <v>1</v>
      </c>
    </row>
    <row r="287" spans="1:13" ht="20.100000000000001" customHeight="1" x14ac:dyDescent="0.15">
      <c r="A287" s="1" t="s">
        <v>8</v>
      </c>
      <c r="B287" s="1" t="s">
        <v>7402</v>
      </c>
      <c r="C287" s="1" t="s">
        <v>7407</v>
      </c>
      <c r="D287" s="1" t="s">
        <v>50</v>
      </c>
      <c r="E287" s="1" t="s">
        <v>51</v>
      </c>
      <c r="F287" s="1" t="s">
        <v>51</v>
      </c>
      <c r="G287" s="1" t="s">
        <v>52</v>
      </c>
      <c r="H287" s="1" t="s">
        <v>739</v>
      </c>
      <c r="I287" s="1" t="s">
        <v>54</v>
      </c>
      <c r="J287" s="1" t="s">
        <v>6858</v>
      </c>
      <c r="K287" s="1" t="s">
        <v>7408</v>
      </c>
      <c r="L287" s="1"/>
      <c r="M287" s="20">
        <f t="shared" si="5"/>
        <v>1</v>
      </c>
    </row>
    <row r="288" spans="1:13" ht="20.100000000000001" customHeight="1" x14ac:dyDescent="0.15">
      <c r="A288" s="1" t="s">
        <v>8</v>
      </c>
      <c r="B288" s="1" t="s">
        <v>7402</v>
      </c>
      <c r="C288" s="1" t="s">
        <v>7409</v>
      </c>
      <c r="D288" s="1" t="s">
        <v>50</v>
      </c>
      <c r="E288" s="1" t="s">
        <v>51</v>
      </c>
      <c r="F288" s="1" t="s">
        <v>51</v>
      </c>
      <c r="G288" s="1" t="s">
        <v>52</v>
      </c>
      <c r="H288" s="1" t="s">
        <v>739</v>
      </c>
      <c r="I288" s="1" t="s">
        <v>54</v>
      </c>
      <c r="J288" s="1" t="s">
        <v>6858</v>
      </c>
      <c r="K288" s="1" t="s">
        <v>7410</v>
      </c>
      <c r="L288" s="1"/>
      <c r="M288" s="20">
        <f t="shared" si="5"/>
        <v>1</v>
      </c>
    </row>
    <row r="289" spans="1:13" ht="20.100000000000001" customHeight="1" x14ac:dyDescent="0.15">
      <c r="A289" s="1" t="s">
        <v>8</v>
      </c>
      <c r="B289" s="1" t="s">
        <v>7402</v>
      </c>
      <c r="C289" s="1" t="s">
        <v>7411</v>
      </c>
      <c r="D289" s="1" t="s">
        <v>78</v>
      </c>
      <c r="E289" s="1" t="s">
        <v>51</v>
      </c>
      <c r="F289" s="1" t="s">
        <v>51</v>
      </c>
      <c r="G289" s="1" t="s">
        <v>82</v>
      </c>
      <c r="H289" s="1" t="s">
        <v>129</v>
      </c>
      <c r="I289" s="1" t="s">
        <v>84</v>
      </c>
      <c r="J289" s="1" t="s">
        <v>130</v>
      </c>
      <c r="K289" s="1" t="s">
        <v>7412</v>
      </c>
      <c r="L289" s="1"/>
      <c r="M289" s="20">
        <f t="shared" si="5"/>
        <v>1</v>
      </c>
    </row>
    <row r="290" spans="1:13" ht="20.100000000000001" customHeight="1" x14ac:dyDescent="0.15">
      <c r="A290" s="1" t="s">
        <v>8</v>
      </c>
      <c r="B290" s="1" t="s">
        <v>7402</v>
      </c>
      <c r="C290" s="1" t="s">
        <v>7413</v>
      </c>
      <c r="D290" s="1" t="s">
        <v>78</v>
      </c>
      <c r="E290" s="1" t="s">
        <v>51</v>
      </c>
      <c r="F290" s="1" t="s">
        <v>51</v>
      </c>
      <c r="G290" s="1" t="s">
        <v>82</v>
      </c>
      <c r="H290" s="1" t="s">
        <v>129</v>
      </c>
      <c r="I290" s="1" t="s">
        <v>84</v>
      </c>
      <c r="J290" s="1" t="s">
        <v>130</v>
      </c>
      <c r="K290" s="1" t="s">
        <v>7414</v>
      </c>
      <c r="L290" s="1"/>
      <c r="M290" s="20">
        <f t="shared" si="5"/>
        <v>1</v>
      </c>
    </row>
    <row r="291" spans="1:13" ht="20.100000000000001" customHeight="1" x14ac:dyDescent="0.15">
      <c r="A291" s="1" t="s">
        <v>8</v>
      </c>
      <c r="B291" s="1" t="s">
        <v>7402</v>
      </c>
      <c r="C291" s="1" t="s">
        <v>7415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739</v>
      </c>
      <c r="I291" s="1" t="s">
        <v>54</v>
      </c>
      <c r="J291" s="1" t="s">
        <v>6858</v>
      </c>
      <c r="K291" s="1" t="s">
        <v>7416</v>
      </c>
      <c r="L291" s="1"/>
      <c r="M291" s="20">
        <f t="shared" si="5"/>
        <v>1</v>
      </c>
    </row>
    <row r="292" spans="1:13" ht="20.100000000000001" customHeight="1" x14ac:dyDescent="0.15">
      <c r="A292" s="1" t="s">
        <v>8</v>
      </c>
      <c r="B292" s="1" t="s">
        <v>7417</v>
      </c>
      <c r="C292" s="1" t="s">
        <v>7418</v>
      </c>
      <c r="D292" s="1" t="s">
        <v>50</v>
      </c>
      <c r="E292" s="1" t="s">
        <v>51</v>
      </c>
      <c r="F292" s="1" t="s">
        <v>26832</v>
      </c>
      <c r="G292" s="1" t="s">
        <v>82</v>
      </c>
      <c r="H292" s="1" t="s">
        <v>2234</v>
      </c>
      <c r="I292" s="1" t="s">
        <v>84</v>
      </c>
      <c r="J292" s="1" t="s">
        <v>7191</v>
      </c>
      <c r="K292" s="1" t="s">
        <v>7419</v>
      </c>
      <c r="L292" s="1"/>
      <c r="M292" s="20">
        <f t="shared" si="5"/>
        <v>0</v>
      </c>
    </row>
    <row r="293" spans="1:13" ht="20.100000000000001" customHeight="1" x14ac:dyDescent="0.15">
      <c r="A293" s="1" t="s">
        <v>8</v>
      </c>
      <c r="B293" s="1" t="s">
        <v>7417</v>
      </c>
      <c r="C293" s="1" t="s">
        <v>7420</v>
      </c>
      <c r="D293" s="1" t="s">
        <v>50</v>
      </c>
      <c r="E293" s="1" t="s">
        <v>51</v>
      </c>
      <c r="F293" s="1" t="s">
        <v>26832</v>
      </c>
      <c r="G293" s="1" t="s">
        <v>82</v>
      </c>
      <c r="H293" s="1" t="s">
        <v>2234</v>
      </c>
      <c r="I293" s="1" t="s">
        <v>84</v>
      </c>
      <c r="J293" s="1" t="s">
        <v>7191</v>
      </c>
      <c r="K293" s="1" t="s">
        <v>7421</v>
      </c>
      <c r="L293" s="1"/>
      <c r="M293" s="20">
        <f t="shared" si="5"/>
        <v>0</v>
      </c>
    </row>
    <row r="294" spans="1:13" ht="20.100000000000001" customHeight="1" x14ac:dyDescent="0.15">
      <c r="A294" s="1" t="s">
        <v>8</v>
      </c>
      <c r="B294" s="1" t="s">
        <v>7417</v>
      </c>
      <c r="C294" s="1" t="s">
        <v>7422</v>
      </c>
      <c r="D294" s="1" t="s">
        <v>50</v>
      </c>
      <c r="E294" s="1" t="s">
        <v>51</v>
      </c>
      <c r="F294" s="1" t="s">
        <v>51</v>
      </c>
      <c r="G294" s="1" t="s">
        <v>82</v>
      </c>
      <c r="H294" s="1" t="s">
        <v>207</v>
      </c>
      <c r="I294" s="1" t="s">
        <v>84</v>
      </c>
      <c r="J294" s="1" t="s">
        <v>448</v>
      </c>
      <c r="K294" s="1" t="s">
        <v>7423</v>
      </c>
      <c r="L294" s="1"/>
      <c r="M294" s="20">
        <f t="shared" si="5"/>
        <v>1</v>
      </c>
    </row>
    <row r="295" spans="1:13" ht="20.100000000000001" customHeight="1" x14ac:dyDescent="0.15">
      <c r="A295" s="1" t="s">
        <v>8</v>
      </c>
      <c r="B295" s="1" t="s">
        <v>7417</v>
      </c>
      <c r="C295" s="1" t="s">
        <v>7424</v>
      </c>
      <c r="D295" s="1" t="s">
        <v>78</v>
      </c>
      <c r="E295" s="1" t="s">
        <v>51</v>
      </c>
      <c r="F295" s="1" t="s">
        <v>51</v>
      </c>
      <c r="G295" s="1" t="s">
        <v>82</v>
      </c>
      <c r="H295" s="1" t="s">
        <v>207</v>
      </c>
      <c r="I295" s="1" t="s">
        <v>84</v>
      </c>
      <c r="J295" s="1" t="s">
        <v>448</v>
      </c>
      <c r="K295" s="1" t="s">
        <v>7425</v>
      </c>
      <c r="L295" s="1"/>
      <c r="M295" s="20">
        <f t="shared" si="5"/>
        <v>1</v>
      </c>
    </row>
    <row r="296" spans="1:13" ht="20.100000000000001" customHeight="1" x14ac:dyDescent="0.15">
      <c r="A296" s="1" t="s">
        <v>8</v>
      </c>
      <c r="B296" s="1" t="s">
        <v>7417</v>
      </c>
      <c r="C296" s="1" t="s">
        <v>7426</v>
      </c>
      <c r="D296" s="1" t="s">
        <v>78</v>
      </c>
      <c r="E296" s="1" t="s">
        <v>51</v>
      </c>
      <c r="F296" s="1" t="s">
        <v>51</v>
      </c>
      <c r="G296" s="1" t="s">
        <v>82</v>
      </c>
      <c r="H296" s="1" t="s">
        <v>207</v>
      </c>
      <c r="I296" s="1" t="s">
        <v>84</v>
      </c>
      <c r="J296" s="1" t="s">
        <v>448</v>
      </c>
      <c r="K296" s="1" t="s">
        <v>7427</v>
      </c>
      <c r="L296" s="1"/>
      <c r="M296" s="20">
        <f t="shared" si="5"/>
        <v>1</v>
      </c>
    </row>
    <row r="297" spans="1:13" ht="20.100000000000001" customHeight="1" x14ac:dyDescent="0.15">
      <c r="A297" s="1" t="s">
        <v>8</v>
      </c>
      <c r="B297" s="1" t="s">
        <v>7417</v>
      </c>
      <c r="C297" s="1" t="s">
        <v>7428</v>
      </c>
      <c r="D297" s="1" t="s">
        <v>78</v>
      </c>
      <c r="E297" s="1" t="s">
        <v>51</v>
      </c>
      <c r="F297" s="1" t="s">
        <v>51</v>
      </c>
      <c r="G297" s="1" t="s">
        <v>82</v>
      </c>
      <c r="H297" s="1" t="s">
        <v>207</v>
      </c>
      <c r="I297" s="1" t="s">
        <v>84</v>
      </c>
      <c r="J297" s="1" t="s">
        <v>448</v>
      </c>
      <c r="K297" s="1" t="s">
        <v>7429</v>
      </c>
      <c r="L297" s="1"/>
      <c r="M297" s="20">
        <f t="shared" si="5"/>
        <v>1</v>
      </c>
    </row>
    <row r="298" spans="1:13" ht="20.100000000000001" customHeight="1" x14ac:dyDescent="0.15">
      <c r="A298" s="1" t="s">
        <v>8</v>
      </c>
      <c r="B298" s="1" t="s">
        <v>7417</v>
      </c>
      <c r="C298" s="1" t="s">
        <v>7430</v>
      </c>
      <c r="D298" s="1" t="s">
        <v>78</v>
      </c>
      <c r="E298" s="1" t="s">
        <v>51</v>
      </c>
      <c r="F298" s="1" t="s">
        <v>26832</v>
      </c>
      <c r="G298" s="1" t="s">
        <v>82</v>
      </c>
      <c r="H298" s="1" t="s">
        <v>2234</v>
      </c>
      <c r="I298" s="1" t="s">
        <v>84</v>
      </c>
      <c r="J298" s="1" t="s">
        <v>7191</v>
      </c>
      <c r="K298" s="1" t="s">
        <v>7431</v>
      </c>
      <c r="L298" s="1"/>
      <c r="M298" s="20">
        <f t="shared" si="5"/>
        <v>0</v>
      </c>
    </row>
    <row r="299" spans="1:13" ht="20.100000000000001" customHeight="1" x14ac:dyDescent="0.15">
      <c r="A299" s="1" t="s">
        <v>8</v>
      </c>
      <c r="B299" s="1" t="s">
        <v>7417</v>
      </c>
      <c r="C299" s="1" t="s">
        <v>7432</v>
      </c>
      <c r="D299" s="1" t="s">
        <v>78</v>
      </c>
      <c r="E299" s="1" t="s">
        <v>51</v>
      </c>
      <c r="F299" s="1" t="s">
        <v>26832</v>
      </c>
      <c r="G299" s="1" t="s">
        <v>82</v>
      </c>
      <c r="H299" s="1" t="s">
        <v>2234</v>
      </c>
      <c r="I299" s="1" t="s">
        <v>84</v>
      </c>
      <c r="J299" s="1" t="s">
        <v>7191</v>
      </c>
      <c r="K299" s="1" t="s">
        <v>7433</v>
      </c>
      <c r="L299" s="1"/>
      <c r="M299" s="20">
        <f t="shared" si="5"/>
        <v>0</v>
      </c>
    </row>
    <row r="300" spans="1:13" ht="20.100000000000001" customHeight="1" x14ac:dyDescent="0.15">
      <c r="A300" s="1" t="s">
        <v>8</v>
      </c>
      <c r="B300" s="1" t="s">
        <v>7417</v>
      </c>
      <c r="C300" s="1" t="s">
        <v>7434</v>
      </c>
      <c r="D300" s="1" t="s">
        <v>78</v>
      </c>
      <c r="E300" s="1" t="s">
        <v>51</v>
      </c>
      <c r="F300" s="1" t="s">
        <v>51</v>
      </c>
      <c r="G300" s="1" t="s">
        <v>82</v>
      </c>
      <c r="H300" s="1" t="s">
        <v>207</v>
      </c>
      <c r="I300" s="1" t="s">
        <v>84</v>
      </c>
      <c r="J300" s="1" t="s">
        <v>448</v>
      </c>
      <c r="K300" s="1" t="s">
        <v>7435</v>
      </c>
      <c r="L300" s="1"/>
      <c r="M300" s="20">
        <f t="shared" si="5"/>
        <v>1</v>
      </c>
    </row>
    <row r="301" spans="1:13" ht="20.100000000000001" customHeight="1" x14ac:dyDescent="0.15">
      <c r="A301" s="1" t="s">
        <v>8</v>
      </c>
      <c r="B301" s="1" t="s">
        <v>7417</v>
      </c>
      <c r="C301" s="1" t="s">
        <v>7436</v>
      </c>
      <c r="D301" s="1" t="s">
        <v>78</v>
      </c>
      <c r="E301" s="1" t="s">
        <v>51</v>
      </c>
      <c r="F301" s="1" t="s">
        <v>51</v>
      </c>
      <c r="G301" s="1" t="s">
        <v>82</v>
      </c>
      <c r="H301" s="1" t="s">
        <v>207</v>
      </c>
      <c r="I301" s="1" t="s">
        <v>84</v>
      </c>
      <c r="J301" s="1" t="s">
        <v>448</v>
      </c>
      <c r="K301" s="1" t="s">
        <v>7437</v>
      </c>
      <c r="L301" s="1"/>
      <c r="M301" s="20">
        <f t="shared" si="5"/>
        <v>1</v>
      </c>
    </row>
    <row r="302" spans="1:13" ht="20.100000000000001" customHeight="1" x14ac:dyDescent="0.15">
      <c r="A302" s="1" t="s">
        <v>8</v>
      </c>
      <c r="B302" s="1" t="s">
        <v>7417</v>
      </c>
      <c r="C302" s="1" t="s">
        <v>7438</v>
      </c>
      <c r="D302" s="1" t="s">
        <v>78</v>
      </c>
      <c r="E302" s="1" t="s">
        <v>51</v>
      </c>
      <c r="F302" s="1" t="s">
        <v>51</v>
      </c>
      <c r="G302" s="1" t="s">
        <v>82</v>
      </c>
      <c r="H302" s="1" t="s">
        <v>207</v>
      </c>
      <c r="I302" s="1" t="s">
        <v>84</v>
      </c>
      <c r="J302" s="1" t="s">
        <v>448</v>
      </c>
      <c r="K302" s="1" t="s">
        <v>7439</v>
      </c>
      <c r="L302" s="1"/>
      <c r="M302" s="20">
        <f t="shared" si="5"/>
        <v>1</v>
      </c>
    </row>
    <row r="303" spans="1:13" ht="20.100000000000001" customHeight="1" x14ac:dyDescent="0.15">
      <c r="A303" s="1" t="s">
        <v>8</v>
      </c>
      <c r="B303" s="1" t="s">
        <v>7417</v>
      </c>
      <c r="C303" s="1" t="s">
        <v>7440</v>
      </c>
      <c r="D303" s="1" t="s">
        <v>78</v>
      </c>
      <c r="E303" s="1" t="s">
        <v>51</v>
      </c>
      <c r="F303" s="1" t="s">
        <v>51</v>
      </c>
      <c r="G303" s="1" t="s">
        <v>82</v>
      </c>
      <c r="H303" s="1" t="s">
        <v>207</v>
      </c>
      <c r="I303" s="1" t="s">
        <v>84</v>
      </c>
      <c r="J303" s="1" t="s">
        <v>448</v>
      </c>
      <c r="K303" s="1" t="s">
        <v>7441</v>
      </c>
      <c r="L303" s="1"/>
      <c r="M303" s="20">
        <f t="shared" si="5"/>
        <v>1</v>
      </c>
    </row>
    <row r="304" spans="1:13" ht="20.100000000000001" customHeight="1" x14ac:dyDescent="0.15">
      <c r="A304" s="1" t="s">
        <v>8</v>
      </c>
      <c r="B304" s="1" t="s">
        <v>7442</v>
      </c>
      <c r="C304" s="1" t="s">
        <v>7443</v>
      </c>
      <c r="D304" s="1" t="s">
        <v>50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662</v>
      </c>
      <c r="J304" s="1" t="s">
        <v>663</v>
      </c>
      <c r="K304" s="1" t="s">
        <v>7444</v>
      </c>
      <c r="L304" s="1"/>
      <c r="M304" s="20">
        <f t="shared" si="5"/>
        <v>1</v>
      </c>
    </row>
    <row r="305" spans="1:13" ht="20.100000000000001" customHeight="1" x14ac:dyDescent="0.15">
      <c r="A305" s="1" t="s">
        <v>8</v>
      </c>
      <c r="B305" s="1" t="s">
        <v>7442</v>
      </c>
      <c r="C305" s="1" t="s">
        <v>7445</v>
      </c>
      <c r="D305" s="1" t="s">
        <v>50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662</v>
      </c>
      <c r="J305" s="1" t="s">
        <v>663</v>
      </c>
      <c r="K305" s="1" t="s">
        <v>7446</v>
      </c>
      <c r="L305" s="1"/>
      <c r="M305" s="20">
        <f t="shared" si="5"/>
        <v>1</v>
      </c>
    </row>
    <row r="306" spans="1:13" ht="20.100000000000001" customHeight="1" x14ac:dyDescent="0.15">
      <c r="A306" s="1" t="s">
        <v>8</v>
      </c>
      <c r="B306" s="1" t="s">
        <v>7442</v>
      </c>
      <c r="C306" s="1" t="s">
        <v>7447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662</v>
      </c>
      <c r="J306" s="1" t="s">
        <v>663</v>
      </c>
      <c r="K306" s="1" t="s">
        <v>7448</v>
      </c>
      <c r="L306" s="1"/>
      <c r="M306" s="20">
        <f t="shared" si="5"/>
        <v>1</v>
      </c>
    </row>
    <row r="307" spans="1:13" ht="20.100000000000001" customHeight="1" x14ac:dyDescent="0.15">
      <c r="A307" s="1" t="s">
        <v>8</v>
      </c>
      <c r="B307" s="1" t="s">
        <v>7442</v>
      </c>
      <c r="C307" s="1" t="s">
        <v>7449</v>
      </c>
      <c r="D307" s="1" t="s">
        <v>78</v>
      </c>
      <c r="E307" s="1" t="s">
        <v>51</v>
      </c>
      <c r="F307" s="1" t="s">
        <v>51</v>
      </c>
      <c r="G307" s="1" t="s">
        <v>52</v>
      </c>
      <c r="H307" s="1" t="s">
        <v>121</v>
      </c>
      <c r="I307" s="1" t="s">
        <v>662</v>
      </c>
      <c r="J307" s="1" t="s">
        <v>663</v>
      </c>
      <c r="K307" s="1" t="s">
        <v>7450</v>
      </c>
      <c r="L307" s="1"/>
      <c r="M307" s="20">
        <f t="shared" si="5"/>
        <v>1</v>
      </c>
    </row>
    <row r="308" spans="1:13" ht="20.100000000000001" customHeight="1" x14ac:dyDescent="0.15">
      <c r="A308" s="1" t="s">
        <v>8</v>
      </c>
      <c r="B308" s="1" t="s">
        <v>7442</v>
      </c>
      <c r="C308" s="1" t="s">
        <v>7451</v>
      </c>
      <c r="D308" s="1" t="s">
        <v>78</v>
      </c>
      <c r="E308" s="1" t="s">
        <v>51</v>
      </c>
      <c r="F308" s="1" t="s">
        <v>51</v>
      </c>
      <c r="G308" s="1" t="s">
        <v>52</v>
      </c>
      <c r="H308" s="1" t="s">
        <v>121</v>
      </c>
      <c r="I308" s="1" t="s">
        <v>662</v>
      </c>
      <c r="J308" s="1" t="s">
        <v>663</v>
      </c>
      <c r="K308" s="1" t="s">
        <v>7452</v>
      </c>
      <c r="L308" s="1"/>
      <c r="M308" s="20">
        <f t="shared" si="5"/>
        <v>1</v>
      </c>
    </row>
    <row r="309" spans="1:13" ht="20.100000000000001" customHeight="1" x14ac:dyDescent="0.15">
      <c r="A309" s="1" t="s">
        <v>8</v>
      </c>
      <c r="B309" s="1" t="s">
        <v>7442</v>
      </c>
      <c r="C309" s="1" t="s">
        <v>7453</v>
      </c>
      <c r="D309" s="1" t="s">
        <v>78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662</v>
      </c>
      <c r="J309" s="1" t="s">
        <v>663</v>
      </c>
      <c r="K309" s="1" t="s">
        <v>7454</v>
      </c>
      <c r="L309" s="1"/>
      <c r="M309" s="20">
        <f t="shared" si="5"/>
        <v>1</v>
      </c>
    </row>
    <row r="310" spans="1:13" ht="20.100000000000001" customHeight="1" x14ac:dyDescent="0.15">
      <c r="A310" s="1" t="s">
        <v>8</v>
      </c>
      <c r="B310" s="1" t="s">
        <v>7442</v>
      </c>
      <c r="C310" s="1" t="s">
        <v>7455</v>
      </c>
      <c r="D310" s="1" t="s">
        <v>78</v>
      </c>
      <c r="E310" s="1" t="s">
        <v>51</v>
      </c>
      <c r="F310" s="1" t="s">
        <v>51</v>
      </c>
      <c r="G310" s="1" t="s">
        <v>52</v>
      </c>
      <c r="H310" s="1" t="s">
        <v>121</v>
      </c>
      <c r="I310" s="1" t="s">
        <v>662</v>
      </c>
      <c r="J310" s="1" t="s">
        <v>663</v>
      </c>
      <c r="K310" s="1" t="s">
        <v>7456</v>
      </c>
      <c r="L310" s="1"/>
      <c r="M310" s="20">
        <f t="shared" si="5"/>
        <v>1</v>
      </c>
    </row>
    <row r="311" spans="1:13" ht="20.100000000000001" customHeight="1" x14ac:dyDescent="0.15">
      <c r="A311" s="1" t="s">
        <v>8</v>
      </c>
      <c r="B311" s="1" t="s">
        <v>7442</v>
      </c>
      <c r="C311" s="1" t="s">
        <v>7457</v>
      </c>
      <c r="D311" s="1" t="s">
        <v>78</v>
      </c>
      <c r="E311" s="1" t="s">
        <v>51</v>
      </c>
      <c r="F311" s="1" t="s">
        <v>51</v>
      </c>
      <c r="G311" s="1" t="s">
        <v>52</v>
      </c>
      <c r="H311" s="1" t="s">
        <v>121</v>
      </c>
      <c r="I311" s="1" t="s">
        <v>662</v>
      </c>
      <c r="J311" s="1" t="s">
        <v>663</v>
      </c>
      <c r="K311" s="1" t="s">
        <v>7458</v>
      </c>
      <c r="L311" s="1"/>
      <c r="M311" s="20">
        <f t="shared" si="5"/>
        <v>1</v>
      </c>
    </row>
    <row r="312" spans="1:13" ht="20.100000000000001" customHeight="1" x14ac:dyDescent="0.15">
      <c r="A312" s="1" t="s">
        <v>8</v>
      </c>
      <c r="B312" s="1" t="s">
        <v>7442</v>
      </c>
      <c r="C312" s="1" t="s">
        <v>7459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662</v>
      </c>
      <c r="J312" s="1" t="s">
        <v>663</v>
      </c>
      <c r="K312" s="1" t="s">
        <v>7460</v>
      </c>
      <c r="L312" s="1"/>
      <c r="M312" s="20">
        <f t="shared" si="5"/>
        <v>1</v>
      </c>
    </row>
    <row r="313" spans="1:13" ht="20.100000000000001" customHeight="1" x14ac:dyDescent="0.15">
      <c r="A313" s="1" t="s">
        <v>8</v>
      </c>
      <c r="B313" s="1" t="s">
        <v>7442</v>
      </c>
      <c r="C313" s="1" t="s">
        <v>7461</v>
      </c>
      <c r="D313" s="1" t="s">
        <v>78</v>
      </c>
      <c r="E313" s="1" t="s">
        <v>51</v>
      </c>
      <c r="F313" s="1" t="s">
        <v>51</v>
      </c>
      <c r="G313" s="1" t="s">
        <v>52</v>
      </c>
      <c r="H313" s="1" t="s">
        <v>121</v>
      </c>
      <c r="I313" s="1" t="s">
        <v>662</v>
      </c>
      <c r="J313" s="1" t="s">
        <v>663</v>
      </c>
      <c r="K313" s="1" t="s">
        <v>7462</v>
      </c>
      <c r="L313" s="1"/>
      <c r="M313" s="20">
        <f t="shared" si="5"/>
        <v>1</v>
      </c>
    </row>
    <row r="314" spans="1:13" ht="20.100000000000001" customHeight="1" x14ac:dyDescent="0.15">
      <c r="A314" s="1" t="s">
        <v>8</v>
      </c>
      <c r="B314" s="1" t="s">
        <v>7442</v>
      </c>
      <c r="C314" s="1" t="s">
        <v>7463</v>
      </c>
      <c r="D314" s="1" t="s">
        <v>78</v>
      </c>
      <c r="E314" s="1" t="s">
        <v>51</v>
      </c>
      <c r="F314" s="1" t="s">
        <v>51</v>
      </c>
      <c r="G314" s="1" t="s">
        <v>52</v>
      </c>
      <c r="H314" s="1" t="s">
        <v>121</v>
      </c>
      <c r="I314" s="1" t="s">
        <v>662</v>
      </c>
      <c r="J314" s="1" t="s">
        <v>663</v>
      </c>
      <c r="K314" s="1" t="s">
        <v>7464</v>
      </c>
      <c r="L314" s="1"/>
      <c r="M314" s="20">
        <f t="shared" si="5"/>
        <v>1</v>
      </c>
    </row>
    <row r="315" spans="1:13" ht="20.100000000000001" customHeight="1" x14ac:dyDescent="0.15">
      <c r="A315" s="1" t="s">
        <v>8</v>
      </c>
      <c r="B315" s="1" t="s">
        <v>7442</v>
      </c>
      <c r="C315" s="1" t="s">
        <v>7465</v>
      </c>
      <c r="D315" s="1" t="s">
        <v>78</v>
      </c>
      <c r="E315" s="1" t="s">
        <v>51</v>
      </c>
      <c r="F315" s="1" t="s">
        <v>51</v>
      </c>
      <c r="G315" s="1" t="s">
        <v>52</v>
      </c>
      <c r="H315" s="1" t="s">
        <v>121</v>
      </c>
      <c r="I315" s="1" t="s">
        <v>662</v>
      </c>
      <c r="J315" s="1" t="s">
        <v>663</v>
      </c>
      <c r="K315" s="1" t="s">
        <v>7466</v>
      </c>
      <c r="L315" s="1"/>
      <c r="M315" s="20">
        <f t="shared" si="5"/>
        <v>1</v>
      </c>
    </row>
    <row r="316" spans="1:13" ht="20.100000000000001" customHeight="1" x14ac:dyDescent="0.15">
      <c r="A316" s="1" t="s">
        <v>8</v>
      </c>
      <c r="B316" s="1" t="s">
        <v>7442</v>
      </c>
      <c r="C316" s="1" t="s">
        <v>7467</v>
      </c>
      <c r="D316" s="1" t="s">
        <v>78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662</v>
      </c>
      <c r="J316" s="1" t="s">
        <v>663</v>
      </c>
      <c r="K316" s="1" t="s">
        <v>7468</v>
      </c>
      <c r="L316" s="1"/>
      <c r="M316" s="20">
        <f t="shared" si="5"/>
        <v>1</v>
      </c>
    </row>
    <row r="317" spans="1:13" ht="20.100000000000001" customHeight="1" x14ac:dyDescent="0.15">
      <c r="A317" s="1" t="s">
        <v>8</v>
      </c>
      <c r="B317" s="1" t="s">
        <v>7442</v>
      </c>
      <c r="C317" s="1" t="s">
        <v>7469</v>
      </c>
      <c r="D317" s="1" t="s">
        <v>78</v>
      </c>
      <c r="E317" s="1" t="s">
        <v>51</v>
      </c>
      <c r="F317" s="1" t="s">
        <v>51</v>
      </c>
      <c r="G317" s="1" t="s">
        <v>52</v>
      </c>
      <c r="H317" s="1" t="s">
        <v>121</v>
      </c>
      <c r="I317" s="1" t="s">
        <v>662</v>
      </c>
      <c r="J317" s="1" t="s">
        <v>663</v>
      </c>
      <c r="K317" s="1" t="s">
        <v>7470</v>
      </c>
      <c r="L317" s="1"/>
      <c r="M317" s="20">
        <f t="shared" si="5"/>
        <v>1</v>
      </c>
    </row>
    <row r="318" spans="1:13" ht="20.100000000000001" customHeight="1" x14ac:dyDescent="0.15">
      <c r="A318" s="1" t="s">
        <v>8</v>
      </c>
      <c r="B318" s="1" t="s">
        <v>7442</v>
      </c>
      <c r="C318" s="1" t="s">
        <v>7471</v>
      </c>
      <c r="D318" s="1" t="s">
        <v>849</v>
      </c>
      <c r="E318" s="1" t="s">
        <v>51</v>
      </c>
      <c r="F318" s="1" t="s">
        <v>26832</v>
      </c>
      <c r="G318" s="1" t="s">
        <v>52</v>
      </c>
      <c r="H318" s="1" t="s">
        <v>121</v>
      </c>
      <c r="I318" s="1" t="s">
        <v>662</v>
      </c>
      <c r="J318" s="1" t="s">
        <v>663</v>
      </c>
      <c r="K318" s="1" t="s">
        <v>7472</v>
      </c>
      <c r="L318" s="1"/>
      <c r="M318" s="20">
        <f t="shared" si="5"/>
        <v>0</v>
      </c>
    </row>
    <row r="319" spans="1:13" ht="20.100000000000001" customHeight="1" x14ac:dyDescent="0.15">
      <c r="A319" s="1" t="s">
        <v>8</v>
      </c>
      <c r="B319" s="1" t="s">
        <v>7473</v>
      </c>
      <c r="C319" s="1" t="s">
        <v>7474</v>
      </c>
      <c r="D319" s="1" t="s">
        <v>78</v>
      </c>
      <c r="E319" s="1" t="s">
        <v>51</v>
      </c>
      <c r="F319" s="1" t="s">
        <v>179</v>
      </c>
      <c r="G319" s="1" t="s">
        <v>82</v>
      </c>
      <c r="H319" s="1" t="s">
        <v>446</v>
      </c>
      <c r="I319" s="1" t="s">
        <v>84</v>
      </c>
      <c r="J319" s="1" t="s">
        <v>96</v>
      </c>
      <c r="K319" s="1" t="s">
        <v>7475</v>
      </c>
      <c r="L319" s="1"/>
      <c r="M319" s="20">
        <f t="shared" si="5"/>
        <v>0</v>
      </c>
    </row>
    <row r="320" spans="1:13" ht="20.100000000000001" customHeight="1" x14ac:dyDescent="0.15">
      <c r="A320" s="1" t="s">
        <v>8</v>
      </c>
      <c r="B320" s="1" t="s">
        <v>7473</v>
      </c>
      <c r="C320" s="1" t="s">
        <v>7476</v>
      </c>
      <c r="D320" s="1" t="s">
        <v>78</v>
      </c>
      <c r="E320" s="1" t="s">
        <v>51</v>
      </c>
      <c r="F320" s="1" t="s">
        <v>51</v>
      </c>
      <c r="G320" s="1" t="s">
        <v>52</v>
      </c>
      <c r="H320" s="1" t="s">
        <v>121</v>
      </c>
      <c r="I320" s="1" t="s">
        <v>662</v>
      </c>
      <c r="J320" s="1" t="s">
        <v>663</v>
      </c>
      <c r="K320" s="1" t="s">
        <v>7477</v>
      </c>
      <c r="L320" s="1"/>
      <c r="M320" s="20">
        <f t="shared" si="5"/>
        <v>1</v>
      </c>
    </row>
    <row r="321" spans="1:13" ht="20.100000000000001" customHeight="1" x14ac:dyDescent="0.15">
      <c r="A321" s="1" t="s">
        <v>8</v>
      </c>
      <c r="B321" s="1" t="s">
        <v>7478</v>
      </c>
      <c r="C321" s="1" t="s">
        <v>7479</v>
      </c>
      <c r="D321" s="1" t="s">
        <v>50</v>
      </c>
      <c r="E321" s="1" t="s">
        <v>51</v>
      </c>
      <c r="F321" s="1" t="s">
        <v>81</v>
      </c>
      <c r="G321" s="1" t="s">
        <v>82</v>
      </c>
      <c r="H321" s="1" t="s">
        <v>83</v>
      </c>
      <c r="I321" s="1" t="s">
        <v>84</v>
      </c>
      <c r="J321" s="1" t="s">
        <v>85</v>
      </c>
      <c r="K321" s="1" t="s">
        <v>7480</v>
      </c>
      <c r="L321" s="1"/>
      <c r="M321" s="20">
        <f t="shared" si="5"/>
        <v>0</v>
      </c>
    </row>
    <row r="322" spans="1:13" ht="20.100000000000001" customHeight="1" x14ac:dyDescent="0.15">
      <c r="A322" s="1" t="s">
        <v>8</v>
      </c>
      <c r="B322" s="1" t="s">
        <v>7478</v>
      </c>
      <c r="C322" s="1" t="s">
        <v>7481</v>
      </c>
      <c r="D322" s="1" t="s">
        <v>78</v>
      </c>
      <c r="E322" s="1" t="s">
        <v>51</v>
      </c>
      <c r="F322" s="1" t="s">
        <v>179</v>
      </c>
      <c r="G322" s="1" t="s">
        <v>82</v>
      </c>
      <c r="H322" s="1" t="s">
        <v>83</v>
      </c>
      <c r="I322" s="1" t="s">
        <v>84</v>
      </c>
      <c r="J322" s="1" t="s">
        <v>85</v>
      </c>
      <c r="K322" s="1" t="s">
        <v>7482</v>
      </c>
      <c r="L322" s="1"/>
      <c r="M322" s="20">
        <f t="shared" si="5"/>
        <v>0</v>
      </c>
    </row>
    <row r="323" spans="1:13" ht="20.100000000000001" customHeight="1" x14ac:dyDescent="0.15">
      <c r="A323" s="1" t="s">
        <v>8</v>
      </c>
      <c r="B323" s="1" t="s">
        <v>7478</v>
      </c>
      <c r="C323" s="1" t="s">
        <v>7483</v>
      </c>
      <c r="D323" s="1" t="s">
        <v>78</v>
      </c>
      <c r="E323" s="1" t="s">
        <v>51</v>
      </c>
      <c r="F323" s="1" t="s">
        <v>51</v>
      </c>
      <c r="G323" s="1" t="s">
        <v>52</v>
      </c>
      <c r="H323" s="1" t="s">
        <v>739</v>
      </c>
      <c r="I323" s="1" t="s">
        <v>54</v>
      </c>
      <c r="J323" s="1" t="s">
        <v>6858</v>
      </c>
      <c r="K323" s="1" t="s">
        <v>7484</v>
      </c>
      <c r="L323" s="1"/>
      <c r="M323" s="20">
        <f t="shared" si="5"/>
        <v>1</v>
      </c>
    </row>
    <row r="324" spans="1:13" ht="20.100000000000001" customHeight="1" x14ac:dyDescent="0.15">
      <c r="A324" s="1" t="s">
        <v>8</v>
      </c>
      <c r="B324" s="1" t="s">
        <v>7478</v>
      </c>
      <c r="C324" s="1" t="s">
        <v>7485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121</v>
      </c>
      <c r="I324" s="1" t="s">
        <v>662</v>
      </c>
      <c r="J324" s="1" t="s">
        <v>663</v>
      </c>
      <c r="K324" s="1" t="s">
        <v>7486</v>
      </c>
      <c r="L324" s="1"/>
      <c r="M324" s="20">
        <f t="shared" si="5"/>
        <v>1</v>
      </c>
    </row>
    <row r="325" spans="1:13" ht="20.100000000000001" customHeight="1" x14ac:dyDescent="0.15">
      <c r="A325" s="1" t="s">
        <v>8</v>
      </c>
      <c r="B325" s="1" t="s">
        <v>7478</v>
      </c>
      <c r="C325" s="1" t="s">
        <v>7487</v>
      </c>
      <c r="D325" s="1" t="s">
        <v>78</v>
      </c>
      <c r="E325" s="1" t="s">
        <v>51</v>
      </c>
      <c r="F325" s="1" t="s">
        <v>51</v>
      </c>
      <c r="G325" s="1" t="s">
        <v>52</v>
      </c>
      <c r="H325" s="1" t="s">
        <v>739</v>
      </c>
      <c r="I325" s="1" t="s">
        <v>54</v>
      </c>
      <c r="J325" s="1" t="s">
        <v>6858</v>
      </c>
      <c r="K325" s="1" t="s">
        <v>7488</v>
      </c>
      <c r="L325" s="1"/>
      <c r="M325" s="20">
        <f t="shared" si="5"/>
        <v>1</v>
      </c>
    </row>
    <row r="326" spans="1:13" ht="20.100000000000001" customHeight="1" x14ac:dyDescent="0.15">
      <c r="A326" s="1" t="s">
        <v>8</v>
      </c>
      <c r="B326" s="1" t="s">
        <v>7478</v>
      </c>
      <c r="C326" s="1" t="s">
        <v>7489</v>
      </c>
      <c r="D326" s="1" t="s">
        <v>78</v>
      </c>
      <c r="E326" s="1" t="s">
        <v>51</v>
      </c>
      <c r="F326" s="1" t="s">
        <v>179</v>
      </c>
      <c r="G326" s="1" t="s">
        <v>82</v>
      </c>
      <c r="H326" s="1" t="s">
        <v>83</v>
      </c>
      <c r="I326" s="1" t="s">
        <v>84</v>
      </c>
      <c r="J326" s="1" t="s">
        <v>85</v>
      </c>
      <c r="K326" s="1" t="s">
        <v>7490</v>
      </c>
      <c r="L326" s="1"/>
      <c r="M326" s="20">
        <f t="shared" si="5"/>
        <v>0</v>
      </c>
    </row>
    <row r="327" spans="1:13" ht="20.100000000000001" customHeight="1" x14ac:dyDescent="0.15">
      <c r="A327" s="1" t="s">
        <v>8</v>
      </c>
      <c r="B327" s="1" t="s">
        <v>7491</v>
      </c>
      <c r="C327" s="1" t="s">
        <v>7492</v>
      </c>
      <c r="D327" s="1" t="s">
        <v>50</v>
      </c>
      <c r="E327" s="1" t="s">
        <v>51</v>
      </c>
      <c r="F327" s="1" t="s">
        <v>51</v>
      </c>
      <c r="G327" s="1" t="s">
        <v>82</v>
      </c>
      <c r="H327" s="1" t="s">
        <v>207</v>
      </c>
      <c r="I327" s="1" t="s">
        <v>84</v>
      </c>
      <c r="J327" s="1" t="s">
        <v>448</v>
      </c>
      <c r="K327" s="1" t="s">
        <v>7493</v>
      </c>
      <c r="L327" s="1"/>
      <c r="M327" s="20">
        <f t="shared" si="5"/>
        <v>1</v>
      </c>
    </row>
    <row r="328" spans="1:13" ht="20.100000000000001" customHeight="1" x14ac:dyDescent="0.15">
      <c r="A328" s="1" t="s">
        <v>8</v>
      </c>
      <c r="B328" s="1" t="s">
        <v>7491</v>
      </c>
      <c r="C328" s="1" t="s">
        <v>7494</v>
      </c>
      <c r="D328" s="1" t="s">
        <v>50</v>
      </c>
      <c r="E328" s="1" t="s">
        <v>51</v>
      </c>
      <c r="F328" s="1" t="s">
        <v>51</v>
      </c>
      <c r="G328" s="1" t="s">
        <v>82</v>
      </c>
      <c r="H328" s="1" t="s">
        <v>207</v>
      </c>
      <c r="I328" s="1" t="s">
        <v>84</v>
      </c>
      <c r="J328" s="1" t="s">
        <v>448</v>
      </c>
      <c r="K328" s="1" t="s">
        <v>7495</v>
      </c>
      <c r="L328" s="1"/>
      <c r="M328" s="20">
        <f t="shared" si="5"/>
        <v>1</v>
      </c>
    </row>
    <row r="329" spans="1:13" ht="20.100000000000001" customHeight="1" x14ac:dyDescent="0.15">
      <c r="A329" s="1" t="s">
        <v>8</v>
      </c>
      <c r="B329" s="1" t="s">
        <v>7496</v>
      </c>
      <c r="C329" s="1" t="s">
        <v>7497</v>
      </c>
      <c r="D329" s="1" t="s">
        <v>78</v>
      </c>
      <c r="E329" s="1" t="s">
        <v>51</v>
      </c>
      <c r="F329" s="1" t="s">
        <v>51</v>
      </c>
      <c r="G329" s="1" t="s">
        <v>82</v>
      </c>
      <c r="H329" s="1" t="s">
        <v>129</v>
      </c>
      <c r="I329" s="1" t="s">
        <v>84</v>
      </c>
      <c r="J329" s="1" t="s">
        <v>130</v>
      </c>
      <c r="K329" s="1" t="s">
        <v>7498</v>
      </c>
      <c r="L329" s="1"/>
      <c r="M329" s="20">
        <f t="shared" si="5"/>
        <v>1</v>
      </c>
    </row>
    <row r="330" spans="1:13" ht="20.100000000000001" customHeight="1" x14ac:dyDescent="0.15">
      <c r="A330" s="1" t="s">
        <v>8</v>
      </c>
      <c r="B330" s="1" t="s">
        <v>7496</v>
      </c>
      <c r="C330" s="1" t="s">
        <v>7499</v>
      </c>
      <c r="D330" s="1" t="s">
        <v>78</v>
      </c>
      <c r="E330" s="1" t="s">
        <v>51</v>
      </c>
      <c r="F330" s="1" t="s">
        <v>51</v>
      </c>
      <c r="G330" s="1" t="s">
        <v>52</v>
      </c>
      <c r="H330" s="1" t="s">
        <v>53</v>
      </c>
      <c r="I330" s="1" t="s">
        <v>1141</v>
      </c>
      <c r="J330" s="1" t="s">
        <v>96</v>
      </c>
      <c r="K330" s="1" t="s">
        <v>7500</v>
      </c>
      <c r="L330" s="1"/>
      <c r="M330" s="20">
        <f t="shared" si="5"/>
        <v>1</v>
      </c>
    </row>
    <row r="331" spans="1:13" ht="20.100000000000001" customHeight="1" x14ac:dyDescent="0.15">
      <c r="A331" s="1" t="s">
        <v>8</v>
      </c>
      <c r="B331" s="1" t="s">
        <v>7496</v>
      </c>
      <c r="C331" s="1" t="s">
        <v>7501</v>
      </c>
      <c r="D331" s="1" t="s">
        <v>78</v>
      </c>
      <c r="E331" s="1" t="s">
        <v>51</v>
      </c>
      <c r="F331" s="1" t="s">
        <v>179</v>
      </c>
      <c r="G331" s="1" t="s">
        <v>82</v>
      </c>
      <c r="H331" s="1" t="s">
        <v>83</v>
      </c>
      <c r="I331" s="1" t="s">
        <v>84</v>
      </c>
      <c r="J331" s="1" t="s">
        <v>85</v>
      </c>
      <c r="K331" s="1" t="s">
        <v>7502</v>
      </c>
      <c r="L331" s="1"/>
      <c r="M331" s="20">
        <f t="shared" ref="M331:M387" si="6">IF(F331="○",1,0)</f>
        <v>0</v>
      </c>
    </row>
    <row r="332" spans="1:13" ht="20.100000000000001" customHeight="1" x14ac:dyDescent="0.15">
      <c r="A332" s="1" t="s">
        <v>8</v>
      </c>
      <c r="B332" s="1" t="s">
        <v>7496</v>
      </c>
      <c r="C332" s="1" t="s">
        <v>7503</v>
      </c>
      <c r="D332" s="1" t="s">
        <v>78</v>
      </c>
      <c r="E332" s="1" t="s">
        <v>51</v>
      </c>
      <c r="F332" s="1" t="s">
        <v>179</v>
      </c>
      <c r="G332" s="1" t="s">
        <v>82</v>
      </c>
      <c r="H332" s="1" t="s">
        <v>83</v>
      </c>
      <c r="I332" s="1" t="s">
        <v>84</v>
      </c>
      <c r="J332" s="1" t="s">
        <v>85</v>
      </c>
      <c r="K332" s="1" t="s">
        <v>7504</v>
      </c>
      <c r="L332" s="1"/>
      <c r="M332" s="20">
        <f t="shared" si="6"/>
        <v>0</v>
      </c>
    </row>
    <row r="333" spans="1:13" ht="20.100000000000001" customHeight="1" x14ac:dyDescent="0.15">
      <c r="A333" s="1" t="s">
        <v>8</v>
      </c>
      <c r="B333" s="1" t="s">
        <v>7505</v>
      </c>
      <c r="C333" s="1" t="s">
        <v>7506</v>
      </c>
      <c r="D333" s="1" t="s">
        <v>50</v>
      </c>
      <c r="E333" s="1" t="s">
        <v>51</v>
      </c>
      <c r="F333" s="1" t="s">
        <v>51</v>
      </c>
      <c r="G333" s="1" t="s">
        <v>82</v>
      </c>
      <c r="H333" s="1" t="s">
        <v>1135</v>
      </c>
      <c r="I333" s="1" t="s">
        <v>84</v>
      </c>
      <c r="J333" s="1" t="s">
        <v>1137</v>
      </c>
      <c r="K333" s="1" t="s">
        <v>7507</v>
      </c>
      <c r="L333" s="1"/>
      <c r="M333" s="20">
        <f t="shared" si="6"/>
        <v>1</v>
      </c>
    </row>
    <row r="334" spans="1:13" ht="20.100000000000001" customHeight="1" x14ac:dyDescent="0.15">
      <c r="A334" s="1" t="s">
        <v>8</v>
      </c>
      <c r="B334" s="1" t="s">
        <v>7505</v>
      </c>
      <c r="C334" s="1" t="s">
        <v>7508</v>
      </c>
      <c r="D334" s="1" t="s">
        <v>50</v>
      </c>
      <c r="E334" s="1" t="s">
        <v>51</v>
      </c>
      <c r="F334" s="1" t="s">
        <v>51</v>
      </c>
      <c r="G334" s="1" t="s">
        <v>82</v>
      </c>
      <c r="H334" s="1" t="s">
        <v>1135</v>
      </c>
      <c r="I334" s="1" t="s">
        <v>84</v>
      </c>
      <c r="J334" s="1" t="s">
        <v>1137</v>
      </c>
      <c r="K334" s="1" t="s">
        <v>7509</v>
      </c>
      <c r="L334" s="1"/>
      <c r="M334" s="20">
        <f t="shared" si="6"/>
        <v>1</v>
      </c>
    </row>
    <row r="335" spans="1:13" ht="20.100000000000001" customHeight="1" x14ac:dyDescent="0.15">
      <c r="A335" s="1" t="s">
        <v>8</v>
      </c>
      <c r="B335" s="1" t="s">
        <v>7505</v>
      </c>
      <c r="C335" s="1" t="s">
        <v>7510</v>
      </c>
      <c r="D335" s="1" t="s">
        <v>50</v>
      </c>
      <c r="E335" s="1" t="s">
        <v>51</v>
      </c>
      <c r="F335" s="1" t="s">
        <v>51</v>
      </c>
      <c r="G335" s="1" t="s">
        <v>82</v>
      </c>
      <c r="H335" s="1" t="s">
        <v>1135</v>
      </c>
      <c r="I335" s="1" t="s">
        <v>84</v>
      </c>
      <c r="J335" s="1" t="s">
        <v>1137</v>
      </c>
      <c r="K335" s="1" t="s">
        <v>7511</v>
      </c>
      <c r="L335" s="1"/>
      <c r="M335" s="20">
        <f t="shared" si="6"/>
        <v>1</v>
      </c>
    </row>
    <row r="336" spans="1:13" ht="20.100000000000001" customHeight="1" x14ac:dyDescent="0.15">
      <c r="A336" s="1" t="s">
        <v>8</v>
      </c>
      <c r="B336" s="1" t="s">
        <v>7505</v>
      </c>
      <c r="C336" s="1" t="s">
        <v>7512</v>
      </c>
      <c r="D336" s="1" t="s">
        <v>50</v>
      </c>
      <c r="E336" s="1" t="s">
        <v>51</v>
      </c>
      <c r="F336" s="1" t="s">
        <v>51</v>
      </c>
      <c r="G336" s="1" t="s">
        <v>82</v>
      </c>
      <c r="H336" s="1" t="s">
        <v>1135</v>
      </c>
      <c r="I336" s="1" t="s">
        <v>84</v>
      </c>
      <c r="J336" s="1" t="s">
        <v>1137</v>
      </c>
      <c r="K336" s="1" t="s">
        <v>7513</v>
      </c>
      <c r="L336" s="1"/>
      <c r="M336" s="20">
        <f t="shared" si="6"/>
        <v>1</v>
      </c>
    </row>
    <row r="337" spans="1:13" ht="20.100000000000001" customHeight="1" x14ac:dyDescent="0.15">
      <c r="A337" s="1" t="s">
        <v>8</v>
      </c>
      <c r="B337" s="1" t="s">
        <v>7505</v>
      </c>
      <c r="C337" s="1" t="s">
        <v>7514</v>
      </c>
      <c r="D337" s="1" t="s">
        <v>50</v>
      </c>
      <c r="E337" s="1" t="s">
        <v>51</v>
      </c>
      <c r="F337" s="1" t="s">
        <v>51</v>
      </c>
      <c r="G337" s="1" t="s">
        <v>82</v>
      </c>
      <c r="H337" s="1" t="s">
        <v>2140</v>
      </c>
      <c r="I337" s="1" t="s">
        <v>84</v>
      </c>
      <c r="J337" s="1" t="s">
        <v>2362</v>
      </c>
      <c r="K337" s="1" t="s">
        <v>7515</v>
      </c>
      <c r="L337" s="1"/>
      <c r="M337" s="20">
        <f t="shared" si="6"/>
        <v>1</v>
      </c>
    </row>
    <row r="338" spans="1:13" ht="20.100000000000001" customHeight="1" x14ac:dyDescent="0.15">
      <c r="A338" s="1" t="s">
        <v>8</v>
      </c>
      <c r="B338" s="1" t="s">
        <v>7505</v>
      </c>
      <c r="C338" s="1" t="s">
        <v>7516</v>
      </c>
      <c r="D338" s="1" t="s">
        <v>50</v>
      </c>
      <c r="E338" s="1" t="s">
        <v>51</v>
      </c>
      <c r="F338" s="1" t="s">
        <v>51</v>
      </c>
      <c r="G338" s="1" t="s">
        <v>82</v>
      </c>
      <c r="H338" s="1" t="s">
        <v>2140</v>
      </c>
      <c r="I338" s="1" t="s">
        <v>84</v>
      </c>
      <c r="J338" s="1" t="s">
        <v>2362</v>
      </c>
      <c r="K338" s="1" t="s">
        <v>7517</v>
      </c>
      <c r="L338" s="1"/>
      <c r="M338" s="20">
        <f t="shared" si="6"/>
        <v>1</v>
      </c>
    </row>
    <row r="339" spans="1:13" ht="20.100000000000001" customHeight="1" x14ac:dyDescent="0.15">
      <c r="A339" s="1" t="s">
        <v>8</v>
      </c>
      <c r="B339" s="1" t="s">
        <v>7505</v>
      </c>
      <c r="C339" s="1" t="s">
        <v>7518</v>
      </c>
      <c r="D339" s="1" t="s">
        <v>50</v>
      </c>
      <c r="E339" s="1" t="s">
        <v>51</v>
      </c>
      <c r="F339" s="1" t="s">
        <v>51</v>
      </c>
      <c r="G339" s="1" t="s">
        <v>82</v>
      </c>
      <c r="H339" s="1" t="s">
        <v>2140</v>
      </c>
      <c r="I339" s="1" t="s">
        <v>84</v>
      </c>
      <c r="J339" s="1" t="s">
        <v>2362</v>
      </c>
      <c r="K339" s="1" t="s">
        <v>7519</v>
      </c>
      <c r="L339" s="1"/>
      <c r="M339" s="20">
        <f t="shared" si="6"/>
        <v>1</v>
      </c>
    </row>
    <row r="340" spans="1:13" ht="20.100000000000001" customHeight="1" x14ac:dyDescent="0.15">
      <c r="A340" s="1" t="s">
        <v>8</v>
      </c>
      <c r="B340" s="1" t="s">
        <v>7505</v>
      </c>
      <c r="C340" s="1" t="s">
        <v>7520</v>
      </c>
      <c r="D340" s="1" t="s">
        <v>50</v>
      </c>
      <c r="E340" s="1" t="s">
        <v>51</v>
      </c>
      <c r="F340" s="1" t="s">
        <v>51</v>
      </c>
      <c r="G340" s="1" t="s">
        <v>82</v>
      </c>
      <c r="H340" s="1" t="s">
        <v>2140</v>
      </c>
      <c r="I340" s="1" t="s">
        <v>84</v>
      </c>
      <c r="J340" s="1" t="s">
        <v>2362</v>
      </c>
      <c r="K340" s="1" t="s">
        <v>7521</v>
      </c>
      <c r="L340" s="1"/>
      <c r="M340" s="20">
        <f t="shared" si="6"/>
        <v>1</v>
      </c>
    </row>
    <row r="341" spans="1:13" ht="20.100000000000001" customHeight="1" x14ac:dyDescent="0.15">
      <c r="A341" s="1" t="s">
        <v>8</v>
      </c>
      <c r="B341" s="1" t="s">
        <v>7505</v>
      </c>
      <c r="C341" s="1" t="s">
        <v>7522</v>
      </c>
      <c r="D341" s="1" t="s">
        <v>50</v>
      </c>
      <c r="E341" s="1" t="s">
        <v>51</v>
      </c>
      <c r="F341" s="1" t="s">
        <v>51</v>
      </c>
      <c r="G341" s="1" t="s">
        <v>82</v>
      </c>
      <c r="H341" s="1" t="s">
        <v>2140</v>
      </c>
      <c r="I341" s="1" t="s">
        <v>84</v>
      </c>
      <c r="J341" s="1" t="s">
        <v>2362</v>
      </c>
      <c r="K341" s="1" t="s">
        <v>7523</v>
      </c>
      <c r="L341" s="1"/>
      <c r="M341" s="20">
        <f t="shared" si="6"/>
        <v>1</v>
      </c>
    </row>
    <row r="342" spans="1:13" ht="20.100000000000001" customHeight="1" x14ac:dyDescent="0.15">
      <c r="A342" s="1" t="s">
        <v>8</v>
      </c>
      <c r="B342" s="1" t="s">
        <v>7505</v>
      </c>
      <c r="C342" s="1" t="s">
        <v>7524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739</v>
      </c>
      <c r="I342" s="1" t="s">
        <v>54</v>
      </c>
      <c r="J342" s="1" t="s">
        <v>6858</v>
      </c>
      <c r="K342" s="1" t="s">
        <v>7525</v>
      </c>
      <c r="L342" s="1"/>
      <c r="M342" s="20">
        <f t="shared" si="6"/>
        <v>1</v>
      </c>
    </row>
    <row r="343" spans="1:13" ht="20.100000000000001" customHeight="1" x14ac:dyDescent="0.15">
      <c r="A343" s="1" t="s">
        <v>8</v>
      </c>
      <c r="B343" s="1" t="s">
        <v>7505</v>
      </c>
      <c r="C343" s="1" t="s">
        <v>7526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739</v>
      </c>
      <c r="I343" s="1" t="s">
        <v>54</v>
      </c>
      <c r="J343" s="1" t="s">
        <v>6858</v>
      </c>
      <c r="K343" s="1" t="s">
        <v>7527</v>
      </c>
      <c r="L343" s="1"/>
      <c r="M343" s="20">
        <f t="shared" si="6"/>
        <v>1</v>
      </c>
    </row>
    <row r="344" spans="1:13" ht="20.100000000000001" customHeight="1" x14ac:dyDescent="0.15">
      <c r="A344" s="1" t="s">
        <v>8</v>
      </c>
      <c r="B344" s="1" t="s">
        <v>7505</v>
      </c>
      <c r="C344" s="1" t="s">
        <v>7528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739</v>
      </c>
      <c r="I344" s="1" t="s">
        <v>54</v>
      </c>
      <c r="J344" s="1" t="s">
        <v>6858</v>
      </c>
      <c r="K344" s="1" t="s">
        <v>7529</v>
      </c>
      <c r="L344" s="1"/>
      <c r="M344" s="20">
        <f t="shared" si="6"/>
        <v>1</v>
      </c>
    </row>
    <row r="345" spans="1:13" ht="20.100000000000001" customHeight="1" x14ac:dyDescent="0.15">
      <c r="A345" s="1" t="s">
        <v>8</v>
      </c>
      <c r="B345" s="1" t="s">
        <v>7505</v>
      </c>
      <c r="C345" s="1" t="s">
        <v>7530</v>
      </c>
      <c r="D345" s="1" t="s">
        <v>50</v>
      </c>
      <c r="E345" s="1" t="s">
        <v>51</v>
      </c>
      <c r="F345" s="1" t="s">
        <v>51</v>
      </c>
      <c r="G345" s="1" t="s">
        <v>52</v>
      </c>
      <c r="H345" s="1" t="s">
        <v>739</v>
      </c>
      <c r="I345" s="1" t="s">
        <v>54</v>
      </c>
      <c r="J345" s="1" t="s">
        <v>6858</v>
      </c>
      <c r="K345" s="1" t="s">
        <v>7531</v>
      </c>
      <c r="L345" s="1"/>
      <c r="M345" s="20">
        <f t="shared" si="6"/>
        <v>1</v>
      </c>
    </row>
    <row r="346" spans="1:13" ht="20.100000000000001" customHeight="1" x14ac:dyDescent="0.15">
      <c r="A346" s="1" t="s">
        <v>8</v>
      </c>
      <c r="B346" s="1" t="s">
        <v>7505</v>
      </c>
      <c r="C346" s="1" t="s">
        <v>7532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739</v>
      </c>
      <c r="I346" s="1" t="s">
        <v>54</v>
      </c>
      <c r="J346" s="1" t="s">
        <v>6858</v>
      </c>
      <c r="K346" s="1" t="s">
        <v>7533</v>
      </c>
      <c r="L346" s="1"/>
      <c r="M346" s="20">
        <f t="shared" si="6"/>
        <v>1</v>
      </c>
    </row>
    <row r="347" spans="1:13" ht="20.100000000000001" customHeight="1" x14ac:dyDescent="0.15">
      <c r="A347" s="1" t="s">
        <v>8</v>
      </c>
      <c r="B347" s="1" t="s">
        <v>7505</v>
      </c>
      <c r="C347" s="1" t="s">
        <v>7534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739</v>
      </c>
      <c r="I347" s="1" t="s">
        <v>54</v>
      </c>
      <c r="J347" s="1" t="s">
        <v>6858</v>
      </c>
      <c r="K347" s="1" t="s">
        <v>7535</v>
      </c>
      <c r="L347" s="1"/>
      <c r="M347" s="20">
        <f t="shared" si="6"/>
        <v>1</v>
      </c>
    </row>
    <row r="348" spans="1:13" ht="20.100000000000001" customHeight="1" x14ac:dyDescent="0.15">
      <c r="A348" s="1" t="s">
        <v>8</v>
      </c>
      <c r="B348" s="1" t="s">
        <v>7505</v>
      </c>
      <c r="C348" s="1" t="s">
        <v>7536</v>
      </c>
      <c r="D348" s="1" t="s">
        <v>50</v>
      </c>
      <c r="E348" s="1" t="s">
        <v>51</v>
      </c>
      <c r="F348" s="1" t="s">
        <v>51</v>
      </c>
      <c r="G348" s="1" t="s">
        <v>52</v>
      </c>
      <c r="H348" s="1" t="s">
        <v>739</v>
      </c>
      <c r="I348" s="1" t="s">
        <v>54</v>
      </c>
      <c r="J348" s="1" t="s">
        <v>6858</v>
      </c>
      <c r="K348" s="1" t="s">
        <v>7537</v>
      </c>
      <c r="L348" s="1"/>
      <c r="M348" s="20">
        <f t="shared" si="6"/>
        <v>1</v>
      </c>
    </row>
    <row r="349" spans="1:13" ht="20.100000000000001" customHeight="1" x14ac:dyDescent="0.15">
      <c r="A349" s="1" t="s">
        <v>8</v>
      </c>
      <c r="B349" s="1" t="s">
        <v>7505</v>
      </c>
      <c r="C349" s="1" t="s">
        <v>7538</v>
      </c>
      <c r="D349" s="1" t="s">
        <v>78</v>
      </c>
      <c r="E349" s="1" t="s">
        <v>51</v>
      </c>
      <c r="F349" s="1" t="s">
        <v>179</v>
      </c>
      <c r="G349" s="1" t="s">
        <v>82</v>
      </c>
      <c r="H349" s="1" t="s">
        <v>1135</v>
      </c>
      <c r="I349" s="1" t="s">
        <v>84</v>
      </c>
      <c r="J349" s="1" t="s">
        <v>1137</v>
      </c>
      <c r="K349" s="1" t="s">
        <v>7539</v>
      </c>
      <c r="L349" s="1"/>
      <c r="M349" s="20">
        <f t="shared" si="6"/>
        <v>0</v>
      </c>
    </row>
    <row r="350" spans="1:13" ht="20.100000000000001" customHeight="1" x14ac:dyDescent="0.15">
      <c r="A350" s="1" t="s">
        <v>8</v>
      </c>
      <c r="B350" s="1" t="s">
        <v>7505</v>
      </c>
      <c r="C350" s="1" t="s">
        <v>7540</v>
      </c>
      <c r="D350" s="1" t="s">
        <v>78</v>
      </c>
      <c r="E350" s="1" t="s">
        <v>51</v>
      </c>
      <c r="F350" s="1" t="s">
        <v>51</v>
      </c>
      <c r="G350" s="1" t="s">
        <v>82</v>
      </c>
      <c r="H350" s="1" t="s">
        <v>2140</v>
      </c>
      <c r="I350" s="1" t="s">
        <v>84</v>
      </c>
      <c r="J350" s="1" t="s">
        <v>2362</v>
      </c>
      <c r="K350" s="1" t="s">
        <v>7541</v>
      </c>
      <c r="L350" s="1"/>
      <c r="M350" s="20">
        <f t="shared" si="6"/>
        <v>1</v>
      </c>
    </row>
    <row r="351" spans="1:13" ht="20.100000000000001" customHeight="1" x14ac:dyDescent="0.15">
      <c r="A351" s="1" t="s">
        <v>8</v>
      </c>
      <c r="B351" s="1" t="s">
        <v>7505</v>
      </c>
      <c r="C351" s="1" t="s">
        <v>7542</v>
      </c>
      <c r="D351" s="1" t="s">
        <v>78</v>
      </c>
      <c r="E351" s="1" t="s">
        <v>51</v>
      </c>
      <c r="F351" s="1" t="s">
        <v>51</v>
      </c>
      <c r="G351" s="1" t="s">
        <v>82</v>
      </c>
      <c r="H351" s="1" t="s">
        <v>2140</v>
      </c>
      <c r="I351" s="1" t="s">
        <v>84</v>
      </c>
      <c r="J351" s="1" t="s">
        <v>2362</v>
      </c>
      <c r="K351" s="1" t="s">
        <v>7543</v>
      </c>
      <c r="L351" s="1"/>
      <c r="M351" s="20">
        <f t="shared" si="6"/>
        <v>1</v>
      </c>
    </row>
    <row r="352" spans="1:13" ht="20.100000000000001" customHeight="1" x14ac:dyDescent="0.15">
      <c r="A352" s="1" t="s">
        <v>8</v>
      </c>
      <c r="B352" s="1" t="s">
        <v>7505</v>
      </c>
      <c r="C352" s="1" t="s">
        <v>7544</v>
      </c>
      <c r="D352" s="1" t="s">
        <v>78</v>
      </c>
      <c r="E352" s="1" t="s">
        <v>51</v>
      </c>
      <c r="F352" s="1" t="s">
        <v>51</v>
      </c>
      <c r="G352" s="1" t="s">
        <v>82</v>
      </c>
      <c r="H352" s="1" t="s">
        <v>2140</v>
      </c>
      <c r="I352" s="1" t="s">
        <v>84</v>
      </c>
      <c r="J352" s="1" t="s">
        <v>2362</v>
      </c>
      <c r="K352" s="1" t="s">
        <v>7545</v>
      </c>
      <c r="L352" s="1"/>
      <c r="M352" s="20">
        <f t="shared" si="6"/>
        <v>1</v>
      </c>
    </row>
    <row r="353" spans="1:13" ht="20.100000000000001" customHeight="1" x14ac:dyDescent="0.15">
      <c r="A353" s="1" t="s">
        <v>8</v>
      </c>
      <c r="B353" s="1" t="s">
        <v>7505</v>
      </c>
      <c r="C353" s="1" t="s">
        <v>7546</v>
      </c>
      <c r="D353" s="1" t="s">
        <v>78</v>
      </c>
      <c r="E353" s="1" t="s">
        <v>51</v>
      </c>
      <c r="F353" s="1" t="s">
        <v>51</v>
      </c>
      <c r="G353" s="1" t="s">
        <v>82</v>
      </c>
      <c r="H353" s="1" t="s">
        <v>2140</v>
      </c>
      <c r="I353" s="1" t="s">
        <v>84</v>
      </c>
      <c r="J353" s="1" t="s">
        <v>2362</v>
      </c>
      <c r="K353" s="1" t="s">
        <v>7547</v>
      </c>
      <c r="L353" s="1"/>
      <c r="M353" s="20">
        <f t="shared" si="6"/>
        <v>1</v>
      </c>
    </row>
    <row r="354" spans="1:13" ht="20.100000000000001" customHeight="1" x14ac:dyDescent="0.15">
      <c r="A354" s="1" t="s">
        <v>8</v>
      </c>
      <c r="B354" s="1" t="s">
        <v>7505</v>
      </c>
      <c r="C354" s="1" t="s">
        <v>7548</v>
      </c>
      <c r="D354" s="1" t="s">
        <v>78</v>
      </c>
      <c r="E354" s="1" t="s">
        <v>51</v>
      </c>
      <c r="F354" s="1" t="s">
        <v>51</v>
      </c>
      <c r="G354" s="1" t="s">
        <v>82</v>
      </c>
      <c r="H354" s="1" t="s">
        <v>2140</v>
      </c>
      <c r="I354" s="1" t="s">
        <v>84</v>
      </c>
      <c r="J354" s="1" t="s">
        <v>2362</v>
      </c>
      <c r="K354" s="1" t="s">
        <v>7549</v>
      </c>
      <c r="L354" s="1"/>
      <c r="M354" s="20">
        <f t="shared" si="6"/>
        <v>1</v>
      </c>
    </row>
    <row r="355" spans="1:13" ht="20.100000000000001" customHeight="1" x14ac:dyDescent="0.15">
      <c r="A355" s="1" t="s">
        <v>8</v>
      </c>
      <c r="B355" s="1" t="s">
        <v>7505</v>
      </c>
      <c r="C355" s="1" t="s">
        <v>7550</v>
      </c>
      <c r="D355" s="1" t="s">
        <v>78</v>
      </c>
      <c r="E355" s="1" t="s">
        <v>51</v>
      </c>
      <c r="F355" s="1" t="s">
        <v>51</v>
      </c>
      <c r="G355" s="1" t="s">
        <v>82</v>
      </c>
      <c r="H355" s="1" t="s">
        <v>2140</v>
      </c>
      <c r="I355" s="1" t="s">
        <v>84</v>
      </c>
      <c r="J355" s="1" t="s">
        <v>2362</v>
      </c>
      <c r="K355" s="1" t="s">
        <v>7551</v>
      </c>
      <c r="L355" s="1"/>
      <c r="M355" s="20">
        <f t="shared" si="6"/>
        <v>1</v>
      </c>
    </row>
    <row r="356" spans="1:13" ht="20.100000000000001" customHeight="1" x14ac:dyDescent="0.15">
      <c r="A356" s="1" t="s">
        <v>8</v>
      </c>
      <c r="B356" s="1" t="s">
        <v>7505</v>
      </c>
      <c r="C356" s="1" t="s">
        <v>7552</v>
      </c>
      <c r="D356" s="1" t="s">
        <v>78</v>
      </c>
      <c r="E356" s="1" t="s">
        <v>51</v>
      </c>
      <c r="F356" s="1" t="s">
        <v>51</v>
      </c>
      <c r="G356" s="1" t="s">
        <v>52</v>
      </c>
      <c r="H356" s="1" t="s">
        <v>739</v>
      </c>
      <c r="I356" s="1" t="s">
        <v>54</v>
      </c>
      <c r="J356" s="1" t="s">
        <v>6858</v>
      </c>
      <c r="K356" s="1" t="s">
        <v>7553</v>
      </c>
      <c r="L356" s="1"/>
      <c r="M356" s="20">
        <f t="shared" si="6"/>
        <v>1</v>
      </c>
    </row>
    <row r="357" spans="1:13" ht="20.100000000000001" customHeight="1" x14ac:dyDescent="0.15">
      <c r="A357" s="1" t="s">
        <v>8</v>
      </c>
      <c r="B357" s="1" t="s">
        <v>7505</v>
      </c>
      <c r="C357" s="1" t="s">
        <v>7554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739</v>
      </c>
      <c r="I357" s="1" t="s">
        <v>54</v>
      </c>
      <c r="J357" s="1" t="s">
        <v>6858</v>
      </c>
      <c r="K357" s="1" t="s">
        <v>7555</v>
      </c>
      <c r="L357" s="1"/>
      <c r="M357" s="20">
        <f t="shared" si="6"/>
        <v>1</v>
      </c>
    </row>
    <row r="358" spans="1:13" ht="20.100000000000001" customHeight="1" x14ac:dyDescent="0.15">
      <c r="A358" s="1" t="s">
        <v>8</v>
      </c>
      <c r="B358" s="1" t="s">
        <v>7505</v>
      </c>
      <c r="C358" s="1" t="s">
        <v>7556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739</v>
      </c>
      <c r="I358" s="1" t="s">
        <v>54</v>
      </c>
      <c r="J358" s="1" t="s">
        <v>6858</v>
      </c>
      <c r="K358" s="1" t="s">
        <v>7557</v>
      </c>
      <c r="L358" s="1"/>
      <c r="M358" s="20">
        <f t="shared" si="6"/>
        <v>1</v>
      </c>
    </row>
    <row r="359" spans="1:13" ht="20.100000000000001" customHeight="1" x14ac:dyDescent="0.15">
      <c r="A359" s="1" t="s">
        <v>8</v>
      </c>
      <c r="B359" s="1" t="s">
        <v>7505</v>
      </c>
      <c r="C359" s="1" t="s">
        <v>7558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739</v>
      </c>
      <c r="I359" s="1" t="s">
        <v>54</v>
      </c>
      <c r="J359" s="1" t="s">
        <v>6858</v>
      </c>
      <c r="K359" s="1" t="s">
        <v>7559</v>
      </c>
      <c r="L359" s="1"/>
      <c r="M359" s="20">
        <f t="shared" si="6"/>
        <v>1</v>
      </c>
    </row>
    <row r="360" spans="1:13" ht="20.100000000000001" customHeight="1" x14ac:dyDescent="0.15">
      <c r="A360" s="1" t="s">
        <v>8</v>
      </c>
      <c r="B360" s="1" t="s">
        <v>7505</v>
      </c>
      <c r="C360" s="1" t="s">
        <v>7560</v>
      </c>
      <c r="D360" s="1" t="s">
        <v>78</v>
      </c>
      <c r="E360" s="1" t="s">
        <v>51</v>
      </c>
      <c r="F360" s="1" t="s">
        <v>51</v>
      </c>
      <c r="G360" s="1" t="s">
        <v>52</v>
      </c>
      <c r="H360" s="1" t="s">
        <v>739</v>
      </c>
      <c r="I360" s="1" t="s">
        <v>54</v>
      </c>
      <c r="J360" s="1" t="s">
        <v>6858</v>
      </c>
      <c r="K360" s="1" t="s">
        <v>7561</v>
      </c>
      <c r="L360" s="1"/>
      <c r="M360" s="20">
        <f t="shared" si="6"/>
        <v>1</v>
      </c>
    </row>
    <row r="361" spans="1:13" ht="39.950000000000003" customHeight="1" x14ac:dyDescent="0.15">
      <c r="A361" s="82" t="s">
        <v>27129</v>
      </c>
      <c r="B361" s="82" t="s">
        <v>27130</v>
      </c>
      <c r="C361" s="1" t="s">
        <v>7562</v>
      </c>
      <c r="D361" s="1" t="s">
        <v>78</v>
      </c>
      <c r="E361" s="1" t="s">
        <v>51</v>
      </c>
      <c r="F361" s="1" t="s">
        <v>51</v>
      </c>
      <c r="G361" s="1" t="s">
        <v>52</v>
      </c>
      <c r="H361" s="1" t="s">
        <v>739</v>
      </c>
      <c r="I361" s="1" t="s">
        <v>54</v>
      </c>
      <c r="J361" s="1" t="s">
        <v>6858</v>
      </c>
      <c r="K361" s="1" t="s">
        <v>7563</v>
      </c>
      <c r="L361" s="83" t="s">
        <v>26942</v>
      </c>
      <c r="M361" s="20">
        <f t="shared" si="6"/>
        <v>1</v>
      </c>
    </row>
    <row r="362" spans="1:13" ht="20.100000000000001" customHeight="1" x14ac:dyDescent="0.15">
      <c r="A362" s="1" t="s">
        <v>8</v>
      </c>
      <c r="B362" s="1" t="s">
        <v>7505</v>
      </c>
      <c r="C362" s="1" t="s">
        <v>7564</v>
      </c>
      <c r="D362" s="1" t="s">
        <v>78</v>
      </c>
      <c r="E362" s="1" t="s">
        <v>51</v>
      </c>
      <c r="F362" s="1" t="s">
        <v>51</v>
      </c>
      <c r="G362" s="1" t="s">
        <v>52</v>
      </c>
      <c r="H362" s="1" t="s">
        <v>739</v>
      </c>
      <c r="I362" s="1" t="s">
        <v>54</v>
      </c>
      <c r="J362" s="1" t="s">
        <v>6858</v>
      </c>
      <c r="K362" s="1" t="s">
        <v>7565</v>
      </c>
      <c r="L362" s="1"/>
      <c r="M362" s="20">
        <f t="shared" si="6"/>
        <v>1</v>
      </c>
    </row>
    <row r="363" spans="1:13" ht="20.100000000000001" customHeight="1" x14ac:dyDescent="0.15">
      <c r="A363" s="1" t="s">
        <v>8</v>
      </c>
      <c r="B363" s="1" t="s">
        <v>7505</v>
      </c>
      <c r="C363" s="1" t="s">
        <v>7566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739</v>
      </c>
      <c r="I363" s="1" t="s">
        <v>54</v>
      </c>
      <c r="J363" s="1" t="s">
        <v>6858</v>
      </c>
      <c r="K363" s="1" t="s">
        <v>7567</v>
      </c>
      <c r="L363" s="1"/>
      <c r="M363" s="20">
        <f t="shared" si="6"/>
        <v>1</v>
      </c>
    </row>
    <row r="364" spans="1:13" ht="20.100000000000001" customHeight="1" x14ac:dyDescent="0.15">
      <c r="A364" s="1" t="s">
        <v>8</v>
      </c>
      <c r="B364" s="1" t="s">
        <v>7505</v>
      </c>
      <c r="C364" s="1" t="s">
        <v>7568</v>
      </c>
      <c r="D364" s="1" t="s">
        <v>78</v>
      </c>
      <c r="E364" s="1" t="s">
        <v>51</v>
      </c>
      <c r="F364" s="1" t="s">
        <v>51</v>
      </c>
      <c r="G364" s="1" t="s">
        <v>52</v>
      </c>
      <c r="H364" s="1" t="s">
        <v>739</v>
      </c>
      <c r="I364" s="1" t="s">
        <v>54</v>
      </c>
      <c r="J364" s="1" t="s">
        <v>6858</v>
      </c>
      <c r="K364" s="1" t="s">
        <v>7569</v>
      </c>
      <c r="L364" s="1"/>
      <c r="M364" s="20">
        <f t="shared" si="6"/>
        <v>1</v>
      </c>
    </row>
    <row r="365" spans="1:13" ht="20.100000000000001" customHeight="1" x14ac:dyDescent="0.15">
      <c r="A365" s="1" t="s">
        <v>8</v>
      </c>
      <c r="B365" s="1" t="s">
        <v>7505</v>
      </c>
      <c r="C365" s="1" t="s">
        <v>7570</v>
      </c>
      <c r="D365" s="1" t="s">
        <v>78</v>
      </c>
      <c r="E365" s="1" t="s">
        <v>51</v>
      </c>
      <c r="F365" s="1" t="s">
        <v>51</v>
      </c>
      <c r="G365" s="1" t="s">
        <v>52</v>
      </c>
      <c r="H365" s="1" t="s">
        <v>739</v>
      </c>
      <c r="I365" s="1" t="s">
        <v>54</v>
      </c>
      <c r="J365" s="1" t="s">
        <v>6858</v>
      </c>
      <c r="K365" s="1" t="s">
        <v>7571</v>
      </c>
      <c r="L365" s="1"/>
      <c r="M365" s="20">
        <f t="shared" si="6"/>
        <v>1</v>
      </c>
    </row>
    <row r="366" spans="1:13" ht="20.100000000000001" customHeight="1" x14ac:dyDescent="0.15">
      <c r="A366" s="1" t="s">
        <v>8</v>
      </c>
      <c r="B366" s="1" t="s">
        <v>7505</v>
      </c>
      <c r="C366" s="1" t="s">
        <v>7572</v>
      </c>
      <c r="D366" s="1" t="s">
        <v>78</v>
      </c>
      <c r="E366" s="1" t="s">
        <v>51</v>
      </c>
      <c r="F366" s="1" t="s">
        <v>51</v>
      </c>
      <c r="G366" s="1" t="s">
        <v>52</v>
      </c>
      <c r="H366" s="1" t="s">
        <v>739</v>
      </c>
      <c r="I366" s="1" t="s">
        <v>54</v>
      </c>
      <c r="J366" s="1" t="s">
        <v>6858</v>
      </c>
      <c r="K366" s="1" t="s">
        <v>7573</v>
      </c>
      <c r="L366" s="1"/>
      <c r="M366" s="20">
        <f t="shared" si="6"/>
        <v>1</v>
      </c>
    </row>
    <row r="367" spans="1:13" ht="20.100000000000001" customHeight="1" x14ac:dyDescent="0.15">
      <c r="A367" s="1" t="s">
        <v>8</v>
      </c>
      <c r="B367" s="1" t="s">
        <v>7574</v>
      </c>
      <c r="C367" s="1" t="s">
        <v>7575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739</v>
      </c>
      <c r="I367" s="1" t="s">
        <v>54</v>
      </c>
      <c r="J367" s="1" t="s">
        <v>6858</v>
      </c>
      <c r="K367" s="1" t="s">
        <v>7576</v>
      </c>
      <c r="L367" s="1"/>
      <c r="M367" s="20">
        <f t="shared" si="6"/>
        <v>1</v>
      </c>
    </row>
    <row r="368" spans="1:13" ht="20.100000000000001" customHeight="1" x14ac:dyDescent="0.15">
      <c r="A368" s="1" t="s">
        <v>8</v>
      </c>
      <c r="B368" s="1" t="s">
        <v>7574</v>
      </c>
      <c r="C368" s="1" t="s">
        <v>7577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739</v>
      </c>
      <c r="I368" s="1" t="s">
        <v>54</v>
      </c>
      <c r="J368" s="1" t="s">
        <v>6858</v>
      </c>
      <c r="K368" s="1" t="s">
        <v>7578</v>
      </c>
      <c r="L368" s="1"/>
      <c r="M368" s="20">
        <f t="shared" si="6"/>
        <v>1</v>
      </c>
    </row>
    <row r="369" spans="1:13" ht="20.100000000000001" customHeight="1" x14ac:dyDescent="0.15">
      <c r="A369" s="1" t="s">
        <v>8</v>
      </c>
      <c r="B369" s="1" t="s">
        <v>7574</v>
      </c>
      <c r="C369" s="1" t="s">
        <v>7579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739</v>
      </c>
      <c r="I369" s="1" t="s">
        <v>54</v>
      </c>
      <c r="J369" s="1" t="s">
        <v>6858</v>
      </c>
      <c r="K369" s="1" t="s">
        <v>7580</v>
      </c>
      <c r="L369" s="1"/>
      <c r="M369" s="20">
        <f t="shared" si="6"/>
        <v>1</v>
      </c>
    </row>
    <row r="370" spans="1:13" ht="20.100000000000001" customHeight="1" x14ac:dyDescent="0.15">
      <c r="A370" s="1" t="s">
        <v>8</v>
      </c>
      <c r="B370" s="1" t="s">
        <v>7581</v>
      </c>
      <c r="C370" s="1" t="s">
        <v>7582</v>
      </c>
      <c r="D370" s="1" t="s">
        <v>50</v>
      </c>
      <c r="E370" s="1" t="s">
        <v>51</v>
      </c>
      <c r="F370" s="1" t="s">
        <v>51</v>
      </c>
      <c r="G370" s="1" t="s">
        <v>82</v>
      </c>
      <c r="H370" s="1" t="s">
        <v>212</v>
      </c>
      <c r="I370" s="1" t="s">
        <v>84</v>
      </c>
      <c r="J370" s="1" t="s">
        <v>1137</v>
      </c>
      <c r="K370" s="1" t="s">
        <v>7583</v>
      </c>
      <c r="L370" s="1"/>
      <c r="M370" s="20">
        <f t="shared" si="6"/>
        <v>1</v>
      </c>
    </row>
    <row r="371" spans="1:13" ht="20.100000000000001" customHeight="1" x14ac:dyDescent="0.15">
      <c r="A371" s="1" t="s">
        <v>8</v>
      </c>
      <c r="B371" s="1" t="s">
        <v>7581</v>
      </c>
      <c r="C371" s="1" t="s">
        <v>7584</v>
      </c>
      <c r="D371" s="1" t="s">
        <v>50</v>
      </c>
      <c r="E371" s="1" t="s">
        <v>51</v>
      </c>
      <c r="F371" s="1" t="s">
        <v>51</v>
      </c>
      <c r="G371" s="1" t="s">
        <v>82</v>
      </c>
      <c r="H371" s="1" t="s">
        <v>212</v>
      </c>
      <c r="I371" s="1" t="s">
        <v>84</v>
      </c>
      <c r="J371" s="1" t="s">
        <v>1137</v>
      </c>
      <c r="K371" s="1" t="s">
        <v>7585</v>
      </c>
      <c r="L371" s="1"/>
      <c r="M371" s="20">
        <f t="shared" si="6"/>
        <v>1</v>
      </c>
    </row>
    <row r="372" spans="1:13" ht="20.100000000000001" customHeight="1" x14ac:dyDescent="0.15">
      <c r="A372" s="1" t="s">
        <v>8</v>
      </c>
      <c r="B372" s="1" t="s">
        <v>7581</v>
      </c>
      <c r="C372" s="1" t="s">
        <v>7586</v>
      </c>
      <c r="D372" s="1" t="s">
        <v>50</v>
      </c>
      <c r="E372" s="1" t="s">
        <v>51</v>
      </c>
      <c r="F372" s="1" t="s">
        <v>81</v>
      </c>
      <c r="G372" s="1" t="s">
        <v>82</v>
      </c>
      <c r="H372" s="1" t="s">
        <v>446</v>
      </c>
      <c r="I372" s="1" t="s">
        <v>84</v>
      </c>
      <c r="J372" s="1" t="s">
        <v>96</v>
      </c>
      <c r="K372" s="1" t="s">
        <v>7587</v>
      </c>
      <c r="L372" s="1"/>
      <c r="M372" s="20">
        <f t="shared" si="6"/>
        <v>0</v>
      </c>
    </row>
    <row r="373" spans="1:13" ht="20.100000000000001" customHeight="1" x14ac:dyDescent="0.15">
      <c r="A373" s="1" t="s">
        <v>8</v>
      </c>
      <c r="B373" s="1" t="s">
        <v>7581</v>
      </c>
      <c r="C373" s="1" t="s">
        <v>7588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662</v>
      </c>
      <c r="J373" s="1" t="s">
        <v>663</v>
      </c>
      <c r="K373" s="1" t="s">
        <v>7589</v>
      </c>
      <c r="L373" s="1"/>
      <c r="M373" s="20">
        <f t="shared" si="6"/>
        <v>1</v>
      </c>
    </row>
    <row r="374" spans="1:13" ht="20.100000000000001" customHeight="1" x14ac:dyDescent="0.15">
      <c r="A374" s="1" t="s">
        <v>8</v>
      </c>
      <c r="B374" s="1" t="s">
        <v>7581</v>
      </c>
      <c r="C374" s="1" t="s">
        <v>7590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662</v>
      </c>
      <c r="J374" s="1" t="s">
        <v>663</v>
      </c>
      <c r="K374" s="1" t="s">
        <v>7591</v>
      </c>
      <c r="L374" s="1"/>
      <c r="M374" s="20">
        <f t="shared" si="6"/>
        <v>1</v>
      </c>
    </row>
    <row r="375" spans="1:13" ht="20.100000000000001" customHeight="1" x14ac:dyDescent="0.15">
      <c r="A375" s="1" t="s">
        <v>8</v>
      </c>
      <c r="B375" s="1" t="s">
        <v>7581</v>
      </c>
      <c r="C375" s="1" t="s">
        <v>7592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662</v>
      </c>
      <c r="J375" s="1" t="s">
        <v>663</v>
      </c>
      <c r="K375" s="1" t="s">
        <v>7593</v>
      </c>
      <c r="L375" s="1"/>
      <c r="M375" s="20">
        <f t="shared" si="6"/>
        <v>1</v>
      </c>
    </row>
    <row r="376" spans="1:13" ht="20.100000000000001" customHeight="1" x14ac:dyDescent="0.15">
      <c r="A376" s="1" t="s">
        <v>8</v>
      </c>
      <c r="B376" s="1" t="s">
        <v>7581</v>
      </c>
      <c r="C376" s="1" t="s">
        <v>7594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662</v>
      </c>
      <c r="J376" s="1" t="s">
        <v>663</v>
      </c>
      <c r="K376" s="1" t="s">
        <v>7595</v>
      </c>
      <c r="L376" s="1"/>
      <c r="M376" s="20">
        <f t="shared" si="6"/>
        <v>1</v>
      </c>
    </row>
    <row r="377" spans="1:13" ht="20.100000000000001" customHeight="1" x14ac:dyDescent="0.15">
      <c r="A377" s="1" t="s">
        <v>8</v>
      </c>
      <c r="B377" s="1" t="s">
        <v>7581</v>
      </c>
      <c r="C377" s="1" t="s">
        <v>7596</v>
      </c>
      <c r="D377" s="1" t="s">
        <v>78</v>
      </c>
      <c r="E377" s="1" t="s">
        <v>51</v>
      </c>
      <c r="F377" s="1" t="s">
        <v>179</v>
      </c>
      <c r="G377" s="1" t="s">
        <v>82</v>
      </c>
      <c r="H377" s="1" t="s">
        <v>212</v>
      </c>
      <c r="I377" s="1" t="s">
        <v>84</v>
      </c>
      <c r="J377" s="1" t="s">
        <v>1137</v>
      </c>
      <c r="K377" s="1" t="s">
        <v>7597</v>
      </c>
      <c r="L377" s="1"/>
      <c r="M377" s="20">
        <f t="shared" si="6"/>
        <v>0</v>
      </c>
    </row>
    <row r="378" spans="1:13" ht="20.100000000000001" customHeight="1" x14ac:dyDescent="0.15">
      <c r="A378" s="1" t="s">
        <v>8</v>
      </c>
      <c r="B378" s="1" t="s">
        <v>7581</v>
      </c>
      <c r="C378" s="1" t="s">
        <v>7598</v>
      </c>
      <c r="D378" s="1" t="s">
        <v>78</v>
      </c>
      <c r="E378" s="1" t="s">
        <v>51</v>
      </c>
      <c r="F378" s="1" t="s">
        <v>179</v>
      </c>
      <c r="G378" s="1" t="s">
        <v>82</v>
      </c>
      <c r="H378" s="1" t="s">
        <v>212</v>
      </c>
      <c r="I378" s="1" t="s">
        <v>84</v>
      </c>
      <c r="J378" s="1" t="s">
        <v>1137</v>
      </c>
      <c r="K378" s="1" t="s">
        <v>7599</v>
      </c>
      <c r="L378" s="1"/>
      <c r="M378" s="20">
        <f t="shared" si="6"/>
        <v>0</v>
      </c>
    </row>
    <row r="379" spans="1:13" ht="20.100000000000001" customHeight="1" x14ac:dyDescent="0.15">
      <c r="A379" s="1" t="s">
        <v>8</v>
      </c>
      <c r="B379" s="1" t="s">
        <v>7581</v>
      </c>
      <c r="C379" s="1" t="s">
        <v>7600</v>
      </c>
      <c r="D379" s="1" t="s">
        <v>78</v>
      </c>
      <c r="E379" s="1" t="s">
        <v>51</v>
      </c>
      <c r="F379" s="1" t="s">
        <v>179</v>
      </c>
      <c r="G379" s="1" t="s">
        <v>82</v>
      </c>
      <c r="H379" s="1" t="s">
        <v>212</v>
      </c>
      <c r="I379" s="1" t="s">
        <v>84</v>
      </c>
      <c r="J379" s="1" t="s">
        <v>1137</v>
      </c>
      <c r="K379" s="1" t="s">
        <v>7601</v>
      </c>
      <c r="L379" s="1"/>
      <c r="M379" s="20">
        <f t="shared" si="6"/>
        <v>0</v>
      </c>
    </row>
    <row r="380" spans="1:13" ht="20.100000000000001" customHeight="1" x14ac:dyDescent="0.15">
      <c r="A380" s="1" t="s">
        <v>8</v>
      </c>
      <c r="B380" s="1" t="s">
        <v>7581</v>
      </c>
      <c r="C380" s="1" t="s">
        <v>7602</v>
      </c>
      <c r="D380" s="1" t="s">
        <v>78</v>
      </c>
      <c r="E380" s="1" t="s">
        <v>51</v>
      </c>
      <c r="F380" s="1" t="s">
        <v>179</v>
      </c>
      <c r="G380" s="1" t="s">
        <v>82</v>
      </c>
      <c r="H380" s="1" t="s">
        <v>446</v>
      </c>
      <c r="I380" s="1" t="s">
        <v>84</v>
      </c>
      <c r="J380" s="1" t="s">
        <v>96</v>
      </c>
      <c r="K380" s="1" t="s">
        <v>7603</v>
      </c>
      <c r="L380" s="1"/>
      <c r="M380" s="20">
        <f t="shared" si="6"/>
        <v>0</v>
      </c>
    </row>
    <row r="381" spans="1:13" ht="39.950000000000003" customHeight="1" x14ac:dyDescent="0.15">
      <c r="A381" s="82" t="s">
        <v>27127</v>
      </c>
      <c r="B381" s="82" t="s">
        <v>27128</v>
      </c>
      <c r="C381" s="1" t="s">
        <v>7604</v>
      </c>
      <c r="D381" s="1" t="s">
        <v>78</v>
      </c>
      <c r="E381" s="1" t="s">
        <v>51</v>
      </c>
      <c r="F381" s="1" t="s">
        <v>179</v>
      </c>
      <c r="G381" s="1" t="s">
        <v>82</v>
      </c>
      <c r="H381" s="1" t="s">
        <v>446</v>
      </c>
      <c r="I381" s="1" t="s">
        <v>84</v>
      </c>
      <c r="J381" s="1" t="s">
        <v>96</v>
      </c>
      <c r="K381" s="1" t="s">
        <v>7605</v>
      </c>
      <c r="L381" s="83" t="s">
        <v>26941</v>
      </c>
      <c r="M381" s="20">
        <f t="shared" si="6"/>
        <v>0</v>
      </c>
    </row>
    <row r="382" spans="1:13" ht="20.100000000000001" customHeight="1" x14ac:dyDescent="0.15">
      <c r="A382" s="1" t="s">
        <v>8</v>
      </c>
      <c r="B382" s="1" t="s">
        <v>7472</v>
      </c>
      <c r="C382" s="1" t="s">
        <v>7606</v>
      </c>
      <c r="D382" s="1" t="s">
        <v>50</v>
      </c>
      <c r="E382" s="1" t="s">
        <v>51</v>
      </c>
      <c r="F382" s="1" t="s">
        <v>51</v>
      </c>
      <c r="G382" s="1" t="s">
        <v>52</v>
      </c>
      <c r="H382" s="1" t="s">
        <v>739</v>
      </c>
      <c r="I382" s="1" t="s">
        <v>54</v>
      </c>
      <c r="J382" s="1" t="s">
        <v>6858</v>
      </c>
      <c r="K382" s="1" t="s">
        <v>7607</v>
      </c>
      <c r="L382" s="1"/>
      <c r="M382" s="20">
        <f t="shared" si="6"/>
        <v>1</v>
      </c>
    </row>
    <row r="383" spans="1:13" ht="20.100000000000001" customHeight="1" x14ac:dyDescent="0.15">
      <c r="A383" s="1" t="s">
        <v>8</v>
      </c>
      <c r="B383" s="1" t="s">
        <v>7472</v>
      </c>
      <c r="C383" s="1" t="s">
        <v>7608</v>
      </c>
      <c r="D383" s="1" t="s">
        <v>78</v>
      </c>
      <c r="E383" s="1" t="s">
        <v>51</v>
      </c>
      <c r="F383" s="1" t="s">
        <v>179</v>
      </c>
      <c r="G383" s="1" t="s">
        <v>82</v>
      </c>
      <c r="H383" s="1" t="s">
        <v>129</v>
      </c>
      <c r="I383" s="1" t="s">
        <v>84</v>
      </c>
      <c r="J383" s="1" t="s">
        <v>130</v>
      </c>
      <c r="K383" s="1" t="s">
        <v>7609</v>
      </c>
      <c r="L383" s="1"/>
      <c r="M383" s="20">
        <f t="shared" si="6"/>
        <v>0</v>
      </c>
    </row>
    <row r="384" spans="1:13" ht="20.100000000000001" customHeight="1" x14ac:dyDescent="0.15">
      <c r="A384" s="1" t="s">
        <v>8</v>
      </c>
      <c r="B384" s="1" t="s">
        <v>7472</v>
      </c>
      <c r="C384" s="1" t="s">
        <v>7610</v>
      </c>
      <c r="D384" s="1" t="s">
        <v>78</v>
      </c>
      <c r="E384" s="1" t="s">
        <v>51</v>
      </c>
      <c r="F384" s="1" t="s">
        <v>179</v>
      </c>
      <c r="G384" s="1" t="s">
        <v>82</v>
      </c>
      <c r="H384" s="1" t="s">
        <v>129</v>
      </c>
      <c r="I384" s="1" t="s">
        <v>84</v>
      </c>
      <c r="J384" s="1" t="s">
        <v>130</v>
      </c>
      <c r="K384" s="1" t="s">
        <v>7611</v>
      </c>
      <c r="L384" s="1"/>
      <c r="M384" s="20">
        <f t="shared" si="6"/>
        <v>0</v>
      </c>
    </row>
    <row r="385" spans="1:13" ht="20.100000000000001" customHeight="1" x14ac:dyDescent="0.15">
      <c r="A385" s="1" t="s">
        <v>8</v>
      </c>
      <c r="B385" s="1" t="s">
        <v>7612</v>
      </c>
      <c r="C385" s="1" t="s">
        <v>7613</v>
      </c>
      <c r="D385" s="1" t="s">
        <v>50</v>
      </c>
      <c r="E385" s="1" t="s">
        <v>51</v>
      </c>
      <c r="F385" s="1" t="s">
        <v>51</v>
      </c>
      <c r="G385" s="1" t="s">
        <v>82</v>
      </c>
      <c r="H385" s="1" t="s">
        <v>207</v>
      </c>
      <c r="I385" s="1" t="s">
        <v>84</v>
      </c>
      <c r="J385" s="1" t="s">
        <v>448</v>
      </c>
      <c r="K385" s="1" t="s">
        <v>7614</v>
      </c>
      <c r="L385" s="1"/>
      <c r="M385" s="20">
        <f t="shared" si="6"/>
        <v>1</v>
      </c>
    </row>
    <row r="386" spans="1:13" ht="20.100000000000001" customHeight="1" x14ac:dyDescent="0.15">
      <c r="A386" s="1" t="s">
        <v>8</v>
      </c>
      <c r="B386" s="1" t="s">
        <v>7612</v>
      </c>
      <c r="C386" s="1" t="s">
        <v>7615</v>
      </c>
      <c r="D386" s="1" t="s">
        <v>50</v>
      </c>
      <c r="E386" s="1" t="s">
        <v>51</v>
      </c>
      <c r="F386" s="1" t="s">
        <v>51</v>
      </c>
      <c r="G386" s="1" t="s">
        <v>82</v>
      </c>
      <c r="H386" s="1" t="s">
        <v>207</v>
      </c>
      <c r="I386" s="1" t="s">
        <v>84</v>
      </c>
      <c r="J386" s="1" t="s">
        <v>448</v>
      </c>
      <c r="K386" s="1" t="s">
        <v>7616</v>
      </c>
      <c r="L386" s="1"/>
      <c r="M386" s="20">
        <f t="shared" si="6"/>
        <v>1</v>
      </c>
    </row>
    <row r="387" spans="1:13" ht="20.100000000000001" customHeight="1" x14ac:dyDescent="0.15">
      <c r="A387" s="1" t="s">
        <v>8</v>
      </c>
      <c r="B387" s="1" t="s">
        <v>7612</v>
      </c>
      <c r="C387" s="1" t="s">
        <v>7617</v>
      </c>
      <c r="D387" s="1" t="s">
        <v>78</v>
      </c>
      <c r="E387" s="1" t="s">
        <v>51</v>
      </c>
      <c r="F387" s="1" t="s">
        <v>179</v>
      </c>
      <c r="G387" s="1" t="s">
        <v>82</v>
      </c>
      <c r="H387" s="1" t="s">
        <v>2234</v>
      </c>
      <c r="I387" s="1" t="s">
        <v>84</v>
      </c>
      <c r="J387" s="1" t="s">
        <v>7191</v>
      </c>
      <c r="K387" s="1" t="s">
        <v>7618</v>
      </c>
      <c r="L387" s="1"/>
      <c r="M387" s="20">
        <f t="shared" si="6"/>
        <v>0</v>
      </c>
    </row>
    <row r="388" spans="1:13" ht="20.100000000000001" customHeight="1" x14ac:dyDescent="0.15">
      <c r="A388" s="1" t="s">
        <v>8</v>
      </c>
      <c r="B388" s="1" t="s">
        <v>7612</v>
      </c>
      <c r="C388" s="1" t="s">
        <v>7619</v>
      </c>
      <c r="D388" s="1" t="s">
        <v>78</v>
      </c>
      <c r="E388" s="1" t="s">
        <v>51</v>
      </c>
      <c r="F388" s="1" t="s">
        <v>179</v>
      </c>
      <c r="G388" s="1" t="s">
        <v>82</v>
      </c>
      <c r="H388" s="1" t="s">
        <v>2234</v>
      </c>
      <c r="I388" s="1" t="s">
        <v>84</v>
      </c>
      <c r="J388" s="1" t="s">
        <v>7191</v>
      </c>
      <c r="K388" s="1" t="s">
        <v>7620</v>
      </c>
      <c r="L388" s="1"/>
      <c r="M388" s="20">
        <f t="shared" ref="M388:M451" si="7">IF(F388="○",1,0)</f>
        <v>0</v>
      </c>
    </row>
    <row r="389" spans="1:13" ht="20.100000000000001" customHeight="1" x14ac:dyDescent="0.15">
      <c r="A389" s="1" t="s">
        <v>8</v>
      </c>
      <c r="B389" s="1" t="s">
        <v>7621</v>
      </c>
      <c r="C389" s="1" t="s">
        <v>7622</v>
      </c>
      <c r="D389" s="1" t="s">
        <v>50</v>
      </c>
      <c r="E389" s="1" t="s">
        <v>51</v>
      </c>
      <c r="F389" s="1" t="s">
        <v>51</v>
      </c>
      <c r="G389" s="1" t="s">
        <v>52</v>
      </c>
      <c r="H389" s="1" t="s">
        <v>121</v>
      </c>
      <c r="I389" s="1" t="s">
        <v>662</v>
      </c>
      <c r="J389" s="1" t="s">
        <v>663</v>
      </c>
      <c r="K389" s="1" t="s">
        <v>7621</v>
      </c>
      <c r="L389" s="1"/>
      <c r="M389" s="20">
        <f t="shared" si="7"/>
        <v>1</v>
      </c>
    </row>
    <row r="390" spans="1:13" ht="20.100000000000001" customHeight="1" x14ac:dyDescent="0.15">
      <c r="A390" s="1" t="s">
        <v>8</v>
      </c>
      <c r="B390" s="1" t="s">
        <v>7621</v>
      </c>
      <c r="C390" s="1" t="s">
        <v>7623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739</v>
      </c>
      <c r="I390" s="1" t="s">
        <v>54</v>
      </c>
      <c r="J390" s="1" t="s">
        <v>6858</v>
      </c>
      <c r="K390" s="1" t="s">
        <v>7624</v>
      </c>
      <c r="L390" s="1"/>
      <c r="M390" s="20">
        <f t="shared" si="7"/>
        <v>1</v>
      </c>
    </row>
    <row r="391" spans="1:13" ht="20.100000000000001" customHeight="1" x14ac:dyDescent="0.15">
      <c r="A391" s="1" t="s">
        <v>8</v>
      </c>
      <c r="B391" s="1" t="s">
        <v>7621</v>
      </c>
      <c r="C391" s="1" t="s">
        <v>7625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739</v>
      </c>
      <c r="I391" s="1" t="s">
        <v>54</v>
      </c>
      <c r="J391" s="1" t="s">
        <v>6858</v>
      </c>
      <c r="K391" s="1" t="s">
        <v>7626</v>
      </c>
      <c r="L391" s="1"/>
      <c r="M391" s="20">
        <f t="shared" si="7"/>
        <v>1</v>
      </c>
    </row>
    <row r="392" spans="1:13" ht="20.100000000000001" customHeight="1" x14ac:dyDescent="0.15">
      <c r="A392" s="1" t="s">
        <v>8</v>
      </c>
      <c r="B392" s="1" t="s">
        <v>7621</v>
      </c>
      <c r="C392" s="1" t="s">
        <v>7627</v>
      </c>
      <c r="D392" s="1" t="s">
        <v>78</v>
      </c>
      <c r="E392" s="1" t="s">
        <v>51</v>
      </c>
      <c r="F392" s="1" t="s">
        <v>51</v>
      </c>
      <c r="G392" s="1" t="s">
        <v>52</v>
      </c>
      <c r="H392" s="1" t="s">
        <v>121</v>
      </c>
      <c r="I392" s="1" t="s">
        <v>662</v>
      </c>
      <c r="J392" s="1" t="s">
        <v>663</v>
      </c>
      <c r="K392" s="1" t="s">
        <v>7628</v>
      </c>
      <c r="L392" s="1"/>
      <c r="M392" s="20">
        <f t="shared" si="7"/>
        <v>1</v>
      </c>
    </row>
    <row r="393" spans="1:13" ht="20.100000000000001" customHeight="1" x14ac:dyDescent="0.15">
      <c r="A393" s="1" t="s">
        <v>8</v>
      </c>
      <c r="B393" s="1" t="s">
        <v>7621</v>
      </c>
      <c r="C393" s="1" t="s">
        <v>7629</v>
      </c>
      <c r="D393" s="1" t="s">
        <v>78</v>
      </c>
      <c r="E393" s="1" t="s">
        <v>51</v>
      </c>
      <c r="F393" s="1" t="s">
        <v>51</v>
      </c>
      <c r="G393" s="1" t="s">
        <v>52</v>
      </c>
      <c r="H393" s="1" t="s">
        <v>739</v>
      </c>
      <c r="I393" s="1" t="s">
        <v>54</v>
      </c>
      <c r="J393" s="1" t="s">
        <v>6858</v>
      </c>
      <c r="K393" s="1" t="s">
        <v>7630</v>
      </c>
      <c r="L393" s="1"/>
      <c r="M393" s="20">
        <f t="shared" si="7"/>
        <v>1</v>
      </c>
    </row>
    <row r="394" spans="1:13" ht="20.100000000000001" customHeight="1" x14ac:dyDescent="0.15">
      <c r="A394" s="1" t="s">
        <v>8</v>
      </c>
      <c r="B394" s="1" t="s">
        <v>7621</v>
      </c>
      <c r="C394" s="1" t="s">
        <v>7631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739</v>
      </c>
      <c r="I394" s="1" t="s">
        <v>54</v>
      </c>
      <c r="J394" s="1" t="s">
        <v>6858</v>
      </c>
      <c r="K394" s="1" t="s">
        <v>7632</v>
      </c>
      <c r="L394" s="1"/>
      <c r="M394" s="20">
        <f t="shared" si="7"/>
        <v>1</v>
      </c>
    </row>
    <row r="395" spans="1:13" ht="20.100000000000001" customHeight="1" x14ac:dyDescent="0.15">
      <c r="A395" s="1" t="s">
        <v>8</v>
      </c>
      <c r="B395" s="1" t="s">
        <v>7621</v>
      </c>
      <c r="C395" s="1" t="s">
        <v>7633</v>
      </c>
      <c r="D395" s="1" t="s">
        <v>78</v>
      </c>
      <c r="E395" s="1" t="s">
        <v>51</v>
      </c>
      <c r="F395" s="1" t="s">
        <v>179</v>
      </c>
      <c r="G395" s="1" t="s">
        <v>82</v>
      </c>
      <c r="H395" s="1" t="s">
        <v>83</v>
      </c>
      <c r="I395" s="1" t="s">
        <v>84</v>
      </c>
      <c r="J395" s="1" t="s">
        <v>85</v>
      </c>
      <c r="K395" s="1" t="s">
        <v>7634</v>
      </c>
      <c r="L395" s="1"/>
      <c r="M395" s="20">
        <f t="shared" si="7"/>
        <v>0</v>
      </c>
    </row>
    <row r="396" spans="1:13" ht="20.100000000000001" customHeight="1" x14ac:dyDescent="0.15">
      <c r="A396" s="1" t="s">
        <v>8</v>
      </c>
      <c r="B396" s="1" t="s">
        <v>7635</v>
      </c>
      <c r="C396" s="1" t="s">
        <v>7636</v>
      </c>
      <c r="D396" s="1" t="s">
        <v>78</v>
      </c>
      <c r="E396" s="1" t="s">
        <v>51</v>
      </c>
      <c r="F396" s="1" t="s">
        <v>179</v>
      </c>
      <c r="G396" s="1" t="s">
        <v>82</v>
      </c>
      <c r="H396" s="1" t="s">
        <v>446</v>
      </c>
      <c r="I396" s="1" t="s">
        <v>84</v>
      </c>
      <c r="J396" s="1" t="s">
        <v>96</v>
      </c>
      <c r="K396" s="1" t="s">
        <v>7637</v>
      </c>
      <c r="L396" s="1"/>
      <c r="M396" s="20">
        <f t="shared" si="7"/>
        <v>0</v>
      </c>
    </row>
    <row r="397" spans="1:13" ht="20.100000000000001" customHeight="1" x14ac:dyDescent="0.15">
      <c r="A397" s="1" t="s">
        <v>8</v>
      </c>
      <c r="B397" s="1" t="s">
        <v>7635</v>
      </c>
      <c r="C397" s="1" t="s">
        <v>7638</v>
      </c>
      <c r="D397" s="1" t="s">
        <v>78</v>
      </c>
      <c r="E397" s="1" t="s">
        <v>51</v>
      </c>
      <c r="F397" s="1" t="s">
        <v>179</v>
      </c>
      <c r="G397" s="1" t="s">
        <v>82</v>
      </c>
      <c r="H397" s="1" t="s">
        <v>446</v>
      </c>
      <c r="I397" s="1" t="s">
        <v>84</v>
      </c>
      <c r="J397" s="1" t="s">
        <v>96</v>
      </c>
      <c r="K397" s="1" t="s">
        <v>7639</v>
      </c>
      <c r="L397" s="1"/>
      <c r="M397" s="20">
        <f t="shared" si="7"/>
        <v>0</v>
      </c>
    </row>
    <row r="398" spans="1:13" ht="20.100000000000001" customHeight="1" x14ac:dyDescent="0.15">
      <c r="A398" s="1" t="s">
        <v>8</v>
      </c>
      <c r="B398" s="1" t="s">
        <v>7635</v>
      </c>
      <c r="C398" s="1" t="s">
        <v>7640</v>
      </c>
      <c r="D398" s="1" t="s">
        <v>78</v>
      </c>
      <c r="E398" s="1" t="s">
        <v>51</v>
      </c>
      <c r="F398" s="1" t="s">
        <v>179</v>
      </c>
      <c r="G398" s="1" t="s">
        <v>82</v>
      </c>
      <c r="H398" s="1" t="s">
        <v>446</v>
      </c>
      <c r="I398" s="1" t="s">
        <v>84</v>
      </c>
      <c r="J398" s="1" t="s">
        <v>96</v>
      </c>
      <c r="K398" s="1" t="s">
        <v>7641</v>
      </c>
      <c r="L398" s="1"/>
      <c r="M398" s="20">
        <f t="shared" si="7"/>
        <v>0</v>
      </c>
    </row>
    <row r="399" spans="1:13" ht="20.100000000000001" customHeight="1" x14ac:dyDescent="0.15">
      <c r="A399" s="1" t="s">
        <v>8</v>
      </c>
      <c r="B399" s="1" t="s">
        <v>7635</v>
      </c>
      <c r="C399" s="1" t="s">
        <v>7642</v>
      </c>
      <c r="D399" s="1" t="s">
        <v>78</v>
      </c>
      <c r="E399" s="1" t="s">
        <v>51</v>
      </c>
      <c r="F399" s="1" t="s">
        <v>179</v>
      </c>
      <c r="G399" s="1" t="s">
        <v>82</v>
      </c>
      <c r="H399" s="1" t="s">
        <v>446</v>
      </c>
      <c r="I399" s="1" t="s">
        <v>84</v>
      </c>
      <c r="J399" s="1" t="s">
        <v>96</v>
      </c>
      <c r="K399" s="1" t="s">
        <v>7643</v>
      </c>
      <c r="L399" s="1"/>
      <c r="M399" s="20">
        <f t="shared" si="7"/>
        <v>0</v>
      </c>
    </row>
    <row r="400" spans="1:13" ht="20.100000000000001" customHeight="1" x14ac:dyDescent="0.15">
      <c r="A400" s="1" t="s">
        <v>8</v>
      </c>
      <c r="B400" s="1" t="s">
        <v>7635</v>
      </c>
      <c r="C400" s="1" t="s">
        <v>7644</v>
      </c>
      <c r="D400" s="1" t="s">
        <v>78</v>
      </c>
      <c r="E400" s="1" t="s">
        <v>51</v>
      </c>
      <c r="F400" s="1" t="s">
        <v>179</v>
      </c>
      <c r="G400" s="1" t="s">
        <v>82</v>
      </c>
      <c r="H400" s="1" t="s">
        <v>446</v>
      </c>
      <c r="I400" s="1" t="s">
        <v>84</v>
      </c>
      <c r="J400" s="1" t="s">
        <v>96</v>
      </c>
      <c r="K400" s="1" t="s">
        <v>7645</v>
      </c>
      <c r="L400" s="1"/>
      <c r="M400" s="20">
        <f t="shared" si="7"/>
        <v>0</v>
      </c>
    </row>
    <row r="401" spans="1:13" ht="20.100000000000001" customHeight="1" x14ac:dyDescent="0.15">
      <c r="A401" s="1" t="s">
        <v>8</v>
      </c>
      <c r="B401" s="1" t="s">
        <v>7646</v>
      </c>
      <c r="C401" s="1" t="s">
        <v>7647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121</v>
      </c>
      <c r="I401" s="1" t="s">
        <v>662</v>
      </c>
      <c r="J401" s="1" t="s">
        <v>663</v>
      </c>
      <c r="K401" s="1" t="s">
        <v>7648</v>
      </c>
      <c r="L401" s="1"/>
      <c r="M401" s="20">
        <f t="shared" si="7"/>
        <v>1</v>
      </c>
    </row>
    <row r="402" spans="1:13" ht="20.100000000000001" customHeight="1" x14ac:dyDescent="0.15">
      <c r="A402" s="1" t="s">
        <v>8</v>
      </c>
      <c r="B402" s="1" t="s">
        <v>7646</v>
      </c>
      <c r="C402" s="1" t="s">
        <v>7649</v>
      </c>
      <c r="D402" s="1" t="s">
        <v>78</v>
      </c>
      <c r="E402" s="1" t="s">
        <v>51</v>
      </c>
      <c r="F402" s="1" t="s">
        <v>179</v>
      </c>
      <c r="G402" s="1" t="s">
        <v>82</v>
      </c>
      <c r="H402" s="1" t="s">
        <v>83</v>
      </c>
      <c r="I402" s="1" t="s">
        <v>84</v>
      </c>
      <c r="J402" s="1" t="s">
        <v>85</v>
      </c>
      <c r="K402" s="1" t="s">
        <v>7650</v>
      </c>
      <c r="L402" s="1"/>
      <c r="M402" s="20">
        <f t="shared" si="7"/>
        <v>0</v>
      </c>
    </row>
    <row r="403" spans="1:13" ht="20.100000000000001" customHeight="1" x14ac:dyDescent="0.15">
      <c r="A403" s="1" t="s">
        <v>8</v>
      </c>
      <c r="B403" s="1" t="s">
        <v>7646</v>
      </c>
      <c r="C403" s="1" t="s">
        <v>7651</v>
      </c>
      <c r="D403" s="1" t="s">
        <v>78</v>
      </c>
      <c r="E403" s="1" t="s">
        <v>51</v>
      </c>
      <c r="F403" s="1" t="s">
        <v>51</v>
      </c>
      <c r="G403" s="1" t="s">
        <v>52</v>
      </c>
      <c r="H403" s="1" t="s">
        <v>739</v>
      </c>
      <c r="I403" s="1" t="s">
        <v>54</v>
      </c>
      <c r="J403" s="1" t="s">
        <v>6858</v>
      </c>
      <c r="K403" s="1" t="s">
        <v>7652</v>
      </c>
      <c r="L403" s="1"/>
      <c r="M403" s="20">
        <f t="shared" si="7"/>
        <v>1</v>
      </c>
    </row>
    <row r="404" spans="1:13" ht="20.100000000000001" customHeight="1" x14ac:dyDescent="0.15">
      <c r="A404" s="1" t="s">
        <v>8</v>
      </c>
      <c r="B404" s="1" t="s">
        <v>7646</v>
      </c>
      <c r="C404" s="1" t="s">
        <v>7653</v>
      </c>
      <c r="D404" s="1" t="s">
        <v>78</v>
      </c>
      <c r="E404" s="1" t="s">
        <v>51</v>
      </c>
      <c r="F404" s="1" t="s">
        <v>51</v>
      </c>
      <c r="G404" s="1" t="s">
        <v>52</v>
      </c>
      <c r="H404" s="1" t="s">
        <v>739</v>
      </c>
      <c r="I404" s="1" t="s">
        <v>54</v>
      </c>
      <c r="J404" s="1" t="s">
        <v>6858</v>
      </c>
      <c r="K404" s="1" t="s">
        <v>7654</v>
      </c>
      <c r="L404" s="1"/>
      <c r="M404" s="20">
        <f t="shared" si="7"/>
        <v>1</v>
      </c>
    </row>
    <row r="405" spans="1:13" ht="20.100000000000001" customHeight="1" x14ac:dyDescent="0.15">
      <c r="A405" s="1" t="s">
        <v>8</v>
      </c>
      <c r="B405" s="1" t="s">
        <v>7655</v>
      </c>
      <c r="C405" s="1" t="s">
        <v>7656</v>
      </c>
      <c r="D405" s="1" t="s">
        <v>50</v>
      </c>
      <c r="E405" s="1" t="s">
        <v>51</v>
      </c>
      <c r="F405" s="1" t="s">
        <v>51</v>
      </c>
      <c r="G405" s="1" t="s">
        <v>82</v>
      </c>
      <c r="H405" s="1" t="s">
        <v>207</v>
      </c>
      <c r="I405" s="1" t="s">
        <v>84</v>
      </c>
      <c r="J405" s="1" t="s">
        <v>448</v>
      </c>
      <c r="K405" s="1" t="s">
        <v>7657</v>
      </c>
      <c r="L405" s="1"/>
      <c r="M405" s="20">
        <f t="shared" si="7"/>
        <v>1</v>
      </c>
    </row>
    <row r="406" spans="1:13" ht="20.100000000000001" customHeight="1" x14ac:dyDescent="0.15">
      <c r="A406" s="1" t="s">
        <v>8</v>
      </c>
      <c r="B406" s="1" t="s">
        <v>7655</v>
      </c>
      <c r="C406" s="1" t="s">
        <v>7658</v>
      </c>
      <c r="D406" s="1" t="s">
        <v>50</v>
      </c>
      <c r="E406" s="1" t="s">
        <v>51</v>
      </c>
      <c r="F406" s="1" t="s">
        <v>51</v>
      </c>
      <c r="G406" s="1" t="s">
        <v>82</v>
      </c>
      <c r="H406" s="1" t="s">
        <v>207</v>
      </c>
      <c r="I406" s="1" t="s">
        <v>84</v>
      </c>
      <c r="J406" s="1" t="s">
        <v>448</v>
      </c>
      <c r="K406" s="1" t="s">
        <v>7659</v>
      </c>
      <c r="L406" s="1"/>
      <c r="M406" s="20">
        <f t="shared" si="7"/>
        <v>1</v>
      </c>
    </row>
    <row r="407" spans="1:13" ht="20.100000000000001" customHeight="1" x14ac:dyDescent="0.15">
      <c r="A407" s="1" t="s">
        <v>8</v>
      </c>
      <c r="B407" s="1" t="s">
        <v>7655</v>
      </c>
      <c r="C407" s="1" t="s">
        <v>7660</v>
      </c>
      <c r="D407" s="1" t="s">
        <v>50</v>
      </c>
      <c r="E407" s="1" t="s">
        <v>51</v>
      </c>
      <c r="F407" s="1" t="s">
        <v>51</v>
      </c>
      <c r="G407" s="1" t="s">
        <v>82</v>
      </c>
      <c r="H407" s="1" t="s">
        <v>207</v>
      </c>
      <c r="I407" s="1" t="s">
        <v>84</v>
      </c>
      <c r="J407" s="1" t="s">
        <v>448</v>
      </c>
      <c r="K407" s="1" t="s">
        <v>7661</v>
      </c>
      <c r="L407" s="1"/>
      <c r="M407" s="20">
        <f t="shared" si="7"/>
        <v>1</v>
      </c>
    </row>
    <row r="408" spans="1:13" ht="20.100000000000001" customHeight="1" x14ac:dyDescent="0.15">
      <c r="A408" s="1" t="s">
        <v>8</v>
      </c>
      <c r="B408" s="1" t="s">
        <v>7655</v>
      </c>
      <c r="C408" s="1" t="s">
        <v>7662</v>
      </c>
      <c r="D408" s="1" t="s">
        <v>50</v>
      </c>
      <c r="E408" s="1" t="s">
        <v>51</v>
      </c>
      <c r="F408" s="1" t="s">
        <v>51</v>
      </c>
      <c r="G408" s="1" t="s">
        <v>82</v>
      </c>
      <c r="H408" s="1" t="s">
        <v>207</v>
      </c>
      <c r="I408" s="1" t="s">
        <v>84</v>
      </c>
      <c r="J408" s="1" t="s">
        <v>448</v>
      </c>
      <c r="K408" s="1" t="s">
        <v>7663</v>
      </c>
      <c r="L408" s="1"/>
      <c r="M408" s="20">
        <f t="shared" si="7"/>
        <v>1</v>
      </c>
    </row>
    <row r="409" spans="1:13" ht="20.100000000000001" customHeight="1" x14ac:dyDescent="0.15">
      <c r="A409" s="1" t="s">
        <v>8</v>
      </c>
      <c r="B409" s="1" t="s">
        <v>7655</v>
      </c>
      <c r="C409" s="1" t="s">
        <v>7664</v>
      </c>
      <c r="D409" s="1" t="s">
        <v>50</v>
      </c>
      <c r="E409" s="1" t="s">
        <v>51</v>
      </c>
      <c r="F409" s="1" t="s">
        <v>51</v>
      </c>
      <c r="G409" s="1" t="s">
        <v>82</v>
      </c>
      <c r="H409" s="1" t="s">
        <v>207</v>
      </c>
      <c r="I409" s="1" t="s">
        <v>84</v>
      </c>
      <c r="J409" s="1" t="s">
        <v>448</v>
      </c>
      <c r="K409" s="1" t="s">
        <v>7665</v>
      </c>
      <c r="L409" s="1"/>
      <c r="M409" s="20">
        <f t="shared" si="7"/>
        <v>1</v>
      </c>
    </row>
    <row r="410" spans="1:13" ht="20.100000000000001" customHeight="1" x14ac:dyDescent="0.15">
      <c r="A410" s="1" t="s">
        <v>8</v>
      </c>
      <c r="B410" s="1" t="s">
        <v>7655</v>
      </c>
      <c r="C410" s="1" t="s">
        <v>7666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662</v>
      </c>
      <c r="J410" s="1" t="s">
        <v>663</v>
      </c>
      <c r="K410" s="1" t="s">
        <v>7655</v>
      </c>
      <c r="L410" s="1"/>
      <c r="M410" s="20">
        <f t="shared" si="7"/>
        <v>1</v>
      </c>
    </row>
    <row r="411" spans="1:13" ht="20.100000000000001" customHeight="1" x14ac:dyDescent="0.15">
      <c r="A411" s="1" t="s">
        <v>8</v>
      </c>
      <c r="B411" s="1" t="s">
        <v>7655</v>
      </c>
      <c r="C411" s="1" t="s">
        <v>7667</v>
      </c>
      <c r="D411" s="1" t="s">
        <v>78</v>
      </c>
      <c r="E411" s="1" t="s">
        <v>51</v>
      </c>
      <c r="F411" s="1" t="s">
        <v>179</v>
      </c>
      <c r="G411" s="1" t="s">
        <v>82</v>
      </c>
      <c r="H411" s="1" t="s">
        <v>2234</v>
      </c>
      <c r="I411" s="1" t="s">
        <v>84</v>
      </c>
      <c r="J411" s="1" t="s">
        <v>7191</v>
      </c>
      <c r="K411" s="1" t="s">
        <v>7668</v>
      </c>
      <c r="L411" s="1"/>
      <c r="M411" s="20">
        <f t="shared" si="7"/>
        <v>0</v>
      </c>
    </row>
    <row r="412" spans="1:13" ht="20.100000000000001" customHeight="1" x14ac:dyDescent="0.15">
      <c r="A412" s="1" t="s">
        <v>8</v>
      </c>
      <c r="B412" s="1" t="s">
        <v>7669</v>
      </c>
      <c r="C412" s="1" t="s">
        <v>7670</v>
      </c>
      <c r="D412" s="1" t="s">
        <v>50</v>
      </c>
      <c r="E412" s="1" t="s">
        <v>51</v>
      </c>
      <c r="F412" s="1" t="s">
        <v>51</v>
      </c>
      <c r="G412" s="1" t="s">
        <v>52</v>
      </c>
      <c r="H412" s="1" t="s">
        <v>53</v>
      </c>
      <c r="I412" s="1" t="s">
        <v>1141</v>
      </c>
      <c r="J412" s="1" t="s">
        <v>96</v>
      </c>
      <c r="K412" s="1" t="s">
        <v>7671</v>
      </c>
      <c r="L412" s="1"/>
      <c r="M412" s="20">
        <f t="shared" si="7"/>
        <v>1</v>
      </c>
    </row>
    <row r="413" spans="1:13" ht="20.100000000000001" customHeight="1" x14ac:dyDescent="0.15">
      <c r="A413" s="1" t="s">
        <v>8</v>
      </c>
      <c r="B413" s="1" t="s">
        <v>7672</v>
      </c>
      <c r="C413" s="1" t="s">
        <v>7673</v>
      </c>
      <c r="D413" s="1" t="s">
        <v>50</v>
      </c>
      <c r="E413" s="1" t="s">
        <v>51</v>
      </c>
      <c r="F413" s="1" t="s">
        <v>51</v>
      </c>
      <c r="G413" s="1" t="s">
        <v>82</v>
      </c>
      <c r="H413" s="1" t="s">
        <v>207</v>
      </c>
      <c r="I413" s="1" t="s">
        <v>84</v>
      </c>
      <c r="J413" s="1" t="s">
        <v>448</v>
      </c>
      <c r="K413" s="1" t="s">
        <v>7674</v>
      </c>
      <c r="L413" s="1"/>
      <c r="M413" s="20">
        <f t="shared" si="7"/>
        <v>1</v>
      </c>
    </row>
    <row r="414" spans="1:13" ht="20.100000000000001" customHeight="1" x14ac:dyDescent="0.15">
      <c r="A414" s="1" t="s">
        <v>8</v>
      </c>
      <c r="B414" s="1" t="s">
        <v>7672</v>
      </c>
      <c r="C414" s="1" t="s">
        <v>7675</v>
      </c>
      <c r="D414" s="1" t="s">
        <v>78</v>
      </c>
      <c r="E414" s="1" t="s">
        <v>51</v>
      </c>
      <c r="F414" s="1" t="s">
        <v>179</v>
      </c>
      <c r="G414" s="1" t="s">
        <v>82</v>
      </c>
      <c r="H414" s="1" t="s">
        <v>2234</v>
      </c>
      <c r="I414" s="1" t="s">
        <v>84</v>
      </c>
      <c r="J414" s="1" t="s">
        <v>7191</v>
      </c>
      <c r="K414" s="1" t="s">
        <v>7676</v>
      </c>
      <c r="L414" s="1"/>
      <c r="M414" s="20">
        <f t="shared" si="7"/>
        <v>0</v>
      </c>
    </row>
    <row r="415" spans="1:13" ht="20.100000000000001" customHeight="1" x14ac:dyDescent="0.15">
      <c r="A415" s="1" t="s">
        <v>8</v>
      </c>
      <c r="B415" s="1" t="s">
        <v>7672</v>
      </c>
      <c r="C415" s="1" t="s">
        <v>7677</v>
      </c>
      <c r="D415" s="1" t="s">
        <v>78</v>
      </c>
      <c r="E415" s="1" t="s">
        <v>51</v>
      </c>
      <c r="F415" s="1" t="s">
        <v>179</v>
      </c>
      <c r="G415" s="1" t="s">
        <v>82</v>
      </c>
      <c r="H415" s="1" t="s">
        <v>2234</v>
      </c>
      <c r="I415" s="1" t="s">
        <v>84</v>
      </c>
      <c r="J415" s="1" t="s">
        <v>7191</v>
      </c>
      <c r="K415" s="1" t="s">
        <v>7678</v>
      </c>
      <c r="L415" s="1"/>
      <c r="M415" s="20">
        <f t="shared" si="7"/>
        <v>0</v>
      </c>
    </row>
    <row r="416" spans="1:13" ht="20.100000000000001" customHeight="1" x14ac:dyDescent="0.15">
      <c r="A416" s="1" t="s">
        <v>8</v>
      </c>
      <c r="B416" s="1" t="s">
        <v>7679</v>
      </c>
      <c r="C416" s="1" t="s">
        <v>7680</v>
      </c>
      <c r="D416" s="1" t="s">
        <v>50</v>
      </c>
      <c r="E416" s="1" t="s">
        <v>51</v>
      </c>
      <c r="F416" s="1" t="s">
        <v>51</v>
      </c>
      <c r="G416" s="1" t="s">
        <v>52</v>
      </c>
      <c r="H416" s="1" t="s">
        <v>121</v>
      </c>
      <c r="I416" s="1" t="s">
        <v>662</v>
      </c>
      <c r="J416" s="1" t="s">
        <v>663</v>
      </c>
      <c r="K416" s="1" t="s">
        <v>7679</v>
      </c>
      <c r="L416" s="1"/>
      <c r="M416" s="20">
        <f t="shared" si="7"/>
        <v>1</v>
      </c>
    </row>
    <row r="417" spans="1:13" ht="20.100000000000001" customHeight="1" x14ac:dyDescent="0.15">
      <c r="A417" s="1" t="s">
        <v>8</v>
      </c>
      <c r="B417" s="1" t="s">
        <v>7679</v>
      </c>
      <c r="C417" s="1" t="s">
        <v>7681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662</v>
      </c>
      <c r="J417" s="1" t="s">
        <v>663</v>
      </c>
      <c r="K417" s="1" t="s">
        <v>7682</v>
      </c>
      <c r="L417" s="1"/>
      <c r="M417" s="20">
        <f t="shared" si="7"/>
        <v>1</v>
      </c>
    </row>
    <row r="418" spans="1:13" ht="20.100000000000001" customHeight="1" x14ac:dyDescent="0.15">
      <c r="A418" s="1" t="s">
        <v>8</v>
      </c>
      <c r="B418" s="1" t="s">
        <v>7679</v>
      </c>
      <c r="C418" s="1" t="s">
        <v>7683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662</v>
      </c>
      <c r="J418" s="1" t="s">
        <v>663</v>
      </c>
      <c r="K418" s="1" t="s">
        <v>7684</v>
      </c>
      <c r="L418" s="1"/>
      <c r="M418" s="20">
        <f t="shared" si="7"/>
        <v>1</v>
      </c>
    </row>
    <row r="419" spans="1:13" ht="20.100000000000001" customHeight="1" x14ac:dyDescent="0.15">
      <c r="A419" s="1" t="s">
        <v>8</v>
      </c>
      <c r="B419" s="1" t="s">
        <v>7679</v>
      </c>
      <c r="C419" s="1" t="s">
        <v>7685</v>
      </c>
      <c r="D419" s="1" t="s">
        <v>78</v>
      </c>
      <c r="E419" s="1" t="s">
        <v>51</v>
      </c>
      <c r="F419" s="1" t="s">
        <v>51</v>
      </c>
      <c r="G419" s="1" t="s">
        <v>52</v>
      </c>
      <c r="H419" s="1" t="s">
        <v>121</v>
      </c>
      <c r="I419" s="1" t="s">
        <v>662</v>
      </c>
      <c r="J419" s="1" t="s">
        <v>663</v>
      </c>
      <c r="K419" s="1" t="s">
        <v>7686</v>
      </c>
      <c r="L419" s="1"/>
      <c r="M419" s="20">
        <f t="shared" si="7"/>
        <v>1</v>
      </c>
    </row>
    <row r="420" spans="1:13" ht="20.100000000000001" customHeight="1" x14ac:dyDescent="0.15">
      <c r="A420" s="1" t="s">
        <v>8</v>
      </c>
      <c r="B420" s="1" t="s">
        <v>7679</v>
      </c>
      <c r="C420" s="1" t="s">
        <v>7687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662</v>
      </c>
      <c r="J420" s="1" t="s">
        <v>663</v>
      </c>
      <c r="K420" s="1" t="s">
        <v>7688</v>
      </c>
      <c r="L420" s="1"/>
      <c r="M420" s="20">
        <f t="shared" si="7"/>
        <v>1</v>
      </c>
    </row>
    <row r="421" spans="1:13" ht="20.100000000000001" customHeight="1" x14ac:dyDescent="0.15">
      <c r="A421" s="1" t="s">
        <v>8</v>
      </c>
      <c r="B421" s="1" t="s">
        <v>7679</v>
      </c>
      <c r="C421" s="1" t="s">
        <v>7689</v>
      </c>
      <c r="D421" s="1" t="s">
        <v>78</v>
      </c>
      <c r="E421" s="1" t="s">
        <v>51</v>
      </c>
      <c r="F421" s="1" t="s">
        <v>51</v>
      </c>
      <c r="G421" s="1" t="s">
        <v>52</v>
      </c>
      <c r="H421" s="1" t="s">
        <v>121</v>
      </c>
      <c r="I421" s="1" t="s">
        <v>662</v>
      </c>
      <c r="J421" s="1" t="s">
        <v>663</v>
      </c>
      <c r="K421" s="1" t="s">
        <v>7690</v>
      </c>
      <c r="L421" s="1"/>
      <c r="M421" s="20">
        <f t="shared" si="7"/>
        <v>1</v>
      </c>
    </row>
    <row r="422" spans="1:13" ht="20.100000000000001" customHeight="1" x14ac:dyDescent="0.15">
      <c r="A422" s="1" t="s">
        <v>8</v>
      </c>
      <c r="B422" s="1" t="s">
        <v>7691</v>
      </c>
      <c r="C422" s="1" t="s">
        <v>7692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121</v>
      </c>
      <c r="I422" s="1" t="s">
        <v>662</v>
      </c>
      <c r="J422" s="1" t="s">
        <v>663</v>
      </c>
      <c r="K422" s="1" t="s">
        <v>7693</v>
      </c>
      <c r="L422" s="1"/>
      <c r="M422" s="20">
        <f t="shared" si="7"/>
        <v>1</v>
      </c>
    </row>
    <row r="423" spans="1:13" ht="20.100000000000001" customHeight="1" x14ac:dyDescent="0.15">
      <c r="A423" s="1" t="s">
        <v>8</v>
      </c>
      <c r="B423" s="1" t="s">
        <v>7691</v>
      </c>
      <c r="C423" s="1" t="s">
        <v>7694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662</v>
      </c>
      <c r="J423" s="1" t="s">
        <v>663</v>
      </c>
      <c r="K423" s="1" t="s">
        <v>7695</v>
      </c>
      <c r="L423" s="1"/>
      <c r="M423" s="20">
        <f t="shared" si="7"/>
        <v>1</v>
      </c>
    </row>
    <row r="424" spans="1:13" ht="20.100000000000001" customHeight="1" x14ac:dyDescent="0.15">
      <c r="A424" s="1" t="s">
        <v>8</v>
      </c>
      <c r="B424" s="1" t="s">
        <v>7691</v>
      </c>
      <c r="C424" s="1" t="s">
        <v>7696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662</v>
      </c>
      <c r="J424" s="1" t="s">
        <v>663</v>
      </c>
      <c r="K424" s="1" t="s">
        <v>7697</v>
      </c>
      <c r="L424" s="1"/>
      <c r="M424" s="20">
        <f t="shared" si="7"/>
        <v>1</v>
      </c>
    </row>
    <row r="425" spans="1:13" ht="20.100000000000001" customHeight="1" x14ac:dyDescent="0.15">
      <c r="A425" s="1" t="s">
        <v>8</v>
      </c>
      <c r="B425" s="1" t="s">
        <v>7691</v>
      </c>
      <c r="C425" s="1" t="s">
        <v>7698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662</v>
      </c>
      <c r="J425" s="1" t="s">
        <v>663</v>
      </c>
      <c r="K425" s="1" t="s">
        <v>928</v>
      </c>
      <c r="L425" s="1"/>
      <c r="M425" s="20">
        <f t="shared" si="7"/>
        <v>1</v>
      </c>
    </row>
    <row r="426" spans="1:13" ht="20.100000000000001" customHeight="1" x14ac:dyDescent="0.15">
      <c r="A426" s="1" t="s">
        <v>8</v>
      </c>
      <c r="B426" s="1" t="s">
        <v>7691</v>
      </c>
      <c r="C426" s="1" t="s">
        <v>7699</v>
      </c>
      <c r="D426" s="1" t="s">
        <v>50</v>
      </c>
      <c r="E426" s="1" t="s">
        <v>51</v>
      </c>
      <c r="F426" s="1" t="s">
        <v>51</v>
      </c>
      <c r="G426" s="1" t="s">
        <v>52</v>
      </c>
      <c r="H426" s="1" t="s">
        <v>121</v>
      </c>
      <c r="I426" s="1" t="s">
        <v>662</v>
      </c>
      <c r="J426" s="1" t="s">
        <v>663</v>
      </c>
      <c r="K426" s="1" t="s">
        <v>7700</v>
      </c>
      <c r="L426" s="1"/>
      <c r="M426" s="20">
        <f t="shared" si="7"/>
        <v>1</v>
      </c>
    </row>
    <row r="427" spans="1:13" ht="20.100000000000001" customHeight="1" x14ac:dyDescent="0.15">
      <c r="A427" s="1" t="s">
        <v>8</v>
      </c>
      <c r="B427" s="1" t="s">
        <v>7691</v>
      </c>
      <c r="C427" s="1" t="s">
        <v>7701</v>
      </c>
      <c r="D427" s="1" t="s">
        <v>50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662</v>
      </c>
      <c r="J427" s="1" t="s">
        <v>663</v>
      </c>
      <c r="K427" s="1" t="s">
        <v>7702</v>
      </c>
      <c r="L427" s="1"/>
      <c r="M427" s="20">
        <f t="shared" si="7"/>
        <v>1</v>
      </c>
    </row>
    <row r="428" spans="1:13" ht="20.100000000000001" customHeight="1" x14ac:dyDescent="0.15">
      <c r="A428" s="1" t="s">
        <v>8</v>
      </c>
      <c r="B428" s="1" t="s">
        <v>7691</v>
      </c>
      <c r="C428" s="1" t="s">
        <v>7703</v>
      </c>
      <c r="D428" s="1" t="s">
        <v>50</v>
      </c>
      <c r="E428" s="1" t="s">
        <v>51</v>
      </c>
      <c r="F428" s="1" t="s">
        <v>51</v>
      </c>
      <c r="G428" s="1" t="s">
        <v>52</v>
      </c>
      <c r="H428" s="1" t="s">
        <v>121</v>
      </c>
      <c r="I428" s="1" t="s">
        <v>662</v>
      </c>
      <c r="J428" s="1" t="s">
        <v>663</v>
      </c>
      <c r="K428" s="1" t="s">
        <v>7704</v>
      </c>
      <c r="L428" s="1"/>
      <c r="M428" s="20">
        <f t="shared" si="7"/>
        <v>1</v>
      </c>
    </row>
    <row r="429" spans="1:13" ht="20.100000000000001" customHeight="1" x14ac:dyDescent="0.15">
      <c r="A429" s="1" t="s">
        <v>8</v>
      </c>
      <c r="B429" s="1" t="s">
        <v>7691</v>
      </c>
      <c r="C429" s="1" t="s">
        <v>7705</v>
      </c>
      <c r="D429" s="1" t="s">
        <v>50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662</v>
      </c>
      <c r="J429" s="1" t="s">
        <v>663</v>
      </c>
      <c r="K429" s="1" t="s">
        <v>7706</v>
      </c>
      <c r="L429" s="1"/>
      <c r="M429" s="20">
        <f t="shared" si="7"/>
        <v>1</v>
      </c>
    </row>
    <row r="430" spans="1:13" ht="20.100000000000001" customHeight="1" x14ac:dyDescent="0.15">
      <c r="A430" s="1" t="s">
        <v>8</v>
      </c>
      <c r="B430" s="1" t="s">
        <v>7691</v>
      </c>
      <c r="C430" s="1" t="s">
        <v>7707</v>
      </c>
      <c r="D430" s="1" t="s">
        <v>50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662</v>
      </c>
      <c r="J430" s="1" t="s">
        <v>663</v>
      </c>
      <c r="K430" s="1" t="s">
        <v>7708</v>
      </c>
      <c r="L430" s="1"/>
      <c r="M430" s="20">
        <f t="shared" si="7"/>
        <v>1</v>
      </c>
    </row>
    <row r="431" spans="1:13" ht="20.100000000000001" customHeight="1" x14ac:dyDescent="0.15">
      <c r="A431" s="1" t="s">
        <v>8</v>
      </c>
      <c r="B431" s="1" t="s">
        <v>7691</v>
      </c>
      <c r="C431" s="1" t="s">
        <v>7709</v>
      </c>
      <c r="D431" s="1" t="s">
        <v>50</v>
      </c>
      <c r="E431" s="1" t="s">
        <v>51</v>
      </c>
      <c r="F431" s="1" t="s">
        <v>51</v>
      </c>
      <c r="G431" s="1" t="s">
        <v>52</v>
      </c>
      <c r="H431" s="1" t="s">
        <v>121</v>
      </c>
      <c r="I431" s="1" t="s">
        <v>662</v>
      </c>
      <c r="J431" s="1" t="s">
        <v>663</v>
      </c>
      <c r="K431" s="1" t="s">
        <v>7691</v>
      </c>
      <c r="L431" s="1"/>
      <c r="M431" s="20">
        <f t="shared" si="7"/>
        <v>1</v>
      </c>
    </row>
    <row r="432" spans="1:13" ht="20.100000000000001" customHeight="1" x14ac:dyDescent="0.15">
      <c r="A432" s="1" t="s">
        <v>8</v>
      </c>
      <c r="B432" s="1" t="s">
        <v>7691</v>
      </c>
      <c r="C432" s="1" t="s">
        <v>7710</v>
      </c>
      <c r="D432" s="1" t="s">
        <v>78</v>
      </c>
      <c r="E432" s="1" t="s">
        <v>51</v>
      </c>
      <c r="F432" s="1" t="s">
        <v>179</v>
      </c>
      <c r="G432" s="1" t="s">
        <v>82</v>
      </c>
      <c r="H432" s="1" t="s">
        <v>446</v>
      </c>
      <c r="I432" s="1" t="s">
        <v>84</v>
      </c>
      <c r="J432" s="1" t="s">
        <v>96</v>
      </c>
      <c r="K432" s="1" t="s">
        <v>7711</v>
      </c>
      <c r="L432" s="1"/>
      <c r="M432" s="20">
        <f t="shared" si="7"/>
        <v>0</v>
      </c>
    </row>
    <row r="433" spans="1:13" ht="20.100000000000001" customHeight="1" x14ac:dyDescent="0.15">
      <c r="A433" s="1" t="s">
        <v>8</v>
      </c>
      <c r="B433" s="1" t="s">
        <v>7691</v>
      </c>
      <c r="C433" s="1" t="s">
        <v>7712</v>
      </c>
      <c r="D433" s="1" t="s">
        <v>78</v>
      </c>
      <c r="E433" s="1" t="s">
        <v>51</v>
      </c>
      <c r="F433" s="1" t="s">
        <v>51</v>
      </c>
      <c r="G433" s="1" t="s">
        <v>52</v>
      </c>
      <c r="H433" s="1" t="s">
        <v>121</v>
      </c>
      <c r="I433" s="1" t="s">
        <v>662</v>
      </c>
      <c r="J433" s="1" t="s">
        <v>663</v>
      </c>
      <c r="K433" s="1" t="s">
        <v>7713</v>
      </c>
      <c r="L433" s="1"/>
      <c r="M433" s="20">
        <f t="shared" si="7"/>
        <v>1</v>
      </c>
    </row>
    <row r="434" spans="1:13" ht="20.100000000000001" customHeight="1" x14ac:dyDescent="0.15">
      <c r="A434" s="1" t="s">
        <v>8</v>
      </c>
      <c r="B434" s="1" t="s">
        <v>7691</v>
      </c>
      <c r="C434" s="1" t="s">
        <v>7714</v>
      </c>
      <c r="D434" s="1" t="s">
        <v>78</v>
      </c>
      <c r="E434" s="1" t="s">
        <v>51</v>
      </c>
      <c r="F434" s="1" t="s">
        <v>179</v>
      </c>
      <c r="G434" s="1" t="s">
        <v>82</v>
      </c>
      <c r="H434" s="1" t="s">
        <v>446</v>
      </c>
      <c r="I434" s="1" t="s">
        <v>84</v>
      </c>
      <c r="J434" s="1" t="s">
        <v>96</v>
      </c>
      <c r="K434" s="1" t="s">
        <v>7715</v>
      </c>
      <c r="L434" s="1"/>
      <c r="M434" s="20">
        <f t="shared" si="7"/>
        <v>0</v>
      </c>
    </row>
    <row r="435" spans="1:13" ht="20.100000000000001" customHeight="1" x14ac:dyDescent="0.15">
      <c r="A435" s="1" t="s">
        <v>8</v>
      </c>
      <c r="B435" s="1" t="s">
        <v>7691</v>
      </c>
      <c r="C435" s="1" t="s">
        <v>7716</v>
      </c>
      <c r="D435" s="1" t="s">
        <v>78</v>
      </c>
      <c r="E435" s="1" t="s">
        <v>51</v>
      </c>
      <c r="F435" s="1" t="s">
        <v>51</v>
      </c>
      <c r="G435" s="1" t="s">
        <v>52</v>
      </c>
      <c r="H435" s="1" t="s">
        <v>121</v>
      </c>
      <c r="I435" s="1" t="s">
        <v>662</v>
      </c>
      <c r="J435" s="1" t="s">
        <v>663</v>
      </c>
      <c r="K435" s="1" t="s">
        <v>7717</v>
      </c>
      <c r="L435" s="1"/>
      <c r="M435" s="20">
        <f t="shared" si="7"/>
        <v>1</v>
      </c>
    </row>
    <row r="436" spans="1:13" ht="20.100000000000001" customHeight="1" x14ac:dyDescent="0.15">
      <c r="A436" s="1" t="s">
        <v>8</v>
      </c>
      <c r="B436" s="1" t="s">
        <v>7691</v>
      </c>
      <c r="C436" s="1" t="s">
        <v>7718</v>
      </c>
      <c r="D436" s="1" t="s">
        <v>78</v>
      </c>
      <c r="E436" s="1" t="s">
        <v>51</v>
      </c>
      <c r="F436" s="1" t="s">
        <v>51</v>
      </c>
      <c r="G436" s="1" t="s">
        <v>52</v>
      </c>
      <c r="H436" s="1" t="s">
        <v>121</v>
      </c>
      <c r="I436" s="1" t="s">
        <v>662</v>
      </c>
      <c r="J436" s="1" t="s">
        <v>663</v>
      </c>
      <c r="K436" s="1" t="s">
        <v>7719</v>
      </c>
      <c r="L436" s="1"/>
      <c r="M436" s="20">
        <f t="shared" si="7"/>
        <v>1</v>
      </c>
    </row>
    <row r="437" spans="1:13" ht="20.100000000000001" customHeight="1" x14ac:dyDescent="0.15">
      <c r="A437" s="1" t="s">
        <v>8</v>
      </c>
      <c r="B437" s="1" t="s">
        <v>7720</v>
      </c>
      <c r="C437" s="1" t="s">
        <v>7721</v>
      </c>
      <c r="D437" s="1" t="s">
        <v>78</v>
      </c>
      <c r="E437" s="1" t="s">
        <v>51</v>
      </c>
      <c r="F437" s="1" t="s">
        <v>51</v>
      </c>
      <c r="G437" s="1" t="s">
        <v>82</v>
      </c>
      <c r="H437" s="1" t="s">
        <v>212</v>
      </c>
      <c r="I437" s="1" t="s">
        <v>84</v>
      </c>
      <c r="J437" s="1" t="s">
        <v>1137</v>
      </c>
      <c r="K437" s="1" t="s">
        <v>7722</v>
      </c>
      <c r="L437" s="1"/>
      <c r="M437" s="20">
        <f t="shared" si="7"/>
        <v>1</v>
      </c>
    </row>
    <row r="438" spans="1:13" ht="20.100000000000001" customHeight="1" x14ac:dyDescent="0.15">
      <c r="A438" s="1" t="s">
        <v>8</v>
      </c>
      <c r="B438" s="1" t="s">
        <v>7720</v>
      </c>
      <c r="C438" s="1" t="s">
        <v>7723</v>
      </c>
      <c r="D438" s="1" t="s">
        <v>78</v>
      </c>
      <c r="E438" s="1" t="s">
        <v>51</v>
      </c>
      <c r="F438" s="1" t="s">
        <v>51</v>
      </c>
      <c r="G438" s="1" t="s">
        <v>82</v>
      </c>
      <c r="H438" s="1" t="s">
        <v>212</v>
      </c>
      <c r="I438" s="1" t="s">
        <v>84</v>
      </c>
      <c r="J438" s="1" t="s">
        <v>1137</v>
      </c>
      <c r="K438" s="1" t="s">
        <v>7724</v>
      </c>
      <c r="L438" s="1"/>
      <c r="M438" s="20">
        <f t="shared" si="7"/>
        <v>1</v>
      </c>
    </row>
    <row r="439" spans="1:13" ht="20.100000000000001" customHeight="1" x14ac:dyDescent="0.15">
      <c r="A439" s="1" t="s">
        <v>8</v>
      </c>
      <c r="B439" s="1" t="s">
        <v>7720</v>
      </c>
      <c r="C439" s="1" t="s">
        <v>7725</v>
      </c>
      <c r="D439" s="1" t="s">
        <v>78</v>
      </c>
      <c r="E439" s="1" t="s">
        <v>51</v>
      </c>
      <c r="F439" s="1" t="s">
        <v>51</v>
      </c>
      <c r="G439" s="1" t="s">
        <v>82</v>
      </c>
      <c r="H439" s="1" t="s">
        <v>212</v>
      </c>
      <c r="I439" s="1" t="s">
        <v>84</v>
      </c>
      <c r="J439" s="1" t="s">
        <v>1137</v>
      </c>
      <c r="K439" s="1" t="s">
        <v>7726</v>
      </c>
      <c r="L439" s="1"/>
      <c r="M439" s="20">
        <f t="shared" si="7"/>
        <v>1</v>
      </c>
    </row>
    <row r="440" spans="1:13" ht="20.100000000000001" customHeight="1" x14ac:dyDescent="0.15">
      <c r="A440" s="1" t="s">
        <v>8</v>
      </c>
      <c r="B440" s="1" t="s">
        <v>7720</v>
      </c>
      <c r="C440" s="1" t="s">
        <v>7727</v>
      </c>
      <c r="D440" s="1" t="s">
        <v>78</v>
      </c>
      <c r="E440" s="1" t="s">
        <v>51</v>
      </c>
      <c r="F440" s="1" t="s">
        <v>51</v>
      </c>
      <c r="G440" s="1" t="s">
        <v>82</v>
      </c>
      <c r="H440" s="1" t="s">
        <v>212</v>
      </c>
      <c r="I440" s="1" t="s">
        <v>84</v>
      </c>
      <c r="J440" s="1" t="s">
        <v>1137</v>
      </c>
      <c r="K440" s="1" t="s">
        <v>7728</v>
      </c>
      <c r="L440" s="1"/>
      <c r="M440" s="20">
        <f t="shared" si="7"/>
        <v>1</v>
      </c>
    </row>
    <row r="441" spans="1:13" ht="20.100000000000001" customHeight="1" x14ac:dyDescent="0.15">
      <c r="A441" s="1" t="s">
        <v>8</v>
      </c>
      <c r="B441" s="1" t="s">
        <v>7720</v>
      </c>
      <c r="C441" s="1" t="s">
        <v>7729</v>
      </c>
      <c r="D441" s="1" t="s">
        <v>78</v>
      </c>
      <c r="E441" s="1" t="s">
        <v>51</v>
      </c>
      <c r="F441" s="1" t="s">
        <v>51</v>
      </c>
      <c r="G441" s="1" t="s">
        <v>82</v>
      </c>
      <c r="H441" s="1" t="s">
        <v>212</v>
      </c>
      <c r="I441" s="1" t="s">
        <v>84</v>
      </c>
      <c r="J441" s="1" t="s">
        <v>1137</v>
      </c>
      <c r="K441" s="1" t="s">
        <v>7730</v>
      </c>
      <c r="L441" s="1"/>
      <c r="M441" s="20">
        <f t="shared" si="7"/>
        <v>1</v>
      </c>
    </row>
    <row r="442" spans="1:13" ht="20.100000000000001" customHeight="1" x14ac:dyDescent="0.15">
      <c r="A442" s="1" t="s">
        <v>8</v>
      </c>
      <c r="B442" s="1" t="s">
        <v>7720</v>
      </c>
      <c r="C442" s="1" t="s">
        <v>7731</v>
      </c>
      <c r="D442" s="1" t="s">
        <v>78</v>
      </c>
      <c r="E442" s="1" t="s">
        <v>51</v>
      </c>
      <c r="F442" s="1" t="s">
        <v>51</v>
      </c>
      <c r="G442" s="1" t="s">
        <v>82</v>
      </c>
      <c r="H442" s="1" t="s">
        <v>212</v>
      </c>
      <c r="I442" s="1" t="s">
        <v>84</v>
      </c>
      <c r="J442" s="1" t="s">
        <v>1137</v>
      </c>
      <c r="K442" s="1" t="s">
        <v>7732</v>
      </c>
      <c r="L442" s="1"/>
      <c r="M442" s="20">
        <f t="shared" si="7"/>
        <v>1</v>
      </c>
    </row>
    <row r="443" spans="1:13" ht="20.100000000000001" customHeight="1" x14ac:dyDescent="0.15">
      <c r="A443" s="1" t="s">
        <v>8</v>
      </c>
      <c r="B443" s="1" t="s">
        <v>7720</v>
      </c>
      <c r="C443" s="1" t="s">
        <v>7733</v>
      </c>
      <c r="D443" s="1" t="s">
        <v>78</v>
      </c>
      <c r="E443" s="1" t="s">
        <v>51</v>
      </c>
      <c r="F443" s="1" t="s">
        <v>51</v>
      </c>
      <c r="G443" s="1" t="s">
        <v>52</v>
      </c>
      <c r="H443" s="1" t="s">
        <v>121</v>
      </c>
      <c r="I443" s="1" t="s">
        <v>662</v>
      </c>
      <c r="J443" s="1" t="s">
        <v>663</v>
      </c>
      <c r="K443" s="1" t="s">
        <v>7734</v>
      </c>
      <c r="L443" s="1"/>
      <c r="M443" s="20">
        <f t="shared" si="7"/>
        <v>1</v>
      </c>
    </row>
    <row r="444" spans="1:13" ht="20.100000000000001" customHeight="1" x14ac:dyDescent="0.15">
      <c r="A444" s="1" t="s">
        <v>8</v>
      </c>
      <c r="B444" s="1" t="s">
        <v>7720</v>
      </c>
      <c r="C444" s="1" t="s">
        <v>7735</v>
      </c>
      <c r="D444" s="1" t="s">
        <v>78</v>
      </c>
      <c r="E444" s="1" t="s">
        <v>51</v>
      </c>
      <c r="F444" s="1" t="s">
        <v>51</v>
      </c>
      <c r="G444" s="1" t="s">
        <v>52</v>
      </c>
      <c r="H444" s="1" t="s">
        <v>121</v>
      </c>
      <c r="I444" s="1" t="s">
        <v>662</v>
      </c>
      <c r="J444" s="1" t="s">
        <v>663</v>
      </c>
      <c r="K444" s="1" t="s">
        <v>7736</v>
      </c>
      <c r="L444" s="1"/>
      <c r="M444" s="20">
        <f t="shared" si="7"/>
        <v>1</v>
      </c>
    </row>
    <row r="445" spans="1:13" ht="20.100000000000001" customHeight="1" x14ac:dyDescent="0.15">
      <c r="A445" s="1" t="s">
        <v>8</v>
      </c>
      <c r="B445" s="1" t="s">
        <v>7737</v>
      </c>
      <c r="C445" s="1" t="s">
        <v>7738</v>
      </c>
      <c r="D445" s="1" t="s">
        <v>50</v>
      </c>
      <c r="E445" s="1" t="s">
        <v>51</v>
      </c>
      <c r="F445" s="1" t="s">
        <v>51</v>
      </c>
      <c r="G445" s="1" t="s">
        <v>52</v>
      </c>
      <c r="H445" s="1" t="s">
        <v>121</v>
      </c>
      <c r="I445" s="1" t="s">
        <v>662</v>
      </c>
      <c r="J445" s="1" t="s">
        <v>663</v>
      </c>
      <c r="K445" s="1" t="s">
        <v>7739</v>
      </c>
      <c r="L445" s="1"/>
      <c r="M445" s="20">
        <f t="shared" si="7"/>
        <v>1</v>
      </c>
    </row>
    <row r="446" spans="1:13" ht="20.100000000000001" customHeight="1" x14ac:dyDescent="0.15">
      <c r="A446" s="1" t="s">
        <v>8</v>
      </c>
      <c r="B446" s="1" t="s">
        <v>7737</v>
      </c>
      <c r="C446" s="1" t="s">
        <v>7740</v>
      </c>
      <c r="D446" s="1" t="s">
        <v>78</v>
      </c>
      <c r="E446" s="1" t="s">
        <v>51</v>
      </c>
      <c r="F446" s="1" t="s">
        <v>51</v>
      </c>
      <c r="G446" s="1" t="s">
        <v>52</v>
      </c>
      <c r="H446" s="1" t="s">
        <v>121</v>
      </c>
      <c r="I446" s="1" t="s">
        <v>662</v>
      </c>
      <c r="J446" s="1" t="s">
        <v>663</v>
      </c>
      <c r="K446" s="1" t="s">
        <v>7741</v>
      </c>
      <c r="L446" s="1"/>
      <c r="M446" s="20">
        <f t="shared" si="7"/>
        <v>1</v>
      </c>
    </row>
    <row r="447" spans="1:13" ht="20.100000000000001" customHeight="1" x14ac:dyDescent="0.15">
      <c r="A447" s="1" t="s">
        <v>8</v>
      </c>
      <c r="B447" s="1" t="s">
        <v>7737</v>
      </c>
      <c r="C447" s="1" t="s">
        <v>7742</v>
      </c>
      <c r="D447" s="1" t="s">
        <v>78</v>
      </c>
      <c r="E447" s="1" t="s">
        <v>51</v>
      </c>
      <c r="F447" s="1" t="s">
        <v>51</v>
      </c>
      <c r="G447" s="1" t="s">
        <v>52</v>
      </c>
      <c r="H447" s="1" t="s">
        <v>121</v>
      </c>
      <c r="I447" s="1" t="s">
        <v>662</v>
      </c>
      <c r="J447" s="1" t="s">
        <v>663</v>
      </c>
      <c r="K447" s="1" t="s">
        <v>7743</v>
      </c>
      <c r="L447" s="1"/>
      <c r="M447" s="20">
        <f t="shared" si="7"/>
        <v>1</v>
      </c>
    </row>
    <row r="448" spans="1:13" ht="20.100000000000001" customHeight="1" x14ac:dyDescent="0.15">
      <c r="A448" s="1" t="s">
        <v>8</v>
      </c>
      <c r="B448" s="1" t="s">
        <v>7737</v>
      </c>
      <c r="C448" s="1" t="s">
        <v>7744</v>
      </c>
      <c r="D448" s="1" t="s">
        <v>78</v>
      </c>
      <c r="E448" s="1" t="s">
        <v>51</v>
      </c>
      <c r="F448" s="1" t="s">
        <v>51</v>
      </c>
      <c r="G448" s="1" t="s">
        <v>52</v>
      </c>
      <c r="H448" s="1" t="s">
        <v>121</v>
      </c>
      <c r="I448" s="1" t="s">
        <v>662</v>
      </c>
      <c r="J448" s="1" t="s">
        <v>663</v>
      </c>
      <c r="K448" s="1" t="s">
        <v>7745</v>
      </c>
      <c r="L448" s="1"/>
      <c r="M448" s="20">
        <f t="shared" si="7"/>
        <v>1</v>
      </c>
    </row>
    <row r="449" spans="1:13" ht="20.100000000000001" customHeight="1" x14ac:dyDescent="0.15">
      <c r="A449" s="1" t="s">
        <v>8</v>
      </c>
      <c r="B449" s="1" t="s">
        <v>7737</v>
      </c>
      <c r="C449" s="1" t="s">
        <v>7746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121</v>
      </c>
      <c r="I449" s="1" t="s">
        <v>662</v>
      </c>
      <c r="J449" s="1" t="s">
        <v>663</v>
      </c>
      <c r="K449" s="1" t="s">
        <v>7747</v>
      </c>
      <c r="L449" s="1"/>
      <c r="M449" s="20">
        <f t="shared" si="7"/>
        <v>1</v>
      </c>
    </row>
    <row r="450" spans="1:13" ht="20.100000000000001" customHeight="1" x14ac:dyDescent="0.15">
      <c r="A450" s="1" t="s">
        <v>8</v>
      </c>
      <c r="B450" s="1" t="s">
        <v>7737</v>
      </c>
      <c r="C450" s="1" t="s">
        <v>7748</v>
      </c>
      <c r="D450" s="1" t="s">
        <v>78</v>
      </c>
      <c r="E450" s="1" t="s">
        <v>51</v>
      </c>
      <c r="F450" s="1" t="s">
        <v>51</v>
      </c>
      <c r="G450" s="1" t="s">
        <v>52</v>
      </c>
      <c r="H450" s="1" t="s">
        <v>121</v>
      </c>
      <c r="I450" s="1" t="s">
        <v>662</v>
      </c>
      <c r="J450" s="1" t="s">
        <v>663</v>
      </c>
      <c r="K450" s="1" t="s">
        <v>7749</v>
      </c>
      <c r="L450" s="1"/>
      <c r="M450" s="20">
        <f t="shared" si="7"/>
        <v>1</v>
      </c>
    </row>
    <row r="451" spans="1:13" ht="20.100000000000001" customHeight="1" x14ac:dyDescent="0.15">
      <c r="A451" s="1" t="s">
        <v>8</v>
      </c>
      <c r="B451" s="1" t="s">
        <v>7737</v>
      </c>
      <c r="C451" s="1" t="s">
        <v>7750</v>
      </c>
      <c r="D451" s="1" t="s">
        <v>78</v>
      </c>
      <c r="E451" s="1" t="s">
        <v>51</v>
      </c>
      <c r="F451" s="1" t="s">
        <v>81</v>
      </c>
      <c r="G451" s="1" t="s">
        <v>82</v>
      </c>
      <c r="H451" s="1" t="s">
        <v>83</v>
      </c>
      <c r="I451" s="1" t="s">
        <v>84</v>
      </c>
      <c r="J451" s="1" t="s">
        <v>85</v>
      </c>
      <c r="K451" s="1" t="s">
        <v>7751</v>
      </c>
      <c r="L451" s="1"/>
      <c r="M451" s="20">
        <f t="shared" si="7"/>
        <v>0</v>
      </c>
    </row>
    <row r="452" spans="1:13" ht="20.100000000000001" customHeight="1" x14ac:dyDescent="0.15">
      <c r="A452" s="1" t="s">
        <v>8</v>
      </c>
      <c r="B452" s="1" t="s">
        <v>7737</v>
      </c>
      <c r="C452" s="1" t="s">
        <v>7752</v>
      </c>
      <c r="D452" s="1" t="s">
        <v>78</v>
      </c>
      <c r="E452" s="1" t="s">
        <v>51</v>
      </c>
      <c r="F452" s="1" t="s">
        <v>179</v>
      </c>
      <c r="G452" s="1" t="s">
        <v>82</v>
      </c>
      <c r="H452" s="1" t="s">
        <v>446</v>
      </c>
      <c r="I452" s="1" t="s">
        <v>84</v>
      </c>
      <c r="J452" s="1" t="s">
        <v>96</v>
      </c>
      <c r="K452" s="1" t="s">
        <v>7753</v>
      </c>
      <c r="L452" s="1"/>
      <c r="M452" s="20">
        <f t="shared" ref="M452:M469" si="8">IF(F452="○",1,0)</f>
        <v>0</v>
      </c>
    </row>
    <row r="453" spans="1:13" ht="20.100000000000001" customHeight="1" x14ac:dyDescent="0.15">
      <c r="A453" s="1" t="s">
        <v>8</v>
      </c>
      <c r="B453" s="1" t="s">
        <v>7754</v>
      </c>
      <c r="C453" s="1" t="s">
        <v>7755</v>
      </c>
      <c r="D453" s="1" t="s">
        <v>50</v>
      </c>
      <c r="E453" s="1" t="s">
        <v>51</v>
      </c>
      <c r="F453" s="1" t="s">
        <v>51</v>
      </c>
      <c r="G453" s="1" t="s">
        <v>82</v>
      </c>
      <c r="H453" s="1" t="s">
        <v>129</v>
      </c>
      <c r="I453" s="1" t="s">
        <v>84</v>
      </c>
      <c r="J453" s="1" t="s">
        <v>130</v>
      </c>
      <c r="K453" s="1" t="s">
        <v>7756</v>
      </c>
      <c r="L453" s="1"/>
      <c r="M453" s="20">
        <f t="shared" si="8"/>
        <v>1</v>
      </c>
    </row>
    <row r="454" spans="1:13" ht="20.100000000000001" customHeight="1" x14ac:dyDescent="0.15">
      <c r="A454" s="1" t="s">
        <v>8</v>
      </c>
      <c r="B454" s="1" t="s">
        <v>7754</v>
      </c>
      <c r="C454" s="1" t="s">
        <v>7757</v>
      </c>
      <c r="D454" s="1" t="s">
        <v>50</v>
      </c>
      <c r="E454" s="1" t="s">
        <v>51</v>
      </c>
      <c r="F454" s="1" t="s">
        <v>51</v>
      </c>
      <c r="G454" s="1" t="s">
        <v>82</v>
      </c>
      <c r="H454" s="1" t="s">
        <v>2038</v>
      </c>
      <c r="I454" s="1" t="s">
        <v>84</v>
      </c>
      <c r="J454" s="1" t="s">
        <v>6853</v>
      </c>
      <c r="K454" s="1" t="s">
        <v>7758</v>
      </c>
      <c r="L454" s="1"/>
      <c r="M454" s="20">
        <f t="shared" si="8"/>
        <v>1</v>
      </c>
    </row>
    <row r="455" spans="1:13" ht="20.100000000000001" customHeight="1" x14ac:dyDescent="0.15">
      <c r="A455" s="1" t="s">
        <v>8</v>
      </c>
      <c r="B455" s="1" t="s">
        <v>7754</v>
      </c>
      <c r="C455" s="1" t="s">
        <v>7759</v>
      </c>
      <c r="D455" s="1" t="s">
        <v>50</v>
      </c>
      <c r="E455" s="1" t="s">
        <v>51</v>
      </c>
      <c r="F455" s="1" t="s">
        <v>51</v>
      </c>
      <c r="G455" s="1" t="s">
        <v>82</v>
      </c>
      <c r="H455" s="1" t="s">
        <v>2038</v>
      </c>
      <c r="I455" s="1" t="s">
        <v>84</v>
      </c>
      <c r="J455" s="1" t="s">
        <v>6853</v>
      </c>
      <c r="K455" s="1" t="s">
        <v>7760</v>
      </c>
      <c r="L455" s="1"/>
      <c r="M455" s="20">
        <f t="shared" si="8"/>
        <v>1</v>
      </c>
    </row>
    <row r="456" spans="1:13" ht="20.100000000000001" customHeight="1" x14ac:dyDescent="0.15">
      <c r="A456" s="1" t="s">
        <v>8</v>
      </c>
      <c r="B456" s="1" t="s">
        <v>7754</v>
      </c>
      <c r="C456" s="1" t="s">
        <v>7761</v>
      </c>
      <c r="D456" s="1" t="s">
        <v>50</v>
      </c>
      <c r="E456" s="1" t="s">
        <v>51</v>
      </c>
      <c r="F456" s="1" t="s">
        <v>51</v>
      </c>
      <c r="G456" s="1" t="s">
        <v>82</v>
      </c>
      <c r="H456" s="1" t="s">
        <v>2038</v>
      </c>
      <c r="I456" s="1" t="s">
        <v>84</v>
      </c>
      <c r="J456" s="1" t="s">
        <v>6853</v>
      </c>
      <c r="K456" s="1" t="s">
        <v>7762</v>
      </c>
      <c r="L456" s="1"/>
      <c r="M456" s="20">
        <f t="shared" si="8"/>
        <v>1</v>
      </c>
    </row>
    <row r="457" spans="1:13" ht="20.100000000000001" customHeight="1" x14ac:dyDescent="0.15">
      <c r="A457" s="1" t="s">
        <v>8</v>
      </c>
      <c r="B457" s="1" t="s">
        <v>7754</v>
      </c>
      <c r="C457" s="1" t="s">
        <v>7763</v>
      </c>
      <c r="D457" s="1" t="s">
        <v>50</v>
      </c>
      <c r="E457" s="1" t="s">
        <v>51</v>
      </c>
      <c r="F457" s="1" t="s">
        <v>51</v>
      </c>
      <c r="G457" s="1" t="s">
        <v>82</v>
      </c>
      <c r="H457" s="1" t="s">
        <v>2038</v>
      </c>
      <c r="I457" s="1" t="s">
        <v>84</v>
      </c>
      <c r="J457" s="1" t="s">
        <v>6853</v>
      </c>
      <c r="K457" s="1" t="s">
        <v>7764</v>
      </c>
      <c r="L457" s="1"/>
      <c r="M457" s="20">
        <f t="shared" si="8"/>
        <v>1</v>
      </c>
    </row>
    <row r="458" spans="1:13" ht="20.100000000000001" customHeight="1" x14ac:dyDescent="0.15">
      <c r="A458" s="1" t="s">
        <v>8</v>
      </c>
      <c r="B458" s="1" t="s">
        <v>7754</v>
      </c>
      <c r="C458" s="1" t="s">
        <v>7765</v>
      </c>
      <c r="D458" s="1" t="s">
        <v>50</v>
      </c>
      <c r="E458" s="1" t="s">
        <v>51</v>
      </c>
      <c r="F458" s="1" t="s">
        <v>51</v>
      </c>
      <c r="G458" s="1" t="s">
        <v>82</v>
      </c>
      <c r="H458" s="1" t="s">
        <v>2038</v>
      </c>
      <c r="I458" s="1" t="s">
        <v>84</v>
      </c>
      <c r="J458" s="1" t="s">
        <v>6853</v>
      </c>
      <c r="K458" s="1" t="s">
        <v>7766</v>
      </c>
      <c r="L458" s="1"/>
      <c r="M458" s="20">
        <f t="shared" si="8"/>
        <v>1</v>
      </c>
    </row>
    <row r="459" spans="1:13" ht="20.100000000000001" customHeight="1" x14ac:dyDescent="0.15">
      <c r="A459" s="1" t="s">
        <v>8</v>
      </c>
      <c r="B459" s="1" t="s">
        <v>7754</v>
      </c>
      <c r="C459" s="1" t="s">
        <v>7767</v>
      </c>
      <c r="D459" s="1" t="s">
        <v>50</v>
      </c>
      <c r="E459" s="1" t="s">
        <v>51</v>
      </c>
      <c r="F459" s="1" t="s">
        <v>81</v>
      </c>
      <c r="G459" s="1" t="s">
        <v>82</v>
      </c>
      <c r="H459" s="1" t="s">
        <v>180</v>
      </c>
      <c r="I459" s="1" t="s">
        <v>447</v>
      </c>
      <c r="J459" s="1" t="s">
        <v>730</v>
      </c>
      <c r="K459" s="1" t="s">
        <v>7768</v>
      </c>
      <c r="L459" s="1"/>
      <c r="M459" s="20">
        <f t="shared" si="8"/>
        <v>0</v>
      </c>
    </row>
    <row r="460" spans="1:13" ht="20.100000000000001" customHeight="1" x14ac:dyDescent="0.15">
      <c r="A460" s="1" t="s">
        <v>8</v>
      </c>
      <c r="B460" s="1" t="s">
        <v>7754</v>
      </c>
      <c r="C460" s="1" t="s">
        <v>7769</v>
      </c>
      <c r="D460" s="1" t="s">
        <v>50</v>
      </c>
      <c r="E460" s="1" t="s">
        <v>51</v>
      </c>
      <c r="F460" s="1" t="s">
        <v>81</v>
      </c>
      <c r="G460" s="1" t="s">
        <v>82</v>
      </c>
      <c r="H460" s="1" t="s">
        <v>83</v>
      </c>
      <c r="I460" s="1" t="s">
        <v>84</v>
      </c>
      <c r="J460" s="1" t="s">
        <v>85</v>
      </c>
      <c r="K460" s="1" t="s">
        <v>7770</v>
      </c>
      <c r="L460" s="1"/>
      <c r="M460" s="20">
        <f t="shared" si="8"/>
        <v>0</v>
      </c>
    </row>
    <row r="461" spans="1:13" ht="20.100000000000001" customHeight="1" x14ac:dyDescent="0.15">
      <c r="A461" s="1" t="s">
        <v>8</v>
      </c>
      <c r="B461" s="1" t="s">
        <v>7754</v>
      </c>
      <c r="C461" s="1" t="s">
        <v>7771</v>
      </c>
      <c r="D461" s="1" t="s">
        <v>50</v>
      </c>
      <c r="E461" s="1" t="s">
        <v>51</v>
      </c>
      <c r="F461" s="1" t="s">
        <v>51</v>
      </c>
      <c r="G461" s="1" t="s">
        <v>52</v>
      </c>
      <c r="H461" s="1" t="s">
        <v>121</v>
      </c>
      <c r="I461" s="1" t="s">
        <v>662</v>
      </c>
      <c r="J461" s="1" t="s">
        <v>663</v>
      </c>
      <c r="K461" s="1" t="s">
        <v>7772</v>
      </c>
      <c r="L461" s="1"/>
      <c r="M461" s="20">
        <f t="shared" si="8"/>
        <v>1</v>
      </c>
    </row>
    <row r="462" spans="1:13" ht="20.100000000000001" customHeight="1" x14ac:dyDescent="0.15">
      <c r="A462" s="1" t="s">
        <v>8</v>
      </c>
      <c r="B462" s="1" t="s">
        <v>7754</v>
      </c>
      <c r="C462" s="1" t="s">
        <v>7773</v>
      </c>
      <c r="D462" s="1" t="s">
        <v>50</v>
      </c>
      <c r="E462" s="1" t="s">
        <v>51</v>
      </c>
      <c r="F462" s="1" t="s">
        <v>51</v>
      </c>
      <c r="G462" s="1" t="s">
        <v>52</v>
      </c>
      <c r="H462" s="1" t="s">
        <v>121</v>
      </c>
      <c r="I462" s="1" t="s">
        <v>662</v>
      </c>
      <c r="J462" s="1" t="s">
        <v>663</v>
      </c>
      <c r="K462" s="1" t="s">
        <v>7774</v>
      </c>
      <c r="L462" s="1"/>
      <c r="M462" s="20">
        <f t="shared" si="8"/>
        <v>1</v>
      </c>
    </row>
    <row r="463" spans="1:13" ht="20.100000000000001" customHeight="1" x14ac:dyDescent="0.15">
      <c r="A463" s="1" t="s">
        <v>8</v>
      </c>
      <c r="B463" s="1" t="s">
        <v>7754</v>
      </c>
      <c r="C463" s="1" t="s">
        <v>7775</v>
      </c>
      <c r="D463" s="1" t="s">
        <v>50</v>
      </c>
      <c r="E463" s="1" t="s">
        <v>51</v>
      </c>
      <c r="F463" s="1" t="s">
        <v>51</v>
      </c>
      <c r="G463" s="1" t="s">
        <v>52</v>
      </c>
      <c r="H463" s="1" t="s">
        <v>121</v>
      </c>
      <c r="I463" s="1" t="s">
        <v>662</v>
      </c>
      <c r="J463" s="1" t="s">
        <v>663</v>
      </c>
      <c r="K463" s="1" t="s">
        <v>7754</v>
      </c>
      <c r="L463" s="1"/>
      <c r="M463" s="20">
        <f t="shared" si="8"/>
        <v>1</v>
      </c>
    </row>
    <row r="464" spans="1:13" ht="20.100000000000001" customHeight="1" x14ac:dyDescent="0.15">
      <c r="A464" s="1" t="s">
        <v>8</v>
      </c>
      <c r="B464" s="1" t="s">
        <v>7754</v>
      </c>
      <c r="C464" s="1" t="s">
        <v>7776</v>
      </c>
      <c r="D464" s="1" t="s">
        <v>78</v>
      </c>
      <c r="E464" s="1" t="s">
        <v>51</v>
      </c>
      <c r="F464" s="1" t="s">
        <v>51</v>
      </c>
      <c r="G464" s="1" t="s">
        <v>82</v>
      </c>
      <c r="H464" s="1" t="s">
        <v>2038</v>
      </c>
      <c r="I464" s="1" t="s">
        <v>84</v>
      </c>
      <c r="J464" s="1" t="s">
        <v>6853</v>
      </c>
      <c r="K464" s="1" t="s">
        <v>7777</v>
      </c>
      <c r="L464" s="1"/>
      <c r="M464" s="20">
        <f t="shared" si="8"/>
        <v>1</v>
      </c>
    </row>
    <row r="465" spans="1:13" ht="20.100000000000001" customHeight="1" x14ac:dyDescent="0.15">
      <c r="A465" s="1" t="s">
        <v>8</v>
      </c>
      <c r="B465" s="1" t="s">
        <v>7754</v>
      </c>
      <c r="C465" s="1" t="s">
        <v>7778</v>
      </c>
      <c r="D465" s="1" t="s">
        <v>78</v>
      </c>
      <c r="E465" s="1" t="s">
        <v>51</v>
      </c>
      <c r="F465" s="1" t="s">
        <v>51</v>
      </c>
      <c r="G465" s="1" t="s">
        <v>82</v>
      </c>
      <c r="H465" s="1" t="s">
        <v>2038</v>
      </c>
      <c r="I465" s="1" t="s">
        <v>84</v>
      </c>
      <c r="J465" s="1" t="s">
        <v>6853</v>
      </c>
      <c r="K465" s="1" t="s">
        <v>7779</v>
      </c>
      <c r="L465" s="1"/>
      <c r="M465" s="20">
        <f t="shared" si="8"/>
        <v>1</v>
      </c>
    </row>
    <row r="466" spans="1:13" ht="20.100000000000001" customHeight="1" x14ac:dyDescent="0.15">
      <c r="A466" s="1" t="s">
        <v>8</v>
      </c>
      <c r="B466" s="1" t="s">
        <v>7754</v>
      </c>
      <c r="C466" s="1" t="s">
        <v>7780</v>
      </c>
      <c r="D466" s="1" t="s">
        <v>78</v>
      </c>
      <c r="E466" s="1" t="s">
        <v>51</v>
      </c>
      <c r="F466" s="1" t="s">
        <v>51</v>
      </c>
      <c r="G466" s="1" t="s">
        <v>82</v>
      </c>
      <c r="H466" s="1" t="s">
        <v>2038</v>
      </c>
      <c r="I466" s="1" t="s">
        <v>84</v>
      </c>
      <c r="J466" s="1" t="s">
        <v>6853</v>
      </c>
      <c r="K466" s="1" t="s">
        <v>7781</v>
      </c>
      <c r="L466" s="1"/>
      <c r="M466" s="20">
        <f t="shared" si="8"/>
        <v>1</v>
      </c>
    </row>
    <row r="467" spans="1:13" ht="20.100000000000001" customHeight="1" x14ac:dyDescent="0.15">
      <c r="A467" s="1" t="s">
        <v>8</v>
      </c>
      <c r="B467" s="1" t="s">
        <v>7754</v>
      </c>
      <c r="C467" s="1" t="s">
        <v>7782</v>
      </c>
      <c r="D467" s="1" t="s">
        <v>78</v>
      </c>
      <c r="E467" s="1" t="s">
        <v>51</v>
      </c>
      <c r="F467" s="1" t="s">
        <v>51</v>
      </c>
      <c r="G467" s="1" t="s">
        <v>82</v>
      </c>
      <c r="H467" s="1" t="s">
        <v>2038</v>
      </c>
      <c r="I467" s="1" t="s">
        <v>84</v>
      </c>
      <c r="J467" s="1" t="s">
        <v>6853</v>
      </c>
      <c r="K467" s="1" t="s">
        <v>7783</v>
      </c>
      <c r="L467" s="1"/>
      <c r="M467" s="20">
        <f t="shared" si="8"/>
        <v>1</v>
      </c>
    </row>
    <row r="468" spans="1:13" ht="20.100000000000001" customHeight="1" x14ac:dyDescent="0.15">
      <c r="A468" s="1" t="s">
        <v>8</v>
      </c>
      <c r="B468" s="1" t="s">
        <v>7754</v>
      </c>
      <c r="C468" s="1" t="s">
        <v>7784</v>
      </c>
      <c r="D468" s="1" t="s">
        <v>78</v>
      </c>
      <c r="E468" s="1" t="s">
        <v>51</v>
      </c>
      <c r="F468" s="1" t="s">
        <v>51</v>
      </c>
      <c r="G468" s="1" t="s">
        <v>82</v>
      </c>
      <c r="H468" s="1" t="s">
        <v>2038</v>
      </c>
      <c r="I468" s="1" t="s">
        <v>84</v>
      </c>
      <c r="J468" s="1" t="s">
        <v>6853</v>
      </c>
      <c r="K468" s="1" t="s">
        <v>7785</v>
      </c>
      <c r="L468" s="1"/>
      <c r="M468" s="20">
        <f t="shared" si="8"/>
        <v>1</v>
      </c>
    </row>
    <row r="469" spans="1:13" ht="20.100000000000001" customHeight="1" x14ac:dyDescent="0.15">
      <c r="A469" s="1" t="s">
        <v>8</v>
      </c>
      <c r="B469" s="1" t="s">
        <v>7754</v>
      </c>
      <c r="C469" s="1" t="s">
        <v>7786</v>
      </c>
      <c r="D469" s="1" t="s">
        <v>78</v>
      </c>
      <c r="E469" s="1" t="s">
        <v>51</v>
      </c>
      <c r="F469" s="1" t="s">
        <v>179</v>
      </c>
      <c r="G469" s="1" t="s">
        <v>82</v>
      </c>
      <c r="H469" s="1" t="s">
        <v>83</v>
      </c>
      <c r="I469" s="1" t="s">
        <v>84</v>
      </c>
      <c r="J469" s="1" t="s">
        <v>85</v>
      </c>
      <c r="K469" s="1" t="s">
        <v>7787</v>
      </c>
      <c r="L469" s="1"/>
      <c r="M469" s="20">
        <f t="shared" si="8"/>
        <v>0</v>
      </c>
    </row>
  </sheetData>
  <autoFilter ref="A7:L469" xr:uid="{00000000-0009-0000-0000-00000A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610"/>
  <sheetViews>
    <sheetView topLeftCell="A403" workbookViewId="0">
      <selection activeCell="I410" sqref="I410"/>
    </sheetView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9032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SUBTOTAL(3,E8:E610)</f>
        <v>603</v>
      </c>
      <c r="F6" s="23">
        <f>SUBTOTAL(9,M8:M610)</f>
        <v>540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9</v>
      </c>
      <c r="B8" s="1" t="s">
        <v>7789</v>
      </c>
      <c r="C8" s="1" t="s">
        <v>7790</v>
      </c>
      <c r="D8" s="1" t="s">
        <v>50</v>
      </c>
      <c r="E8" s="1" t="s">
        <v>51</v>
      </c>
      <c r="F8" s="1" t="s">
        <v>51</v>
      </c>
      <c r="G8" s="1" t="s">
        <v>52</v>
      </c>
      <c r="H8" s="17" t="s">
        <v>121</v>
      </c>
      <c r="I8" s="17" t="s">
        <v>662</v>
      </c>
      <c r="J8" s="1" t="s">
        <v>663</v>
      </c>
      <c r="K8" s="1" t="s">
        <v>7791</v>
      </c>
      <c r="L8" s="1"/>
      <c r="M8" s="20">
        <f t="shared" ref="M8:M53" si="0">IF(F8="○",1,0)</f>
        <v>1</v>
      </c>
    </row>
    <row r="9" spans="1:14" ht="20.100000000000001" customHeight="1" x14ac:dyDescent="0.15">
      <c r="A9" s="1" t="s">
        <v>9</v>
      </c>
      <c r="B9" s="1" t="s">
        <v>7789</v>
      </c>
      <c r="C9" s="1" t="s">
        <v>7792</v>
      </c>
      <c r="D9" s="1" t="s">
        <v>50</v>
      </c>
      <c r="E9" s="1" t="s">
        <v>51</v>
      </c>
      <c r="F9" s="1" t="s">
        <v>51</v>
      </c>
      <c r="G9" s="1" t="s">
        <v>52</v>
      </c>
      <c r="H9" s="17" t="s">
        <v>121</v>
      </c>
      <c r="I9" s="17" t="s">
        <v>662</v>
      </c>
      <c r="J9" s="1" t="s">
        <v>663</v>
      </c>
      <c r="K9" s="1" t="s">
        <v>7793</v>
      </c>
      <c r="L9" s="1"/>
      <c r="M9" s="20">
        <f t="shared" si="0"/>
        <v>1</v>
      </c>
    </row>
    <row r="10" spans="1:14" ht="20.100000000000001" customHeight="1" x14ac:dyDescent="0.15">
      <c r="A10" s="1" t="s">
        <v>9</v>
      </c>
      <c r="B10" s="1" t="s">
        <v>7789</v>
      </c>
      <c r="C10" s="1" t="s">
        <v>7794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121</v>
      </c>
      <c r="I10" s="1" t="s">
        <v>662</v>
      </c>
      <c r="J10" s="1" t="s">
        <v>663</v>
      </c>
      <c r="K10" s="1" t="s">
        <v>7795</v>
      </c>
      <c r="L10" s="1"/>
      <c r="M10" s="20">
        <f t="shared" si="0"/>
        <v>1</v>
      </c>
    </row>
    <row r="11" spans="1:14" ht="20.100000000000001" customHeight="1" x14ac:dyDescent="0.15">
      <c r="A11" s="1" t="s">
        <v>9</v>
      </c>
      <c r="B11" s="1" t="s">
        <v>7789</v>
      </c>
      <c r="C11" s="1" t="s">
        <v>7796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662</v>
      </c>
      <c r="J11" s="1" t="s">
        <v>663</v>
      </c>
      <c r="K11" s="1" t="s">
        <v>7797</v>
      </c>
      <c r="L11" s="1"/>
      <c r="M11" s="20">
        <f t="shared" si="0"/>
        <v>1</v>
      </c>
    </row>
    <row r="12" spans="1:14" ht="20.100000000000001" customHeight="1" x14ac:dyDescent="0.15">
      <c r="A12" s="1" t="s">
        <v>9</v>
      </c>
      <c r="B12" s="1" t="s">
        <v>7789</v>
      </c>
      <c r="C12" s="1" t="s">
        <v>7798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662</v>
      </c>
      <c r="J12" s="1" t="s">
        <v>663</v>
      </c>
      <c r="K12" s="1" t="s">
        <v>7799</v>
      </c>
      <c r="L12" s="1"/>
      <c r="M12" s="20">
        <f t="shared" si="0"/>
        <v>1</v>
      </c>
    </row>
    <row r="13" spans="1:14" ht="20.100000000000001" customHeight="1" x14ac:dyDescent="0.15">
      <c r="A13" s="1" t="s">
        <v>9</v>
      </c>
      <c r="B13" s="1" t="s">
        <v>7789</v>
      </c>
      <c r="C13" s="1" t="s">
        <v>7800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662</v>
      </c>
      <c r="J13" s="1" t="s">
        <v>663</v>
      </c>
      <c r="K13" s="1" t="s">
        <v>7801</v>
      </c>
      <c r="L13" s="1"/>
      <c r="M13" s="20">
        <f t="shared" si="0"/>
        <v>1</v>
      </c>
      <c r="N13" s="3"/>
    </row>
    <row r="14" spans="1:14" ht="20.100000000000001" customHeight="1" x14ac:dyDescent="0.15">
      <c r="A14" s="1" t="s">
        <v>9</v>
      </c>
      <c r="B14" s="1" t="s">
        <v>7789</v>
      </c>
      <c r="C14" s="1" t="s">
        <v>7802</v>
      </c>
      <c r="D14" s="1" t="s">
        <v>50</v>
      </c>
      <c r="E14" s="1" t="s">
        <v>51</v>
      </c>
      <c r="F14" s="1" t="s">
        <v>51</v>
      </c>
      <c r="G14" s="1" t="s">
        <v>52</v>
      </c>
      <c r="H14" s="1" t="s">
        <v>121</v>
      </c>
      <c r="I14" s="1" t="s">
        <v>662</v>
      </c>
      <c r="J14" s="1" t="s">
        <v>663</v>
      </c>
      <c r="K14" s="1" t="s">
        <v>7803</v>
      </c>
      <c r="L14" s="1"/>
      <c r="M14" s="20">
        <f t="shared" si="0"/>
        <v>1</v>
      </c>
    </row>
    <row r="15" spans="1:14" ht="20.100000000000001" customHeight="1" x14ac:dyDescent="0.15">
      <c r="A15" s="1" t="s">
        <v>9</v>
      </c>
      <c r="B15" s="1" t="s">
        <v>7789</v>
      </c>
      <c r="C15" s="1" t="s">
        <v>7804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121</v>
      </c>
      <c r="I15" s="1" t="s">
        <v>662</v>
      </c>
      <c r="J15" s="1" t="s">
        <v>663</v>
      </c>
      <c r="K15" s="1" t="s">
        <v>7805</v>
      </c>
      <c r="L15" s="1"/>
      <c r="M15" s="20">
        <f t="shared" si="0"/>
        <v>1</v>
      </c>
    </row>
    <row r="16" spans="1:14" ht="20.100000000000001" customHeight="1" x14ac:dyDescent="0.15">
      <c r="A16" s="1" t="s">
        <v>9</v>
      </c>
      <c r="B16" s="1" t="s">
        <v>7789</v>
      </c>
      <c r="C16" s="1" t="s">
        <v>7806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662</v>
      </c>
      <c r="J16" s="1" t="s">
        <v>663</v>
      </c>
      <c r="K16" s="1" t="s">
        <v>7807</v>
      </c>
      <c r="L16" s="1"/>
      <c r="M16" s="20">
        <f t="shared" si="0"/>
        <v>1</v>
      </c>
    </row>
    <row r="17" spans="1:13" ht="20.100000000000001" customHeight="1" x14ac:dyDescent="0.15">
      <c r="A17" s="1" t="s">
        <v>9</v>
      </c>
      <c r="B17" s="1" t="s">
        <v>7789</v>
      </c>
      <c r="C17" s="1" t="s">
        <v>7808</v>
      </c>
      <c r="D17" s="1" t="s">
        <v>78</v>
      </c>
      <c r="E17" s="1" t="s">
        <v>51</v>
      </c>
      <c r="F17" s="1" t="s">
        <v>179</v>
      </c>
      <c r="G17" s="1" t="s">
        <v>82</v>
      </c>
      <c r="H17" s="1" t="s">
        <v>83</v>
      </c>
      <c r="I17" s="1" t="s">
        <v>447</v>
      </c>
      <c r="J17" s="1" t="s">
        <v>7809</v>
      </c>
      <c r="K17" s="1" t="s">
        <v>7810</v>
      </c>
      <c r="L17" s="1"/>
      <c r="M17" s="20">
        <f t="shared" si="0"/>
        <v>0</v>
      </c>
    </row>
    <row r="18" spans="1:13" ht="20.100000000000001" customHeight="1" x14ac:dyDescent="0.15">
      <c r="A18" s="1" t="s">
        <v>9</v>
      </c>
      <c r="B18" s="1" t="s">
        <v>7789</v>
      </c>
      <c r="C18" s="1" t="s">
        <v>7811</v>
      </c>
      <c r="D18" s="1" t="s">
        <v>78</v>
      </c>
      <c r="E18" s="1" t="s">
        <v>51</v>
      </c>
      <c r="F18" s="1" t="s">
        <v>179</v>
      </c>
      <c r="G18" s="1" t="s">
        <v>82</v>
      </c>
      <c r="H18" s="1" t="s">
        <v>83</v>
      </c>
      <c r="I18" s="1" t="s">
        <v>447</v>
      </c>
      <c r="J18" s="1" t="s">
        <v>7809</v>
      </c>
      <c r="K18" s="1" t="s">
        <v>7812</v>
      </c>
      <c r="L18" s="1"/>
      <c r="M18" s="20">
        <f t="shared" si="0"/>
        <v>0</v>
      </c>
    </row>
    <row r="19" spans="1:13" ht="20.100000000000001" customHeight="1" x14ac:dyDescent="0.15">
      <c r="A19" s="1" t="s">
        <v>9</v>
      </c>
      <c r="B19" s="1" t="s">
        <v>7789</v>
      </c>
      <c r="C19" s="1" t="s">
        <v>7813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121</v>
      </c>
      <c r="I19" s="1" t="s">
        <v>662</v>
      </c>
      <c r="J19" s="1" t="s">
        <v>663</v>
      </c>
      <c r="K19" s="1" t="s">
        <v>7814</v>
      </c>
      <c r="L19" s="1"/>
      <c r="M19" s="20">
        <f t="shared" si="0"/>
        <v>1</v>
      </c>
    </row>
    <row r="20" spans="1:13" ht="20.100000000000001" customHeight="1" x14ac:dyDescent="0.15">
      <c r="A20" s="1" t="s">
        <v>9</v>
      </c>
      <c r="B20" s="1" t="s">
        <v>7815</v>
      </c>
      <c r="C20" s="1" t="s">
        <v>7816</v>
      </c>
      <c r="D20" s="1" t="s">
        <v>50</v>
      </c>
      <c r="E20" s="1" t="s">
        <v>51</v>
      </c>
      <c r="F20" s="1" t="s">
        <v>51</v>
      </c>
      <c r="G20" s="1" t="s">
        <v>52</v>
      </c>
      <c r="H20" s="1" t="s">
        <v>53</v>
      </c>
      <c r="I20" s="1" t="s">
        <v>54</v>
      </c>
      <c r="J20" s="1" t="s">
        <v>55</v>
      </c>
      <c r="K20" s="1" t="s">
        <v>7817</v>
      </c>
      <c r="L20" s="1"/>
      <c r="M20" s="20">
        <f t="shared" si="0"/>
        <v>1</v>
      </c>
    </row>
    <row r="21" spans="1:13" ht="20.100000000000001" customHeight="1" x14ac:dyDescent="0.15">
      <c r="A21" s="1" t="s">
        <v>9</v>
      </c>
      <c r="B21" s="1" t="s">
        <v>7815</v>
      </c>
      <c r="C21" s="1" t="s">
        <v>7818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53</v>
      </c>
      <c r="I21" s="1" t="s">
        <v>54</v>
      </c>
      <c r="J21" s="1" t="s">
        <v>55</v>
      </c>
      <c r="K21" s="1" t="s">
        <v>7819</v>
      </c>
      <c r="L21" s="1"/>
      <c r="M21" s="20">
        <f t="shared" si="0"/>
        <v>1</v>
      </c>
    </row>
    <row r="22" spans="1:13" ht="20.100000000000001" customHeight="1" x14ac:dyDescent="0.15">
      <c r="A22" s="1" t="s">
        <v>9</v>
      </c>
      <c r="B22" s="1" t="s">
        <v>7815</v>
      </c>
      <c r="C22" s="1" t="s">
        <v>7820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53</v>
      </c>
      <c r="I22" s="1" t="s">
        <v>54</v>
      </c>
      <c r="J22" s="1" t="s">
        <v>55</v>
      </c>
      <c r="K22" s="1" t="s">
        <v>7821</v>
      </c>
      <c r="L22" s="1"/>
      <c r="M22" s="20">
        <f t="shared" si="0"/>
        <v>1</v>
      </c>
    </row>
    <row r="23" spans="1:13" ht="20.100000000000001" customHeight="1" x14ac:dyDescent="0.15">
      <c r="A23" s="1" t="s">
        <v>9</v>
      </c>
      <c r="B23" s="1" t="s">
        <v>7815</v>
      </c>
      <c r="C23" s="1" t="s">
        <v>7822</v>
      </c>
      <c r="D23" s="1" t="s">
        <v>50</v>
      </c>
      <c r="E23" s="1" t="s">
        <v>51</v>
      </c>
      <c r="F23" s="1" t="s">
        <v>26832</v>
      </c>
      <c r="G23" s="1" t="s">
        <v>82</v>
      </c>
      <c r="H23" s="1" t="s">
        <v>212</v>
      </c>
      <c r="I23" s="1" t="s">
        <v>447</v>
      </c>
      <c r="J23" s="1" t="s">
        <v>1137</v>
      </c>
      <c r="K23" s="1" t="s">
        <v>7823</v>
      </c>
      <c r="L23" s="1"/>
      <c r="M23" s="20">
        <f t="shared" si="0"/>
        <v>0</v>
      </c>
    </row>
    <row r="24" spans="1:13" ht="20.100000000000001" customHeight="1" x14ac:dyDescent="0.15">
      <c r="A24" s="1" t="s">
        <v>9</v>
      </c>
      <c r="B24" s="1" t="s">
        <v>7815</v>
      </c>
      <c r="C24" s="1" t="s">
        <v>7824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53</v>
      </c>
      <c r="I24" s="1" t="s">
        <v>54</v>
      </c>
      <c r="J24" s="1" t="s">
        <v>55</v>
      </c>
      <c r="K24" s="1" t="s">
        <v>7825</v>
      </c>
      <c r="L24" s="1"/>
      <c r="M24" s="20">
        <f t="shared" si="0"/>
        <v>1</v>
      </c>
    </row>
    <row r="25" spans="1:13" ht="20.100000000000001" customHeight="1" x14ac:dyDescent="0.15">
      <c r="A25" s="1" t="s">
        <v>9</v>
      </c>
      <c r="B25" s="1" t="s">
        <v>7815</v>
      </c>
      <c r="C25" s="1" t="s">
        <v>7826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53</v>
      </c>
      <c r="I25" s="1" t="s">
        <v>54</v>
      </c>
      <c r="J25" s="1" t="s">
        <v>55</v>
      </c>
      <c r="K25" s="1" t="s">
        <v>7827</v>
      </c>
      <c r="L25" s="1"/>
      <c r="M25" s="20">
        <f t="shared" si="0"/>
        <v>1</v>
      </c>
    </row>
    <row r="26" spans="1:13" ht="20.100000000000001" customHeight="1" x14ac:dyDescent="0.15">
      <c r="A26" s="1" t="s">
        <v>9</v>
      </c>
      <c r="B26" s="1" t="s">
        <v>7815</v>
      </c>
      <c r="C26" s="1" t="s">
        <v>7828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53</v>
      </c>
      <c r="I26" s="1" t="s">
        <v>54</v>
      </c>
      <c r="J26" s="1" t="s">
        <v>55</v>
      </c>
      <c r="K26" s="1" t="s">
        <v>7829</v>
      </c>
      <c r="L26" s="1"/>
      <c r="M26" s="20">
        <f t="shared" si="0"/>
        <v>1</v>
      </c>
    </row>
    <row r="27" spans="1:13" ht="20.100000000000001" customHeight="1" x14ac:dyDescent="0.15">
      <c r="A27" s="1" t="s">
        <v>9</v>
      </c>
      <c r="B27" s="1" t="s">
        <v>7815</v>
      </c>
      <c r="C27" s="1" t="s">
        <v>7830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53</v>
      </c>
      <c r="I27" s="1" t="s">
        <v>54</v>
      </c>
      <c r="J27" s="1" t="s">
        <v>55</v>
      </c>
      <c r="K27" s="1" t="s">
        <v>7831</v>
      </c>
      <c r="L27" s="1"/>
      <c r="M27" s="20">
        <f t="shared" si="0"/>
        <v>1</v>
      </c>
    </row>
    <row r="28" spans="1:13" ht="20.100000000000001" customHeight="1" x14ac:dyDescent="0.15">
      <c r="A28" s="1" t="s">
        <v>9</v>
      </c>
      <c r="B28" s="1" t="s">
        <v>7815</v>
      </c>
      <c r="C28" s="1" t="s">
        <v>7832</v>
      </c>
      <c r="D28" s="1" t="s">
        <v>50</v>
      </c>
      <c r="E28" s="1" t="s">
        <v>51</v>
      </c>
      <c r="F28" s="1" t="s">
        <v>26832</v>
      </c>
      <c r="G28" s="1" t="s">
        <v>82</v>
      </c>
      <c r="H28" s="1" t="s">
        <v>212</v>
      </c>
      <c r="I28" s="1" t="s">
        <v>447</v>
      </c>
      <c r="J28" s="1" t="s">
        <v>1137</v>
      </c>
      <c r="K28" s="1" t="s">
        <v>7833</v>
      </c>
      <c r="L28" s="1"/>
      <c r="M28" s="20">
        <f t="shared" si="0"/>
        <v>0</v>
      </c>
    </row>
    <row r="29" spans="1:13" ht="20.100000000000001" customHeight="1" x14ac:dyDescent="0.15">
      <c r="A29" s="1" t="s">
        <v>9</v>
      </c>
      <c r="B29" s="1" t="s">
        <v>7815</v>
      </c>
      <c r="C29" s="1" t="s">
        <v>7834</v>
      </c>
      <c r="D29" s="1" t="s">
        <v>50</v>
      </c>
      <c r="E29" s="1" t="s">
        <v>51</v>
      </c>
      <c r="F29" s="1" t="s">
        <v>51</v>
      </c>
      <c r="G29" s="1" t="s">
        <v>52</v>
      </c>
      <c r="H29" s="1" t="s">
        <v>53</v>
      </c>
      <c r="I29" s="1" t="s">
        <v>54</v>
      </c>
      <c r="J29" s="1" t="s">
        <v>55</v>
      </c>
      <c r="K29" s="1" t="s">
        <v>7835</v>
      </c>
      <c r="L29" s="1"/>
      <c r="M29" s="20">
        <f t="shared" si="0"/>
        <v>1</v>
      </c>
    </row>
    <row r="30" spans="1:13" ht="20.100000000000001" customHeight="1" x14ac:dyDescent="0.15">
      <c r="A30" s="1" t="s">
        <v>9</v>
      </c>
      <c r="B30" s="1" t="s">
        <v>7815</v>
      </c>
      <c r="C30" s="1" t="s">
        <v>7836</v>
      </c>
      <c r="D30" s="1" t="s">
        <v>50</v>
      </c>
      <c r="E30" s="1" t="s">
        <v>51</v>
      </c>
      <c r="F30" s="1" t="s">
        <v>51</v>
      </c>
      <c r="G30" s="1" t="s">
        <v>52</v>
      </c>
      <c r="H30" s="1" t="s">
        <v>53</v>
      </c>
      <c r="I30" s="1" t="s">
        <v>54</v>
      </c>
      <c r="J30" s="1" t="s">
        <v>55</v>
      </c>
      <c r="K30" s="1" t="s">
        <v>7837</v>
      </c>
      <c r="L30" s="1"/>
      <c r="M30" s="20">
        <f t="shared" si="0"/>
        <v>1</v>
      </c>
    </row>
    <row r="31" spans="1:13" ht="20.100000000000001" customHeight="1" x14ac:dyDescent="0.15">
      <c r="A31" s="1" t="s">
        <v>9</v>
      </c>
      <c r="B31" s="1" t="s">
        <v>7815</v>
      </c>
      <c r="C31" s="1" t="s">
        <v>7838</v>
      </c>
      <c r="D31" s="1" t="s">
        <v>50</v>
      </c>
      <c r="E31" s="1" t="s">
        <v>51</v>
      </c>
      <c r="F31" s="1" t="s">
        <v>51</v>
      </c>
      <c r="G31" s="1" t="s">
        <v>52</v>
      </c>
      <c r="H31" s="1" t="s">
        <v>53</v>
      </c>
      <c r="I31" s="1" t="s">
        <v>54</v>
      </c>
      <c r="J31" s="1" t="s">
        <v>55</v>
      </c>
      <c r="K31" s="1" t="s">
        <v>7839</v>
      </c>
      <c r="L31" s="1"/>
      <c r="M31" s="20">
        <f t="shared" si="0"/>
        <v>1</v>
      </c>
    </row>
    <row r="32" spans="1:13" ht="20.100000000000001" customHeight="1" x14ac:dyDescent="0.15">
      <c r="A32" s="1" t="s">
        <v>9</v>
      </c>
      <c r="B32" s="1" t="s">
        <v>7815</v>
      </c>
      <c r="C32" s="1" t="s">
        <v>7840</v>
      </c>
      <c r="D32" s="1" t="s">
        <v>50</v>
      </c>
      <c r="E32" s="1" t="s">
        <v>51</v>
      </c>
      <c r="F32" s="1" t="s">
        <v>51</v>
      </c>
      <c r="G32" s="1" t="s">
        <v>52</v>
      </c>
      <c r="H32" s="1" t="s">
        <v>53</v>
      </c>
      <c r="I32" s="1" t="s">
        <v>54</v>
      </c>
      <c r="J32" s="1" t="s">
        <v>55</v>
      </c>
      <c r="K32" s="1" t="s">
        <v>7841</v>
      </c>
      <c r="L32" s="1"/>
      <c r="M32" s="20">
        <f t="shared" si="0"/>
        <v>1</v>
      </c>
    </row>
    <row r="33" spans="1:13" ht="20.100000000000001" customHeight="1" x14ac:dyDescent="0.15">
      <c r="A33" s="1" t="s">
        <v>9</v>
      </c>
      <c r="B33" s="1" t="s">
        <v>7815</v>
      </c>
      <c r="C33" s="1" t="s">
        <v>7842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53</v>
      </c>
      <c r="I33" s="1" t="s">
        <v>54</v>
      </c>
      <c r="J33" s="1" t="s">
        <v>55</v>
      </c>
      <c r="K33" s="1" t="s">
        <v>7843</v>
      </c>
      <c r="L33" s="1"/>
      <c r="M33" s="20">
        <f t="shared" si="0"/>
        <v>1</v>
      </c>
    </row>
    <row r="34" spans="1:13" ht="20.100000000000001" customHeight="1" x14ac:dyDescent="0.15">
      <c r="A34" s="1" t="s">
        <v>9</v>
      </c>
      <c r="B34" s="1" t="s">
        <v>7815</v>
      </c>
      <c r="C34" s="1" t="s">
        <v>7844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53</v>
      </c>
      <c r="I34" s="1" t="s">
        <v>54</v>
      </c>
      <c r="J34" s="1" t="s">
        <v>55</v>
      </c>
      <c r="K34" s="1" t="s">
        <v>7845</v>
      </c>
      <c r="L34" s="1"/>
      <c r="M34" s="20">
        <f t="shared" si="0"/>
        <v>1</v>
      </c>
    </row>
    <row r="35" spans="1:13" ht="20.100000000000001" customHeight="1" x14ac:dyDescent="0.15">
      <c r="A35" s="1" t="s">
        <v>9</v>
      </c>
      <c r="B35" s="1" t="s">
        <v>7815</v>
      </c>
      <c r="C35" s="1" t="s">
        <v>7846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53</v>
      </c>
      <c r="I35" s="1" t="s">
        <v>54</v>
      </c>
      <c r="J35" s="1" t="s">
        <v>55</v>
      </c>
      <c r="K35" s="1" t="s">
        <v>7847</v>
      </c>
      <c r="L35" s="1"/>
      <c r="M35" s="20">
        <f t="shared" si="0"/>
        <v>1</v>
      </c>
    </row>
    <row r="36" spans="1:13" ht="20.100000000000001" customHeight="1" x14ac:dyDescent="0.15">
      <c r="A36" s="1" t="s">
        <v>9</v>
      </c>
      <c r="B36" s="1" t="s">
        <v>7815</v>
      </c>
      <c r="C36" s="1" t="s">
        <v>7848</v>
      </c>
      <c r="D36" s="1" t="s">
        <v>50</v>
      </c>
      <c r="E36" s="1" t="s">
        <v>51</v>
      </c>
      <c r="F36" s="1" t="s">
        <v>81</v>
      </c>
      <c r="G36" s="1" t="s">
        <v>82</v>
      </c>
      <c r="H36" s="1" t="s">
        <v>83</v>
      </c>
      <c r="I36" s="1" t="s">
        <v>447</v>
      </c>
      <c r="J36" s="1" t="s">
        <v>7809</v>
      </c>
      <c r="K36" s="1" t="s">
        <v>7849</v>
      </c>
      <c r="L36" s="1"/>
      <c r="M36" s="20">
        <f t="shared" si="0"/>
        <v>0</v>
      </c>
    </row>
    <row r="37" spans="1:13" ht="20.100000000000001" customHeight="1" x14ac:dyDescent="0.15">
      <c r="A37" s="1" t="s">
        <v>9</v>
      </c>
      <c r="B37" s="1" t="s">
        <v>7815</v>
      </c>
      <c r="C37" s="1" t="s">
        <v>7850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53</v>
      </c>
      <c r="I37" s="1" t="s">
        <v>54</v>
      </c>
      <c r="J37" s="1" t="s">
        <v>55</v>
      </c>
      <c r="K37" s="1" t="s">
        <v>7851</v>
      </c>
      <c r="L37" s="1"/>
      <c r="M37" s="20">
        <f t="shared" si="0"/>
        <v>1</v>
      </c>
    </row>
    <row r="38" spans="1:13" ht="20.100000000000001" customHeight="1" x14ac:dyDescent="0.15">
      <c r="A38" s="1" t="s">
        <v>9</v>
      </c>
      <c r="B38" s="1" t="s">
        <v>7815</v>
      </c>
      <c r="C38" s="1" t="s">
        <v>7852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53</v>
      </c>
      <c r="I38" s="1" t="s">
        <v>54</v>
      </c>
      <c r="J38" s="1" t="s">
        <v>55</v>
      </c>
      <c r="K38" s="1" t="s">
        <v>7853</v>
      </c>
      <c r="L38" s="1"/>
      <c r="M38" s="20">
        <f t="shared" si="0"/>
        <v>1</v>
      </c>
    </row>
    <row r="39" spans="1:13" ht="20.100000000000001" customHeight="1" x14ac:dyDescent="0.15">
      <c r="A39" s="1" t="s">
        <v>9</v>
      </c>
      <c r="B39" s="1" t="s">
        <v>7815</v>
      </c>
      <c r="C39" s="1" t="s">
        <v>7854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53</v>
      </c>
      <c r="I39" s="1" t="s">
        <v>54</v>
      </c>
      <c r="J39" s="1" t="s">
        <v>55</v>
      </c>
      <c r="K39" s="1" t="s">
        <v>7855</v>
      </c>
      <c r="L39" s="1"/>
      <c r="M39" s="20">
        <f t="shared" si="0"/>
        <v>1</v>
      </c>
    </row>
    <row r="40" spans="1:13" ht="20.100000000000001" customHeight="1" x14ac:dyDescent="0.15">
      <c r="A40" s="1" t="s">
        <v>9</v>
      </c>
      <c r="B40" s="1" t="s">
        <v>7815</v>
      </c>
      <c r="C40" s="1" t="s">
        <v>7856</v>
      </c>
      <c r="D40" s="1" t="s">
        <v>78</v>
      </c>
      <c r="E40" s="1" t="s">
        <v>51</v>
      </c>
      <c r="F40" s="1" t="s">
        <v>81</v>
      </c>
      <c r="G40" s="1" t="s">
        <v>82</v>
      </c>
      <c r="H40" s="1" t="s">
        <v>129</v>
      </c>
      <c r="I40" s="1" t="s">
        <v>7857</v>
      </c>
      <c r="J40" s="1" t="s">
        <v>7858</v>
      </c>
      <c r="K40" s="1" t="s">
        <v>7859</v>
      </c>
      <c r="L40" s="1"/>
      <c r="M40" s="20">
        <f t="shared" si="0"/>
        <v>0</v>
      </c>
    </row>
    <row r="41" spans="1:13" ht="20.100000000000001" customHeight="1" x14ac:dyDescent="0.15">
      <c r="A41" s="1" t="s">
        <v>9</v>
      </c>
      <c r="B41" s="1" t="s">
        <v>7815</v>
      </c>
      <c r="C41" s="1" t="s">
        <v>7860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662</v>
      </c>
      <c r="J41" s="1" t="s">
        <v>663</v>
      </c>
      <c r="K41" s="1" t="s">
        <v>7861</v>
      </c>
      <c r="L41" s="1"/>
      <c r="M41" s="20">
        <f t="shared" si="0"/>
        <v>1</v>
      </c>
    </row>
    <row r="42" spans="1:13" ht="20.100000000000001" customHeight="1" x14ac:dyDescent="0.15">
      <c r="A42" s="1" t="s">
        <v>9</v>
      </c>
      <c r="B42" s="1" t="s">
        <v>7815</v>
      </c>
      <c r="C42" s="1" t="s">
        <v>7862</v>
      </c>
      <c r="D42" s="1" t="s">
        <v>78</v>
      </c>
      <c r="E42" s="1" t="s">
        <v>51</v>
      </c>
      <c r="F42" s="1" t="s">
        <v>81</v>
      </c>
      <c r="G42" s="1" t="s">
        <v>82</v>
      </c>
      <c r="H42" s="1" t="s">
        <v>83</v>
      </c>
      <c r="I42" s="1" t="s">
        <v>447</v>
      </c>
      <c r="J42" s="1" t="s">
        <v>7809</v>
      </c>
      <c r="K42" s="1" t="s">
        <v>7863</v>
      </c>
      <c r="L42" s="1"/>
      <c r="M42" s="20">
        <f t="shared" si="0"/>
        <v>0</v>
      </c>
    </row>
    <row r="43" spans="1:13" ht="20.100000000000001" customHeight="1" x14ac:dyDescent="0.15">
      <c r="A43" s="1" t="s">
        <v>9</v>
      </c>
      <c r="B43" s="1" t="s">
        <v>7815</v>
      </c>
      <c r="C43" s="1" t="s">
        <v>7864</v>
      </c>
      <c r="D43" s="1" t="s">
        <v>78</v>
      </c>
      <c r="E43" s="1" t="s">
        <v>51</v>
      </c>
      <c r="F43" s="1" t="s">
        <v>179</v>
      </c>
      <c r="G43" s="1" t="s">
        <v>82</v>
      </c>
      <c r="H43" s="1" t="s">
        <v>83</v>
      </c>
      <c r="I43" s="1" t="s">
        <v>447</v>
      </c>
      <c r="J43" s="1" t="s">
        <v>7809</v>
      </c>
      <c r="K43" s="1" t="s">
        <v>7865</v>
      </c>
      <c r="L43" s="1"/>
      <c r="M43" s="20">
        <f t="shared" si="0"/>
        <v>0</v>
      </c>
    </row>
    <row r="44" spans="1:13" ht="20.100000000000001" customHeight="1" x14ac:dyDescent="0.15">
      <c r="A44" s="1" t="s">
        <v>9</v>
      </c>
      <c r="B44" s="1" t="s">
        <v>7815</v>
      </c>
      <c r="C44" s="1" t="s">
        <v>7866</v>
      </c>
      <c r="D44" s="1" t="s">
        <v>78</v>
      </c>
      <c r="E44" s="1" t="s">
        <v>51</v>
      </c>
      <c r="F44" s="1" t="s">
        <v>81</v>
      </c>
      <c r="G44" s="1" t="s">
        <v>82</v>
      </c>
      <c r="H44" s="1" t="s">
        <v>83</v>
      </c>
      <c r="I44" s="1" t="s">
        <v>447</v>
      </c>
      <c r="J44" s="1" t="s">
        <v>7809</v>
      </c>
      <c r="K44" s="1" t="s">
        <v>7867</v>
      </c>
      <c r="L44" s="1"/>
      <c r="M44" s="20">
        <f t="shared" si="0"/>
        <v>0</v>
      </c>
    </row>
    <row r="45" spans="1:13" ht="20.100000000000001" customHeight="1" x14ac:dyDescent="0.15">
      <c r="A45" s="1" t="s">
        <v>9</v>
      </c>
      <c r="B45" s="1" t="s">
        <v>7815</v>
      </c>
      <c r="C45" s="1" t="s">
        <v>7868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662</v>
      </c>
      <c r="J45" s="1" t="s">
        <v>663</v>
      </c>
      <c r="K45" s="1" t="s">
        <v>7869</v>
      </c>
      <c r="L45" s="1"/>
      <c r="M45" s="20">
        <f t="shared" si="0"/>
        <v>1</v>
      </c>
    </row>
    <row r="46" spans="1:13" ht="20.100000000000001" customHeight="1" x14ac:dyDescent="0.15">
      <c r="A46" s="1" t="s">
        <v>9</v>
      </c>
      <c r="B46" s="1" t="s">
        <v>7815</v>
      </c>
      <c r="C46" s="1" t="s">
        <v>7870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53</v>
      </c>
      <c r="I46" s="1" t="s">
        <v>54</v>
      </c>
      <c r="J46" s="1" t="s">
        <v>55</v>
      </c>
      <c r="K46" s="1" t="s">
        <v>7871</v>
      </c>
      <c r="L46" s="1"/>
      <c r="M46" s="20">
        <f t="shared" si="0"/>
        <v>1</v>
      </c>
    </row>
    <row r="47" spans="1:13" ht="20.100000000000001" customHeight="1" x14ac:dyDescent="0.15">
      <c r="A47" s="1" t="s">
        <v>9</v>
      </c>
      <c r="B47" s="1" t="s">
        <v>7815</v>
      </c>
      <c r="C47" s="1" t="s">
        <v>7872</v>
      </c>
      <c r="D47" s="1" t="s">
        <v>78</v>
      </c>
      <c r="E47" s="1" t="s">
        <v>51</v>
      </c>
      <c r="F47" s="1" t="s">
        <v>81</v>
      </c>
      <c r="G47" s="1" t="s">
        <v>82</v>
      </c>
      <c r="H47" s="1" t="s">
        <v>83</v>
      </c>
      <c r="I47" s="1" t="s">
        <v>447</v>
      </c>
      <c r="J47" s="1" t="s">
        <v>7809</v>
      </c>
      <c r="K47" s="1" t="s">
        <v>7873</v>
      </c>
      <c r="L47" s="1"/>
      <c r="M47" s="20">
        <f t="shared" si="0"/>
        <v>0</v>
      </c>
    </row>
    <row r="48" spans="1:13" ht="20.100000000000001" customHeight="1" x14ac:dyDescent="0.15">
      <c r="A48" s="1" t="s">
        <v>9</v>
      </c>
      <c r="B48" s="1" t="s">
        <v>7874</v>
      </c>
      <c r="C48" s="1" t="s">
        <v>7875</v>
      </c>
      <c r="D48" s="1" t="s">
        <v>50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662</v>
      </c>
      <c r="J48" s="1" t="s">
        <v>663</v>
      </c>
      <c r="K48" s="1" t="s">
        <v>7876</v>
      </c>
      <c r="L48" s="1"/>
      <c r="M48" s="20">
        <f t="shared" si="0"/>
        <v>1</v>
      </c>
    </row>
    <row r="49" spans="1:13" ht="20.100000000000001" customHeight="1" x14ac:dyDescent="0.15">
      <c r="A49" s="1" t="s">
        <v>9</v>
      </c>
      <c r="B49" s="1" t="s">
        <v>7874</v>
      </c>
      <c r="C49" s="1" t="s">
        <v>7877</v>
      </c>
      <c r="D49" s="1" t="s">
        <v>50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662</v>
      </c>
      <c r="J49" s="1" t="s">
        <v>663</v>
      </c>
      <c r="K49" s="1" t="s">
        <v>7878</v>
      </c>
      <c r="L49" s="1"/>
      <c r="M49" s="20">
        <f t="shared" si="0"/>
        <v>1</v>
      </c>
    </row>
    <row r="50" spans="1:13" ht="20.100000000000001" customHeight="1" x14ac:dyDescent="0.15">
      <c r="A50" s="1" t="s">
        <v>9</v>
      </c>
      <c r="B50" s="1" t="s">
        <v>7874</v>
      </c>
      <c r="C50" s="1" t="s">
        <v>7879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662</v>
      </c>
      <c r="J50" s="1" t="s">
        <v>663</v>
      </c>
      <c r="K50" s="1" t="s">
        <v>7880</v>
      </c>
      <c r="L50" s="1"/>
      <c r="M50" s="20">
        <f t="shared" si="0"/>
        <v>1</v>
      </c>
    </row>
    <row r="51" spans="1:13" ht="20.100000000000001" customHeight="1" x14ac:dyDescent="0.15">
      <c r="A51" s="1" t="s">
        <v>9</v>
      </c>
      <c r="B51" s="1" t="s">
        <v>7881</v>
      </c>
      <c r="C51" s="1" t="s">
        <v>7882</v>
      </c>
      <c r="D51" s="1" t="s">
        <v>50</v>
      </c>
      <c r="E51" s="1" t="s">
        <v>51</v>
      </c>
      <c r="F51" s="1" t="s">
        <v>51</v>
      </c>
      <c r="G51" s="1" t="s">
        <v>52</v>
      </c>
      <c r="H51" s="1" t="s">
        <v>53</v>
      </c>
      <c r="I51" s="1" t="s">
        <v>54</v>
      </c>
      <c r="J51" s="1" t="s">
        <v>55</v>
      </c>
      <c r="K51" s="1" t="s">
        <v>7883</v>
      </c>
      <c r="L51" s="1"/>
      <c r="M51" s="20">
        <f t="shared" si="0"/>
        <v>1</v>
      </c>
    </row>
    <row r="52" spans="1:13" ht="20.100000000000001" customHeight="1" x14ac:dyDescent="0.15">
      <c r="A52" s="1" t="s">
        <v>9</v>
      </c>
      <c r="B52" s="1" t="s">
        <v>7881</v>
      </c>
      <c r="C52" s="1" t="s">
        <v>7884</v>
      </c>
      <c r="D52" s="1" t="s">
        <v>50</v>
      </c>
      <c r="E52" s="1" t="s">
        <v>51</v>
      </c>
      <c r="F52" s="1" t="s">
        <v>51</v>
      </c>
      <c r="G52" s="1" t="s">
        <v>52</v>
      </c>
      <c r="H52" s="1" t="s">
        <v>53</v>
      </c>
      <c r="I52" s="1" t="s">
        <v>54</v>
      </c>
      <c r="J52" s="1" t="s">
        <v>55</v>
      </c>
      <c r="K52" s="1" t="s">
        <v>7885</v>
      </c>
      <c r="L52" s="1"/>
      <c r="M52" s="20">
        <f t="shared" si="0"/>
        <v>1</v>
      </c>
    </row>
    <row r="53" spans="1:13" ht="20.100000000000001" customHeight="1" x14ac:dyDescent="0.15">
      <c r="A53" s="1" t="s">
        <v>9</v>
      </c>
      <c r="B53" s="1" t="s">
        <v>7881</v>
      </c>
      <c r="C53" s="1" t="s">
        <v>7886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53</v>
      </c>
      <c r="I53" s="1" t="s">
        <v>54</v>
      </c>
      <c r="J53" s="1" t="s">
        <v>55</v>
      </c>
      <c r="K53" s="1" t="s">
        <v>7887</v>
      </c>
      <c r="L53" s="1"/>
      <c r="M53" s="20">
        <f t="shared" si="0"/>
        <v>1</v>
      </c>
    </row>
    <row r="54" spans="1:13" ht="20.100000000000001" customHeight="1" x14ac:dyDescent="0.15">
      <c r="A54" s="1" t="s">
        <v>9</v>
      </c>
      <c r="B54" s="1" t="s">
        <v>7881</v>
      </c>
      <c r="C54" s="1" t="s">
        <v>26797</v>
      </c>
      <c r="D54" s="1" t="s">
        <v>849</v>
      </c>
      <c r="E54" s="1" t="s">
        <v>51</v>
      </c>
      <c r="F54" s="1" t="s">
        <v>26832</v>
      </c>
      <c r="G54" s="1" t="s">
        <v>52</v>
      </c>
      <c r="H54" s="1" t="s">
        <v>121</v>
      </c>
      <c r="I54" s="1" t="s">
        <v>26798</v>
      </c>
      <c r="J54" s="1" t="s">
        <v>26799</v>
      </c>
      <c r="K54" s="1" t="s">
        <v>26800</v>
      </c>
      <c r="L54" s="1"/>
    </row>
    <row r="55" spans="1:13" ht="20.100000000000001" customHeight="1" x14ac:dyDescent="0.15">
      <c r="A55" s="1" t="s">
        <v>9</v>
      </c>
      <c r="B55" s="1" t="s">
        <v>7888</v>
      </c>
      <c r="C55" s="1" t="s">
        <v>7889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53</v>
      </c>
      <c r="I55" s="1" t="s">
        <v>54</v>
      </c>
      <c r="J55" s="1" t="s">
        <v>55</v>
      </c>
      <c r="K55" s="1" t="s">
        <v>7890</v>
      </c>
      <c r="L55" s="1"/>
      <c r="M55" s="20">
        <f t="shared" ref="M55:M118" si="1">IF(F55="○",1,0)</f>
        <v>1</v>
      </c>
    </row>
    <row r="56" spans="1:13" ht="20.100000000000001" customHeight="1" x14ac:dyDescent="0.15">
      <c r="A56" s="1" t="s">
        <v>9</v>
      </c>
      <c r="B56" s="1" t="s">
        <v>7888</v>
      </c>
      <c r="C56" s="1" t="s">
        <v>7891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53</v>
      </c>
      <c r="I56" s="1" t="s">
        <v>54</v>
      </c>
      <c r="J56" s="1" t="s">
        <v>55</v>
      </c>
      <c r="K56" s="1" t="s">
        <v>7892</v>
      </c>
      <c r="L56" s="1"/>
      <c r="M56" s="20">
        <f t="shared" si="1"/>
        <v>1</v>
      </c>
    </row>
    <row r="57" spans="1:13" ht="20.100000000000001" customHeight="1" x14ac:dyDescent="0.15">
      <c r="A57" s="1" t="s">
        <v>9</v>
      </c>
      <c r="B57" s="1" t="s">
        <v>7893</v>
      </c>
      <c r="C57" s="1" t="s">
        <v>7894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662</v>
      </c>
      <c r="J57" s="1" t="s">
        <v>663</v>
      </c>
      <c r="K57" s="1" t="s">
        <v>7895</v>
      </c>
      <c r="L57" s="1"/>
      <c r="M57" s="20">
        <f t="shared" si="1"/>
        <v>1</v>
      </c>
    </row>
    <row r="58" spans="1:13" ht="20.100000000000001" customHeight="1" x14ac:dyDescent="0.15">
      <c r="A58" s="1" t="s">
        <v>9</v>
      </c>
      <c r="B58" s="1" t="s">
        <v>7893</v>
      </c>
      <c r="C58" s="1" t="s">
        <v>7896</v>
      </c>
      <c r="D58" s="1" t="s">
        <v>50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662</v>
      </c>
      <c r="J58" s="1" t="s">
        <v>663</v>
      </c>
      <c r="K58" s="1" t="s">
        <v>7897</v>
      </c>
      <c r="L58" s="1"/>
      <c r="M58" s="20">
        <f t="shared" si="1"/>
        <v>1</v>
      </c>
    </row>
    <row r="59" spans="1:13" ht="20.100000000000001" customHeight="1" x14ac:dyDescent="0.15">
      <c r="A59" s="1" t="s">
        <v>9</v>
      </c>
      <c r="B59" s="1" t="s">
        <v>7893</v>
      </c>
      <c r="C59" s="1" t="s">
        <v>7898</v>
      </c>
      <c r="D59" s="1" t="s">
        <v>50</v>
      </c>
      <c r="E59" s="1" t="s">
        <v>51</v>
      </c>
      <c r="F59" s="1" t="s">
        <v>51</v>
      </c>
      <c r="G59" s="1" t="s">
        <v>52</v>
      </c>
      <c r="H59" s="1" t="s">
        <v>121</v>
      </c>
      <c r="I59" s="1" t="s">
        <v>662</v>
      </c>
      <c r="J59" s="1" t="s">
        <v>663</v>
      </c>
      <c r="K59" s="1" t="s">
        <v>7899</v>
      </c>
      <c r="L59" s="1"/>
      <c r="M59" s="20">
        <f t="shared" si="1"/>
        <v>1</v>
      </c>
    </row>
    <row r="60" spans="1:13" ht="20.100000000000001" customHeight="1" x14ac:dyDescent="0.15">
      <c r="A60" s="1" t="s">
        <v>9</v>
      </c>
      <c r="B60" s="1" t="s">
        <v>7893</v>
      </c>
      <c r="C60" s="1" t="s">
        <v>7900</v>
      </c>
      <c r="D60" s="1" t="s">
        <v>50</v>
      </c>
      <c r="E60" s="1" t="s">
        <v>51</v>
      </c>
      <c r="F60" s="1" t="s">
        <v>51</v>
      </c>
      <c r="G60" s="1" t="s">
        <v>52</v>
      </c>
      <c r="H60" s="1" t="s">
        <v>121</v>
      </c>
      <c r="I60" s="1" t="s">
        <v>662</v>
      </c>
      <c r="J60" s="1" t="s">
        <v>663</v>
      </c>
      <c r="K60" s="1" t="s">
        <v>7901</v>
      </c>
      <c r="L60" s="1"/>
      <c r="M60" s="20">
        <f t="shared" si="1"/>
        <v>1</v>
      </c>
    </row>
    <row r="61" spans="1:13" ht="20.100000000000001" customHeight="1" x14ac:dyDescent="0.15">
      <c r="A61" s="1" t="s">
        <v>9</v>
      </c>
      <c r="B61" s="1" t="s">
        <v>7893</v>
      </c>
      <c r="C61" s="1" t="s">
        <v>7902</v>
      </c>
      <c r="D61" s="1" t="s">
        <v>50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662</v>
      </c>
      <c r="J61" s="1" t="s">
        <v>663</v>
      </c>
      <c r="K61" s="1" t="s">
        <v>7903</v>
      </c>
      <c r="L61" s="1"/>
      <c r="M61" s="20">
        <f t="shared" si="1"/>
        <v>1</v>
      </c>
    </row>
    <row r="62" spans="1:13" ht="20.100000000000001" customHeight="1" x14ac:dyDescent="0.15">
      <c r="A62" s="1" t="s">
        <v>9</v>
      </c>
      <c r="B62" s="1" t="s">
        <v>7893</v>
      </c>
      <c r="C62" s="1" t="s">
        <v>7904</v>
      </c>
      <c r="D62" s="1" t="s">
        <v>50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662</v>
      </c>
      <c r="J62" s="1" t="s">
        <v>663</v>
      </c>
      <c r="K62" s="1" t="s">
        <v>7905</v>
      </c>
      <c r="L62" s="1"/>
      <c r="M62" s="20">
        <f t="shared" si="1"/>
        <v>1</v>
      </c>
    </row>
    <row r="63" spans="1:13" ht="20.100000000000001" customHeight="1" x14ac:dyDescent="0.15">
      <c r="A63" s="1" t="s">
        <v>9</v>
      </c>
      <c r="B63" s="1" t="s">
        <v>7893</v>
      </c>
      <c r="C63" s="1" t="s">
        <v>7906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121</v>
      </c>
      <c r="I63" s="1" t="s">
        <v>662</v>
      </c>
      <c r="J63" s="1" t="s">
        <v>663</v>
      </c>
      <c r="K63" s="1" t="s">
        <v>7907</v>
      </c>
      <c r="L63" s="1"/>
      <c r="M63" s="20">
        <f t="shared" si="1"/>
        <v>1</v>
      </c>
    </row>
    <row r="64" spans="1:13" ht="20.100000000000001" customHeight="1" x14ac:dyDescent="0.15">
      <c r="A64" s="1" t="s">
        <v>9</v>
      </c>
      <c r="B64" s="1" t="s">
        <v>7893</v>
      </c>
      <c r="C64" s="1" t="s">
        <v>7908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662</v>
      </c>
      <c r="J64" s="1" t="s">
        <v>663</v>
      </c>
      <c r="K64" s="1" t="s">
        <v>7909</v>
      </c>
      <c r="L64" s="1"/>
      <c r="M64" s="20">
        <f t="shared" si="1"/>
        <v>1</v>
      </c>
    </row>
    <row r="65" spans="1:13" ht="20.100000000000001" customHeight="1" x14ac:dyDescent="0.15">
      <c r="A65" s="1" t="s">
        <v>9</v>
      </c>
      <c r="B65" s="1" t="s">
        <v>7893</v>
      </c>
      <c r="C65" s="1" t="s">
        <v>7910</v>
      </c>
      <c r="D65" s="1" t="s">
        <v>50</v>
      </c>
      <c r="E65" s="1" t="s">
        <v>51</v>
      </c>
      <c r="F65" s="1" t="s">
        <v>51</v>
      </c>
      <c r="G65" s="1" t="s">
        <v>52</v>
      </c>
      <c r="H65" s="1" t="s">
        <v>121</v>
      </c>
      <c r="I65" s="1" t="s">
        <v>662</v>
      </c>
      <c r="J65" s="1" t="s">
        <v>663</v>
      </c>
      <c r="K65" s="1" t="s">
        <v>7911</v>
      </c>
      <c r="L65" s="1"/>
      <c r="M65" s="20">
        <f t="shared" si="1"/>
        <v>1</v>
      </c>
    </row>
    <row r="66" spans="1:13" ht="20.100000000000001" customHeight="1" x14ac:dyDescent="0.15">
      <c r="A66" s="1" t="s">
        <v>9</v>
      </c>
      <c r="B66" s="1" t="s">
        <v>7893</v>
      </c>
      <c r="C66" s="1" t="s">
        <v>7912</v>
      </c>
      <c r="D66" s="1" t="s">
        <v>50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662</v>
      </c>
      <c r="J66" s="1" t="s">
        <v>663</v>
      </c>
      <c r="K66" s="1" t="s">
        <v>7913</v>
      </c>
      <c r="L66" s="1"/>
      <c r="M66" s="20">
        <f t="shared" si="1"/>
        <v>1</v>
      </c>
    </row>
    <row r="67" spans="1:13" ht="20.100000000000001" customHeight="1" x14ac:dyDescent="0.15">
      <c r="A67" s="1" t="s">
        <v>9</v>
      </c>
      <c r="B67" s="1" t="s">
        <v>7893</v>
      </c>
      <c r="C67" s="1" t="s">
        <v>7914</v>
      </c>
      <c r="D67" s="1" t="s">
        <v>50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662</v>
      </c>
      <c r="J67" s="1" t="s">
        <v>663</v>
      </c>
      <c r="K67" s="1" t="s">
        <v>7915</v>
      </c>
      <c r="L67" s="1"/>
      <c r="M67" s="20">
        <f t="shared" si="1"/>
        <v>1</v>
      </c>
    </row>
    <row r="68" spans="1:13" ht="20.100000000000001" customHeight="1" x14ac:dyDescent="0.15">
      <c r="A68" s="1" t="s">
        <v>9</v>
      </c>
      <c r="B68" s="1" t="s">
        <v>7893</v>
      </c>
      <c r="C68" s="1" t="s">
        <v>7916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662</v>
      </c>
      <c r="J68" s="1" t="s">
        <v>663</v>
      </c>
      <c r="K68" s="1" t="s">
        <v>7917</v>
      </c>
      <c r="L68" s="1"/>
      <c r="M68" s="20">
        <f t="shared" si="1"/>
        <v>1</v>
      </c>
    </row>
    <row r="69" spans="1:13" ht="20.100000000000001" customHeight="1" x14ac:dyDescent="0.15">
      <c r="A69" s="1" t="s">
        <v>9</v>
      </c>
      <c r="B69" s="1" t="s">
        <v>7893</v>
      </c>
      <c r="C69" s="1" t="s">
        <v>7918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662</v>
      </c>
      <c r="J69" s="1" t="s">
        <v>663</v>
      </c>
      <c r="K69" s="1" t="s">
        <v>7919</v>
      </c>
      <c r="L69" s="1"/>
      <c r="M69" s="20">
        <f t="shared" si="1"/>
        <v>1</v>
      </c>
    </row>
    <row r="70" spans="1:13" ht="20.100000000000001" customHeight="1" x14ac:dyDescent="0.15">
      <c r="A70" s="1" t="s">
        <v>9</v>
      </c>
      <c r="B70" s="1" t="s">
        <v>7893</v>
      </c>
      <c r="C70" s="1" t="s">
        <v>7920</v>
      </c>
      <c r="D70" s="1" t="s">
        <v>50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662</v>
      </c>
      <c r="J70" s="1" t="s">
        <v>663</v>
      </c>
      <c r="K70" s="1" t="s">
        <v>7921</v>
      </c>
      <c r="L70" s="1"/>
      <c r="M70" s="20">
        <f t="shared" si="1"/>
        <v>1</v>
      </c>
    </row>
    <row r="71" spans="1:13" ht="20.100000000000001" customHeight="1" x14ac:dyDescent="0.15">
      <c r="A71" s="1" t="s">
        <v>9</v>
      </c>
      <c r="B71" s="1" t="s">
        <v>7893</v>
      </c>
      <c r="C71" s="1" t="s">
        <v>7922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662</v>
      </c>
      <c r="J71" s="1" t="s">
        <v>663</v>
      </c>
      <c r="K71" s="1" t="s">
        <v>7923</v>
      </c>
      <c r="L71" s="1"/>
      <c r="M71" s="20">
        <f t="shared" si="1"/>
        <v>1</v>
      </c>
    </row>
    <row r="72" spans="1:13" ht="20.100000000000001" customHeight="1" x14ac:dyDescent="0.15">
      <c r="A72" s="1" t="s">
        <v>9</v>
      </c>
      <c r="B72" s="1" t="s">
        <v>7893</v>
      </c>
      <c r="C72" s="1" t="s">
        <v>7924</v>
      </c>
      <c r="D72" s="1" t="s">
        <v>50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662</v>
      </c>
      <c r="J72" s="1" t="s">
        <v>663</v>
      </c>
      <c r="K72" s="1" t="s">
        <v>7925</v>
      </c>
      <c r="L72" s="1"/>
      <c r="M72" s="20">
        <f t="shared" si="1"/>
        <v>1</v>
      </c>
    </row>
    <row r="73" spans="1:13" ht="20.100000000000001" customHeight="1" x14ac:dyDescent="0.15">
      <c r="A73" s="1" t="s">
        <v>9</v>
      </c>
      <c r="B73" s="1" t="s">
        <v>7893</v>
      </c>
      <c r="C73" s="1" t="s">
        <v>7926</v>
      </c>
      <c r="D73" s="1" t="s">
        <v>50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662</v>
      </c>
      <c r="J73" s="1" t="s">
        <v>663</v>
      </c>
      <c r="K73" s="1" t="s">
        <v>7927</v>
      </c>
      <c r="L73" s="1"/>
      <c r="M73" s="20">
        <f t="shared" si="1"/>
        <v>1</v>
      </c>
    </row>
    <row r="74" spans="1:13" ht="20.100000000000001" customHeight="1" x14ac:dyDescent="0.15">
      <c r="A74" s="1" t="s">
        <v>9</v>
      </c>
      <c r="B74" s="1" t="s">
        <v>7893</v>
      </c>
      <c r="C74" s="1" t="s">
        <v>7928</v>
      </c>
      <c r="D74" s="1" t="s">
        <v>50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662</v>
      </c>
      <c r="J74" s="1" t="s">
        <v>663</v>
      </c>
      <c r="K74" s="1" t="s">
        <v>7929</v>
      </c>
      <c r="L74" s="1"/>
      <c r="M74" s="20">
        <f t="shared" si="1"/>
        <v>1</v>
      </c>
    </row>
    <row r="75" spans="1:13" ht="20.100000000000001" customHeight="1" x14ac:dyDescent="0.15">
      <c r="A75" s="1" t="s">
        <v>9</v>
      </c>
      <c r="B75" s="1" t="s">
        <v>7893</v>
      </c>
      <c r="C75" s="1" t="s">
        <v>7930</v>
      </c>
      <c r="D75" s="1" t="s">
        <v>50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662</v>
      </c>
      <c r="J75" s="1" t="s">
        <v>663</v>
      </c>
      <c r="K75" s="1" t="s">
        <v>7931</v>
      </c>
      <c r="L75" s="1"/>
      <c r="M75" s="20">
        <f t="shared" si="1"/>
        <v>1</v>
      </c>
    </row>
    <row r="76" spans="1:13" ht="20.100000000000001" customHeight="1" x14ac:dyDescent="0.15">
      <c r="A76" s="1" t="s">
        <v>9</v>
      </c>
      <c r="B76" s="1" t="s">
        <v>7893</v>
      </c>
      <c r="C76" s="1" t="s">
        <v>7932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662</v>
      </c>
      <c r="J76" s="1" t="s">
        <v>663</v>
      </c>
      <c r="K76" s="1" t="s">
        <v>7933</v>
      </c>
      <c r="L76" s="1"/>
      <c r="M76" s="20">
        <f t="shared" si="1"/>
        <v>1</v>
      </c>
    </row>
    <row r="77" spans="1:13" ht="20.100000000000001" customHeight="1" x14ac:dyDescent="0.15">
      <c r="A77" s="1" t="s">
        <v>9</v>
      </c>
      <c r="B77" s="1" t="s">
        <v>7893</v>
      </c>
      <c r="C77" s="1" t="s">
        <v>7934</v>
      </c>
      <c r="D77" s="1" t="s">
        <v>78</v>
      </c>
      <c r="E77" s="1" t="s">
        <v>51</v>
      </c>
      <c r="F77" s="1" t="s">
        <v>179</v>
      </c>
      <c r="G77" s="1" t="s">
        <v>82</v>
      </c>
      <c r="H77" s="1" t="s">
        <v>180</v>
      </c>
      <c r="I77" s="1" t="s">
        <v>4864</v>
      </c>
      <c r="J77" s="1" t="s">
        <v>96</v>
      </c>
      <c r="K77" s="1" t="s">
        <v>7935</v>
      </c>
      <c r="L77" s="1"/>
      <c r="M77" s="20">
        <f t="shared" si="1"/>
        <v>0</v>
      </c>
    </row>
    <row r="78" spans="1:13" ht="20.100000000000001" customHeight="1" x14ac:dyDescent="0.15">
      <c r="A78" s="1" t="s">
        <v>9</v>
      </c>
      <c r="B78" s="1" t="s">
        <v>7893</v>
      </c>
      <c r="C78" s="1" t="s">
        <v>7936</v>
      </c>
      <c r="D78" s="1" t="s">
        <v>78</v>
      </c>
      <c r="E78" s="1" t="s">
        <v>51</v>
      </c>
      <c r="F78" s="1" t="s">
        <v>179</v>
      </c>
      <c r="G78" s="1" t="s">
        <v>82</v>
      </c>
      <c r="H78" s="1" t="s">
        <v>180</v>
      </c>
      <c r="I78" s="1" t="s">
        <v>4864</v>
      </c>
      <c r="J78" s="1" t="s">
        <v>96</v>
      </c>
      <c r="K78" s="1" t="s">
        <v>7937</v>
      </c>
      <c r="L78" s="1"/>
      <c r="M78" s="20">
        <f t="shared" si="1"/>
        <v>0</v>
      </c>
    </row>
    <row r="79" spans="1:13" ht="20.100000000000001" customHeight="1" x14ac:dyDescent="0.15">
      <c r="A79" s="1" t="s">
        <v>9</v>
      </c>
      <c r="B79" s="1" t="s">
        <v>7893</v>
      </c>
      <c r="C79" s="1" t="s">
        <v>7938</v>
      </c>
      <c r="D79" s="1" t="s">
        <v>78</v>
      </c>
      <c r="E79" s="1" t="s">
        <v>51</v>
      </c>
      <c r="F79" s="1" t="s">
        <v>51</v>
      </c>
      <c r="G79" s="1" t="s">
        <v>52</v>
      </c>
      <c r="H79" s="1" t="s">
        <v>121</v>
      </c>
      <c r="I79" s="1" t="s">
        <v>662</v>
      </c>
      <c r="J79" s="1" t="s">
        <v>663</v>
      </c>
      <c r="K79" s="1" t="s">
        <v>7939</v>
      </c>
      <c r="L79" s="1"/>
      <c r="M79" s="20">
        <f t="shared" si="1"/>
        <v>1</v>
      </c>
    </row>
    <row r="80" spans="1:13" ht="20.100000000000001" customHeight="1" x14ac:dyDescent="0.15">
      <c r="A80" s="1" t="s">
        <v>9</v>
      </c>
      <c r="B80" s="1" t="s">
        <v>7893</v>
      </c>
      <c r="C80" s="1" t="s">
        <v>7940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662</v>
      </c>
      <c r="J80" s="1" t="s">
        <v>663</v>
      </c>
      <c r="K80" s="1" t="s">
        <v>7941</v>
      </c>
      <c r="L80" s="1"/>
      <c r="M80" s="20">
        <f t="shared" si="1"/>
        <v>1</v>
      </c>
    </row>
    <row r="81" spans="1:13" ht="20.100000000000001" customHeight="1" x14ac:dyDescent="0.15">
      <c r="A81" s="1" t="s">
        <v>9</v>
      </c>
      <c r="B81" s="1" t="s">
        <v>7893</v>
      </c>
      <c r="C81" s="1" t="s">
        <v>7942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121</v>
      </c>
      <c r="I81" s="1" t="s">
        <v>662</v>
      </c>
      <c r="J81" s="1" t="s">
        <v>663</v>
      </c>
      <c r="K81" s="1" t="s">
        <v>7943</v>
      </c>
      <c r="L81" s="1"/>
      <c r="M81" s="20">
        <f t="shared" si="1"/>
        <v>1</v>
      </c>
    </row>
    <row r="82" spans="1:13" ht="20.100000000000001" customHeight="1" x14ac:dyDescent="0.15">
      <c r="A82" s="1" t="s">
        <v>9</v>
      </c>
      <c r="B82" s="1" t="s">
        <v>7893</v>
      </c>
      <c r="C82" s="1" t="s">
        <v>7944</v>
      </c>
      <c r="D82" s="1" t="s">
        <v>849</v>
      </c>
      <c r="E82" s="1" t="s">
        <v>51</v>
      </c>
      <c r="F82" s="1" t="s">
        <v>26832</v>
      </c>
      <c r="G82" s="1" t="s">
        <v>82</v>
      </c>
      <c r="H82" s="1" t="s">
        <v>446</v>
      </c>
      <c r="I82" s="1" t="s">
        <v>84</v>
      </c>
      <c r="J82" s="1" t="s">
        <v>96</v>
      </c>
      <c r="K82" s="1" t="s">
        <v>7945</v>
      </c>
      <c r="L82" s="1"/>
      <c r="M82" s="20">
        <f t="shared" si="1"/>
        <v>0</v>
      </c>
    </row>
    <row r="83" spans="1:13" ht="20.100000000000001" customHeight="1" x14ac:dyDescent="0.15">
      <c r="A83" s="1" t="s">
        <v>9</v>
      </c>
      <c r="B83" s="1" t="s">
        <v>7946</v>
      </c>
      <c r="C83" s="1" t="s">
        <v>7947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121</v>
      </c>
      <c r="I83" s="1" t="s">
        <v>662</v>
      </c>
      <c r="J83" s="1" t="s">
        <v>663</v>
      </c>
      <c r="K83" s="1" t="s">
        <v>7948</v>
      </c>
      <c r="L83" s="1"/>
      <c r="M83" s="20">
        <f t="shared" si="1"/>
        <v>1</v>
      </c>
    </row>
    <row r="84" spans="1:13" ht="20.100000000000001" customHeight="1" x14ac:dyDescent="0.15">
      <c r="A84" s="1" t="s">
        <v>9</v>
      </c>
      <c r="B84" s="1" t="s">
        <v>7946</v>
      </c>
      <c r="C84" s="1" t="s">
        <v>7949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662</v>
      </c>
      <c r="J84" s="1" t="s">
        <v>663</v>
      </c>
      <c r="K84" s="1" t="s">
        <v>7950</v>
      </c>
      <c r="L84" s="1"/>
      <c r="M84" s="20">
        <f t="shared" si="1"/>
        <v>1</v>
      </c>
    </row>
    <row r="85" spans="1:13" ht="20.100000000000001" customHeight="1" x14ac:dyDescent="0.15">
      <c r="A85" s="1" t="s">
        <v>9</v>
      </c>
      <c r="B85" s="1" t="s">
        <v>7946</v>
      </c>
      <c r="C85" s="1" t="s">
        <v>7951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662</v>
      </c>
      <c r="J85" s="1" t="s">
        <v>663</v>
      </c>
      <c r="K85" s="1" t="s">
        <v>7952</v>
      </c>
      <c r="L85" s="1"/>
      <c r="M85" s="20">
        <f t="shared" si="1"/>
        <v>1</v>
      </c>
    </row>
    <row r="86" spans="1:13" ht="20.100000000000001" customHeight="1" x14ac:dyDescent="0.15">
      <c r="A86" s="1" t="s">
        <v>9</v>
      </c>
      <c r="B86" s="1" t="s">
        <v>7946</v>
      </c>
      <c r="C86" s="1" t="s">
        <v>7953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662</v>
      </c>
      <c r="J86" s="1" t="s">
        <v>663</v>
      </c>
      <c r="K86" s="1" t="s">
        <v>7954</v>
      </c>
      <c r="L86" s="1"/>
      <c r="M86" s="20">
        <f t="shared" si="1"/>
        <v>1</v>
      </c>
    </row>
    <row r="87" spans="1:13" ht="20.100000000000001" customHeight="1" x14ac:dyDescent="0.15">
      <c r="A87" s="1" t="s">
        <v>9</v>
      </c>
      <c r="B87" s="1" t="s">
        <v>7946</v>
      </c>
      <c r="C87" s="1" t="s">
        <v>7955</v>
      </c>
      <c r="D87" s="1" t="s">
        <v>78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662</v>
      </c>
      <c r="J87" s="1" t="s">
        <v>663</v>
      </c>
      <c r="K87" s="1" t="s">
        <v>7956</v>
      </c>
      <c r="L87" s="1"/>
      <c r="M87" s="20">
        <f t="shared" si="1"/>
        <v>1</v>
      </c>
    </row>
    <row r="88" spans="1:13" ht="20.100000000000001" customHeight="1" x14ac:dyDescent="0.15">
      <c r="A88" s="1" t="s">
        <v>9</v>
      </c>
      <c r="B88" s="1" t="s">
        <v>7946</v>
      </c>
      <c r="C88" s="1" t="s">
        <v>7957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662</v>
      </c>
      <c r="J88" s="1" t="s">
        <v>663</v>
      </c>
      <c r="K88" s="1" t="s">
        <v>7958</v>
      </c>
      <c r="L88" s="1"/>
      <c r="M88" s="20">
        <f t="shared" si="1"/>
        <v>1</v>
      </c>
    </row>
    <row r="89" spans="1:13" ht="20.100000000000001" customHeight="1" x14ac:dyDescent="0.15">
      <c r="A89" s="1" t="s">
        <v>9</v>
      </c>
      <c r="B89" s="1" t="s">
        <v>7959</v>
      </c>
      <c r="C89" s="1" t="s">
        <v>7960</v>
      </c>
      <c r="D89" s="1" t="s">
        <v>50</v>
      </c>
      <c r="E89" s="1" t="s">
        <v>51</v>
      </c>
      <c r="F89" s="1" t="s">
        <v>51</v>
      </c>
      <c r="G89" s="1" t="s">
        <v>52</v>
      </c>
      <c r="H89" s="1" t="s">
        <v>53</v>
      </c>
      <c r="I89" s="1" t="s">
        <v>54</v>
      </c>
      <c r="J89" s="1" t="s">
        <v>55</v>
      </c>
      <c r="K89" s="1" t="s">
        <v>7961</v>
      </c>
      <c r="L89" s="1"/>
      <c r="M89" s="20">
        <f t="shared" si="1"/>
        <v>1</v>
      </c>
    </row>
    <row r="90" spans="1:13" ht="20.100000000000001" customHeight="1" x14ac:dyDescent="0.15">
      <c r="A90" s="1" t="s">
        <v>9</v>
      </c>
      <c r="B90" s="1" t="s">
        <v>7959</v>
      </c>
      <c r="C90" s="1" t="s">
        <v>7962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53</v>
      </c>
      <c r="I90" s="1" t="s">
        <v>54</v>
      </c>
      <c r="J90" s="1" t="s">
        <v>55</v>
      </c>
      <c r="K90" s="1" t="s">
        <v>7963</v>
      </c>
      <c r="L90" s="1"/>
      <c r="M90" s="20">
        <f t="shared" si="1"/>
        <v>1</v>
      </c>
    </row>
    <row r="91" spans="1:13" ht="20.100000000000001" customHeight="1" x14ac:dyDescent="0.15">
      <c r="A91" s="1" t="s">
        <v>9</v>
      </c>
      <c r="B91" s="1" t="s">
        <v>7959</v>
      </c>
      <c r="C91" s="1" t="s">
        <v>7964</v>
      </c>
      <c r="D91" s="1" t="s">
        <v>50</v>
      </c>
      <c r="E91" s="1" t="s">
        <v>51</v>
      </c>
      <c r="F91" s="1" t="s">
        <v>51</v>
      </c>
      <c r="G91" s="1" t="s">
        <v>52</v>
      </c>
      <c r="H91" s="1" t="s">
        <v>53</v>
      </c>
      <c r="I91" s="1" t="s">
        <v>54</v>
      </c>
      <c r="J91" s="1" t="s">
        <v>55</v>
      </c>
      <c r="K91" s="1" t="s">
        <v>7965</v>
      </c>
      <c r="L91" s="1"/>
      <c r="M91" s="20">
        <f t="shared" si="1"/>
        <v>1</v>
      </c>
    </row>
    <row r="92" spans="1:13" ht="20.100000000000001" customHeight="1" x14ac:dyDescent="0.15">
      <c r="A92" s="1" t="s">
        <v>9</v>
      </c>
      <c r="B92" s="1" t="s">
        <v>7959</v>
      </c>
      <c r="C92" s="1" t="s">
        <v>7966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662</v>
      </c>
      <c r="J92" s="1" t="s">
        <v>663</v>
      </c>
      <c r="K92" s="1" t="s">
        <v>7967</v>
      </c>
      <c r="L92" s="1"/>
      <c r="M92" s="20">
        <f t="shared" si="1"/>
        <v>1</v>
      </c>
    </row>
    <row r="93" spans="1:13" ht="20.100000000000001" customHeight="1" x14ac:dyDescent="0.15">
      <c r="A93" s="1" t="s">
        <v>9</v>
      </c>
      <c r="B93" s="1" t="s">
        <v>7959</v>
      </c>
      <c r="C93" s="1" t="s">
        <v>7968</v>
      </c>
      <c r="D93" s="1" t="s">
        <v>78</v>
      </c>
      <c r="E93" s="1" t="s">
        <v>51</v>
      </c>
      <c r="F93" s="1" t="s">
        <v>51</v>
      </c>
      <c r="G93" s="1" t="s">
        <v>52</v>
      </c>
      <c r="H93" s="1" t="s">
        <v>53</v>
      </c>
      <c r="I93" s="1" t="s">
        <v>54</v>
      </c>
      <c r="J93" s="1" t="s">
        <v>55</v>
      </c>
      <c r="K93" s="1" t="s">
        <v>7969</v>
      </c>
      <c r="L93" s="1"/>
      <c r="M93" s="20">
        <f t="shared" si="1"/>
        <v>1</v>
      </c>
    </row>
    <row r="94" spans="1:13" ht="20.100000000000001" customHeight="1" x14ac:dyDescent="0.15">
      <c r="A94" s="1" t="s">
        <v>9</v>
      </c>
      <c r="B94" s="1" t="s">
        <v>7959</v>
      </c>
      <c r="C94" s="1" t="s">
        <v>7970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53</v>
      </c>
      <c r="I94" s="1" t="s">
        <v>54</v>
      </c>
      <c r="J94" s="1" t="s">
        <v>55</v>
      </c>
      <c r="K94" s="1" t="s">
        <v>7971</v>
      </c>
      <c r="L94" s="1"/>
      <c r="M94" s="20">
        <f t="shared" si="1"/>
        <v>1</v>
      </c>
    </row>
    <row r="95" spans="1:13" ht="20.100000000000001" customHeight="1" x14ac:dyDescent="0.15">
      <c r="A95" s="1" t="s">
        <v>9</v>
      </c>
      <c r="B95" s="1" t="s">
        <v>7959</v>
      </c>
      <c r="C95" s="1" t="s">
        <v>7972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53</v>
      </c>
      <c r="I95" s="1" t="s">
        <v>54</v>
      </c>
      <c r="J95" s="1" t="s">
        <v>55</v>
      </c>
      <c r="K95" s="1" t="s">
        <v>7973</v>
      </c>
      <c r="L95" s="1"/>
      <c r="M95" s="20">
        <f t="shared" si="1"/>
        <v>1</v>
      </c>
    </row>
    <row r="96" spans="1:13" ht="20.100000000000001" customHeight="1" x14ac:dyDescent="0.15">
      <c r="A96" s="1" t="s">
        <v>9</v>
      </c>
      <c r="B96" s="1" t="s">
        <v>7959</v>
      </c>
      <c r="C96" s="1" t="s">
        <v>7974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53</v>
      </c>
      <c r="I96" s="1" t="s">
        <v>54</v>
      </c>
      <c r="J96" s="1" t="s">
        <v>55</v>
      </c>
      <c r="K96" s="1" t="s">
        <v>7975</v>
      </c>
      <c r="L96" s="1"/>
      <c r="M96" s="20">
        <f t="shared" si="1"/>
        <v>1</v>
      </c>
    </row>
    <row r="97" spans="1:13" ht="20.100000000000001" customHeight="1" x14ac:dyDescent="0.15">
      <c r="A97" s="1" t="s">
        <v>9</v>
      </c>
      <c r="B97" s="1" t="s">
        <v>7959</v>
      </c>
      <c r="C97" s="1" t="s">
        <v>7976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54</v>
      </c>
      <c r="J97" s="1" t="s">
        <v>55</v>
      </c>
      <c r="K97" s="1" t="s">
        <v>7977</v>
      </c>
      <c r="L97" s="1"/>
      <c r="M97" s="20">
        <f t="shared" si="1"/>
        <v>1</v>
      </c>
    </row>
    <row r="98" spans="1:13" ht="20.100000000000001" customHeight="1" x14ac:dyDescent="0.15">
      <c r="A98" s="1" t="s">
        <v>9</v>
      </c>
      <c r="B98" s="1" t="s">
        <v>7959</v>
      </c>
      <c r="C98" s="1" t="s">
        <v>7978</v>
      </c>
      <c r="D98" s="1" t="s">
        <v>78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54</v>
      </c>
      <c r="J98" s="1" t="s">
        <v>55</v>
      </c>
      <c r="K98" s="1" t="s">
        <v>7979</v>
      </c>
      <c r="L98" s="1"/>
      <c r="M98" s="20">
        <f t="shared" si="1"/>
        <v>1</v>
      </c>
    </row>
    <row r="99" spans="1:13" ht="20.100000000000001" customHeight="1" x14ac:dyDescent="0.15">
      <c r="A99" s="1" t="s">
        <v>9</v>
      </c>
      <c r="B99" s="1" t="s">
        <v>7959</v>
      </c>
      <c r="C99" s="1" t="s">
        <v>7980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54</v>
      </c>
      <c r="J99" s="1" t="s">
        <v>55</v>
      </c>
      <c r="K99" s="1" t="s">
        <v>7981</v>
      </c>
      <c r="L99" s="1"/>
      <c r="M99" s="20">
        <f t="shared" si="1"/>
        <v>1</v>
      </c>
    </row>
    <row r="100" spans="1:13" ht="20.100000000000001" customHeight="1" x14ac:dyDescent="0.15">
      <c r="A100" s="1" t="s">
        <v>9</v>
      </c>
      <c r="B100" s="1" t="s">
        <v>7959</v>
      </c>
      <c r="C100" s="1" t="s">
        <v>7982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54</v>
      </c>
      <c r="J100" s="1" t="s">
        <v>55</v>
      </c>
      <c r="K100" s="1" t="s">
        <v>7983</v>
      </c>
      <c r="L100" s="1"/>
      <c r="M100" s="20">
        <f t="shared" si="1"/>
        <v>1</v>
      </c>
    </row>
    <row r="101" spans="1:13" ht="20.100000000000001" customHeight="1" x14ac:dyDescent="0.15">
      <c r="A101" s="1" t="s">
        <v>9</v>
      </c>
      <c r="B101" s="1" t="s">
        <v>7959</v>
      </c>
      <c r="C101" s="1" t="s">
        <v>7984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180</v>
      </c>
      <c r="I101" s="1" t="s">
        <v>4864</v>
      </c>
      <c r="J101" s="1" t="s">
        <v>96</v>
      </c>
      <c r="K101" s="1" t="s">
        <v>7985</v>
      </c>
      <c r="L101" s="1"/>
      <c r="M101" s="20">
        <f t="shared" si="1"/>
        <v>0</v>
      </c>
    </row>
    <row r="102" spans="1:13" ht="20.100000000000001" customHeight="1" x14ac:dyDescent="0.15">
      <c r="A102" s="1" t="s">
        <v>9</v>
      </c>
      <c r="B102" s="1" t="s">
        <v>7959</v>
      </c>
      <c r="C102" s="1" t="s">
        <v>7986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54</v>
      </c>
      <c r="J102" s="1" t="s">
        <v>55</v>
      </c>
      <c r="K102" s="1" t="s">
        <v>7987</v>
      </c>
      <c r="L102" s="1"/>
      <c r="M102" s="20">
        <f t="shared" si="1"/>
        <v>1</v>
      </c>
    </row>
    <row r="103" spans="1:13" ht="20.100000000000001" customHeight="1" x14ac:dyDescent="0.15">
      <c r="A103" s="1" t="s">
        <v>9</v>
      </c>
      <c r="B103" s="1" t="s">
        <v>7959</v>
      </c>
      <c r="C103" s="1" t="s">
        <v>7988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54</v>
      </c>
      <c r="J103" s="1" t="s">
        <v>55</v>
      </c>
      <c r="K103" s="1" t="s">
        <v>7989</v>
      </c>
      <c r="L103" s="1"/>
      <c r="M103" s="20">
        <f t="shared" si="1"/>
        <v>1</v>
      </c>
    </row>
    <row r="104" spans="1:13" ht="20.100000000000001" customHeight="1" x14ac:dyDescent="0.15">
      <c r="A104" s="1" t="s">
        <v>9</v>
      </c>
      <c r="B104" s="1" t="s">
        <v>7990</v>
      </c>
      <c r="C104" s="1" t="s">
        <v>7991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54</v>
      </c>
      <c r="J104" s="1" t="s">
        <v>55</v>
      </c>
      <c r="K104" s="1" t="s">
        <v>7992</v>
      </c>
      <c r="L104" s="1"/>
      <c r="M104" s="20">
        <f t="shared" si="1"/>
        <v>1</v>
      </c>
    </row>
    <row r="105" spans="1:13" ht="20.100000000000001" customHeight="1" x14ac:dyDescent="0.15">
      <c r="A105" s="1" t="s">
        <v>9</v>
      </c>
      <c r="B105" s="1" t="s">
        <v>7990</v>
      </c>
      <c r="C105" s="1" t="s">
        <v>7993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54</v>
      </c>
      <c r="J105" s="1" t="s">
        <v>55</v>
      </c>
      <c r="K105" s="1" t="s">
        <v>7994</v>
      </c>
      <c r="L105" s="1"/>
      <c r="M105" s="20">
        <f t="shared" si="1"/>
        <v>1</v>
      </c>
    </row>
    <row r="106" spans="1:13" ht="20.100000000000001" customHeight="1" x14ac:dyDescent="0.15">
      <c r="A106" s="1" t="s">
        <v>9</v>
      </c>
      <c r="B106" s="1" t="s">
        <v>7990</v>
      </c>
      <c r="C106" s="1" t="s">
        <v>7995</v>
      </c>
      <c r="D106" s="1" t="s">
        <v>78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54</v>
      </c>
      <c r="J106" s="1" t="s">
        <v>55</v>
      </c>
      <c r="K106" s="1" t="s">
        <v>7996</v>
      </c>
      <c r="L106" s="1"/>
      <c r="M106" s="20">
        <f t="shared" si="1"/>
        <v>1</v>
      </c>
    </row>
    <row r="107" spans="1:13" ht="20.100000000000001" customHeight="1" x14ac:dyDescent="0.15">
      <c r="A107" s="1" t="s">
        <v>9</v>
      </c>
      <c r="B107" s="1" t="s">
        <v>7990</v>
      </c>
      <c r="C107" s="1" t="s">
        <v>7997</v>
      </c>
      <c r="D107" s="1" t="s">
        <v>78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54</v>
      </c>
      <c r="J107" s="1" t="s">
        <v>55</v>
      </c>
      <c r="K107" s="1" t="s">
        <v>7998</v>
      </c>
      <c r="L107" s="1"/>
      <c r="M107" s="20">
        <f t="shared" si="1"/>
        <v>1</v>
      </c>
    </row>
    <row r="108" spans="1:13" ht="20.100000000000001" customHeight="1" x14ac:dyDescent="0.15">
      <c r="A108" s="1" t="s">
        <v>9</v>
      </c>
      <c r="B108" s="1" t="s">
        <v>7990</v>
      </c>
      <c r="C108" s="1" t="s">
        <v>7999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54</v>
      </c>
      <c r="J108" s="1" t="s">
        <v>55</v>
      </c>
      <c r="K108" s="1" t="s">
        <v>8000</v>
      </c>
      <c r="L108" s="1"/>
      <c r="M108" s="20">
        <f t="shared" si="1"/>
        <v>1</v>
      </c>
    </row>
    <row r="109" spans="1:13" ht="20.100000000000001" customHeight="1" x14ac:dyDescent="0.15">
      <c r="A109" s="1" t="s">
        <v>9</v>
      </c>
      <c r="B109" s="1" t="s">
        <v>7990</v>
      </c>
      <c r="C109" s="1" t="s">
        <v>8001</v>
      </c>
      <c r="D109" s="1" t="s">
        <v>78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54</v>
      </c>
      <c r="J109" s="1" t="s">
        <v>55</v>
      </c>
      <c r="K109" s="1" t="s">
        <v>8002</v>
      </c>
      <c r="L109" s="1"/>
      <c r="M109" s="20">
        <f t="shared" si="1"/>
        <v>1</v>
      </c>
    </row>
    <row r="110" spans="1:13" ht="20.100000000000001" customHeight="1" x14ac:dyDescent="0.15">
      <c r="A110" s="1" t="s">
        <v>9</v>
      </c>
      <c r="B110" s="1" t="s">
        <v>7990</v>
      </c>
      <c r="C110" s="1" t="s">
        <v>8003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54</v>
      </c>
      <c r="J110" s="1" t="s">
        <v>55</v>
      </c>
      <c r="K110" s="1" t="s">
        <v>8004</v>
      </c>
      <c r="L110" s="1"/>
      <c r="M110" s="20">
        <f t="shared" si="1"/>
        <v>1</v>
      </c>
    </row>
    <row r="111" spans="1:13" ht="20.100000000000001" customHeight="1" x14ac:dyDescent="0.15">
      <c r="A111" s="1" t="s">
        <v>9</v>
      </c>
      <c r="B111" s="1" t="s">
        <v>8005</v>
      </c>
      <c r="C111" s="1" t="s">
        <v>8006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54</v>
      </c>
      <c r="J111" s="1" t="s">
        <v>55</v>
      </c>
      <c r="K111" s="1" t="s">
        <v>8007</v>
      </c>
      <c r="L111" s="1"/>
      <c r="M111" s="20">
        <f t="shared" si="1"/>
        <v>1</v>
      </c>
    </row>
    <row r="112" spans="1:13" ht="20.100000000000001" customHeight="1" x14ac:dyDescent="0.15">
      <c r="A112" s="1" t="s">
        <v>9</v>
      </c>
      <c r="B112" s="1" t="s">
        <v>8005</v>
      </c>
      <c r="C112" s="1" t="s">
        <v>8008</v>
      </c>
      <c r="D112" s="1" t="s">
        <v>50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54</v>
      </c>
      <c r="J112" s="1" t="s">
        <v>55</v>
      </c>
      <c r="K112" s="1" t="s">
        <v>8009</v>
      </c>
      <c r="L112" s="1"/>
      <c r="M112" s="20">
        <f t="shared" si="1"/>
        <v>1</v>
      </c>
    </row>
    <row r="113" spans="1:13" ht="20.100000000000001" customHeight="1" x14ac:dyDescent="0.15">
      <c r="A113" s="1" t="s">
        <v>9</v>
      </c>
      <c r="B113" s="1" t="s">
        <v>8005</v>
      </c>
      <c r="C113" s="1" t="s">
        <v>8010</v>
      </c>
      <c r="D113" s="1" t="s">
        <v>50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54</v>
      </c>
      <c r="J113" s="1" t="s">
        <v>55</v>
      </c>
      <c r="K113" s="1" t="s">
        <v>8011</v>
      </c>
      <c r="L113" s="1"/>
      <c r="M113" s="20">
        <f t="shared" si="1"/>
        <v>1</v>
      </c>
    </row>
    <row r="114" spans="1:13" ht="20.100000000000001" customHeight="1" x14ac:dyDescent="0.15">
      <c r="A114" s="1" t="s">
        <v>9</v>
      </c>
      <c r="B114" s="1" t="s">
        <v>8005</v>
      </c>
      <c r="C114" s="1" t="s">
        <v>8012</v>
      </c>
      <c r="D114" s="1" t="s">
        <v>50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54</v>
      </c>
      <c r="J114" s="1" t="s">
        <v>55</v>
      </c>
      <c r="K114" s="1" t="s">
        <v>8013</v>
      </c>
      <c r="L114" s="1"/>
      <c r="M114" s="20">
        <f t="shared" si="1"/>
        <v>1</v>
      </c>
    </row>
    <row r="115" spans="1:13" ht="20.100000000000001" customHeight="1" x14ac:dyDescent="0.15">
      <c r="A115" s="1" t="s">
        <v>9</v>
      </c>
      <c r="B115" s="1" t="s">
        <v>8005</v>
      </c>
      <c r="C115" s="1" t="s">
        <v>8014</v>
      </c>
      <c r="D115" s="1" t="s">
        <v>50</v>
      </c>
      <c r="E115" s="1" t="s">
        <v>51</v>
      </c>
      <c r="F115" s="1" t="s">
        <v>51</v>
      </c>
      <c r="G115" s="1" t="s">
        <v>52</v>
      </c>
      <c r="H115" s="1" t="s">
        <v>53</v>
      </c>
      <c r="I115" s="1" t="s">
        <v>54</v>
      </c>
      <c r="J115" s="1" t="s">
        <v>55</v>
      </c>
      <c r="K115" s="1" t="s">
        <v>8015</v>
      </c>
      <c r="L115" s="1"/>
      <c r="M115" s="20">
        <f t="shared" si="1"/>
        <v>1</v>
      </c>
    </row>
    <row r="116" spans="1:13" ht="20.100000000000001" customHeight="1" x14ac:dyDescent="0.15">
      <c r="A116" s="1" t="s">
        <v>9</v>
      </c>
      <c r="B116" s="1" t="s">
        <v>8005</v>
      </c>
      <c r="C116" s="1" t="s">
        <v>8016</v>
      </c>
      <c r="D116" s="1" t="s">
        <v>50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54</v>
      </c>
      <c r="J116" s="1" t="s">
        <v>55</v>
      </c>
      <c r="K116" s="1" t="s">
        <v>8017</v>
      </c>
      <c r="L116" s="1"/>
      <c r="M116" s="20">
        <f t="shared" si="1"/>
        <v>1</v>
      </c>
    </row>
    <row r="117" spans="1:13" ht="20.100000000000001" customHeight="1" x14ac:dyDescent="0.15">
      <c r="A117" s="1" t="s">
        <v>9</v>
      </c>
      <c r="B117" s="1" t="s">
        <v>8005</v>
      </c>
      <c r="C117" s="1" t="s">
        <v>8018</v>
      </c>
      <c r="D117" s="1" t="s">
        <v>50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54</v>
      </c>
      <c r="J117" s="1" t="s">
        <v>55</v>
      </c>
      <c r="K117" s="1" t="s">
        <v>8019</v>
      </c>
      <c r="L117" s="1"/>
      <c r="M117" s="20">
        <f t="shared" si="1"/>
        <v>1</v>
      </c>
    </row>
    <row r="118" spans="1:13" ht="20.100000000000001" customHeight="1" x14ac:dyDescent="0.15">
      <c r="A118" s="1" t="s">
        <v>9</v>
      </c>
      <c r="B118" s="1" t="s">
        <v>8005</v>
      </c>
      <c r="C118" s="1" t="s">
        <v>8020</v>
      </c>
      <c r="D118" s="1" t="s">
        <v>50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54</v>
      </c>
      <c r="J118" s="1" t="s">
        <v>55</v>
      </c>
      <c r="K118" s="1" t="s">
        <v>8021</v>
      </c>
      <c r="L118" s="1"/>
      <c r="M118" s="20">
        <f t="shared" si="1"/>
        <v>1</v>
      </c>
    </row>
    <row r="119" spans="1:13" ht="20.100000000000001" customHeight="1" x14ac:dyDescent="0.15">
      <c r="A119" s="1" t="s">
        <v>9</v>
      </c>
      <c r="B119" s="1" t="s">
        <v>8005</v>
      </c>
      <c r="C119" s="1" t="s">
        <v>8022</v>
      </c>
      <c r="D119" s="1" t="s">
        <v>50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54</v>
      </c>
      <c r="J119" s="1" t="s">
        <v>55</v>
      </c>
      <c r="K119" s="1" t="s">
        <v>8023</v>
      </c>
      <c r="L119" s="1"/>
      <c r="M119" s="20">
        <f t="shared" ref="M119:M182" si="2">IF(F119="○",1,0)</f>
        <v>1</v>
      </c>
    </row>
    <row r="120" spans="1:13" ht="20.100000000000001" customHeight="1" x14ac:dyDescent="0.15">
      <c r="A120" s="1" t="s">
        <v>9</v>
      </c>
      <c r="B120" s="1" t="s">
        <v>8005</v>
      </c>
      <c r="C120" s="1" t="s">
        <v>8024</v>
      </c>
      <c r="D120" s="1" t="s">
        <v>50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54</v>
      </c>
      <c r="J120" s="1" t="s">
        <v>55</v>
      </c>
      <c r="K120" s="1" t="s">
        <v>8025</v>
      </c>
      <c r="L120" s="1"/>
      <c r="M120" s="20">
        <f t="shared" si="2"/>
        <v>1</v>
      </c>
    </row>
    <row r="121" spans="1:13" ht="20.100000000000001" customHeight="1" x14ac:dyDescent="0.15">
      <c r="A121" s="1" t="s">
        <v>9</v>
      </c>
      <c r="B121" s="1" t="s">
        <v>8005</v>
      </c>
      <c r="C121" s="1" t="s">
        <v>8026</v>
      </c>
      <c r="D121" s="1" t="s">
        <v>50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54</v>
      </c>
      <c r="J121" s="1" t="s">
        <v>55</v>
      </c>
      <c r="K121" s="1" t="s">
        <v>8027</v>
      </c>
      <c r="L121" s="1"/>
      <c r="M121" s="20">
        <f t="shared" si="2"/>
        <v>1</v>
      </c>
    </row>
    <row r="122" spans="1:13" ht="20.100000000000001" customHeight="1" x14ac:dyDescent="0.15">
      <c r="A122" s="1" t="s">
        <v>9</v>
      </c>
      <c r="B122" s="1" t="s">
        <v>8005</v>
      </c>
      <c r="C122" s="1" t="s">
        <v>8028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54</v>
      </c>
      <c r="J122" s="1" t="s">
        <v>55</v>
      </c>
      <c r="K122" s="1" t="s">
        <v>8029</v>
      </c>
      <c r="L122" s="1"/>
      <c r="M122" s="20">
        <f t="shared" si="2"/>
        <v>1</v>
      </c>
    </row>
    <row r="123" spans="1:13" ht="20.100000000000001" customHeight="1" x14ac:dyDescent="0.15">
      <c r="A123" s="1" t="s">
        <v>9</v>
      </c>
      <c r="B123" s="1" t="s">
        <v>8005</v>
      </c>
      <c r="C123" s="1" t="s">
        <v>8030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54</v>
      </c>
      <c r="J123" s="1" t="s">
        <v>55</v>
      </c>
      <c r="K123" s="1" t="s">
        <v>8031</v>
      </c>
      <c r="L123" s="1"/>
      <c r="M123" s="20">
        <f t="shared" si="2"/>
        <v>1</v>
      </c>
    </row>
    <row r="124" spans="1:13" ht="20.100000000000001" customHeight="1" x14ac:dyDescent="0.15">
      <c r="A124" s="1" t="s">
        <v>9</v>
      </c>
      <c r="B124" s="1" t="s">
        <v>8005</v>
      </c>
      <c r="C124" s="1" t="s">
        <v>8032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53</v>
      </c>
      <c r="I124" s="1" t="s">
        <v>54</v>
      </c>
      <c r="J124" s="1" t="s">
        <v>55</v>
      </c>
      <c r="K124" s="1" t="s">
        <v>8033</v>
      </c>
      <c r="L124" s="1"/>
      <c r="M124" s="20">
        <f t="shared" si="2"/>
        <v>1</v>
      </c>
    </row>
    <row r="125" spans="1:13" ht="20.100000000000001" customHeight="1" x14ac:dyDescent="0.15">
      <c r="A125" s="1" t="s">
        <v>9</v>
      </c>
      <c r="B125" s="1" t="s">
        <v>8005</v>
      </c>
      <c r="C125" s="1" t="s">
        <v>8034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54</v>
      </c>
      <c r="J125" s="1" t="s">
        <v>55</v>
      </c>
      <c r="K125" s="1" t="s">
        <v>8035</v>
      </c>
      <c r="L125" s="1"/>
      <c r="M125" s="20">
        <f t="shared" si="2"/>
        <v>1</v>
      </c>
    </row>
    <row r="126" spans="1:13" ht="20.100000000000001" customHeight="1" x14ac:dyDescent="0.15">
      <c r="A126" s="1" t="s">
        <v>9</v>
      </c>
      <c r="B126" s="1" t="s">
        <v>8005</v>
      </c>
      <c r="C126" s="1" t="s">
        <v>8036</v>
      </c>
      <c r="D126" s="1" t="s">
        <v>78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54</v>
      </c>
      <c r="J126" s="1" t="s">
        <v>55</v>
      </c>
      <c r="K126" s="1" t="s">
        <v>8037</v>
      </c>
      <c r="L126" s="1"/>
      <c r="M126" s="20">
        <f t="shared" si="2"/>
        <v>1</v>
      </c>
    </row>
    <row r="127" spans="1:13" ht="20.100000000000001" customHeight="1" x14ac:dyDescent="0.15">
      <c r="A127" s="1" t="s">
        <v>9</v>
      </c>
      <c r="B127" s="1" t="s">
        <v>8005</v>
      </c>
      <c r="C127" s="1" t="s">
        <v>8038</v>
      </c>
      <c r="D127" s="1" t="s">
        <v>78</v>
      </c>
      <c r="E127" s="1" t="s">
        <v>51</v>
      </c>
      <c r="F127" s="1" t="s">
        <v>81</v>
      </c>
      <c r="G127" s="1" t="s">
        <v>82</v>
      </c>
      <c r="H127" s="1" t="s">
        <v>83</v>
      </c>
      <c r="I127" s="1" t="s">
        <v>447</v>
      </c>
      <c r="J127" s="1" t="s">
        <v>7809</v>
      </c>
      <c r="K127" s="1" t="s">
        <v>8039</v>
      </c>
      <c r="L127" s="1"/>
      <c r="M127" s="20">
        <f t="shared" si="2"/>
        <v>0</v>
      </c>
    </row>
    <row r="128" spans="1:13" ht="20.100000000000001" customHeight="1" x14ac:dyDescent="0.15">
      <c r="A128" s="1" t="s">
        <v>9</v>
      </c>
      <c r="B128" s="1" t="s">
        <v>8005</v>
      </c>
      <c r="C128" s="1" t="s">
        <v>8040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53</v>
      </c>
      <c r="I128" s="1" t="s">
        <v>54</v>
      </c>
      <c r="J128" s="1" t="s">
        <v>55</v>
      </c>
      <c r="K128" s="1" t="s">
        <v>8041</v>
      </c>
      <c r="L128" s="1"/>
      <c r="M128" s="20">
        <f t="shared" si="2"/>
        <v>1</v>
      </c>
    </row>
    <row r="129" spans="1:13" ht="20.100000000000001" customHeight="1" x14ac:dyDescent="0.15">
      <c r="A129" s="1" t="s">
        <v>9</v>
      </c>
      <c r="B129" s="1" t="s">
        <v>8005</v>
      </c>
      <c r="C129" s="1" t="s">
        <v>8042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53</v>
      </c>
      <c r="I129" s="1" t="s">
        <v>54</v>
      </c>
      <c r="J129" s="1" t="s">
        <v>55</v>
      </c>
      <c r="K129" s="1" t="s">
        <v>8043</v>
      </c>
      <c r="L129" s="1"/>
      <c r="M129" s="20">
        <f t="shared" si="2"/>
        <v>1</v>
      </c>
    </row>
    <row r="130" spans="1:13" ht="20.100000000000001" customHeight="1" x14ac:dyDescent="0.15">
      <c r="A130" s="1" t="s">
        <v>9</v>
      </c>
      <c r="B130" s="1" t="s">
        <v>8044</v>
      </c>
      <c r="C130" s="1" t="s">
        <v>8045</v>
      </c>
      <c r="D130" s="1" t="s">
        <v>50</v>
      </c>
      <c r="E130" s="1" t="s">
        <v>51</v>
      </c>
      <c r="F130" s="1" t="s">
        <v>51</v>
      </c>
      <c r="G130" s="1" t="s">
        <v>52</v>
      </c>
      <c r="H130" s="1" t="s">
        <v>53</v>
      </c>
      <c r="I130" s="1" t="s">
        <v>54</v>
      </c>
      <c r="J130" s="1" t="s">
        <v>55</v>
      </c>
      <c r="K130" s="1" t="s">
        <v>8046</v>
      </c>
      <c r="L130" s="1"/>
      <c r="M130" s="20">
        <f t="shared" si="2"/>
        <v>1</v>
      </c>
    </row>
    <row r="131" spans="1:13" ht="20.100000000000001" customHeight="1" x14ac:dyDescent="0.15">
      <c r="A131" s="1" t="s">
        <v>9</v>
      </c>
      <c r="B131" s="1" t="s">
        <v>8044</v>
      </c>
      <c r="C131" s="1" t="s">
        <v>8047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54</v>
      </c>
      <c r="J131" s="1" t="s">
        <v>55</v>
      </c>
      <c r="K131" s="1" t="s">
        <v>8048</v>
      </c>
      <c r="L131" s="1"/>
      <c r="M131" s="20">
        <f t="shared" si="2"/>
        <v>1</v>
      </c>
    </row>
    <row r="132" spans="1:13" ht="20.100000000000001" customHeight="1" x14ac:dyDescent="0.15">
      <c r="A132" s="1" t="s">
        <v>9</v>
      </c>
      <c r="B132" s="1" t="s">
        <v>8044</v>
      </c>
      <c r="C132" s="1" t="s">
        <v>8049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53</v>
      </c>
      <c r="I132" s="1" t="s">
        <v>54</v>
      </c>
      <c r="J132" s="1" t="s">
        <v>55</v>
      </c>
      <c r="K132" s="1" t="s">
        <v>8050</v>
      </c>
      <c r="L132" s="1"/>
      <c r="M132" s="20">
        <f t="shared" si="2"/>
        <v>1</v>
      </c>
    </row>
    <row r="133" spans="1:13" ht="20.100000000000001" customHeight="1" x14ac:dyDescent="0.15">
      <c r="A133" s="1" t="s">
        <v>9</v>
      </c>
      <c r="B133" s="1" t="s">
        <v>8044</v>
      </c>
      <c r="C133" s="1" t="s">
        <v>8051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53</v>
      </c>
      <c r="I133" s="1" t="s">
        <v>54</v>
      </c>
      <c r="J133" s="1" t="s">
        <v>55</v>
      </c>
      <c r="K133" s="1" t="s">
        <v>8052</v>
      </c>
      <c r="L133" s="1"/>
      <c r="M133" s="20">
        <f t="shared" si="2"/>
        <v>1</v>
      </c>
    </row>
    <row r="134" spans="1:13" ht="20.100000000000001" customHeight="1" x14ac:dyDescent="0.15">
      <c r="A134" s="1" t="s">
        <v>9</v>
      </c>
      <c r="B134" s="1" t="s">
        <v>8053</v>
      </c>
      <c r="C134" s="1" t="s">
        <v>8054</v>
      </c>
      <c r="D134" s="1" t="s">
        <v>50</v>
      </c>
      <c r="E134" s="1" t="s">
        <v>51</v>
      </c>
      <c r="F134" s="1" t="s">
        <v>179</v>
      </c>
      <c r="G134" s="1" t="s">
        <v>82</v>
      </c>
      <c r="H134" s="1" t="s">
        <v>180</v>
      </c>
      <c r="I134" s="1" t="s">
        <v>4864</v>
      </c>
      <c r="J134" s="1" t="s">
        <v>96</v>
      </c>
      <c r="K134" s="1" t="s">
        <v>8055</v>
      </c>
      <c r="L134" s="1"/>
      <c r="M134" s="20">
        <f t="shared" si="2"/>
        <v>0</v>
      </c>
    </row>
    <row r="135" spans="1:13" ht="20.100000000000001" customHeight="1" x14ac:dyDescent="0.15">
      <c r="A135" s="1" t="s">
        <v>9</v>
      </c>
      <c r="B135" s="1" t="s">
        <v>8053</v>
      </c>
      <c r="C135" s="1" t="s">
        <v>8056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662</v>
      </c>
      <c r="J135" s="1" t="s">
        <v>663</v>
      </c>
      <c r="K135" s="1" t="s">
        <v>8057</v>
      </c>
      <c r="L135" s="1"/>
      <c r="M135" s="20">
        <f t="shared" si="2"/>
        <v>1</v>
      </c>
    </row>
    <row r="136" spans="1:13" ht="20.100000000000001" customHeight="1" x14ac:dyDescent="0.15">
      <c r="A136" s="1" t="s">
        <v>9</v>
      </c>
      <c r="B136" s="1" t="s">
        <v>8053</v>
      </c>
      <c r="C136" s="1" t="s">
        <v>8058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662</v>
      </c>
      <c r="J136" s="1" t="s">
        <v>663</v>
      </c>
      <c r="K136" s="1" t="s">
        <v>8059</v>
      </c>
      <c r="L136" s="1"/>
      <c r="M136" s="20">
        <f t="shared" si="2"/>
        <v>1</v>
      </c>
    </row>
    <row r="137" spans="1:13" ht="20.100000000000001" customHeight="1" x14ac:dyDescent="0.15">
      <c r="A137" s="1" t="s">
        <v>9</v>
      </c>
      <c r="B137" s="1" t="s">
        <v>8053</v>
      </c>
      <c r="C137" s="1" t="s">
        <v>8060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121</v>
      </c>
      <c r="I137" s="1" t="s">
        <v>662</v>
      </c>
      <c r="J137" s="1" t="s">
        <v>663</v>
      </c>
      <c r="K137" s="1" t="s">
        <v>8061</v>
      </c>
      <c r="L137" s="1"/>
      <c r="M137" s="20">
        <f t="shared" si="2"/>
        <v>1</v>
      </c>
    </row>
    <row r="138" spans="1:13" ht="20.100000000000001" customHeight="1" x14ac:dyDescent="0.15">
      <c r="A138" s="1" t="s">
        <v>9</v>
      </c>
      <c r="B138" s="1" t="s">
        <v>8053</v>
      </c>
      <c r="C138" s="1" t="s">
        <v>8062</v>
      </c>
      <c r="D138" s="1" t="s">
        <v>78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662</v>
      </c>
      <c r="J138" s="1" t="s">
        <v>663</v>
      </c>
      <c r="K138" s="1" t="s">
        <v>8063</v>
      </c>
      <c r="L138" s="1"/>
      <c r="M138" s="20">
        <f t="shared" si="2"/>
        <v>1</v>
      </c>
    </row>
    <row r="139" spans="1:13" ht="20.100000000000001" customHeight="1" x14ac:dyDescent="0.15">
      <c r="A139" s="1" t="s">
        <v>9</v>
      </c>
      <c r="B139" s="1" t="s">
        <v>8053</v>
      </c>
      <c r="C139" s="1" t="s">
        <v>8064</v>
      </c>
      <c r="D139" s="1" t="s">
        <v>78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662</v>
      </c>
      <c r="J139" s="1" t="s">
        <v>663</v>
      </c>
      <c r="K139" s="1" t="s">
        <v>8065</v>
      </c>
      <c r="L139" s="1"/>
      <c r="M139" s="20">
        <f t="shared" si="2"/>
        <v>1</v>
      </c>
    </row>
    <row r="140" spans="1:13" ht="20.100000000000001" customHeight="1" x14ac:dyDescent="0.15">
      <c r="A140" s="1" t="s">
        <v>9</v>
      </c>
      <c r="B140" s="1" t="s">
        <v>8053</v>
      </c>
      <c r="C140" s="1" t="s">
        <v>8066</v>
      </c>
      <c r="D140" s="1" t="s">
        <v>78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662</v>
      </c>
      <c r="J140" s="1" t="s">
        <v>663</v>
      </c>
      <c r="K140" s="1" t="s">
        <v>8067</v>
      </c>
      <c r="L140" s="1"/>
      <c r="M140" s="20">
        <f t="shared" si="2"/>
        <v>1</v>
      </c>
    </row>
    <row r="141" spans="1:13" ht="20.100000000000001" customHeight="1" x14ac:dyDescent="0.15">
      <c r="A141" s="1" t="s">
        <v>9</v>
      </c>
      <c r="B141" s="1" t="s">
        <v>8053</v>
      </c>
      <c r="C141" s="1" t="s">
        <v>8068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662</v>
      </c>
      <c r="J141" s="1" t="s">
        <v>663</v>
      </c>
      <c r="K141" s="1" t="s">
        <v>8069</v>
      </c>
      <c r="L141" s="1"/>
      <c r="M141" s="20">
        <f t="shared" si="2"/>
        <v>1</v>
      </c>
    </row>
    <row r="142" spans="1:13" ht="20.100000000000001" customHeight="1" x14ac:dyDescent="0.15">
      <c r="A142" s="1" t="s">
        <v>9</v>
      </c>
      <c r="B142" s="1" t="s">
        <v>8070</v>
      </c>
      <c r="C142" s="1" t="s">
        <v>8071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53</v>
      </c>
      <c r="I142" s="1" t="s">
        <v>54</v>
      </c>
      <c r="J142" s="1" t="s">
        <v>55</v>
      </c>
      <c r="K142" s="1" t="s">
        <v>8072</v>
      </c>
      <c r="L142" s="1"/>
      <c r="M142" s="20">
        <f t="shared" si="2"/>
        <v>1</v>
      </c>
    </row>
    <row r="143" spans="1:13" ht="20.100000000000001" customHeight="1" x14ac:dyDescent="0.15">
      <c r="A143" s="1" t="s">
        <v>9</v>
      </c>
      <c r="B143" s="1" t="s">
        <v>8070</v>
      </c>
      <c r="C143" s="1" t="s">
        <v>8073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54</v>
      </c>
      <c r="J143" s="1" t="s">
        <v>55</v>
      </c>
      <c r="K143" s="1" t="s">
        <v>8074</v>
      </c>
      <c r="L143" s="1"/>
      <c r="M143" s="20">
        <f t="shared" si="2"/>
        <v>1</v>
      </c>
    </row>
    <row r="144" spans="1:13" ht="20.100000000000001" customHeight="1" x14ac:dyDescent="0.15">
      <c r="A144" s="1" t="s">
        <v>9</v>
      </c>
      <c r="B144" s="1" t="s">
        <v>8070</v>
      </c>
      <c r="C144" s="1" t="s">
        <v>8075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54</v>
      </c>
      <c r="J144" s="1" t="s">
        <v>55</v>
      </c>
      <c r="K144" s="1" t="s">
        <v>8076</v>
      </c>
      <c r="L144" s="1"/>
      <c r="M144" s="20">
        <f t="shared" si="2"/>
        <v>1</v>
      </c>
    </row>
    <row r="145" spans="1:13" ht="20.100000000000001" customHeight="1" x14ac:dyDescent="0.15">
      <c r="A145" s="1" t="s">
        <v>9</v>
      </c>
      <c r="B145" s="1" t="s">
        <v>8070</v>
      </c>
      <c r="C145" s="1" t="s">
        <v>8077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54</v>
      </c>
      <c r="J145" s="1" t="s">
        <v>55</v>
      </c>
      <c r="K145" s="1" t="s">
        <v>8078</v>
      </c>
      <c r="L145" s="1"/>
      <c r="M145" s="20">
        <f t="shared" si="2"/>
        <v>1</v>
      </c>
    </row>
    <row r="146" spans="1:13" ht="20.100000000000001" customHeight="1" x14ac:dyDescent="0.15">
      <c r="A146" s="1" t="s">
        <v>9</v>
      </c>
      <c r="B146" s="1" t="s">
        <v>8070</v>
      </c>
      <c r="C146" s="1" t="s">
        <v>8079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54</v>
      </c>
      <c r="J146" s="1" t="s">
        <v>55</v>
      </c>
      <c r="K146" s="1" t="s">
        <v>8080</v>
      </c>
      <c r="L146" s="1"/>
      <c r="M146" s="20">
        <f t="shared" si="2"/>
        <v>1</v>
      </c>
    </row>
    <row r="147" spans="1:13" ht="20.100000000000001" customHeight="1" x14ac:dyDescent="0.15">
      <c r="A147" s="1" t="s">
        <v>9</v>
      </c>
      <c r="B147" s="1" t="s">
        <v>8070</v>
      </c>
      <c r="C147" s="1" t="s">
        <v>8081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54</v>
      </c>
      <c r="J147" s="1" t="s">
        <v>55</v>
      </c>
      <c r="K147" s="1" t="s">
        <v>8082</v>
      </c>
      <c r="L147" s="1"/>
      <c r="M147" s="20">
        <f t="shared" si="2"/>
        <v>1</v>
      </c>
    </row>
    <row r="148" spans="1:13" ht="20.100000000000001" customHeight="1" x14ac:dyDescent="0.15">
      <c r="A148" s="1" t="s">
        <v>9</v>
      </c>
      <c r="B148" s="1" t="s">
        <v>8070</v>
      </c>
      <c r="C148" s="1" t="s">
        <v>8083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8084</v>
      </c>
      <c r="L148" s="1"/>
      <c r="M148" s="20">
        <f t="shared" si="2"/>
        <v>1</v>
      </c>
    </row>
    <row r="149" spans="1:13" ht="20.100000000000001" customHeight="1" x14ac:dyDescent="0.15">
      <c r="A149" s="1" t="s">
        <v>9</v>
      </c>
      <c r="B149" s="1" t="s">
        <v>8070</v>
      </c>
      <c r="C149" s="1" t="s">
        <v>8085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54</v>
      </c>
      <c r="J149" s="1" t="s">
        <v>55</v>
      </c>
      <c r="K149" s="1" t="s">
        <v>8086</v>
      </c>
      <c r="L149" s="1"/>
      <c r="M149" s="20">
        <f t="shared" si="2"/>
        <v>1</v>
      </c>
    </row>
    <row r="150" spans="1:13" ht="20.100000000000001" customHeight="1" x14ac:dyDescent="0.15">
      <c r="A150" s="1" t="s">
        <v>9</v>
      </c>
      <c r="B150" s="1" t="s">
        <v>8070</v>
      </c>
      <c r="C150" s="1" t="s">
        <v>8087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54</v>
      </c>
      <c r="J150" s="1" t="s">
        <v>55</v>
      </c>
      <c r="K150" s="1" t="s">
        <v>8088</v>
      </c>
      <c r="L150" s="1"/>
      <c r="M150" s="20">
        <f t="shared" si="2"/>
        <v>1</v>
      </c>
    </row>
    <row r="151" spans="1:13" ht="20.100000000000001" customHeight="1" x14ac:dyDescent="0.15">
      <c r="A151" s="1" t="s">
        <v>9</v>
      </c>
      <c r="B151" s="1" t="s">
        <v>8070</v>
      </c>
      <c r="C151" s="1" t="s">
        <v>8089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54</v>
      </c>
      <c r="J151" s="1" t="s">
        <v>55</v>
      </c>
      <c r="K151" s="1" t="s">
        <v>8090</v>
      </c>
      <c r="L151" s="1"/>
      <c r="M151" s="20">
        <f t="shared" si="2"/>
        <v>1</v>
      </c>
    </row>
    <row r="152" spans="1:13" ht="20.100000000000001" customHeight="1" x14ac:dyDescent="0.15">
      <c r="A152" s="1" t="s">
        <v>9</v>
      </c>
      <c r="B152" s="1" t="s">
        <v>8070</v>
      </c>
      <c r="C152" s="1" t="s">
        <v>8091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54</v>
      </c>
      <c r="J152" s="1" t="s">
        <v>55</v>
      </c>
      <c r="K152" s="1" t="s">
        <v>8092</v>
      </c>
      <c r="L152" s="1"/>
      <c r="M152" s="20">
        <f t="shared" si="2"/>
        <v>1</v>
      </c>
    </row>
    <row r="153" spans="1:13" ht="20.100000000000001" customHeight="1" x14ac:dyDescent="0.15">
      <c r="A153" s="1" t="s">
        <v>9</v>
      </c>
      <c r="B153" s="1" t="s">
        <v>8070</v>
      </c>
      <c r="C153" s="1" t="s">
        <v>8093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54</v>
      </c>
      <c r="J153" s="1" t="s">
        <v>55</v>
      </c>
      <c r="K153" s="1" t="s">
        <v>8094</v>
      </c>
      <c r="L153" s="1"/>
      <c r="M153" s="20">
        <f t="shared" si="2"/>
        <v>1</v>
      </c>
    </row>
    <row r="154" spans="1:13" ht="20.100000000000001" customHeight="1" x14ac:dyDescent="0.15">
      <c r="A154" s="1" t="s">
        <v>9</v>
      </c>
      <c r="B154" s="1" t="s">
        <v>8070</v>
      </c>
      <c r="C154" s="1" t="s">
        <v>8095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54</v>
      </c>
      <c r="J154" s="1" t="s">
        <v>55</v>
      </c>
      <c r="K154" s="1" t="s">
        <v>8096</v>
      </c>
      <c r="L154" s="1"/>
      <c r="M154" s="20">
        <f t="shared" si="2"/>
        <v>1</v>
      </c>
    </row>
    <row r="155" spans="1:13" ht="20.100000000000001" customHeight="1" x14ac:dyDescent="0.15">
      <c r="A155" s="1" t="s">
        <v>9</v>
      </c>
      <c r="B155" s="1" t="s">
        <v>8070</v>
      </c>
      <c r="C155" s="1" t="s">
        <v>8097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54</v>
      </c>
      <c r="J155" s="1" t="s">
        <v>55</v>
      </c>
      <c r="K155" s="1" t="s">
        <v>8098</v>
      </c>
      <c r="L155" s="1"/>
      <c r="M155" s="20">
        <f t="shared" si="2"/>
        <v>1</v>
      </c>
    </row>
    <row r="156" spans="1:13" ht="20.100000000000001" customHeight="1" x14ac:dyDescent="0.15">
      <c r="A156" s="1" t="s">
        <v>9</v>
      </c>
      <c r="B156" s="1" t="s">
        <v>8070</v>
      </c>
      <c r="C156" s="1" t="s">
        <v>8099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53</v>
      </c>
      <c r="I156" s="1" t="s">
        <v>54</v>
      </c>
      <c r="J156" s="1" t="s">
        <v>55</v>
      </c>
      <c r="K156" s="1" t="s">
        <v>8100</v>
      </c>
      <c r="L156" s="1"/>
      <c r="M156" s="20">
        <f t="shared" si="2"/>
        <v>1</v>
      </c>
    </row>
    <row r="157" spans="1:13" ht="20.100000000000001" customHeight="1" x14ac:dyDescent="0.15">
      <c r="A157" s="1" t="s">
        <v>9</v>
      </c>
      <c r="B157" s="1" t="s">
        <v>8070</v>
      </c>
      <c r="C157" s="1" t="s">
        <v>8101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54</v>
      </c>
      <c r="J157" s="1" t="s">
        <v>55</v>
      </c>
      <c r="K157" s="1" t="s">
        <v>8102</v>
      </c>
      <c r="L157" s="1"/>
      <c r="M157" s="20">
        <f t="shared" si="2"/>
        <v>1</v>
      </c>
    </row>
    <row r="158" spans="1:13" ht="20.100000000000001" customHeight="1" x14ac:dyDescent="0.15">
      <c r="A158" s="1" t="s">
        <v>9</v>
      </c>
      <c r="B158" s="1" t="s">
        <v>8070</v>
      </c>
      <c r="C158" s="1" t="s">
        <v>8103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54</v>
      </c>
      <c r="J158" s="1" t="s">
        <v>55</v>
      </c>
      <c r="K158" s="1" t="s">
        <v>8104</v>
      </c>
      <c r="L158" s="1"/>
      <c r="M158" s="20">
        <f t="shared" si="2"/>
        <v>1</v>
      </c>
    </row>
    <row r="159" spans="1:13" ht="20.100000000000001" customHeight="1" x14ac:dyDescent="0.15">
      <c r="A159" s="1" t="s">
        <v>9</v>
      </c>
      <c r="B159" s="1" t="s">
        <v>8070</v>
      </c>
      <c r="C159" s="1" t="s">
        <v>8105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54</v>
      </c>
      <c r="J159" s="1" t="s">
        <v>55</v>
      </c>
      <c r="K159" s="1" t="s">
        <v>8106</v>
      </c>
      <c r="L159" s="1"/>
      <c r="M159" s="20">
        <f t="shared" si="2"/>
        <v>1</v>
      </c>
    </row>
    <row r="160" spans="1:13" ht="20.100000000000001" customHeight="1" x14ac:dyDescent="0.15">
      <c r="A160" s="1" t="s">
        <v>9</v>
      </c>
      <c r="B160" s="1" t="s">
        <v>8070</v>
      </c>
      <c r="C160" s="1" t="s">
        <v>8107</v>
      </c>
      <c r="D160" s="1" t="s">
        <v>50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54</v>
      </c>
      <c r="J160" s="1" t="s">
        <v>55</v>
      </c>
      <c r="K160" s="1" t="s">
        <v>8108</v>
      </c>
      <c r="L160" s="1"/>
      <c r="M160" s="20">
        <f t="shared" si="2"/>
        <v>1</v>
      </c>
    </row>
    <row r="161" spans="1:13" ht="20.100000000000001" customHeight="1" x14ac:dyDescent="0.15">
      <c r="A161" s="1" t="s">
        <v>9</v>
      </c>
      <c r="B161" s="1" t="s">
        <v>8070</v>
      </c>
      <c r="C161" s="1" t="s">
        <v>8109</v>
      </c>
      <c r="D161" s="1" t="s">
        <v>50</v>
      </c>
      <c r="E161" s="1" t="s">
        <v>51</v>
      </c>
      <c r="F161" s="1" t="s">
        <v>51</v>
      </c>
      <c r="G161" s="1" t="s">
        <v>52</v>
      </c>
      <c r="H161" s="1" t="s">
        <v>53</v>
      </c>
      <c r="I161" s="1" t="s">
        <v>54</v>
      </c>
      <c r="J161" s="1" t="s">
        <v>55</v>
      </c>
      <c r="K161" s="1" t="s">
        <v>8110</v>
      </c>
      <c r="L161" s="1"/>
      <c r="M161" s="20">
        <f t="shared" si="2"/>
        <v>1</v>
      </c>
    </row>
    <row r="162" spans="1:13" ht="20.100000000000001" customHeight="1" x14ac:dyDescent="0.15">
      <c r="A162" s="1" t="s">
        <v>9</v>
      </c>
      <c r="B162" s="1" t="s">
        <v>8070</v>
      </c>
      <c r="C162" s="1" t="s">
        <v>8111</v>
      </c>
      <c r="D162" s="1" t="s">
        <v>50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54</v>
      </c>
      <c r="J162" s="1" t="s">
        <v>55</v>
      </c>
      <c r="K162" s="1" t="s">
        <v>8112</v>
      </c>
      <c r="L162" s="1"/>
      <c r="M162" s="20">
        <f t="shared" si="2"/>
        <v>1</v>
      </c>
    </row>
    <row r="163" spans="1:13" ht="20.100000000000001" customHeight="1" x14ac:dyDescent="0.15">
      <c r="A163" s="1" t="s">
        <v>9</v>
      </c>
      <c r="B163" s="1" t="s">
        <v>8070</v>
      </c>
      <c r="C163" s="1" t="s">
        <v>8113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54</v>
      </c>
      <c r="J163" s="1" t="s">
        <v>55</v>
      </c>
      <c r="K163" s="1" t="s">
        <v>8114</v>
      </c>
      <c r="L163" s="1"/>
      <c r="M163" s="20">
        <f t="shared" si="2"/>
        <v>1</v>
      </c>
    </row>
    <row r="164" spans="1:13" ht="20.100000000000001" customHeight="1" x14ac:dyDescent="0.15">
      <c r="A164" s="1" t="s">
        <v>9</v>
      </c>
      <c r="B164" s="1" t="s">
        <v>8070</v>
      </c>
      <c r="C164" s="1" t="s">
        <v>8115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54</v>
      </c>
      <c r="J164" s="1" t="s">
        <v>55</v>
      </c>
      <c r="K164" s="1" t="s">
        <v>8116</v>
      </c>
      <c r="L164" s="1"/>
      <c r="M164" s="20">
        <f t="shared" si="2"/>
        <v>1</v>
      </c>
    </row>
    <row r="165" spans="1:13" ht="20.100000000000001" customHeight="1" x14ac:dyDescent="0.15">
      <c r="A165" s="1" t="s">
        <v>9</v>
      </c>
      <c r="B165" s="1" t="s">
        <v>8070</v>
      </c>
      <c r="C165" s="1" t="s">
        <v>8117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54</v>
      </c>
      <c r="J165" s="1" t="s">
        <v>55</v>
      </c>
      <c r="K165" s="1" t="s">
        <v>8118</v>
      </c>
      <c r="L165" s="1"/>
      <c r="M165" s="20">
        <f t="shared" si="2"/>
        <v>1</v>
      </c>
    </row>
    <row r="166" spans="1:13" ht="20.100000000000001" customHeight="1" x14ac:dyDescent="0.15">
      <c r="A166" s="1" t="s">
        <v>9</v>
      </c>
      <c r="B166" s="1" t="s">
        <v>8070</v>
      </c>
      <c r="C166" s="1" t="s">
        <v>8119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54</v>
      </c>
      <c r="J166" s="1" t="s">
        <v>55</v>
      </c>
      <c r="K166" s="1" t="s">
        <v>8120</v>
      </c>
      <c r="L166" s="1"/>
      <c r="M166" s="20">
        <f t="shared" si="2"/>
        <v>1</v>
      </c>
    </row>
    <row r="167" spans="1:13" ht="20.100000000000001" customHeight="1" x14ac:dyDescent="0.15">
      <c r="A167" s="1" t="s">
        <v>9</v>
      </c>
      <c r="B167" s="1" t="s">
        <v>8070</v>
      </c>
      <c r="C167" s="1" t="s">
        <v>8121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54</v>
      </c>
      <c r="J167" s="1" t="s">
        <v>55</v>
      </c>
      <c r="K167" s="1" t="s">
        <v>8122</v>
      </c>
      <c r="L167" s="1"/>
      <c r="M167" s="20">
        <f t="shared" si="2"/>
        <v>1</v>
      </c>
    </row>
    <row r="168" spans="1:13" ht="20.100000000000001" customHeight="1" x14ac:dyDescent="0.15">
      <c r="A168" s="1" t="s">
        <v>9</v>
      </c>
      <c r="B168" s="1" t="s">
        <v>8070</v>
      </c>
      <c r="C168" s="1" t="s">
        <v>8123</v>
      </c>
      <c r="D168" s="1" t="s">
        <v>50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54</v>
      </c>
      <c r="J168" s="1" t="s">
        <v>55</v>
      </c>
      <c r="K168" s="1" t="s">
        <v>8124</v>
      </c>
      <c r="L168" s="1"/>
      <c r="M168" s="20">
        <f t="shared" si="2"/>
        <v>1</v>
      </c>
    </row>
    <row r="169" spans="1:13" ht="20.100000000000001" customHeight="1" x14ac:dyDescent="0.15">
      <c r="A169" s="1" t="s">
        <v>9</v>
      </c>
      <c r="B169" s="1" t="s">
        <v>8070</v>
      </c>
      <c r="C169" s="1" t="s">
        <v>8125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54</v>
      </c>
      <c r="J169" s="1" t="s">
        <v>55</v>
      </c>
      <c r="K169" s="1" t="s">
        <v>8126</v>
      </c>
      <c r="L169" s="1"/>
      <c r="M169" s="20">
        <f t="shared" si="2"/>
        <v>1</v>
      </c>
    </row>
    <row r="170" spans="1:13" ht="20.100000000000001" customHeight="1" x14ac:dyDescent="0.15">
      <c r="A170" s="1" t="s">
        <v>9</v>
      </c>
      <c r="B170" s="1" t="s">
        <v>8070</v>
      </c>
      <c r="C170" s="1" t="s">
        <v>8127</v>
      </c>
      <c r="D170" s="1" t="s">
        <v>50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54</v>
      </c>
      <c r="J170" s="1" t="s">
        <v>55</v>
      </c>
      <c r="K170" s="1" t="s">
        <v>8128</v>
      </c>
      <c r="L170" s="1"/>
      <c r="M170" s="20">
        <f t="shared" si="2"/>
        <v>1</v>
      </c>
    </row>
    <row r="171" spans="1:13" ht="20.100000000000001" customHeight="1" x14ac:dyDescent="0.15">
      <c r="A171" s="1" t="s">
        <v>9</v>
      </c>
      <c r="B171" s="1" t="s">
        <v>8070</v>
      </c>
      <c r="C171" s="1" t="s">
        <v>8129</v>
      </c>
      <c r="D171" s="1" t="s">
        <v>50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54</v>
      </c>
      <c r="J171" s="1" t="s">
        <v>55</v>
      </c>
      <c r="K171" s="1" t="s">
        <v>8130</v>
      </c>
      <c r="L171" s="1"/>
      <c r="M171" s="20">
        <f t="shared" si="2"/>
        <v>1</v>
      </c>
    </row>
    <row r="172" spans="1:13" ht="20.100000000000001" customHeight="1" x14ac:dyDescent="0.15">
      <c r="A172" s="1" t="s">
        <v>9</v>
      </c>
      <c r="B172" s="1" t="s">
        <v>8070</v>
      </c>
      <c r="C172" s="1" t="s">
        <v>8131</v>
      </c>
      <c r="D172" s="1" t="s">
        <v>50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54</v>
      </c>
      <c r="J172" s="1" t="s">
        <v>55</v>
      </c>
      <c r="K172" s="1" t="s">
        <v>8132</v>
      </c>
      <c r="L172" s="1"/>
      <c r="M172" s="20">
        <f t="shared" si="2"/>
        <v>1</v>
      </c>
    </row>
    <row r="173" spans="1:13" ht="20.100000000000001" customHeight="1" x14ac:dyDescent="0.15">
      <c r="A173" s="1" t="s">
        <v>9</v>
      </c>
      <c r="B173" s="1" t="s">
        <v>8070</v>
      </c>
      <c r="C173" s="1" t="s">
        <v>8133</v>
      </c>
      <c r="D173" s="1" t="s">
        <v>50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54</v>
      </c>
      <c r="J173" s="1" t="s">
        <v>55</v>
      </c>
      <c r="K173" s="1" t="s">
        <v>8134</v>
      </c>
      <c r="L173" s="1"/>
      <c r="M173" s="20">
        <f t="shared" si="2"/>
        <v>1</v>
      </c>
    </row>
    <row r="174" spans="1:13" ht="20.100000000000001" customHeight="1" x14ac:dyDescent="0.15">
      <c r="A174" s="1" t="s">
        <v>9</v>
      </c>
      <c r="B174" s="1" t="s">
        <v>8070</v>
      </c>
      <c r="C174" s="1" t="s">
        <v>8135</v>
      </c>
      <c r="D174" s="1" t="s">
        <v>50</v>
      </c>
      <c r="E174" s="1" t="s">
        <v>51</v>
      </c>
      <c r="F174" s="1" t="s">
        <v>51</v>
      </c>
      <c r="G174" s="1" t="s">
        <v>52</v>
      </c>
      <c r="H174" s="1" t="s">
        <v>53</v>
      </c>
      <c r="I174" s="1" t="s">
        <v>54</v>
      </c>
      <c r="J174" s="1" t="s">
        <v>55</v>
      </c>
      <c r="K174" s="1" t="s">
        <v>8136</v>
      </c>
      <c r="L174" s="1"/>
      <c r="M174" s="20">
        <f t="shared" si="2"/>
        <v>1</v>
      </c>
    </row>
    <row r="175" spans="1:13" ht="20.100000000000001" customHeight="1" x14ac:dyDescent="0.15">
      <c r="A175" s="1" t="s">
        <v>9</v>
      </c>
      <c r="B175" s="1" t="s">
        <v>8070</v>
      </c>
      <c r="C175" s="1" t="s">
        <v>8137</v>
      </c>
      <c r="D175" s="1" t="s">
        <v>50</v>
      </c>
      <c r="E175" s="1" t="s">
        <v>51</v>
      </c>
      <c r="F175" s="1" t="s">
        <v>51</v>
      </c>
      <c r="G175" s="1" t="s">
        <v>52</v>
      </c>
      <c r="H175" s="1" t="s">
        <v>53</v>
      </c>
      <c r="I175" s="1" t="s">
        <v>54</v>
      </c>
      <c r="J175" s="1" t="s">
        <v>55</v>
      </c>
      <c r="K175" s="1" t="s">
        <v>8138</v>
      </c>
      <c r="L175" s="1"/>
      <c r="M175" s="20">
        <f t="shared" si="2"/>
        <v>1</v>
      </c>
    </row>
    <row r="176" spans="1:13" ht="20.100000000000001" customHeight="1" x14ac:dyDescent="0.15">
      <c r="A176" s="1" t="s">
        <v>9</v>
      </c>
      <c r="B176" s="1" t="s">
        <v>8070</v>
      </c>
      <c r="C176" s="1" t="s">
        <v>8139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53</v>
      </c>
      <c r="I176" s="1" t="s">
        <v>54</v>
      </c>
      <c r="J176" s="1" t="s">
        <v>55</v>
      </c>
      <c r="K176" s="1" t="s">
        <v>8140</v>
      </c>
      <c r="L176" s="1"/>
      <c r="M176" s="20">
        <f t="shared" si="2"/>
        <v>1</v>
      </c>
    </row>
    <row r="177" spans="1:13" ht="20.100000000000001" customHeight="1" x14ac:dyDescent="0.15">
      <c r="A177" s="1" t="s">
        <v>9</v>
      </c>
      <c r="B177" s="1" t="s">
        <v>8070</v>
      </c>
      <c r="C177" s="1" t="s">
        <v>8141</v>
      </c>
      <c r="D177" s="1" t="s">
        <v>78</v>
      </c>
      <c r="E177" s="1" t="s">
        <v>51</v>
      </c>
      <c r="F177" s="1" t="s">
        <v>81</v>
      </c>
      <c r="G177" s="1" t="s">
        <v>82</v>
      </c>
      <c r="H177" s="1" t="s">
        <v>212</v>
      </c>
      <c r="I177" s="1" t="s">
        <v>447</v>
      </c>
      <c r="J177" s="1" t="s">
        <v>1137</v>
      </c>
      <c r="K177" s="1" t="s">
        <v>8142</v>
      </c>
      <c r="L177" s="1"/>
      <c r="M177" s="20">
        <f t="shared" si="2"/>
        <v>0</v>
      </c>
    </row>
    <row r="178" spans="1:13" ht="20.100000000000001" customHeight="1" x14ac:dyDescent="0.15">
      <c r="A178" s="1" t="s">
        <v>9</v>
      </c>
      <c r="B178" s="1" t="s">
        <v>8070</v>
      </c>
      <c r="C178" s="1" t="s">
        <v>8143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53</v>
      </c>
      <c r="I178" s="1" t="s">
        <v>54</v>
      </c>
      <c r="J178" s="1" t="s">
        <v>55</v>
      </c>
      <c r="K178" s="1" t="s">
        <v>8144</v>
      </c>
      <c r="L178" s="1"/>
      <c r="M178" s="20">
        <f t="shared" si="2"/>
        <v>1</v>
      </c>
    </row>
    <row r="179" spans="1:13" ht="20.100000000000001" customHeight="1" x14ac:dyDescent="0.15">
      <c r="A179" s="1" t="s">
        <v>9</v>
      </c>
      <c r="B179" s="1" t="s">
        <v>8070</v>
      </c>
      <c r="C179" s="1" t="s">
        <v>8145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53</v>
      </c>
      <c r="I179" s="1" t="s">
        <v>54</v>
      </c>
      <c r="J179" s="1" t="s">
        <v>55</v>
      </c>
      <c r="K179" s="1" t="s">
        <v>8146</v>
      </c>
      <c r="L179" s="1"/>
      <c r="M179" s="20">
        <f t="shared" si="2"/>
        <v>1</v>
      </c>
    </row>
    <row r="180" spans="1:13" ht="20.100000000000001" customHeight="1" x14ac:dyDescent="0.15">
      <c r="A180" s="1" t="s">
        <v>9</v>
      </c>
      <c r="B180" s="1" t="s">
        <v>8070</v>
      </c>
      <c r="C180" s="1" t="s">
        <v>8147</v>
      </c>
      <c r="D180" s="1" t="s">
        <v>78</v>
      </c>
      <c r="E180" s="1" t="s">
        <v>51</v>
      </c>
      <c r="F180" s="1" t="s">
        <v>51</v>
      </c>
      <c r="G180" s="1" t="s">
        <v>52</v>
      </c>
      <c r="H180" s="1" t="s">
        <v>53</v>
      </c>
      <c r="I180" s="1" t="s">
        <v>54</v>
      </c>
      <c r="J180" s="1" t="s">
        <v>55</v>
      </c>
      <c r="K180" s="1" t="s">
        <v>8148</v>
      </c>
      <c r="L180" s="1"/>
      <c r="M180" s="20">
        <f t="shared" si="2"/>
        <v>1</v>
      </c>
    </row>
    <row r="181" spans="1:13" ht="20.100000000000001" customHeight="1" x14ac:dyDescent="0.15">
      <c r="A181" s="1" t="s">
        <v>9</v>
      </c>
      <c r="B181" s="1" t="s">
        <v>8070</v>
      </c>
      <c r="C181" s="1" t="s">
        <v>8149</v>
      </c>
      <c r="D181" s="1" t="s">
        <v>78</v>
      </c>
      <c r="E181" s="1" t="s">
        <v>51</v>
      </c>
      <c r="F181" s="1" t="s">
        <v>179</v>
      </c>
      <c r="G181" s="1" t="s">
        <v>82</v>
      </c>
      <c r="H181" s="1" t="s">
        <v>1151</v>
      </c>
      <c r="I181" s="1" t="s">
        <v>447</v>
      </c>
      <c r="J181" s="1" t="s">
        <v>4704</v>
      </c>
      <c r="K181" s="1" t="s">
        <v>8150</v>
      </c>
      <c r="L181" s="1"/>
      <c r="M181" s="20">
        <f t="shared" si="2"/>
        <v>0</v>
      </c>
    </row>
    <row r="182" spans="1:13" ht="20.100000000000001" customHeight="1" x14ac:dyDescent="0.15">
      <c r="A182" s="1" t="s">
        <v>9</v>
      </c>
      <c r="B182" s="1" t="s">
        <v>8070</v>
      </c>
      <c r="C182" s="1" t="s">
        <v>8151</v>
      </c>
      <c r="D182" s="1" t="s">
        <v>78</v>
      </c>
      <c r="E182" s="1" t="s">
        <v>51</v>
      </c>
      <c r="F182" s="1" t="s">
        <v>51</v>
      </c>
      <c r="G182" s="1" t="s">
        <v>52</v>
      </c>
      <c r="H182" s="1" t="s">
        <v>53</v>
      </c>
      <c r="I182" s="1" t="s">
        <v>54</v>
      </c>
      <c r="J182" s="1" t="s">
        <v>55</v>
      </c>
      <c r="K182" s="1" t="s">
        <v>8152</v>
      </c>
      <c r="L182" s="1"/>
      <c r="M182" s="20">
        <f t="shared" si="2"/>
        <v>1</v>
      </c>
    </row>
    <row r="183" spans="1:13" ht="20.100000000000001" customHeight="1" x14ac:dyDescent="0.15">
      <c r="A183" s="1" t="s">
        <v>9</v>
      </c>
      <c r="B183" s="1" t="s">
        <v>8070</v>
      </c>
      <c r="C183" s="1" t="s">
        <v>8153</v>
      </c>
      <c r="D183" s="1" t="s">
        <v>78</v>
      </c>
      <c r="E183" s="1" t="s">
        <v>51</v>
      </c>
      <c r="F183" s="1" t="s">
        <v>51</v>
      </c>
      <c r="G183" s="1" t="s">
        <v>52</v>
      </c>
      <c r="H183" s="1" t="s">
        <v>53</v>
      </c>
      <c r="I183" s="1" t="s">
        <v>54</v>
      </c>
      <c r="J183" s="1" t="s">
        <v>55</v>
      </c>
      <c r="K183" s="1" t="s">
        <v>8154</v>
      </c>
      <c r="L183" s="1"/>
      <c r="M183" s="20">
        <f t="shared" ref="M183:M246" si="3">IF(F183="○",1,0)</f>
        <v>1</v>
      </c>
    </row>
    <row r="184" spans="1:13" ht="20.100000000000001" customHeight="1" x14ac:dyDescent="0.15">
      <c r="A184" s="1" t="s">
        <v>9</v>
      </c>
      <c r="B184" s="1" t="s">
        <v>8070</v>
      </c>
      <c r="C184" s="1" t="s">
        <v>8155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53</v>
      </c>
      <c r="I184" s="1" t="s">
        <v>54</v>
      </c>
      <c r="J184" s="1" t="s">
        <v>55</v>
      </c>
      <c r="K184" s="1" t="s">
        <v>8156</v>
      </c>
      <c r="L184" s="1"/>
      <c r="M184" s="20">
        <f t="shared" si="3"/>
        <v>1</v>
      </c>
    </row>
    <row r="185" spans="1:13" ht="20.100000000000001" customHeight="1" x14ac:dyDescent="0.15">
      <c r="A185" s="1" t="s">
        <v>9</v>
      </c>
      <c r="B185" s="1" t="s">
        <v>8070</v>
      </c>
      <c r="C185" s="1" t="s">
        <v>8157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53</v>
      </c>
      <c r="I185" s="1" t="s">
        <v>54</v>
      </c>
      <c r="J185" s="1" t="s">
        <v>55</v>
      </c>
      <c r="K185" s="1" t="s">
        <v>8158</v>
      </c>
      <c r="L185" s="1"/>
      <c r="M185" s="20">
        <f t="shared" si="3"/>
        <v>1</v>
      </c>
    </row>
    <row r="186" spans="1:13" ht="20.100000000000001" customHeight="1" x14ac:dyDescent="0.15">
      <c r="A186" s="1" t="s">
        <v>9</v>
      </c>
      <c r="B186" s="1" t="s">
        <v>8070</v>
      </c>
      <c r="C186" s="1" t="s">
        <v>8159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53</v>
      </c>
      <c r="I186" s="1" t="s">
        <v>54</v>
      </c>
      <c r="J186" s="1" t="s">
        <v>55</v>
      </c>
      <c r="K186" s="1" t="s">
        <v>8160</v>
      </c>
      <c r="L186" s="1"/>
      <c r="M186" s="20">
        <f t="shared" si="3"/>
        <v>1</v>
      </c>
    </row>
    <row r="187" spans="1:13" ht="20.100000000000001" customHeight="1" x14ac:dyDescent="0.15">
      <c r="A187" s="1" t="s">
        <v>9</v>
      </c>
      <c r="B187" s="1" t="s">
        <v>8070</v>
      </c>
      <c r="C187" s="1" t="s">
        <v>8161</v>
      </c>
      <c r="D187" s="1" t="s">
        <v>78</v>
      </c>
      <c r="E187" s="1" t="s">
        <v>51</v>
      </c>
      <c r="F187" s="1" t="s">
        <v>179</v>
      </c>
      <c r="G187" s="1" t="s">
        <v>82</v>
      </c>
      <c r="H187" s="1" t="s">
        <v>1151</v>
      </c>
      <c r="I187" s="1" t="s">
        <v>447</v>
      </c>
      <c r="J187" s="1" t="s">
        <v>4704</v>
      </c>
      <c r="K187" s="1" t="s">
        <v>8162</v>
      </c>
      <c r="L187" s="1"/>
      <c r="M187" s="20">
        <f t="shared" si="3"/>
        <v>0</v>
      </c>
    </row>
    <row r="188" spans="1:13" ht="20.100000000000001" customHeight="1" x14ac:dyDescent="0.15">
      <c r="A188" s="1" t="s">
        <v>9</v>
      </c>
      <c r="B188" s="1" t="s">
        <v>8070</v>
      </c>
      <c r="C188" s="1" t="s">
        <v>8163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53</v>
      </c>
      <c r="I188" s="1" t="s">
        <v>54</v>
      </c>
      <c r="J188" s="1" t="s">
        <v>55</v>
      </c>
      <c r="K188" s="1" t="s">
        <v>8164</v>
      </c>
      <c r="L188" s="1"/>
      <c r="M188" s="20">
        <f t="shared" si="3"/>
        <v>1</v>
      </c>
    </row>
    <row r="189" spans="1:13" ht="20.100000000000001" customHeight="1" x14ac:dyDescent="0.15">
      <c r="A189" s="1" t="s">
        <v>9</v>
      </c>
      <c r="B189" s="1" t="s">
        <v>8070</v>
      </c>
      <c r="C189" s="1" t="s">
        <v>8165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53</v>
      </c>
      <c r="I189" s="1" t="s">
        <v>54</v>
      </c>
      <c r="J189" s="1" t="s">
        <v>55</v>
      </c>
      <c r="K189" s="1" t="s">
        <v>8166</v>
      </c>
      <c r="L189" s="1"/>
      <c r="M189" s="20">
        <f t="shared" si="3"/>
        <v>1</v>
      </c>
    </row>
    <row r="190" spans="1:13" ht="20.100000000000001" customHeight="1" x14ac:dyDescent="0.15">
      <c r="A190" s="1" t="s">
        <v>9</v>
      </c>
      <c r="B190" s="1" t="s">
        <v>8070</v>
      </c>
      <c r="C190" s="1" t="s">
        <v>8167</v>
      </c>
      <c r="D190" s="1" t="s">
        <v>78</v>
      </c>
      <c r="E190" s="1" t="s">
        <v>51</v>
      </c>
      <c r="F190" s="1" t="s">
        <v>179</v>
      </c>
      <c r="G190" s="1" t="s">
        <v>82</v>
      </c>
      <c r="H190" s="1" t="s">
        <v>1151</v>
      </c>
      <c r="I190" s="1" t="s">
        <v>447</v>
      </c>
      <c r="J190" s="1" t="s">
        <v>4704</v>
      </c>
      <c r="K190" s="1" t="s">
        <v>8168</v>
      </c>
      <c r="L190" s="1"/>
      <c r="M190" s="20">
        <f t="shared" si="3"/>
        <v>0</v>
      </c>
    </row>
    <row r="191" spans="1:13" ht="20.100000000000001" customHeight="1" x14ac:dyDescent="0.15">
      <c r="A191" s="1" t="s">
        <v>9</v>
      </c>
      <c r="B191" s="1" t="s">
        <v>8070</v>
      </c>
      <c r="C191" s="1" t="s">
        <v>8169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54</v>
      </c>
      <c r="J191" s="1" t="s">
        <v>55</v>
      </c>
      <c r="K191" s="1" t="s">
        <v>8170</v>
      </c>
      <c r="L191" s="1"/>
      <c r="M191" s="20">
        <f t="shared" si="3"/>
        <v>1</v>
      </c>
    </row>
    <row r="192" spans="1:13" ht="20.100000000000001" customHeight="1" x14ac:dyDescent="0.15">
      <c r="A192" s="1" t="s">
        <v>9</v>
      </c>
      <c r="B192" s="1" t="s">
        <v>8070</v>
      </c>
      <c r="C192" s="1" t="s">
        <v>8171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54</v>
      </c>
      <c r="J192" s="1" t="s">
        <v>55</v>
      </c>
      <c r="K192" s="1" t="s">
        <v>8172</v>
      </c>
      <c r="L192" s="1"/>
      <c r="M192" s="20">
        <f t="shared" si="3"/>
        <v>1</v>
      </c>
    </row>
    <row r="193" spans="1:13" ht="20.100000000000001" customHeight="1" x14ac:dyDescent="0.15">
      <c r="A193" s="1" t="s">
        <v>9</v>
      </c>
      <c r="B193" s="1" t="s">
        <v>8070</v>
      </c>
      <c r="C193" s="1" t="s">
        <v>8173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53</v>
      </c>
      <c r="I193" s="1" t="s">
        <v>54</v>
      </c>
      <c r="J193" s="1" t="s">
        <v>55</v>
      </c>
      <c r="K193" s="1" t="s">
        <v>8174</v>
      </c>
      <c r="L193" s="1"/>
      <c r="M193" s="20">
        <f t="shared" si="3"/>
        <v>1</v>
      </c>
    </row>
    <row r="194" spans="1:13" ht="20.100000000000001" customHeight="1" x14ac:dyDescent="0.15">
      <c r="A194" s="1" t="s">
        <v>9</v>
      </c>
      <c r="B194" s="1" t="s">
        <v>8070</v>
      </c>
      <c r="C194" s="1" t="s">
        <v>8175</v>
      </c>
      <c r="D194" s="1" t="s">
        <v>78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54</v>
      </c>
      <c r="J194" s="1" t="s">
        <v>55</v>
      </c>
      <c r="K194" s="1" t="s">
        <v>8176</v>
      </c>
      <c r="L194" s="1"/>
      <c r="M194" s="20">
        <f t="shared" si="3"/>
        <v>1</v>
      </c>
    </row>
    <row r="195" spans="1:13" ht="20.100000000000001" customHeight="1" x14ac:dyDescent="0.15">
      <c r="A195" s="1" t="s">
        <v>9</v>
      </c>
      <c r="B195" s="1" t="s">
        <v>8070</v>
      </c>
      <c r="C195" s="1" t="s">
        <v>8177</v>
      </c>
      <c r="D195" s="1" t="s">
        <v>78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54</v>
      </c>
      <c r="J195" s="1" t="s">
        <v>55</v>
      </c>
      <c r="K195" s="1" t="s">
        <v>8178</v>
      </c>
      <c r="L195" s="1"/>
      <c r="M195" s="20">
        <f t="shared" si="3"/>
        <v>1</v>
      </c>
    </row>
    <row r="196" spans="1:13" ht="20.100000000000001" customHeight="1" x14ac:dyDescent="0.15">
      <c r="A196" s="1" t="s">
        <v>9</v>
      </c>
      <c r="B196" s="1" t="s">
        <v>8070</v>
      </c>
      <c r="C196" s="1" t="s">
        <v>8179</v>
      </c>
      <c r="D196" s="1" t="s">
        <v>78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54</v>
      </c>
      <c r="J196" s="1" t="s">
        <v>55</v>
      </c>
      <c r="K196" s="1" t="s">
        <v>8180</v>
      </c>
      <c r="L196" s="1"/>
      <c r="M196" s="20">
        <f t="shared" si="3"/>
        <v>1</v>
      </c>
    </row>
    <row r="197" spans="1:13" ht="20.100000000000001" customHeight="1" x14ac:dyDescent="0.15">
      <c r="A197" s="1" t="s">
        <v>9</v>
      </c>
      <c r="B197" s="1" t="s">
        <v>8070</v>
      </c>
      <c r="C197" s="1" t="s">
        <v>8181</v>
      </c>
      <c r="D197" s="1" t="s">
        <v>78</v>
      </c>
      <c r="E197" s="1" t="s">
        <v>51</v>
      </c>
      <c r="F197" s="1" t="s">
        <v>81</v>
      </c>
      <c r="G197" s="1" t="s">
        <v>82</v>
      </c>
      <c r="H197" s="1" t="s">
        <v>83</v>
      </c>
      <c r="I197" s="1" t="s">
        <v>447</v>
      </c>
      <c r="J197" s="1" t="s">
        <v>7809</v>
      </c>
      <c r="K197" s="1" t="s">
        <v>8182</v>
      </c>
      <c r="L197" s="1"/>
      <c r="M197" s="20">
        <f t="shared" si="3"/>
        <v>0</v>
      </c>
    </row>
    <row r="198" spans="1:13" ht="20.100000000000001" customHeight="1" x14ac:dyDescent="0.15">
      <c r="A198" s="1" t="s">
        <v>9</v>
      </c>
      <c r="B198" s="1" t="s">
        <v>8070</v>
      </c>
      <c r="C198" s="1" t="s">
        <v>8183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53</v>
      </c>
      <c r="I198" s="1" t="s">
        <v>54</v>
      </c>
      <c r="J198" s="1" t="s">
        <v>55</v>
      </c>
      <c r="K198" s="1" t="s">
        <v>8184</v>
      </c>
      <c r="L198" s="1"/>
      <c r="M198" s="20">
        <f t="shared" si="3"/>
        <v>1</v>
      </c>
    </row>
    <row r="199" spans="1:13" ht="20.100000000000001" customHeight="1" x14ac:dyDescent="0.15">
      <c r="A199" s="1" t="s">
        <v>9</v>
      </c>
      <c r="B199" s="1" t="s">
        <v>8070</v>
      </c>
      <c r="C199" s="1" t="s">
        <v>8185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54</v>
      </c>
      <c r="J199" s="1" t="s">
        <v>55</v>
      </c>
      <c r="K199" s="1" t="s">
        <v>8186</v>
      </c>
      <c r="L199" s="1"/>
      <c r="M199" s="20">
        <f t="shared" si="3"/>
        <v>1</v>
      </c>
    </row>
    <row r="200" spans="1:13" ht="20.100000000000001" customHeight="1" x14ac:dyDescent="0.15">
      <c r="A200" s="1" t="s">
        <v>9</v>
      </c>
      <c r="B200" s="1" t="s">
        <v>8070</v>
      </c>
      <c r="C200" s="1" t="s">
        <v>8187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54</v>
      </c>
      <c r="J200" s="1" t="s">
        <v>55</v>
      </c>
      <c r="K200" s="1" t="s">
        <v>8188</v>
      </c>
      <c r="L200" s="1"/>
      <c r="M200" s="20">
        <f t="shared" si="3"/>
        <v>1</v>
      </c>
    </row>
    <row r="201" spans="1:13" ht="20.100000000000001" customHeight="1" x14ac:dyDescent="0.15">
      <c r="A201" s="1" t="s">
        <v>9</v>
      </c>
      <c r="B201" s="1" t="s">
        <v>8070</v>
      </c>
      <c r="C201" s="1" t="s">
        <v>8189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54</v>
      </c>
      <c r="J201" s="1" t="s">
        <v>55</v>
      </c>
      <c r="K201" s="1" t="s">
        <v>8190</v>
      </c>
      <c r="L201" s="1"/>
      <c r="M201" s="20">
        <f t="shared" si="3"/>
        <v>1</v>
      </c>
    </row>
    <row r="202" spans="1:13" ht="20.100000000000001" customHeight="1" x14ac:dyDescent="0.15">
      <c r="A202" s="1" t="s">
        <v>9</v>
      </c>
      <c r="B202" s="1" t="s">
        <v>8070</v>
      </c>
      <c r="C202" s="1" t="s">
        <v>8191</v>
      </c>
      <c r="D202" s="1" t="s">
        <v>849</v>
      </c>
      <c r="E202" s="1" t="s">
        <v>51</v>
      </c>
      <c r="F202" s="1" t="s">
        <v>26832</v>
      </c>
      <c r="G202" s="1" t="s">
        <v>82</v>
      </c>
      <c r="H202" s="1" t="s">
        <v>446</v>
      </c>
      <c r="I202" s="1" t="s">
        <v>84</v>
      </c>
      <c r="J202" s="1" t="s">
        <v>96</v>
      </c>
      <c r="K202" s="1" t="s">
        <v>8192</v>
      </c>
      <c r="L202" s="1"/>
      <c r="M202" s="20">
        <f t="shared" si="3"/>
        <v>0</v>
      </c>
    </row>
    <row r="203" spans="1:13" ht="20.100000000000001" customHeight="1" x14ac:dyDescent="0.15">
      <c r="A203" s="1" t="s">
        <v>9</v>
      </c>
      <c r="B203" s="1" t="s">
        <v>8193</v>
      </c>
      <c r="C203" s="1" t="s">
        <v>8194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54</v>
      </c>
      <c r="J203" s="1" t="s">
        <v>55</v>
      </c>
      <c r="K203" s="1" t="s">
        <v>8195</v>
      </c>
      <c r="L203" s="1"/>
      <c r="M203" s="20">
        <f t="shared" si="3"/>
        <v>1</v>
      </c>
    </row>
    <row r="204" spans="1:13" ht="20.100000000000001" customHeight="1" x14ac:dyDescent="0.15">
      <c r="A204" s="1" t="s">
        <v>9</v>
      </c>
      <c r="B204" s="1" t="s">
        <v>8193</v>
      </c>
      <c r="C204" s="1" t="s">
        <v>8196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54</v>
      </c>
      <c r="J204" s="1" t="s">
        <v>55</v>
      </c>
      <c r="K204" s="1" t="s">
        <v>8197</v>
      </c>
      <c r="L204" s="1"/>
      <c r="M204" s="20">
        <f t="shared" si="3"/>
        <v>1</v>
      </c>
    </row>
    <row r="205" spans="1:13" ht="20.100000000000001" customHeight="1" x14ac:dyDescent="0.15">
      <c r="A205" s="1" t="s">
        <v>9</v>
      </c>
      <c r="B205" s="1" t="s">
        <v>8193</v>
      </c>
      <c r="C205" s="1" t="s">
        <v>8198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53</v>
      </c>
      <c r="I205" s="1" t="s">
        <v>54</v>
      </c>
      <c r="J205" s="1" t="s">
        <v>55</v>
      </c>
      <c r="K205" s="1" t="s">
        <v>8199</v>
      </c>
      <c r="L205" s="1"/>
      <c r="M205" s="20">
        <f t="shared" si="3"/>
        <v>1</v>
      </c>
    </row>
    <row r="206" spans="1:13" ht="20.100000000000001" customHeight="1" x14ac:dyDescent="0.15">
      <c r="A206" s="1" t="s">
        <v>9</v>
      </c>
      <c r="B206" s="1" t="s">
        <v>8193</v>
      </c>
      <c r="C206" s="1" t="s">
        <v>8200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54</v>
      </c>
      <c r="J206" s="1" t="s">
        <v>55</v>
      </c>
      <c r="K206" s="1" t="s">
        <v>8201</v>
      </c>
      <c r="L206" s="1"/>
      <c r="M206" s="20">
        <f t="shared" si="3"/>
        <v>1</v>
      </c>
    </row>
    <row r="207" spans="1:13" ht="20.100000000000001" customHeight="1" x14ac:dyDescent="0.15">
      <c r="A207" s="1" t="s">
        <v>9</v>
      </c>
      <c r="B207" s="1" t="s">
        <v>8193</v>
      </c>
      <c r="C207" s="1" t="s">
        <v>8202</v>
      </c>
      <c r="D207" s="1" t="s">
        <v>78</v>
      </c>
      <c r="E207" s="1" t="s">
        <v>51</v>
      </c>
      <c r="F207" s="1" t="s">
        <v>51</v>
      </c>
      <c r="G207" s="1" t="s">
        <v>52</v>
      </c>
      <c r="H207" s="1" t="s">
        <v>53</v>
      </c>
      <c r="I207" s="1" t="s">
        <v>54</v>
      </c>
      <c r="J207" s="1" t="s">
        <v>55</v>
      </c>
      <c r="K207" s="1" t="s">
        <v>8203</v>
      </c>
      <c r="L207" s="1"/>
      <c r="M207" s="20">
        <f t="shared" si="3"/>
        <v>1</v>
      </c>
    </row>
    <row r="208" spans="1:13" ht="20.100000000000001" customHeight="1" x14ac:dyDescent="0.15">
      <c r="A208" s="1" t="s">
        <v>9</v>
      </c>
      <c r="B208" s="1" t="s">
        <v>8193</v>
      </c>
      <c r="C208" s="1" t="s">
        <v>8204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53</v>
      </c>
      <c r="I208" s="1" t="s">
        <v>54</v>
      </c>
      <c r="J208" s="1" t="s">
        <v>55</v>
      </c>
      <c r="K208" s="1" t="s">
        <v>8205</v>
      </c>
      <c r="L208" s="1"/>
      <c r="M208" s="20">
        <f t="shared" si="3"/>
        <v>1</v>
      </c>
    </row>
    <row r="209" spans="1:13" ht="20.100000000000001" customHeight="1" x14ac:dyDescent="0.15">
      <c r="A209" s="1" t="s">
        <v>9</v>
      </c>
      <c r="B209" s="1" t="s">
        <v>8206</v>
      </c>
      <c r="C209" s="1" t="s">
        <v>8207</v>
      </c>
      <c r="D209" s="1" t="s">
        <v>50</v>
      </c>
      <c r="E209" s="1" t="s">
        <v>51</v>
      </c>
      <c r="F209" s="1" t="s">
        <v>51</v>
      </c>
      <c r="G209" s="1" t="s">
        <v>82</v>
      </c>
      <c r="H209" s="1" t="s">
        <v>207</v>
      </c>
      <c r="I209" s="1" t="s">
        <v>84</v>
      </c>
      <c r="J209" s="1" t="s">
        <v>122</v>
      </c>
      <c r="K209" s="1" t="s">
        <v>8208</v>
      </c>
      <c r="L209" s="1"/>
      <c r="M209" s="20">
        <f t="shared" si="3"/>
        <v>1</v>
      </c>
    </row>
    <row r="210" spans="1:13" ht="20.100000000000001" customHeight="1" x14ac:dyDescent="0.15">
      <c r="A210" s="1" t="s">
        <v>9</v>
      </c>
      <c r="B210" s="1" t="s">
        <v>8206</v>
      </c>
      <c r="C210" s="1" t="s">
        <v>8209</v>
      </c>
      <c r="D210" s="1" t="s">
        <v>50</v>
      </c>
      <c r="E210" s="1" t="s">
        <v>51</v>
      </c>
      <c r="F210" s="1" t="s">
        <v>51</v>
      </c>
      <c r="G210" s="1" t="s">
        <v>82</v>
      </c>
      <c r="H210" s="1" t="s">
        <v>207</v>
      </c>
      <c r="I210" s="1" t="s">
        <v>84</v>
      </c>
      <c r="J210" s="1" t="s">
        <v>122</v>
      </c>
      <c r="K210" s="1" t="s">
        <v>8210</v>
      </c>
      <c r="L210" s="1"/>
      <c r="M210" s="20">
        <f t="shared" si="3"/>
        <v>1</v>
      </c>
    </row>
    <row r="211" spans="1:13" ht="20.100000000000001" customHeight="1" x14ac:dyDescent="0.15">
      <c r="A211" s="1" t="s">
        <v>9</v>
      </c>
      <c r="B211" s="1" t="s">
        <v>8206</v>
      </c>
      <c r="C211" s="1" t="s">
        <v>8211</v>
      </c>
      <c r="D211" s="1" t="s">
        <v>50</v>
      </c>
      <c r="E211" s="1" t="s">
        <v>51</v>
      </c>
      <c r="F211" s="1" t="s">
        <v>51</v>
      </c>
      <c r="G211" s="1" t="s">
        <v>82</v>
      </c>
      <c r="H211" s="1" t="s">
        <v>207</v>
      </c>
      <c r="I211" s="1" t="s">
        <v>84</v>
      </c>
      <c r="J211" s="1" t="s">
        <v>122</v>
      </c>
      <c r="K211" s="1" t="s">
        <v>8212</v>
      </c>
      <c r="L211" s="1"/>
      <c r="M211" s="20">
        <f t="shared" si="3"/>
        <v>1</v>
      </c>
    </row>
    <row r="212" spans="1:13" ht="20.100000000000001" customHeight="1" x14ac:dyDescent="0.15">
      <c r="A212" s="1" t="s">
        <v>9</v>
      </c>
      <c r="B212" s="1" t="s">
        <v>8206</v>
      </c>
      <c r="C212" s="1" t="s">
        <v>8213</v>
      </c>
      <c r="D212" s="1" t="s">
        <v>50</v>
      </c>
      <c r="E212" s="1" t="s">
        <v>51</v>
      </c>
      <c r="F212" s="1" t="s">
        <v>51</v>
      </c>
      <c r="G212" s="1" t="s">
        <v>82</v>
      </c>
      <c r="H212" s="1" t="s">
        <v>207</v>
      </c>
      <c r="I212" s="1" t="s">
        <v>84</v>
      </c>
      <c r="J212" s="1" t="s">
        <v>122</v>
      </c>
      <c r="K212" s="1" t="s">
        <v>8214</v>
      </c>
      <c r="L212" s="1"/>
      <c r="M212" s="20">
        <f t="shared" si="3"/>
        <v>1</v>
      </c>
    </row>
    <row r="213" spans="1:13" ht="20.100000000000001" customHeight="1" x14ac:dyDescent="0.15">
      <c r="A213" s="1" t="s">
        <v>9</v>
      </c>
      <c r="B213" s="1" t="s">
        <v>8206</v>
      </c>
      <c r="C213" s="1" t="s">
        <v>8215</v>
      </c>
      <c r="D213" s="1" t="s">
        <v>50</v>
      </c>
      <c r="E213" s="1" t="s">
        <v>51</v>
      </c>
      <c r="F213" s="1" t="s">
        <v>51</v>
      </c>
      <c r="G213" s="1" t="s">
        <v>82</v>
      </c>
      <c r="H213" s="1" t="s">
        <v>207</v>
      </c>
      <c r="I213" s="1" t="s">
        <v>84</v>
      </c>
      <c r="J213" s="1" t="s">
        <v>122</v>
      </c>
      <c r="K213" s="1" t="s">
        <v>8216</v>
      </c>
      <c r="L213" s="1"/>
      <c r="M213" s="20">
        <f t="shared" si="3"/>
        <v>1</v>
      </c>
    </row>
    <row r="214" spans="1:13" ht="20.100000000000001" customHeight="1" x14ac:dyDescent="0.15">
      <c r="A214" s="1" t="s">
        <v>9</v>
      </c>
      <c r="B214" s="1" t="s">
        <v>8206</v>
      </c>
      <c r="C214" s="1" t="s">
        <v>8217</v>
      </c>
      <c r="D214" s="1" t="s">
        <v>50</v>
      </c>
      <c r="E214" s="1" t="s">
        <v>51</v>
      </c>
      <c r="F214" s="1" t="s">
        <v>51</v>
      </c>
      <c r="G214" s="1" t="s">
        <v>82</v>
      </c>
      <c r="H214" s="1" t="s">
        <v>207</v>
      </c>
      <c r="I214" s="1" t="s">
        <v>84</v>
      </c>
      <c r="J214" s="1" t="s">
        <v>122</v>
      </c>
      <c r="K214" s="1" t="s">
        <v>8218</v>
      </c>
      <c r="L214" s="1"/>
      <c r="M214" s="20">
        <f t="shared" si="3"/>
        <v>1</v>
      </c>
    </row>
    <row r="215" spans="1:13" ht="20.100000000000001" customHeight="1" x14ac:dyDescent="0.15">
      <c r="A215" s="1" t="s">
        <v>9</v>
      </c>
      <c r="B215" s="1" t="s">
        <v>8206</v>
      </c>
      <c r="C215" s="1" t="s">
        <v>8219</v>
      </c>
      <c r="D215" s="1" t="s">
        <v>50</v>
      </c>
      <c r="E215" s="1" t="s">
        <v>51</v>
      </c>
      <c r="F215" s="1" t="s">
        <v>51</v>
      </c>
      <c r="G215" s="1" t="s">
        <v>82</v>
      </c>
      <c r="H215" s="1" t="s">
        <v>207</v>
      </c>
      <c r="I215" s="1" t="s">
        <v>84</v>
      </c>
      <c r="J215" s="1" t="s">
        <v>122</v>
      </c>
      <c r="K215" s="1" t="s">
        <v>8220</v>
      </c>
      <c r="L215" s="1"/>
      <c r="M215" s="20">
        <f t="shared" si="3"/>
        <v>1</v>
      </c>
    </row>
    <row r="216" spans="1:13" ht="20.100000000000001" customHeight="1" x14ac:dyDescent="0.15">
      <c r="A216" s="1" t="s">
        <v>9</v>
      </c>
      <c r="B216" s="1" t="s">
        <v>8206</v>
      </c>
      <c r="C216" s="1" t="s">
        <v>8221</v>
      </c>
      <c r="D216" s="1" t="s">
        <v>50</v>
      </c>
      <c r="E216" s="1" t="s">
        <v>51</v>
      </c>
      <c r="F216" s="1" t="s">
        <v>51</v>
      </c>
      <c r="G216" s="1" t="s">
        <v>82</v>
      </c>
      <c r="H216" s="1" t="s">
        <v>207</v>
      </c>
      <c r="I216" s="1" t="s">
        <v>84</v>
      </c>
      <c r="J216" s="1" t="s">
        <v>122</v>
      </c>
      <c r="K216" s="1" t="s">
        <v>8222</v>
      </c>
      <c r="L216" s="1"/>
      <c r="M216" s="20">
        <f t="shared" si="3"/>
        <v>1</v>
      </c>
    </row>
    <row r="217" spans="1:13" ht="20.100000000000001" customHeight="1" x14ac:dyDescent="0.15">
      <c r="A217" s="1" t="s">
        <v>9</v>
      </c>
      <c r="B217" s="1" t="s">
        <v>8206</v>
      </c>
      <c r="C217" s="1" t="s">
        <v>8223</v>
      </c>
      <c r="D217" s="1" t="s">
        <v>50</v>
      </c>
      <c r="E217" s="1" t="s">
        <v>51</v>
      </c>
      <c r="F217" s="1" t="s">
        <v>51</v>
      </c>
      <c r="G217" s="1" t="s">
        <v>82</v>
      </c>
      <c r="H217" s="1" t="s">
        <v>207</v>
      </c>
      <c r="I217" s="1" t="s">
        <v>84</v>
      </c>
      <c r="J217" s="1" t="s">
        <v>122</v>
      </c>
      <c r="K217" s="1" t="s">
        <v>8224</v>
      </c>
      <c r="L217" s="1"/>
      <c r="M217" s="20">
        <f t="shared" si="3"/>
        <v>1</v>
      </c>
    </row>
    <row r="218" spans="1:13" ht="20.100000000000001" customHeight="1" x14ac:dyDescent="0.15">
      <c r="A218" s="1" t="s">
        <v>9</v>
      </c>
      <c r="B218" s="1" t="s">
        <v>8206</v>
      </c>
      <c r="C218" s="1" t="s">
        <v>8225</v>
      </c>
      <c r="D218" s="1" t="s">
        <v>50</v>
      </c>
      <c r="E218" s="1" t="s">
        <v>51</v>
      </c>
      <c r="F218" s="1" t="s">
        <v>51</v>
      </c>
      <c r="G218" s="1" t="s">
        <v>82</v>
      </c>
      <c r="H218" s="1" t="s">
        <v>207</v>
      </c>
      <c r="I218" s="1" t="s">
        <v>84</v>
      </c>
      <c r="J218" s="1" t="s">
        <v>122</v>
      </c>
      <c r="K218" s="1" t="s">
        <v>8226</v>
      </c>
      <c r="L218" s="1"/>
      <c r="M218" s="20">
        <f t="shared" si="3"/>
        <v>1</v>
      </c>
    </row>
    <row r="219" spans="1:13" ht="20.100000000000001" customHeight="1" x14ac:dyDescent="0.15">
      <c r="A219" s="1" t="s">
        <v>9</v>
      </c>
      <c r="B219" s="1" t="s">
        <v>8206</v>
      </c>
      <c r="C219" s="1" t="s">
        <v>8227</v>
      </c>
      <c r="D219" s="1" t="s">
        <v>50</v>
      </c>
      <c r="E219" s="1" t="s">
        <v>51</v>
      </c>
      <c r="F219" s="1" t="s">
        <v>51</v>
      </c>
      <c r="G219" s="1" t="s">
        <v>82</v>
      </c>
      <c r="H219" s="1" t="s">
        <v>207</v>
      </c>
      <c r="I219" s="1" t="s">
        <v>84</v>
      </c>
      <c r="J219" s="1" t="s">
        <v>122</v>
      </c>
      <c r="K219" s="1" t="s">
        <v>8228</v>
      </c>
      <c r="L219" s="1"/>
      <c r="M219" s="20">
        <f t="shared" si="3"/>
        <v>1</v>
      </c>
    </row>
    <row r="220" spans="1:13" ht="20.100000000000001" customHeight="1" x14ac:dyDescent="0.15">
      <c r="A220" s="1" t="s">
        <v>9</v>
      </c>
      <c r="B220" s="1" t="s">
        <v>8206</v>
      </c>
      <c r="C220" s="1" t="s">
        <v>8229</v>
      </c>
      <c r="D220" s="1" t="s">
        <v>50</v>
      </c>
      <c r="E220" s="1" t="s">
        <v>51</v>
      </c>
      <c r="F220" s="1" t="s">
        <v>51</v>
      </c>
      <c r="G220" s="1" t="s">
        <v>82</v>
      </c>
      <c r="H220" s="1" t="s">
        <v>207</v>
      </c>
      <c r="I220" s="1" t="s">
        <v>84</v>
      </c>
      <c r="J220" s="1" t="s">
        <v>122</v>
      </c>
      <c r="K220" s="1" t="s">
        <v>8230</v>
      </c>
      <c r="L220" s="1"/>
      <c r="M220" s="20">
        <f t="shared" si="3"/>
        <v>1</v>
      </c>
    </row>
    <row r="221" spans="1:13" ht="20.100000000000001" customHeight="1" x14ac:dyDescent="0.15">
      <c r="A221" s="1" t="s">
        <v>9</v>
      </c>
      <c r="B221" s="1" t="s">
        <v>8206</v>
      </c>
      <c r="C221" s="1" t="s">
        <v>8231</v>
      </c>
      <c r="D221" s="1" t="s">
        <v>50</v>
      </c>
      <c r="E221" s="1" t="s">
        <v>51</v>
      </c>
      <c r="F221" s="1" t="s">
        <v>26832</v>
      </c>
      <c r="G221" s="1" t="s">
        <v>82</v>
      </c>
      <c r="H221" s="1" t="s">
        <v>212</v>
      </c>
      <c r="I221" s="1" t="s">
        <v>447</v>
      </c>
      <c r="J221" s="1" t="s">
        <v>1137</v>
      </c>
      <c r="K221" s="1" t="s">
        <v>8232</v>
      </c>
      <c r="L221" s="1"/>
      <c r="M221" s="20">
        <f t="shared" si="3"/>
        <v>0</v>
      </c>
    </row>
    <row r="222" spans="1:13" ht="20.100000000000001" customHeight="1" x14ac:dyDescent="0.15">
      <c r="A222" s="1" t="s">
        <v>9</v>
      </c>
      <c r="B222" s="1" t="s">
        <v>8206</v>
      </c>
      <c r="C222" s="1" t="s">
        <v>8233</v>
      </c>
      <c r="D222" s="1" t="s">
        <v>50</v>
      </c>
      <c r="E222" s="1" t="s">
        <v>51</v>
      </c>
      <c r="F222" s="1" t="s">
        <v>51</v>
      </c>
      <c r="G222" s="1" t="s">
        <v>82</v>
      </c>
      <c r="H222" s="1" t="s">
        <v>207</v>
      </c>
      <c r="I222" s="1" t="s">
        <v>84</v>
      </c>
      <c r="J222" s="1" t="s">
        <v>122</v>
      </c>
      <c r="K222" s="1" t="s">
        <v>8234</v>
      </c>
      <c r="L222" s="1"/>
      <c r="M222" s="20">
        <f t="shared" si="3"/>
        <v>1</v>
      </c>
    </row>
    <row r="223" spans="1:13" ht="20.100000000000001" customHeight="1" x14ac:dyDescent="0.15">
      <c r="A223" s="1" t="s">
        <v>9</v>
      </c>
      <c r="B223" s="1" t="s">
        <v>8206</v>
      </c>
      <c r="C223" s="1" t="s">
        <v>8235</v>
      </c>
      <c r="D223" s="1" t="s">
        <v>50</v>
      </c>
      <c r="E223" s="1" t="s">
        <v>51</v>
      </c>
      <c r="F223" s="1" t="s">
        <v>51</v>
      </c>
      <c r="G223" s="1" t="s">
        <v>82</v>
      </c>
      <c r="H223" s="1" t="s">
        <v>207</v>
      </c>
      <c r="I223" s="1" t="s">
        <v>84</v>
      </c>
      <c r="J223" s="1" t="s">
        <v>122</v>
      </c>
      <c r="K223" s="1" t="s">
        <v>8236</v>
      </c>
      <c r="L223" s="1"/>
      <c r="M223" s="20">
        <f t="shared" si="3"/>
        <v>1</v>
      </c>
    </row>
    <row r="224" spans="1:13" ht="20.100000000000001" customHeight="1" x14ac:dyDescent="0.15">
      <c r="A224" s="1" t="s">
        <v>9</v>
      </c>
      <c r="B224" s="1" t="s">
        <v>8206</v>
      </c>
      <c r="C224" s="1" t="s">
        <v>8237</v>
      </c>
      <c r="D224" s="1" t="s">
        <v>50</v>
      </c>
      <c r="E224" s="1" t="s">
        <v>51</v>
      </c>
      <c r="F224" s="1" t="s">
        <v>51</v>
      </c>
      <c r="G224" s="1" t="s">
        <v>82</v>
      </c>
      <c r="H224" s="1" t="s">
        <v>207</v>
      </c>
      <c r="I224" s="1" t="s">
        <v>84</v>
      </c>
      <c r="J224" s="1" t="s">
        <v>122</v>
      </c>
      <c r="K224" s="1" t="s">
        <v>8238</v>
      </c>
      <c r="L224" s="1"/>
      <c r="M224" s="20">
        <f t="shared" si="3"/>
        <v>1</v>
      </c>
    </row>
    <row r="225" spans="1:13" ht="20.100000000000001" customHeight="1" x14ac:dyDescent="0.15">
      <c r="A225" s="1" t="s">
        <v>9</v>
      </c>
      <c r="B225" s="1" t="s">
        <v>8206</v>
      </c>
      <c r="C225" s="1" t="s">
        <v>8239</v>
      </c>
      <c r="D225" s="1" t="s">
        <v>50</v>
      </c>
      <c r="E225" s="1" t="s">
        <v>51</v>
      </c>
      <c r="F225" s="1" t="s">
        <v>51</v>
      </c>
      <c r="G225" s="1" t="s">
        <v>82</v>
      </c>
      <c r="H225" s="1" t="s">
        <v>207</v>
      </c>
      <c r="I225" s="1" t="s">
        <v>84</v>
      </c>
      <c r="J225" s="1" t="s">
        <v>122</v>
      </c>
      <c r="K225" s="1" t="s">
        <v>8240</v>
      </c>
      <c r="L225" s="1"/>
      <c r="M225" s="20">
        <f t="shared" si="3"/>
        <v>1</v>
      </c>
    </row>
    <row r="226" spans="1:13" ht="20.100000000000001" customHeight="1" x14ac:dyDescent="0.15">
      <c r="A226" s="1" t="s">
        <v>9</v>
      </c>
      <c r="B226" s="1" t="s">
        <v>8206</v>
      </c>
      <c r="C226" s="1" t="s">
        <v>8241</v>
      </c>
      <c r="D226" s="1" t="s">
        <v>50</v>
      </c>
      <c r="E226" s="1" t="s">
        <v>51</v>
      </c>
      <c r="F226" s="1" t="s">
        <v>51</v>
      </c>
      <c r="G226" s="1" t="s">
        <v>82</v>
      </c>
      <c r="H226" s="1" t="s">
        <v>207</v>
      </c>
      <c r="I226" s="1" t="s">
        <v>84</v>
      </c>
      <c r="J226" s="1" t="s">
        <v>122</v>
      </c>
      <c r="K226" s="1" t="s">
        <v>8242</v>
      </c>
      <c r="L226" s="1"/>
      <c r="M226" s="20">
        <f t="shared" si="3"/>
        <v>1</v>
      </c>
    </row>
    <row r="227" spans="1:13" ht="20.100000000000001" customHeight="1" x14ac:dyDescent="0.15">
      <c r="A227" s="1" t="s">
        <v>9</v>
      </c>
      <c r="B227" s="1" t="s">
        <v>8206</v>
      </c>
      <c r="C227" s="1" t="s">
        <v>8243</v>
      </c>
      <c r="D227" s="1" t="s">
        <v>50</v>
      </c>
      <c r="E227" s="1" t="s">
        <v>51</v>
      </c>
      <c r="F227" s="1" t="s">
        <v>51</v>
      </c>
      <c r="G227" s="1" t="s">
        <v>82</v>
      </c>
      <c r="H227" s="1" t="s">
        <v>207</v>
      </c>
      <c r="I227" s="1" t="s">
        <v>84</v>
      </c>
      <c r="J227" s="1" t="s">
        <v>122</v>
      </c>
      <c r="K227" s="1" t="s">
        <v>8244</v>
      </c>
      <c r="L227" s="1"/>
      <c r="M227" s="20">
        <f t="shared" si="3"/>
        <v>1</v>
      </c>
    </row>
    <row r="228" spans="1:13" ht="20.100000000000001" customHeight="1" x14ac:dyDescent="0.15">
      <c r="A228" s="1" t="s">
        <v>9</v>
      </c>
      <c r="B228" s="1" t="s">
        <v>8206</v>
      </c>
      <c r="C228" s="1" t="s">
        <v>8245</v>
      </c>
      <c r="D228" s="1" t="s">
        <v>50</v>
      </c>
      <c r="E228" s="1" t="s">
        <v>51</v>
      </c>
      <c r="F228" s="1" t="s">
        <v>51</v>
      </c>
      <c r="G228" s="1" t="s">
        <v>82</v>
      </c>
      <c r="H228" s="1" t="s">
        <v>207</v>
      </c>
      <c r="I228" s="1" t="s">
        <v>84</v>
      </c>
      <c r="J228" s="1" t="s">
        <v>122</v>
      </c>
      <c r="K228" s="1" t="s">
        <v>8246</v>
      </c>
      <c r="L228" s="1"/>
      <c r="M228" s="20">
        <f t="shared" si="3"/>
        <v>1</v>
      </c>
    </row>
    <row r="229" spans="1:13" ht="20.100000000000001" customHeight="1" x14ac:dyDescent="0.15">
      <c r="A229" s="1" t="s">
        <v>9</v>
      </c>
      <c r="B229" s="1" t="s">
        <v>8206</v>
      </c>
      <c r="C229" s="1" t="s">
        <v>8247</v>
      </c>
      <c r="D229" s="1" t="s">
        <v>50</v>
      </c>
      <c r="E229" s="1" t="s">
        <v>51</v>
      </c>
      <c r="F229" s="1" t="s">
        <v>51</v>
      </c>
      <c r="G229" s="1" t="s">
        <v>82</v>
      </c>
      <c r="H229" s="1" t="s">
        <v>207</v>
      </c>
      <c r="I229" s="1" t="s">
        <v>84</v>
      </c>
      <c r="J229" s="1" t="s">
        <v>122</v>
      </c>
      <c r="K229" s="1" t="s">
        <v>8248</v>
      </c>
      <c r="L229" s="1"/>
      <c r="M229" s="20">
        <f t="shared" si="3"/>
        <v>1</v>
      </c>
    </row>
    <row r="230" spans="1:13" ht="20.100000000000001" customHeight="1" x14ac:dyDescent="0.15">
      <c r="A230" s="1" t="s">
        <v>9</v>
      </c>
      <c r="B230" s="1" t="s">
        <v>8206</v>
      </c>
      <c r="C230" s="1" t="s">
        <v>8249</v>
      </c>
      <c r="D230" s="1" t="s">
        <v>50</v>
      </c>
      <c r="E230" s="1" t="s">
        <v>51</v>
      </c>
      <c r="F230" s="1" t="s">
        <v>51</v>
      </c>
      <c r="G230" s="1" t="s">
        <v>82</v>
      </c>
      <c r="H230" s="1" t="s">
        <v>207</v>
      </c>
      <c r="I230" s="1" t="s">
        <v>84</v>
      </c>
      <c r="J230" s="1" t="s">
        <v>122</v>
      </c>
      <c r="K230" s="1" t="s">
        <v>8250</v>
      </c>
      <c r="L230" s="1"/>
      <c r="M230" s="20">
        <f t="shared" si="3"/>
        <v>1</v>
      </c>
    </row>
    <row r="231" spans="1:13" ht="20.100000000000001" customHeight="1" x14ac:dyDescent="0.15">
      <c r="A231" s="1" t="s">
        <v>9</v>
      </c>
      <c r="B231" s="1" t="s">
        <v>8206</v>
      </c>
      <c r="C231" s="1" t="s">
        <v>8251</v>
      </c>
      <c r="D231" s="1" t="s">
        <v>50</v>
      </c>
      <c r="E231" s="1" t="s">
        <v>51</v>
      </c>
      <c r="F231" s="1" t="s">
        <v>51</v>
      </c>
      <c r="G231" s="1" t="s">
        <v>82</v>
      </c>
      <c r="H231" s="1" t="s">
        <v>207</v>
      </c>
      <c r="I231" s="1" t="s">
        <v>84</v>
      </c>
      <c r="J231" s="1" t="s">
        <v>122</v>
      </c>
      <c r="K231" s="1" t="s">
        <v>8252</v>
      </c>
      <c r="L231" s="1"/>
      <c r="M231" s="20">
        <f t="shared" si="3"/>
        <v>1</v>
      </c>
    </row>
    <row r="232" spans="1:13" ht="20.100000000000001" customHeight="1" x14ac:dyDescent="0.15">
      <c r="A232" s="1" t="s">
        <v>9</v>
      </c>
      <c r="B232" s="1" t="s">
        <v>8206</v>
      </c>
      <c r="C232" s="1" t="s">
        <v>8253</v>
      </c>
      <c r="D232" s="1" t="s">
        <v>50</v>
      </c>
      <c r="E232" s="1" t="s">
        <v>51</v>
      </c>
      <c r="F232" s="1" t="s">
        <v>51</v>
      </c>
      <c r="G232" s="1" t="s">
        <v>82</v>
      </c>
      <c r="H232" s="1" t="s">
        <v>207</v>
      </c>
      <c r="I232" s="1" t="s">
        <v>84</v>
      </c>
      <c r="J232" s="1" t="s">
        <v>122</v>
      </c>
      <c r="K232" s="1" t="s">
        <v>8254</v>
      </c>
      <c r="L232" s="1"/>
      <c r="M232" s="20">
        <f t="shared" si="3"/>
        <v>1</v>
      </c>
    </row>
    <row r="233" spans="1:13" ht="20.100000000000001" customHeight="1" x14ac:dyDescent="0.15">
      <c r="A233" s="1" t="s">
        <v>9</v>
      </c>
      <c r="B233" s="1" t="s">
        <v>8206</v>
      </c>
      <c r="C233" s="1" t="s">
        <v>8255</v>
      </c>
      <c r="D233" s="1" t="s">
        <v>50</v>
      </c>
      <c r="E233" s="1" t="s">
        <v>51</v>
      </c>
      <c r="F233" s="1" t="s">
        <v>51</v>
      </c>
      <c r="G233" s="1" t="s">
        <v>82</v>
      </c>
      <c r="H233" s="1" t="s">
        <v>207</v>
      </c>
      <c r="I233" s="1" t="s">
        <v>84</v>
      </c>
      <c r="J233" s="1" t="s">
        <v>122</v>
      </c>
      <c r="K233" s="1" t="s">
        <v>8256</v>
      </c>
      <c r="L233" s="1"/>
      <c r="M233" s="20">
        <f t="shared" si="3"/>
        <v>1</v>
      </c>
    </row>
    <row r="234" spans="1:13" ht="20.100000000000001" customHeight="1" x14ac:dyDescent="0.15">
      <c r="A234" s="1" t="s">
        <v>9</v>
      </c>
      <c r="B234" s="1" t="s">
        <v>8206</v>
      </c>
      <c r="C234" s="1" t="s">
        <v>8257</v>
      </c>
      <c r="D234" s="1" t="s">
        <v>50</v>
      </c>
      <c r="E234" s="1" t="s">
        <v>51</v>
      </c>
      <c r="F234" s="1" t="s">
        <v>51</v>
      </c>
      <c r="G234" s="1" t="s">
        <v>82</v>
      </c>
      <c r="H234" s="1" t="s">
        <v>207</v>
      </c>
      <c r="I234" s="1" t="s">
        <v>84</v>
      </c>
      <c r="J234" s="1" t="s">
        <v>122</v>
      </c>
      <c r="K234" s="1" t="s">
        <v>8258</v>
      </c>
      <c r="L234" s="1"/>
      <c r="M234" s="20">
        <f t="shared" si="3"/>
        <v>1</v>
      </c>
    </row>
    <row r="235" spans="1:13" ht="20.100000000000001" customHeight="1" x14ac:dyDescent="0.15">
      <c r="A235" s="1" t="s">
        <v>9</v>
      </c>
      <c r="B235" s="1" t="s">
        <v>8206</v>
      </c>
      <c r="C235" s="1" t="s">
        <v>8259</v>
      </c>
      <c r="D235" s="1" t="s">
        <v>50</v>
      </c>
      <c r="E235" s="1" t="s">
        <v>51</v>
      </c>
      <c r="F235" s="1" t="s">
        <v>51</v>
      </c>
      <c r="G235" s="1" t="s">
        <v>82</v>
      </c>
      <c r="H235" s="1" t="s">
        <v>207</v>
      </c>
      <c r="I235" s="1" t="s">
        <v>84</v>
      </c>
      <c r="J235" s="1" t="s">
        <v>122</v>
      </c>
      <c r="K235" s="1" t="s">
        <v>8260</v>
      </c>
      <c r="L235" s="1"/>
      <c r="M235" s="20">
        <f t="shared" si="3"/>
        <v>1</v>
      </c>
    </row>
    <row r="236" spans="1:13" ht="20.100000000000001" customHeight="1" x14ac:dyDescent="0.15">
      <c r="A236" s="1" t="s">
        <v>9</v>
      </c>
      <c r="B236" s="1" t="s">
        <v>8206</v>
      </c>
      <c r="C236" s="1" t="s">
        <v>8261</v>
      </c>
      <c r="D236" s="1" t="s">
        <v>50</v>
      </c>
      <c r="E236" s="1" t="s">
        <v>51</v>
      </c>
      <c r="F236" s="1" t="s">
        <v>51</v>
      </c>
      <c r="G236" s="1" t="s">
        <v>82</v>
      </c>
      <c r="H236" s="1" t="s">
        <v>207</v>
      </c>
      <c r="I236" s="1" t="s">
        <v>84</v>
      </c>
      <c r="J236" s="1" t="s">
        <v>122</v>
      </c>
      <c r="K236" s="1" t="s">
        <v>8262</v>
      </c>
      <c r="L236" s="1"/>
      <c r="M236" s="20">
        <f t="shared" si="3"/>
        <v>1</v>
      </c>
    </row>
    <row r="237" spans="1:13" ht="20.100000000000001" customHeight="1" x14ac:dyDescent="0.15">
      <c r="A237" s="1" t="s">
        <v>9</v>
      </c>
      <c r="B237" s="1" t="s">
        <v>8206</v>
      </c>
      <c r="C237" s="1" t="s">
        <v>8263</v>
      </c>
      <c r="D237" s="1" t="s">
        <v>50</v>
      </c>
      <c r="E237" s="1" t="s">
        <v>51</v>
      </c>
      <c r="F237" s="1" t="s">
        <v>51</v>
      </c>
      <c r="G237" s="1" t="s">
        <v>82</v>
      </c>
      <c r="H237" s="1" t="s">
        <v>207</v>
      </c>
      <c r="I237" s="1" t="s">
        <v>84</v>
      </c>
      <c r="J237" s="1" t="s">
        <v>122</v>
      </c>
      <c r="K237" s="1" t="s">
        <v>8264</v>
      </c>
      <c r="L237" s="1"/>
      <c r="M237" s="20">
        <f t="shared" si="3"/>
        <v>1</v>
      </c>
    </row>
    <row r="238" spans="1:13" ht="20.100000000000001" customHeight="1" x14ac:dyDescent="0.15">
      <c r="A238" s="1" t="s">
        <v>9</v>
      </c>
      <c r="B238" s="1" t="s">
        <v>8206</v>
      </c>
      <c r="C238" s="1" t="s">
        <v>8265</v>
      </c>
      <c r="D238" s="1" t="s">
        <v>50</v>
      </c>
      <c r="E238" s="1" t="s">
        <v>51</v>
      </c>
      <c r="F238" s="1" t="s">
        <v>51</v>
      </c>
      <c r="G238" s="1" t="s">
        <v>82</v>
      </c>
      <c r="H238" s="1" t="s">
        <v>207</v>
      </c>
      <c r="I238" s="1" t="s">
        <v>84</v>
      </c>
      <c r="J238" s="1" t="s">
        <v>122</v>
      </c>
      <c r="K238" s="1" t="s">
        <v>8266</v>
      </c>
      <c r="L238" s="1"/>
      <c r="M238" s="20">
        <f t="shared" si="3"/>
        <v>1</v>
      </c>
    </row>
    <row r="239" spans="1:13" ht="20.100000000000001" customHeight="1" x14ac:dyDescent="0.15">
      <c r="A239" s="1" t="s">
        <v>9</v>
      </c>
      <c r="B239" s="1" t="s">
        <v>8206</v>
      </c>
      <c r="C239" s="1" t="s">
        <v>8267</v>
      </c>
      <c r="D239" s="1" t="s">
        <v>50</v>
      </c>
      <c r="E239" s="1" t="s">
        <v>51</v>
      </c>
      <c r="F239" s="1" t="s">
        <v>51</v>
      </c>
      <c r="G239" s="1" t="s">
        <v>82</v>
      </c>
      <c r="H239" s="1" t="s">
        <v>207</v>
      </c>
      <c r="I239" s="1" t="s">
        <v>84</v>
      </c>
      <c r="J239" s="1" t="s">
        <v>122</v>
      </c>
      <c r="K239" s="1" t="s">
        <v>8268</v>
      </c>
      <c r="L239" s="1"/>
      <c r="M239" s="20">
        <f t="shared" si="3"/>
        <v>1</v>
      </c>
    </row>
    <row r="240" spans="1:13" ht="20.100000000000001" customHeight="1" x14ac:dyDescent="0.15">
      <c r="A240" s="1" t="s">
        <v>9</v>
      </c>
      <c r="B240" s="1" t="s">
        <v>8206</v>
      </c>
      <c r="C240" s="1" t="s">
        <v>8269</v>
      </c>
      <c r="D240" s="1" t="s">
        <v>50</v>
      </c>
      <c r="E240" s="1" t="s">
        <v>51</v>
      </c>
      <c r="F240" s="1" t="s">
        <v>51</v>
      </c>
      <c r="G240" s="1" t="s">
        <v>82</v>
      </c>
      <c r="H240" s="1" t="s">
        <v>207</v>
      </c>
      <c r="I240" s="1" t="s">
        <v>84</v>
      </c>
      <c r="J240" s="1" t="s">
        <v>122</v>
      </c>
      <c r="K240" s="1" t="s">
        <v>8270</v>
      </c>
      <c r="L240" s="1"/>
      <c r="M240" s="20">
        <f t="shared" si="3"/>
        <v>1</v>
      </c>
    </row>
    <row r="241" spans="1:13" ht="20.100000000000001" customHeight="1" x14ac:dyDescent="0.15">
      <c r="A241" s="1" t="s">
        <v>9</v>
      </c>
      <c r="B241" s="1" t="s">
        <v>8206</v>
      </c>
      <c r="C241" s="1" t="s">
        <v>8271</v>
      </c>
      <c r="D241" s="1" t="s">
        <v>50</v>
      </c>
      <c r="E241" s="1" t="s">
        <v>51</v>
      </c>
      <c r="F241" s="1" t="s">
        <v>51</v>
      </c>
      <c r="G241" s="1" t="s">
        <v>82</v>
      </c>
      <c r="H241" s="1" t="s">
        <v>207</v>
      </c>
      <c r="I241" s="1" t="s">
        <v>84</v>
      </c>
      <c r="J241" s="1" t="s">
        <v>122</v>
      </c>
      <c r="K241" s="1" t="s">
        <v>8272</v>
      </c>
      <c r="L241" s="1"/>
      <c r="M241" s="20">
        <f t="shared" si="3"/>
        <v>1</v>
      </c>
    </row>
    <row r="242" spans="1:13" ht="20.100000000000001" customHeight="1" x14ac:dyDescent="0.15">
      <c r="A242" s="1" t="s">
        <v>9</v>
      </c>
      <c r="B242" s="1" t="s">
        <v>8206</v>
      </c>
      <c r="C242" s="1" t="s">
        <v>8273</v>
      </c>
      <c r="D242" s="1" t="s">
        <v>50</v>
      </c>
      <c r="E242" s="1" t="s">
        <v>51</v>
      </c>
      <c r="F242" s="1" t="s">
        <v>51</v>
      </c>
      <c r="G242" s="1" t="s">
        <v>82</v>
      </c>
      <c r="H242" s="1" t="s">
        <v>207</v>
      </c>
      <c r="I242" s="1" t="s">
        <v>84</v>
      </c>
      <c r="J242" s="1" t="s">
        <v>122</v>
      </c>
      <c r="K242" s="1" t="s">
        <v>8274</v>
      </c>
      <c r="L242" s="1"/>
      <c r="M242" s="20">
        <f t="shared" si="3"/>
        <v>1</v>
      </c>
    </row>
    <row r="243" spans="1:13" ht="20.100000000000001" customHeight="1" x14ac:dyDescent="0.15">
      <c r="A243" s="1" t="s">
        <v>9</v>
      </c>
      <c r="B243" s="1" t="s">
        <v>8206</v>
      </c>
      <c r="C243" s="1" t="s">
        <v>8275</v>
      </c>
      <c r="D243" s="1" t="s">
        <v>50</v>
      </c>
      <c r="E243" s="1" t="s">
        <v>51</v>
      </c>
      <c r="F243" s="1" t="s">
        <v>51</v>
      </c>
      <c r="G243" s="1" t="s">
        <v>82</v>
      </c>
      <c r="H243" s="1" t="s">
        <v>207</v>
      </c>
      <c r="I243" s="1" t="s">
        <v>84</v>
      </c>
      <c r="J243" s="1" t="s">
        <v>122</v>
      </c>
      <c r="K243" s="1" t="s">
        <v>8276</v>
      </c>
      <c r="L243" s="1"/>
      <c r="M243" s="20">
        <f t="shared" si="3"/>
        <v>1</v>
      </c>
    </row>
    <row r="244" spans="1:13" ht="20.100000000000001" customHeight="1" x14ac:dyDescent="0.15">
      <c r="A244" s="1" t="s">
        <v>9</v>
      </c>
      <c r="B244" s="1" t="s">
        <v>8206</v>
      </c>
      <c r="C244" s="1" t="s">
        <v>8277</v>
      </c>
      <c r="D244" s="1" t="s">
        <v>50</v>
      </c>
      <c r="E244" s="1" t="s">
        <v>51</v>
      </c>
      <c r="F244" s="1" t="s">
        <v>51</v>
      </c>
      <c r="G244" s="1" t="s">
        <v>82</v>
      </c>
      <c r="H244" s="1" t="s">
        <v>207</v>
      </c>
      <c r="I244" s="1" t="s">
        <v>84</v>
      </c>
      <c r="J244" s="1" t="s">
        <v>122</v>
      </c>
      <c r="K244" s="1" t="s">
        <v>8278</v>
      </c>
      <c r="L244" s="1"/>
      <c r="M244" s="20">
        <f t="shared" si="3"/>
        <v>1</v>
      </c>
    </row>
    <row r="245" spans="1:13" ht="20.100000000000001" customHeight="1" x14ac:dyDescent="0.15">
      <c r="A245" s="1" t="s">
        <v>9</v>
      </c>
      <c r="B245" s="1" t="s">
        <v>8206</v>
      </c>
      <c r="C245" s="1" t="s">
        <v>8279</v>
      </c>
      <c r="D245" s="1" t="s">
        <v>50</v>
      </c>
      <c r="E245" s="1" t="s">
        <v>51</v>
      </c>
      <c r="F245" s="1" t="s">
        <v>51</v>
      </c>
      <c r="G245" s="1" t="s">
        <v>82</v>
      </c>
      <c r="H245" s="1" t="s">
        <v>207</v>
      </c>
      <c r="I245" s="1" t="s">
        <v>84</v>
      </c>
      <c r="J245" s="1" t="s">
        <v>122</v>
      </c>
      <c r="K245" s="1" t="s">
        <v>8280</v>
      </c>
      <c r="L245" s="1"/>
      <c r="M245" s="20">
        <f t="shared" si="3"/>
        <v>1</v>
      </c>
    </row>
    <row r="246" spans="1:13" ht="20.100000000000001" customHeight="1" x14ac:dyDescent="0.15">
      <c r="A246" s="1" t="s">
        <v>9</v>
      </c>
      <c r="B246" s="1" t="s">
        <v>8206</v>
      </c>
      <c r="C246" s="1" t="s">
        <v>8281</v>
      </c>
      <c r="D246" s="1" t="s">
        <v>50</v>
      </c>
      <c r="E246" s="1" t="s">
        <v>51</v>
      </c>
      <c r="F246" s="1" t="s">
        <v>51</v>
      </c>
      <c r="G246" s="1" t="s">
        <v>82</v>
      </c>
      <c r="H246" s="1" t="s">
        <v>207</v>
      </c>
      <c r="I246" s="1" t="s">
        <v>84</v>
      </c>
      <c r="J246" s="1" t="s">
        <v>122</v>
      </c>
      <c r="K246" s="1" t="s">
        <v>8282</v>
      </c>
      <c r="L246" s="1"/>
      <c r="M246" s="20">
        <f t="shared" si="3"/>
        <v>1</v>
      </c>
    </row>
    <row r="247" spans="1:13" ht="20.100000000000001" customHeight="1" x14ac:dyDescent="0.15">
      <c r="A247" s="1" t="s">
        <v>9</v>
      </c>
      <c r="B247" s="1" t="s">
        <v>8206</v>
      </c>
      <c r="C247" s="1" t="s">
        <v>8283</v>
      </c>
      <c r="D247" s="1" t="s">
        <v>50</v>
      </c>
      <c r="E247" s="1" t="s">
        <v>51</v>
      </c>
      <c r="F247" s="1" t="s">
        <v>51</v>
      </c>
      <c r="G247" s="1" t="s">
        <v>82</v>
      </c>
      <c r="H247" s="1" t="s">
        <v>207</v>
      </c>
      <c r="I247" s="1" t="s">
        <v>84</v>
      </c>
      <c r="J247" s="1" t="s">
        <v>122</v>
      </c>
      <c r="K247" s="1" t="s">
        <v>8284</v>
      </c>
      <c r="L247" s="1"/>
      <c r="M247" s="20">
        <f t="shared" ref="M247:M310" si="4">IF(F247="○",1,0)</f>
        <v>1</v>
      </c>
    </row>
    <row r="248" spans="1:13" ht="20.100000000000001" customHeight="1" x14ac:dyDescent="0.15">
      <c r="A248" s="1" t="s">
        <v>9</v>
      </c>
      <c r="B248" s="1" t="s">
        <v>8206</v>
      </c>
      <c r="C248" s="1" t="s">
        <v>8285</v>
      </c>
      <c r="D248" s="1" t="s">
        <v>50</v>
      </c>
      <c r="E248" s="1" t="s">
        <v>51</v>
      </c>
      <c r="F248" s="1" t="s">
        <v>51</v>
      </c>
      <c r="G248" s="1" t="s">
        <v>82</v>
      </c>
      <c r="H248" s="1" t="s">
        <v>207</v>
      </c>
      <c r="I248" s="1" t="s">
        <v>84</v>
      </c>
      <c r="J248" s="1" t="s">
        <v>122</v>
      </c>
      <c r="K248" s="1" t="s">
        <v>8286</v>
      </c>
      <c r="L248" s="1"/>
      <c r="M248" s="20">
        <f t="shared" si="4"/>
        <v>1</v>
      </c>
    </row>
    <row r="249" spans="1:13" ht="20.100000000000001" customHeight="1" x14ac:dyDescent="0.15">
      <c r="A249" s="1" t="s">
        <v>9</v>
      </c>
      <c r="B249" s="1" t="s">
        <v>8206</v>
      </c>
      <c r="C249" s="1" t="s">
        <v>8287</v>
      </c>
      <c r="D249" s="1" t="s">
        <v>50</v>
      </c>
      <c r="E249" s="1" t="s">
        <v>51</v>
      </c>
      <c r="F249" s="1" t="s">
        <v>26832</v>
      </c>
      <c r="G249" s="1" t="s">
        <v>82</v>
      </c>
      <c r="H249" s="1" t="s">
        <v>83</v>
      </c>
      <c r="I249" s="1" t="s">
        <v>447</v>
      </c>
      <c r="J249" s="1" t="s">
        <v>7809</v>
      </c>
      <c r="K249" s="1" t="s">
        <v>8288</v>
      </c>
      <c r="L249" s="1"/>
      <c r="M249" s="20">
        <f t="shared" si="4"/>
        <v>0</v>
      </c>
    </row>
    <row r="250" spans="1:13" ht="20.100000000000001" customHeight="1" x14ac:dyDescent="0.15">
      <c r="A250" s="1" t="s">
        <v>9</v>
      </c>
      <c r="B250" s="1" t="s">
        <v>8206</v>
      </c>
      <c r="C250" s="1" t="s">
        <v>8289</v>
      </c>
      <c r="D250" s="1" t="s">
        <v>78</v>
      </c>
      <c r="E250" s="1" t="s">
        <v>51</v>
      </c>
      <c r="F250" s="1" t="s">
        <v>179</v>
      </c>
      <c r="G250" s="1" t="s">
        <v>82</v>
      </c>
      <c r="H250" s="1" t="s">
        <v>212</v>
      </c>
      <c r="I250" s="1" t="s">
        <v>447</v>
      </c>
      <c r="J250" s="1" t="s">
        <v>1137</v>
      </c>
      <c r="K250" s="1" t="s">
        <v>8290</v>
      </c>
      <c r="L250" s="1"/>
      <c r="M250" s="20">
        <f t="shared" si="4"/>
        <v>0</v>
      </c>
    </row>
    <row r="251" spans="1:13" ht="20.100000000000001" customHeight="1" x14ac:dyDescent="0.15">
      <c r="A251" s="1" t="s">
        <v>9</v>
      </c>
      <c r="B251" s="1" t="s">
        <v>8206</v>
      </c>
      <c r="C251" s="1" t="s">
        <v>8291</v>
      </c>
      <c r="D251" s="1" t="s">
        <v>78</v>
      </c>
      <c r="E251" s="1" t="s">
        <v>51</v>
      </c>
      <c r="F251" s="1" t="s">
        <v>51</v>
      </c>
      <c r="G251" s="1" t="s">
        <v>82</v>
      </c>
      <c r="H251" s="1" t="s">
        <v>207</v>
      </c>
      <c r="I251" s="1" t="s">
        <v>84</v>
      </c>
      <c r="J251" s="1" t="s">
        <v>122</v>
      </c>
      <c r="K251" s="1" t="s">
        <v>8292</v>
      </c>
      <c r="L251" s="1"/>
      <c r="M251" s="20">
        <f t="shared" si="4"/>
        <v>1</v>
      </c>
    </row>
    <row r="252" spans="1:13" ht="20.100000000000001" customHeight="1" x14ac:dyDescent="0.15">
      <c r="A252" s="1" t="s">
        <v>9</v>
      </c>
      <c r="B252" s="1" t="s">
        <v>8206</v>
      </c>
      <c r="C252" s="1" t="s">
        <v>8293</v>
      </c>
      <c r="D252" s="1" t="s">
        <v>78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84</v>
      </c>
      <c r="J252" s="1" t="s">
        <v>122</v>
      </c>
      <c r="K252" s="1" t="s">
        <v>8294</v>
      </c>
      <c r="L252" s="1"/>
      <c r="M252" s="20">
        <f t="shared" si="4"/>
        <v>1</v>
      </c>
    </row>
    <row r="253" spans="1:13" ht="20.100000000000001" customHeight="1" x14ac:dyDescent="0.15">
      <c r="A253" s="1" t="s">
        <v>9</v>
      </c>
      <c r="B253" s="1" t="s">
        <v>8206</v>
      </c>
      <c r="C253" s="1" t="s">
        <v>8295</v>
      </c>
      <c r="D253" s="1" t="s">
        <v>78</v>
      </c>
      <c r="E253" s="1" t="s">
        <v>51</v>
      </c>
      <c r="F253" s="1" t="s">
        <v>51</v>
      </c>
      <c r="G253" s="1" t="s">
        <v>82</v>
      </c>
      <c r="H253" s="1" t="s">
        <v>207</v>
      </c>
      <c r="I253" s="1" t="s">
        <v>84</v>
      </c>
      <c r="J253" s="1" t="s">
        <v>122</v>
      </c>
      <c r="K253" s="1" t="s">
        <v>8296</v>
      </c>
      <c r="L253" s="1"/>
      <c r="M253" s="20">
        <f t="shared" si="4"/>
        <v>1</v>
      </c>
    </row>
    <row r="254" spans="1:13" ht="20.100000000000001" customHeight="1" x14ac:dyDescent="0.15">
      <c r="A254" s="1" t="s">
        <v>9</v>
      </c>
      <c r="B254" s="1" t="s">
        <v>8206</v>
      </c>
      <c r="C254" s="1" t="s">
        <v>8297</v>
      </c>
      <c r="D254" s="1" t="s">
        <v>78</v>
      </c>
      <c r="E254" s="1" t="s">
        <v>51</v>
      </c>
      <c r="F254" s="1" t="s">
        <v>51</v>
      </c>
      <c r="G254" s="1" t="s">
        <v>82</v>
      </c>
      <c r="H254" s="1" t="s">
        <v>207</v>
      </c>
      <c r="I254" s="1" t="s">
        <v>84</v>
      </c>
      <c r="J254" s="1" t="s">
        <v>122</v>
      </c>
      <c r="K254" s="1" t="s">
        <v>8298</v>
      </c>
      <c r="L254" s="1"/>
      <c r="M254" s="20">
        <f t="shared" si="4"/>
        <v>1</v>
      </c>
    </row>
    <row r="255" spans="1:13" ht="20.100000000000001" customHeight="1" x14ac:dyDescent="0.15">
      <c r="A255" s="1" t="s">
        <v>9</v>
      </c>
      <c r="B255" s="1" t="s">
        <v>8206</v>
      </c>
      <c r="C255" s="1" t="s">
        <v>8299</v>
      </c>
      <c r="D255" s="1" t="s">
        <v>78</v>
      </c>
      <c r="E255" s="1" t="s">
        <v>51</v>
      </c>
      <c r="F255" s="1" t="s">
        <v>51</v>
      </c>
      <c r="G255" s="1" t="s">
        <v>82</v>
      </c>
      <c r="H255" s="1" t="s">
        <v>207</v>
      </c>
      <c r="I255" s="1" t="s">
        <v>84</v>
      </c>
      <c r="J255" s="1" t="s">
        <v>122</v>
      </c>
      <c r="K255" s="1" t="s">
        <v>8300</v>
      </c>
      <c r="L255" s="1"/>
      <c r="M255" s="20">
        <f t="shared" si="4"/>
        <v>1</v>
      </c>
    </row>
    <row r="256" spans="1:13" ht="20.100000000000001" customHeight="1" x14ac:dyDescent="0.15">
      <c r="A256" s="1" t="s">
        <v>9</v>
      </c>
      <c r="B256" s="1" t="s">
        <v>8206</v>
      </c>
      <c r="C256" s="1" t="s">
        <v>8301</v>
      </c>
      <c r="D256" s="1" t="s">
        <v>78</v>
      </c>
      <c r="E256" s="1" t="s">
        <v>51</v>
      </c>
      <c r="F256" s="1" t="s">
        <v>51</v>
      </c>
      <c r="G256" s="1" t="s">
        <v>82</v>
      </c>
      <c r="H256" s="1" t="s">
        <v>207</v>
      </c>
      <c r="I256" s="1" t="s">
        <v>84</v>
      </c>
      <c r="J256" s="1" t="s">
        <v>122</v>
      </c>
      <c r="K256" s="1" t="s">
        <v>8302</v>
      </c>
      <c r="L256" s="1"/>
      <c r="M256" s="20">
        <f t="shared" si="4"/>
        <v>1</v>
      </c>
    </row>
    <row r="257" spans="1:13" ht="20.100000000000001" customHeight="1" x14ac:dyDescent="0.15">
      <c r="A257" s="1" t="s">
        <v>9</v>
      </c>
      <c r="B257" s="1" t="s">
        <v>8206</v>
      </c>
      <c r="C257" s="1" t="s">
        <v>8303</v>
      </c>
      <c r="D257" s="1" t="s">
        <v>78</v>
      </c>
      <c r="E257" s="1" t="s">
        <v>51</v>
      </c>
      <c r="F257" s="1" t="s">
        <v>51</v>
      </c>
      <c r="G257" s="1" t="s">
        <v>82</v>
      </c>
      <c r="H257" s="1" t="s">
        <v>207</v>
      </c>
      <c r="I257" s="1" t="s">
        <v>84</v>
      </c>
      <c r="J257" s="1" t="s">
        <v>122</v>
      </c>
      <c r="K257" s="1" t="s">
        <v>8304</v>
      </c>
      <c r="L257" s="1"/>
      <c r="M257" s="20">
        <f t="shared" si="4"/>
        <v>1</v>
      </c>
    </row>
    <row r="258" spans="1:13" ht="20.100000000000001" customHeight="1" x14ac:dyDescent="0.15">
      <c r="A258" s="1" t="s">
        <v>9</v>
      </c>
      <c r="B258" s="1" t="s">
        <v>8206</v>
      </c>
      <c r="C258" s="1" t="s">
        <v>8305</v>
      </c>
      <c r="D258" s="1" t="s">
        <v>78</v>
      </c>
      <c r="E258" s="1" t="s">
        <v>51</v>
      </c>
      <c r="F258" s="1" t="s">
        <v>179</v>
      </c>
      <c r="G258" s="1" t="s">
        <v>82</v>
      </c>
      <c r="H258" s="1" t="s">
        <v>212</v>
      </c>
      <c r="I258" s="1" t="s">
        <v>447</v>
      </c>
      <c r="J258" s="1" t="s">
        <v>1137</v>
      </c>
      <c r="K258" s="1" t="s">
        <v>8306</v>
      </c>
      <c r="L258" s="1"/>
      <c r="M258" s="20">
        <f t="shared" si="4"/>
        <v>0</v>
      </c>
    </row>
    <row r="259" spans="1:13" ht="20.100000000000001" customHeight="1" x14ac:dyDescent="0.15">
      <c r="A259" s="1" t="s">
        <v>9</v>
      </c>
      <c r="B259" s="1" t="s">
        <v>8206</v>
      </c>
      <c r="C259" s="1" t="s">
        <v>8307</v>
      </c>
      <c r="D259" s="1" t="s">
        <v>78</v>
      </c>
      <c r="E259" s="1" t="s">
        <v>51</v>
      </c>
      <c r="F259" s="1" t="s">
        <v>51</v>
      </c>
      <c r="G259" s="1" t="s">
        <v>82</v>
      </c>
      <c r="H259" s="1" t="s">
        <v>207</v>
      </c>
      <c r="I259" s="1" t="s">
        <v>84</v>
      </c>
      <c r="J259" s="1" t="s">
        <v>122</v>
      </c>
      <c r="K259" s="1" t="s">
        <v>8308</v>
      </c>
      <c r="L259" s="1"/>
      <c r="M259" s="20">
        <f t="shared" si="4"/>
        <v>1</v>
      </c>
    </row>
    <row r="260" spans="1:13" ht="20.100000000000001" customHeight="1" x14ac:dyDescent="0.15">
      <c r="A260" s="1" t="s">
        <v>9</v>
      </c>
      <c r="B260" s="1" t="s">
        <v>8206</v>
      </c>
      <c r="C260" s="1" t="s">
        <v>8309</v>
      </c>
      <c r="D260" s="1" t="s">
        <v>78</v>
      </c>
      <c r="E260" s="1" t="s">
        <v>51</v>
      </c>
      <c r="F260" s="1" t="s">
        <v>51</v>
      </c>
      <c r="G260" s="1" t="s">
        <v>82</v>
      </c>
      <c r="H260" s="1" t="s">
        <v>207</v>
      </c>
      <c r="I260" s="1" t="s">
        <v>84</v>
      </c>
      <c r="J260" s="1" t="s">
        <v>122</v>
      </c>
      <c r="K260" s="1" t="s">
        <v>8310</v>
      </c>
      <c r="L260" s="1"/>
      <c r="M260" s="20">
        <f t="shared" si="4"/>
        <v>1</v>
      </c>
    </row>
    <row r="261" spans="1:13" ht="20.100000000000001" customHeight="1" x14ac:dyDescent="0.15">
      <c r="A261" s="1" t="s">
        <v>9</v>
      </c>
      <c r="B261" s="1" t="s">
        <v>8206</v>
      </c>
      <c r="C261" s="1" t="s">
        <v>8311</v>
      </c>
      <c r="D261" s="1" t="s">
        <v>78</v>
      </c>
      <c r="E261" s="1" t="s">
        <v>51</v>
      </c>
      <c r="F261" s="1" t="s">
        <v>51</v>
      </c>
      <c r="G261" s="1" t="s">
        <v>82</v>
      </c>
      <c r="H261" s="1" t="s">
        <v>207</v>
      </c>
      <c r="I261" s="1" t="s">
        <v>84</v>
      </c>
      <c r="J261" s="1" t="s">
        <v>122</v>
      </c>
      <c r="K261" s="1" t="s">
        <v>8312</v>
      </c>
      <c r="L261" s="1"/>
      <c r="M261" s="20">
        <f t="shared" si="4"/>
        <v>1</v>
      </c>
    </row>
    <row r="262" spans="1:13" ht="20.100000000000001" customHeight="1" x14ac:dyDescent="0.15">
      <c r="A262" s="1" t="s">
        <v>9</v>
      </c>
      <c r="B262" s="1" t="s">
        <v>8206</v>
      </c>
      <c r="C262" s="1" t="s">
        <v>8313</v>
      </c>
      <c r="D262" s="1" t="s">
        <v>78</v>
      </c>
      <c r="E262" s="1" t="s">
        <v>51</v>
      </c>
      <c r="F262" s="1" t="s">
        <v>51</v>
      </c>
      <c r="G262" s="1" t="s">
        <v>82</v>
      </c>
      <c r="H262" s="1" t="s">
        <v>207</v>
      </c>
      <c r="I262" s="1" t="s">
        <v>84</v>
      </c>
      <c r="J262" s="1" t="s">
        <v>122</v>
      </c>
      <c r="K262" s="1" t="s">
        <v>8314</v>
      </c>
      <c r="L262" s="1"/>
      <c r="M262" s="20">
        <f t="shared" si="4"/>
        <v>1</v>
      </c>
    </row>
    <row r="263" spans="1:13" ht="20.100000000000001" customHeight="1" x14ac:dyDescent="0.15">
      <c r="A263" s="1" t="s">
        <v>9</v>
      </c>
      <c r="B263" s="1" t="s">
        <v>8206</v>
      </c>
      <c r="C263" s="1" t="s">
        <v>8315</v>
      </c>
      <c r="D263" s="1" t="s">
        <v>78</v>
      </c>
      <c r="E263" s="1" t="s">
        <v>51</v>
      </c>
      <c r="F263" s="1" t="s">
        <v>26832</v>
      </c>
      <c r="G263" s="1" t="s">
        <v>82</v>
      </c>
      <c r="H263" s="1" t="s">
        <v>83</v>
      </c>
      <c r="I263" s="1" t="s">
        <v>447</v>
      </c>
      <c r="J263" s="1" t="s">
        <v>7809</v>
      </c>
      <c r="K263" s="1" t="s">
        <v>8316</v>
      </c>
      <c r="L263" s="1"/>
      <c r="M263" s="20">
        <f t="shared" si="4"/>
        <v>0</v>
      </c>
    </row>
    <row r="264" spans="1:13" ht="20.100000000000001" customHeight="1" x14ac:dyDescent="0.15">
      <c r="A264" s="1" t="s">
        <v>9</v>
      </c>
      <c r="B264" s="1" t="s">
        <v>8206</v>
      </c>
      <c r="C264" s="1" t="s">
        <v>8317</v>
      </c>
      <c r="D264" s="1" t="s">
        <v>78</v>
      </c>
      <c r="E264" s="1" t="s">
        <v>51</v>
      </c>
      <c r="F264" s="1" t="s">
        <v>51</v>
      </c>
      <c r="G264" s="1" t="s">
        <v>82</v>
      </c>
      <c r="H264" s="1" t="s">
        <v>207</v>
      </c>
      <c r="I264" s="1" t="s">
        <v>84</v>
      </c>
      <c r="J264" s="1" t="s">
        <v>122</v>
      </c>
      <c r="K264" s="1" t="s">
        <v>8318</v>
      </c>
      <c r="L264" s="1"/>
      <c r="M264" s="20">
        <f t="shared" si="4"/>
        <v>1</v>
      </c>
    </row>
    <row r="265" spans="1:13" ht="20.100000000000001" customHeight="1" x14ac:dyDescent="0.15">
      <c r="A265" s="1" t="s">
        <v>9</v>
      </c>
      <c r="B265" s="1" t="s">
        <v>8206</v>
      </c>
      <c r="C265" s="1" t="s">
        <v>8319</v>
      </c>
      <c r="D265" s="1" t="s">
        <v>78</v>
      </c>
      <c r="E265" s="1" t="s">
        <v>51</v>
      </c>
      <c r="F265" s="1" t="s">
        <v>179</v>
      </c>
      <c r="G265" s="1" t="s">
        <v>82</v>
      </c>
      <c r="H265" s="1" t="s">
        <v>83</v>
      </c>
      <c r="I265" s="1" t="s">
        <v>447</v>
      </c>
      <c r="J265" s="1" t="s">
        <v>7809</v>
      </c>
      <c r="K265" s="1" t="s">
        <v>8320</v>
      </c>
      <c r="L265" s="1"/>
      <c r="M265" s="20">
        <f t="shared" si="4"/>
        <v>0</v>
      </c>
    </row>
    <row r="266" spans="1:13" ht="20.100000000000001" customHeight="1" x14ac:dyDescent="0.15">
      <c r="A266" s="1" t="s">
        <v>9</v>
      </c>
      <c r="B266" s="1" t="s">
        <v>8206</v>
      </c>
      <c r="C266" s="1" t="s">
        <v>8321</v>
      </c>
      <c r="D266" s="1" t="s">
        <v>78</v>
      </c>
      <c r="E266" s="1" t="s">
        <v>51</v>
      </c>
      <c r="F266" s="1" t="s">
        <v>51</v>
      </c>
      <c r="G266" s="1" t="s">
        <v>82</v>
      </c>
      <c r="H266" s="1" t="s">
        <v>207</v>
      </c>
      <c r="I266" s="1" t="s">
        <v>84</v>
      </c>
      <c r="J266" s="1" t="s">
        <v>122</v>
      </c>
      <c r="K266" s="1" t="s">
        <v>8322</v>
      </c>
      <c r="L266" s="1"/>
      <c r="M266" s="20">
        <f t="shared" si="4"/>
        <v>1</v>
      </c>
    </row>
    <row r="267" spans="1:13" ht="20.100000000000001" customHeight="1" x14ac:dyDescent="0.15">
      <c r="A267" s="1" t="s">
        <v>9</v>
      </c>
      <c r="B267" s="1" t="s">
        <v>8206</v>
      </c>
      <c r="C267" s="1" t="s">
        <v>8323</v>
      </c>
      <c r="D267" s="1" t="s">
        <v>78</v>
      </c>
      <c r="E267" s="1" t="s">
        <v>51</v>
      </c>
      <c r="F267" s="1" t="s">
        <v>51</v>
      </c>
      <c r="G267" s="1" t="s">
        <v>82</v>
      </c>
      <c r="H267" s="1" t="s">
        <v>207</v>
      </c>
      <c r="I267" s="1" t="s">
        <v>84</v>
      </c>
      <c r="J267" s="1" t="s">
        <v>122</v>
      </c>
      <c r="K267" s="1" t="s">
        <v>8324</v>
      </c>
      <c r="L267" s="1"/>
      <c r="M267" s="20">
        <f t="shared" si="4"/>
        <v>1</v>
      </c>
    </row>
    <row r="268" spans="1:13" ht="20.100000000000001" customHeight="1" x14ac:dyDescent="0.15">
      <c r="A268" s="1" t="s">
        <v>9</v>
      </c>
      <c r="B268" s="1" t="s">
        <v>8325</v>
      </c>
      <c r="C268" s="1" t="s">
        <v>8326</v>
      </c>
      <c r="D268" s="1" t="s">
        <v>78</v>
      </c>
      <c r="E268" s="1" t="s">
        <v>51</v>
      </c>
      <c r="F268" s="1" t="s">
        <v>51</v>
      </c>
      <c r="G268" s="1" t="s">
        <v>52</v>
      </c>
      <c r="H268" s="1" t="s">
        <v>53</v>
      </c>
      <c r="I268" s="1" t="s">
        <v>54</v>
      </c>
      <c r="J268" s="1" t="s">
        <v>55</v>
      </c>
      <c r="K268" s="1" t="s">
        <v>8327</v>
      </c>
      <c r="L268" s="1"/>
      <c r="M268" s="20">
        <f t="shared" si="4"/>
        <v>1</v>
      </c>
    </row>
    <row r="269" spans="1:13" ht="20.100000000000001" customHeight="1" x14ac:dyDescent="0.15">
      <c r="A269" s="1" t="s">
        <v>9</v>
      </c>
      <c r="B269" s="1" t="s">
        <v>8325</v>
      </c>
      <c r="C269" s="1" t="s">
        <v>8328</v>
      </c>
      <c r="D269" s="1" t="s">
        <v>78</v>
      </c>
      <c r="E269" s="1" t="s">
        <v>51</v>
      </c>
      <c r="F269" s="1" t="s">
        <v>51</v>
      </c>
      <c r="G269" s="1" t="s">
        <v>52</v>
      </c>
      <c r="H269" s="1" t="s">
        <v>53</v>
      </c>
      <c r="I269" s="1" t="s">
        <v>54</v>
      </c>
      <c r="J269" s="1" t="s">
        <v>55</v>
      </c>
      <c r="K269" s="1" t="s">
        <v>8329</v>
      </c>
      <c r="L269" s="1"/>
      <c r="M269" s="20">
        <f t="shared" si="4"/>
        <v>1</v>
      </c>
    </row>
    <row r="270" spans="1:13" ht="20.100000000000001" customHeight="1" x14ac:dyDescent="0.15">
      <c r="A270" s="1" t="s">
        <v>9</v>
      </c>
      <c r="B270" s="1" t="s">
        <v>8330</v>
      </c>
      <c r="C270" s="1" t="s">
        <v>8331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662</v>
      </c>
      <c r="J270" s="1" t="s">
        <v>663</v>
      </c>
      <c r="K270" s="1" t="s">
        <v>8332</v>
      </c>
      <c r="L270" s="1"/>
      <c r="M270" s="20">
        <f t="shared" si="4"/>
        <v>1</v>
      </c>
    </row>
    <row r="271" spans="1:13" ht="20.100000000000001" customHeight="1" x14ac:dyDescent="0.15">
      <c r="A271" s="1" t="s">
        <v>9</v>
      </c>
      <c r="B271" s="1" t="s">
        <v>8330</v>
      </c>
      <c r="C271" s="1" t="s">
        <v>8333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662</v>
      </c>
      <c r="J271" s="1" t="s">
        <v>663</v>
      </c>
      <c r="K271" s="1" t="s">
        <v>8334</v>
      </c>
      <c r="L271" s="1"/>
      <c r="M271" s="20">
        <f t="shared" si="4"/>
        <v>1</v>
      </c>
    </row>
    <row r="272" spans="1:13" ht="20.100000000000001" customHeight="1" x14ac:dyDescent="0.15">
      <c r="A272" s="1" t="s">
        <v>9</v>
      </c>
      <c r="B272" s="1" t="s">
        <v>8330</v>
      </c>
      <c r="C272" s="1" t="s">
        <v>8335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662</v>
      </c>
      <c r="J272" s="1" t="s">
        <v>663</v>
      </c>
      <c r="K272" s="1" t="s">
        <v>8336</v>
      </c>
      <c r="L272" s="1"/>
      <c r="M272" s="20">
        <f t="shared" si="4"/>
        <v>1</v>
      </c>
    </row>
    <row r="273" spans="1:13" ht="20.100000000000001" customHeight="1" x14ac:dyDescent="0.15">
      <c r="A273" s="1" t="s">
        <v>9</v>
      </c>
      <c r="B273" s="1" t="s">
        <v>8330</v>
      </c>
      <c r="C273" s="1" t="s">
        <v>8337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662</v>
      </c>
      <c r="J273" s="1" t="s">
        <v>663</v>
      </c>
      <c r="K273" s="1" t="s">
        <v>8338</v>
      </c>
      <c r="L273" s="1"/>
      <c r="M273" s="20">
        <f t="shared" si="4"/>
        <v>1</v>
      </c>
    </row>
    <row r="274" spans="1:13" ht="20.100000000000001" customHeight="1" x14ac:dyDescent="0.15">
      <c r="A274" s="1" t="s">
        <v>9</v>
      </c>
      <c r="B274" s="1" t="s">
        <v>8330</v>
      </c>
      <c r="C274" s="1" t="s">
        <v>8339</v>
      </c>
      <c r="D274" s="1" t="s">
        <v>50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662</v>
      </c>
      <c r="J274" s="1" t="s">
        <v>663</v>
      </c>
      <c r="K274" s="1" t="s">
        <v>8340</v>
      </c>
      <c r="L274" s="1"/>
      <c r="M274" s="20">
        <f t="shared" si="4"/>
        <v>1</v>
      </c>
    </row>
    <row r="275" spans="1:13" ht="20.100000000000001" customHeight="1" x14ac:dyDescent="0.15">
      <c r="A275" s="1" t="s">
        <v>9</v>
      </c>
      <c r="B275" s="1" t="s">
        <v>8330</v>
      </c>
      <c r="C275" s="1" t="s">
        <v>8341</v>
      </c>
      <c r="D275" s="1" t="s">
        <v>50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662</v>
      </c>
      <c r="J275" s="1" t="s">
        <v>663</v>
      </c>
      <c r="K275" s="1" t="s">
        <v>8342</v>
      </c>
      <c r="L275" s="1"/>
      <c r="M275" s="20">
        <f t="shared" si="4"/>
        <v>1</v>
      </c>
    </row>
    <row r="276" spans="1:13" ht="20.100000000000001" customHeight="1" x14ac:dyDescent="0.15">
      <c r="A276" s="1" t="s">
        <v>9</v>
      </c>
      <c r="B276" s="1" t="s">
        <v>8330</v>
      </c>
      <c r="C276" s="1" t="s">
        <v>8343</v>
      </c>
      <c r="D276" s="1" t="s">
        <v>50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662</v>
      </c>
      <c r="J276" s="1" t="s">
        <v>663</v>
      </c>
      <c r="K276" s="1" t="s">
        <v>8344</v>
      </c>
      <c r="L276" s="1"/>
      <c r="M276" s="20">
        <f t="shared" si="4"/>
        <v>1</v>
      </c>
    </row>
    <row r="277" spans="1:13" ht="20.100000000000001" customHeight="1" x14ac:dyDescent="0.15">
      <c r="A277" s="1" t="s">
        <v>9</v>
      </c>
      <c r="B277" s="1" t="s">
        <v>8330</v>
      </c>
      <c r="C277" s="1" t="s">
        <v>8345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662</v>
      </c>
      <c r="J277" s="1" t="s">
        <v>663</v>
      </c>
      <c r="K277" s="1" t="s">
        <v>8346</v>
      </c>
      <c r="L277" s="1"/>
      <c r="M277" s="20">
        <f t="shared" si="4"/>
        <v>1</v>
      </c>
    </row>
    <row r="278" spans="1:13" ht="20.100000000000001" customHeight="1" x14ac:dyDescent="0.15">
      <c r="A278" s="1" t="s">
        <v>9</v>
      </c>
      <c r="B278" s="1" t="s">
        <v>8330</v>
      </c>
      <c r="C278" s="1" t="s">
        <v>8347</v>
      </c>
      <c r="D278" s="1" t="s">
        <v>78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662</v>
      </c>
      <c r="J278" s="1" t="s">
        <v>663</v>
      </c>
      <c r="K278" s="1" t="s">
        <v>8348</v>
      </c>
      <c r="L278" s="1"/>
      <c r="M278" s="20">
        <f t="shared" si="4"/>
        <v>1</v>
      </c>
    </row>
    <row r="279" spans="1:13" ht="20.100000000000001" customHeight="1" x14ac:dyDescent="0.15">
      <c r="A279" s="1" t="s">
        <v>9</v>
      </c>
      <c r="B279" s="1" t="s">
        <v>8330</v>
      </c>
      <c r="C279" s="1" t="s">
        <v>8349</v>
      </c>
      <c r="D279" s="1" t="s">
        <v>78</v>
      </c>
      <c r="E279" s="1" t="s">
        <v>51</v>
      </c>
      <c r="F279" s="1" t="s">
        <v>51</v>
      </c>
      <c r="G279" s="1" t="s">
        <v>52</v>
      </c>
      <c r="H279" s="1" t="s">
        <v>121</v>
      </c>
      <c r="I279" s="1" t="s">
        <v>662</v>
      </c>
      <c r="J279" s="1" t="s">
        <v>663</v>
      </c>
      <c r="K279" s="1" t="s">
        <v>8350</v>
      </c>
      <c r="L279" s="1"/>
      <c r="M279" s="20">
        <f t="shared" si="4"/>
        <v>1</v>
      </c>
    </row>
    <row r="280" spans="1:13" ht="20.100000000000001" customHeight="1" x14ac:dyDescent="0.15">
      <c r="A280" s="1" t="s">
        <v>9</v>
      </c>
      <c r="B280" s="1" t="s">
        <v>8351</v>
      </c>
      <c r="C280" s="1" t="s">
        <v>8352</v>
      </c>
      <c r="D280" s="1" t="s">
        <v>50</v>
      </c>
      <c r="E280" s="1" t="s">
        <v>51</v>
      </c>
      <c r="F280" s="1" t="s">
        <v>51</v>
      </c>
      <c r="G280" s="1" t="s">
        <v>52</v>
      </c>
      <c r="H280" s="1" t="s">
        <v>121</v>
      </c>
      <c r="I280" s="1" t="s">
        <v>662</v>
      </c>
      <c r="J280" s="1" t="s">
        <v>663</v>
      </c>
      <c r="K280" s="1" t="s">
        <v>8353</v>
      </c>
      <c r="L280" s="1"/>
      <c r="M280" s="20">
        <f t="shared" si="4"/>
        <v>1</v>
      </c>
    </row>
    <row r="281" spans="1:13" ht="20.100000000000001" customHeight="1" x14ac:dyDescent="0.15">
      <c r="A281" s="1" t="s">
        <v>9</v>
      </c>
      <c r="B281" s="1" t="s">
        <v>8354</v>
      </c>
      <c r="C281" s="1" t="s">
        <v>8355</v>
      </c>
      <c r="D281" s="1" t="s">
        <v>50</v>
      </c>
      <c r="E281" s="1" t="s">
        <v>51</v>
      </c>
      <c r="F281" s="1" t="s">
        <v>51</v>
      </c>
      <c r="G281" s="1" t="s">
        <v>52</v>
      </c>
      <c r="H281" s="1" t="s">
        <v>53</v>
      </c>
      <c r="I281" s="1" t="s">
        <v>54</v>
      </c>
      <c r="J281" s="1" t="s">
        <v>55</v>
      </c>
      <c r="K281" s="1" t="s">
        <v>8356</v>
      </c>
      <c r="L281" s="1"/>
      <c r="M281" s="20">
        <f t="shared" si="4"/>
        <v>1</v>
      </c>
    </row>
    <row r="282" spans="1:13" ht="20.100000000000001" customHeight="1" x14ac:dyDescent="0.15">
      <c r="A282" s="1" t="s">
        <v>9</v>
      </c>
      <c r="B282" s="1" t="s">
        <v>8354</v>
      </c>
      <c r="C282" s="1" t="s">
        <v>8357</v>
      </c>
      <c r="D282" s="1" t="s">
        <v>50</v>
      </c>
      <c r="E282" s="1" t="s">
        <v>51</v>
      </c>
      <c r="F282" s="1" t="s">
        <v>51</v>
      </c>
      <c r="G282" s="1" t="s">
        <v>52</v>
      </c>
      <c r="H282" s="1" t="s">
        <v>53</v>
      </c>
      <c r="I282" s="1" t="s">
        <v>54</v>
      </c>
      <c r="J282" s="1" t="s">
        <v>55</v>
      </c>
      <c r="K282" s="1" t="s">
        <v>8358</v>
      </c>
      <c r="L282" s="1"/>
      <c r="M282" s="20">
        <f t="shared" si="4"/>
        <v>1</v>
      </c>
    </row>
    <row r="283" spans="1:13" ht="20.100000000000001" customHeight="1" x14ac:dyDescent="0.15">
      <c r="A283" s="1" t="s">
        <v>9</v>
      </c>
      <c r="B283" s="1" t="s">
        <v>8354</v>
      </c>
      <c r="C283" s="1" t="s">
        <v>8359</v>
      </c>
      <c r="D283" s="1" t="s">
        <v>50</v>
      </c>
      <c r="E283" s="1" t="s">
        <v>51</v>
      </c>
      <c r="F283" s="1" t="s">
        <v>51</v>
      </c>
      <c r="G283" s="1" t="s">
        <v>52</v>
      </c>
      <c r="H283" s="1" t="s">
        <v>53</v>
      </c>
      <c r="I283" s="1" t="s">
        <v>54</v>
      </c>
      <c r="J283" s="1" t="s">
        <v>55</v>
      </c>
      <c r="K283" s="1" t="s">
        <v>8360</v>
      </c>
      <c r="L283" s="1"/>
      <c r="M283" s="20">
        <f t="shared" si="4"/>
        <v>1</v>
      </c>
    </row>
    <row r="284" spans="1:13" ht="20.100000000000001" customHeight="1" x14ac:dyDescent="0.15">
      <c r="A284" s="1" t="s">
        <v>9</v>
      </c>
      <c r="B284" s="1" t="s">
        <v>8354</v>
      </c>
      <c r="C284" s="1" t="s">
        <v>8361</v>
      </c>
      <c r="D284" s="1" t="s">
        <v>50</v>
      </c>
      <c r="E284" s="1" t="s">
        <v>51</v>
      </c>
      <c r="F284" s="1" t="s">
        <v>51</v>
      </c>
      <c r="G284" s="1" t="s">
        <v>52</v>
      </c>
      <c r="H284" s="1" t="s">
        <v>53</v>
      </c>
      <c r="I284" s="1" t="s">
        <v>54</v>
      </c>
      <c r="J284" s="1" t="s">
        <v>55</v>
      </c>
      <c r="K284" s="1" t="s">
        <v>8362</v>
      </c>
      <c r="L284" s="1"/>
      <c r="M284" s="20">
        <f t="shared" si="4"/>
        <v>1</v>
      </c>
    </row>
    <row r="285" spans="1:13" ht="20.100000000000001" customHeight="1" x14ac:dyDescent="0.15">
      <c r="A285" s="1" t="s">
        <v>9</v>
      </c>
      <c r="B285" s="1" t="s">
        <v>8354</v>
      </c>
      <c r="C285" s="1" t="s">
        <v>8363</v>
      </c>
      <c r="D285" s="1" t="s">
        <v>50</v>
      </c>
      <c r="E285" s="1" t="s">
        <v>51</v>
      </c>
      <c r="F285" s="1" t="s">
        <v>26832</v>
      </c>
      <c r="G285" s="1" t="s">
        <v>82</v>
      </c>
      <c r="H285" s="1" t="s">
        <v>180</v>
      </c>
      <c r="I285" s="1" t="s">
        <v>447</v>
      </c>
      <c r="J285" s="1" t="s">
        <v>730</v>
      </c>
      <c r="K285" s="1" t="s">
        <v>8364</v>
      </c>
      <c r="L285" s="1"/>
      <c r="M285" s="20">
        <f t="shared" si="4"/>
        <v>0</v>
      </c>
    </row>
    <row r="286" spans="1:13" ht="20.100000000000001" customHeight="1" x14ac:dyDescent="0.15">
      <c r="A286" s="1" t="s">
        <v>9</v>
      </c>
      <c r="B286" s="1" t="s">
        <v>8354</v>
      </c>
      <c r="C286" s="1" t="s">
        <v>8365</v>
      </c>
      <c r="D286" s="1" t="s">
        <v>50</v>
      </c>
      <c r="E286" s="1" t="s">
        <v>51</v>
      </c>
      <c r="F286" s="1" t="s">
        <v>51</v>
      </c>
      <c r="G286" s="1" t="s">
        <v>52</v>
      </c>
      <c r="H286" s="1" t="s">
        <v>53</v>
      </c>
      <c r="I286" s="1" t="s">
        <v>54</v>
      </c>
      <c r="J286" s="1" t="s">
        <v>55</v>
      </c>
      <c r="K286" s="1" t="s">
        <v>8366</v>
      </c>
      <c r="L286" s="1"/>
      <c r="M286" s="20">
        <f t="shared" si="4"/>
        <v>1</v>
      </c>
    </row>
    <row r="287" spans="1:13" ht="20.100000000000001" customHeight="1" x14ac:dyDescent="0.15">
      <c r="A287" s="1" t="s">
        <v>9</v>
      </c>
      <c r="B287" s="1" t="s">
        <v>8354</v>
      </c>
      <c r="C287" s="1" t="s">
        <v>8367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53</v>
      </c>
      <c r="I287" s="1" t="s">
        <v>54</v>
      </c>
      <c r="J287" s="1" t="s">
        <v>55</v>
      </c>
      <c r="K287" s="1" t="s">
        <v>8368</v>
      </c>
      <c r="L287" s="1"/>
      <c r="M287" s="20">
        <f t="shared" si="4"/>
        <v>1</v>
      </c>
    </row>
    <row r="288" spans="1:13" ht="20.100000000000001" customHeight="1" x14ac:dyDescent="0.15">
      <c r="A288" s="1" t="s">
        <v>9</v>
      </c>
      <c r="B288" s="1" t="s">
        <v>8354</v>
      </c>
      <c r="C288" s="1" t="s">
        <v>8369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53</v>
      </c>
      <c r="I288" s="1" t="s">
        <v>54</v>
      </c>
      <c r="J288" s="1" t="s">
        <v>55</v>
      </c>
      <c r="K288" s="1" t="s">
        <v>8370</v>
      </c>
      <c r="L288" s="1"/>
      <c r="M288" s="20">
        <f t="shared" si="4"/>
        <v>1</v>
      </c>
    </row>
    <row r="289" spans="1:13" ht="20.100000000000001" customHeight="1" x14ac:dyDescent="0.15">
      <c r="A289" s="1" t="s">
        <v>9</v>
      </c>
      <c r="B289" s="1" t="s">
        <v>8354</v>
      </c>
      <c r="C289" s="1" t="s">
        <v>8371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53</v>
      </c>
      <c r="I289" s="1" t="s">
        <v>54</v>
      </c>
      <c r="J289" s="1" t="s">
        <v>55</v>
      </c>
      <c r="K289" s="1" t="s">
        <v>8372</v>
      </c>
      <c r="L289" s="1"/>
      <c r="M289" s="20">
        <f t="shared" si="4"/>
        <v>1</v>
      </c>
    </row>
    <row r="290" spans="1:13" ht="20.100000000000001" customHeight="1" x14ac:dyDescent="0.15">
      <c r="A290" s="1" t="s">
        <v>9</v>
      </c>
      <c r="B290" s="1" t="s">
        <v>8373</v>
      </c>
      <c r="C290" s="1" t="s">
        <v>8374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53</v>
      </c>
      <c r="I290" s="1" t="s">
        <v>54</v>
      </c>
      <c r="J290" s="1" t="s">
        <v>55</v>
      </c>
      <c r="K290" s="1" t="s">
        <v>8375</v>
      </c>
      <c r="L290" s="1"/>
      <c r="M290" s="20">
        <f t="shared" si="4"/>
        <v>1</v>
      </c>
    </row>
    <row r="291" spans="1:13" ht="20.100000000000001" customHeight="1" x14ac:dyDescent="0.15">
      <c r="A291" s="1" t="s">
        <v>9</v>
      </c>
      <c r="B291" s="1" t="s">
        <v>8373</v>
      </c>
      <c r="C291" s="1" t="s">
        <v>8376</v>
      </c>
      <c r="D291" s="1" t="s">
        <v>849</v>
      </c>
      <c r="E291" s="1" t="s">
        <v>51</v>
      </c>
      <c r="F291" s="1" t="s">
        <v>26832</v>
      </c>
      <c r="G291" s="1" t="s">
        <v>52</v>
      </c>
      <c r="H291" s="1" t="s">
        <v>121</v>
      </c>
      <c r="I291" s="1" t="s">
        <v>662</v>
      </c>
      <c r="J291" s="1" t="s">
        <v>663</v>
      </c>
      <c r="K291" s="1" t="s">
        <v>5526</v>
      </c>
      <c r="L291" s="1"/>
      <c r="M291" s="20">
        <f t="shared" si="4"/>
        <v>0</v>
      </c>
    </row>
    <row r="292" spans="1:13" ht="20.100000000000001" customHeight="1" x14ac:dyDescent="0.15">
      <c r="A292" s="1" t="s">
        <v>9</v>
      </c>
      <c r="B292" s="1" t="s">
        <v>8373</v>
      </c>
      <c r="C292" s="1" t="s">
        <v>8377</v>
      </c>
      <c r="D292" s="1" t="s">
        <v>849</v>
      </c>
      <c r="E292" s="1" t="s">
        <v>51</v>
      </c>
      <c r="F292" s="1" t="s">
        <v>26832</v>
      </c>
      <c r="G292" s="1" t="s">
        <v>52</v>
      </c>
      <c r="H292" s="1" t="s">
        <v>121</v>
      </c>
      <c r="I292" s="1" t="s">
        <v>662</v>
      </c>
      <c r="J292" s="1" t="s">
        <v>663</v>
      </c>
      <c r="K292" s="1" t="s">
        <v>8378</v>
      </c>
      <c r="L292" s="1"/>
      <c r="M292" s="20">
        <f t="shared" si="4"/>
        <v>0</v>
      </c>
    </row>
    <row r="293" spans="1:13" ht="20.100000000000001" customHeight="1" x14ac:dyDescent="0.15">
      <c r="A293" s="1" t="s">
        <v>9</v>
      </c>
      <c r="B293" s="1" t="s">
        <v>8373</v>
      </c>
      <c r="C293" s="1" t="s">
        <v>8379</v>
      </c>
      <c r="D293" s="1" t="s">
        <v>849</v>
      </c>
      <c r="E293" s="1" t="s">
        <v>51</v>
      </c>
      <c r="F293" s="1" t="s">
        <v>26832</v>
      </c>
      <c r="G293" s="1" t="s">
        <v>52</v>
      </c>
      <c r="H293" s="1" t="s">
        <v>121</v>
      </c>
      <c r="I293" s="1" t="s">
        <v>662</v>
      </c>
      <c r="J293" s="1" t="s">
        <v>663</v>
      </c>
      <c r="K293" s="1" t="s">
        <v>8380</v>
      </c>
      <c r="L293" s="1"/>
      <c r="M293" s="20">
        <f t="shared" si="4"/>
        <v>0</v>
      </c>
    </row>
    <row r="294" spans="1:13" ht="20.100000000000001" customHeight="1" x14ac:dyDescent="0.15">
      <c r="A294" s="1" t="s">
        <v>9</v>
      </c>
      <c r="B294" s="1" t="s">
        <v>8373</v>
      </c>
      <c r="C294" s="1" t="s">
        <v>8381</v>
      </c>
      <c r="D294" s="1" t="s">
        <v>849</v>
      </c>
      <c r="E294" s="1" t="s">
        <v>51</v>
      </c>
      <c r="F294" s="1" t="s">
        <v>26832</v>
      </c>
      <c r="G294" s="1" t="s">
        <v>52</v>
      </c>
      <c r="H294" s="1" t="s">
        <v>121</v>
      </c>
      <c r="I294" s="1" t="s">
        <v>662</v>
      </c>
      <c r="J294" s="1" t="s">
        <v>663</v>
      </c>
      <c r="K294" s="1" t="s">
        <v>8382</v>
      </c>
      <c r="L294" s="1"/>
      <c r="M294" s="20">
        <f t="shared" si="4"/>
        <v>0</v>
      </c>
    </row>
    <row r="295" spans="1:13" ht="20.100000000000001" customHeight="1" x14ac:dyDescent="0.15">
      <c r="A295" s="1" t="s">
        <v>9</v>
      </c>
      <c r="B295" s="1" t="s">
        <v>8373</v>
      </c>
      <c r="C295" s="1" t="s">
        <v>8383</v>
      </c>
      <c r="D295" s="1" t="s">
        <v>849</v>
      </c>
      <c r="E295" s="1" t="s">
        <v>51</v>
      </c>
      <c r="F295" s="1" t="s">
        <v>26832</v>
      </c>
      <c r="G295" s="1" t="s">
        <v>52</v>
      </c>
      <c r="H295" s="1" t="s">
        <v>121</v>
      </c>
      <c r="I295" s="1" t="s">
        <v>662</v>
      </c>
      <c r="J295" s="1" t="s">
        <v>663</v>
      </c>
      <c r="K295" s="1" t="s">
        <v>8384</v>
      </c>
      <c r="L295" s="1"/>
      <c r="M295" s="20">
        <f t="shared" si="4"/>
        <v>0</v>
      </c>
    </row>
    <row r="296" spans="1:13" ht="20.100000000000001" customHeight="1" x14ac:dyDescent="0.15">
      <c r="A296" s="1" t="s">
        <v>8385</v>
      </c>
      <c r="B296" s="1" t="s">
        <v>8386</v>
      </c>
      <c r="C296" s="1" t="s">
        <v>8387</v>
      </c>
      <c r="D296" s="1" t="s">
        <v>50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662</v>
      </c>
      <c r="J296" s="1" t="s">
        <v>663</v>
      </c>
      <c r="K296" s="1" t="s">
        <v>8388</v>
      </c>
      <c r="L296" s="1"/>
      <c r="M296" s="20">
        <f t="shared" si="4"/>
        <v>1</v>
      </c>
    </row>
    <row r="297" spans="1:13" ht="20.100000000000001" customHeight="1" x14ac:dyDescent="0.15">
      <c r="A297" s="1" t="s">
        <v>8385</v>
      </c>
      <c r="B297" s="1" t="s">
        <v>8386</v>
      </c>
      <c r="C297" s="1" t="s">
        <v>8389</v>
      </c>
      <c r="D297" s="1" t="s">
        <v>78</v>
      </c>
      <c r="E297" s="1" t="s">
        <v>51</v>
      </c>
      <c r="F297" s="1" t="s">
        <v>81</v>
      </c>
      <c r="G297" s="1" t="s">
        <v>82</v>
      </c>
      <c r="H297" s="1" t="s">
        <v>2140</v>
      </c>
      <c r="I297" s="1" t="s">
        <v>84</v>
      </c>
      <c r="J297" s="1" t="s">
        <v>4533</v>
      </c>
      <c r="K297" s="1" t="s">
        <v>8390</v>
      </c>
      <c r="L297" s="1"/>
      <c r="M297" s="20">
        <f t="shared" si="4"/>
        <v>0</v>
      </c>
    </row>
    <row r="298" spans="1:13" ht="20.100000000000001" customHeight="1" x14ac:dyDescent="0.15">
      <c r="A298" s="1" t="s">
        <v>8385</v>
      </c>
      <c r="B298" s="1" t="s">
        <v>8386</v>
      </c>
      <c r="C298" s="1" t="s">
        <v>8391</v>
      </c>
      <c r="D298" s="1" t="s">
        <v>78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662</v>
      </c>
      <c r="J298" s="1" t="s">
        <v>663</v>
      </c>
      <c r="K298" s="1" t="s">
        <v>8392</v>
      </c>
      <c r="L298" s="1"/>
      <c r="M298" s="20">
        <f t="shared" si="4"/>
        <v>1</v>
      </c>
    </row>
    <row r="299" spans="1:13" ht="20.100000000000001" customHeight="1" x14ac:dyDescent="0.15">
      <c r="A299" s="1" t="s">
        <v>8385</v>
      </c>
      <c r="B299" s="1" t="s">
        <v>8386</v>
      </c>
      <c r="C299" s="1" t="s">
        <v>8393</v>
      </c>
      <c r="D299" s="1" t="s">
        <v>78</v>
      </c>
      <c r="E299" s="1" t="s">
        <v>51</v>
      </c>
      <c r="F299" s="1" t="s">
        <v>81</v>
      </c>
      <c r="G299" s="1" t="s">
        <v>82</v>
      </c>
      <c r="H299" s="1" t="s">
        <v>2140</v>
      </c>
      <c r="I299" s="1" t="s">
        <v>84</v>
      </c>
      <c r="J299" s="1" t="s">
        <v>4533</v>
      </c>
      <c r="K299" s="1" t="s">
        <v>8394</v>
      </c>
      <c r="L299" s="1"/>
      <c r="M299" s="20">
        <f t="shared" si="4"/>
        <v>0</v>
      </c>
    </row>
    <row r="300" spans="1:13" ht="20.100000000000001" customHeight="1" x14ac:dyDescent="0.15">
      <c r="A300" s="1" t="s">
        <v>8385</v>
      </c>
      <c r="B300" s="1" t="s">
        <v>8386</v>
      </c>
      <c r="C300" s="1" t="s">
        <v>8395</v>
      </c>
      <c r="D300" s="1" t="s">
        <v>78</v>
      </c>
      <c r="E300" s="1" t="s">
        <v>51</v>
      </c>
      <c r="F300" s="1" t="s">
        <v>81</v>
      </c>
      <c r="G300" s="1" t="s">
        <v>82</v>
      </c>
      <c r="H300" s="1" t="s">
        <v>2140</v>
      </c>
      <c r="I300" s="1" t="s">
        <v>84</v>
      </c>
      <c r="J300" s="1" t="s">
        <v>4533</v>
      </c>
      <c r="K300" s="1" t="s">
        <v>8396</v>
      </c>
      <c r="L300" s="1"/>
      <c r="M300" s="20">
        <f t="shared" si="4"/>
        <v>0</v>
      </c>
    </row>
    <row r="301" spans="1:13" ht="20.100000000000001" customHeight="1" x14ac:dyDescent="0.15">
      <c r="A301" s="1" t="s">
        <v>8385</v>
      </c>
      <c r="B301" s="1" t="s">
        <v>8386</v>
      </c>
      <c r="C301" s="1" t="s">
        <v>8397</v>
      </c>
      <c r="D301" s="1" t="s">
        <v>78</v>
      </c>
      <c r="E301" s="1" t="s">
        <v>51</v>
      </c>
      <c r="F301" s="1" t="s">
        <v>81</v>
      </c>
      <c r="G301" s="1" t="s">
        <v>82</v>
      </c>
      <c r="H301" s="1" t="s">
        <v>2140</v>
      </c>
      <c r="I301" s="1" t="s">
        <v>84</v>
      </c>
      <c r="J301" s="1" t="s">
        <v>4533</v>
      </c>
      <c r="K301" s="1" t="s">
        <v>8398</v>
      </c>
      <c r="L301" s="1"/>
      <c r="M301" s="20">
        <f t="shared" si="4"/>
        <v>0</v>
      </c>
    </row>
    <row r="302" spans="1:13" ht="20.100000000000001" customHeight="1" x14ac:dyDescent="0.15">
      <c r="A302" s="1" t="s">
        <v>8385</v>
      </c>
      <c r="B302" s="1" t="s">
        <v>8386</v>
      </c>
      <c r="C302" s="1" t="s">
        <v>8399</v>
      </c>
      <c r="D302" s="1" t="s">
        <v>78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662</v>
      </c>
      <c r="J302" s="1" t="s">
        <v>663</v>
      </c>
      <c r="K302" s="1" t="s">
        <v>8400</v>
      </c>
      <c r="L302" s="1"/>
      <c r="M302" s="20">
        <f t="shared" si="4"/>
        <v>1</v>
      </c>
    </row>
    <row r="303" spans="1:13" ht="20.100000000000001" customHeight="1" x14ac:dyDescent="0.15">
      <c r="A303" s="1" t="s">
        <v>8385</v>
      </c>
      <c r="B303" s="1" t="s">
        <v>8386</v>
      </c>
      <c r="C303" s="1" t="s">
        <v>8401</v>
      </c>
      <c r="D303" s="1" t="s">
        <v>849</v>
      </c>
      <c r="E303" s="1" t="s">
        <v>51</v>
      </c>
      <c r="F303" s="1" t="s">
        <v>26832</v>
      </c>
      <c r="G303" s="1" t="s">
        <v>82</v>
      </c>
      <c r="H303" s="1" t="s">
        <v>446</v>
      </c>
      <c r="I303" s="1" t="s">
        <v>84</v>
      </c>
      <c r="J303" s="1" t="s">
        <v>96</v>
      </c>
      <c r="K303" s="1" t="s">
        <v>8402</v>
      </c>
      <c r="L303" s="1"/>
      <c r="M303" s="20">
        <f t="shared" si="4"/>
        <v>0</v>
      </c>
    </row>
    <row r="304" spans="1:13" ht="20.100000000000001" customHeight="1" x14ac:dyDescent="0.15">
      <c r="A304" s="1" t="s">
        <v>8385</v>
      </c>
      <c r="B304" s="1" t="s">
        <v>8403</v>
      </c>
      <c r="C304" s="1" t="s">
        <v>8404</v>
      </c>
      <c r="D304" s="1" t="s">
        <v>50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662</v>
      </c>
      <c r="J304" s="1" t="s">
        <v>663</v>
      </c>
      <c r="K304" s="1" t="s">
        <v>8405</v>
      </c>
      <c r="L304" s="1"/>
      <c r="M304" s="20">
        <f t="shared" si="4"/>
        <v>1</v>
      </c>
    </row>
    <row r="305" spans="1:13" ht="20.100000000000001" customHeight="1" x14ac:dyDescent="0.15">
      <c r="A305" s="1" t="s">
        <v>8385</v>
      </c>
      <c r="B305" s="1" t="s">
        <v>8403</v>
      </c>
      <c r="C305" s="1" t="s">
        <v>8406</v>
      </c>
      <c r="D305" s="1" t="s">
        <v>50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662</v>
      </c>
      <c r="J305" s="1" t="s">
        <v>663</v>
      </c>
      <c r="K305" s="1" t="s">
        <v>8407</v>
      </c>
      <c r="L305" s="1"/>
      <c r="M305" s="20">
        <f t="shared" si="4"/>
        <v>1</v>
      </c>
    </row>
    <row r="306" spans="1:13" ht="20.100000000000001" customHeight="1" x14ac:dyDescent="0.15">
      <c r="A306" s="1" t="s">
        <v>8385</v>
      </c>
      <c r="B306" s="1" t="s">
        <v>8403</v>
      </c>
      <c r="C306" s="1" t="s">
        <v>8408</v>
      </c>
      <c r="D306" s="1" t="s">
        <v>50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662</v>
      </c>
      <c r="J306" s="1" t="s">
        <v>663</v>
      </c>
      <c r="K306" s="1" t="s">
        <v>8409</v>
      </c>
      <c r="L306" s="1"/>
      <c r="M306" s="20">
        <f t="shared" si="4"/>
        <v>1</v>
      </c>
    </row>
    <row r="307" spans="1:13" ht="20.100000000000001" customHeight="1" x14ac:dyDescent="0.15">
      <c r="A307" s="1" t="s">
        <v>8385</v>
      </c>
      <c r="B307" s="1" t="s">
        <v>8403</v>
      </c>
      <c r="C307" s="1" t="s">
        <v>8410</v>
      </c>
      <c r="D307" s="1" t="s">
        <v>50</v>
      </c>
      <c r="E307" s="1" t="s">
        <v>51</v>
      </c>
      <c r="F307" s="1" t="s">
        <v>51</v>
      </c>
      <c r="G307" s="1" t="s">
        <v>52</v>
      </c>
      <c r="H307" s="1" t="s">
        <v>121</v>
      </c>
      <c r="I307" s="1" t="s">
        <v>662</v>
      </c>
      <c r="J307" s="1" t="s">
        <v>663</v>
      </c>
      <c r="K307" s="1" t="s">
        <v>8411</v>
      </c>
      <c r="L307" s="1"/>
      <c r="M307" s="20">
        <f t="shared" si="4"/>
        <v>1</v>
      </c>
    </row>
    <row r="308" spans="1:13" ht="20.100000000000001" customHeight="1" x14ac:dyDescent="0.15">
      <c r="A308" s="1" t="s">
        <v>8385</v>
      </c>
      <c r="B308" s="1" t="s">
        <v>8403</v>
      </c>
      <c r="C308" s="1" t="s">
        <v>8412</v>
      </c>
      <c r="D308" s="1" t="s">
        <v>50</v>
      </c>
      <c r="E308" s="1" t="s">
        <v>51</v>
      </c>
      <c r="F308" s="1" t="s">
        <v>51</v>
      </c>
      <c r="G308" s="1" t="s">
        <v>52</v>
      </c>
      <c r="H308" s="1" t="s">
        <v>121</v>
      </c>
      <c r="I308" s="1" t="s">
        <v>662</v>
      </c>
      <c r="J308" s="1" t="s">
        <v>663</v>
      </c>
      <c r="K308" s="1" t="s">
        <v>8413</v>
      </c>
      <c r="L308" s="1"/>
      <c r="M308" s="20">
        <f t="shared" si="4"/>
        <v>1</v>
      </c>
    </row>
    <row r="309" spans="1:13" ht="20.100000000000001" customHeight="1" x14ac:dyDescent="0.15">
      <c r="A309" s="1" t="s">
        <v>8385</v>
      </c>
      <c r="B309" s="1" t="s">
        <v>8403</v>
      </c>
      <c r="C309" s="1" t="s">
        <v>8414</v>
      </c>
      <c r="D309" s="1" t="s">
        <v>849</v>
      </c>
      <c r="E309" s="1" t="s">
        <v>51</v>
      </c>
      <c r="F309" s="1" t="s">
        <v>26832</v>
      </c>
      <c r="G309" s="1" t="s">
        <v>82</v>
      </c>
      <c r="H309" s="1" t="s">
        <v>446</v>
      </c>
      <c r="I309" s="1" t="s">
        <v>84</v>
      </c>
      <c r="J309" s="1" t="s">
        <v>96</v>
      </c>
      <c r="K309" s="1" t="s">
        <v>8415</v>
      </c>
      <c r="L309" s="1"/>
      <c r="M309" s="20">
        <f t="shared" si="4"/>
        <v>0</v>
      </c>
    </row>
    <row r="310" spans="1:13" ht="20.100000000000001" customHeight="1" x14ac:dyDescent="0.15">
      <c r="A310" s="1" t="s">
        <v>8385</v>
      </c>
      <c r="B310" s="1" t="s">
        <v>8416</v>
      </c>
      <c r="C310" s="1" t="s">
        <v>8417</v>
      </c>
      <c r="D310" s="1" t="s">
        <v>50</v>
      </c>
      <c r="E310" s="1" t="s">
        <v>51</v>
      </c>
      <c r="F310" s="1" t="s">
        <v>51</v>
      </c>
      <c r="G310" s="1" t="s">
        <v>52</v>
      </c>
      <c r="H310" s="1" t="s">
        <v>121</v>
      </c>
      <c r="I310" s="1" t="s">
        <v>662</v>
      </c>
      <c r="J310" s="1" t="s">
        <v>663</v>
      </c>
      <c r="K310" s="1" t="s">
        <v>8418</v>
      </c>
      <c r="L310" s="1"/>
      <c r="M310" s="20">
        <f t="shared" si="4"/>
        <v>1</v>
      </c>
    </row>
    <row r="311" spans="1:13" ht="20.100000000000001" customHeight="1" x14ac:dyDescent="0.15">
      <c r="A311" s="1" t="s">
        <v>8385</v>
      </c>
      <c r="B311" s="1" t="s">
        <v>8416</v>
      </c>
      <c r="C311" s="1" t="s">
        <v>8419</v>
      </c>
      <c r="D311" s="1" t="s">
        <v>50</v>
      </c>
      <c r="E311" s="1" t="s">
        <v>51</v>
      </c>
      <c r="F311" s="1" t="s">
        <v>51</v>
      </c>
      <c r="G311" s="1" t="s">
        <v>52</v>
      </c>
      <c r="H311" s="1" t="s">
        <v>121</v>
      </c>
      <c r="I311" s="1" t="s">
        <v>662</v>
      </c>
      <c r="J311" s="1" t="s">
        <v>663</v>
      </c>
      <c r="K311" s="1" t="s">
        <v>8420</v>
      </c>
      <c r="L311" s="1"/>
      <c r="M311" s="20">
        <f t="shared" ref="M311:M374" si="5">IF(F311="○",1,0)</f>
        <v>1</v>
      </c>
    </row>
    <row r="312" spans="1:13" ht="20.100000000000001" customHeight="1" x14ac:dyDescent="0.15">
      <c r="A312" s="1" t="s">
        <v>8385</v>
      </c>
      <c r="B312" s="1" t="s">
        <v>8416</v>
      </c>
      <c r="C312" s="1" t="s">
        <v>8421</v>
      </c>
      <c r="D312" s="1" t="s">
        <v>50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662</v>
      </c>
      <c r="J312" s="1" t="s">
        <v>663</v>
      </c>
      <c r="K312" s="1" t="s">
        <v>8422</v>
      </c>
      <c r="L312" s="1"/>
      <c r="M312" s="20">
        <f t="shared" si="5"/>
        <v>1</v>
      </c>
    </row>
    <row r="313" spans="1:13" ht="20.100000000000001" customHeight="1" x14ac:dyDescent="0.15">
      <c r="A313" s="1" t="s">
        <v>8385</v>
      </c>
      <c r="B313" s="1" t="s">
        <v>8416</v>
      </c>
      <c r="C313" s="1" t="s">
        <v>8423</v>
      </c>
      <c r="D313" s="1" t="s">
        <v>50</v>
      </c>
      <c r="E313" s="1" t="s">
        <v>51</v>
      </c>
      <c r="F313" s="1" t="s">
        <v>51</v>
      </c>
      <c r="G313" s="1" t="s">
        <v>52</v>
      </c>
      <c r="H313" s="1" t="s">
        <v>121</v>
      </c>
      <c r="I313" s="1" t="s">
        <v>662</v>
      </c>
      <c r="J313" s="1" t="s">
        <v>663</v>
      </c>
      <c r="K313" s="1" t="s">
        <v>8424</v>
      </c>
      <c r="L313" s="1"/>
      <c r="M313" s="20">
        <f t="shared" si="5"/>
        <v>1</v>
      </c>
    </row>
    <row r="314" spans="1:13" ht="20.100000000000001" customHeight="1" x14ac:dyDescent="0.15">
      <c r="A314" s="1" t="s">
        <v>8385</v>
      </c>
      <c r="B314" s="1" t="s">
        <v>8416</v>
      </c>
      <c r="C314" s="1" t="s">
        <v>8425</v>
      </c>
      <c r="D314" s="1" t="s">
        <v>50</v>
      </c>
      <c r="E314" s="1" t="s">
        <v>51</v>
      </c>
      <c r="F314" s="1" t="s">
        <v>51</v>
      </c>
      <c r="G314" s="1" t="s">
        <v>52</v>
      </c>
      <c r="H314" s="1" t="s">
        <v>121</v>
      </c>
      <c r="I314" s="1" t="s">
        <v>662</v>
      </c>
      <c r="J314" s="1" t="s">
        <v>663</v>
      </c>
      <c r="K314" s="1" t="s">
        <v>8426</v>
      </c>
      <c r="L314" s="1"/>
      <c r="M314" s="20">
        <f t="shared" si="5"/>
        <v>1</v>
      </c>
    </row>
    <row r="315" spans="1:13" ht="20.100000000000001" customHeight="1" x14ac:dyDescent="0.15">
      <c r="A315" s="1" t="s">
        <v>8385</v>
      </c>
      <c r="B315" s="1" t="s">
        <v>8416</v>
      </c>
      <c r="C315" s="1" t="s">
        <v>8427</v>
      </c>
      <c r="D315" s="1" t="s">
        <v>50</v>
      </c>
      <c r="E315" s="1" t="s">
        <v>51</v>
      </c>
      <c r="F315" s="1" t="s">
        <v>51</v>
      </c>
      <c r="G315" s="1" t="s">
        <v>52</v>
      </c>
      <c r="H315" s="1" t="s">
        <v>121</v>
      </c>
      <c r="I315" s="1" t="s">
        <v>662</v>
      </c>
      <c r="J315" s="1" t="s">
        <v>663</v>
      </c>
      <c r="K315" s="1" t="s">
        <v>8428</v>
      </c>
      <c r="L315" s="1"/>
      <c r="M315" s="20">
        <f t="shared" si="5"/>
        <v>1</v>
      </c>
    </row>
    <row r="316" spans="1:13" ht="20.100000000000001" customHeight="1" x14ac:dyDescent="0.15">
      <c r="A316" s="1" t="s">
        <v>8385</v>
      </c>
      <c r="B316" s="1" t="s">
        <v>8416</v>
      </c>
      <c r="C316" s="1" t="s">
        <v>8429</v>
      </c>
      <c r="D316" s="1" t="s">
        <v>50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662</v>
      </c>
      <c r="J316" s="1" t="s">
        <v>663</v>
      </c>
      <c r="K316" s="1" t="s">
        <v>8430</v>
      </c>
      <c r="L316" s="1"/>
      <c r="M316" s="20">
        <f t="shared" si="5"/>
        <v>1</v>
      </c>
    </row>
    <row r="317" spans="1:13" ht="20.100000000000001" customHeight="1" x14ac:dyDescent="0.15">
      <c r="A317" s="1" t="s">
        <v>8385</v>
      </c>
      <c r="B317" s="1" t="s">
        <v>8416</v>
      </c>
      <c r="C317" s="1" t="s">
        <v>8431</v>
      </c>
      <c r="D317" s="1" t="s">
        <v>50</v>
      </c>
      <c r="E317" s="1" t="s">
        <v>51</v>
      </c>
      <c r="F317" s="1" t="s">
        <v>51</v>
      </c>
      <c r="G317" s="1" t="s">
        <v>52</v>
      </c>
      <c r="H317" s="1" t="s">
        <v>121</v>
      </c>
      <c r="I317" s="1" t="s">
        <v>662</v>
      </c>
      <c r="J317" s="1" t="s">
        <v>663</v>
      </c>
      <c r="K317" s="1" t="s">
        <v>8432</v>
      </c>
      <c r="L317" s="1"/>
      <c r="M317" s="20">
        <f t="shared" si="5"/>
        <v>1</v>
      </c>
    </row>
    <row r="318" spans="1:13" ht="20.100000000000001" customHeight="1" x14ac:dyDescent="0.15">
      <c r="A318" s="1" t="s">
        <v>8385</v>
      </c>
      <c r="B318" s="1" t="s">
        <v>8416</v>
      </c>
      <c r="C318" s="1" t="s">
        <v>8433</v>
      </c>
      <c r="D318" s="1" t="s">
        <v>50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662</v>
      </c>
      <c r="J318" s="1" t="s">
        <v>663</v>
      </c>
      <c r="K318" s="1" t="s">
        <v>8434</v>
      </c>
      <c r="L318" s="1"/>
      <c r="M318" s="20">
        <f t="shared" si="5"/>
        <v>1</v>
      </c>
    </row>
    <row r="319" spans="1:13" ht="20.100000000000001" customHeight="1" x14ac:dyDescent="0.15">
      <c r="A319" s="1" t="s">
        <v>8385</v>
      </c>
      <c r="B319" s="1" t="s">
        <v>8416</v>
      </c>
      <c r="C319" s="1" t="s">
        <v>8435</v>
      </c>
      <c r="D319" s="1" t="s">
        <v>50</v>
      </c>
      <c r="E319" s="1" t="s">
        <v>51</v>
      </c>
      <c r="F319" s="1" t="s">
        <v>51</v>
      </c>
      <c r="G319" s="1" t="s">
        <v>52</v>
      </c>
      <c r="H319" s="1" t="s">
        <v>121</v>
      </c>
      <c r="I319" s="1" t="s">
        <v>662</v>
      </c>
      <c r="J319" s="1" t="s">
        <v>663</v>
      </c>
      <c r="K319" s="1" t="s">
        <v>8436</v>
      </c>
      <c r="L319" s="1"/>
      <c r="M319" s="20">
        <f t="shared" si="5"/>
        <v>1</v>
      </c>
    </row>
    <row r="320" spans="1:13" ht="20.100000000000001" customHeight="1" x14ac:dyDescent="0.15">
      <c r="A320" s="1" t="s">
        <v>8385</v>
      </c>
      <c r="B320" s="1" t="s">
        <v>8416</v>
      </c>
      <c r="C320" s="1" t="s">
        <v>8437</v>
      </c>
      <c r="D320" s="1" t="s">
        <v>78</v>
      </c>
      <c r="E320" s="1" t="s">
        <v>51</v>
      </c>
      <c r="F320" s="1" t="s">
        <v>51</v>
      </c>
      <c r="G320" s="1" t="s">
        <v>52</v>
      </c>
      <c r="H320" s="1" t="s">
        <v>121</v>
      </c>
      <c r="I320" s="1" t="s">
        <v>662</v>
      </c>
      <c r="J320" s="1" t="s">
        <v>663</v>
      </c>
      <c r="K320" s="1" t="s">
        <v>8438</v>
      </c>
      <c r="L320" s="1"/>
      <c r="M320" s="20">
        <f t="shared" si="5"/>
        <v>1</v>
      </c>
    </row>
    <row r="321" spans="1:13" ht="20.100000000000001" customHeight="1" x14ac:dyDescent="0.15">
      <c r="A321" s="1" t="s">
        <v>8385</v>
      </c>
      <c r="B321" s="1" t="s">
        <v>8416</v>
      </c>
      <c r="C321" s="1" t="s">
        <v>8439</v>
      </c>
      <c r="D321" s="1" t="s">
        <v>78</v>
      </c>
      <c r="E321" s="1" t="s">
        <v>51</v>
      </c>
      <c r="F321" s="1" t="s">
        <v>51</v>
      </c>
      <c r="G321" s="1" t="s">
        <v>52</v>
      </c>
      <c r="H321" s="1" t="s">
        <v>121</v>
      </c>
      <c r="I321" s="1" t="s">
        <v>662</v>
      </c>
      <c r="J321" s="1" t="s">
        <v>663</v>
      </c>
      <c r="K321" s="1" t="s">
        <v>8440</v>
      </c>
      <c r="L321" s="1"/>
      <c r="M321" s="20">
        <f t="shared" si="5"/>
        <v>1</v>
      </c>
    </row>
    <row r="322" spans="1:13" ht="20.100000000000001" customHeight="1" x14ac:dyDescent="0.15">
      <c r="A322" s="1" t="s">
        <v>8385</v>
      </c>
      <c r="B322" s="1" t="s">
        <v>8416</v>
      </c>
      <c r="C322" s="1" t="s">
        <v>8441</v>
      </c>
      <c r="D322" s="1" t="s">
        <v>78</v>
      </c>
      <c r="E322" s="1" t="s">
        <v>51</v>
      </c>
      <c r="F322" s="1" t="s">
        <v>51</v>
      </c>
      <c r="G322" s="1" t="s">
        <v>52</v>
      </c>
      <c r="H322" s="1" t="s">
        <v>121</v>
      </c>
      <c r="I322" s="1" t="s">
        <v>662</v>
      </c>
      <c r="J322" s="1" t="s">
        <v>663</v>
      </c>
      <c r="K322" s="1" t="s">
        <v>8442</v>
      </c>
      <c r="L322" s="1"/>
      <c r="M322" s="20">
        <f t="shared" si="5"/>
        <v>1</v>
      </c>
    </row>
    <row r="323" spans="1:13" ht="20.100000000000001" customHeight="1" x14ac:dyDescent="0.15">
      <c r="A323" s="1" t="s">
        <v>8385</v>
      </c>
      <c r="B323" s="1" t="s">
        <v>8416</v>
      </c>
      <c r="C323" s="1" t="s">
        <v>8443</v>
      </c>
      <c r="D323" s="1" t="s">
        <v>78</v>
      </c>
      <c r="E323" s="1" t="s">
        <v>51</v>
      </c>
      <c r="F323" s="1" t="s">
        <v>81</v>
      </c>
      <c r="G323" s="1" t="s">
        <v>82</v>
      </c>
      <c r="H323" s="1" t="s">
        <v>1151</v>
      </c>
      <c r="I323" s="1" t="s">
        <v>447</v>
      </c>
      <c r="J323" s="1" t="s">
        <v>4704</v>
      </c>
      <c r="K323" s="1" t="s">
        <v>8444</v>
      </c>
      <c r="L323" s="1"/>
      <c r="M323" s="20">
        <f t="shared" si="5"/>
        <v>0</v>
      </c>
    </row>
    <row r="324" spans="1:13" ht="20.100000000000001" customHeight="1" x14ac:dyDescent="0.15">
      <c r="A324" s="1" t="s">
        <v>8385</v>
      </c>
      <c r="B324" s="1" t="s">
        <v>8416</v>
      </c>
      <c r="C324" s="1" t="s">
        <v>8445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121</v>
      </c>
      <c r="I324" s="1" t="s">
        <v>662</v>
      </c>
      <c r="J324" s="1" t="s">
        <v>663</v>
      </c>
      <c r="K324" s="1" t="s">
        <v>8446</v>
      </c>
      <c r="L324" s="1"/>
      <c r="M324" s="20">
        <f t="shared" si="5"/>
        <v>1</v>
      </c>
    </row>
    <row r="325" spans="1:13" ht="20.100000000000001" customHeight="1" x14ac:dyDescent="0.15">
      <c r="A325" s="1" t="s">
        <v>8385</v>
      </c>
      <c r="B325" s="1" t="s">
        <v>8447</v>
      </c>
      <c r="C325" s="1" t="s">
        <v>8448</v>
      </c>
      <c r="D325" s="1" t="s">
        <v>50</v>
      </c>
      <c r="E325" s="1" t="s">
        <v>51</v>
      </c>
      <c r="F325" s="1" t="s">
        <v>51</v>
      </c>
      <c r="G325" s="1" t="s">
        <v>52</v>
      </c>
      <c r="H325" s="1" t="s">
        <v>121</v>
      </c>
      <c r="I325" s="1" t="s">
        <v>662</v>
      </c>
      <c r="J325" s="1" t="s">
        <v>663</v>
      </c>
      <c r="K325" s="1" t="s">
        <v>8449</v>
      </c>
      <c r="L325" s="1"/>
      <c r="M325" s="20">
        <f t="shared" si="5"/>
        <v>1</v>
      </c>
    </row>
    <row r="326" spans="1:13" ht="20.100000000000001" customHeight="1" x14ac:dyDescent="0.15">
      <c r="A326" s="1" t="s">
        <v>8385</v>
      </c>
      <c r="B326" s="1" t="s">
        <v>8450</v>
      </c>
      <c r="C326" s="1" t="s">
        <v>8451</v>
      </c>
      <c r="D326" s="1" t="s">
        <v>50</v>
      </c>
      <c r="E326" s="1" t="s">
        <v>51</v>
      </c>
      <c r="F326" s="1" t="s">
        <v>51</v>
      </c>
      <c r="G326" s="1" t="s">
        <v>52</v>
      </c>
      <c r="H326" s="1" t="s">
        <v>121</v>
      </c>
      <c r="I326" s="1" t="s">
        <v>662</v>
      </c>
      <c r="J326" s="1" t="s">
        <v>663</v>
      </c>
      <c r="K326" s="1" t="s">
        <v>8452</v>
      </c>
      <c r="L326" s="1"/>
      <c r="M326" s="20">
        <f t="shared" si="5"/>
        <v>1</v>
      </c>
    </row>
    <row r="327" spans="1:13" ht="20.100000000000001" customHeight="1" x14ac:dyDescent="0.15">
      <c r="A327" s="1" t="s">
        <v>8385</v>
      </c>
      <c r="B327" s="1" t="s">
        <v>8450</v>
      </c>
      <c r="C327" s="1" t="s">
        <v>8453</v>
      </c>
      <c r="D327" s="1" t="s">
        <v>50</v>
      </c>
      <c r="E327" s="1" t="s">
        <v>51</v>
      </c>
      <c r="F327" s="1" t="s">
        <v>51</v>
      </c>
      <c r="G327" s="1" t="s">
        <v>52</v>
      </c>
      <c r="H327" s="1" t="s">
        <v>121</v>
      </c>
      <c r="I327" s="1" t="s">
        <v>662</v>
      </c>
      <c r="J327" s="1" t="s">
        <v>663</v>
      </c>
      <c r="K327" s="1" t="s">
        <v>8454</v>
      </c>
      <c r="L327" s="1"/>
      <c r="M327" s="20">
        <f t="shared" si="5"/>
        <v>1</v>
      </c>
    </row>
    <row r="328" spans="1:13" ht="20.100000000000001" customHeight="1" x14ac:dyDescent="0.15">
      <c r="A328" s="1" t="s">
        <v>8385</v>
      </c>
      <c r="B328" s="1" t="s">
        <v>8450</v>
      </c>
      <c r="C328" s="1" t="s">
        <v>8455</v>
      </c>
      <c r="D328" s="1" t="s">
        <v>50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662</v>
      </c>
      <c r="J328" s="1" t="s">
        <v>663</v>
      </c>
      <c r="K328" s="1" t="s">
        <v>8456</v>
      </c>
      <c r="L328" s="1"/>
      <c r="M328" s="20">
        <f t="shared" si="5"/>
        <v>1</v>
      </c>
    </row>
    <row r="329" spans="1:13" ht="20.100000000000001" customHeight="1" x14ac:dyDescent="0.15">
      <c r="A329" s="1" t="s">
        <v>8385</v>
      </c>
      <c r="B329" s="1" t="s">
        <v>8457</v>
      </c>
      <c r="C329" s="1" t="s">
        <v>8458</v>
      </c>
      <c r="D329" s="1" t="s">
        <v>50</v>
      </c>
      <c r="E329" s="1" t="s">
        <v>51</v>
      </c>
      <c r="F329" s="1" t="s">
        <v>51</v>
      </c>
      <c r="G329" s="1" t="s">
        <v>52</v>
      </c>
      <c r="H329" s="1" t="s">
        <v>121</v>
      </c>
      <c r="I329" s="1" t="s">
        <v>662</v>
      </c>
      <c r="J329" s="1" t="s">
        <v>663</v>
      </c>
      <c r="K329" s="1" t="s">
        <v>8459</v>
      </c>
      <c r="L329" s="1"/>
      <c r="M329" s="20">
        <f t="shared" si="5"/>
        <v>1</v>
      </c>
    </row>
    <row r="330" spans="1:13" ht="20.100000000000001" customHeight="1" x14ac:dyDescent="0.15">
      <c r="A330" s="1" t="s">
        <v>8385</v>
      </c>
      <c r="B330" s="1" t="s">
        <v>8457</v>
      </c>
      <c r="C330" s="1" t="s">
        <v>8460</v>
      </c>
      <c r="D330" s="1" t="s">
        <v>50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662</v>
      </c>
      <c r="J330" s="1" t="s">
        <v>663</v>
      </c>
      <c r="K330" s="1" t="s">
        <v>8461</v>
      </c>
      <c r="L330" s="1"/>
      <c r="M330" s="20">
        <f t="shared" si="5"/>
        <v>1</v>
      </c>
    </row>
    <row r="331" spans="1:13" ht="20.100000000000001" customHeight="1" x14ac:dyDescent="0.15">
      <c r="A331" s="1" t="s">
        <v>8385</v>
      </c>
      <c r="B331" s="1" t="s">
        <v>8457</v>
      </c>
      <c r="C331" s="1" t="s">
        <v>8462</v>
      </c>
      <c r="D331" s="1" t="s">
        <v>50</v>
      </c>
      <c r="E331" s="1" t="s">
        <v>51</v>
      </c>
      <c r="F331" s="1" t="s">
        <v>51</v>
      </c>
      <c r="G331" s="1" t="s">
        <v>52</v>
      </c>
      <c r="H331" s="1" t="s">
        <v>121</v>
      </c>
      <c r="I331" s="1" t="s">
        <v>662</v>
      </c>
      <c r="J331" s="1" t="s">
        <v>663</v>
      </c>
      <c r="K331" s="1" t="s">
        <v>8463</v>
      </c>
      <c r="L331" s="1"/>
      <c r="M331" s="20">
        <f t="shared" si="5"/>
        <v>1</v>
      </c>
    </row>
    <row r="332" spans="1:13" ht="20.100000000000001" customHeight="1" x14ac:dyDescent="0.15">
      <c r="A332" s="1" t="s">
        <v>8385</v>
      </c>
      <c r="B332" s="1" t="s">
        <v>8457</v>
      </c>
      <c r="C332" s="1" t="s">
        <v>8464</v>
      </c>
      <c r="D332" s="1" t="s">
        <v>50</v>
      </c>
      <c r="E332" s="1" t="s">
        <v>51</v>
      </c>
      <c r="F332" s="1" t="s">
        <v>51</v>
      </c>
      <c r="G332" s="1" t="s">
        <v>52</v>
      </c>
      <c r="H332" s="1" t="s">
        <v>121</v>
      </c>
      <c r="I332" s="1" t="s">
        <v>662</v>
      </c>
      <c r="J332" s="1" t="s">
        <v>663</v>
      </c>
      <c r="K332" s="1" t="s">
        <v>8465</v>
      </c>
      <c r="L332" s="1"/>
      <c r="M332" s="20">
        <f t="shared" si="5"/>
        <v>1</v>
      </c>
    </row>
    <row r="333" spans="1:13" ht="20.100000000000001" customHeight="1" x14ac:dyDescent="0.15">
      <c r="A333" s="1" t="s">
        <v>8385</v>
      </c>
      <c r="B333" s="1" t="s">
        <v>8457</v>
      </c>
      <c r="C333" s="1" t="s">
        <v>8466</v>
      </c>
      <c r="D333" s="1" t="s">
        <v>50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662</v>
      </c>
      <c r="J333" s="1" t="s">
        <v>663</v>
      </c>
      <c r="K333" s="1" t="s">
        <v>8467</v>
      </c>
      <c r="L333" s="1"/>
      <c r="M333" s="20">
        <f t="shared" si="5"/>
        <v>1</v>
      </c>
    </row>
    <row r="334" spans="1:13" ht="20.100000000000001" customHeight="1" x14ac:dyDescent="0.15">
      <c r="A334" s="1" t="s">
        <v>8385</v>
      </c>
      <c r="B334" s="1" t="s">
        <v>8468</v>
      </c>
      <c r="C334" s="1" t="s">
        <v>8469</v>
      </c>
      <c r="D334" s="1" t="s">
        <v>50</v>
      </c>
      <c r="E334" s="1" t="s">
        <v>51</v>
      </c>
      <c r="F334" s="1" t="s">
        <v>51</v>
      </c>
      <c r="G334" s="1" t="s">
        <v>52</v>
      </c>
      <c r="H334" s="1" t="s">
        <v>121</v>
      </c>
      <c r="I334" s="1" t="s">
        <v>662</v>
      </c>
      <c r="J334" s="1" t="s">
        <v>663</v>
      </c>
      <c r="K334" s="1" t="s">
        <v>8470</v>
      </c>
      <c r="L334" s="1"/>
      <c r="M334" s="20">
        <f t="shared" si="5"/>
        <v>1</v>
      </c>
    </row>
    <row r="335" spans="1:13" ht="20.100000000000001" customHeight="1" x14ac:dyDescent="0.15">
      <c r="A335" s="1" t="s">
        <v>8385</v>
      </c>
      <c r="B335" s="1" t="s">
        <v>8468</v>
      </c>
      <c r="C335" s="1" t="s">
        <v>8471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121</v>
      </c>
      <c r="I335" s="1" t="s">
        <v>662</v>
      </c>
      <c r="J335" s="1" t="s">
        <v>663</v>
      </c>
      <c r="K335" s="1" t="s">
        <v>8472</v>
      </c>
      <c r="L335" s="1"/>
      <c r="M335" s="20">
        <f t="shared" si="5"/>
        <v>1</v>
      </c>
    </row>
    <row r="336" spans="1:13" ht="20.100000000000001" customHeight="1" x14ac:dyDescent="0.15">
      <c r="A336" s="1" t="s">
        <v>8385</v>
      </c>
      <c r="B336" s="1" t="s">
        <v>8468</v>
      </c>
      <c r="C336" s="1" t="s">
        <v>8473</v>
      </c>
      <c r="D336" s="1" t="s">
        <v>50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662</v>
      </c>
      <c r="J336" s="1" t="s">
        <v>663</v>
      </c>
      <c r="K336" s="1" t="s">
        <v>8474</v>
      </c>
      <c r="L336" s="1"/>
      <c r="M336" s="20">
        <f t="shared" si="5"/>
        <v>1</v>
      </c>
    </row>
    <row r="337" spans="1:13" ht="20.100000000000001" customHeight="1" x14ac:dyDescent="0.15">
      <c r="A337" s="1" t="s">
        <v>8385</v>
      </c>
      <c r="B337" s="1" t="s">
        <v>8475</v>
      </c>
      <c r="C337" s="1" t="s">
        <v>8476</v>
      </c>
      <c r="D337" s="1" t="s">
        <v>50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662</v>
      </c>
      <c r="J337" s="1" t="s">
        <v>663</v>
      </c>
      <c r="K337" s="1" t="s">
        <v>8477</v>
      </c>
      <c r="L337" s="1"/>
      <c r="M337" s="20">
        <f t="shared" si="5"/>
        <v>1</v>
      </c>
    </row>
    <row r="338" spans="1:13" ht="20.100000000000001" customHeight="1" x14ac:dyDescent="0.15">
      <c r="A338" s="1" t="s">
        <v>8385</v>
      </c>
      <c r="B338" s="1" t="s">
        <v>8475</v>
      </c>
      <c r="C338" s="1" t="s">
        <v>8478</v>
      </c>
      <c r="D338" s="1" t="s">
        <v>50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662</v>
      </c>
      <c r="J338" s="1" t="s">
        <v>663</v>
      </c>
      <c r="K338" s="1" t="s">
        <v>8479</v>
      </c>
      <c r="L338" s="1"/>
      <c r="M338" s="20">
        <f t="shared" si="5"/>
        <v>1</v>
      </c>
    </row>
    <row r="339" spans="1:13" ht="20.100000000000001" customHeight="1" x14ac:dyDescent="0.15">
      <c r="A339" s="1" t="s">
        <v>8385</v>
      </c>
      <c r="B339" s="1" t="s">
        <v>8475</v>
      </c>
      <c r="C339" s="1" t="s">
        <v>8480</v>
      </c>
      <c r="D339" s="1" t="s">
        <v>50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662</v>
      </c>
      <c r="J339" s="1" t="s">
        <v>663</v>
      </c>
      <c r="K339" s="1" t="s">
        <v>8481</v>
      </c>
      <c r="L339" s="1"/>
      <c r="M339" s="20">
        <f t="shared" si="5"/>
        <v>1</v>
      </c>
    </row>
    <row r="340" spans="1:13" ht="39.950000000000003" customHeight="1" x14ac:dyDescent="0.15">
      <c r="A340" s="82" t="s">
        <v>26966</v>
      </c>
      <c r="B340" s="82" t="s">
        <v>26967</v>
      </c>
      <c r="C340" s="1" t="s">
        <v>26968</v>
      </c>
      <c r="D340" s="1" t="s">
        <v>50</v>
      </c>
      <c r="E340" s="1" t="s">
        <v>51</v>
      </c>
      <c r="F340" s="1" t="s">
        <v>51</v>
      </c>
      <c r="G340" s="1" t="s">
        <v>52</v>
      </c>
      <c r="H340" s="1" t="s">
        <v>121</v>
      </c>
      <c r="I340" s="1" t="s">
        <v>662</v>
      </c>
      <c r="J340" s="1" t="s">
        <v>663</v>
      </c>
      <c r="K340" s="1" t="s">
        <v>8483</v>
      </c>
      <c r="L340" s="1" t="s">
        <v>26943</v>
      </c>
      <c r="M340" s="20">
        <f t="shared" si="5"/>
        <v>1</v>
      </c>
    </row>
    <row r="341" spans="1:13" ht="20.100000000000001" customHeight="1" x14ac:dyDescent="0.15">
      <c r="A341" s="1" t="s">
        <v>8385</v>
      </c>
      <c r="B341" s="1" t="s">
        <v>8482</v>
      </c>
      <c r="C341" s="1" t="s">
        <v>8484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662</v>
      </c>
      <c r="J341" s="1" t="s">
        <v>663</v>
      </c>
      <c r="K341" s="1" t="s">
        <v>8485</v>
      </c>
      <c r="L341" s="1"/>
      <c r="M341" s="20">
        <f t="shared" si="5"/>
        <v>1</v>
      </c>
    </row>
    <row r="342" spans="1:13" ht="20.100000000000001" customHeight="1" x14ac:dyDescent="0.15">
      <c r="A342" s="1" t="s">
        <v>8385</v>
      </c>
      <c r="B342" s="1" t="s">
        <v>8482</v>
      </c>
      <c r="C342" s="1" t="s">
        <v>8486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121</v>
      </c>
      <c r="I342" s="1" t="s">
        <v>662</v>
      </c>
      <c r="J342" s="1" t="s">
        <v>663</v>
      </c>
      <c r="K342" s="1" t="s">
        <v>8487</v>
      </c>
      <c r="L342" s="1"/>
      <c r="M342" s="20">
        <f t="shared" si="5"/>
        <v>1</v>
      </c>
    </row>
    <row r="343" spans="1:13" ht="20.100000000000001" customHeight="1" x14ac:dyDescent="0.15">
      <c r="A343" s="1" t="s">
        <v>8385</v>
      </c>
      <c r="B343" s="1" t="s">
        <v>8482</v>
      </c>
      <c r="C343" s="1" t="s">
        <v>8488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662</v>
      </c>
      <c r="J343" s="1" t="s">
        <v>663</v>
      </c>
      <c r="K343" s="1" t="s">
        <v>8489</v>
      </c>
      <c r="L343" s="1"/>
      <c r="M343" s="20">
        <f t="shared" si="5"/>
        <v>1</v>
      </c>
    </row>
    <row r="344" spans="1:13" ht="20.100000000000001" customHeight="1" x14ac:dyDescent="0.15">
      <c r="A344" s="1" t="s">
        <v>8385</v>
      </c>
      <c r="B344" s="1" t="s">
        <v>8482</v>
      </c>
      <c r="C344" s="1" t="s">
        <v>8490</v>
      </c>
      <c r="D344" s="1" t="s">
        <v>78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662</v>
      </c>
      <c r="J344" s="1" t="s">
        <v>663</v>
      </c>
      <c r="K344" s="1" t="s">
        <v>8491</v>
      </c>
      <c r="L344" s="1"/>
      <c r="M344" s="20">
        <f t="shared" si="5"/>
        <v>1</v>
      </c>
    </row>
    <row r="345" spans="1:13" ht="20.100000000000001" customHeight="1" x14ac:dyDescent="0.15">
      <c r="A345" s="1" t="s">
        <v>8385</v>
      </c>
      <c r="B345" s="1" t="s">
        <v>8492</v>
      </c>
      <c r="C345" s="1" t="s">
        <v>8493</v>
      </c>
      <c r="D345" s="1" t="s">
        <v>50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662</v>
      </c>
      <c r="J345" s="1" t="s">
        <v>663</v>
      </c>
      <c r="K345" s="1" t="s">
        <v>8494</v>
      </c>
      <c r="L345" s="1"/>
      <c r="M345" s="20">
        <f t="shared" si="5"/>
        <v>1</v>
      </c>
    </row>
    <row r="346" spans="1:13" ht="20.100000000000001" customHeight="1" x14ac:dyDescent="0.15">
      <c r="A346" s="1" t="s">
        <v>8385</v>
      </c>
      <c r="B346" s="1" t="s">
        <v>8492</v>
      </c>
      <c r="C346" s="1" t="s">
        <v>8495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662</v>
      </c>
      <c r="J346" s="1" t="s">
        <v>663</v>
      </c>
      <c r="K346" s="1" t="s">
        <v>8496</v>
      </c>
      <c r="L346" s="1"/>
      <c r="M346" s="20">
        <f t="shared" si="5"/>
        <v>1</v>
      </c>
    </row>
    <row r="347" spans="1:13" ht="20.100000000000001" customHeight="1" x14ac:dyDescent="0.15">
      <c r="A347" s="1" t="s">
        <v>8385</v>
      </c>
      <c r="B347" s="1" t="s">
        <v>8492</v>
      </c>
      <c r="C347" s="1" t="s">
        <v>8497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662</v>
      </c>
      <c r="J347" s="1" t="s">
        <v>663</v>
      </c>
      <c r="K347" s="1" t="s">
        <v>8498</v>
      </c>
      <c r="L347" s="1"/>
      <c r="M347" s="20">
        <f t="shared" si="5"/>
        <v>1</v>
      </c>
    </row>
    <row r="348" spans="1:13" ht="20.100000000000001" customHeight="1" x14ac:dyDescent="0.15">
      <c r="A348" s="1" t="s">
        <v>8385</v>
      </c>
      <c r="B348" s="1" t="s">
        <v>8499</v>
      </c>
      <c r="C348" s="1" t="s">
        <v>8500</v>
      </c>
      <c r="D348" s="1" t="s">
        <v>50</v>
      </c>
      <c r="E348" s="1" t="s">
        <v>51</v>
      </c>
      <c r="F348" s="1" t="s">
        <v>51</v>
      </c>
      <c r="G348" s="1" t="s">
        <v>52</v>
      </c>
      <c r="H348" s="1" t="s">
        <v>121</v>
      </c>
      <c r="I348" s="1" t="s">
        <v>662</v>
      </c>
      <c r="J348" s="1" t="s">
        <v>663</v>
      </c>
      <c r="K348" s="1" t="s">
        <v>8501</v>
      </c>
      <c r="L348" s="1"/>
      <c r="M348" s="20">
        <f t="shared" si="5"/>
        <v>1</v>
      </c>
    </row>
    <row r="349" spans="1:13" ht="39.950000000000003" customHeight="1" x14ac:dyDescent="0.15">
      <c r="A349" s="82" t="s">
        <v>26963</v>
      </c>
      <c r="B349" s="82" t="s">
        <v>26964</v>
      </c>
      <c r="C349" s="1" t="s">
        <v>26965</v>
      </c>
      <c r="D349" s="1" t="s">
        <v>50</v>
      </c>
      <c r="E349" s="1" t="s">
        <v>51</v>
      </c>
      <c r="F349" s="1" t="s">
        <v>51</v>
      </c>
      <c r="G349" s="1" t="s">
        <v>52</v>
      </c>
      <c r="H349" s="1" t="s">
        <v>121</v>
      </c>
      <c r="I349" s="1" t="s">
        <v>662</v>
      </c>
      <c r="J349" s="1" t="s">
        <v>663</v>
      </c>
      <c r="K349" s="1" t="s">
        <v>8502</v>
      </c>
      <c r="L349" s="1" t="s">
        <v>26944</v>
      </c>
      <c r="M349" s="20">
        <f t="shared" si="5"/>
        <v>1</v>
      </c>
    </row>
    <row r="350" spans="1:13" ht="20.100000000000001" customHeight="1" x14ac:dyDescent="0.15">
      <c r="A350" s="1" t="s">
        <v>8385</v>
      </c>
      <c r="B350" s="1" t="s">
        <v>8499</v>
      </c>
      <c r="C350" s="1" t="s">
        <v>8503</v>
      </c>
      <c r="D350" s="1" t="s">
        <v>50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662</v>
      </c>
      <c r="J350" s="1" t="s">
        <v>663</v>
      </c>
      <c r="K350" s="1" t="s">
        <v>8504</v>
      </c>
      <c r="L350" s="1"/>
      <c r="M350" s="20">
        <f t="shared" si="5"/>
        <v>1</v>
      </c>
    </row>
    <row r="351" spans="1:13" ht="20.100000000000001" customHeight="1" x14ac:dyDescent="0.15">
      <c r="A351" s="1" t="s">
        <v>8385</v>
      </c>
      <c r="B351" s="1" t="s">
        <v>8499</v>
      </c>
      <c r="C351" s="1" t="s">
        <v>8505</v>
      </c>
      <c r="D351" s="1" t="s">
        <v>50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662</v>
      </c>
      <c r="J351" s="1" t="s">
        <v>663</v>
      </c>
      <c r="K351" s="1" t="s">
        <v>8506</v>
      </c>
      <c r="L351" s="1"/>
      <c r="M351" s="20">
        <f t="shared" si="5"/>
        <v>1</v>
      </c>
    </row>
    <row r="352" spans="1:13" ht="20.100000000000001" customHeight="1" x14ac:dyDescent="0.15">
      <c r="A352" s="1" t="s">
        <v>8385</v>
      </c>
      <c r="B352" s="1" t="s">
        <v>8499</v>
      </c>
      <c r="C352" s="1" t="s">
        <v>8507</v>
      </c>
      <c r="D352" s="1" t="s">
        <v>50</v>
      </c>
      <c r="E352" s="1" t="s">
        <v>51</v>
      </c>
      <c r="F352" s="1" t="s">
        <v>51</v>
      </c>
      <c r="G352" s="1" t="s">
        <v>52</v>
      </c>
      <c r="H352" s="1" t="s">
        <v>121</v>
      </c>
      <c r="I352" s="1" t="s">
        <v>662</v>
      </c>
      <c r="J352" s="1" t="s">
        <v>663</v>
      </c>
      <c r="K352" s="1" t="s">
        <v>8508</v>
      </c>
      <c r="L352" s="1"/>
      <c r="M352" s="20">
        <f t="shared" si="5"/>
        <v>1</v>
      </c>
    </row>
    <row r="353" spans="1:13" ht="20.100000000000001" customHeight="1" x14ac:dyDescent="0.15">
      <c r="A353" s="1" t="s">
        <v>8385</v>
      </c>
      <c r="B353" s="1" t="s">
        <v>8499</v>
      </c>
      <c r="C353" s="1" t="s">
        <v>8509</v>
      </c>
      <c r="D353" s="1" t="s">
        <v>50</v>
      </c>
      <c r="E353" s="1" t="s">
        <v>51</v>
      </c>
      <c r="F353" s="1" t="s">
        <v>51</v>
      </c>
      <c r="G353" s="1" t="s">
        <v>52</v>
      </c>
      <c r="H353" s="1" t="s">
        <v>121</v>
      </c>
      <c r="I353" s="1" t="s">
        <v>662</v>
      </c>
      <c r="J353" s="1" t="s">
        <v>663</v>
      </c>
      <c r="K353" s="1" t="s">
        <v>8510</v>
      </c>
      <c r="L353" s="1"/>
      <c r="M353" s="20">
        <f t="shared" si="5"/>
        <v>1</v>
      </c>
    </row>
    <row r="354" spans="1:13" ht="20.100000000000001" customHeight="1" x14ac:dyDescent="0.15">
      <c r="A354" s="1" t="s">
        <v>8385</v>
      </c>
      <c r="B354" s="1" t="s">
        <v>8499</v>
      </c>
      <c r="C354" s="1" t="s">
        <v>8511</v>
      </c>
      <c r="D354" s="1" t="s">
        <v>50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662</v>
      </c>
      <c r="J354" s="1" t="s">
        <v>663</v>
      </c>
      <c r="K354" s="1" t="s">
        <v>8512</v>
      </c>
      <c r="L354" s="1"/>
      <c r="M354" s="20">
        <f t="shared" si="5"/>
        <v>1</v>
      </c>
    </row>
    <row r="355" spans="1:13" ht="20.100000000000001" customHeight="1" x14ac:dyDescent="0.15">
      <c r="A355" s="1" t="s">
        <v>8385</v>
      </c>
      <c r="B355" s="1" t="s">
        <v>8499</v>
      </c>
      <c r="C355" s="1" t="s">
        <v>8513</v>
      </c>
      <c r="D355" s="1" t="s">
        <v>50</v>
      </c>
      <c r="E355" s="1" t="s">
        <v>51</v>
      </c>
      <c r="F355" s="1" t="s">
        <v>51</v>
      </c>
      <c r="G355" s="1" t="s">
        <v>52</v>
      </c>
      <c r="H355" s="1" t="s">
        <v>121</v>
      </c>
      <c r="I355" s="1" t="s">
        <v>662</v>
      </c>
      <c r="J355" s="1" t="s">
        <v>663</v>
      </c>
      <c r="K355" s="1" t="s">
        <v>8514</v>
      </c>
      <c r="L355" s="1"/>
      <c r="M355" s="20">
        <f t="shared" si="5"/>
        <v>1</v>
      </c>
    </row>
    <row r="356" spans="1:13" ht="20.100000000000001" customHeight="1" x14ac:dyDescent="0.15">
      <c r="A356" s="1" t="s">
        <v>8385</v>
      </c>
      <c r="B356" s="1" t="s">
        <v>8499</v>
      </c>
      <c r="C356" s="1" t="s">
        <v>8515</v>
      </c>
      <c r="D356" s="1" t="s">
        <v>50</v>
      </c>
      <c r="E356" s="1" t="s">
        <v>51</v>
      </c>
      <c r="F356" s="1" t="s">
        <v>51</v>
      </c>
      <c r="G356" s="1" t="s">
        <v>52</v>
      </c>
      <c r="H356" s="1" t="s">
        <v>121</v>
      </c>
      <c r="I356" s="1" t="s">
        <v>662</v>
      </c>
      <c r="J356" s="1" t="s">
        <v>663</v>
      </c>
      <c r="K356" s="1" t="s">
        <v>8516</v>
      </c>
      <c r="L356" s="1"/>
      <c r="M356" s="20">
        <f t="shared" si="5"/>
        <v>1</v>
      </c>
    </row>
    <row r="357" spans="1:13" ht="20.100000000000001" customHeight="1" x14ac:dyDescent="0.15">
      <c r="A357" s="1" t="s">
        <v>8385</v>
      </c>
      <c r="B357" s="1" t="s">
        <v>8499</v>
      </c>
      <c r="C357" s="1" t="s">
        <v>8517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121</v>
      </c>
      <c r="I357" s="1" t="s">
        <v>662</v>
      </c>
      <c r="J357" s="1" t="s">
        <v>663</v>
      </c>
      <c r="K357" s="1" t="s">
        <v>8518</v>
      </c>
      <c r="L357" s="1"/>
      <c r="M357" s="20">
        <f t="shared" si="5"/>
        <v>1</v>
      </c>
    </row>
    <row r="358" spans="1:13" ht="20.100000000000001" customHeight="1" x14ac:dyDescent="0.15">
      <c r="A358" s="1" t="s">
        <v>8385</v>
      </c>
      <c r="B358" s="1" t="s">
        <v>8499</v>
      </c>
      <c r="C358" s="1" t="s">
        <v>8519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121</v>
      </c>
      <c r="I358" s="1" t="s">
        <v>662</v>
      </c>
      <c r="J358" s="1" t="s">
        <v>663</v>
      </c>
      <c r="K358" s="1" t="s">
        <v>8520</v>
      </c>
      <c r="L358" s="1"/>
      <c r="M358" s="20">
        <f t="shared" si="5"/>
        <v>1</v>
      </c>
    </row>
    <row r="359" spans="1:13" ht="20.100000000000001" customHeight="1" x14ac:dyDescent="0.15">
      <c r="A359" s="1" t="s">
        <v>8385</v>
      </c>
      <c r="B359" s="1" t="s">
        <v>8499</v>
      </c>
      <c r="C359" s="1" t="s">
        <v>8521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662</v>
      </c>
      <c r="J359" s="1" t="s">
        <v>663</v>
      </c>
      <c r="K359" s="1" t="s">
        <v>8522</v>
      </c>
      <c r="L359" s="1"/>
      <c r="M359" s="20">
        <f t="shared" si="5"/>
        <v>1</v>
      </c>
    </row>
    <row r="360" spans="1:13" ht="20.100000000000001" customHeight="1" x14ac:dyDescent="0.15">
      <c r="A360" s="1" t="s">
        <v>8385</v>
      </c>
      <c r="B360" s="1" t="s">
        <v>8499</v>
      </c>
      <c r="C360" s="1" t="s">
        <v>8523</v>
      </c>
      <c r="D360" s="1" t="s">
        <v>78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662</v>
      </c>
      <c r="J360" s="1" t="s">
        <v>663</v>
      </c>
      <c r="K360" s="1" t="s">
        <v>8524</v>
      </c>
      <c r="L360" s="1"/>
      <c r="M360" s="20">
        <f t="shared" si="5"/>
        <v>1</v>
      </c>
    </row>
    <row r="361" spans="1:13" ht="20.100000000000001" customHeight="1" x14ac:dyDescent="0.15">
      <c r="A361" s="1" t="s">
        <v>8525</v>
      </c>
      <c r="B361" s="1" t="s">
        <v>8526</v>
      </c>
      <c r="C361" s="1" t="s">
        <v>8527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739</v>
      </c>
      <c r="I361" s="1" t="s">
        <v>54</v>
      </c>
      <c r="J361" s="1" t="s">
        <v>6858</v>
      </c>
      <c r="K361" s="1" t="s">
        <v>8528</v>
      </c>
      <c r="L361" s="1"/>
      <c r="M361" s="20">
        <f t="shared" si="5"/>
        <v>1</v>
      </c>
    </row>
    <row r="362" spans="1:13" ht="20.100000000000001" customHeight="1" x14ac:dyDescent="0.15">
      <c r="A362" s="1" t="s">
        <v>8525</v>
      </c>
      <c r="B362" s="1" t="s">
        <v>8526</v>
      </c>
      <c r="C362" s="1" t="s">
        <v>8529</v>
      </c>
      <c r="D362" s="1" t="s">
        <v>50</v>
      </c>
      <c r="E362" s="1" t="s">
        <v>51</v>
      </c>
      <c r="F362" s="1" t="s">
        <v>51</v>
      </c>
      <c r="G362" s="1" t="s">
        <v>52</v>
      </c>
      <c r="H362" s="1" t="s">
        <v>739</v>
      </c>
      <c r="I362" s="1" t="s">
        <v>54</v>
      </c>
      <c r="J362" s="1" t="s">
        <v>6858</v>
      </c>
      <c r="K362" s="1" t="s">
        <v>8530</v>
      </c>
      <c r="L362" s="1"/>
      <c r="M362" s="20">
        <f t="shared" si="5"/>
        <v>1</v>
      </c>
    </row>
    <row r="363" spans="1:13" ht="20.100000000000001" customHeight="1" x14ac:dyDescent="0.15">
      <c r="A363" s="1" t="s">
        <v>8525</v>
      </c>
      <c r="B363" s="1" t="s">
        <v>8526</v>
      </c>
      <c r="C363" s="1" t="s">
        <v>8531</v>
      </c>
      <c r="D363" s="1" t="s">
        <v>50</v>
      </c>
      <c r="E363" s="1" t="s">
        <v>51</v>
      </c>
      <c r="F363" s="1" t="s">
        <v>51</v>
      </c>
      <c r="G363" s="1" t="s">
        <v>52</v>
      </c>
      <c r="H363" s="1" t="s">
        <v>739</v>
      </c>
      <c r="I363" s="1" t="s">
        <v>54</v>
      </c>
      <c r="J363" s="1" t="s">
        <v>6858</v>
      </c>
      <c r="K363" s="1" t="s">
        <v>8532</v>
      </c>
      <c r="L363" s="1"/>
      <c r="M363" s="20">
        <f t="shared" si="5"/>
        <v>1</v>
      </c>
    </row>
    <row r="364" spans="1:13" ht="20.100000000000001" customHeight="1" x14ac:dyDescent="0.15">
      <c r="A364" s="1" t="s">
        <v>8525</v>
      </c>
      <c r="B364" s="1" t="s">
        <v>8526</v>
      </c>
      <c r="C364" s="1" t="s">
        <v>8533</v>
      </c>
      <c r="D364" s="1" t="s">
        <v>78</v>
      </c>
      <c r="E364" s="1" t="s">
        <v>51</v>
      </c>
      <c r="F364" s="1" t="s">
        <v>51</v>
      </c>
      <c r="G364" s="1" t="s">
        <v>52</v>
      </c>
      <c r="H364" s="1" t="s">
        <v>739</v>
      </c>
      <c r="I364" s="1" t="s">
        <v>54</v>
      </c>
      <c r="J364" s="1" t="s">
        <v>6858</v>
      </c>
      <c r="K364" s="1" t="s">
        <v>8534</v>
      </c>
      <c r="L364" s="1"/>
      <c r="M364" s="20">
        <f t="shared" si="5"/>
        <v>1</v>
      </c>
    </row>
    <row r="365" spans="1:13" ht="20.100000000000001" customHeight="1" x14ac:dyDescent="0.15">
      <c r="A365" s="1" t="s">
        <v>8525</v>
      </c>
      <c r="B365" s="1" t="s">
        <v>8526</v>
      </c>
      <c r="C365" s="1" t="s">
        <v>8535</v>
      </c>
      <c r="D365" s="1" t="s">
        <v>78</v>
      </c>
      <c r="E365" s="1" t="s">
        <v>51</v>
      </c>
      <c r="F365" s="1" t="s">
        <v>51</v>
      </c>
      <c r="G365" s="1" t="s">
        <v>52</v>
      </c>
      <c r="H365" s="1" t="s">
        <v>739</v>
      </c>
      <c r="I365" s="1" t="s">
        <v>54</v>
      </c>
      <c r="J365" s="1" t="s">
        <v>6858</v>
      </c>
      <c r="K365" s="1" t="s">
        <v>8536</v>
      </c>
      <c r="L365" s="1"/>
      <c r="M365" s="20">
        <f t="shared" si="5"/>
        <v>1</v>
      </c>
    </row>
    <row r="366" spans="1:13" ht="20.100000000000001" customHeight="1" x14ac:dyDescent="0.15">
      <c r="A366" s="1" t="s">
        <v>8525</v>
      </c>
      <c r="B366" s="1" t="s">
        <v>8537</v>
      </c>
      <c r="C366" s="1" t="s">
        <v>8538</v>
      </c>
      <c r="D366" s="1" t="s">
        <v>50</v>
      </c>
      <c r="E366" s="1" t="s">
        <v>51</v>
      </c>
      <c r="F366" s="1" t="s">
        <v>51</v>
      </c>
      <c r="G366" s="1" t="s">
        <v>52</v>
      </c>
      <c r="H366" s="1" t="s">
        <v>739</v>
      </c>
      <c r="I366" s="1" t="s">
        <v>54</v>
      </c>
      <c r="J366" s="1" t="s">
        <v>6858</v>
      </c>
      <c r="K366" s="1" t="s">
        <v>8539</v>
      </c>
      <c r="L366" s="1"/>
      <c r="M366" s="20">
        <f t="shared" si="5"/>
        <v>1</v>
      </c>
    </row>
    <row r="367" spans="1:13" ht="20.100000000000001" customHeight="1" x14ac:dyDescent="0.15">
      <c r="A367" s="1" t="s">
        <v>8525</v>
      </c>
      <c r="B367" s="1" t="s">
        <v>8537</v>
      </c>
      <c r="C367" s="1" t="s">
        <v>8540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739</v>
      </c>
      <c r="I367" s="1" t="s">
        <v>54</v>
      </c>
      <c r="J367" s="1" t="s">
        <v>6858</v>
      </c>
      <c r="K367" s="1" t="s">
        <v>8541</v>
      </c>
      <c r="L367" s="1"/>
      <c r="M367" s="20">
        <f t="shared" si="5"/>
        <v>1</v>
      </c>
    </row>
    <row r="368" spans="1:13" ht="20.100000000000001" customHeight="1" x14ac:dyDescent="0.15">
      <c r="A368" s="1" t="s">
        <v>8525</v>
      </c>
      <c r="B368" s="1" t="s">
        <v>8537</v>
      </c>
      <c r="C368" s="1" t="s">
        <v>8542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739</v>
      </c>
      <c r="I368" s="1" t="s">
        <v>54</v>
      </c>
      <c r="J368" s="1" t="s">
        <v>6858</v>
      </c>
      <c r="K368" s="1" t="s">
        <v>8543</v>
      </c>
      <c r="L368" s="1"/>
      <c r="M368" s="20">
        <f t="shared" si="5"/>
        <v>1</v>
      </c>
    </row>
    <row r="369" spans="1:13" ht="20.100000000000001" customHeight="1" x14ac:dyDescent="0.15">
      <c r="A369" s="1" t="s">
        <v>8525</v>
      </c>
      <c r="B369" s="1" t="s">
        <v>8537</v>
      </c>
      <c r="C369" s="1" t="s">
        <v>8544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739</v>
      </c>
      <c r="I369" s="1" t="s">
        <v>54</v>
      </c>
      <c r="J369" s="1" t="s">
        <v>6858</v>
      </c>
      <c r="K369" s="1" t="s">
        <v>8545</v>
      </c>
      <c r="L369" s="1"/>
      <c r="M369" s="20">
        <f t="shared" si="5"/>
        <v>1</v>
      </c>
    </row>
    <row r="370" spans="1:13" ht="20.100000000000001" customHeight="1" x14ac:dyDescent="0.15">
      <c r="A370" s="1" t="s">
        <v>8525</v>
      </c>
      <c r="B370" s="1" t="s">
        <v>8537</v>
      </c>
      <c r="C370" s="1" t="s">
        <v>8546</v>
      </c>
      <c r="D370" s="1" t="s">
        <v>50</v>
      </c>
      <c r="E370" s="1" t="s">
        <v>51</v>
      </c>
      <c r="F370" s="1" t="s">
        <v>51</v>
      </c>
      <c r="G370" s="1" t="s">
        <v>52</v>
      </c>
      <c r="H370" s="1" t="s">
        <v>739</v>
      </c>
      <c r="I370" s="1" t="s">
        <v>54</v>
      </c>
      <c r="J370" s="1" t="s">
        <v>6858</v>
      </c>
      <c r="K370" s="1" t="s">
        <v>8547</v>
      </c>
      <c r="L370" s="1"/>
      <c r="M370" s="20">
        <f t="shared" si="5"/>
        <v>1</v>
      </c>
    </row>
    <row r="371" spans="1:13" ht="20.100000000000001" customHeight="1" x14ac:dyDescent="0.15">
      <c r="A371" s="1" t="s">
        <v>8525</v>
      </c>
      <c r="B371" s="1" t="s">
        <v>8537</v>
      </c>
      <c r="C371" s="1" t="s">
        <v>8548</v>
      </c>
      <c r="D371" s="1" t="s">
        <v>50</v>
      </c>
      <c r="E371" s="1" t="s">
        <v>51</v>
      </c>
      <c r="F371" s="1" t="s">
        <v>51</v>
      </c>
      <c r="G371" s="1" t="s">
        <v>52</v>
      </c>
      <c r="H371" s="1" t="s">
        <v>739</v>
      </c>
      <c r="I371" s="1" t="s">
        <v>54</v>
      </c>
      <c r="J371" s="1" t="s">
        <v>6858</v>
      </c>
      <c r="K371" s="1" t="s">
        <v>8549</v>
      </c>
      <c r="L371" s="1"/>
      <c r="M371" s="20">
        <f t="shared" si="5"/>
        <v>1</v>
      </c>
    </row>
    <row r="372" spans="1:13" ht="20.100000000000001" customHeight="1" x14ac:dyDescent="0.15">
      <c r="A372" s="1" t="s">
        <v>8525</v>
      </c>
      <c r="B372" s="1" t="s">
        <v>8537</v>
      </c>
      <c r="C372" s="1" t="s">
        <v>8550</v>
      </c>
      <c r="D372" s="1" t="s">
        <v>50</v>
      </c>
      <c r="E372" s="1" t="s">
        <v>51</v>
      </c>
      <c r="F372" s="1" t="s">
        <v>51</v>
      </c>
      <c r="G372" s="1" t="s">
        <v>52</v>
      </c>
      <c r="H372" s="1" t="s">
        <v>739</v>
      </c>
      <c r="I372" s="1" t="s">
        <v>54</v>
      </c>
      <c r="J372" s="1" t="s">
        <v>6858</v>
      </c>
      <c r="K372" s="1" t="s">
        <v>8551</v>
      </c>
      <c r="L372" s="1"/>
      <c r="M372" s="20">
        <f t="shared" si="5"/>
        <v>1</v>
      </c>
    </row>
    <row r="373" spans="1:13" ht="20.100000000000001" customHeight="1" x14ac:dyDescent="0.15">
      <c r="A373" s="1" t="s">
        <v>8525</v>
      </c>
      <c r="B373" s="1" t="s">
        <v>8537</v>
      </c>
      <c r="C373" s="1" t="s">
        <v>8552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739</v>
      </c>
      <c r="I373" s="1" t="s">
        <v>54</v>
      </c>
      <c r="J373" s="1" t="s">
        <v>6858</v>
      </c>
      <c r="K373" s="1" t="s">
        <v>8553</v>
      </c>
      <c r="L373" s="1"/>
      <c r="M373" s="20">
        <f t="shared" si="5"/>
        <v>1</v>
      </c>
    </row>
    <row r="374" spans="1:13" ht="20.100000000000001" customHeight="1" x14ac:dyDescent="0.15">
      <c r="A374" s="1" t="s">
        <v>8525</v>
      </c>
      <c r="B374" s="1" t="s">
        <v>8537</v>
      </c>
      <c r="C374" s="1" t="s">
        <v>8554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739</v>
      </c>
      <c r="I374" s="1" t="s">
        <v>54</v>
      </c>
      <c r="J374" s="1" t="s">
        <v>6858</v>
      </c>
      <c r="K374" s="1" t="s">
        <v>8555</v>
      </c>
      <c r="L374" s="1"/>
      <c r="M374" s="20">
        <f t="shared" si="5"/>
        <v>1</v>
      </c>
    </row>
    <row r="375" spans="1:13" ht="20.100000000000001" customHeight="1" x14ac:dyDescent="0.15">
      <c r="A375" s="1" t="s">
        <v>8525</v>
      </c>
      <c r="B375" s="1" t="s">
        <v>8537</v>
      </c>
      <c r="C375" s="1" t="s">
        <v>8556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739</v>
      </c>
      <c r="I375" s="1" t="s">
        <v>54</v>
      </c>
      <c r="J375" s="1" t="s">
        <v>6858</v>
      </c>
      <c r="K375" s="1" t="s">
        <v>8557</v>
      </c>
      <c r="L375" s="1"/>
      <c r="M375" s="20">
        <f t="shared" ref="M375:M438" si="6">IF(F375="○",1,0)</f>
        <v>1</v>
      </c>
    </row>
    <row r="376" spans="1:13" ht="20.100000000000001" customHeight="1" x14ac:dyDescent="0.15">
      <c r="A376" s="1" t="s">
        <v>8525</v>
      </c>
      <c r="B376" s="1" t="s">
        <v>8537</v>
      </c>
      <c r="C376" s="1" t="s">
        <v>8558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739</v>
      </c>
      <c r="I376" s="1" t="s">
        <v>54</v>
      </c>
      <c r="J376" s="1" t="s">
        <v>6858</v>
      </c>
      <c r="K376" s="1" t="s">
        <v>8559</v>
      </c>
      <c r="L376" s="1"/>
      <c r="M376" s="20">
        <f t="shared" si="6"/>
        <v>1</v>
      </c>
    </row>
    <row r="377" spans="1:13" ht="20.100000000000001" customHeight="1" x14ac:dyDescent="0.15">
      <c r="A377" s="1" t="s">
        <v>8525</v>
      </c>
      <c r="B377" s="1" t="s">
        <v>8537</v>
      </c>
      <c r="C377" s="1" t="s">
        <v>8560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739</v>
      </c>
      <c r="I377" s="1" t="s">
        <v>54</v>
      </c>
      <c r="J377" s="1" t="s">
        <v>6858</v>
      </c>
      <c r="K377" s="1" t="s">
        <v>8561</v>
      </c>
      <c r="L377" s="1"/>
      <c r="M377" s="20">
        <f t="shared" si="6"/>
        <v>1</v>
      </c>
    </row>
    <row r="378" spans="1:13" ht="20.100000000000001" customHeight="1" x14ac:dyDescent="0.15">
      <c r="A378" s="1" t="s">
        <v>8525</v>
      </c>
      <c r="B378" s="1" t="s">
        <v>8537</v>
      </c>
      <c r="C378" s="1" t="s">
        <v>8562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739</v>
      </c>
      <c r="I378" s="1" t="s">
        <v>54</v>
      </c>
      <c r="J378" s="1" t="s">
        <v>6858</v>
      </c>
      <c r="K378" s="1" t="s">
        <v>8563</v>
      </c>
      <c r="L378" s="1"/>
      <c r="M378" s="20">
        <f t="shared" si="6"/>
        <v>1</v>
      </c>
    </row>
    <row r="379" spans="1:13" ht="20.100000000000001" customHeight="1" x14ac:dyDescent="0.15">
      <c r="A379" s="1" t="s">
        <v>8525</v>
      </c>
      <c r="B379" s="1" t="s">
        <v>8537</v>
      </c>
      <c r="C379" s="1" t="s">
        <v>8564</v>
      </c>
      <c r="D379" s="1" t="s">
        <v>50</v>
      </c>
      <c r="E379" s="1" t="s">
        <v>51</v>
      </c>
      <c r="F379" s="1" t="s">
        <v>51</v>
      </c>
      <c r="G379" s="1" t="s">
        <v>52</v>
      </c>
      <c r="H379" s="1" t="s">
        <v>739</v>
      </c>
      <c r="I379" s="1" t="s">
        <v>54</v>
      </c>
      <c r="J379" s="1" t="s">
        <v>6858</v>
      </c>
      <c r="K379" s="1" t="s">
        <v>8565</v>
      </c>
      <c r="L379" s="1"/>
      <c r="M379" s="20">
        <f t="shared" si="6"/>
        <v>1</v>
      </c>
    </row>
    <row r="380" spans="1:13" ht="20.100000000000001" customHeight="1" x14ac:dyDescent="0.15">
      <c r="A380" s="1" t="s">
        <v>8525</v>
      </c>
      <c r="B380" s="1" t="s">
        <v>8537</v>
      </c>
      <c r="C380" s="1" t="s">
        <v>8566</v>
      </c>
      <c r="D380" s="1" t="s">
        <v>50</v>
      </c>
      <c r="E380" s="1" t="s">
        <v>51</v>
      </c>
      <c r="F380" s="1" t="s">
        <v>51</v>
      </c>
      <c r="G380" s="1" t="s">
        <v>52</v>
      </c>
      <c r="H380" s="1" t="s">
        <v>739</v>
      </c>
      <c r="I380" s="1" t="s">
        <v>54</v>
      </c>
      <c r="J380" s="1" t="s">
        <v>6858</v>
      </c>
      <c r="K380" s="1" t="s">
        <v>8567</v>
      </c>
      <c r="L380" s="1"/>
      <c r="M380" s="20">
        <f t="shared" si="6"/>
        <v>1</v>
      </c>
    </row>
    <row r="381" spans="1:13" ht="20.100000000000001" customHeight="1" x14ac:dyDescent="0.15">
      <c r="A381" s="1" t="s">
        <v>8525</v>
      </c>
      <c r="B381" s="1" t="s">
        <v>8537</v>
      </c>
      <c r="C381" s="1" t="s">
        <v>8568</v>
      </c>
      <c r="D381" s="1" t="s">
        <v>50</v>
      </c>
      <c r="E381" s="1" t="s">
        <v>51</v>
      </c>
      <c r="F381" s="1" t="s">
        <v>51</v>
      </c>
      <c r="G381" s="1" t="s">
        <v>52</v>
      </c>
      <c r="H381" s="1" t="s">
        <v>739</v>
      </c>
      <c r="I381" s="1" t="s">
        <v>54</v>
      </c>
      <c r="J381" s="1" t="s">
        <v>6858</v>
      </c>
      <c r="K381" s="1" t="s">
        <v>8569</v>
      </c>
      <c r="L381" s="1"/>
      <c r="M381" s="20">
        <f t="shared" si="6"/>
        <v>1</v>
      </c>
    </row>
    <row r="382" spans="1:13" ht="20.100000000000001" customHeight="1" x14ac:dyDescent="0.15">
      <c r="A382" s="1" t="s">
        <v>8525</v>
      </c>
      <c r="B382" s="1" t="s">
        <v>8537</v>
      </c>
      <c r="C382" s="1" t="s">
        <v>8570</v>
      </c>
      <c r="D382" s="1" t="s">
        <v>50</v>
      </c>
      <c r="E382" s="1" t="s">
        <v>51</v>
      </c>
      <c r="F382" s="1" t="s">
        <v>51</v>
      </c>
      <c r="G382" s="1" t="s">
        <v>52</v>
      </c>
      <c r="H382" s="1" t="s">
        <v>739</v>
      </c>
      <c r="I382" s="1" t="s">
        <v>54</v>
      </c>
      <c r="J382" s="1" t="s">
        <v>6858</v>
      </c>
      <c r="K382" s="1" t="s">
        <v>8571</v>
      </c>
      <c r="L382" s="1"/>
      <c r="M382" s="20">
        <f t="shared" si="6"/>
        <v>1</v>
      </c>
    </row>
    <row r="383" spans="1:13" ht="20.100000000000001" customHeight="1" x14ac:dyDescent="0.15">
      <c r="A383" s="1" t="s">
        <v>8525</v>
      </c>
      <c r="B383" s="1" t="s">
        <v>8537</v>
      </c>
      <c r="C383" s="1" t="s">
        <v>8572</v>
      </c>
      <c r="D383" s="1" t="s">
        <v>50</v>
      </c>
      <c r="E383" s="1" t="s">
        <v>51</v>
      </c>
      <c r="F383" s="1" t="s">
        <v>51</v>
      </c>
      <c r="G383" s="1" t="s">
        <v>52</v>
      </c>
      <c r="H383" s="1" t="s">
        <v>739</v>
      </c>
      <c r="I383" s="1" t="s">
        <v>54</v>
      </c>
      <c r="J383" s="1" t="s">
        <v>6858</v>
      </c>
      <c r="K383" s="1" t="s">
        <v>8573</v>
      </c>
      <c r="L383" s="1"/>
      <c r="M383" s="20">
        <f t="shared" si="6"/>
        <v>1</v>
      </c>
    </row>
    <row r="384" spans="1:13" ht="20.100000000000001" customHeight="1" x14ac:dyDescent="0.15">
      <c r="A384" s="1" t="s">
        <v>8525</v>
      </c>
      <c r="B384" s="1" t="s">
        <v>8537</v>
      </c>
      <c r="C384" s="1" t="s">
        <v>8574</v>
      </c>
      <c r="D384" s="1" t="s">
        <v>50</v>
      </c>
      <c r="E384" s="1" t="s">
        <v>51</v>
      </c>
      <c r="F384" s="1" t="s">
        <v>51</v>
      </c>
      <c r="G384" s="1" t="s">
        <v>52</v>
      </c>
      <c r="H384" s="1" t="s">
        <v>739</v>
      </c>
      <c r="I384" s="1" t="s">
        <v>54</v>
      </c>
      <c r="J384" s="1" t="s">
        <v>6858</v>
      </c>
      <c r="K384" s="1" t="s">
        <v>8575</v>
      </c>
      <c r="L384" s="1"/>
      <c r="M384" s="20">
        <f t="shared" si="6"/>
        <v>1</v>
      </c>
    </row>
    <row r="385" spans="1:13" ht="20.100000000000001" customHeight="1" x14ac:dyDescent="0.15">
      <c r="A385" s="1" t="s">
        <v>8525</v>
      </c>
      <c r="B385" s="1" t="s">
        <v>8537</v>
      </c>
      <c r="C385" s="1" t="s">
        <v>8576</v>
      </c>
      <c r="D385" s="1" t="s">
        <v>50</v>
      </c>
      <c r="E385" s="1" t="s">
        <v>51</v>
      </c>
      <c r="F385" s="1" t="s">
        <v>51</v>
      </c>
      <c r="G385" s="1" t="s">
        <v>52</v>
      </c>
      <c r="H385" s="1" t="s">
        <v>739</v>
      </c>
      <c r="I385" s="1" t="s">
        <v>54</v>
      </c>
      <c r="J385" s="1" t="s">
        <v>6858</v>
      </c>
      <c r="K385" s="1" t="s">
        <v>8577</v>
      </c>
      <c r="L385" s="1"/>
      <c r="M385" s="20">
        <f t="shared" si="6"/>
        <v>1</v>
      </c>
    </row>
    <row r="386" spans="1:13" ht="20.100000000000001" customHeight="1" x14ac:dyDescent="0.15">
      <c r="A386" s="1" t="s">
        <v>8525</v>
      </c>
      <c r="B386" s="1" t="s">
        <v>8537</v>
      </c>
      <c r="C386" s="1" t="s">
        <v>8578</v>
      </c>
      <c r="D386" s="1" t="s">
        <v>50</v>
      </c>
      <c r="E386" s="1" t="s">
        <v>51</v>
      </c>
      <c r="F386" s="1" t="s">
        <v>51</v>
      </c>
      <c r="G386" s="1" t="s">
        <v>52</v>
      </c>
      <c r="H386" s="1" t="s">
        <v>739</v>
      </c>
      <c r="I386" s="1" t="s">
        <v>54</v>
      </c>
      <c r="J386" s="1" t="s">
        <v>6858</v>
      </c>
      <c r="K386" s="1" t="s">
        <v>8579</v>
      </c>
      <c r="L386" s="1"/>
      <c r="M386" s="20">
        <f t="shared" si="6"/>
        <v>1</v>
      </c>
    </row>
    <row r="387" spans="1:13" ht="20.100000000000001" customHeight="1" x14ac:dyDescent="0.15">
      <c r="A387" s="1" t="s">
        <v>8525</v>
      </c>
      <c r="B387" s="1" t="s">
        <v>8537</v>
      </c>
      <c r="C387" s="1" t="s">
        <v>8580</v>
      </c>
      <c r="D387" s="1" t="s">
        <v>50</v>
      </c>
      <c r="E387" s="1" t="s">
        <v>51</v>
      </c>
      <c r="F387" s="1" t="s">
        <v>51</v>
      </c>
      <c r="G387" s="1" t="s">
        <v>52</v>
      </c>
      <c r="H387" s="1" t="s">
        <v>739</v>
      </c>
      <c r="I387" s="1" t="s">
        <v>54</v>
      </c>
      <c r="J387" s="1" t="s">
        <v>6858</v>
      </c>
      <c r="K387" s="1" t="s">
        <v>8581</v>
      </c>
      <c r="L387" s="1"/>
      <c r="M387" s="20">
        <f t="shared" si="6"/>
        <v>1</v>
      </c>
    </row>
    <row r="388" spans="1:13" ht="20.100000000000001" customHeight="1" x14ac:dyDescent="0.15">
      <c r="A388" s="1" t="s">
        <v>8525</v>
      </c>
      <c r="B388" s="1" t="s">
        <v>8537</v>
      </c>
      <c r="C388" s="1" t="s">
        <v>8582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739</v>
      </c>
      <c r="I388" s="1" t="s">
        <v>54</v>
      </c>
      <c r="J388" s="1" t="s">
        <v>6858</v>
      </c>
      <c r="K388" s="1" t="s">
        <v>8583</v>
      </c>
      <c r="L388" s="1"/>
      <c r="M388" s="20">
        <f t="shared" si="6"/>
        <v>1</v>
      </c>
    </row>
    <row r="389" spans="1:13" ht="20.100000000000001" customHeight="1" x14ac:dyDescent="0.15">
      <c r="A389" s="1" t="s">
        <v>8525</v>
      </c>
      <c r="B389" s="1" t="s">
        <v>8537</v>
      </c>
      <c r="C389" s="1" t="s">
        <v>8584</v>
      </c>
      <c r="D389" s="1" t="s">
        <v>78</v>
      </c>
      <c r="E389" s="1" t="s">
        <v>51</v>
      </c>
      <c r="F389" s="1" t="s">
        <v>51</v>
      </c>
      <c r="G389" s="1" t="s">
        <v>52</v>
      </c>
      <c r="H389" s="1" t="s">
        <v>121</v>
      </c>
      <c r="I389" s="1" t="s">
        <v>662</v>
      </c>
      <c r="J389" s="1" t="s">
        <v>663</v>
      </c>
      <c r="K389" s="1" t="s">
        <v>8585</v>
      </c>
      <c r="L389" s="1"/>
      <c r="M389" s="20">
        <f t="shared" si="6"/>
        <v>1</v>
      </c>
    </row>
    <row r="390" spans="1:13" ht="20.100000000000001" customHeight="1" x14ac:dyDescent="0.15">
      <c r="A390" s="1" t="s">
        <v>8525</v>
      </c>
      <c r="B390" s="1" t="s">
        <v>8537</v>
      </c>
      <c r="C390" s="1" t="s">
        <v>8586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739</v>
      </c>
      <c r="I390" s="1" t="s">
        <v>54</v>
      </c>
      <c r="J390" s="1" t="s">
        <v>6858</v>
      </c>
      <c r="K390" s="1" t="s">
        <v>8587</v>
      </c>
      <c r="L390" s="1"/>
      <c r="M390" s="20">
        <f t="shared" si="6"/>
        <v>1</v>
      </c>
    </row>
    <row r="391" spans="1:13" ht="20.100000000000001" customHeight="1" x14ac:dyDescent="0.15">
      <c r="A391" s="1" t="s">
        <v>8525</v>
      </c>
      <c r="B391" s="1" t="s">
        <v>8537</v>
      </c>
      <c r="C391" s="1" t="s">
        <v>8588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739</v>
      </c>
      <c r="I391" s="1" t="s">
        <v>54</v>
      </c>
      <c r="J391" s="1" t="s">
        <v>6858</v>
      </c>
      <c r="K391" s="1" t="s">
        <v>8589</v>
      </c>
      <c r="L391" s="1"/>
      <c r="M391" s="20">
        <f t="shared" si="6"/>
        <v>1</v>
      </c>
    </row>
    <row r="392" spans="1:13" ht="20.100000000000001" customHeight="1" x14ac:dyDescent="0.15">
      <c r="A392" s="1" t="s">
        <v>8525</v>
      </c>
      <c r="B392" s="1" t="s">
        <v>8537</v>
      </c>
      <c r="C392" s="1" t="s">
        <v>8590</v>
      </c>
      <c r="D392" s="1" t="s">
        <v>78</v>
      </c>
      <c r="E392" s="1" t="s">
        <v>51</v>
      </c>
      <c r="F392" s="1" t="s">
        <v>179</v>
      </c>
      <c r="G392" s="1" t="s">
        <v>82</v>
      </c>
      <c r="H392" s="1" t="s">
        <v>2038</v>
      </c>
      <c r="I392" s="1" t="s">
        <v>84</v>
      </c>
      <c r="J392" s="1" t="s">
        <v>2039</v>
      </c>
      <c r="K392" s="1" t="s">
        <v>8591</v>
      </c>
      <c r="L392" s="1"/>
      <c r="M392" s="20">
        <f t="shared" si="6"/>
        <v>0</v>
      </c>
    </row>
    <row r="393" spans="1:13" ht="20.100000000000001" customHeight="1" x14ac:dyDescent="0.15">
      <c r="A393" s="1" t="s">
        <v>8525</v>
      </c>
      <c r="B393" s="1" t="s">
        <v>8537</v>
      </c>
      <c r="C393" s="1" t="s">
        <v>8592</v>
      </c>
      <c r="D393" s="1" t="s">
        <v>78</v>
      </c>
      <c r="E393" s="1" t="s">
        <v>51</v>
      </c>
      <c r="F393" s="1" t="s">
        <v>51</v>
      </c>
      <c r="G393" s="1" t="s">
        <v>52</v>
      </c>
      <c r="H393" s="1" t="s">
        <v>739</v>
      </c>
      <c r="I393" s="1" t="s">
        <v>54</v>
      </c>
      <c r="J393" s="1" t="s">
        <v>6858</v>
      </c>
      <c r="K393" s="1" t="s">
        <v>8593</v>
      </c>
      <c r="L393" s="1"/>
      <c r="M393" s="20">
        <f t="shared" si="6"/>
        <v>1</v>
      </c>
    </row>
    <row r="394" spans="1:13" ht="20.100000000000001" customHeight="1" x14ac:dyDescent="0.15">
      <c r="A394" s="1" t="s">
        <v>8525</v>
      </c>
      <c r="B394" s="1" t="s">
        <v>8594</v>
      </c>
      <c r="C394" s="1" t="s">
        <v>8595</v>
      </c>
      <c r="D394" s="1" t="s">
        <v>50</v>
      </c>
      <c r="E394" s="1" t="s">
        <v>51</v>
      </c>
      <c r="F394" s="1" t="s">
        <v>51</v>
      </c>
      <c r="G394" s="1" t="s">
        <v>52</v>
      </c>
      <c r="H394" s="1" t="s">
        <v>739</v>
      </c>
      <c r="I394" s="1" t="s">
        <v>54</v>
      </c>
      <c r="J394" s="1" t="s">
        <v>6858</v>
      </c>
      <c r="K394" s="1" t="s">
        <v>8596</v>
      </c>
      <c r="L394" s="1"/>
      <c r="M394" s="20">
        <f t="shared" si="6"/>
        <v>1</v>
      </c>
    </row>
    <row r="395" spans="1:13" ht="20.100000000000001" customHeight="1" x14ac:dyDescent="0.15">
      <c r="A395" s="1" t="s">
        <v>8525</v>
      </c>
      <c r="B395" s="1" t="s">
        <v>8594</v>
      </c>
      <c r="C395" s="1" t="s">
        <v>8597</v>
      </c>
      <c r="D395" s="1" t="s">
        <v>50</v>
      </c>
      <c r="E395" s="1" t="s">
        <v>51</v>
      </c>
      <c r="F395" s="1" t="s">
        <v>51</v>
      </c>
      <c r="G395" s="1" t="s">
        <v>52</v>
      </c>
      <c r="H395" s="1" t="s">
        <v>739</v>
      </c>
      <c r="I395" s="1" t="s">
        <v>54</v>
      </c>
      <c r="J395" s="1" t="s">
        <v>6858</v>
      </c>
      <c r="K395" s="1" t="s">
        <v>8598</v>
      </c>
      <c r="L395" s="1"/>
      <c r="M395" s="20">
        <f t="shared" si="6"/>
        <v>1</v>
      </c>
    </row>
    <row r="396" spans="1:13" ht="20.100000000000001" customHeight="1" x14ac:dyDescent="0.15">
      <c r="A396" s="1" t="s">
        <v>8525</v>
      </c>
      <c r="B396" s="1" t="s">
        <v>8594</v>
      </c>
      <c r="C396" s="1" t="s">
        <v>8599</v>
      </c>
      <c r="D396" s="1" t="s">
        <v>50</v>
      </c>
      <c r="E396" s="1" t="s">
        <v>51</v>
      </c>
      <c r="F396" s="1" t="s">
        <v>51</v>
      </c>
      <c r="G396" s="1" t="s">
        <v>52</v>
      </c>
      <c r="H396" s="1" t="s">
        <v>739</v>
      </c>
      <c r="I396" s="1" t="s">
        <v>54</v>
      </c>
      <c r="J396" s="1" t="s">
        <v>6858</v>
      </c>
      <c r="K396" s="1" t="s">
        <v>8600</v>
      </c>
      <c r="L396" s="1"/>
      <c r="M396" s="20">
        <f t="shared" si="6"/>
        <v>1</v>
      </c>
    </row>
    <row r="397" spans="1:13" ht="20.100000000000001" customHeight="1" x14ac:dyDescent="0.15">
      <c r="A397" s="1" t="s">
        <v>8525</v>
      </c>
      <c r="B397" s="1" t="s">
        <v>8594</v>
      </c>
      <c r="C397" s="1" t="s">
        <v>8601</v>
      </c>
      <c r="D397" s="1" t="s">
        <v>50</v>
      </c>
      <c r="E397" s="1" t="s">
        <v>51</v>
      </c>
      <c r="F397" s="1" t="s">
        <v>51</v>
      </c>
      <c r="G397" s="1" t="s">
        <v>52</v>
      </c>
      <c r="H397" s="1" t="s">
        <v>739</v>
      </c>
      <c r="I397" s="1" t="s">
        <v>54</v>
      </c>
      <c r="J397" s="1" t="s">
        <v>6858</v>
      </c>
      <c r="K397" s="1" t="s">
        <v>8602</v>
      </c>
      <c r="L397" s="1"/>
      <c r="M397" s="20">
        <f t="shared" si="6"/>
        <v>1</v>
      </c>
    </row>
    <row r="398" spans="1:13" ht="20.100000000000001" customHeight="1" x14ac:dyDescent="0.15">
      <c r="A398" s="1" t="s">
        <v>8525</v>
      </c>
      <c r="B398" s="1" t="s">
        <v>8594</v>
      </c>
      <c r="C398" s="1" t="s">
        <v>8603</v>
      </c>
      <c r="D398" s="1" t="s">
        <v>50</v>
      </c>
      <c r="E398" s="1" t="s">
        <v>51</v>
      </c>
      <c r="F398" s="1" t="s">
        <v>51</v>
      </c>
      <c r="G398" s="1" t="s">
        <v>52</v>
      </c>
      <c r="H398" s="1" t="s">
        <v>739</v>
      </c>
      <c r="I398" s="1" t="s">
        <v>54</v>
      </c>
      <c r="J398" s="1" t="s">
        <v>6858</v>
      </c>
      <c r="K398" s="1" t="s">
        <v>8604</v>
      </c>
      <c r="L398" s="1"/>
      <c r="M398" s="20">
        <f t="shared" si="6"/>
        <v>1</v>
      </c>
    </row>
    <row r="399" spans="1:13" ht="20.100000000000001" customHeight="1" x14ac:dyDescent="0.15">
      <c r="A399" s="1" t="s">
        <v>8525</v>
      </c>
      <c r="B399" s="1" t="s">
        <v>8594</v>
      </c>
      <c r="C399" s="1" t="s">
        <v>8605</v>
      </c>
      <c r="D399" s="1" t="s">
        <v>50</v>
      </c>
      <c r="E399" s="1" t="s">
        <v>51</v>
      </c>
      <c r="F399" s="1" t="s">
        <v>51</v>
      </c>
      <c r="G399" s="1" t="s">
        <v>52</v>
      </c>
      <c r="H399" s="1" t="s">
        <v>739</v>
      </c>
      <c r="I399" s="1" t="s">
        <v>54</v>
      </c>
      <c r="J399" s="1" t="s">
        <v>6858</v>
      </c>
      <c r="K399" s="1" t="s">
        <v>8606</v>
      </c>
      <c r="L399" s="1"/>
      <c r="M399" s="20">
        <f t="shared" si="6"/>
        <v>1</v>
      </c>
    </row>
    <row r="400" spans="1:13" ht="20.100000000000001" customHeight="1" x14ac:dyDescent="0.15">
      <c r="A400" s="1" t="s">
        <v>8525</v>
      </c>
      <c r="B400" s="1" t="s">
        <v>8594</v>
      </c>
      <c r="C400" s="1" t="s">
        <v>8607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739</v>
      </c>
      <c r="I400" s="1" t="s">
        <v>54</v>
      </c>
      <c r="J400" s="1" t="s">
        <v>6858</v>
      </c>
      <c r="K400" s="1" t="s">
        <v>8608</v>
      </c>
      <c r="L400" s="1"/>
      <c r="M400" s="20">
        <f t="shared" si="6"/>
        <v>1</v>
      </c>
    </row>
    <row r="401" spans="1:13" ht="20.100000000000001" customHeight="1" x14ac:dyDescent="0.15">
      <c r="A401" s="1" t="s">
        <v>8525</v>
      </c>
      <c r="B401" s="1" t="s">
        <v>8609</v>
      </c>
      <c r="C401" s="1" t="s">
        <v>8610</v>
      </c>
      <c r="D401" s="1" t="s">
        <v>50</v>
      </c>
      <c r="E401" s="1" t="s">
        <v>51</v>
      </c>
      <c r="F401" s="1" t="s">
        <v>51</v>
      </c>
      <c r="G401" s="1" t="s">
        <v>52</v>
      </c>
      <c r="H401" s="1" t="s">
        <v>739</v>
      </c>
      <c r="I401" s="1" t="s">
        <v>54</v>
      </c>
      <c r="J401" s="1" t="s">
        <v>6858</v>
      </c>
      <c r="K401" s="1" t="s">
        <v>8611</v>
      </c>
      <c r="L401" s="1"/>
      <c r="M401" s="20">
        <f t="shared" si="6"/>
        <v>1</v>
      </c>
    </row>
    <row r="402" spans="1:13" ht="20.100000000000001" customHeight="1" x14ac:dyDescent="0.15">
      <c r="A402" s="1" t="s">
        <v>8525</v>
      </c>
      <c r="B402" s="1" t="s">
        <v>8609</v>
      </c>
      <c r="C402" s="1" t="s">
        <v>8612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739</v>
      </c>
      <c r="I402" s="1" t="s">
        <v>54</v>
      </c>
      <c r="J402" s="1" t="s">
        <v>6858</v>
      </c>
      <c r="K402" s="1" t="s">
        <v>8613</v>
      </c>
      <c r="L402" s="1"/>
      <c r="M402" s="20">
        <f t="shared" si="6"/>
        <v>1</v>
      </c>
    </row>
    <row r="403" spans="1:13" ht="20.100000000000001" customHeight="1" x14ac:dyDescent="0.15">
      <c r="A403" s="1" t="s">
        <v>8525</v>
      </c>
      <c r="B403" s="1" t="s">
        <v>8609</v>
      </c>
      <c r="C403" s="1" t="s">
        <v>8614</v>
      </c>
      <c r="D403" s="1" t="s">
        <v>50</v>
      </c>
      <c r="E403" s="1" t="s">
        <v>51</v>
      </c>
      <c r="F403" s="1" t="s">
        <v>51</v>
      </c>
      <c r="G403" s="1" t="s">
        <v>52</v>
      </c>
      <c r="H403" s="1" t="s">
        <v>739</v>
      </c>
      <c r="I403" s="1" t="s">
        <v>54</v>
      </c>
      <c r="J403" s="1" t="s">
        <v>6858</v>
      </c>
      <c r="K403" s="1" t="s">
        <v>8615</v>
      </c>
      <c r="L403" s="1"/>
      <c r="M403" s="20">
        <f t="shared" si="6"/>
        <v>1</v>
      </c>
    </row>
    <row r="404" spans="1:13" ht="20.100000000000001" customHeight="1" x14ac:dyDescent="0.15">
      <c r="A404" s="1" t="s">
        <v>8525</v>
      </c>
      <c r="B404" s="1" t="s">
        <v>8609</v>
      </c>
      <c r="C404" s="1" t="s">
        <v>8616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739</v>
      </c>
      <c r="I404" s="1" t="s">
        <v>54</v>
      </c>
      <c r="J404" s="1" t="s">
        <v>6858</v>
      </c>
      <c r="K404" s="1" t="s">
        <v>8617</v>
      </c>
      <c r="L404" s="1"/>
      <c r="M404" s="20">
        <f t="shared" si="6"/>
        <v>1</v>
      </c>
    </row>
    <row r="405" spans="1:13" ht="20.100000000000001" customHeight="1" x14ac:dyDescent="0.15">
      <c r="A405" s="1" t="s">
        <v>8525</v>
      </c>
      <c r="B405" s="1" t="s">
        <v>8618</v>
      </c>
      <c r="C405" s="1" t="s">
        <v>8619</v>
      </c>
      <c r="D405" s="1" t="s">
        <v>50</v>
      </c>
      <c r="E405" s="1" t="s">
        <v>51</v>
      </c>
      <c r="F405" s="1" t="s">
        <v>51</v>
      </c>
      <c r="G405" s="1" t="s">
        <v>52</v>
      </c>
      <c r="H405" s="1" t="s">
        <v>739</v>
      </c>
      <c r="I405" s="1" t="s">
        <v>54</v>
      </c>
      <c r="J405" s="1" t="s">
        <v>6858</v>
      </c>
      <c r="K405" s="1" t="s">
        <v>8620</v>
      </c>
      <c r="L405" s="1"/>
      <c r="M405" s="20">
        <f t="shared" si="6"/>
        <v>1</v>
      </c>
    </row>
    <row r="406" spans="1:13" ht="20.100000000000001" customHeight="1" x14ac:dyDescent="0.15">
      <c r="A406" s="1" t="s">
        <v>8525</v>
      </c>
      <c r="B406" s="1" t="s">
        <v>8618</v>
      </c>
      <c r="C406" s="1" t="s">
        <v>8621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739</v>
      </c>
      <c r="I406" s="1" t="s">
        <v>54</v>
      </c>
      <c r="J406" s="1" t="s">
        <v>6858</v>
      </c>
      <c r="K406" s="1" t="s">
        <v>8622</v>
      </c>
      <c r="L406" s="1"/>
      <c r="M406" s="20">
        <f t="shared" si="6"/>
        <v>1</v>
      </c>
    </row>
    <row r="407" spans="1:13" ht="20.100000000000001" customHeight="1" x14ac:dyDescent="0.15">
      <c r="A407" s="1" t="s">
        <v>8525</v>
      </c>
      <c r="B407" s="1" t="s">
        <v>8618</v>
      </c>
      <c r="C407" s="1" t="s">
        <v>8623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739</v>
      </c>
      <c r="I407" s="1" t="s">
        <v>54</v>
      </c>
      <c r="J407" s="1" t="s">
        <v>6858</v>
      </c>
      <c r="K407" s="1" t="s">
        <v>8624</v>
      </c>
      <c r="L407" s="1"/>
      <c r="M407" s="20">
        <f t="shared" si="6"/>
        <v>1</v>
      </c>
    </row>
    <row r="408" spans="1:13" ht="20.100000000000001" customHeight="1" x14ac:dyDescent="0.15">
      <c r="A408" s="1" t="s">
        <v>8525</v>
      </c>
      <c r="B408" s="1" t="s">
        <v>8618</v>
      </c>
      <c r="C408" s="1" t="s">
        <v>8625</v>
      </c>
      <c r="D408" s="1" t="s">
        <v>50</v>
      </c>
      <c r="E408" s="1" t="s">
        <v>51</v>
      </c>
      <c r="F408" s="1" t="s">
        <v>51</v>
      </c>
      <c r="G408" s="1" t="s">
        <v>52</v>
      </c>
      <c r="H408" s="1" t="s">
        <v>739</v>
      </c>
      <c r="I408" s="1" t="s">
        <v>54</v>
      </c>
      <c r="J408" s="1" t="s">
        <v>6858</v>
      </c>
      <c r="K408" s="1" t="s">
        <v>8626</v>
      </c>
      <c r="L408" s="1"/>
      <c r="M408" s="20">
        <f t="shared" si="6"/>
        <v>1</v>
      </c>
    </row>
    <row r="409" spans="1:13" ht="20.100000000000001" customHeight="1" x14ac:dyDescent="0.15">
      <c r="A409" s="1" t="s">
        <v>8525</v>
      </c>
      <c r="B409" s="1" t="s">
        <v>8618</v>
      </c>
      <c r="C409" s="1" t="s">
        <v>8627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739</v>
      </c>
      <c r="I409" s="1" t="s">
        <v>54</v>
      </c>
      <c r="J409" s="1" t="s">
        <v>6858</v>
      </c>
      <c r="K409" s="1" t="s">
        <v>8628</v>
      </c>
      <c r="L409" s="1"/>
      <c r="M409" s="20">
        <f t="shared" si="6"/>
        <v>1</v>
      </c>
    </row>
    <row r="410" spans="1:13" ht="20.100000000000001" customHeight="1" x14ac:dyDescent="0.15">
      <c r="A410" s="1" t="s">
        <v>8525</v>
      </c>
      <c r="B410" s="1" t="s">
        <v>8618</v>
      </c>
      <c r="C410" s="1" t="s">
        <v>8629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739</v>
      </c>
      <c r="I410" s="1" t="s">
        <v>54</v>
      </c>
      <c r="J410" s="1" t="s">
        <v>6858</v>
      </c>
      <c r="K410" s="1" t="s">
        <v>8630</v>
      </c>
      <c r="L410" s="1"/>
      <c r="M410" s="20">
        <f t="shared" si="6"/>
        <v>1</v>
      </c>
    </row>
    <row r="411" spans="1:13" ht="20.100000000000001" customHeight="1" x14ac:dyDescent="0.15">
      <c r="A411" s="1" t="s">
        <v>8525</v>
      </c>
      <c r="B411" s="1" t="s">
        <v>8618</v>
      </c>
      <c r="C411" s="1" t="s">
        <v>8631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739</v>
      </c>
      <c r="I411" s="1" t="s">
        <v>54</v>
      </c>
      <c r="J411" s="1" t="s">
        <v>6858</v>
      </c>
      <c r="K411" s="1" t="s">
        <v>8632</v>
      </c>
      <c r="L411" s="1"/>
      <c r="M411" s="20">
        <f t="shared" si="6"/>
        <v>1</v>
      </c>
    </row>
    <row r="412" spans="1:13" ht="20.100000000000001" customHeight="1" x14ac:dyDescent="0.15">
      <c r="A412" s="1" t="s">
        <v>8525</v>
      </c>
      <c r="B412" s="1" t="s">
        <v>8618</v>
      </c>
      <c r="C412" s="1" t="s">
        <v>8633</v>
      </c>
      <c r="D412" s="1" t="s">
        <v>50</v>
      </c>
      <c r="E412" s="1" t="s">
        <v>51</v>
      </c>
      <c r="F412" s="1" t="s">
        <v>51</v>
      </c>
      <c r="G412" s="1" t="s">
        <v>52</v>
      </c>
      <c r="H412" s="1" t="s">
        <v>739</v>
      </c>
      <c r="I412" s="1" t="s">
        <v>54</v>
      </c>
      <c r="J412" s="1" t="s">
        <v>6858</v>
      </c>
      <c r="K412" s="1" t="s">
        <v>8634</v>
      </c>
      <c r="L412" s="1"/>
      <c r="M412" s="20">
        <f t="shared" si="6"/>
        <v>1</v>
      </c>
    </row>
    <row r="413" spans="1:13" ht="20.100000000000001" customHeight="1" x14ac:dyDescent="0.15">
      <c r="A413" s="1" t="s">
        <v>8525</v>
      </c>
      <c r="B413" s="1" t="s">
        <v>8618</v>
      </c>
      <c r="C413" s="1" t="s">
        <v>8635</v>
      </c>
      <c r="D413" s="1" t="s">
        <v>78</v>
      </c>
      <c r="E413" s="1" t="s">
        <v>51</v>
      </c>
      <c r="F413" s="1" t="s">
        <v>81</v>
      </c>
      <c r="G413" s="1" t="s">
        <v>82</v>
      </c>
      <c r="H413" s="1" t="s">
        <v>1151</v>
      </c>
      <c r="I413" s="1" t="s">
        <v>447</v>
      </c>
      <c r="J413" s="1" t="s">
        <v>4704</v>
      </c>
      <c r="K413" s="1" t="s">
        <v>8636</v>
      </c>
      <c r="L413" s="1"/>
      <c r="M413" s="20">
        <f t="shared" si="6"/>
        <v>0</v>
      </c>
    </row>
    <row r="414" spans="1:13" ht="20.100000000000001" customHeight="1" x14ac:dyDescent="0.15">
      <c r="A414" s="1" t="s">
        <v>8525</v>
      </c>
      <c r="B414" s="1" t="s">
        <v>8618</v>
      </c>
      <c r="C414" s="1" t="s">
        <v>8637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739</v>
      </c>
      <c r="I414" s="1" t="s">
        <v>54</v>
      </c>
      <c r="J414" s="1" t="s">
        <v>6858</v>
      </c>
      <c r="K414" s="1" t="s">
        <v>8638</v>
      </c>
      <c r="L414" s="1"/>
      <c r="M414" s="20">
        <f t="shared" si="6"/>
        <v>1</v>
      </c>
    </row>
    <row r="415" spans="1:13" ht="20.100000000000001" customHeight="1" x14ac:dyDescent="0.15">
      <c r="A415" s="1" t="s">
        <v>8525</v>
      </c>
      <c r="B415" s="1" t="s">
        <v>8618</v>
      </c>
      <c r="C415" s="1" t="s">
        <v>8639</v>
      </c>
      <c r="D415" s="1" t="s">
        <v>849</v>
      </c>
      <c r="E415" s="1" t="s">
        <v>51</v>
      </c>
      <c r="F415" s="1" t="s">
        <v>26832</v>
      </c>
      <c r="G415" s="1" t="s">
        <v>82</v>
      </c>
      <c r="H415" s="1" t="s">
        <v>446</v>
      </c>
      <c r="I415" s="1" t="s">
        <v>84</v>
      </c>
      <c r="J415" s="1" t="s">
        <v>96</v>
      </c>
      <c r="K415" s="1" t="s">
        <v>8640</v>
      </c>
      <c r="L415" s="1"/>
      <c r="M415" s="20">
        <f t="shared" si="6"/>
        <v>0</v>
      </c>
    </row>
    <row r="416" spans="1:13" ht="20.100000000000001" customHeight="1" x14ac:dyDescent="0.15">
      <c r="A416" s="1" t="s">
        <v>8525</v>
      </c>
      <c r="B416" s="1" t="s">
        <v>8618</v>
      </c>
      <c r="C416" s="1" t="s">
        <v>8641</v>
      </c>
      <c r="D416" s="1" t="s">
        <v>849</v>
      </c>
      <c r="E416" s="1" t="s">
        <v>51</v>
      </c>
      <c r="F416" s="1" t="s">
        <v>26832</v>
      </c>
      <c r="G416" s="94" t="s">
        <v>27207</v>
      </c>
      <c r="H416" s="94" t="s">
        <v>27209</v>
      </c>
      <c r="I416" s="94" t="s">
        <v>27210</v>
      </c>
      <c r="J416" s="94" t="s">
        <v>27211</v>
      </c>
      <c r="K416" s="1" t="s">
        <v>8642</v>
      </c>
      <c r="L416" s="1"/>
      <c r="M416" s="20">
        <f t="shared" si="6"/>
        <v>0</v>
      </c>
    </row>
    <row r="417" spans="1:13" ht="20.100000000000001" customHeight="1" x14ac:dyDescent="0.15">
      <c r="A417" s="1" t="s">
        <v>8525</v>
      </c>
      <c r="B417" s="1" t="s">
        <v>8643</v>
      </c>
      <c r="C417" s="1" t="s">
        <v>8644</v>
      </c>
      <c r="D417" s="1" t="s">
        <v>50</v>
      </c>
      <c r="E417" s="1" t="s">
        <v>51</v>
      </c>
      <c r="F417" s="1" t="s">
        <v>51</v>
      </c>
      <c r="G417" s="1" t="s">
        <v>52</v>
      </c>
      <c r="H417" s="1" t="s">
        <v>739</v>
      </c>
      <c r="I417" s="1" t="s">
        <v>54</v>
      </c>
      <c r="J417" s="1" t="s">
        <v>6858</v>
      </c>
      <c r="K417" s="1" t="s">
        <v>8645</v>
      </c>
      <c r="L417" s="1"/>
      <c r="M417" s="20">
        <f t="shared" si="6"/>
        <v>1</v>
      </c>
    </row>
    <row r="418" spans="1:13" ht="20.100000000000001" customHeight="1" x14ac:dyDescent="0.15">
      <c r="A418" s="1" t="s">
        <v>8525</v>
      </c>
      <c r="B418" s="1" t="s">
        <v>8643</v>
      </c>
      <c r="C418" s="1" t="s">
        <v>8646</v>
      </c>
      <c r="D418" s="1" t="s">
        <v>50</v>
      </c>
      <c r="E418" s="1" t="s">
        <v>51</v>
      </c>
      <c r="F418" s="1" t="s">
        <v>51</v>
      </c>
      <c r="G418" s="1" t="s">
        <v>52</v>
      </c>
      <c r="H418" s="1" t="s">
        <v>739</v>
      </c>
      <c r="I418" s="1" t="s">
        <v>54</v>
      </c>
      <c r="J418" s="1" t="s">
        <v>6858</v>
      </c>
      <c r="K418" s="1" t="s">
        <v>8647</v>
      </c>
      <c r="L418" s="1"/>
      <c r="M418" s="20">
        <f t="shared" si="6"/>
        <v>1</v>
      </c>
    </row>
    <row r="419" spans="1:13" ht="20.100000000000001" customHeight="1" x14ac:dyDescent="0.15">
      <c r="A419" s="1" t="s">
        <v>8525</v>
      </c>
      <c r="B419" s="1" t="s">
        <v>8643</v>
      </c>
      <c r="C419" s="1" t="s">
        <v>8648</v>
      </c>
      <c r="D419" s="1" t="s">
        <v>50</v>
      </c>
      <c r="E419" s="1" t="s">
        <v>51</v>
      </c>
      <c r="F419" s="1" t="s">
        <v>51</v>
      </c>
      <c r="G419" s="1" t="s">
        <v>52</v>
      </c>
      <c r="H419" s="1" t="s">
        <v>739</v>
      </c>
      <c r="I419" s="1" t="s">
        <v>54</v>
      </c>
      <c r="J419" s="1" t="s">
        <v>6858</v>
      </c>
      <c r="K419" s="1" t="s">
        <v>8649</v>
      </c>
      <c r="L419" s="1"/>
      <c r="M419" s="20">
        <f t="shared" si="6"/>
        <v>1</v>
      </c>
    </row>
    <row r="420" spans="1:13" ht="20.100000000000001" customHeight="1" x14ac:dyDescent="0.15">
      <c r="A420" s="1" t="s">
        <v>8525</v>
      </c>
      <c r="B420" s="1" t="s">
        <v>8643</v>
      </c>
      <c r="C420" s="1" t="s">
        <v>8650</v>
      </c>
      <c r="D420" s="1" t="s">
        <v>50</v>
      </c>
      <c r="E420" s="1" t="s">
        <v>51</v>
      </c>
      <c r="F420" s="1" t="s">
        <v>51</v>
      </c>
      <c r="G420" s="1" t="s">
        <v>52</v>
      </c>
      <c r="H420" s="1" t="s">
        <v>739</v>
      </c>
      <c r="I420" s="1" t="s">
        <v>54</v>
      </c>
      <c r="J420" s="1" t="s">
        <v>6858</v>
      </c>
      <c r="K420" s="1" t="s">
        <v>8651</v>
      </c>
      <c r="L420" s="1"/>
      <c r="M420" s="20">
        <f t="shared" si="6"/>
        <v>1</v>
      </c>
    </row>
    <row r="421" spans="1:13" ht="20.100000000000001" customHeight="1" x14ac:dyDescent="0.15">
      <c r="A421" s="1" t="s">
        <v>8525</v>
      </c>
      <c r="B421" s="1" t="s">
        <v>8643</v>
      </c>
      <c r="C421" s="1" t="s">
        <v>8652</v>
      </c>
      <c r="D421" s="1" t="s">
        <v>50</v>
      </c>
      <c r="E421" s="1" t="s">
        <v>51</v>
      </c>
      <c r="F421" s="1" t="s">
        <v>51</v>
      </c>
      <c r="G421" s="1" t="s">
        <v>52</v>
      </c>
      <c r="H421" s="1" t="s">
        <v>739</v>
      </c>
      <c r="I421" s="1" t="s">
        <v>54</v>
      </c>
      <c r="J421" s="1" t="s">
        <v>6858</v>
      </c>
      <c r="K421" s="1" t="s">
        <v>8653</v>
      </c>
      <c r="L421" s="1"/>
      <c r="M421" s="20">
        <f t="shared" si="6"/>
        <v>1</v>
      </c>
    </row>
    <row r="422" spans="1:13" ht="20.100000000000001" customHeight="1" x14ac:dyDescent="0.15">
      <c r="A422" s="1" t="s">
        <v>8525</v>
      </c>
      <c r="B422" s="1" t="s">
        <v>8643</v>
      </c>
      <c r="C422" s="1" t="s">
        <v>8654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739</v>
      </c>
      <c r="I422" s="1" t="s">
        <v>54</v>
      </c>
      <c r="J422" s="1" t="s">
        <v>6858</v>
      </c>
      <c r="K422" s="1" t="s">
        <v>8655</v>
      </c>
      <c r="L422" s="1"/>
      <c r="M422" s="20">
        <f t="shared" si="6"/>
        <v>1</v>
      </c>
    </row>
    <row r="423" spans="1:13" ht="20.100000000000001" customHeight="1" x14ac:dyDescent="0.15">
      <c r="A423" s="1" t="s">
        <v>8525</v>
      </c>
      <c r="B423" s="1" t="s">
        <v>8643</v>
      </c>
      <c r="C423" s="1" t="s">
        <v>8656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739</v>
      </c>
      <c r="I423" s="1" t="s">
        <v>54</v>
      </c>
      <c r="J423" s="1" t="s">
        <v>6858</v>
      </c>
      <c r="K423" s="1" t="s">
        <v>8657</v>
      </c>
      <c r="L423" s="1"/>
      <c r="M423" s="20">
        <f t="shared" si="6"/>
        <v>1</v>
      </c>
    </row>
    <row r="424" spans="1:13" ht="20.100000000000001" customHeight="1" x14ac:dyDescent="0.15">
      <c r="A424" s="1" t="s">
        <v>8525</v>
      </c>
      <c r="B424" s="1" t="s">
        <v>8643</v>
      </c>
      <c r="C424" s="1" t="s">
        <v>8658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739</v>
      </c>
      <c r="I424" s="1" t="s">
        <v>54</v>
      </c>
      <c r="J424" s="1" t="s">
        <v>6858</v>
      </c>
      <c r="K424" s="1" t="s">
        <v>8659</v>
      </c>
      <c r="L424" s="1"/>
      <c r="M424" s="20">
        <f t="shared" si="6"/>
        <v>1</v>
      </c>
    </row>
    <row r="425" spans="1:13" ht="20.100000000000001" customHeight="1" x14ac:dyDescent="0.15">
      <c r="A425" s="1" t="s">
        <v>8525</v>
      </c>
      <c r="B425" s="1" t="s">
        <v>8643</v>
      </c>
      <c r="C425" s="1" t="s">
        <v>8660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739</v>
      </c>
      <c r="I425" s="1" t="s">
        <v>54</v>
      </c>
      <c r="J425" s="1" t="s">
        <v>6858</v>
      </c>
      <c r="K425" s="1" t="s">
        <v>8661</v>
      </c>
      <c r="L425" s="1"/>
      <c r="M425" s="20">
        <f t="shared" si="6"/>
        <v>1</v>
      </c>
    </row>
    <row r="426" spans="1:13" ht="20.100000000000001" customHeight="1" x14ac:dyDescent="0.15">
      <c r="A426" s="1" t="s">
        <v>8525</v>
      </c>
      <c r="B426" s="1" t="s">
        <v>8643</v>
      </c>
      <c r="C426" s="1" t="s">
        <v>8662</v>
      </c>
      <c r="D426" s="1" t="s">
        <v>50</v>
      </c>
      <c r="E426" s="1" t="s">
        <v>51</v>
      </c>
      <c r="F426" s="1" t="s">
        <v>51</v>
      </c>
      <c r="G426" s="1" t="s">
        <v>52</v>
      </c>
      <c r="H426" s="1" t="s">
        <v>739</v>
      </c>
      <c r="I426" s="1" t="s">
        <v>54</v>
      </c>
      <c r="J426" s="1" t="s">
        <v>6858</v>
      </c>
      <c r="K426" s="1" t="s">
        <v>8663</v>
      </c>
      <c r="L426" s="1"/>
      <c r="M426" s="20">
        <f t="shared" si="6"/>
        <v>1</v>
      </c>
    </row>
    <row r="427" spans="1:13" ht="20.100000000000001" customHeight="1" x14ac:dyDescent="0.15">
      <c r="A427" s="1" t="s">
        <v>8525</v>
      </c>
      <c r="B427" s="1" t="s">
        <v>8643</v>
      </c>
      <c r="C427" s="1" t="s">
        <v>8664</v>
      </c>
      <c r="D427" s="1" t="s">
        <v>50</v>
      </c>
      <c r="E427" s="1" t="s">
        <v>51</v>
      </c>
      <c r="F427" s="1" t="s">
        <v>51</v>
      </c>
      <c r="G427" s="1" t="s">
        <v>52</v>
      </c>
      <c r="H427" s="1" t="s">
        <v>739</v>
      </c>
      <c r="I427" s="1" t="s">
        <v>54</v>
      </c>
      <c r="J427" s="1" t="s">
        <v>6858</v>
      </c>
      <c r="K427" s="1" t="s">
        <v>8665</v>
      </c>
      <c r="L427" s="1"/>
      <c r="M427" s="20">
        <f t="shared" si="6"/>
        <v>1</v>
      </c>
    </row>
    <row r="428" spans="1:13" ht="20.100000000000001" customHeight="1" x14ac:dyDescent="0.15">
      <c r="A428" s="1" t="s">
        <v>8525</v>
      </c>
      <c r="B428" s="1" t="s">
        <v>8643</v>
      </c>
      <c r="C428" s="1" t="s">
        <v>8666</v>
      </c>
      <c r="D428" s="1" t="s">
        <v>50</v>
      </c>
      <c r="E428" s="1" t="s">
        <v>51</v>
      </c>
      <c r="F428" s="1" t="s">
        <v>51</v>
      </c>
      <c r="G428" s="1" t="s">
        <v>52</v>
      </c>
      <c r="H428" s="1" t="s">
        <v>739</v>
      </c>
      <c r="I428" s="1" t="s">
        <v>54</v>
      </c>
      <c r="J428" s="1" t="s">
        <v>6858</v>
      </c>
      <c r="K428" s="1" t="s">
        <v>8667</v>
      </c>
      <c r="L428" s="1"/>
      <c r="M428" s="20">
        <f t="shared" si="6"/>
        <v>1</v>
      </c>
    </row>
    <row r="429" spans="1:13" ht="20.100000000000001" customHeight="1" x14ac:dyDescent="0.15">
      <c r="A429" s="1" t="s">
        <v>8525</v>
      </c>
      <c r="B429" s="1" t="s">
        <v>8643</v>
      </c>
      <c r="C429" s="1" t="s">
        <v>8668</v>
      </c>
      <c r="D429" s="1" t="s">
        <v>50</v>
      </c>
      <c r="E429" s="1" t="s">
        <v>51</v>
      </c>
      <c r="F429" s="1" t="s">
        <v>51</v>
      </c>
      <c r="G429" s="1" t="s">
        <v>52</v>
      </c>
      <c r="H429" s="1" t="s">
        <v>739</v>
      </c>
      <c r="I429" s="1" t="s">
        <v>54</v>
      </c>
      <c r="J429" s="1" t="s">
        <v>6858</v>
      </c>
      <c r="K429" s="1" t="s">
        <v>8669</v>
      </c>
      <c r="L429" s="1"/>
      <c r="M429" s="20">
        <f t="shared" si="6"/>
        <v>1</v>
      </c>
    </row>
    <row r="430" spans="1:13" ht="20.100000000000001" customHeight="1" x14ac:dyDescent="0.15">
      <c r="A430" s="1" t="s">
        <v>8525</v>
      </c>
      <c r="B430" s="1" t="s">
        <v>8643</v>
      </c>
      <c r="C430" s="1" t="s">
        <v>8670</v>
      </c>
      <c r="D430" s="1" t="s">
        <v>50</v>
      </c>
      <c r="E430" s="1" t="s">
        <v>51</v>
      </c>
      <c r="F430" s="1" t="s">
        <v>51</v>
      </c>
      <c r="G430" s="1" t="s">
        <v>52</v>
      </c>
      <c r="H430" s="1" t="s">
        <v>739</v>
      </c>
      <c r="I430" s="1" t="s">
        <v>54</v>
      </c>
      <c r="J430" s="1" t="s">
        <v>6858</v>
      </c>
      <c r="K430" s="1" t="s">
        <v>8671</v>
      </c>
      <c r="L430" s="1"/>
      <c r="M430" s="20">
        <f t="shared" si="6"/>
        <v>1</v>
      </c>
    </row>
    <row r="431" spans="1:13" ht="20.100000000000001" customHeight="1" x14ac:dyDescent="0.15">
      <c r="A431" s="1" t="s">
        <v>8525</v>
      </c>
      <c r="B431" s="1" t="s">
        <v>8643</v>
      </c>
      <c r="C431" s="1" t="s">
        <v>8672</v>
      </c>
      <c r="D431" s="1" t="s">
        <v>50</v>
      </c>
      <c r="E431" s="1" t="s">
        <v>51</v>
      </c>
      <c r="F431" s="1" t="s">
        <v>51</v>
      </c>
      <c r="G431" s="1" t="s">
        <v>52</v>
      </c>
      <c r="H431" s="1" t="s">
        <v>739</v>
      </c>
      <c r="I431" s="1" t="s">
        <v>54</v>
      </c>
      <c r="J431" s="1" t="s">
        <v>6858</v>
      </c>
      <c r="K431" s="1" t="s">
        <v>8673</v>
      </c>
      <c r="L431" s="1"/>
      <c r="M431" s="20">
        <f t="shared" si="6"/>
        <v>1</v>
      </c>
    </row>
    <row r="432" spans="1:13" ht="20.100000000000001" customHeight="1" x14ac:dyDescent="0.15">
      <c r="A432" s="1" t="s">
        <v>8525</v>
      </c>
      <c r="B432" s="1" t="s">
        <v>8643</v>
      </c>
      <c r="C432" s="1" t="s">
        <v>8674</v>
      </c>
      <c r="D432" s="1" t="s">
        <v>78</v>
      </c>
      <c r="E432" s="1" t="s">
        <v>51</v>
      </c>
      <c r="F432" s="1" t="s">
        <v>51</v>
      </c>
      <c r="G432" s="1" t="s">
        <v>52</v>
      </c>
      <c r="H432" s="1" t="s">
        <v>739</v>
      </c>
      <c r="I432" s="1" t="s">
        <v>54</v>
      </c>
      <c r="J432" s="1" t="s">
        <v>6858</v>
      </c>
      <c r="K432" s="1" t="s">
        <v>8675</v>
      </c>
      <c r="L432" s="1"/>
      <c r="M432" s="20">
        <f t="shared" si="6"/>
        <v>1</v>
      </c>
    </row>
    <row r="433" spans="1:13" ht="20.100000000000001" customHeight="1" x14ac:dyDescent="0.15">
      <c r="A433" s="1" t="s">
        <v>8525</v>
      </c>
      <c r="B433" s="1" t="s">
        <v>8643</v>
      </c>
      <c r="C433" s="1" t="s">
        <v>8676</v>
      </c>
      <c r="D433" s="1" t="s">
        <v>78</v>
      </c>
      <c r="E433" s="1" t="s">
        <v>51</v>
      </c>
      <c r="F433" s="1" t="s">
        <v>51</v>
      </c>
      <c r="G433" s="1" t="s">
        <v>52</v>
      </c>
      <c r="H433" s="1" t="s">
        <v>739</v>
      </c>
      <c r="I433" s="1" t="s">
        <v>54</v>
      </c>
      <c r="J433" s="1" t="s">
        <v>6858</v>
      </c>
      <c r="K433" s="1" t="s">
        <v>8677</v>
      </c>
      <c r="L433" s="1"/>
      <c r="M433" s="20">
        <f t="shared" si="6"/>
        <v>1</v>
      </c>
    </row>
    <row r="434" spans="1:13" ht="20.100000000000001" customHeight="1" x14ac:dyDescent="0.15">
      <c r="A434" s="1" t="s">
        <v>8525</v>
      </c>
      <c r="B434" s="1" t="s">
        <v>8643</v>
      </c>
      <c r="C434" s="1" t="s">
        <v>8678</v>
      </c>
      <c r="D434" s="1" t="s">
        <v>78</v>
      </c>
      <c r="E434" s="1" t="s">
        <v>51</v>
      </c>
      <c r="F434" s="1" t="s">
        <v>51</v>
      </c>
      <c r="G434" s="1" t="s">
        <v>52</v>
      </c>
      <c r="H434" s="1" t="s">
        <v>739</v>
      </c>
      <c r="I434" s="1" t="s">
        <v>54</v>
      </c>
      <c r="J434" s="1" t="s">
        <v>6858</v>
      </c>
      <c r="K434" s="1" t="s">
        <v>8679</v>
      </c>
      <c r="L434" s="1"/>
      <c r="M434" s="20">
        <f t="shared" si="6"/>
        <v>1</v>
      </c>
    </row>
    <row r="435" spans="1:13" ht="20.100000000000001" customHeight="1" x14ac:dyDescent="0.15">
      <c r="A435" s="1" t="s">
        <v>8525</v>
      </c>
      <c r="B435" s="1" t="s">
        <v>8680</v>
      </c>
      <c r="C435" s="1" t="s">
        <v>8681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739</v>
      </c>
      <c r="I435" s="1" t="s">
        <v>54</v>
      </c>
      <c r="J435" s="1" t="s">
        <v>6858</v>
      </c>
      <c r="K435" s="1" t="s">
        <v>8682</v>
      </c>
      <c r="L435" s="1"/>
      <c r="M435" s="20">
        <f t="shared" si="6"/>
        <v>1</v>
      </c>
    </row>
    <row r="436" spans="1:13" ht="20.100000000000001" customHeight="1" x14ac:dyDescent="0.15">
      <c r="A436" s="1" t="s">
        <v>8525</v>
      </c>
      <c r="B436" s="1" t="s">
        <v>8680</v>
      </c>
      <c r="C436" s="1" t="s">
        <v>8683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739</v>
      </c>
      <c r="I436" s="1" t="s">
        <v>54</v>
      </c>
      <c r="J436" s="1" t="s">
        <v>6858</v>
      </c>
      <c r="K436" s="1" t="s">
        <v>8684</v>
      </c>
      <c r="L436" s="1"/>
      <c r="M436" s="20">
        <f t="shared" si="6"/>
        <v>1</v>
      </c>
    </row>
    <row r="437" spans="1:13" ht="20.100000000000001" customHeight="1" x14ac:dyDescent="0.15">
      <c r="A437" s="1" t="s">
        <v>8525</v>
      </c>
      <c r="B437" s="1" t="s">
        <v>8680</v>
      </c>
      <c r="C437" s="1" t="s">
        <v>8685</v>
      </c>
      <c r="D437" s="1" t="s">
        <v>50</v>
      </c>
      <c r="E437" s="1" t="s">
        <v>51</v>
      </c>
      <c r="F437" s="1" t="s">
        <v>51</v>
      </c>
      <c r="G437" s="1" t="s">
        <v>52</v>
      </c>
      <c r="H437" s="1" t="s">
        <v>739</v>
      </c>
      <c r="I437" s="1" t="s">
        <v>54</v>
      </c>
      <c r="J437" s="1" t="s">
        <v>6858</v>
      </c>
      <c r="K437" s="1" t="s">
        <v>8686</v>
      </c>
      <c r="L437" s="1"/>
      <c r="M437" s="20">
        <f t="shared" si="6"/>
        <v>1</v>
      </c>
    </row>
    <row r="438" spans="1:13" ht="20.100000000000001" customHeight="1" x14ac:dyDescent="0.15">
      <c r="A438" s="1" t="s">
        <v>8525</v>
      </c>
      <c r="B438" s="1" t="s">
        <v>8680</v>
      </c>
      <c r="C438" s="1" t="s">
        <v>8687</v>
      </c>
      <c r="D438" s="1" t="s">
        <v>50</v>
      </c>
      <c r="E438" s="1" t="s">
        <v>51</v>
      </c>
      <c r="F438" s="1" t="s">
        <v>51</v>
      </c>
      <c r="G438" s="1" t="s">
        <v>52</v>
      </c>
      <c r="H438" s="1" t="s">
        <v>739</v>
      </c>
      <c r="I438" s="1" t="s">
        <v>54</v>
      </c>
      <c r="J438" s="1" t="s">
        <v>6858</v>
      </c>
      <c r="K438" s="1" t="s">
        <v>8688</v>
      </c>
      <c r="L438" s="1"/>
      <c r="M438" s="20">
        <f t="shared" si="6"/>
        <v>1</v>
      </c>
    </row>
    <row r="439" spans="1:13" ht="20.100000000000001" customHeight="1" x14ac:dyDescent="0.15">
      <c r="A439" s="1" t="s">
        <v>8525</v>
      </c>
      <c r="B439" s="1" t="s">
        <v>8680</v>
      </c>
      <c r="C439" s="1" t="s">
        <v>8689</v>
      </c>
      <c r="D439" s="1" t="s">
        <v>50</v>
      </c>
      <c r="E439" s="1" t="s">
        <v>51</v>
      </c>
      <c r="F439" s="1" t="s">
        <v>51</v>
      </c>
      <c r="G439" s="1" t="s">
        <v>52</v>
      </c>
      <c r="H439" s="1" t="s">
        <v>739</v>
      </c>
      <c r="I439" s="1" t="s">
        <v>54</v>
      </c>
      <c r="J439" s="1" t="s">
        <v>6858</v>
      </c>
      <c r="K439" s="1" t="s">
        <v>8690</v>
      </c>
      <c r="L439" s="1"/>
      <c r="M439" s="20">
        <f t="shared" ref="M439:M502" si="7">IF(F439="○",1,0)</f>
        <v>1</v>
      </c>
    </row>
    <row r="440" spans="1:13" ht="20.100000000000001" customHeight="1" x14ac:dyDescent="0.15">
      <c r="A440" s="1" t="s">
        <v>8525</v>
      </c>
      <c r="B440" s="1" t="s">
        <v>8680</v>
      </c>
      <c r="C440" s="1" t="s">
        <v>8691</v>
      </c>
      <c r="D440" s="1" t="s">
        <v>50</v>
      </c>
      <c r="E440" s="1" t="s">
        <v>51</v>
      </c>
      <c r="F440" s="1" t="s">
        <v>51</v>
      </c>
      <c r="G440" s="1" t="s">
        <v>52</v>
      </c>
      <c r="H440" s="1" t="s">
        <v>739</v>
      </c>
      <c r="I440" s="1" t="s">
        <v>54</v>
      </c>
      <c r="J440" s="1" t="s">
        <v>6858</v>
      </c>
      <c r="K440" s="1" t="s">
        <v>8692</v>
      </c>
      <c r="L440" s="1"/>
      <c r="M440" s="20">
        <f t="shared" si="7"/>
        <v>1</v>
      </c>
    </row>
    <row r="441" spans="1:13" ht="20.100000000000001" customHeight="1" x14ac:dyDescent="0.15">
      <c r="A441" s="1" t="s">
        <v>8525</v>
      </c>
      <c r="B441" s="1" t="s">
        <v>8680</v>
      </c>
      <c r="C441" s="1" t="s">
        <v>8693</v>
      </c>
      <c r="D441" s="1" t="s">
        <v>50</v>
      </c>
      <c r="E441" s="1" t="s">
        <v>51</v>
      </c>
      <c r="F441" s="1" t="s">
        <v>51</v>
      </c>
      <c r="G441" s="1" t="s">
        <v>52</v>
      </c>
      <c r="H441" s="1" t="s">
        <v>739</v>
      </c>
      <c r="I441" s="1" t="s">
        <v>54</v>
      </c>
      <c r="J441" s="1" t="s">
        <v>6858</v>
      </c>
      <c r="K441" s="1" t="s">
        <v>8694</v>
      </c>
      <c r="L441" s="1"/>
      <c r="M441" s="20">
        <f t="shared" si="7"/>
        <v>1</v>
      </c>
    </row>
    <row r="442" spans="1:13" ht="20.100000000000001" customHeight="1" x14ac:dyDescent="0.15">
      <c r="A442" s="1" t="s">
        <v>8525</v>
      </c>
      <c r="B442" s="1" t="s">
        <v>8680</v>
      </c>
      <c r="C442" s="1" t="s">
        <v>8695</v>
      </c>
      <c r="D442" s="1" t="s">
        <v>50</v>
      </c>
      <c r="E442" s="1" t="s">
        <v>51</v>
      </c>
      <c r="F442" s="1" t="s">
        <v>51</v>
      </c>
      <c r="G442" s="1" t="s">
        <v>52</v>
      </c>
      <c r="H442" s="1" t="s">
        <v>739</v>
      </c>
      <c r="I442" s="1" t="s">
        <v>54</v>
      </c>
      <c r="J442" s="1" t="s">
        <v>6858</v>
      </c>
      <c r="K442" s="1" t="s">
        <v>8696</v>
      </c>
      <c r="L442" s="1"/>
      <c r="M442" s="20">
        <f t="shared" si="7"/>
        <v>1</v>
      </c>
    </row>
    <row r="443" spans="1:13" ht="20.100000000000001" customHeight="1" x14ac:dyDescent="0.15">
      <c r="A443" s="1" t="s">
        <v>8525</v>
      </c>
      <c r="B443" s="1" t="s">
        <v>8680</v>
      </c>
      <c r="C443" s="1" t="s">
        <v>8697</v>
      </c>
      <c r="D443" s="1" t="s">
        <v>50</v>
      </c>
      <c r="E443" s="1" t="s">
        <v>51</v>
      </c>
      <c r="F443" s="1" t="s">
        <v>51</v>
      </c>
      <c r="G443" s="1" t="s">
        <v>52</v>
      </c>
      <c r="H443" s="1" t="s">
        <v>739</v>
      </c>
      <c r="I443" s="1" t="s">
        <v>54</v>
      </c>
      <c r="J443" s="1" t="s">
        <v>6858</v>
      </c>
      <c r="K443" s="1" t="s">
        <v>8698</v>
      </c>
      <c r="L443" s="1"/>
      <c r="M443" s="20">
        <f t="shared" si="7"/>
        <v>1</v>
      </c>
    </row>
    <row r="444" spans="1:13" ht="20.100000000000001" customHeight="1" x14ac:dyDescent="0.15">
      <c r="A444" s="1" t="s">
        <v>8525</v>
      </c>
      <c r="B444" s="1" t="s">
        <v>8680</v>
      </c>
      <c r="C444" s="1" t="s">
        <v>8699</v>
      </c>
      <c r="D444" s="1" t="s">
        <v>50</v>
      </c>
      <c r="E444" s="1" t="s">
        <v>51</v>
      </c>
      <c r="F444" s="1" t="s">
        <v>51</v>
      </c>
      <c r="G444" s="1" t="s">
        <v>52</v>
      </c>
      <c r="H444" s="1" t="s">
        <v>739</v>
      </c>
      <c r="I444" s="1" t="s">
        <v>54</v>
      </c>
      <c r="J444" s="1" t="s">
        <v>6858</v>
      </c>
      <c r="K444" s="1" t="s">
        <v>8700</v>
      </c>
      <c r="L444" s="1"/>
      <c r="M444" s="20">
        <f t="shared" si="7"/>
        <v>1</v>
      </c>
    </row>
    <row r="445" spans="1:13" ht="20.100000000000001" customHeight="1" x14ac:dyDescent="0.15">
      <c r="A445" s="1" t="s">
        <v>8525</v>
      </c>
      <c r="B445" s="1" t="s">
        <v>8680</v>
      </c>
      <c r="C445" s="1" t="s">
        <v>8701</v>
      </c>
      <c r="D445" s="1" t="s">
        <v>50</v>
      </c>
      <c r="E445" s="1" t="s">
        <v>51</v>
      </c>
      <c r="F445" s="1" t="s">
        <v>51</v>
      </c>
      <c r="G445" s="1" t="s">
        <v>52</v>
      </c>
      <c r="H445" s="1" t="s">
        <v>739</v>
      </c>
      <c r="I445" s="1" t="s">
        <v>54</v>
      </c>
      <c r="J445" s="1" t="s">
        <v>6858</v>
      </c>
      <c r="K445" s="1" t="s">
        <v>8702</v>
      </c>
      <c r="L445" s="1"/>
      <c r="M445" s="20">
        <f t="shared" si="7"/>
        <v>1</v>
      </c>
    </row>
    <row r="446" spans="1:13" ht="20.100000000000001" customHeight="1" x14ac:dyDescent="0.15">
      <c r="A446" s="1" t="s">
        <v>8525</v>
      </c>
      <c r="B446" s="1" t="s">
        <v>8680</v>
      </c>
      <c r="C446" s="1" t="s">
        <v>8703</v>
      </c>
      <c r="D446" s="1" t="s">
        <v>50</v>
      </c>
      <c r="E446" s="1" t="s">
        <v>51</v>
      </c>
      <c r="F446" s="1" t="s">
        <v>51</v>
      </c>
      <c r="G446" s="1" t="s">
        <v>52</v>
      </c>
      <c r="H446" s="1" t="s">
        <v>739</v>
      </c>
      <c r="I446" s="1" t="s">
        <v>54</v>
      </c>
      <c r="J446" s="1" t="s">
        <v>6858</v>
      </c>
      <c r="K446" s="1" t="s">
        <v>8704</v>
      </c>
      <c r="L446" s="1"/>
      <c r="M446" s="20">
        <f t="shared" si="7"/>
        <v>1</v>
      </c>
    </row>
    <row r="447" spans="1:13" ht="20.100000000000001" customHeight="1" x14ac:dyDescent="0.15">
      <c r="A447" s="1" t="s">
        <v>8525</v>
      </c>
      <c r="B447" s="1" t="s">
        <v>8680</v>
      </c>
      <c r="C447" s="1" t="s">
        <v>8705</v>
      </c>
      <c r="D447" s="1" t="s">
        <v>50</v>
      </c>
      <c r="E447" s="1" t="s">
        <v>51</v>
      </c>
      <c r="F447" s="1" t="s">
        <v>51</v>
      </c>
      <c r="G447" s="1" t="s">
        <v>52</v>
      </c>
      <c r="H447" s="1" t="s">
        <v>739</v>
      </c>
      <c r="I447" s="1" t="s">
        <v>54</v>
      </c>
      <c r="J447" s="1" t="s">
        <v>6858</v>
      </c>
      <c r="K447" s="1" t="s">
        <v>8706</v>
      </c>
      <c r="L447" s="1"/>
      <c r="M447" s="20">
        <f t="shared" si="7"/>
        <v>1</v>
      </c>
    </row>
    <row r="448" spans="1:13" ht="20.100000000000001" customHeight="1" x14ac:dyDescent="0.15">
      <c r="A448" s="1" t="s">
        <v>8525</v>
      </c>
      <c r="B448" s="1" t="s">
        <v>8680</v>
      </c>
      <c r="C448" s="1" t="s">
        <v>8707</v>
      </c>
      <c r="D448" s="1" t="s">
        <v>50</v>
      </c>
      <c r="E448" s="1" t="s">
        <v>51</v>
      </c>
      <c r="F448" s="1" t="s">
        <v>51</v>
      </c>
      <c r="G448" s="1" t="s">
        <v>52</v>
      </c>
      <c r="H448" s="1" t="s">
        <v>739</v>
      </c>
      <c r="I448" s="1" t="s">
        <v>54</v>
      </c>
      <c r="J448" s="1" t="s">
        <v>6858</v>
      </c>
      <c r="K448" s="1" t="s">
        <v>8708</v>
      </c>
      <c r="L448" s="1"/>
      <c r="M448" s="20">
        <f t="shared" si="7"/>
        <v>1</v>
      </c>
    </row>
    <row r="449" spans="1:13" ht="20.100000000000001" customHeight="1" x14ac:dyDescent="0.15">
      <c r="A449" s="1" t="s">
        <v>8525</v>
      </c>
      <c r="B449" s="1" t="s">
        <v>8680</v>
      </c>
      <c r="C449" s="1" t="s">
        <v>8709</v>
      </c>
      <c r="D449" s="1" t="s">
        <v>50</v>
      </c>
      <c r="E449" s="1" t="s">
        <v>51</v>
      </c>
      <c r="F449" s="1" t="s">
        <v>51</v>
      </c>
      <c r="G449" s="1" t="s">
        <v>52</v>
      </c>
      <c r="H449" s="1" t="s">
        <v>739</v>
      </c>
      <c r="I449" s="1" t="s">
        <v>54</v>
      </c>
      <c r="J449" s="1" t="s">
        <v>6858</v>
      </c>
      <c r="K449" s="1" t="s">
        <v>8710</v>
      </c>
      <c r="L449" s="1"/>
      <c r="M449" s="20">
        <f t="shared" si="7"/>
        <v>1</v>
      </c>
    </row>
    <row r="450" spans="1:13" ht="20.100000000000001" customHeight="1" x14ac:dyDescent="0.15">
      <c r="A450" s="1" t="s">
        <v>8525</v>
      </c>
      <c r="B450" s="1" t="s">
        <v>8680</v>
      </c>
      <c r="C450" s="1" t="s">
        <v>8711</v>
      </c>
      <c r="D450" s="1" t="s">
        <v>50</v>
      </c>
      <c r="E450" s="1" t="s">
        <v>51</v>
      </c>
      <c r="F450" s="1" t="s">
        <v>51</v>
      </c>
      <c r="G450" s="1" t="s">
        <v>52</v>
      </c>
      <c r="H450" s="1" t="s">
        <v>739</v>
      </c>
      <c r="I450" s="1" t="s">
        <v>54</v>
      </c>
      <c r="J450" s="1" t="s">
        <v>6858</v>
      </c>
      <c r="K450" s="1" t="s">
        <v>8712</v>
      </c>
      <c r="L450" s="1"/>
      <c r="M450" s="20">
        <f t="shared" si="7"/>
        <v>1</v>
      </c>
    </row>
    <row r="451" spans="1:13" ht="20.100000000000001" customHeight="1" x14ac:dyDescent="0.15">
      <c r="A451" s="1" t="s">
        <v>8525</v>
      </c>
      <c r="B451" s="1" t="s">
        <v>8680</v>
      </c>
      <c r="C451" s="1" t="s">
        <v>8713</v>
      </c>
      <c r="D451" s="1" t="s">
        <v>50</v>
      </c>
      <c r="E451" s="1" t="s">
        <v>51</v>
      </c>
      <c r="F451" s="1" t="s">
        <v>51</v>
      </c>
      <c r="G451" s="1" t="s">
        <v>52</v>
      </c>
      <c r="H451" s="1" t="s">
        <v>739</v>
      </c>
      <c r="I451" s="1" t="s">
        <v>54</v>
      </c>
      <c r="J451" s="1" t="s">
        <v>6858</v>
      </c>
      <c r="K451" s="1" t="s">
        <v>8714</v>
      </c>
      <c r="L451" s="1"/>
      <c r="M451" s="20">
        <f t="shared" si="7"/>
        <v>1</v>
      </c>
    </row>
    <row r="452" spans="1:13" ht="20.100000000000001" customHeight="1" x14ac:dyDescent="0.15">
      <c r="A452" s="1" t="s">
        <v>8525</v>
      </c>
      <c r="B452" s="1" t="s">
        <v>8680</v>
      </c>
      <c r="C452" s="1" t="s">
        <v>8715</v>
      </c>
      <c r="D452" s="1" t="s">
        <v>50</v>
      </c>
      <c r="E452" s="1" t="s">
        <v>51</v>
      </c>
      <c r="F452" s="1" t="s">
        <v>51</v>
      </c>
      <c r="G452" s="1" t="s">
        <v>52</v>
      </c>
      <c r="H452" s="1" t="s">
        <v>739</v>
      </c>
      <c r="I452" s="1" t="s">
        <v>54</v>
      </c>
      <c r="J452" s="1" t="s">
        <v>6858</v>
      </c>
      <c r="K452" s="1" t="s">
        <v>8716</v>
      </c>
      <c r="L452" s="1"/>
      <c r="M452" s="20">
        <f t="shared" si="7"/>
        <v>1</v>
      </c>
    </row>
    <row r="453" spans="1:13" ht="20.100000000000001" customHeight="1" x14ac:dyDescent="0.15">
      <c r="A453" s="1" t="s">
        <v>8525</v>
      </c>
      <c r="B453" s="1" t="s">
        <v>8680</v>
      </c>
      <c r="C453" s="1" t="s">
        <v>8717</v>
      </c>
      <c r="D453" s="1" t="s">
        <v>50</v>
      </c>
      <c r="E453" s="1" t="s">
        <v>51</v>
      </c>
      <c r="F453" s="1" t="s">
        <v>51</v>
      </c>
      <c r="G453" s="1" t="s">
        <v>52</v>
      </c>
      <c r="H453" s="1" t="s">
        <v>739</v>
      </c>
      <c r="I453" s="1" t="s">
        <v>54</v>
      </c>
      <c r="J453" s="1" t="s">
        <v>6858</v>
      </c>
      <c r="K453" s="1" t="s">
        <v>8718</v>
      </c>
      <c r="L453" s="1"/>
      <c r="M453" s="20">
        <f t="shared" si="7"/>
        <v>1</v>
      </c>
    </row>
    <row r="454" spans="1:13" ht="20.100000000000001" customHeight="1" x14ac:dyDescent="0.15">
      <c r="A454" s="1" t="s">
        <v>8525</v>
      </c>
      <c r="B454" s="1" t="s">
        <v>8680</v>
      </c>
      <c r="C454" s="1" t="s">
        <v>8719</v>
      </c>
      <c r="D454" s="1" t="s">
        <v>50</v>
      </c>
      <c r="E454" s="1" t="s">
        <v>51</v>
      </c>
      <c r="F454" s="1" t="s">
        <v>51</v>
      </c>
      <c r="G454" s="1" t="s">
        <v>52</v>
      </c>
      <c r="H454" s="1" t="s">
        <v>739</v>
      </c>
      <c r="I454" s="1" t="s">
        <v>54</v>
      </c>
      <c r="J454" s="1" t="s">
        <v>6858</v>
      </c>
      <c r="K454" s="1" t="s">
        <v>8720</v>
      </c>
      <c r="L454" s="1"/>
      <c r="M454" s="20">
        <f t="shared" si="7"/>
        <v>1</v>
      </c>
    </row>
    <row r="455" spans="1:13" ht="20.100000000000001" customHeight="1" x14ac:dyDescent="0.15">
      <c r="A455" s="1" t="s">
        <v>8525</v>
      </c>
      <c r="B455" s="1" t="s">
        <v>8680</v>
      </c>
      <c r="C455" s="1" t="s">
        <v>8721</v>
      </c>
      <c r="D455" s="1" t="s">
        <v>50</v>
      </c>
      <c r="E455" s="1" t="s">
        <v>51</v>
      </c>
      <c r="F455" s="1" t="s">
        <v>51</v>
      </c>
      <c r="G455" s="1" t="s">
        <v>52</v>
      </c>
      <c r="H455" s="1" t="s">
        <v>739</v>
      </c>
      <c r="I455" s="1" t="s">
        <v>54</v>
      </c>
      <c r="J455" s="1" t="s">
        <v>6858</v>
      </c>
      <c r="K455" s="1" t="s">
        <v>8722</v>
      </c>
      <c r="L455" s="1"/>
      <c r="M455" s="20">
        <f t="shared" si="7"/>
        <v>1</v>
      </c>
    </row>
    <row r="456" spans="1:13" ht="20.100000000000001" customHeight="1" x14ac:dyDescent="0.15">
      <c r="A456" s="1" t="s">
        <v>8525</v>
      </c>
      <c r="B456" s="1" t="s">
        <v>8680</v>
      </c>
      <c r="C456" s="1" t="s">
        <v>8723</v>
      </c>
      <c r="D456" s="1" t="s">
        <v>50</v>
      </c>
      <c r="E456" s="1" t="s">
        <v>51</v>
      </c>
      <c r="F456" s="1" t="s">
        <v>51</v>
      </c>
      <c r="G456" s="1" t="s">
        <v>52</v>
      </c>
      <c r="H456" s="1" t="s">
        <v>739</v>
      </c>
      <c r="I456" s="1" t="s">
        <v>54</v>
      </c>
      <c r="J456" s="1" t="s">
        <v>6858</v>
      </c>
      <c r="K456" s="1" t="s">
        <v>8724</v>
      </c>
      <c r="L456" s="1"/>
      <c r="M456" s="20">
        <f t="shared" si="7"/>
        <v>1</v>
      </c>
    </row>
    <row r="457" spans="1:13" ht="20.100000000000001" customHeight="1" x14ac:dyDescent="0.15">
      <c r="A457" s="1" t="s">
        <v>8525</v>
      </c>
      <c r="B457" s="1" t="s">
        <v>8680</v>
      </c>
      <c r="C457" s="1" t="s">
        <v>8725</v>
      </c>
      <c r="D457" s="1" t="s">
        <v>50</v>
      </c>
      <c r="E457" s="1" t="s">
        <v>51</v>
      </c>
      <c r="F457" s="1" t="s">
        <v>51</v>
      </c>
      <c r="G457" s="1" t="s">
        <v>52</v>
      </c>
      <c r="H457" s="1" t="s">
        <v>739</v>
      </c>
      <c r="I457" s="1" t="s">
        <v>54</v>
      </c>
      <c r="J457" s="1" t="s">
        <v>6858</v>
      </c>
      <c r="K457" s="1" t="s">
        <v>8726</v>
      </c>
      <c r="L457" s="1"/>
      <c r="M457" s="20">
        <f t="shared" si="7"/>
        <v>1</v>
      </c>
    </row>
    <row r="458" spans="1:13" ht="20.100000000000001" customHeight="1" x14ac:dyDescent="0.15">
      <c r="A458" s="1" t="s">
        <v>8525</v>
      </c>
      <c r="B458" s="1" t="s">
        <v>8680</v>
      </c>
      <c r="C458" s="1" t="s">
        <v>8727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739</v>
      </c>
      <c r="I458" s="1" t="s">
        <v>54</v>
      </c>
      <c r="J458" s="1" t="s">
        <v>6858</v>
      </c>
      <c r="K458" s="1" t="s">
        <v>8728</v>
      </c>
      <c r="L458" s="1"/>
      <c r="M458" s="20">
        <f t="shared" si="7"/>
        <v>1</v>
      </c>
    </row>
    <row r="459" spans="1:13" ht="20.100000000000001" customHeight="1" x14ac:dyDescent="0.15">
      <c r="A459" s="1" t="s">
        <v>8525</v>
      </c>
      <c r="B459" s="1" t="s">
        <v>8680</v>
      </c>
      <c r="C459" s="1" t="s">
        <v>8729</v>
      </c>
      <c r="D459" s="1" t="s">
        <v>78</v>
      </c>
      <c r="E459" s="1" t="s">
        <v>51</v>
      </c>
      <c r="F459" s="1" t="s">
        <v>51</v>
      </c>
      <c r="G459" s="1" t="s">
        <v>52</v>
      </c>
      <c r="H459" s="1" t="s">
        <v>739</v>
      </c>
      <c r="I459" s="1" t="s">
        <v>54</v>
      </c>
      <c r="J459" s="1" t="s">
        <v>6858</v>
      </c>
      <c r="K459" s="1" t="s">
        <v>8730</v>
      </c>
      <c r="L459" s="1"/>
      <c r="M459" s="20">
        <f t="shared" si="7"/>
        <v>1</v>
      </c>
    </row>
    <row r="460" spans="1:13" ht="20.100000000000001" customHeight="1" x14ac:dyDescent="0.15">
      <c r="A460" s="1" t="s">
        <v>8525</v>
      </c>
      <c r="B460" s="1" t="s">
        <v>8680</v>
      </c>
      <c r="C460" s="1" t="s">
        <v>8731</v>
      </c>
      <c r="D460" s="1" t="s">
        <v>78</v>
      </c>
      <c r="E460" s="1" t="s">
        <v>51</v>
      </c>
      <c r="F460" s="1" t="s">
        <v>51</v>
      </c>
      <c r="G460" s="1" t="s">
        <v>52</v>
      </c>
      <c r="H460" s="1" t="s">
        <v>121</v>
      </c>
      <c r="I460" s="1" t="s">
        <v>662</v>
      </c>
      <c r="J460" s="1" t="s">
        <v>663</v>
      </c>
      <c r="K460" s="1" t="s">
        <v>8732</v>
      </c>
      <c r="L460" s="1"/>
      <c r="M460" s="20">
        <f t="shared" si="7"/>
        <v>1</v>
      </c>
    </row>
    <row r="461" spans="1:13" ht="20.100000000000001" customHeight="1" x14ac:dyDescent="0.15">
      <c r="A461" s="1" t="s">
        <v>8525</v>
      </c>
      <c r="B461" s="1" t="s">
        <v>8680</v>
      </c>
      <c r="C461" s="1" t="s">
        <v>8733</v>
      </c>
      <c r="D461" s="1" t="s">
        <v>78</v>
      </c>
      <c r="E461" s="1" t="s">
        <v>51</v>
      </c>
      <c r="F461" s="1" t="s">
        <v>51</v>
      </c>
      <c r="G461" s="1" t="s">
        <v>52</v>
      </c>
      <c r="H461" s="1" t="s">
        <v>121</v>
      </c>
      <c r="I461" s="1" t="s">
        <v>662</v>
      </c>
      <c r="J461" s="1" t="s">
        <v>663</v>
      </c>
      <c r="K461" s="1" t="s">
        <v>8734</v>
      </c>
      <c r="L461" s="1"/>
      <c r="M461" s="20">
        <f t="shared" si="7"/>
        <v>1</v>
      </c>
    </row>
    <row r="462" spans="1:13" ht="20.100000000000001" customHeight="1" x14ac:dyDescent="0.15">
      <c r="A462" s="1" t="s">
        <v>8525</v>
      </c>
      <c r="B462" s="1" t="s">
        <v>8680</v>
      </c>
      <c r="C462" s="1" t="s">
        <v>8735</v>
      </c>
      <c r="D462" s="1" t="s">
        <v>78</v>
      </c>
      <c r="E462" s="1" t="s">
        <v>51</v>
      </c>
      <c r="F462" s="1" t="s">
        <v>51</v>
      </c>
      <c r="G462" s="1" t="s">
        <v>52</v>
      </c>
      <c r="H462" s="1" t="s">
        <v>739</v>
      </c>
      <c r="I462" s="1" t="s">
        <v>54</v>
      </c>
      <c r="J462" s="1" t="s">
        <v>6858</v>
      </c>
      <c r="K462" s="1" t="s">
        <v>8736</v>
      </c>
      <c r="L462" s="1"/>
      <c r="M462" s="20">
        <f t="shared" si="7"/>
        <v>1</v>
      </c>
    </row>
    <row r="463" spans="1:13" ht="20.100000000000001" customHeight="1" x14ac:dyDescent="0.15">
      <c r="A463" s="1" t="s">
        <v>8525</v>
      </c>
      <c r="B463" s="1" t="s">
        <v>8680</v>
      </c>
      <c r="C463" s="1" t="s">
        <v>8737</v>
      </c>
      <c r="D463" s="1" t="s">
        <v>78</v>
      </c>
      <c r="E463" s="1" t="s">
        <v>51</v>
      </c>
      <c r="F463" s="1" t="s">
        <v>81</v>
      </c>
      <c r="G463" s="1" t="s">
        <v>82</v>
      </c>
      <c r="H463" s="1" t="s">
        <v>1151</v>
      </c>
      <c r="I463" s="1" t="s">
        <v>447</v>
      </c>
      <c r="J463" s="1" t="s">
        <v>4704</v>
      </c>
      <c r="K463" s="1" t="s">
        <v>8738</v>
      </c>
      <c r="L463" s="1"/>
      <c r="M463" s="20">
        <f t="shared" si="7"/>
        <v>0</v>
      </c>
    </row>
    <row r="464" spans="1:13" ht="20.100000000000001" customHeight="1" x14ac:dyDescent="0.15">
      <c r="A464" s="1" t="s">
        <v>8525</v>
      </c>
      <c r="B464" s="1" t="s">
        <v>8680</v>
      </c>
      <c r="C464" s="1" t="s">
        <v>8739</v>
      </c>
      <c r="D464" s="1" t="s">
        <v>78</v>
      </c>
      <c r="E464" s="1" t="s">
        <v>51</v>
      </c>
      <c r="F464" s="1" t="s">
        <v>51</v>
      </c>
      <c r="G464" s="1" t="s">
        <v>52</v>
      </c>
      <c r="H464" s="1" t="s">
        <v>739</v>
      </c>
      <c r="I464" s="1" t="s">
        <v>54</v>
      </c>
      <c r="J464" s="1" t="s">
        <v>6858</v>
      </c>
      <c r="K464" s="1" t="s">
        <v>8740</v>
      </c>
      <c r="L464" s="1"/>
      <c r="M464" s="20">
        <f t="shared" si="7"/>
        <v>1</v>
      </c>
    </row>
    <row r="465" spans="1:13" ht="20.100000000000001" customHeight="1" x14ac:dyDescent="0.15">
      <c r="A465" s="1" t="s">
        <v>8525</v>
      </c>
      <c r="B465" s="1" t="s">
        <v>8680</v>
      </c>
      <c r="C465" s="1" t="s">
        <v>8741</v>
      </c>
      <c r="D465" s="1" t="s">
        <v>78</v>
      </c>
      <c r="E465" s="1" t="s">
        <v>51</v>
      </c>
      <c r="F465" s="1" t="s">
        <v>179</v>
      </c>
      <c r="G465" s="1" t="s">
        <v>82</v>
      </c>
      <c r="H465" s="1" t="s">
        <v>1151</v>
      </c>
      <c r="I465" s="1" t="s">
        <v>447</v>
      </c>
      <c r="J465" s="1" t="s">
        <v>4704</v>
      </c>
      <c r="K465" s="1" t="s">
        <v>8742</v>
      </c>
      <c r="L465" s="1"/>
      <c r="M465" s="20">
        <f t="shared" si="7"/>
        <v>0</v>
      </c>
    </row>
    <row r="466" spans="1:13" ht="20.100000000000001" customHeight="1" x14ac:dyDescent="0.15">
      <c r="A466" s="1" t="s">
        <v>8525</v>
      </c>
      <c r="B466" s="1" t="s">
        <v>8680</v>
      </c>
      <c r="C466" s="1" t="s">
        <v>8743</v>
      </c>
      <c r="D466" s="1" t="s">
        <v>78</v>
      </c>
      <c r="E466" s="1" t="s">
        <v>51</v>
      </c>
      <c r="F466" s="1" t="s">
        <v>51</v>
      </c>
      <c r="G466" s="1" t="s">
        <v>52</v>
      </c>
      <c r="H466" s="1" t="s">
        <v>739</v>
      </c>
      <c r="I466" s="1" t="s">
        <v>54</v>
      </c>
      <c r="J466" s="1" t="s">
        <v>6858</v>
      </c>
      <c r="K466" s="1" t="s">
        <v>8744</v>
      </c>
      <c r="L466" s="1"/>
      <c r="M466" s="20">
        <f t="shared" si="7"/>
        <v>1</v>
      </c>
    </row>
    <row r="467" spans="1:13" ht="20.100000000000001" customHeight="1" x14ac:dyDescent="0.15">
      <c r="A467" s="1" t="s">
        <v>8525</v>
      </c>
      <c r="B467" s="1" t="s">
        <v>8680</v>
      </c>
      <c r="C467" s="1" t="s">
        <v>8745</v>
      </c>
      <c r="D467" s="1" t="s">
        <v>78</v>
      </c>
      <c r="E467" s="1" t="s">
        <v>51</v>
      </c>
      <c r="F467" s="1" t="s">
        <v>51</v>
      </c>
      <c r="G467" s="1" t="s">
        <v>52</v>
      </c>
      <c r="H467" s="1" t="s">
        <v>739</v>
      </c>
      <c r="I467" s="1" t="s">
        <v>54</v>
      </c>
      <c r="J467" s="1" t="s">
        <v>6858</v>
      </c>
      <c r="K467" s="1" t="s">
        <v>8746</v>
      </c>
      <c r="L467" s="1"/>
      <c r="M467" s="20">
        <f t="shared" si="7"/>
        <v>1</v>
      </c>
    </row>
    <row r="468" spans="1:13" ht="20.100000000000001" customHeight="1" x14ac:dyDescent="0.15">
      <c r="A468" s="1" t="s">
        <v>8525</v>
      </c>
      <c r="B468" s="1" t="s">
        <v>8680</v>
      </c>
      <c r="C468" s="1" t="s">
        <v>8747</v>
      </c>
      <c r="D468" s="1" t="s">
        <v>849</v>
      </c>
      <c r="E468" s="1" t="s">
        <v>51</v>
      </c>
      <c r="F468" s="1" t="s">
        <v>26832</v>
      </c>
      <c r="G468" s="1" t="s">
        <v>82</v>
      </c>
      <c r="H468" s="1" t="s">
        <v>129</v>
      </c>
      <c r="I468" s="1" t="s">
        <v>84</v>
      </c>
      <c r="J468" s="1" t="s">
        <v>130</v>
      </c>
      <c r="K468" s="1" t="s">
        <v>8748</v>
      </c>
      <c r="L468" s="1"/>
      <c r="M468" s="20">
        <f t="shared" si="7"/>
        <v>0</v>
      </c>
    </row>
    <row r="469" spans="1:13" ht="20.100000000000001" customHeight="1" x14ac:dyDescent="0.15">
      <c r="A469" s="1" t="s">
        <v>8525</v>
      </c>
      <c r="B469" s="1" t="s">
        <v>8680</v>
      </c>
      <c r="C469" s="1" t="s">
        <v>8749</v>
      </c>
      <c r="D469" s="1" t="s">
        <v>849</v>
      </c>
      <c r="E469" s="1" t="s">
        <v>51</v>
      </c>
      <c r="F469" s="1" t="s">
        <v>26832</v>
      </c>
      <c r="G469" s="1" t="s">
        <v>82</v>
      </c>
      <c r="H469" s="1" t="s">
        <v>446</v>
      </c>
      <c r="I469" s="1" t="s">
        <v>84</v>
      </c>
      <c r="J469" s="1" t="s">
        <v>96</v>
      </c>
      <c r="K469" s="1" t="s">
        <v>8750</v>
      </c>
      <c r="L469" s="1"/>
      <c r="M469" s="20">
        <f t="shared" si="7"/>
        <v>0</v>
      </c>
    </row>
    <row r="470" spans="1:13" ht="20.100000000000001" customHeight="1" x14ac:dyDescent="0.15">
      <c r="A470" s="1" t="s">
        <v>8525</v>
      </c>
      <c r="B470" s="1" t="s">
        <v>8751</v>
      </c>
      <c r="C470" s="1" t="s">
        <v>8752</v>
      </c>
      <c r="D470" s="1" t="s">
        <v>50</v>
      </c>
      <c r="E470" s="1" t="s">
        <v>51</v>
      </c>
      <c r="F470" s="1" t="s">
        <v>51</v>
      </c>
      <c r="G470" s="1" t="s">
        <v>52</v>
      </c>
      <c r="H470" s="1" t="s">
        <v>739</v>
      </c>
      <c r="I470" s="1" t="s">
        <v>54</v>
      </c>
      <c r="J470" s="1" t="s">
        <v>6858</v>
      </c>
      <c r="K470" s="1" t="s">
        <v>8753</v>
      </c>
      <c r="L470" s="1"/>
      <c r="M470" s="20">
        <f t="shared" si="7"/>
        <v>1</v>
      </c>
    </row>
    <row r="471" spans="1:13" ht="20.100000000000001" customHeight="1" x14ac:dyDescent="0.15">
      <c r="A471" s="1" t="s">
        <v>8525</v>
      </c>
      <c r="B471" s="1" t="s">
        <v>8751</v>
      </c>
      <c r="C471" s="1" t="s">
        <v>8754</v>
      </c>
      <c r="D471" s="1" t="s">
        <v>50</v>
      </c>
      <c r="E471" s="1" t="s">
        <v>51</v>
      </c>
      <c r="F471" s="1" t="s">
        <v>51</v>
      </c>
      <c r="G471" s="1" t="s">
        <v>52</v>
      </c>
      <c r="H471" s="1" t="s">
        <v>739</v>
      </c>
      <c r="I471" s="1" t="s">
        <v>54</v>
      </c>
      <c r="J471" s="1" t="s">
        <v>6858</v>
      </c>
      <c r="K471" s="1" t="s">
        <v>8755</v>
      </c>
      <c r="L471" s="1"/>
      <c r="M471" s="20">
        <f t="shared" si="7"/>
        <v>1</v>
      </c>
    </row>
    <row r="472" spans="1:13" ht="20.100000000000001" customHeight="1" x14ac:dyDescent="0.15">
      <c r="A472" s="1" t="s">
        <v>8525</v>
      </c>
      <c r="B472" s="1" t="s">
        <v>8751</v>
      </c>
      <c r="C472" s="1" t="s">
        <v>8756</v>
      </c>
      <c r="D472" s="1" t="s">
        <v>50</v>
      </c>
      <c r="E472" s="1" t="s">
        <v>51</v>
      </c>
      <c r="F472" s="1" t="s">
        <v>51</v>
      </c>
      <c r="G472" s="1" t="s">
        <v>52</v>
      </c>
      <c r="H472" s="1" t="s">
        <v>739</v>
      </c>
      <c r="I472" s="1" t="s">
        <v>54</v>
      </c>
      <c r="J472" s="1" t="s">
        <v>6858</v>
      </c>
      <c r="K472" s="1" t="s">
        <v>8757</v>
      </c>
      <c r="L472" s="1"/>
      <c r="M472" s="20">
        <f t="shared" si="7"/>
        <v>1</v>
      </c>
    </row>
    <row r="473" spans="1:13" ht="20.100000000000001" customHeight="1" x14ac:dyDescent="0.15">
      <c r="A473" s="1" t="s">
        <v>8525</v>
      </c>
      <c r="B473" s="1" t="s">
        <v>8751</v>
      </c>
      <c r="C473" s="1" t="s">
        <v>8758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739</v>
      </c>
      <c r="I473" s="1" t="s">
        <v>54</v>
      </c>
      <c r="J473" s="1" t="s">
        <v>6858</v>
      </c>
      <c r="K473" s="1" t="s">
        <v>8759</v>
      </c>
      <c r="L473" s="1"/>
      <c r="M473" s="20">
        <f t="shared" si="7"/>
        <v>1</v>
      </c>
    </row>
    <row r="474" spans="1:13" ht="20.100000000000001" customHeight="1" x14ac:dyDescent="0.15">
      <c r="A474" s="1" t="s">
        <v>8525</v>
      </c>
      <c r="B474" s="1" t="s">
        <v>8751</v>
      </c>
      <c r="C474" s="1" t="s">
        <v>8760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739</v>
      </c>
      <c r="I474" s="1" t="s">
        <v>54</v>
      </c>
      <c r="J474" s="1" t="s">
        <v>6858</v>
      </c>
      <c r="K474" s="1" t="s">
        <v>8761</v>
      </c>
      <c r="L474" s="1"/>
      <c r="M474" s="20">
        <f t="shared" si="7"/>
        <v>1</v>
      </c>
    </row>
    <row r="475" spans="1:13" ht="20.100000000000001" customHeight="1" x14ac:dyDescent="0.15">
      <c r="A475" s="1" t="s">
        <v>8525</v>
      </c>
      <c r="B475" s="1" t="s">
        <v>8751</v>
      </c>
      <c r="C475" s="1" t="s">
        <v>8762</v>
      </c>
      <c r="D475" s="1" t="s">
        <v>50</v>
      </c>
      <c r="E475" s="1" t="s">
        <v>51</v>
      </c>
      <c r="F475" s="1" t="s">
        <v>51</v>
      </c>
      <c r="G475" s="1" t="s">
        <v>52</v>
      </c>
      <c r="H475" s="1" t="s">
        <v>739</v>
      </c>
      <c r="I475" s="1" t="s">
        <v>54</v>
      </c>
      <c r="J475" s="1" t="s">
        <v>6858</v>
      </c>
      <c r="K475" s="1" t="s">
        <v>8763</v>
      </c>
      <c r="L475" s="1"/>
      <c r="M475" s="20">
        <f t="shared" si="7"/>
        <v>1</v>
      </c>
    </row>
    <row r="476" spans="1:13" ht="20.100000000000001" customHeight="1" x14ac:dyDescent="0.15">
      <c r="A476" s="1" t="s">
        <v>8525</v>
      </c>
      <c r="B476" s="1" t="s">
        <v>8751</v>
      </c>
      <c r="C476" s="1" t="s">
        <v>8764</v>
      </c>
      <c r="D476" s="1" t="s">
        <v>50</v>
      </c>
      <c r="E476" s="1" t="s">
        <v>51</v>
      </c>
      <c r="F476" s="1" t="s">
        <v>51</v>
      </c>
      <c r="G476" s="1" t="s">
        <v>52</v>
      </c>
      <c r="H476" s="1" t="s">
        <v>739</v>
      </c>
      <c r="I476" s="1" t="s">
        <v>54</v>
      </c>
      <c r="J476" s="1" t="s">
        <v>6858</v>
      </c>
      <c r="K476" s="1" t="s">
        <v>8765</v>
      </c>
      <c r="L476" s="1"/>
      <c r="M476" s="20">
        <f t="shared" si="7"/>
        <v>1</v>
      </c>
    </row>
    <row r="477" spans="1:13" ht="20.100000000000001" customHeight="1" x14ac:dyDescent="0.15">
      <c r="A477" s="1" t="s">
        <v>8525</v>
      </c>
      <c r="B477" s="1" t="s">
        <v>8751</v>
      </c>
      <c r="C477" s="1" t="s">
        <v>8766</v>
      </c>
      <c r="D477" s="1" t="s">
        <v>50</v>
      </c>
      <c r="E477" s="1" t="s">
        <v>51</v>
      </c>
      <c r="F477" s="1" t="s">
        <v>51</v>
      </c>
      <c r="G477" s="1" t="s">
        <v>52</v>
      </c>
      <c r="H477" s="1" t="s">
        <v>739</v>
      </c>
      <c r="I477" s="1" t="s">
        <v>54</v>
      </c>
      <c r="J477" s="1" t="s">
        <v>6858</v>
      </c>
      <c r="K477" s="1" t="s">
        <v>8767</v>
      </c>
      <c r="L477" s="1"/>
      <c r="M477" s="20">
        <f t="shared" si="7"/>
        <v>1</v>
      </c>
    </row>
    <row r="478" spans="1:13" ht="20.100000000000001" customHeight="1" x14ac:dyDescent="0.15">
      <c r="A478" s="1" t="s">
        <v>8525</v>
      </c>
      <c r="B478" s="1" t="s">
        <v>8751</v>
      </c>
      <c r="C478" s="1" t="s">
        <v>8768</v>
      </c>
      <c r="D478" s="1" t="s">
        <v>50</v>
      </c>
      <c r="E478" s="1" t="s">
        <v>51</v>
      </c>
      <c r="F478" s="1" t="s">
        <v>51</v>
      </c>
      <c r="G478" s="1" t="s">
        <v>52</v>
      </c>
      <c r="H478" s="1" t="s">
        <v>739</v>
      </c>
      <c r="I478" s="1" t="s">
        <v>54</v>
      </c>
      <c r="J478" s="1" t="s">
        <v>6858</v>
      </c>
      <c r="K478" s="1" t="s">
        <v>8769</v>
      </c>
      <c r="L478" s="1"/>
      <c r="M478" s="20">
        <f t="shared" si="7"/>
        <v>1</v>
      </c>
    </row>
    <row r="479" spans="1:13" ht="20.100000000000001" customHeight="1" x14ac:dyDescent="0.15">
      <c r="A479" s="1" t="s">
        <v>8525</v>
      </c>
      <c r="B479" s="1" t="s">
        <v>8751</v>
      </c>
      <c r="C479" s="1" t="s">
        <v>8770</v>
      </c>
      <c r="D479" s="1" t="s">
        <v>50</v>
      </c>
      <c r="E479" s="1" t="s">
        <v>51</v>
      </c>
      <c r="F479" s="1" t="s">
        <v>51</v>
      </c>
      <c r="G479" s="1" t="s">
        <v>52</v>
      </c>
      <c r="H479" s="1" t="s">
        <v>739</v>
      </c>
      <c r="I479" s="1" t="s">
        <v>54</v>
      </c>
      <c r="J479" s="1" t="s">
        <v>6858</v>
      </c>
      <c r="K479" s="1" t="s">
        <v>8771</v>
      </c>
      <c r="L479" s="1"/>
      <c r="M479" s="20">
        <f t="shared" si="7"/>
        <v>1</v>
      </c>
    </row>
    <row r="480" spans="1:13" ht="20.100000000000001" customHeight="1" x14ac:dyDescent="0.15">
      <c r="A480" s="1" t="s">
        <v>8525</v>
      </c>
      <c r="B480" s="1" t="s">
        <v>8751</v>
      </c>
      <c r="C480" s="1" t="s">
        <v>8772</v>
      </c>
      <c r="D480" s="1" t="s">
        <v>50</v>
      </c>
      <c r="E480" s="1" t="s">
        <v>51</v>
      </c>
      <c r="F480" s="1" t="s">
        <v>51</v>
      </c>
      <c r="G480" s="1" t="s">
        <v>52</v>
      </c>
      <c r="H480" s="1" t="s">
        <v>739</v>
      </c>
      <c r="I480" s="1" t="s">
        <v>54</v>
      </c>
      <c r="J480" s="1" t="s">
        <v>6858</v>
      </c>
      <c r="K480" s="1" t="s">
        <v>8773</v>
      </c>
      <c r="L480" s="1"/>
      <c r="M480" s="20">
        <f t="shared" si="7"/>
        <v>1</v>
      </c>
    </row>
    <row r="481" spans="1:13" ht="20.100000000000001" customHeight="1" x14ac:dyDescent="0.15">
      <c r="A481" s="1" t="s">
        <v>8525</v>
      </c>
      <c r="B481" s="1" t="s">
        <v>8751</v>
      </c>
      <c r="C481" s="1" t="s">
        <v>8774</v>
      </c>
      <c r="D481" s="1" t="s">
        <v>78</v>
      </c>
      <c r="E481" s="1" t="s">
        <v>51</v>
      </c>
      <c r="F481" s="1" t="s">
        <v>51</v>
      </c>
      <c r="G481" s="1" t="s">
        <v>52</v>
      </c>
      <c r="H481" s="1" t="s">
        <v>739</v>
      </c>
      <c r="I481" s="1" t="s">
        <v>54</v>
      </c>
      <c r="J481" s="1" t="s">
        <v>6858</v>
      </c>
      <c r="K481" s="1" t="s">
        <v>8775</v>
      </c>
      <c r="L481" s="1"/>
      <c r="M481" s="20">
        <f t="shared" si="7"/>
        <v>1</v>
      </c>
    </row>
    <row r="482" spans="1:13" ht="20.100000000000001" customHeight="1" x14ac:dyDescent="0.15">
      <c r="A482" s="1" t="s">
        <v>8525</v>
      </c>
      <c r="B482" s="1" t="s">
        <v>8776</v>
      </c>
      <c r="C482" s="1" t="s">
        <v>8777</v>
      </c>
      <c r="D482" s="1" t="s">
        <v>50</v>
      </c>
      <c r="E482" s="1" t="s">
        <v>51</v>
      </c>
      <c r="F482" s="1" t="s">
        <v>51</v>
      </c>
      <c r="G482" s="1" t="s">
        <v>52</v>
      </c>
      <c r="H482" s="1" t="s">
        <v>739</v>
      </c>
      <c r="I482" s="1" t="s">
        <v>54</v>
      </c>
      <c r="J482" s="1" t="s">
        <v>6858</v>
      </c>
      <c r="K482" s="1" t="s">
        <v>8778</v>
      </c>
      <c r="L482" s="1"/>
      <c r="M482" s="20">
        <f t="shared" si="7"/>
        <v>1</v>
      </c>
    </row>
    <row r="483" spans="1:13" ht="20.100000000000001" customHeight="1" x14ac:dyDescent="0.15">
      <c r="A483" s="1" t="s">
        <v>8525</v>
      </c>
      <c r="B483" s="1" t="s">
        <v>8776</v>
      </c>
      <c r="C483" s="1" t="s">
        <v>8779</v>
      </c>
      <c r="D483" s="1" t="s">
        <v>50</v>
      </c>
      <c r="E483" s="1" t="s">
        <v>51</v>
      </c>
      <c r="F483" s="1" t="s">
        <v>51</v>
      </c>
      <c r="G483" s="1" t="s">
        <v>52</v>
      </c>
      <c r="H483" s="1" t="s">
        <v>739</v>
      </c>
      <c r="I483" s="1" t="s">
        <v>54</v>
      </c>
      <c r="J483" s="1" t="s">
        <v>6858</v>
      </c>
      <c r="K483" s="1" t="s">
        <v>8780</v>
      </c>
      <c r="L483" s="1"/>
      <c r="M483" s="20">
        <f t="shared" si="7"/>
        <v>1</v>
      </c>
    </row>
    <row r="484" spans="1:13" ht="20.100000000000001" customHeight="1" x14ac:dyDescent="0.15">
      <c r="A484" s="1" t="s">
        <v>8525</v>
      </c>
      <c r="B484" s="1" t="s">
        <v>8776</v>
      </c>
      <c r="C484" s="1" t="s">
        <v>8781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739</v>
      </c>
      <c r="I484" s="1" t="s">
        <v>54</v>
      </c>
      <c r="J484" s="1" t="s">
        <v>6858</v>
      </c>
      <c r="K484" s="1" t="s">
        <v>8782</v>
      </c>
      <c r="L484" s="1"/>
      <c r="M484" s="20">
        <f t="shared" si="7"/>
        <v>1</v>
      </c>
    </row>
    <row r="485" spans="1:13" ht="20.100000000000001" customHeight="1" x14ac:dyDescent="0.15">
      <c r="A485" s="1" t="s">
        <v>8525</v>
      </c>
      <c r="B485" s="1" t="s">
        <v>8776</v>
      </c>
      <c r="C485" s="1" t="s">
        <v>8783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739</v>
      </c>
      <c r="I485" s="1" t="s">
        <v>54</v>
      </c>
      <c r="J485" s="1" t="s">
        <v>6858</v>
      </c>
      <c r="K485" s="1" t="s">
        <v>8784</v>
      </c>
      <c r="L485" s="1"/>
      <c r="M485" s="20">
        <f t="shared" si="7"/>
        <v>1</v>
      </c>
    </row>
    <row r="486" spans="1:13" ht="20.100000000000001" customHeight="1" x14ac:dyDescent="0.15">
      <c r="A486" s="1" t="s">
        <v>8525</v>
      </c>
      <c r="B486" s="1" t="s">
        <v>8776</v>
      </c>
      <c r="C486" s="1" t="s">
        <v>8785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739</v>
      </c>
      <c r="I486" s="1" t="s">
        <v>54</v>
      </c>
      <c r="J486" s="1" t="s">
        <v>6858</v>
      </c>
      <c r="K486" s="1" t="s">
        <v>8786</v>
      </c>
      <c r="L486" s="1"/>
      <c r="M486" s="20">
        <f t="shared" si="7"/>
        <v>1</v>
      </c>
    </row>
    <row r="487" spans="1:13" ht="20.100000000000001" customHeight="1" x14ac:dyDescent="0.15">
      <c r="A487" s="1" t="s">
        <v>8525</v>
      </c>
      <c r="B487" s="1" t="s">
        <v>8776</v>
      </c>
      <c r="C487" s="1" t="s">
        <v>8787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739</v>
      </c>
      <c r="I487" s="1" t="s">
        <v>54</v>
      </c>
      <c r="J487" s="1" t="s">
        <v>6858</v>
      </c>
      <c r="K487" s="1" t="s">
        <v>8788</v>
      </c>
      <c r="L487" s="1"/>
      <c r="M487" s="20">
        <f t="shared" si="7"/>
        <v>1</v>
      </c>
    </row>
    <row r="488" spans="1:13" ht="20.100000000000001" customHeight="1" x14ac:dyDescent="0.15">
      <c r="A488" s="1" t="s">
        <v>8525</v>
      </c>
      <c r="B488" s="1" t="s">
        <v>8776</v>
      </c>
      <c r="C488" s="1" t="s">
        <v>8789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739</v>
      </c>
      <c r="I488" s="1" t="s">
        <v>54</v>
      </c>
      <c r="J488" s="1" t="s">
        <v>6858</v>
      </c>
      <c r="K488" s="1" t="s">
        <v>8790</v>
      </c>
      <c r="L488" s="1"/>
      <c r="M488" s="20">
        <f t="shared" si="7"/>
        <v>1</v>
      </c>
    </row>
    <row r="489" spans="1:13" ht="20.100000000000001" customHeight="1" x14ac:dyDescent="0.15">
      <c r="A489" s="1" t="s">
        <v>8525</v>
      </c>
      <c r="B489" s="1" t="s">
        <v>8776</v>
      </c>
      <c r="C489" s="1" t="s">
        <v>8791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739</v>
      </c>
      <c r="I489" s="1" t="s">
        <v>54</v>
      </c>
      <c r="J489" s="1" t="s">
        <v>6858</v>
      </c>
      <c r="K489" s="1" t="s">
        <v>8792</v>
      </c>
      <c r="L489" s="1"/>
      <c r="M489" s="20">
        <f t="shared" si="7"/>
        <v>1</v>
      </c>
    </row>
    <row r="490" spans="1:13" ht="20.100000000000001" customHeight="1" x14ac:dyDescent="0.15">
      <c r="A490" s="1" t="s">
        <v>8525</v>
      </c>
      <c r="B490" s="1" t="s">
        <v>8776</v>
      </c>
      <c r="C490" s="1" t="s">
        <v>8793</v>
      </c>
      <c r="D490" s="1" t="s">
        <v>78</v>
      </c>
      <c r="E490" s="1" t="s">
        <v>51</v>
      </c>
      <c r="F490" s="1" t="s">
        <v>51</v>
      </c>
      <c r="G490" s="1" t="s">
        <v>52</v>
      </c>
      <c r="H490" s="1" t="s">
        <v>739</v>
      </c>
      <c r="I490" s="1" t="s">
        <v>54</v>
      </c>
      <c r="J490" s="1" t="s">
        <v>6858</v>
      </c>
      <c r="K490" s="1" t="s">
        <v>8794</v>
      </c>
      <c r="L490" s="1"/>
      <c r="M490" s="20">
        <f t="shared" si="7"/>
        <v>1</v>
      </c>
    </row>
    <row r="491" spans="1:13" ht="20.100000000000001" customHeight="1" x14ac:dyDescent="0.15">
      <c r="A491" s="1" t="s">
        <v>8525</v>
      </c>
      <c r="B491" s="1" t="s">
        <v>8776</v>
      </c>
      <c r="C491" s="1" t="s">
        <v>8795</v>
      </c>
      <c r="D491" s="1" t="s">
        <v>78</v>
      </c>
      <c r="E491" s="1" t="s">
        <v>51</v>
      </c>
      <c r="F491" s="1" t="s">
        <v>51</v>
      </c>
      <c r="G491" s="1" t="s">
        <v>52</v>
      </c>
      <c r="H491" s="1" t="s">
        <v>739</v>
      </c>
      <c r="I491" s="1" t="s">
        <v>54</v>
      </c>
      <c r="J491" s="1" t="s">
        <v>6858</v>
      </c>
      <c r="K491" s="1" t="s">
        <v>8796</v>
      </c>
      <c r="L491" s="1"/>
      <c r="M491" s="20">
        <f t="shared" si="7"/>
        <v>1</v>
      </c>
    </row>
    <row r="492" spans="1:13" ht="20.100000000000001" customHeight="1" x14ac:dyDescent="0.15">
      <c r="A492" s="1" t="s">
        <v>8525</v>
      </c>
      <c r="B492" s="1" t="s">
        <v>8776</v>
      </c>
      <c r="C492" s="1" t="s">
        <v>8797</v>
      </c>
      <c r="D492" s="1" t="s">
        <v>78</v>
      </c>
      <c r="E492" s="1" t="s">
        <v>51</v>
      </c>
      <c r="F492" s="1" t="s">
        <v>51</v>
      </c>
      <c r="G492" s="1" t="s">
        <v>52</v>
      </c>
      <c r="H492" s="1" t="s">
        <v>739</v>
      </c>
      <c r="I492" s="1" t="s">
        <v>54</v>
      </c>
      <c r="J492" s="1" t="s">
        <v>6858</v>
      </c>
      <c r="K492" s="1" t="s">
        <v>8798</v>
      </c>
      <c r="L492" s="1"/>
      <c r="M492" s="20">
        <f t="shared" si="7"/>
        <v>1</v>
      </c>
    </row>
    <row r="493" spans="1:13" ht="20.100000000000001" customHeight="1" x14ac:dyDescent="0.15">
      <c r="A493" s="1" t="s">
        <v>8525</v>
      </c>
      <c r="B493" s="1" t="s">
        <v>8776</v>
      </c>
      <c r="C493" s="1" t="s">
        <v>8799</v>
      </c>
      <c r="D493" s="1" t="s">
        <v>849</v>
      </c>
      <c r="E493" s="1" t="s">
        <v>51</v>
      </c>
      <c r="F493" s="1" t="s">
        <v>26832</v>
      </c>
      <c r="G493" s="1" t="s">
        <v>82</v>
      </c>
      <c r="H493" s="1" t="s">
        <v>446</v>
      </c>
      <c r="I493" s="1" t="s">
        <v>84</v>
      </c>
      <c r="J493" s="1" t="s">
        <v>96</v>
      </c>
      <c r="K493" s="1" t="s">
        <v>8800</v>
      </c>
      <c r="L493" s="1"/>
      <c r="M493" s="20">
        <f t="shared" si="7"/>
        <v>0</v>
      </c>
    </row>
    <row r="494" spans="1:13" ht="20.100000000000001" customHeight="1" x14ac:dyDescent="0.15">
      <c r="A494" s="1" t="s">
        <v>8525</v>
      </c>
      <c r="B494" s="1" t="s">
        <v>8801</v>
      </c>
      <c r="C494" s="1" t="s">
        <v>8802</v>
      </c>
      <c r="D494" s="1" t="s">
        <v>50</v>
      </c>
      <c r="E494" s="1" t="s">
        <v>51</v>
      </c>
      <c r="F494" s="1" t="s">
        <v>51</v>
      </c>
      <c r="G494" s="1" t="s">
        <v>52</v>
      </c>
      <c r="H494" s="1" t="s">
        <v>739</v>
      </c>
      <c r="I494" s="1" t="s">
        <v>54</v>
      </c>
      <c r="J494" s="1" t="s">
        <v>6858</v>
      </c>
      <c r="K494" s="1" t="s">
        <v>8803</v>
      </c>
      <c r="L494" s="1"/>
      <c r="M494" s="20">
        <f t="shared" si="7"/>
        <v>1</v>
      </c>
    </row>
    <row r="495" spans="1:13" ht="20.100000000000001" customHeight="1" x14ac:dyDescent="0.15">
      <c r="A495" s="1" t="s">
        <v>8525</v>
      </c>
      <c r="B495" s="1" t="s">
        <v>8801</v>
      </c>
      <c r="C495" s="1" t="s">
        <v>8804</v>
      </c>
      <c r="D495" s="1" t="s">
        <v>50</v>
      </c>
      <c r="E495" s="1" t="s">
        <v>51</v>
      </c>
      <c r="F495" s="1" t="s">
        <v>51</v>
      </c>
      <c r="G495" s="1" t="s">
        <v>52</v>
      </c>
      <c r="H495" s="1" t="s">
        <v>739</v>
      </c>
      <c r="I495" s="1" t="s">
        <v>54</v>
      </c>
      <c r="J495" s="1" t="s">
        <v>6858</v>
      </c>
      <c r="K495" s="1" t="s">
        <v>8805</v>
      </c>
      <c r="L495" s="1"/>
      <c r="M495" s="20">
        <f t="shared" si="7"/>
        <v>1</v>
      </c>
    </row>
    <row r="496" spans="1:13" ht="20.100000000000001" customHeight="1" x14ac:dyDescent="0.15">
      <c r="A496" s="1" t="s">
        <v>8525</v>
      </c>
      <c r="B496" s="1" t="s">
        <v>8801</v>
      </c>
      <c r="C496" s="1" t="s">
        <v>8806</v>
      </c>
      <c r="D496" s="1" t="s">
        <v>50</v>
      </c>
      <c r="E496" s="1" t="s">
        <v>51</v>
      </c>
      <c r="F496" s="1" t="s">
        <v>51</v>
      </c>
      <c r="G496" s="1" t="s">
        <v>52</v>
      </c>
      <c r="H496" s="1" t="s">
        <v>739</v>
      </c>
      <c r="I496" s="1" t="s">
        <v>54</v>
      </c>
      <c r="J496" s="1" t="s">
        <v>6858</v>
      </c>
      <c r="K496" s="1" t="s">
        <v>8807</v>
      </c>
      <c r="L496" s="1"/>
      <c r="M496" s="20">
        <f t="shared" si="7"/>
        <v>1</v>
      </c>
    </row>
    <row r="497" spans="1:13" ht="20.100000000000001" customHeight="1" x14ac:dyDescent="0.15">
      <c r="A497" s="1" t="s">
        <v>8525</v>
      </c>
      <c r="B497" s="1" t="s">
        <v>8801</v>
      </c>
      <c r="C497" s="1" t="s">
        <v>8808</v>
      </c>
      <c r="D497" s="1" t="s">
        <v>50</v>
      </c>
      <c r="E497" s="1" t="s">
        <v>51</v>
      </c>
      <c r="F497" s="1" t="s">
        <v>51</v>
      </c>
      <c r="G497" s="1" t="s">
        <v>52</v>
      </c>
      <c r="H497" s="1" t="s">
        <v>739</v>
      </c>
      <c r="I497" s="1" t="s">
        <v>54</v>
      </c>
      <c r="J497" s="1" t="s">
        <v>6858</v>
      </c>
      <c r="K497" s="1" t="s">
        <v>8809</v>
      </c>
      <c r="L497" s="1"/>
      <c r="M497" s="20">
        <f t="shared" si="7"/>
        <v>1</v>
      </c>
    </row>
    <row r="498" spans="1:13" ht="20.100000000000001" customHeight="1" x14ac:dyDescent="0.15">
      <c r="A498" s="1" t="s">
        <v>8525</v>
      </c>
      <c r="B498" s="1" t="s">
        <v>8801</v>
      </c>
      <c r="C498" s="1" t="s">
        <v>8810</v>
      </c>
      <c r="D498" s="1" t="s">
        <v>50</v>
      </c>
      <c r="E498" s="1" t="s">
        <v>51</v>
      </c>
      <c r="F498" s="1" t="s">
        <v>51</v>
      </c>
      <c r="G498" s="1" t="s">
        <v>52</v>
      </c>
      <c r="H498" s="1" t="s">
        <v>739</v>
      </c>
      <c r="I498" s="1" t="s">
        <v>54</v>
      </c>
      <c r="J498" s="1" t="s">
        <v>6858</v>
      </c>
      <c r="K498" s="1" t="s">
        <v>8811</v>
      </c>
      <c r="L498" s="1"/>
      <c r="M498" s="20">
        <f t="shared" si="7"/>
        <v>1</v>
      </c>
    </row>
    <row r="499" spans="1:13" ht="20.100000000000001" customHeight="1" x14ac:dyDescent="0.15">
      <c r="A499" s="1" t="s">
        <v>8525</v>
      </c>
      <c r="B499" s="1" t="s">
        <v>8801</v>
      </c>
      <c r="C499" s="1" t="s">
        <v>8812</v>
      </c>
      <c r="D499" s="1" t="s">
        <v>50</v>
      </c>
      <c r="E499" s="1" t="s">
        <v>51</v>
      </c>
      <c r="F499" s="1" t="s">
        <v>51</v>
      </c>
      <c r="G499" s="1" t="s">
        <v>52</v>
      </c>
      <c r="H499" s="1" t="s">
        <v>739</v>
      </c>
      <c r="I499" s="1" t="s">
        <v>54</v>
      </c>
      <c r="J499" s="1" t="s">
        <v>6858</v>
      </c>
      <c r="K499" s="1" t="s">
        <v>8813</v>
      </c>
      <c r="L499" s="1"/>
      <c r="M499" s="20">
        <f t="shared" si="7"/>
        <v>1</v>
      </c>
    </row>
    <row r="500" spans="1:13" ht="20.100000000000001" customHeight="1" x14ac:dyDescent="0.15">
      <c r="A500" s="1" t="s">
        <v>8525</v>
      </c>
      <c r="B500" s="1" t="s">
        <v>8801</v>
      </c>
      <c r="C500" s="1" t="s">
        <v>8814</v>
      </c>
      <c r="D500" s="1" t="s">
        <v>50</v>
      </c>
      <c r="E500" s="1" t="s">
        <v>51</v>
      </c>
      <c r="F500" s="1" t="s">
        <v>51</v>
      </c>
      <c r="G500" s="1" t="s">
        <v>52</v>
      </c>
      <c r="H500" s="1" t="s">
        <v>739</v>
      </c>
      <c r="I500" s="1" t="s">
        <v>54</v>
      </c>
      <c r="J500" s="1" t="s">
        <v>6858</v>
      </c>
      <c r="K500" s="1" t="s">
        <v>8815</v>
      </c>
      <c r="L500" s="1"/>
      <c r="M500" s="20">
        <f t="shared" si="7"/>
        <v>1</v>
      </c>
    </row>
    <row r="501" spans="1:13" ht="20.100000000000001" customHeight="1" x14ac:dyDescent="0.15">
      <c r="A501" s="1" t="s">
        <v>8525</v>
      </c>
      <c r="B501" s="1" t="s">
        <v>8801</v>
      </c>
      <c r="C501" s="1" t="s">
        <v>8816</v>
      </c>
      <c r="D501" s="1" t="s">
        <v>50</v>
      </c>
      <c r="E501" s="1" t="s">
        <v>51</v>
      </c>
      <c r="F501" s="1" t="s">
        <v>51</v>
      </c>
      <c r="G501" s="1" t="s">
        <v>52</v>
      </c>
      <c r="H501" s="1" t="s">
        <v>739</v>
      </c>
      <c r="I501" s="1" t="s">
        <v>54</v>
      </c>
      <c r="J501" s="1" t="s">
        <v>6858</v>
      </c>
      <c r="K501" s="1" t="s">
        <v>8817</v>
      </c>
      <c r="L501" s="1"/>
      <c r="M501" s="20">
        <f t="shared" si="7"/>
        <v>1</v>
      </c>
    </row>
    <row r="502" spans="1:13" ht="20.100000000000001" customHeight="1" x14ac:dyDescent="0.15">
      <c r="A502" s="1" t="s">
        <v>8525</v>
      </c>
      <c r="B502" s="1" t="s">
        <v>8801</v>
      </c>
      <c r="C502" s="1" t="s">
        <v>8818</v>
      </c>
      <c r="D502" s="1" t="s">
        <v>50</v>
      </c>
      <c r="E502" s="1" t="s">
        <v>51</v>
      </c>
      <c r="F502" s="1" t="s">
        <v>51</v>
      </c>
      <c r="G502" s="1" t="s">
        <v>52</v>
      </c>
      <c r="H502" s="1" t="s">
        <v>739</v>
      </c>
      <c r="I502" s="1" t="s">
        <v>54</v>
      </c>
      <c r="J502" s="1" t="s">
        <v>6858</v>
      </c>
      <c r="K502" s="1" t="s">
        <v>8819</v>
      </c>
      <c r="L502" s="1"/>
      <c r="M502" s="20">
        <f t="shared" si="7"/>
        <v>1</v>
      </c>
    </row>
    <row r="503" spans="1:13" ht="20.100000000000001" customHeight="1" x14ac:dyDescent="0.15">
      <c r="A503" s="1" t="s">
        <v>8525</v>
      </c>
      <c r="B503" s="1" t="s">
        <v>8801</v>
      </c>
      <c r="C503" s="1" t="s">
        <v>8820</v>
      </c>
      <c r="D503" s="1" t="s">
        <v>78</v>
      </c>
      <c r="E503" s="1" t="s">
        <v>51</v>
      </c>
      <c r="F503" s="1" t="s">
        <v>51</v>
      </c>
      <c r="G503" s="1" t="s">
        <v>52</v>
      </c>
      <c r="H503" s="1" t="s">
        <v>739</v>
      </c>
      <c r="I503" s="1" t="s">
        <v>54</v>
      </c>
      <c r="J503" s="1" t="s">
        <v>6858</v>
      </c>
      <c r="K503" s="1" t="s">
        <v>8821</v>
      </c>
      <c r="L503" s="1"/>
      <c r="M503" s="20">
        <f t="shared" ref="M503:M542" si="8">IF(F503="○",1,0)</f>
        <v>1</v>
      </c>
    </row>
    <row r="504" spans="1:13" ht="20.100000000000001" customHeight="1" x14ac:dyDescent="0.15">
      <c r="A504" s="1" t="s">
        <v>8525</v>
      </c>
      <c r="B504" s="1" t="s">
        <v>8822</v>
      </c>
      <c r="C504" s="1" t="s">
        <v>8823</v>
      </c>
      <c r="D504" s="1" t="s">
        <v>50</v>
      </c>
      <c r="E504" s="1" t="s">
        <v>51</v>
      </c>
      <c r="F504" s="1" t="s">
        <v>51</v>
      </c>
      <c r="G504" s="1" t="s">
        <v>52</v>
      </c>
      <c r="H504" s="1" t="s">
        <v>739</v>
      </c>
      <c r="I504" s="1" t="s">
        <v>54</v>
      </c>
      <c r="J504" s="1" t="s">
        <v>6858</v>
      </c>
      <c r="K504" s="1" t="s">
        <v>8824</v>
      </c>
      <c r="L504" s="1"/>
      <c r="M504" s="20">
        <f t="shared" si="8"/>
        <v>1</v>
      </c>
    </row>
    <row r="505" spans="1:13" ht="20.100000000000001" customHeight="1" x14ac:dyDescent="0.15">
      <c r="A505" s="1" t="s">
        <v>8525</v>
      </c>
      <c r="B505" s="1" t="s">
        <v>8822</v>
      </c>
      <c r="C505" s="1" t="s">
        <v>8825</v>
      </c>
      <c r="D505" s="1" t="s">
        <v>50</v>
      </c>
      <c r="E505" s="1" t="s">
        <v>51</v>
      </c>
      <c r="F505" s="1" t="s">
        <v>51</v>
      </c>
      <c r="G505" s="1" t="s">
        <v>52</v>
      </c>
      <c r="H505" s="1" t="s">
        <v>739</v>
      </c>
      <c r="I505" s="1" t="s">
        <v>54</v>
      </c>
      <c r="J505" s="1" t="s">
        <v>6858</v>
      </c>
      <c r="K505" s="1" t="s">
        <v>8826</v>
      </c>
      <c r="L505" s="1"/>
      <c r="M505" s="20">
        <f t="shared" si="8"/>
        <v>1</v>
      </c>
    </row>
    <row r="506" spans="1:13" ht="20.100000000000001" customHeight="1" x14ac:dyDescent="0.15">
      <c r="A506" s="1" t="s">
        <v>8525</v>
      </c>
      <c r="B506" s="1" t="s">
        <v>8822</v>
      </c>
      <c r="C506" s="1" t="s">
        <v>8827</v>
      </c>
      <c r="D506" s="1" t="s">
        <v>50</v>
      </c>
      <c r="E506" s="1" t="s">
        <v>51</v>
      </c>
      <c r="F506" s="1" t="s">
        <v>51</v>
      </c>
      <c r="G506" s="1" t="s">
        <v>52</v>
      </c>
      <c r="H506" s="1" t="s">
        <v>739</v>
      </c>
      <c r="I506" s="1" t="s">
        <v>54</v>
      </c>
      <c r="J506" s="1" t="s">
        <v>6858</v>
      </c>
      <c r="K506" s="1" t="s">
        <v>8828</v>
      </c>
      <c r="L506" s="1"/>
      <c r="M506" s="20">
        <f t="shared" si="8"/>
        <v>1</v>
      </c>
    </row>
    <row r="507" spans="1:13" ht="20.100000000000001" customHeight="1" x14ac:dyDescent="0.15">
      <c r="A507" s="1" t="s">
        <v>8525</v>
      </c>
      <c r="B507" s="1" t="s">
        <v>8822</v>
      </c>
      <c r="C507" s="1" t="s">
        <v>8829</v>
      </c>
      <c r="D507" s="1" t="s">
        <v>50</v>
      </c>
      <c r="E507" s="1" t="s">
        <v>51</v>
      </c>
      <c r="F507" s="1" t="s">
        <v>51</v>
      </c>
      <c r="G507" s="1" t="s">
        <v>52</v>
      </c>
      <c r="H507" s="1" t="s">
        <v>739</v>
      </c>
      <c r="I507" s="1" t="s">
        <v>54</v>
      </c>
      <c r="J507" s="1" t="s">
        <v>6858</v>
      </c>
      <c r="K507" s="1" t="s">
        <v>8830</v>
      </c>
      <c r="L507" s="1"/>
      <c r="M507" s="20">
        <f t="shared" si="8"/>
        <v>1</v>
      </c>
    </row>
    <row r="508" spans="1:13" ht="20.100000000000001" customHeight="1" x14ac:dyDescent="0.15">
      <c r="A508" s="1" t="s">
        <v>8525</v>
      </c>
      <c r="B508" s="1" t="s">
        <v>8822</v>
      </c>
      <c r="C508" s="1" t="s">
        <v>8831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739</v>
      </c>
      <c r="I508" s="1" t="s">
        <v>54</v>
      </c>
      <c r="J508" s="1" t="s">
        <v>6858</v>
      </c>
      <c r="K508" s="1" t="s">
        <v>8832</v>
      </c>
      <c r="L508" s="1"/>
      <c r="M508" s="20">
        <f t="shared" si="8"/>
        <v>1</v>
      </c>
    </row>
    <row r="509" spans="1:13" ht="20.100000000000001" customHeight="1" x14ac:dyDescent="0.15">
      <c r="A509" s="1" t="s">
        <v>8525</v>
      </c>
      <c r="B509" s="1" t="s">
        <v>8822</v>
      </c>
      <c r="C509" s="1" t="s">
        <v>8833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739</v>
      </c>
      <c r="I509" s="1" t="s">
        <v>54</v>
      </c>
      <c r="J509" s="1" t="s">
        <v>6858</v>
      </c>
      <c r="K509" s="1" t="s">
        <v>8834</v>
      </c>
      <c r="L509" s="1"/>
      <c r="M509" s="20">
        <f t="shared" si="8"/>
        <v>1</v>
      </c>
    </row>
    <row r="510" spans="1:13" ht="20.100000000000001" customHeight="1" x14ac:dyDescent="0.15">
      <c r="A510" s="1" t="s">
        <v>8525</v>
      </c>
      <c r="B510" s="1" t="s">
        <v>8822</v>
      </c>
      <c r="C510" s="1" t="s">
        <v>8835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739</v>
      </c>
      <c r="I510" s="1" t="s">
        <v>54</v>
      </c>
      <c r="J510" s="1" t="s">
        <v>6858</v>
      </c>
      <c r="K510" s="1" t="s">
        <v>8836</v>
      </c>
      <c r="L510" s="1"/>
      <c r="M510" s="20">
        <f t="shared" si="8"/>
        <v>1</v>
      </c>
    </row>
    <row r="511" spans="1:13" ht="20.100000000000001" customHeight="1" x14ac:dyDescent="0.15">
      <c r="A511" s="1" t="s">
        <v>8525</v>
      </c>
      <c r="B511" s="1" t="s">
        <v>8822</v>
      </c>
      <c r="C511" s="1" t="s">
        <v>8837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739</v>
      </c>
      <c r="I511" s="1" t="s">
        <v>54</v>
      </c>
      <c r="J511" s="1" t="s">
        <v>6858</v>
      </c>
      <c r="K511" s="1" t="s">
        <v>8838</v>
      </c>
      <c r="L511" s="1"/>
      <c r="M511" s="20">
        <f t="shared" si="8"/>
        <v>1</v>
      </c>
    </row>
    <row r="512" spans="1:13" ht="20.100000000000001" customHeight="1" x14ac:dyDescent="0.15">
      <c r="A512" s="1" t="s">
        <v>8525</v>
      </c>
      <c r="B512" s="1" t="s">
        <v>8822</v>
      </c>
      <c r="C512" s="1" t="s">
        <v>8839</v>
      </c>
      <c r="D512" s="1" t="s">
        <v>50</v>
      </c>
      <c r="E512" s="1" t="s">
        <v>51</v>
      </c>
      <c r="F512" s="1" t="s">
        <v>51</v>
      </c>
      <c r="G512" s="1" t="s">
        <v>52</v>
      </c>
      <c r="H512" s="1" t="s">
        <v>739</v>
      </c>
      <c r="I512" s="1" t="s">
        <v>54</v>
      </c>
      <c r="J512" s="1" t="s">
        <v>6858</v>
      </c>
      <c r="K512" s="1" t="s">
        <v>8840</v>
      </c>
      <c r="L512" s="1"/>
      <c r="M512" s="20">
        <f t="shared" si="8"/>
        <v>1</v>
      </c>
    </row>
    <row r="513" spans="1:13" ht="20.100000000000001" customHeight="1" x14ac:dyDescent="0.15">
      <c r="A513" s="1" t="s">
        <v>8525</v>
      </c>
      <c r="B513" s="1" t="s">
        <v>8822</v>
      </c>
      <c r="C513" s="1" t="s">
        <v>8841</v>
      </c>
      <c r="D513" s="1" t="s">
        <v>50</v>
      </c>
      <c r="E513" s="1" t="s">
        <v>51</v>
      </c>
      <c r="F513" s="1" t="s">
        <v>51</v>
      </c>
      <c r="G513" s="1" t="s">
        <v>52</v>
      </c>
      <c r="H513" s="1" t="s">
        <v>739</v>
      </c>
      <c r="I513" s="1" t="s">
        <v>54</v>
      </c>
      <c r="J513" s="1" t="s">
        <v>6858</v>
      </c>
      <c r="K513" s="1" t="s">
        <v>8842</v>
      </c>
      <c r="L513" s="1"/>
      <c r="M513" s="20">
        <f t="shared" si="8"/>
        <v>1</v>
      </c>
    </row>
    <row r="514" spans="1:13" ht="20.100000000000001" customHeight="1" x14ac:dyDescent="0.15">
      <c r="A514" s="1" t="s">
        <v>8525</v>
      </c>
      <c r="B514" s="1" t="s">
        <v>8822</v>
      </c>
      <c r="C514" s="1" t="s">
        <v>8843</v>
      </c>
      <c r="D514" s="1" t="s">
        <v>50</v>
      </c>
      <c r="E514" s="1" t="s">
        <v>51</v>
      </c>
      <c r="F514" s="1" t="s">
        <v>51</v>
      </c>
      <c r="G514" s="1" t="s">
        <v>52</v>
      </c>
      <c r="H514" s="1" t="s">
        <v>739</v>
      </c>
      <c r="I514" s="1" t="s">
        <v>54</v>
      </c>
      <c r="J514" s="1" t="s">
        <v>6858</v>
      </c>
      <c r="K514" s="1" t="s">
        <v>8844</v>
      </c>
      <c r="L514" s="1"/>
      <c r="M514" s="20">
        <f t="shared" si="8"/>
        <v>1</v>
      </c>
    </row>
    <row r="515" spans="1:13" ht="20.100000000000001" customHeight="1" x14ac:dyDescent="0.15">
      <c r="A515" s="1" t="s">
        <v>8525</v>
      </c>
      <c r="B515" s="1" t="s">
        <v>8822</v>
      </c>
      <c r="C515" s="1" t="s">
        <v>8845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739</v>
      </c>
      <c r="I515" s="1" t="s">
        <v>54</v>
      </c>
      <c r="J515" s="1" t="s">
        <v>6858</v>
      </c>
      <c r="K515" s="1" t="s">
        <v>8846</v>
      </c>
      <c r="L515" s="1"/>
      <c r="M515" s="20">
        <f t="shared" si="8"/>
        <v>1</v>
      </c>
    </row>
    <row r="516" spans="1:13" ht="20.100000000000001" customHeight="1" x14ac:dyDescent="0.15">
      <c r="A516" s="1" t="s">
        <v>8525</v>
      </c>
      <c r="B516" s="1" t="s">
        <v>8822</v>
      </c>
      <c r="C516" s="1" t="s">
        <v>8847</v>
      </c>
      <c r="D516" s="1" t="s">
        <v>50</v>
      </c>
      <c r="E516" s="1" t="s">
        <v>51</v>
      </c>
      <c r="F516" s="1" t="s">
        <v>51</v>
      </c>
      <c r="G516" s="1" t="s">
        <v>52</v>
      </c>
      <c r="H516" s="1" t="s">
        <v>739</v>
      </c>
      <c r="I516" s="1" t="s">
        <v>54</v>
      </c>
      <c r="J516" s="1" t="s">
        <v>6858</v>
      </c>
      <c r="K516" s="1" t="s">
        <v>8848</v>
      </c>
      <c r="L516" s="1"/>
      <c r="M516" s="20">
        <f t="shared" si="8"/>
        <v>1</v>
      </c>
    </row>
    <row r="517" spans="1:13" ht="20.100000000000001" customHeight="1" x14ac:dyDescent="0.15">
      <c r="A517" s="1" t="s">
        <v>8525</v>
      </c>
      <c r="B517" s="1" t="s">
        <v>8822</v>
      </c>
      <c r="C517" s="1" t="s">
        <v>8849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739</v>
      </c>
      <c r="I517" s="1" t="s">
        <v>54</v>
      </c>
      <c r="J517" s="1" t="s">
        <v>6858</v>
      </c>
      <c r="K517" s="1" t="s">
        <v>8850</v>
      </c>
      <c r="L517" s="1"/>
      <c r="M517" s="20">
        <f t="shared" si="8"/>
        <v>1</v>
      </c>
    </row>
    <row r="518" spans="1:13" ht="20.100000000000001" customHeight="1" x14ac:dyDescent="0.15">
      <c r="A518" s="1" t="s">
        <v>8525</v>
      </c>
      <c r="B518" s="1" t="s">
        <v>8822</v>
      </c>
      <c r="C518" s="1" t="s">
        <v>8851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739</v>
      </c>
      <c r="I518" s="1" t="s">
        <v>54</v>
      </c>
      <c r="J518" s="1" t="s">
        <v>6858</v>
      </c>
      <c r="K518" s="1" t="s">
        <v>8852</v>
      </c>
      <c r="L518" s="1"/>
      <c r="M518" s="20">
        <f t="shared" si="8"/>
        <v>1</v>
      </c>
    </row>
    <row r="519" spans="1:13" ht="20.100000000000001" customHeight="1" x14ac:dyDescent="0.15">
      <c r="A519" s="1" t="s">
        <v>8525</v>
      </c>
      <c r="B519" s="1" t="s">
        <v>8822</v>
      </c>
      <c r="C519" s="1" t="s">
        <v>8853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739</v>
      </c>
      <c r="I519" s="1" t="s">
        <v>54</v>
      </c>
      <c r="J519" s="1" t="s">
        <v>6858</v>
      </c>
      <c r="K519" s="1" t="s">
        <v>8854</v>
      </c>
      <c r="L519" s="1"/>
      <c r="M519" s="20">
        <f t="shared" si="8"/>
        <v>1</v>
      </c>
    </row>
    <row r="520" spans="1:13" ht="20.100000000000001" customHeight="1" x14ac:dyDescent="0.15">
      <c r="A520" s="1" t="s">
        <v>8525</v>
      </c>
      <c r="B520" s="1" t="s">
        <v>8822</v>
      </c>
      <c r="C520" s="1" t="s">
        <v>8855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739</v>
      </c>
      <c r="I520" s="1" t="s">
        <v>54</v>
      </c>
      <c r="J520" s="1" t="s">
        <v>6858</v>
      </c>
      <c r="K520" s="1" t="s">
        <v>8856</v>
      </c>
      <c r="L520" s="1"/>
      <c r="M520" s="20">
        <f t="shared" si="8"/>
        <v>1</v>
      </c>
    </row>
    <row r="521" spans="1:13" ht="20.100000000000001" customHeight="1" x14ac:dyDescent="0.15">
      <c r="A521" s="1" t="s">
        <v>8525</v>
      </c>
      <c r="B521" s="1" t="s">
        <v>8857</v>
      </c>
      <c r="C521" s="1" t="s">
        <v>8858</v>
      </c>
      <c r="D521" s="1" t="s">
        <v>50</v>
      </c>
      <c r="E521" s="1" t="s">
        <v>51</v>
      </c>
      <c r="F521" s="1" t="s">
        <v>51</v>
      </c>
      <c r="G521" s="1" t="s">
        <v>52</v>
      </c>
      <c r="H521" s="1" t="s">
        <v>739</v>
      </c>
      <c r="I521" s="1" t="s">
        <v>54</v>
      </c>
      <c r="J521" s="1" t="s">
        <v>6858</v>
      </c>
      <c r="K521" s="1" t="s">
        <v>8859</v>
      </c>
      <c r="L521" s="1"/>
      <c r="M521" s="20">
        <f t="shared" si="8"/>
        <v>1</v>
      </c>
    </row>
    <row r="522" spans="1:13" ht="20.100000000000001" customHeight="1" x14ac:dyDescent="0.15">
      <c r="A522" s="1" t="s">
        <v>8525</v>
      </c>
      <c r="B522" s="1" t="s">
        <v>8857</v>
      </c>
      <c r="C522" s="1" t="s">
        <v>8860</v>
      </c>
      <c r="D522" s="1" t="s">
        <v>50</v>
      </c>
      <c r="E522" s="1" t="s">
        <v>51</v>
      </c>
      <c r="F522" s="1" t="s">
        <v>51</v>
      </c>
      <c r="G522" s="1" t="s">
        <v>52</v>
      </c>
      <c r="H522" s="1" t="s">
        <v>739</v>
      </c>
      <c r="I522" s="1" t="s">
        <v>54</v>
      </c>
      <c r="J522" s="1" t="s">
        <v>6858</v>
      </c>
      <c r="K522" s="1" t="s">
        <v>8861</v>
      </c>
      <c r="L522" s="1"/>
      <c r="M522" s="20">
        <f t="shared" si="8"/>
        <v>1</v>
      </c>
    </row>
    <row r="523" spans="1:13" ht="20.100000000000001" customHeight="1" x14ac:dyDescent="0.15">
      <c r="A523" s="1" t="s">
        <v>8525</v>
      </c>
      <c r="B523" s="1" t="s">
        <v>8857</v>
      </c>
      <c r="C523" s="1" t="s">
        <v>8862</v>
      </c>
      <c r="D523" s="1" t="s">
        <v>50</v>
      </c>
      <c r="E523" s="1" t="s">
        <v>51</v>
      </c>
      <c r="F523" s="1" t="s">
        <v>51</v>
      </c>
      <c r="G523" s="1" t="s">
        <v>52</v>
      </c>
      <c r="H523" s="1" t="s">
        <v>739</v>
      </c>
      <c r="I523" s="1" t="s">
        <v>54</v>
      </c>
      <c r="J523" s="1" t="s">
        <v>6858</v>
      </c>
      <c r="K523" s="1" t="s">
        <v>8863</v>
      </c>
      <c r="L523" s="1"/>
      <c r="M523" s="20">
        <f t="shared" si="8"/>
        <v>1</v>
      </c>
    </row>
    <row r="524" spans="1:13" ht="20.100000000000001" customHeight="1" x14ac:dyDescent="0.15">
      <c r="A524" s="1" t="s">
        <v>8525</v>
      </c>
      <c r="B524" s="1" t="s">
        <v>8857</v>
      </c>
      <c r="C524" s="1" t="s">
        <v>8864</v>
      </c>
      <c r="D524" s="1" t="s">
        <v>50</v>
      </c>
      <c r="E524" s="1" t="s">
        <v>51</v>
      </c>
      <c r="F524" s="1" t="s">
        <v>51</v>
      </c>
      <c r="G524" s="1" t="s">
        <v>52</v>
      </c>
      <c r="H524" s="1" t="s">
        <v>739</v>
      </c>
      <c r="I524" s="1" t="s">
        <v>54</v>
      </c>
      <c r="J524" s="1" t="s">
        <v>6858</v>
      </c>
      <c r="K524" s="1" t="s">
        <v>8865</v>
      </c>
      <c r="L524" s="1"/>
      <c r="M524" s="20">
        <f t="shared" si="8"/>
        <v>1</v>
      </c>
    </row>
    <row r="525" spans="1:13" ht="20.100000000000001" customHeight="1" x14ac:dyDescent="0.15">
      <c r="A525" s="1" t="s">
        <v>8525</v>
      </c>
      <c r="B525" s="1" t="s">
        <v>8857</v>
      </c>
      <c r="C525" s="1" t="s">
        <v>8866</v>
      </c>
      <c r="D525" s="1" t="s">
        <v>50</v>
      </c>
      <c r="E525" s="1" t="s">
        <v>51</v>
      </c>
      <c r="F525" s="1" t="s">
        <v>51</v>
      </c>
      <c r="G525" s="1" t="s">
        <v>52</v>
      </c>
      <c r="H525" s="1" t="s">
        <v>739</v>
      </c>
      <c r="I525" s="1" t="s">
        <v>54</v>
      </c>
      <c r="J525" s="1" t="s">
        <v>6858</v>
      </c>
      <c r="K525" s="1" t="s">
        <v>8867</v>
      </c>
      <c r="L525" s="1"/>
      <c r="M525" s="20">
        <f t="shared" si="8"/>
        <v>1</v>
      </c>
    </row>
    <row r="526" spans="1:13" ht="20.100000000000001" customHeight="1" x14ac:dyDescent="0.15">
      <c r="A526" s="1" t="s">
        <v>8525</v>
      </c>
      <c r="B526" s="1" t="s">
        <v>8857</v>
      </c>
      <c r="C526" s="1" t="s">
        <v>8868</v>
      </c>
      <c r="D526" s="1" t="s">
        <v>50</v>
      </c>
      <c r="E526" s="1" t="s">
        <v>51</v>
      </c>
      <c r="F526" s="1" t="s">
        <v>51</v>
      </c>
      <c r="G526" s="1" t="s">
        <v>52</v>
      </c>
      <c r="H526" s="1" t="s">
        <v>739</v>
      </c>
      <c r="I526" s="1" t="s">
        <v>54</v>
      </c>
      <c r="J526" s="1" t="s">
        <v>6858</v>
      </c>
      <c r="K526" s="1" t="s">
        <v>8869</v>
      </c>
      <c r="L526" s="1"/>
      <c r="M526" s="20">
        <f t="shared" si="8"/>
        <v>1</v>
      </c>
    </row>
    <row r="527" spans="1:13" ht="20.100000000000001" customHeight="1" x14ac:dyDescent="0.15">
      <c r="A527" s="1" t="s">
        <v>8525</v>
      </c>
      <c r="B527" s="1" t="s">
        <v>8857</v>
      </c>
      <c r="C527" s="1" t="s">
        <v>8870</v>
      </c>
      <c r="D527" s="1" t="s">
        <v>50</v>
      </c>
      <c r="E527" s="1" t="s">
        <v>51</v>
      </c>
      <c r="F527" s="1" t="s">
        <v>51</v>
      </c>
      <c r="G527" s="1" t="s">
        <v>52</v>
      </c>
      <c r="H527" s="1" t="s">
        <v>739</v>
      </c>
      <c r="I527" s="1" t="s">
        <v>54</v>
      </c>
      <c r="J527" s="1" t="s">
        <v>6858</v>
      </c>
      <c r="K527" s="1" t="s">
        <v>8871</v>
      </c>
      <c r="L527" s="1"/>
      <c r="M527" s="20">
        <f t="shared" si="8"/>
        <v>1</v>
      </c>
    </row>
    <row r="528" spans="1:13" ht="20.100000000000001" customHeight="1" x14ac:dyDescent="0.15">
      <c r="A528" s="1" t="s">
        <v>8525</v>
      </c>
      <c r="B528" s="1" t="s">
        <v>8857</v>
      </c>
      <c r="C528" s="1" t="s">
        <v>8872</v>
      </c>
      <c r="D528" s="1" t="s">
        <v>50</v>
      </c>
      <c r="E528" s="1" t="s">
        <v>51</v>
      </c>
      <c r="F528" s="1" t="s">
        <v>51</v>
      </c>
      <c r="G528" s="1" t="s">
        <v>52</v>
      </c>
      <c r="H528" s="1" t="s">
        <v>739</v>
      </c>
      <c r="I528" s="1" t="s">
        <v>54</v>
      </c>
      <c r="J528" s="1" t="s">
        <v>6858</v>
      </c>
      <c r="K528" s="1" t="s">
        <v>8873</v>
      </c>
      <c r="L528" s="1"/>
      <c r="M528" s="20">
        <f t="shared" si="8"/>
        <v>1</v>
      </c>
    </row>
    <row r="529" spans="1:13" ht="20.100000000000001" customHeight="1" x14ac:dyDescent="0.15">
      <c r="A529" s="1" t="s">
        <v>8525</v>
      </c>
      <c r="B529" s="1" t="s">
        <v>8857</v>
      </c>
      <c r="C529" s="1" t="s">
        <v>8874</v>
      </c>
      <c r="D529" s="1" t="s">
        <v>50</v>
      </c>
      <c r="E529" s="1" t="s">
        <v>51</v>
      </c>
      <c r="F529" s="1" t="s">
        <v>51</v>
      </c>
      <c r="G529" s="1" t="s">
        <v>52</v>
      </c>
      <c r="H529" s="1" t="s">
        <v>739</v>
      </c>
      <c r="I529" s="1" t="s">
        <v>54</v>
      </c>
      <c r="J529" s="1" t="s">
        <v>6858</v>
      </c>
      <c r="K529" s="1" t="s">
        <v>8875</v>
      </c>
      <c r="L529" s="1"/>
      <c r="M529" s="20">
        <f t="shared" si="8"/>
        <v>1</v>
      </c>
    </row>
    <row r="530" spans="1:13" ht="20.100000000000001" customHeight="1" x14ac:dyDescent="0.15">
      <c r="A530" s="1" t="s">
        <v>8525</v>
      </c>
      <c r="B530" s="1" t="s">
        <v>8857</v>
      </c>
      <c r="C530" s="1" t="s">
        <v>8876</v>
      </c>
      <c r="D530" s="1" t="s">
        <v>50</v>
      </c>
      <c r="E530" s="1" t="s">
        <v>51</v>
      </c>
      <c r="F530" s="1" t="s">
        <v>51</v>
      </c>
      <c r="G530" s="1" t="s">
        <v>52</v>
      </c>
      <c r="H530" s="1" t="s">
        <v>739</v>
      </c>
      <c r="I530" s="1" t="s">
        <v>54</v>
      </c>
      <c r="J530" s="1" t="s">
        <v>6858</v>
      </c>
      <c r="K530" s="1" t="s">
        <v>8877</v>
      </c>
      <c r="L530" s="1"/>
      <c r="M530" s="20">
        <f t="shared" si="8"/>
        <v>1</v>
      </c>
    </row>
    <row r="531" spans="1:13" ht="20.100000000000001" customHeight="1" x14ac:dyDescent="0.15">
      <c r="A531" s="1" t="s">
        <v>8525</v>
      </c>
      <c r="B531" s="1" t="s">
        <v>8857</v>
      </c>
      <c r="C531" s="1" t="s">
        <v>8878</v>
      </c>
      <c r="D531" s="1" t="s">
        <v>50</v>
      </c>
      <c r="E531" s="1" t="s">
        <v>51</v>
      </c>
      <c r="F531" s="1" t="s">
        <v>51</v>
      </c>
      <c r="G531" s="1" t="s">
        <v>52</v>
      </c>
      <c r="H531" s="1" t="s">
        <v>739</v>
      </c>
      <c r="I531" s="1" t="s">
        <v>54</v>
      </c>
      <c r="J531" s="1" t="s">
        <v>6858</v>
      </c>
      <c r="K531" s="1" t="s">
        <v>8879</v>
      </c>
      <c r="L531" s="1"/>
      <c r="M531" s="20">
        <f t="shared" si="8"/>
        <v>1</v>
      </c>
    </row>
    <row r="532" spans="1:13" ht="20.100000000000001" customHeight="1" x14ac:dyDescent="0.15">
      <c r="A532" s="1" t="s">
        <v>8525</v>
      </c>
      <c r="B532" s="1" t="s">
        <v>8857</v>
      </c>
      <c r="C532" s="1" t="s">
        <v>8880</v>
      </c>
      <c r="D532" s="1" t="s">
        <v>50</v>
      </c>
      <c r="E532" s="1" t="s">
        <v>51</v>
      </c>
      <c r="F532" s="1" t="s">
        <v>51</v>
      </c>
      <c r="G532" s="1" t="s">
        <v>52</v>
      </c>
      <c r="H532" s="1" t="s">
        <v>739</v>
      </c>
      <c r="I532" s="1" t="s">
        <v>54</v>
      </c>
      <c r="J532" s="1" t="s">
        <v>6858</v>
      </c>
      <c r="K532" s="1" t="s">
        <v>8881</v>
      </c>
      <c r="L532" s="1"/>
      <c r="M532" s="20">
        <f t="shared" si="8"/>
        <v>1</v>
      </c>
    </row>
    <row r="533" spans="1:13" ht="20.100000000000001" customHeight="1" x14ac:dyDescent="0.15">
      <c r="A533" s="1" t="s">
        <v>8525</v>
      </c>
      <c r="B533" s="1" t="s">
        <v>8857</v>
      </c>
      <c r="C533" s="1" t="s">
        <v>8882</v>
      </c>
      <c r="D533" s="1" t="s">
        <v>50</v>
      </c>
      <c r="E533" s="1" t="s">
        <v>51</v>
      </c>
      <c r="F533" s="1" t="s">
        <v>51</v>
      </c>
      <c r="G533" s="1" t="s">
        <v>52</v>
      </c>
      <c r="H533" s="1" t="s">
        <v>739</v>
      </c>
      <c r="I533" s="1" t="s">
        <v>54</v>
      </c>
      <c r="J533" s="1" t="s">
        <v>6858</v>
      </c>
      <c r="K533" s="1" t="s">
        <v>8883</v>
      </c>
      <c r="L533" s="1"/>
      <c r="M533" s="20">
        <f t="shared" si="8"/>
        <v>1</v>
      </c>
    </row>
    <row r="534" spans="1:13" ht="20.100000000000001" customHeight="1" x14ac:dyDescent="0.15">
      <c r="A534" s="1" t="s">
        <v>8525</v>
      </c>
      <c r="B534" s="1" t="s">
        <v>8857</v>
      </c>
      <c r="C534" s="1" t="s">
        <v>8884</v>
      </c>
      <c r="D534" s="1" t="s">
        <v>50</v>
      </c>
      <c r="E534" s="1" t="s">
        <v>51</v>
      </c>
      <c r="F534" s="1" t="s">
        <v>51</v>
      </c>
      <c r="G534" s="1" t="s">
        <v>52</v>
      </c>
      <c r="H534" s="1" t="s">
        <v>739</v>
      </c>
      <c r="I534" s="1" t="s">
        <v>54</v>
      </c>
      <c r="J534" s="1" t="s">
        <v>6858</v>
      </c>
      <c r="K534" s="1" t="s">
        <v>8885</v>
      </c>
      <c r="L534" s="1"/>
      <c r="M534" s="20">
        <f t="shared" si="8"/>
        <v>1</v>
      </c>
    </row>
    <row r="535" spans="1:13" ht="20.100000000000001" customHeight="1" x14ac:dyDescent="0.15">
      <c r="A535" s="1" t="s">
        <v>8525</v>
      </c>
      <c r="B535" s="1" t="s">
        <v>8857</v>
      </c>
      <c r="C535" s="1" t="s">
        <v>8886</v>
      </c>
      <c r="D535" s="1" t="s">
        <v>50</v>
      </c>
      <c r="E535" s="1" t="s">
        <v>51</v>
      </c>
      <c r="F535" s="1" t="s">
        <v>51</v>
      </c>
      <c r="G535" s="1" t="s">
        <v>52</v>
      </c>
      <c r="H535" s="1" t="s">
        <v>739</v>
      </c>
      <c r="I535" s="1" t="s">
        <v>54</v>
      </c>
      <c r="J535" s="1" t="s">
        <v>6858</v>
      </c>
      <c r="K535" s="1" t="s">
        <v>8887</v>
      </c>
      <c r="L535" s="1"/>
      <c r="M535" s="20">
        <f t="shared" si="8"/>
        <v>1</v>
      </c>
    </row>
    <row r="536" spans="1:13" ht="20.100000000000001" customHeight="1" x14ac:dyDescent="0.15">
      <c r="A536" s="1" t="s">
        <v>8525</v>
      </c>
      <c r="B536" s="1" t="s">
        <v>8857</v>
      </c>
      <c r="C536" s="1" t="s">
        <v>8888</v>
      </c>
      <c r="D536" s="1" t="s">
        <v>50</v>
      </c>
      <c r="E536" s="1" t="s">
        <v>51</v>
      </c>
      <c r="F536" s="1" t="s">
        <v>51</v>
      </c>
      <c r="G536" s="1" t="s">
        <v>52</v>
      </c>
      <c r="H536" s="1" t="s">
        <v>739</v>
      </c>
      <c r="I536" s="1" t="s">
        <v>54</v>
      </c>
      <c r="J536" s="1" t="s">
        <v>6858</v>
      </c>
      <c r="K536" s="1" t="s">
        <v>8889</v>
      </c>
      <c r="L536" s="1"/>
      <c r="M536" s="20">
        <f t="shared" si="8"/>
        <v>1</v>
      </c>
    </row>
    <row r="537" spans="1:13" ht="20.100000000000001" customHeight="1" x14ac:dyDescent="0.15">
      <c r="A537" s="1" t="s">
        <v>8525</v>
      </c>
      <c r="B537" s="1" t="s">
        <v>8857</v>
      </c>
      <c r="C537" s="1" t="s">
        <v>8890</v>
      </c>
      <c r="D537" s="1" t="s">
        <v>50</v>
      </c>
      <c r="E537" s="1" t="s">
        <v>51</v>
      </c>
      <c r="F537" s="1" t="s">
        <v>51</v>
      </c>
      <c r="G537" s="1" t="s">
        <v>52</v>
      </c>
      <c r="H537" s="1" t="s">
        <v>739</v>
      </c>
      <c r="I537" s="1" t="s">
        <v>54</v>
      </c>
      <c r="J537" s="1" t="s">
        <v>6858</v>
      </c>
      <c r="K537" s="1" t="s">
        <v>8891</v>
      </c>
      <c r="L537" s="1"/>
      <c r="M537" s="20">
        <f t="shared" si="8"/>
        <v>1</v>
      </c>
    </row>
    <row r="538" spans="1:13" ht="20.100000000000001" customHeight="1" x14ac:dyDescent="0.15">
      <c r="A538" s="1" t="s">
        <v>8525</v>
      </c>
      <c r="B538" s="1" t="s">
        <v>8857</v>
      </c>
      <c r="C538" s="1" t="s">
        <v>8892</v>
      </c>
      <c r="D538" s="1" t="s">
        <v>50</v>
      </c>
      <c r="E538" s="1" t="s">
        <v>51</v>
      </c>
      <c r="F538" s="1" t="s">
        <v>51</v>
      </c>
      <c r="G538" s="1" t="s">
        <v>52</v>
      </c>
      <c r="H538" s="1" t="s">
        <v>739</v>
      </c>
      <c r="I538" s="1" t="s">
        <v>54</v>
      </c>
      <c r="J538" s="1" t="s">
        <v>6858</v>
      </c>
      <c r="K538" s="1" t="s">
        <v>8893</v>
      </c>
      <c r="L538" s="1"/>
      <c r="M538" s="20">
        <f t="shared" si="8"/>
        <v>1</v>
      </c>
    </row>
    <row r="539" spans="1:13" ht="20.100000000000001" customHeight="1" x14ac:dyDescent="0.15">
      <c r="A539" s="1" t="s">
        <v>8525</v>
      </c>
      <c r="B539" s="1" t="s">
        <v>8857</v>
      </c>
      <c r="C539" s="1" t="s">
        <v>8894</v>
      </c>
      <c r="D539" s="1" t="s">
        <v>78</v>
      </c>
      <c r="E539" s="1" t="s">
        <v>51</v>
      </c>
      <c r="F539" s="1" t="s">
        <v>51</v>
      </c>
      <c r="G539" s="1" t="s">
        <v>52</v>
      </c>
      <c r="H539" s="1" t="s">
        <v>739</v>
      </c>
      <c r="I539" s="1" t="s">
        <v>54</v>
      </c>
      <c r="J539" s="1" t="s">
        <v>6858</v>
      </c>
      <c r="K539" s="1" t="s">
        <v>8895</v>
      </c>
      <c r="L539" s="1"/>
      <c r="M539" s="20">
        <f t="shared" si="8"/>
        <v>1</v>
      </c>
    </row>
    <row r="540" spans="1:13" ht="20.100000000000001" customHeight="1" x14ac:dyDescent="0.15">
      <c r="A540" s="1" t="s">
        <v>8525</v>
      </c>
      <c r="B540" s="1" t="s">
        <v>8857</v>
      </c>
      <c r="C540" s="1" t="s">
        <v>8896</v>
      </c>
      <c r="D540" s="1" t="s">
        <v>78</v>
      </c>
      <c r="E540" s="1" t="s">
        <v>51</v>
      </c>
      <c r="F540" s="1" t="s">
        <v>51</v>
      </c>
      <c r="G540" s="1" t="s">
        <v>52</v>
      </c>
      <c r="H540" s="1" t="s">
        <v>739</v>
      </c>
      <c r="I540" s="1" t="s">
        <v>54</v>
      </c>
      <c r="J540" s="1" t="s">
        <v>6858</v>
      </c>
      <c r="K540" s="1" t="s">
        <v>8897</v>
      </c>
      <c r="L540" s="1"/>
      <c r="M540" s="20">
        <f t="shared" si="8"/>
        <v>1</v>
      </c>
    </row>
    <row r="541" spans="1:13" ht="20.100000000000001" customHeight="1" x14ac:dyDescent="0.15">
      <c r="A541" s="1" t="s">
        <v>8525</v>
      </c>
      <c r="B541" s="1" t="s">
        <v>8857</v>
      </c>
      <c r="C541" s="1" t="s">
        <v>8898</v>
      </c>
      <c r="D541" s="1" t="s">
        <v>78</v>
      </c>
      <c r="E541" s="1" t="s">
        <v>51</v>
      </c>
      <c r="F541" s="1" t="s">
        <v>51</v>
      </c>
      <c r="G541" s="1" t="s">
        <v>52</v>
      </c>
      <c r="H541" s="1" t="s">
        <v>739</v>
      </c>
      <c r="I541" s="1" t="s">
        <v>54</v>
      </c>
      <c r="J541" s="1" t="s">
        <v>6858</v>
      </c>
      <c r="K541" s="1" t="s">
        <v>8899</v>
      </c>
      <c r="L541" s="1"/>
      <c r="M541" s="20">
        <f t="shared" si="8"/>
        <v>1</v>
      </c>
    </row>
    <row r="542" spans="1:13" ht="20.100000000000001" customHeight="1" x14ac:dyDescent="0.15">
      <c r="A542" s="1" t="s">
        <v>8525</v>
      </c>
      <c r="B542" s="1" t="s">
        <v>8857</v>
      </c>
      <c r="C542" s="1" t="s">
        <v>8900</v>
      </c>
      <c r="D542" s="1" t="s">
        <v>78</v>
      </c>
      <c r="E542" s="1" t="s">
        <v>51</v>
      </c>
      <c r="F542" s="1" t="s">
        <v>51</v>
      </c>
      <c r="G542" s="1" t="s">
        <v>52</v>
      </c>
      <c r="H542" s="1" t="s">
        <v>739</v>
      </c>
      <c r="I542" s="1" t="s">
        <v>54</v>
      </c>
      <c r="J542" s="1" t="s">
        <v>6858</v>
      </c>
      <c r="K542" s="1" t="s">
        <v>8901</v>
      </c>
      <c r="L542" s="1"/>
      <c r="M542" s="20">
        <f t="shared" si="8"/>
        <v>1</v>
      </c>
    </row>
    <row r="543" spans="1:13" ht="20.100000000000001" customHeight="1" x14ac:dyDescent="0.15">
      <c r="A543" s="1" t="s">
        <v>8525</v>
      </c>
      <c r="B543" s="1" t="s">
        <v>8857</v>
      </c>
      <c r="C543" s="1" t="s">
        <v>8902</v>
      </c>
      <c r="D543" s="1" t="s">
        <v>78</v>
      </c>
      <c r="E543" s="1" t="s">
        <v>51</v>
      </c>
      <c r="F543" s="1" t="s">
        <v>51</v>
      </c>
      <c r="G543" s="1" t="s">
        <v>52</v>
      </c>
      <c r="H543" s="1" t="s">
        <v>739</v>
      </c>
      <c r="I543" s="1" t="s">
        <v>54</v>
      </c>
      <c r="J543" s="1" t="s">
        <v>6858</v>
      </c>
      <c r="K543" s="1" t="s">
        <v>8903</v>
      </c>
      <c r="L543" s="1"/>
      <c r="M543" s="20">
        <f t="shared" ref="M543:M607" si="9">IF(F543="○",1,0)</f>
        <v>1</v>
      </c>
    </row>
    <row r="544" spans="1:13" ht="20.100000000000001" customHeight="1" x14ac:dyDescent="0.15">
      <c r="A544" s="1" t="s">
        <v>8525</v>
      </c>
      <c r="B544" s="1" t="s">
        <v>8857</v>
      </c>
      <c r="C544" s="1" t="s">
        <v>8904</v>
      </c>
      <c r="D544" s="1" t="s">
        <v>78</v>
      </c>
      <c r="E544" s="1" t="s">
        <v>51</v>
      </c>
      <c r="F544" s="1" t="s">
        <v>81</v>
      </c>
      <c r="G544" s="1" t="s">
        <v>82</v>
      </c>
      <c r="H544" s="1" t="s">
        <v>1151</v>
      </c>
      <c r="I544" s="1" t="s">
        <v>447</v>
      </c>
      <c r="J544" s="1" t="s">
        <v>4704</v>
      </c>
      <c r="K544" s="1" t="s">
        <v>8905</v>
      </c>
      <c r="L544" s="1"/>
      <c r="M544" s="20">
        <f t="shared" si="9"/>
        <v>0</v>
      </c>
    </row>
    <row r="545" spans="1:13" ht="20.100000000000001" customHeight="1" x14ac:dyDescent="0.15">
      <c r="A545" s="1" t="s">
        <v>8525</v>
      </c>
      <c r="B545" s="1" t="s">
        <v>8857</v>
      </c>
      <c r="C545" s="1" t="s">
        <v>8906</v>
      </c>
      <c r="D545" s="1" t="s">
        <v>78</v>
      </c>
      <c r="E545" s="1" t="s">
        <v>51</v>
      </c>
      <c r="F545" s="1" t="s">
        <v>51</v>
      </c>
      <c r="G545" s="1" t="s">
        <v>52</v>
      </c>
      <c r="H545" s="1" t="s">
        <v>739</v>
      </c>
      <c r="I545" s="1" t="s">
        <v>54</v>
      </c>
      <c r="J545" s="1" t="s">
        <v>6858</v>
      </c>
      <c r="K545" s="1" t="s">
        <v>8907</v>
      </c>
      <c r="L545" s="1"/>
      <c r="M545" s="20">
        <f t="shared" si="9"/>
        <v>1</v>
      </c>
    </row>
    <row r="546" spans="1:13" ht="20.100000000000001" customHeight="1" x14ac:dyDescent="0.15">
      <c r="A546" s="1" t="s">
        <v>8525</v>
      </c>
      <c r="B546" s="1" t="s">
        <v>8857</v>
      </c>
      <c r="C546" s="1" t="s">
        <v>8908</v>
      </c>
      <c r="D546" s="1" t="s">
        <v>78</v>
      </c>
      <c r="E546" s="1" t="s">
        <v>51</v>
      </c>
      <c r="F546" s="1" t="s">
        <v>51</v>
      </c>
      <c r="G546" s="1" t="s">
        <v>52</v>
      </c>
      <c r="H546" s="1" t="s">
        <v>739</v>
      </c>
      <c r="I546" s="1" t="s">
        <v>54</v>
      </c>
      <c r="J546" s="1" t="s">
        <v>6858</v>
      </c>
      <c r="K546" s="1" t="s">
        <v>8909</v>
      </c>
      <c r="L546" s="1"/>
      <c r="M546" s="20">
        <f t="shared" si="9"/>
        <v>1</v>
      </c>
    </row>
    <row r="547" spans="1:13" ht="20.100000000000001" customHeight="1" x14ac:dyDescent="0.15">
      <c r="A547" s="1" t="s">
        <v>8525</v>
      </c>
      <c r="B547" s="1" t="s">
        <v>8857</v>
      </c>
      <c r="C547" s="1" t="s">
        <v>8910</v>
      </c>
      <c r="D547" s="1" t="s">
        <v>78</v>
      </c>
      <c r="E547" s="1" t="s">
        <v>51</v>
      </c>
      <c r="F547" s="1" t="s">
        <v>51</v>
      </c>
      <c r="G547" s="1" t="s">
        <v>52</v>
      </c>
      <c r="H547" s="1" t="s">
        <v>739</v>
      </c>
      <c r="I547" s="1" t="s">
        <v>54</v>
      </c>
      <c r="J547" s="1" t="s">
        <v>6858</v>
      </c>
      <c r="K547" s="1" t="s">
        <v>8911</v>
      </c>
      <c r="L547" s="1"/>
      <c r="M547" s="20">
        <f t="shared" si="9"/>
        <v>1</v>
      </c>
    </row>
    <row r="548" spans="1:13" ht="20.100000000000001" customHeight="1" x14ac:dyDescent="0.15">
      <c r="A548" s="1" t="s">
        <v>8525</v>
      </c>
      <c r="B548" s="1" t="s">
        <v>8857</v>
      </c>
      <c r="C548" s="1" t="s">
        <v>8912</v>
      </c>
      <c r="D548" s="1" t="s">
        <v>78</v>
      </c>
      <c r="E548" s="1" t="s">
        <v>51</v>
      </c>
      <c r="F548" s="1" t="s">
        <v>51</v>
      </c>
      <c r="G548" s="1" t="s">
        <v>52</v>
      </c>
      <c r="H548" s="1" t="s">
        <v>739</v>
      </c>
      <c r="I548" s="1" t="s">
        <v>54</v>
      </c>
      <c r="J548" s="1" t="s">
        <v>6858</v>
      </c>
      <c r="K548" s="1" t="s">
        <v>8913</v>
      </c>
      <c r="L548" s="1"/>
      <c r="M548" s="20">
        <f t="shared" si="9"/>
        <v>1</v>
      </c>
    </row>
    <row r="549" spans="1:13" ht="20.100000000000001" customHeight="1" x14ac:dyDescent="0.15">
      <c r="A549" s="1" t="s">
        <v>8525</v>
      </c>
      <c r="B549" s="1" t="s">
        <v>8857</v>
      </c>
      <c r="C549" s="1" t="s">
        <v>8914</v>
      </c>
      <c r="D549" s="1" t="s">
        <v>849</v>
      </c>
      <c r="E549" s="1" t="s">
        <v>51</v>
      </c>
      <c r="F549" s="1" t="s">
        <v>26832</v>
      </c>
      <c r="G549" s="1" t="s">
        <v>82</v>
      </c>
      <c r="H549" s="1" t="s">
        <v>446</v>
      </c>
      <c r="I549" s="1" t="s">
        <v>84</v>
      </c>
      <c r="J549" s="1" t="s">
        <v>96</v>
      </c>
      <c r="K549" s="1" t="s">
        <v>8915</v>
      </c>
      <c r="L549" s="1"/>
      <c r="M549" s="20">
        <f t="shared" si="9"/>
        <v>0</v>
      </c>
    </row>
    <row r="550" spans="1:13" ht="20.100000000000001" customHeight="1" x14ac:dyDescent="0.15">
      <c r="A550" s="1" t="s">
        <v>8525</v>
      </c>
      <c r="B550" s="1" t="s">
        <v>8857</v>
      </c>
      <c r="C550" s="1" t="s">
        <v>8916</v>
      </c>
      <c r="D550" s="1" t="s">
        <v>849</v>
      </c>
      <c r="E550" s="1" t="s">
        <v>51</v>
      </c>
      <c r="F550" s="1" t="s">
        <v>26832</v>
      </c>
      <c r="G550" s="1" t="s">
        <v>82</v>
      </c>
      <c r="H550" s="1" t="s">
        <v>446</v>
      </c>
      <c r="I550" s="1" t="s">
        <v>84</v>
      </c>
      <c r="J550" s="1" t="s">
        <v>96</v>
      </c>
      <c r="K550" s="1" t="s">
        <v>8917</v>
      </c>
      <c r="L550" s="1"/>
      <c r="M550" s="20">
        <f t="shared" si="9"/>
        <v>0</v>
      </c>
    </row>
    <row r="551" spans="1:13" ht="20.100000000000001" customHeight="1" x14ac:dyDescent="0.15">
      <c r="A551" s="1" t="s">
        <v>8525</v>
      </c>
      <c r="B551" s="1" t="s">
        <v>8918</v>
      </c>
      <c r="C551" s="1" t="s">
        <v>8919</v>
      </c>
      <c r="D551" s="1" t="s">
        <v>50</v>
      </c>
      <c r="E551" s="1" t="s">
        <v>51</v>
      </c>
      <c r="F551" s="1" t="s">
        <v>51</v>
      </c>
      <c r="G551" s="1" t="s">
        <v>52</v>
      </c>
      <c r="H551" s="1" t="s">
        <v>739</v>
      </c>
      <c r="I551" s="1" t="s">
        <v>54</v>
      </c>
      <c r="J551" s="1" t="s">
        <v>6858</v>
      </c>
      <c r="K551" s="1" t="s">
        <v>8920</v>
      </c>
      <c r="L551" s="1"/>
      <c r="M551" s="20">
        <f t="shared" si="9"/>
        <v>1</v>
      </c>
    </row>
    <row r="552" spans="1:13" ht="20.100000000000001" customHeight="1" x14ac:dyDescent="0.15">
      <c r="A552" s="1" t="s">
        <v>8525</v>
      </c>
      <c r="B552" s="1" t="s">
        <v>8918</v>
      </c>
      <c r="C552" s="1" t="s">
        <v>8921</v>
      </c>
      <c r="D552" s="1" t="s">
        <v>50</v>
      </c>
      <c r="E552" s="1" t="s">
        <v>51</v>
      </c>
      <c r="F552" s="1" t="s">
        <v>51</v>
      </c>
      <c r="G552" s="1" t="s">
        <v>52</v>
      </c>
      <c r="H552" s="1" t="s">
        <v>739</v>
      </c>
      <c r="I552" s="1" t="s">
        <v>54</v>
      </c>
      <c r="J552" s="1" t="s">
        <v>6858</v>
      </c>
      <c r="K552" s="1" t="s">
        <v>8922</v>
      </c>
      <c r="L552" s="1"/>
      <c r="M552" s="20">
        <f t="shared" si="9"/>
        <v>1</v>
      </c>
    </row>
    <row r="553" spans="1:13" ht="20.100000000000001" customHeight="1" x14ac:dyDescent="0.15">
      <c r="A553" s="1" t="s">
        <v>8525</v>
      </c>
      <c r="B553" s="1" t="s">
        <v>8918</v>
      </c>
      <c r="C553" s="1" t="s">
        <v>8923</v>
      </c>
      <c r="D553" s="1" t="s">
        <v>50</v>
      </c>
      <c r="E553" s="1" t="s">
        <v>51</v>
      </c>
      <c r="F553" s="1" t="s">
        <v>51</v>
      </c>
      <c r="G553" s="1" t="s">
        <v>52</v>
      </c>
      <c r="H553" s="1" t="s">
        <v>739</v>
      </c>
      <c r="I553" s="1" t="s">
        <v>54</v>
      </c>
      <c r="J553" s="1" t="s">
        <v>6858</v>
      </c>
      <c r="K553" s="1" t="s">
        <v>8924</v>
      </c>
      <c r="L553" s="1"/>
      <c r="M553" s="20">
        <f t="shared" si="9"/>
        <v>1</v>
      </c>
    </row>
    <row r="554" spans="1:13" ht="20.100000000000001" customHeight="1" x14ac:dyDescent="0.15">
      <c r="A554" s="1" t="s">
        <v>8525</v>
      </c>
      <c r="B554" s="1" t="s">
        <v>8918</v>
      </c>
      <c r="C554" s="1" t="s">
        <v>8925</v>
      </c>
      <c r="D554" s="1" t="s">
        <v>50</v>
      </c>
      <c r="E554" s="1" t="s">
        <v>51</v>
      </c>
      <c r="F554" s="1" t="s">
        <v>51</v>
      </c>
      <c r="G554" s="1" t="s">
        <v>52</v>
      </c>
      <c r="H554" s="1" t="s">
        <v>739</v>
      </c>
      <c r="I554" s="1" t="s">
        <v>54</v>
      </c>
      <c r="J554" s="1" t="s">
        <v>6858</v>
      </c>
      <c r="K554" s="1" t="s">
        <v>8926</v>
      </c>
      <c r="L554" s="1"/>
      <c r="M554" s="20">
        <f t="shared" si="9"/>
        <v>1</v>
      </c>
    </row>
    <row r="555" spans="1:13" ht="20.100000000000001" customHeight="1" x14ac:dyDescent="0.15">
      <c r="A555" s="1" t="s">
        <v>8525</v>
      </c>
      <c r="B555" s="1" t="s">
        <v>8918</v>
      </c>
      <c r="C555" s="1" t="s">
        <v>8927</v>
      </c>
      <c r="D555" s="1" t="s">
        <v>50</v>
      </c>
      <c r="E555" s="1" t="s">
        <v>51</v>
      </c>
      <c r="F555" s="1" t="s">
        <v>51</v>
      </c>
      <c r="G555" s="1" t="s">
        <v>52</v>
      </c>
      <c r="H555" s="1" t="s">
        <v>739</v>
      </c>
      <c r="I555" s="1" t="s">
        <v>54</v>
      </c>
      <c r="J555" s="1" t="s">
        <v>6858</v>
      </c>
      <c r="K555" s="1" t="s">
        <v>8928</v>
      </c>
      <c r="L555" s="1"/>
      <c r="M555" s="20">
        <f t="shared" si="9"/>
        <v>1</v>
      </c>
    </row>
    <row r="556" spans="1:13" ht="20.100000000000001" customHeight="1" x14ac:dyDescent="0.15">
      <c r="A556" s="1" t="s">
        <v>8525</v>
      </c>
      <c r="B556" s="1" t="s">
        <v>8918</v>
      </c>
      <c r="C556" s="1" t="s">
        <v>8929</v>
      </c>
      <c r="D556" s="1" t="s">
        <v>78</v>
      </c>
      <c r="E556" s="1" t="s">
        <v>51</v>
      </c>
      <c r="F556" s="1" t="s">
        <v>51</v>
      </c>
      <c r="G556" s="1" t="s">
        <v>52</v>
      </c>
      <c r="H556" s="1" t="s">
        <v>739</v>
      </c>
      <c r="I556" s="1" t="s">
        <v>54</v>
      </c>
      <c r="J556" s="1" t="s">
        <v>6858</v>
      </c>
      <c r="K556" s="1" t="s">
        <v>8930</v>
      </c>
      <c r="L556" s="1"/>
      <c r="M556" s="20">
        <f t="shared" si="9"/>
        <v>1</v>
      </c>
    </row>
    <row r="557" spans="1:13" ht="20.100000000000001" customHeight="1" x14ac:dyDescent="0.15">
      <c r="A557" s="1" t="s">
        <v>8525</v>
      </c>
      <c r="B557" s="1" t="s">
        <v>8918</v>
      </c>
      <c r="C557" s="1" t="s">
        <v>8931</v>
      </c>
      <c r="D557" s="1" t="s">
        <v>78</v>
      </c>
      <c r="E557" s="1" t="s">
        <v>51</v>
      </c>
      <c r="F557" s="1" t="s">
        <v>81</v>
      </c>
      <c r="G557" s="1" t="s">
        <v>82</v>
      </c>
      <c r="H557" s="1" t="s">
        <v>212</v>
      </c>
      <c r="I557" s="1" t="s">
        <v>447</v>
      </c>
      <c r="J557" s="1" t="s">
        <v>1137</v>
      </c>
      <c r="K557" s="1" t="s">
        <v>8932</v>
      </c>
      <c r="L557" s="1"/>
      <c r="M557" s="20">
        <f t="shared" si="9"/>
        <v>0</v>
      </c>
    </row>
    <row r="558" spans="1:13" ht="20.100000000000001" customHeight="1" x14ac:dyDescent="0.15">
      <c r="A558" s="1" t="s">
        <v>8525</v>
      </c>
      <c r="B558" s="1" t="s">
        <v>8933</v>
      </c>
      <c r="C558" s="1" t="s">
        <v>8934</v>
      </c>
      <c r="D558" s="1" t="s">
        <v>50</v>
      </c>
      <c r="E558" s="1" t="s">
        <v>51</v>
      </c>
      <c r="F558" s="1" t="s">
        <v>179</v>
      </c>
      <c r="G558" s="1" t="s">
        <v>82</v>
      </c>
      <c r="H558" s="1" t="s">
        <v>212</v>
      </c>
      <c r="I558" s="1" t="s">
        <v>447</v>
      </c>
      <c r="J558" s="1" t="s">
        <v>1137</v>
      </c>
      <c r="K558" s="1" t="s">
        <v>8935</v>
      </c>
      <c r="L558" s="1"/>
      <c r="M558" s="20">
        <f t="shared" si="9"/>
        <v>0</v>
      </c>
    </row>
    <row r="559" spans="1:13" ht="20.100000000000001" customHeight="1" x14ac:dyDescent="0.15">
      <c r="A559" s="1" t="s">
        <v>8525</v>
      </c>
      <c r="B559" s="1" t="s">
        <v>8933</v>
      </c>
      <c r="C559" s="1" t="s">
        <v>8936</v>
      </c>
      <c r="D559" s="1" t="s">
        <v>50</v>
      </c>
      <c r="E559" s="1" t="s">
        <v>51</v>
      </c>
      <c r="F559" s="1" t="s">
        <v>51</v>
      </c>
      <c r="G559" s="1" t="s">
        <v>52</v>
      </c>
      <c r="H559" s="1" t="s">
        <v>739</v>
      </c>
      <c r="I559" s="1" t="s">
        <v>54</v>
      </c>
      <c r="J559" s="1" t="s">
        <v>6858</v>
      </c>
      <c r="K559" s="1" t="s">
        <v>8937</v>
      </c>
      <c r="L559" s="1"/>
      <c r="M559" s="20">
        <f t="shared" si="9"/>
        <v>1</v>
      </c>
    </row>
    <row r="560" spans="1:13" ht="20.100000000000001" customHeight="1" x14ac:dyDescent="0.15">
      <c r="A560" s="1" t="s">
        <v>8525</v>
      </c>
      <c r="B560" s="1" t="s">
        <v>8933</v>
      </c>
      <c r="C560" s="1" t="s">
        <v>8938</v>
      </c>
      <c r="D560" s="1" t="s">
        <v>50</v>
      </c>
      <c r="E560" s="1" t="s">
        <v>51</v>
      </c>
      <c r="F560" s="1" t="s">
        <v>51</v>
      </c>
      <c r="G560" s="1" t="s">
        <v>52</v>
      </c>
      <c r="H560" s="1" t="s">
        <v>739</v>
      </c>
      <c r="I560" s="1" t="s">
        <v>54</v>
      </c>
      <c r="J560" s="1" t="s">
        <v>6858</v>
      </c>
      <c r="K560" s="1" t="s">
        <v>8939</v>
      </c>
      <c r="L560" s="1"/>
      <c r="M560" s="20">
        <f t="shared" si="9"/>
        <v>1</v>
      </c>
    </row>
    <row r="561" spans="1:13" ht="20.100000000000001" customHeight="1" x14ac:dyDescent="0.15">
      <c r="A561" s="1" t="s">
        <v>8525</v>
      </c>
      <c r="B561" s="1" t="s">
        <v>8933</v>
      </c>
      <c r="C561" s="1" t="s">
        <v>8940</v>
      </c>
      <c r="D561" s="1" t="s">
        <v>50</v>
      </c>
      <c r="E561" s="1" t="s">
        <v>51</v>
      </c>
      <c r="F561" s="1" t="s">
        <v>51</v>
      </c>
      <c r="G561" s="1" t="s">
        <v>52</v>
      </c>
      <c r="H561" s="1" t="s">
        <v>739</v>
      </c>
      <c r="I561" s="1" t="s">
        <v>54</v>
      </c>
      <c r="J561" s="1" t="s">
        <v>6858</v>
      </c>
      <c r="K561" s="1" t="s">
        <v>8941</v>
      </c>
      <c r="L561" s="1"/>
      <c r="M561" s="20">
        <f t="shared" si="9"/>
        <v>1</v>
      </c>
    </row>
    <row r="562" spans="1:13" ht="20.100000000000001" customHeight="1" x14ac:dyDescent="0.15">
      <c r="A562" s="1" t="s">
        <v>8525</v>
      </c>
      <c r="B562" s="1" t="s">
        <v>8933</v>
      </c>
      <c r="C562" s="1" t="s">
        <v>8942</v>
      </c>
      <c r="D562" s="1" t="s">
        <v>50</v>
      </c>
      <c r="E562" s="1" t="s">
        <v>51</v>
      </c>
      <c r="F562" s="1" t="s">
        <v>51</v>
      </c>
      <c r="G562" s="1" t="s">
        <v>52</v>
      </c>
      <c r="H562" s="1" t="s">
        <v>739</v>
      </c>
      <c r="I562" s="1" t="s">
        <v>54</v>
      </c>
      <c r="J562" s="1" t="s">
        <v>6858</v>
      </c>
      <c r="K562" s="1" t="s">
        <v>8943</v>
      </c>
      <c r="L562" s="1"/>
      <c r="M562" s="20">
        <f t="shared" si="9"/>
        <v>1</v>
      </c>
    </row>
    <row r="563" spans="1:13" ht="20.100000000000001" customHeight="1" x14ac:dyDescent="0.15">
      <c r="A563" s="1" t="s">
        <v>8525</v>
      </c>
      <c r="B563" s="1" t="s">
        <v>8933</v>
      </c>
      <c r="C563" s="1" t="s">
        <v>8944</v>
      </c>
      <c r="D563" s="1" t="s">
        <v>50</v>
      </c>
      <c r="E563" s="1" t="s">
        <v>51</v>
      </c>
      <c r="F563" s="1" t="s">
        <v>51</v>
      </c>
      <c r="G563" s="1" t="s">
        <v>52</v>
      </c>
      <c r="H563" s="1" t="s">
        <v>739</v>
      </c>
      <c r="I563" s="1" t="s">
        <v>54</v>
      </c>
      <c r="J563" s="1" t="s">
        <v>6858</v>
      </c>
      <c r="K563" s="1" t="s">
        <v>8945</v>
      </c>
      <c r="L563" s="1"/>
      <c r="M563" s="20">
        <f t="shared" si="9"/>
        <v>1</v>
      </c>
    </row>
    <row r="564" spans="1:13" ht="20.100000000000001" customHeight="1" x14ac:dyDescent="0.15">
      <c r="A564" s="1" t="s">
        <v>8525</v>
      </c>
      <c r="B564" s="1" t="s">
        <v>8933</v>
      </c>
      <c r="C564" s="1" t="s">
        <v>8946</v>
      </c>
      <c r="D564" s="1" t="s">
        <v>50</v>
      </c>
      <c r="E564" s="1" t="s">
        <v>51</v>
      </c>
      <c r="F564" s="1" t="s">
        <v>51</v>
      </c>
      <c r="G564" s="1" t="s">
        <v>52</v>
      </c>
      <c r="H564" s="1" t="s">
        <v>739</v>
      </c>
      <c r="I564" s="1" t="s">
        <v>54</v>
      </c>
      <c r="J564" s="1" t="s">
        <v>6858</v>
      </c>
      <c r="K564" s="1" t="s">
        <v>8947</v>
      </c>
      <c r="L564" s="1"/>
      <c r="M564" s="20">
        <f t="shared" si="9"/>
        <v>1</v>
      </c>
    </row>
    <row r="565" spans="1:13" ht="20.100000000000001" customHeight="1" x14ac:dyDescent="0.15">
      <c r="A565" s="1" t="s">
        <v>8525</v>
      </c>
      <c r="B565" s="1" t="s">
        <v>8933</v>
      </c>
      <c r="C565" s="1" t="s">
        <v>8948</v>
      </c>
      <c r="D565" s="1" t="s">
        <v>50</v>
      </c>
      <c r="E565" s="1" t="s">
        <v>51</v>
      </c>
      <c r="F565" s="1" t="s">
        <v>51</v>
      </c>
      <c r="G565" s="1" t="s">
        <v>52</v>
      </c>
      <c r="H565" s="1" t="s">
        <v>739</v>
      </c>
      <c r="I565" s="1" t="s">
        <v>54</v>
      </c>
      <c r="J565" s="1" t="s">
        <v>6858</v>
      </c>
      <c r="K565" s="1" t="s">
        <v>8949</v>
      </c>
      <c r="L565" s="1"/>
      <c r="M565" s="20">
        <f t="shared" si="9"/>
        <v>1</v>
      </c>
    </row>
    <row r="566" spans="1:13" ht="20.100000000000001" customHeight="1" x14ac:dyDescent="0.15">
      <c r="A566" s="1" t="s">
        <v>8525</v>
      </c>
      <c r="B566" s="1" t="s">
        <v>8933</v>
      </c>
      <c r="C566" s="1" t="s">
        <v>8950</v>
      </c>
      <c r="D566" s="1" t="s">
        <v>50</v>
      </c>
      <c r="E566" s="1" t="s">
        <v>51</v>
      </c>
      <c r="F566" s="1" t="s">
        <v>51</v>
      </c>
      <c r="G566" s="1" t="s">
        <v>52</v>
      </c>
      <c r="H566" s="1" t="s">
        <v>739</v>
      </c>
      <c r="I566" s="1" t="s">
        <v>54</v>
      </c>
      <c r="J566" s="1" t="s">
        <v>6858</v>
      </c>
      <c r="K566" s="1" t="s">
        <v>8951</v>
      </c>
      <c r="L566" s="1"/>
      <c r="M566" s="20">
        <f t="shared" si="9"/>
        <v>1</v>
      </c>
    </row>
    <row r="567" spans="1:13" ht="20.100000000000001" customHeight="1" x14ac:dyDescent="0.15">
      <c r="A567" s="1" t="s">
        <v>8525</v>
      </c>
      <c r="B567" s="1" t="s">
        <v>8933</v>
      </c>
      <c r="C567" s="1" t="s">
        <v>8952</v>
      </c>
      <c r="D567" s="1" t="s">
        <v>50</v>
      </c>
      <c r="E567" s="1" t="s">
        <v>51</v>
      </c>
      <c r="F567" s="1" t="s">
        <v>51</v>
      </c>
      <c r="G567" s="1" t="s">
        <v>52</v>
      </c>
      <c r="H567" s="1" t="s">
        <v>739</v>
      </c>
      <c r="I567" s="1" t="s">
        <v>54</v>
      </c>
      <c r="J567" s="1" t="s">
        <v>6858</v>
      </c>
      <c r="K567" s="1" t="s">
        <v>8953</v>
      </c>
      <c r="L567" s="1"/>
      <c r="M567" s="20">
        <f t="shared" si="9"/>
        <v>1</v>
      </c>
    </row>
    <row r="568" spans="1:13" ht="20.100000000000001" customHeight="1" x14ac:dyDescent="0.15">
      <c r="A568" s="1" t="s">
        <v>8525</v>
      </c>
      <c r="B568" s="1" t="s">
        <v>8933</v>
      </c>
      <c r="C568" s="1" t="s">
        <v>8954</v>
      </c>
      <c r="D568" s="1" t="s">
        <v>50</v>
      </c>
      <c r="E568" s="1" t="s">
        <v>51</v>
      </c>
      <c r="F568" s="1" t="s">
        <v>51</v>
      </c>
      <c r="G568" s="1" t="s">
        <v>52</v>
      </c>
      <c r="H568" s="1" t="s">
        <v>739</v>
      </c>
      <c r="I568" s="1" t="s">
        <v>54</v>
      </c>
      <c r="J568" s="1" t="s">
        <v>6858</v>
      </c>
      <c r="K568" s="1" t="s">
        <v>8955</v>
      </c>
      <c r="L568" s="1"/>
      <c r="M568" s="20">
        <f t="shared" si="9"/>
        <v>1</v>
      </c>
    </row>
    <row r="569" spans="1:13" ht="20.100000000000001" customHeight="1" x14ac:dyDescent="0.15">
      <c r="A569" s="1" t="s">
        <v>8525</v>
      </c>
      <c r="B569" s="1" t="s">
        <v>8933</v>
      </c>
      <c r="C569" s="1" t="s">
        <v>8956</v>
      </c>
      <c r="D569" s="1" t="s">
        <v>50</v>
      </c>
      <c r="E569" s="1" t="s">
        <v>51</v>
      </c>
      <c r="F569" s="1" t="s">
        <v>51</v>
      </c>
      <c r="G569" s="1" t="s">
        <v>52</v>
      </c>
      <c r="H569" s="1" t="s">
        <v>739</v>
      </c>
      <c r="I569" s="1" t="s">
        <v>54</v>
      </c>
      <c r="J569" s="1" t="s">
        <v>6858</v>
      </c>
      <c r="K569" s="1" t="s">
        <v>8957</v>
      </c>
      <c r="L569" s="1"/>
      <c r="M569" s="20">
        <f t="shared" si="9"/>
        <v>1</v>
      </c>
    </row>
    <row r="570" spans="1:13" ht="20.100000000000001" customHeight="1" x14ac:dyDescent="0.15">
      <c r="A570" s="1" t="s">
        <v>8525</v>
      </c>
      <c r="B570" s="1" t="s">
        <v>8933</v>
      </c>
      <c r="C570" s="1" t="s">
        <v>8958</v>
      </c>
      <c r="D570" s="1" t="s">
        <v>50</v>
      </c>
      <c r="E570" s="1" t="s">
        <v>51</v>
      </c>
      <c r="F570" s="1" t="s">
        <v>51</v>
      </c>
      <c r="G570" s="1" t="s">
        <v>52</v>
      </c>
      <c r="H570" s="1" t="s">
        <v>739</v>
      </c>
      <c r="I570" s="1" t="s">
        <v>54</v>
      </c>
      <c r="J570" s="1" t="s">
        <v>6858</v>
      </c>
      <c r="K570" s="1" t="s">
        <v>8959</v>
      </c>
      <c r="L570" s="1"/>
      <c r="M570" s="20">
        <f t="shared" si="9"/>
        <v>1</v>
      </c>
    </row>
    <row r="571" spans="1:13" ht="20.100000000000001" customHeight="1" x14ac:dyDescent="0.15">
      <c r="A571" s="1" t="s">
        <v>8525</v>
      </c>
      <c r="B571" s="1" t="s">
        <v>8933</v>
      </c>
      <c r="C571" s="1" t="s">
        <v>8960</v>
      </c>
      <c r="D571" s="1" t="s">
        <v>50</v>
      </c>
      <c r="E571" s="1" t="s">
        <v>51</v>
      </c>
      <c r="F571" s="1" t="s">
        <v>51</v>
      </c>
      <c r="G571" s="1" t="s">
        <v>52</v>
      </c>
      <c r="H571" s="1" t="s">
        <v>739</v>
      </c>
      <c r="I571" s="1" t="s">
        <v>54</v>
      </c>
      <c r="J571" s="1" t="s">
        <v>6858</v>
      </c>
      <c r="K571" s="1" t="s">
        <v>8961</v>
      </c>
      <c r="L571" s="1"/>
      <c r="M571" s="20">
        <f t="shared" si="9"/>
        <v>1</v>
      </c>
    </row>
    <row r="572" spans="1:13" ht="20.100000000000001" customHeight="1" x14ac:dyDescent="0.15">
      <c r="A572" s="1" t="s">
        <v>8525</v>
      </c>
      <c r="B572" s="1" t="s">
        <v>8933</v>
      </c>
      <c r="C572" s="1" t="s">
        <v>8962</v>
      </c>
      <c r="D572" s="1" t="s">
        <v>50</v>
      </c>
      <c r="E572" s="1" t="s">
        <v>51</v>
      </c>
      <c r="F572" s="1" t="s">
        <v>51</v>
      </c>
      <c r="G572" s="1" t="s">
        <v>52</v>
      </c>
      <c r="H572" s="1" t="s">
        <v>739</v>
      </c>
      <c r="I572" s="1" t="s">
        <v>54</v>
      </c>
      <c r="J572" s="1" t="s">
        <v>6858</v>
      </c>
      <c r="K572" s="1" t="s">
        <v>8963</v>
      </c>
      <c r="L572" s="1"/>
      <c r="M572" s="20">
        <f t="shared" si="9"/>
        <v>1</v>
      </c>
    </row>
    <row r="573" spans="1:13" ht="20.100000000000001" customHeight="1" x14ac:dyDescent="0.15">
      <c r="A573" s="1" t="s">
        <v>8525</v>
      </c>
      <c r="B573" s="1" t="s">
        <v>8933</v>
      </c>
      <c r="C573" s="1" t="s">
        <v>8964</v>
      </c>
      <c r="D573" s="1" t="s">
        <v>50</v>
      </c>
      <c r="E573" s="1" t="s">
        <v>51</v>
      </c>
      <c r="F573" s="1" t="s">
        <v>51</v>
      </c>
      <c r="G573" s="1" t="s">
        <v>52</v>
      </c>
      <c r="H573" s="1" t="s">
        <v>739</v>
      </c>
      <c r="I573" s="1" t="s">
        <v>54</v>
      </c>
      <c r="J573" s="1" t="s">
        <v>6858</v>
      </c>
      <c r="K573" s="1" t="s">
        <v>8965</v>
      </c>
      <c r="L573" s="1"/>
      <c r="M573" s="20">
        <f t="shared" si="9"/>
        <v>1</v>
      </c>
    </row>
    <row r="574" spans="1:13" ht="20.100000000000001" customHeight="1" x14ac:dyDescent="0.15">
      <c r="A574" s="1" t="s">
        <v>8525</v>
      </c>
      <c r="B574" s="1" t="s">
        <v>8933</v>
      </c>
      <c r="C574" s="1" t="s">
        <v>8966</v>
      </c>
      <c r="D574" s="1" t="s">
        <v>50</v>
      </c>
      <c r="E574" s="1" t="s">
        <v>51</v>
      </c>
      <c r="F574" s="1" t="s">
        <v>51</v>
      </c>
      <c r="G574" s="1" t="s">
        <v>52</v>
      </c>
      <c r="H574" s="1" t="s">
        <v>739</v>
      </c>
      <c r="I574" s="1" t="s">
        <v>54</v>
      </c>
      <c r="J574" s="1" t="s">
        <v>6858</v>
      </c>
      <c r="K574" s="1" t="s">
        <v>8967</v>
      </c>
      <c r="L574" s="1"/>
      <c r="M574" s="20">
        <f t="shared" si="9"/>
        <v>1</v>
      </c>
    </row>
    <row r="575" spans="1:13" ht="20.100000000000001" customHeight="1" x14ac:dyDescent="0.15">
      <c r="A575" s="1" t="s">
        <v>8525</v>
      </c>
      <c r="B575" s="1" t="s">
        <v>8933</v>
      </c>
      <c r="C575" s="1" t="s">
        <v>8968</v>
      </c>
      <c r="D575" s="1" t="s">
        <v>50</v>
      </c>
      <c r="E575" s="1" t="s">
        <v>51</v>
      </c>
      <c r="F575" s="1" t="s">
        <v>51</v>
      </c>
      <c r="G575" s="1" t="s">
        <v>52</v>
      </c>
      <c r="H575" s="1" t="s">
        <v>739</v>
      </c>
      <c r="I575" s="1" t="s">
        <v>54</v>
      </c>
      <c r="J575" s="1" t="s">
        <v>6858</v>
      </c>
      <c r="K575" s="1" t="s">
        <v>8969</v>
      </c>
      <c r="L575" s="1"/>
      <c r="M575" s="20">
        <f t="shared" si="9"/>
        <v>1</v>
      </c>
    </row>
    <row r="576" spans="1:13" ht="20.100000000000001" customHeight="1" x14ac:dyDescent="0.15">
      <c r="A576" s="1" t="s">
        <v>8525</v>
      </c>
      <c r="B576" s="1" t="s">
        <v>8933</v>
      </c>
      <c r="C576" s="1" t="s">
        <v>8970</v>
      </c>
      <c r="D576" s="1" t="s">
        <v>50</v>
      </c>
      <c r="E576" s="1" t="s">
        <v>51</v>
      </c>
      <c r="F576" s="1" t="s">
        <v>51</v>
      </c>
      <c r="G576" s="1" t="s">
        <v>52</v>
      </c>
      <c r="H576" s="1" t="s">
        <v>739</v>
      </c>
      <c r="I576" s="1" t="s">
        <v>54</v>
      </c>
      <c r="J576" s="1" t="s">
        <v>6858</v>
      </c>
      <c r="K576" s="1" t="s">
        <v>8971</v>
      </c>
      <c r="L576" s="1"/>
      <c r="M576" s="20">
        <f t="shared" si="9"/>
        <v>1</v>
      </c>
    </row>
    <row r="577" spans="1:13" ht="20.100000000000001" customHeight="1" x14ac:dyDescent="0.15">
      <c r="A577" s="1" t="s">
        <v>8525</v>
      </c>
      <c r="B577" s="1" t="s">
        <v>8933</v>
      </c>
      <c r="C577" s="1" t="s">
        <v>8972</v>
      </c>
      <c r="D577" s="1" t="s">
        <v>50</v>
      </c>
      <c r="E577" s="1" t="s">
        <v>51</v>
      </c>
      <c r="F577" s="1" t="s">
        <v>51</v>
      </c>
      <c r="G577" s="1" t="s">
        <v>52</v>
      </c>
      <c r="H577" s="1" t="s">
        <v>739</v>
      </c>
      <c r="I577" s="1" t="s">
        <v>54</v>
      </c>
      <c r="J577" s="1" t="s">
        <v>6858</v>
      </c>
      <c r="K577" s="1" t="s">
        <v>8973</v>
      </c>
      <c r="L577" s="1"/>
      <c r="M577" s="20">
        <f t="shared" si="9"/>
        <v>1</v>
      </c>
    </row>
    <row r="578" spans="1:13" ht="20.100000000000001" customHeight="1" x14ac:dyDescent="0.15">
      <c r="A578" s="1" t="s">
        <v>8525</v>
      </c>
      <c r="B578" s="1" t="s">
        <v>8933</v>
      </c>
      <c r="C578" s="1" t="s">
        <v>8974</v>
      </c>
      <c r="D578" s="1" t="s">
        <v>50</v>
      </c>
      <c r="E578" s="1" t="s">
        <v>51</v>
      </c>
      <c r="F578" s="1" t="s">
        <v>51</v>
      </c>
      <c r="G578" s="1" t="s">
        <v>52</v>
      </c>
      <c r="H578" s="1" t="s">
        <v>739</v>
      </c>
      <c r="I578" s="1" t="s">
        <v>54</v>
      </c>
      <c r="J578" s="1" t="s">
        <v>6858</v>
      </c>
      <c r="K578" s="1" t="s">
        <v>8975</v>
      </c>
      <c r="L578" s="1"/>
      <c r="M578" s="20">
        <f t="shared" si="9"/>
        <v>1</v>
      </c>
    </row>
    <row r="579" spans="1:13" ht="20.100000000000001" customHeight="1" x14ac:dyDescent="0.15">
      <c r="A579" s="1" t="s">
        <v>8525</v>
      </c>
      <c r="B579" s="1" t="s">
        <v>8933</v>
      </c>
      <c r="C579" s="1" t="s">
        <v>8976</v>
      </c>
      <c r="D579" s="1" t="s">
        <v>50</v>
      </c>
      <c r="E579" s="1" t="s">
        <v>51</v>
      </c>
      <c r="F579" s="1" t="s">
        <v>51</v>
      </c>
      <c r="G579" s="1" t="s">
        <v>52</v>
      </c>
      <c r="H579" s="1" t="s">
        <v>739</v>
      </c>
      <c r="I579" s="1" t="s">
        <v>54</v>
      </c>
      <c r="J579" s="1" t="s">
        <v>6858</v>
      </c>
      <c r="K579" s="1" t="s">
        <v>8977</v>
      </c>
      <c r="L579" s="1"/>
      <c r="M579" s="20">
        <f t="shared" si="9"/>
        <v>1</v>
      </c>
    </row>
    <row r="580" spans="1:13" ht="20.100000000000001" customHeight="1" x14ac:dyDescent="0.15">
      <c r="A580" s="1" t="s">
        <v>8525</v>
      </c>
      <c r="B580" s="1" t="s">
        <v>8933</v>
      </c>
      <c r="C580" s="1" t="s">
        <v>8978</v>
      </c>
      <c r="D580" s="1" t="s">
        <v>50</v>
      </c>
      <c r="E580" s="1" t="s">
        <v>51</v>
      </c>
      <c r="F580" s="1" t="s">
        <v>51</v>
      </c>
      <c r="G580" s="1" t="s">
        <v>52</v>
      </c>
      <c r="H580" s="1" t="s">
        <v>739</v>
      </c>
      <c r="I580" s="1" t="s">
        <v>54</v>
      </c>
      <c r="J580" s="1" t="s">
        <v>6858</v>
      </c>
      <c r="K580" s="1" t="s">
        <v>8979</v>
      </c>
      <c r="L580" s="1"/>
      <c r="M580" s="20">
        <f t="shared" si="9"/>
        <v>1</v>
      </c>
    </row>
    <row r="581" spans="1:13" ht="20.100000000000001" customHeight="1" x14ac:dyDescent="0.15">
      <c r="A581" s="1" t="s">
        <v>8525</v>
      </c>
      <c r="B581" s="1" t="s">
        <v>8933</v>
      </c>
      <c r="C581" s="1" t="s">
        <v>8980</v>
      </c>
      <c r="D581" s="1" t="s">
        <v>50</v>
      </c>
      <c r="E581" s="1" t="s">
        <v>51</v>
      </c>
      <c r="F581" s="1" t="s">
        <v>51</v>
      </c>
      <c r="G581" s="1" t="s">
        <v>52</v>
      </c>
      <c r="H581" s="1" t="s">
        <v>739</v>
      </c>
      <c r="I581" s="1" t="s">
        <v>54</v>
      </c>
      <c r="J581" s="1" t="s">
        <v>6858</v>
      </c>
      <c r="K581" s="1" t="s">
        <v>8981</v>
      </c>
      <c r="L581" s="1"/>
      <c r="M581" s="20">
        <f t="shared" si="9"/>
        <v>1</v>
      </c>
    </row>
    <row r="582" spans="1:13" ht="20.100000000000001" customHeight="1" x14ac:dyDescent="0.15">
      <c r="A582" s="1" t="s">
        <v>8525</v>
      </c>
      <c r="B582" s="1" t="s">
        <v>8933</v>
      </c>
      <c r="C582" s="1" t="s">
        <v>8982</v>
      </c>
      <c r="D582" s="1" t="s">
        <v>50</v>
      </c>
      <c r="E582" s="1" t="s">
        <v>51</v>
      </c>
      <c r="F582" s="1" t="s">
        <v>51</v>
      </c>
      <c r="G582" s="1" t="s">
        <v>52</v>
      </c>
      <c r="H582" s="1" t="s">
        <v>739</v>
      </c>
      <c r="I582" s="1" t="s">
        <v>54</v>
      </c>
      <c r="J582" s="1" t="s">
        <v>6858</v>
      </c>
      <c r="K582" s="1" t="s">
        <v>8983</v>
      </c>
      <c r="L582" s="1"/>
      <c r="M582" s="20">
        <f t="shared" si="9"/>
        <v>1</v>
      </c>
    </row>
    <row r="583" spans="1:13" ht="20.100000000000001" customHeight="1" x14ac:dyDescent="0.15">
      <c r="A583" s="1" t="s">
        <v>8525</v>
      </c>
      <c r="B583" s="1" t="s">
        <v>8933</v>
      </c>
      <c r="C583" s="1" t="s">
        <v>8984</v>
      </c>
      <c r="D583" s="1" t="s">
        <v>50</v>
      </c>
      <c r="E583" s="1" t="s">
        <v>51</v>
      </c>
      <c r="F583" s="1" t="s">
        <v>51</v>
      </c>
      <c r="G583" s="1" t="s">
        <v>52</v>
      </c>
      <c r="H583" s="1" t="s">
        <v>739</v>
      </c>
      <c r="I583" s="1" t="s">
        <v>54</v>
      </c>
      <c r="J583" s="1" t="s">
        <v>6858</v>
      </c>
      <c r="K583" s="1" t="s">
        <v>8985</v>
      </c>
      <c r="L583" s="1"/>
      <c r="M583" s="20">
        <f t="shared" si="9"/>
        <v>1</v>
      </c>
    </row>
    <row r="584" spans="1:13" ht="20.100000000000001" customHeight="1" x14ac:dyDescent="0.15">
      <c r="A584" s="1" t="s">
        <v>8525</v>
      </c>
      <c r="B584" s="1" t="s">
        <v>8933</v>
      </c>
      <c r="C584" s="1" t="s">
        <v>8986</v>
      </c>
      <c r="D584" s="1" t="s">
        <v>50</v>
      </c>
      <c r="E584" s="1" t="s">
        <v>51</v>
      </c>
      <c r="F584" s="1" t="s">
        <v>51</v>
      </c>
      <c r="G584" s="1" t="s">
        <v>52</v>
      </c>
      <c r="H584" s="1" t="s">
        <v>739</v>
      </c>
      <c r="I584" s="1" t="s">
        <v>54</v>
      </c>
      <c r="J584" s="1" t="s">
        <v>6858</v>
      </c>
      <c r="K584" s="1" t="s">
        <v>8987</v>
      </c>
      <c r="L584" s="1"/>
      <c r="M584" s="20">
        <f t="shared" si="9"/>
        <v>1</v>
      </c>
    </row>
    <row r="585" spans="1:13" ht="20.100000000000001" customHeight="1" x14ac:dyDescent="0.15">
      <c r="A585" s="1" t="s">
        <v>8525</v>
      </c>
      <c r="B585" s="1" t="s">
        <v>8933</v>
      </c>
      <c r="C585" s="1" t="s">
        <v>8988</v>
      </c>
      <c r="D585" s="1" t="s">
        <v>50</v>
      </c>
      <c r="E585" s="1" t="s">
        <v>51</v>
      </c>
      <c r="F585" s="1" t="s">
        <v>51</v>
      </c>
      <c r="G585" s="1" t="s">
        <v>52</v>
      </c>
      <c r="H585" s="1" t="s">
        <v>739</v>
      </c>
      <c r="I585" s="1" t="s">
        <v>54</v>
      </c>
      <c r="J585" s="1" t="s">
        <v>6858</v>
      </c>
      <c r="K585" s="1" t="s">
        <v>8989</v>
      </c>
      <c r="L585" s="1"/>
      <c r="M585" s="20">
        <f t="shared" si="9"/>
        <v>1</v>
      </c>
    </row>
    <row r="586" spans="1:13" ht="20.100000000000001" customHeight="1" x14ac:dyDescent="0.15">
      <c r="A586" s="1" t="s">
        <v>8525</v>
      </c>
      <c r="B586" s="1" t="s">
        <v>8933</v>
      </c>
      <c r="C586" s="1" t="s">
        <v>8990</v>
      </c>
      <c r="D586" s="1" t="s">
        <v>50</v>
      </c>
      <c r="E586" s="1" t="s">
        <v>51</v>
      </c>
      <c r="F586" s="1" t="s">
        <v>51</v>
      </c>
      <c r="G586" s="1" t="s">
        <v>52</v>
      </c>
      <c r="H586" s="1" t="s">
        <v>739</v>
      </c>
      <c r="I586" s="1" t="s">
        <v>54</v>
      </c>
      <c r="J586" s="1" t="s">
        <v>6858</v>
      </c>
      <c r="K586" s="1" t="s">
        <v>8991</v>
      </c>
      <c r="L586" s="1"/>
      <c r="M586" s="20">
        <f t="shared" si="9"/>
        <v>1</v>
      </c>
    </row>
    <row r="587" spans="1:13" ht="20.100000000000001" customHeight="1" x14ac:dyDescent="0.15">
      <c r="A587" s="1" t="s">
        <v>8525</v>
      </c>
      <c r="B587" s="1" t="s">
        <v>8933</v>
      </c>
      <c r="C587" s="1" t="s">
        <v>8992</v>
      </c>
      <c r="D587" s="1" t="s">
        <v>50</v>
      </c>
      <c r="E587" s="1" t="s">
        <v>51</v>
      </c>
      <c r="F587" s="1" t="s">
        <v>51</v>
      </c>
      <c r="G587" s="1" t="s">
        <v>52</v>
      </c>
      <c r="H587" s="1" t="s">
        <v>739</v>
      </c>
      <c r="I587" s="1" t="s">
        <v>54</v>
      </c>
      <c r="J587" s="1" t="s">
        <v>6858</v>
      </c>
      <c r="K587" s="1" t="s">
        <v>8993</v>
      </c>
      <c r="L587" s="1"/>
      <c r="M587" s="20">
        <f t="shared" si="9"/>
        <v>1</v>
      </c>
    </row>
    <row r="588" spans="1:13" ht="20.100000000000001" customHeight="1" x14ac:dyDescent="0.15">
      <c r="A588" s="1" t="s">
        <v>8525</v>
      </c>
      <c r="B588" s="1" t="s">
        <v>8933</v>
      </c>
      <c r="C588" s="1" t="s">
        <v>8994</v>
      </c>
      <c r="D588" s="1" t="s">
        <v>50</v>
      </c>
      <c r="E588" s="1" t="s">
        <v>51</v>
      </c>
      <c r="F588" s="1" t="s">
        <v>51</v>
      </c>
      <c r="G588" s="1" t="s">
        <v>52</v>
      </c>
      <c r="H588" s="1" t="s">
        <v>739</v>
      </c>
      <c r="I588" s="1" t="s">
        <v>54</v>
      </c>
      <c r="J588" s="1" t="s">
        <v>6858</v>
      </c>
      <c r="K588" s="1" t="s">
        <v>8995</v>
      </c>
      <c r="L588" s="1"/>
      <c r="M588" s="20">
        <f t="shared" si="9"/>
        <v>1</v>
      </c>
    </row>
    <row r="589" spans="1:13" ht="20.100000000000001" customHeight="1" x14ac:dyDescent="0.15">
      <c r="A589" s="1" t="s">
        <v>8525</v>
      </c>
      <c r="B589" s="1" t="s">
        <v>8933</v>
      </c>
      <c r="C589" s="1" t="s">
        <v>8996</v>
      </c>
      <c r="D589" s="1" t="s">
        <v>50</v>
      </c>
      <c r="E589" s="1" t="s">
        <v>51</v>
      </c>
      <c r="F589" s="1" t="s">
        <v>51</v>
      </c>
      <c r="G589" s="1" t="s">
        <v>52</v>
      </c>
      <c r="H589" s="1" t="s">
        <v>739</v>
      </c>
      <c r="I589" s="1" t="s">
        <v>54</v>
      </c>
      <c r="J589" s="1" t="s">
        <v>6858</v>
      </c>
      <c r="K589" s="1" t="s">
        <v>8997</v>
      </c>
      <c r="L589" s="1"/>
      <c r="M589" s="20">
        <f t="shared" si="9"/>
        <v>1</v>
      </c>
    </row>
    <row r="590" spans="1:13" ht="20.100000000000001" customHeight="1" x14ac:dyDescent="0.15">
      <c r="A590" s="1" t="s">
        <v>8525</v>
      </c>
      <c r="B590" s="1" t="s">
        <v>8933</v>
      </c>
      <c r="C590" s="1" t="s">
        <v>8998</v>
      </c>
      <c r="D590" s="1" t="s">
        <v>50</v>
      </c>
      <c r="E590" s="1" t="s">
        <v>51</v>
      </c>
      <c r="F590" s="1" t="s">
        <v>51</v>
      </c>
      <c r="G590" s="1" t="s">
        <v>52</v>
      </c>
      <c r="H590" s="1" t="s">
        <v>739</v>
      </c>
      <c r="I590" s="1" t="s">
        <v>54</v>
      </c>
      <c r="J590" s="1" t="s">
        <v>6858</v>
      </c>
      <c r="K590" s="1" t="s">
        <v>8999</v>
      </c>
      <c r="L590" s="1"/>
      <c r="M590" s="20">
        <f t="shared" si="9"/>
        <v>1</v>
      </c>
    </row>
    <row r="591" spans="1:13" ht="20.100000000000001" customHeight="1" x14ac:dyDescent="0.15">
      <c r="A591" s="1" t="s">
        <v>8525</v>
      </c>
      <c r="B591" s="1" t="s">
        <v>8933</v>
      </c>
      <c r="C591" s="1" t="s">
        <v>9000</v>
      </c>
      <c r="D591" s="1" t="s">
        <v>50</v>
      </c>
      <c r="E591" s="1" t="s">
        <v>51</v>
      </c>
      <c r="F591" s="1" t="s">
        <v>51</v>
      </c>
      <c r="G591" s="1" t="s">
        <v>52</v>
      </c>
      <c r="H591" s="1" t="s">
        <v>739</v>
      </c>
      <c r="I591" s="1" t="s">
        <v>54</v>
      </c>
      <c r="J591" s="1" t="s">
        <v>6858</v>
      </c>
      <c r="K591" s="1" t="s">
        <v>9001</v>
      </c>
      <c r="L591" s="1"/>
      <c r="M591" s="20">
        <f t="shared" si="9"/>
        <v>1</v>
      </c>
    </row>
    <row r="592" spans="1:13" ht="20.100000000000001" customHeight="1" x14ac:dyDescent="0.15">
      <c r="A592" s="1" t="s">
        <v>8525</v>
      </c>
      <c r="B592" s="1" t="s">
        <v>8933</v>
      </c>
      <c r="C592" s="1" t="s">
        <v>9002</v>
      </c>
      <c r="D592" s="1" t="s">
        <v>50</v>
      </c>
      <c r="E592" s="1" t="s">
        <v>51</v>
      </c>
      <c r="F592" s="1" t="s">
        <v>51</v>
      </c>
      <c r="G592" s="1" t="s">
        <v>52</v>
      </c>
      <c r="H592" s="1" t="s">
        <v>739</v>
      </c>
      <c r="I592" s="1" t="s">
        <v>54</v>
      </c>
      <c r="J592" s="1" t="s">
        <v>6858</v>
      </c>
      <c r="K592" s="1" t="s">
        <v>9003</v>
      </c>
      <c r="L592" s="1"/>
      <c r="M592" s="20">
        <f t="shared" si="9"/>
        <v>1</v>
      </c>
    </row>
    <row r="593" spans="1:13" ht="20.100000000000001" customHeight="1" x14ac:dyDescent="0.15">
      <c r="A593" s="1" t="s">
        <v>8525</v>
      </c>
      <c r="B593" s="1" t="s">
        <v>8933</v>
      </c>
      <c r="C593" s="1" t="s">
        <v>9004</v>
      </c>
      <c r="D593" s="1" t="s">
        <v>50</v>
      </c>
      <c r="E593" s="1" t="s">
        <v>51</v>
      </c>
      <c r="F593" s="1" t="s">
        <v>51</v>
      </c>
      <c r="G593" s="1" t="s">
        <v>52</v>
      </c>
      <c r="H593" s="1" t="s">
        <v>739</v>
      </c>
      <c r="I593" s="1" t="s">
        <v>54</v>
      </c>
      <c r="J593" s="1" t="s">
        <v>6858</v>
      </c>
      <c r="K593" s="1" t="s">
        <v>9005</v>
      </c>
      <c r="L593" s="1"/>
      <c r="M593" s="20">
        <f t="shared" si="9"/>
        <v>1</v>
      </c>
    </row>
    <row r="594" spans="1:13" ht="20.100000000000001" customHeight="1" x14ac:dyDescent="0.15">
      <c r="A594" s="1" t="s">
        <v>8525</v>
      </c>
      <c r="B594" s="1" t="s">
        <v>8933</v>
      </c>
      <c r="C594" s="1" t="s">
        <v>9006</v>
      </c>
      <c r="D594" s="1" t="s">
        <v>50</v>
      </c>
      <c r="E594" s="1" t="s">
        <v>51</v>
      </c>
      <c r="F594" s="1" t="s">
        <v>51</v>
      </c>
      <c r="G594" s="1" t="s">
        <v>52</v>
      </c>
      <c r="H594" s="1" t="s">
        <v>739</v>
      </c>
      <c r="I594" s="1" t="s">
        <v>54</v>
      </c>
      <c r="J594" s="1" t="s">
        <v>6858</v>
      </c>
      <c r="K594" s="1" t="s">
        <v>9007</v>
      </c>
      <c r="L594" s="1"/>
      <c r="M594" s="20">
        <f t="shared" si="9"/>
        <v>1</v>
      </c>
    </row>
    <row r="595" spans="1:13" ht="20.100000000000001" customHeight="1" x14ac:dyDescent="0.15">
      <c r="A595" s="1" t="s">
        <v>8525</v>
      </c>
      <c r="B595" s="1" t="s">
        <v>8933</v>
      </c>
      <c r="C595" s="1" t="s">
        <v>9008</v>
      </c>
      <c r="D595" s="1" t="s">
        <v>50</v>
      </c>
      <c r="E595" s="1" t="s">
        <v>51</v>
      </c>
      <c r="F595" s="1" t="s">
        <v>51</v>
      </c>
      <c r="G595" s="1" t="s">
        <v>52</v>
      </c>
      <c r="H595" s="1" t="s">
        <v>739</v>
      </c>
      <c r="I595" s="1" t="s">
        <v>54</v>
      </c>
      <c r="J595" s="1" t="s">
        <v>6858</v>
      </c>
      <c r="K595" s="1" t="s">
        <v>9009</v>
      </c>
      <c r="L595" s="1"/>
      <c r="M595" s="20">
        <f t="shared" si="9"/>
        <v>1</v>
      </c>
    </row>
    <row r="596" spans="1:13" ht="20.100000000000001" customHeight="1" x14ac:dyDescent="0.15">
      <c r="A596" s="1" t="s">
        <v>8525</v>
      </c>
      <c r="B596" s="1" t="s">
        <v>8933</v>
      </c>
      <c r="C596" s="1" t="s">
        <v>9010</v>
      </c>
      <c r="D596" s="1" t="s">
        <v>50</v>
      </c>
      <c r="E596" s="1" t="s">
        <v>51</v>
      </c>
      <c r="F596" s="1" t="s">
        <v>51</v>
      </c>
      <c r="G596" s="1" t="s">
        <v>52</v>
      </c>
      <c r="H596" s="1" t="s">
        <v>739</v>
      </c>
      <c r="I596" s="1" t="s">
        <v>54</v>
      </c>
      <c r="J596" s="1" t="s">
        <v>6858</v>
      </c>
      <c r="K596" s="1" t="s">
        <v>9011</v>
      </c>
      <c r="L596" s="1"/>
      <c r="M596" s="20">
        <f t="shared" si="9"/>
        <v>1</v>
      </c>
    </row>
    <row r="597" spans="1:13" ht="20.100000000000001" customHeight="1" x14ac:dyDescent="0.15">
      <c r="A597" s="1" t="s">
        <v>8525</v>
      </c>
      <c r="B597" s="1" t="s">
        <v>8933</v>
      </c>
      <c r="C597" s="1" t="s">
        <v>9012</v>
      </c>
      <c r="D597" s="1" t="s">
        <v>50</v>
      </c>
      <c r="E597" s="1" t="s">
        <v>51</v>
      </c>
      <c r="F597" s="1" t="s">
        <v>51</v>
      </c>
      <c r="G597" s="1" t="s">
        <v>52</v>
      </c>
      <c r="H597" s="1" t="s">
        <v>739</v>
      </c>
      <c r="I597" s="1" t="s">
        <v>54</v>
      </c>
      <c r="J597" s="1" t="s">
        <v>6858</v>
      </c>
      <c r="K597" s="1" t="s">
        <v>9013</v>
      </c>
      <c r="L597" s="1"/>
      <c r="M597" s="20">
        <f t="shared" si="9"/>
        <v>1</v>
      </c>
    </row>
    <row r="598" spans="1:13" ht="20.100000000000001" customHeight="1" x14ac:dyDescent="0.15">
      <c r="A598" s="1" t="s">
        <v>8525</v>
      </c>
      <c r="B598" s="1" t="s">
        <v>8933</v>
      </c>
      <c r="C598" s="1" t="s">
        <v>9014</v>
      </c>
      <c r="D598" s="1" t="s">
        <v>78</v>
      </c>
      <c r="E598" s="1" t="s">
        <v>51</v>
      </c>
      <c r="F598" s="1" t="s">
        <v>51</v>
      </c>
      <c r="G598" s="1" t="s">
        <v>52</v>
      </c>
      <c r="H598" s="1" t="s">
        <v>739</v>
      </c>
      <c r="I598" s="1" t="s">
        <v>54</v>
      </c>
      <c r="J598" s="1" t="s">
        <v>6858</v>
      </c>
      <c r="K598" s="1" t="s">
        <v>9015</v>
      </c>
      <c r="L598" s="1"/>
      <c r="M598" s="20">
        <f t="shared" si="9"/>
        <v>1</v>
      </c>
    </row>
    <row r="599" spans="1:13" ht="20.100000000000001" customHeight="1" x14ac:dyDescent="0.15">
      <c r="A599" s="1" t="s">
        <v>8525</v>
      </c>
      <c r="B599" s="1" t="s">
        <v>8933</v>
      </c>
      <c r="C599" s="1" t="s">
        <v>9016</v>
      </c>
      <c r="D599" s="1" t="s">
        <v>78</v>
      </c>
      <c r="E599" s="1" t="s">
        <v>51</v>
      </c>
      <c r="F599" s="1" t="s">
        <v>51</v>
      </c>
      <c r="G599" s="1" t="s">
        <v>52</v>
      </c>
      <c r="H599" s="1" t="s">
        <v>739</v>
      </c>
      <c r="I599" s="1" t="s">
        <v>54</v>
      </c>
      <c r="J599" s="1" t="s">
        <v>6858</v>
      </c>
      <c r="K599" s="1" t="s">
        <v>9017</v>
      </c>
      <c r="L599" s="1"/>
      <c r="M599" s="20">
        <f t="shared" si="9"/>
        <v>1</v>
      </c>
    </row>
    <row r="600" spans="1:13" ht="20.100000000000001" customHeight="1" x14ac:dyDescent="0.15">
      <c r="A600" s="1" t="s">
        <v>8525</v>
      </c>
      <c r="B600" s="1" t="s">
        <v>8933</v>
      </c>
      <c r="C600" s="1" t="s">
        <v>9018</v>
      </c>
      <c r="D600" s="1" t="s">
        <v>78</v>
      </c>
      <c r="E600" s="1" t="s">
        <v>51</v>
      </c>
      <c r="F600" s="1" t="s">
        <v>81</v>
      </c>
      <c r="G600" s="1" t="s">
        <v>82</v>
      </c>
      <c r="H600" s="1" t="s">
        <v>212</v>
      </c>
      <c r="I600" s="1" t="s">
        <v>447</v>
      </c>
      <c r="J600" s="1" t="s">
        <v>1137</v>
      </c>
      <c r="K600" s="1" t="s">
        <v>9019</v>
      </c>
      <c r="L600" s="1"/>
      <c r="M600" s="20">
        <f t="shared" si="9"/>
        <v>0</v>
      </c>
    </row>
    <row r="601" spans="1:13" ht="20.100000000000001" customHeight="1" x14ac:dyDescent="0.15">
      <c r="A601" s="1" t="s">
        <v>8525</v>
      </c>
      <c r="B601" s="1" t="s">
        <v>8933</v>
      </c>
      <c r="C601" s="1" t="s">
        <v>9020</v>
      </c>
      <c r="D601" s="1" t="s">
        <v>78</v>
      </c>
      <c r="E601" s="1" t="s">
        <v>51</v>
      </c>
      <c r="F601" s="1" t="s">
        <v>51</v>
      </c>
      <c r="G601" s="1" t="s">
        <v>52</v>
      </c>
      <c r="H601" s="1" t="s">
        <v>739</v>
      </c>
      <c r="I601" s="1" t="s">
        <v>54</v>
      </c>
      <c r="J601" s="1" t="s">
        <v>6858</v>
      </c>
      <c r="K601" s="1" t="s">
        <v>9021</v>
      </c>
      <c r="L601" s="1"/>
      <c r="M601" s="20">
        <f t="shared" si="9"/>
        <v>1</v>
      </c>
    </row>
    <row r="602" spans="1:13" ht="20.100000000000001" customHeight="1" x14ac:dyDescent="0.15">
      <c r="A602" s="1" t="s">
        <v>8525</v>
      </c>
      <c r="B602" s="1" t="s">
        <v>8933</v>
      </c>
      <c r="C602" s="1" t="s">
        <v>9022</v>
      </c>
      <c r="D602" s="1" t="s">
        <v>78</v>
      </c>
      <c r="E602" s="1" t="s">
        <v>51</v>
      </c>
      <c r="F602" s="1" t="s">
        <v>81</v>
      </c>
      <c r="G602" s="1" t="s">
        <v>82</v>
      </c>
      <c r="H602" s="1" t="s">
        <v>212</v>
      </c>
      <c r="I602" s="1" t="s">
        <v>447</v>
      </c>
      <c r="J602" s="1" t="s">
        <v>1137</v>
      </c>
      <c r="K602" s="1" t="s">
        <v>9023</v>
      </c>
      <c r="L602" s="1"/>
      <c r="M602" s="20">
        <f t="shared" si="9"/>
        <v>0</v>
      </c>
    </row>
    <row r="603" spans="1:13" ht="20.100000000000001" customHeight="1" x14ac:dyDescent="0.15">
      <c r="A603" s="1" t="s">
        <v>8525</v>
      </c>
      <c r="B603" s="1" t="s">
        <v>8933</v>
      </c>
      <c r="C603" s="1" t="s">
        <v>9024</v>
      </c>
      <c r="D603" s="1" t="s">
        <v>78</v>
      </c>
      <c r="E603" s="1" t="s">
        <v>51</v>
      </c>
      <c r="F603" s="1" t="s">
        <v>81</v>
      </c>
      <c r="G603" s="1" t="s">
        <v>82</v>
      </c>
      <c r="H603" s="1" t="s">
        <v>212</v>
      </c>
      <c r="I603" s="1" t="s">
        <v>447</v>
      </c>
      <c r="J603" s="1" t="s">
        <v>1137</v>
      </c>
      <c r="K603" s="1" t="s">
        <v>9025</v>
      </c>
      <c r="L603" s="1"/>
      <c r="M603" s="20">
        <f t="shared" si="9"/>
        <v>0</v>
      </c>
    </row>
    <row r="604" spans="1:13" ht="20.100000000000001" customHeight="1" x14ac:dyDescent="0.15">
      <c r="A604" s="1" t="s">
        <v>8525</v>
      </c>
      <c r="B604" s="1" t="s">
        <v>8933</v>
      </c>
      <c r="C604" s="1" t="s">
        <v>9026</v>
      </c>
      <c r="D604" s="1" t="s">
        <v>78</v>
      </c>
      <c r="E604" s="1" t="s">
        <v>51</v>
      </c>
      <c r="F604" s="1" t="s">
        <v>51</v>
      </c>
      <c r="G604" s="1" t="s">
        <v>52</v>
      </c>
      <c r="H604" s="1" t="s">
        <v>739</v>
      </c>
      <c r="I604" s="1" t="s">
        <v>54</v>
      </c>
      <c r="J604" s="1" t="s">
        <v>6858</v>
      </c>
      <c r="K604" s="1" t="s">
        <v>9027</v>
      </c>
      <c r="L604" s="1"/>
      <c r="M604" s="20">
        <f t="shared" si="9"/>
        <v>1</v>
      </c>
    </row>
    <row r="605" spans="1:13" ht="20.100000000000001" customHeight="1" x14ac:dyDescent="0.15">
      <c r="A605" s="1" t="s">
        <v>8525</v>
      </c>
      <c r="B605" s="1" t="s">
        <v>8933</v>
      </c>
      <c r="C605" s="1" t="s">
        <v>9028</v>
      </c>
      <c r="D605" s="1" t="s">
        <v>78</v>
      </c>
      <c r="E605" s="1" t="s">
        <v>51</v>
      </c>
      <c r="F605" s="1" t="s">
        <v>51</v>
      </c>
      <c r="G605" s="1" t="s">
        <v>52</v>
      </c>
      <c r="H605" s="1" t="s">
        <v>739</v>
      </c>
      <c r="I605" s="1" t="s">
        <v>54</v>
      </c>
      <c r="J605" s="1" t="s">
        <v>6858</v>
      </c>
      <c r="K605" s="1" t="s">
        <v>9029</v>
      </c>
      <c r="L605" s="1"/>
      <c r="M605" s="20">
        <f t="shared" si="9"/>
        <v>1</v>
      </c>
    </row>
    <row r="606" spans="1:13" ht="20.100000000000001" customHeight="1" x14ac:dyDescent="0.15">
      <c r="A606" s="1" t="s">
        <v>8525</v>
      </c>
      <c r="B606" s="1" t="s">
        <v>8933</v>
      </c>
      <c r="C606" s="1" t="s">
        <v>9030</v>
      </c>
      <c r="D606" s="1" t="s">
        <v>78</v>
      </c>
      <c r="E606" s="1" t="s">
        <v>51</v>
      </c>
      <c r="F606" s="1" t="s">
        <v>51</v>
      </c>
      <c r="G606" s="1" t="s">
        <v>52</v>
      </c>
      <c r="H606" s="1" t="s">
        <v>739</v>
      </c>
      <c r="I606" s="1" t="s">
        <v>54</v>
      </c>
      <c r="J606" s="1" t="s">
        <v>6858</v>
      </c>
      <c r="K606" s="1" t="s">
        <v>9031</v>
      </c>
      <c r="L606" s="1"/>
      <c r="M606" s="20">
        <f t="shared" si="9"/>
        <v>1</v>
      </c>
    </row>
    <row r="607" spans="1:13" ht="39.950000000000003" customHeight="1" x14ac:dyDescent="0.15">
      <c r="A607" s="82" t="s">
        <v>26951</v>
      </c>
      <c r="B607" s="82" t="s">
        <v>26952</v>
      </c>
      <c r="C607" s="1" t="s">
        <v>26953</v>
      </c>
      <c r="D607" s="1" t="s">
        <v>849</v>
      </c>
      <c r="E607" s="1" t="s">
        <v>51</v>
      </c>
      <c r="F607" s="83" t="s">
        <v>26832</v>
      </c>
      <c r="G607" s="1" t="s">
        <v>82</v>
      </c>
      <c r="H607" s="1" t="s">
        <v>83</v>
      </c>
      <c r="I607" s="1" t="s">
        <v>84</v>
      </c>
      <c r="J607" s="1" t="s">
        <v>9120</v>
      </c>
      <c r="K607" s="1" t="s">
        <v>11688</v>
      </c>
      <c r="L607" s="83" t="s">
        <v>26940</v>
      </c>
      <c r="M607" s="20">
        <f t="shared" si="9"/>
        <v>0</v>
      </c>
    </row>
    <row r="608" spans="1:13" ht="39.950000000000003" customHeight="1" x14ac:dyDescent="0.15">
      <c r="A608" s="82" t="s">
        <v>26954</v>
      </c>
      <c r="B608" s="82" t="s">
        <v>26955</v>
      </c>
      <c r="C608" s="1" t="s">
        <v>26956</v>
      </c>
      <c r="D608" s="1" t="s">
        <v>78</v>
      </c>
      <c r="E608" s="1" t="s">
        <v>51</v>
      </c>
      <c r="F608" s="83" t="s">
        <v>179</v>
      </c>
      <c r="G608" s="1" t="s">
        <v>82</v>
      </c>
      <c r="H608" s="1" t="s">
        <v>83</v>
      </c>
      <c r="I608" s="1" t="s">
        <v>84</v>
      </c>
      <c r="J608" s="1" t="s">
        <v>1137</v>
      </c>
      <c r="K608" s="1" t="s">
        <v>22931</v>
      </c>
      <c r="L608" s="83" t="s">
        <v>26943</v>
      </c>
      <c r="M608" s="20">
        <f>IF(F608="○",1,0)</f>
        <v>0</v>
      </c>
    </row>
    <row r="609" spans="1:13" ht="39.950000000000003" customHeight="1" x14ac:dyDescent="0.15">
      <c r="A609" s="82" t="s">
        <v>26951</v>
      </c>
      <c r="B609" s="82" t="s">
        <v>26952</v>
      </c>
      <c r="C609" s="1" t="s">
        <v>26957</v>
      </c>
      <c r="D609" s="1" t="s">
        <v>78</v>
      </c>
      <c r="E609" s="1" t="s">
        <v>51</v>
      </c>
      <c r="F609" s="83" t="s">
        <v>26958</v>
      </c>
      <c r="G609" s="1" t="s">
        <v>52</v>
      </c>
      <c r="H609" s="1" t="s">
        <v>121</v>
      </c>
      <c r="I609" s="1" t="s">
        <v>84</v>
      </c>
      <c r="J609" s="1" t="s">
        <v>122</v>
      </c>
      <c r="K609" s="1" t="s">
        <v>11682</v>
      </c>
      <c r="L609" s="83" t="s">
        <v>26940</v>
      </c>
      <c r="M609" s="20">
        <f>IF(F609="○",1,0)</f>
        <v>0</v>
      </c>
    </row>
    <row r="610" spans="1:13" ht="39.950000000000003" customHeight="1" x14ac:dyDescent="0.15">
      <c r="A610" s="86" t="s">
        <v>26959</v>
      </c>
      <c r="B610" s="85" t="s">
        <v>26960</v>
      </c>
      <c r="C610" s="1" t="s">
        <v>26961</v>
      </c>
      <c r="D610" s="1" t="s">
        <v>78</v>
      </c>
      <c r="E610" s="1" t="s">
        <v>51</v>
      </c>
      <c r="F610" s="83" t="s">
        <v>179</v>
      </c>
      <c r="G610" s="1" t="s">
        <v>82</v>
      </c>
      <c r="H610" s="1" t="s">
        <v>446</v>
      </c>
      <c r="I610" s="1" t="s">
        <v>84</v>
      </c>
      <c r="J610" s="1" t="s">
        <v>96</v>
      </c>
      <c r="K610" s="1" t="s">
        <v>7605</v>
      </c>
      <c r="L610" s="84" t="s">
        <v>26962</v>
      </c>
      <c r="M610" s="20">
        <f>IF(F610="○",1,0)</f>
        <v>0</v>
      </c>
    </row>
  </sheetData>
  <autoFilter ref="A7:L610" xr:uid="{00000000-0009-0000-0000-00000B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9" fitToHeight="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423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 customWidth="1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9848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SUBTOTAL(3,E8:E423)</f>
        <v>416</v>
      </c>
      <c r="F6" s="23">
        <f>SUBTOTAL(9,M8:M423)</f>
        <v>360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9033</v>
      </c>
      <c r="B8" s="1" t="s">
        <v>9034</v>
      </c>
      <c r="C8" s="1" t="s">
        <v>9035</v>
      </c>
      <c r="D8" s="1" t="s">
        <v>50</v>
      </c>
      <c r="E8" s="1" t="s">
        <v>51</v>
      </c>
      <c r="F8" s="1" t="s">
        <v>51</v>
      </c>
      <c r="G8" s="1" t="s">
        <v>82</v>
      </c>
      <c r="H8" s="1" t="s">
        <v>729</v>
      </c>
      <c r="I8" s="1" t="s">
        <v>84</v>
      </c>
      <c r="J8" s="1" t="s">
        <v>2362</v>
      </c>
      <c r="K8" s="1" t="s">
        <v>9036</v>
      </c>
      <c r="L8" s="1"/>
      <c r="M8" s="20">
        <f t="shared" ref="M8:M71" si="0">IF(F8="○",1,0)</f>
        <v>1</v>
      </c>
    </row>
    <row r="9" spans="1:14" ht="20.100000000000001" customHeight="1" x14ac:dyDescent="0.15">
      <c r="A9" s="1" t="s">
        <v>9033</v>
      </c>
      <c r="B9" s="1" t="s">
        <v>9034</v>
      </c>
      <c r="C9" s="1" t="s">
        <v>9037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729</v>
      </c>
      <c r="I9" s="1" t="s">
        <v>84</v>
      </c>
      <c r="J9" s="1" t="s">
        <v>2362</v>
      </c>
      <c r="K9" s="1" t="s">
        <v>9038</v>
      </c>
      <c r="L9" s="1"/>
      <c r="M9" s="20">
        <f t="shared" si="0"/>
        <v>1</v>
      </c>
    </row>
    <row r="10" spans="1:14" ht="20.100000000000001" customHeight="1" x14ac:dyDescent="0.15">
      <c r="A10" s="1" t="s">
        <v>9033</v>
      </c>
      <c r="B10" s="1" t="s">
        <v>9034</v>
      </c>
      <c r="C10" s="1" t="s">
        <v>9039</v>
      </c>
      <c r="D10" s="1" t="s">
        <v>78</v>
      </c>
      <c r="E10" s="1" t="s">
        <v>51</v>
      </c>
      <c r="F10" s="1" t="s">
        <v>51</v>
      </c>
      <c r="G10" s="1" t="s">
        <v>82</v>
      </c>
      <c r="H10" s="1" t="s">
        <v>729</v>
      </c>
      <c r="I10" s="1" t="s">
        <v>84</v>
      </c>
      <c r="J10" s="1" t="s">
        <v>2362</v>
      </c>
      <c r="K10" s="1" t="s">
        <v>9040</v>
      </c>
      <c r="L10" s="1"/>
      <c r="M10" s="20">
        <f t="shared" si="0"/>
        <v>1</v>
      </c>
    </row>
    <row r="11" spans="1:14" ht="20.100000000000001" customHeight="1" x14ac:dyDescent="0.15">
      <c r="A11" s="1" t="s">
        <v>9033</v>
      </c>
      <c r="B11" s="1" t="s">
        <v>9034</v>
      </c>
      <c r="C11" s="1" t="s">
        <v>9041</v>
      </c>
      <c r="D11" s="1" t="s">
        <v>78</v>
      </c>
      <c r="E11" s="1" t="s">
        <v>51</v>
      </c>
      <c r="F11" s="1" t="s">
        <v>26832</v>
      </c>
      <c r="G11" s="1" t="s">
        <v>82</v>
      </c>
      <c r="H11" s="1" t="s">
        <v>212</v>
      </c>
      <c r="I11" s="1" t="s">
        <v>7857</v>
      </c>
      <c r="J11" s="1" t="s">
        <v>122</v>
      </c>
      <c r="K11" s="1" t="s">
        <v>9042</v>
      </c>
      <c r="L11" s="1"/>
      <c r="M11" s="20">
        <f t="shared" si="0"/>
        <v>0</v>
      </c>
      <c r="N11" s="3"/>
    </row>
    <row r="12" spans="1:14" ht="20.100000000000001" customHeight="1" x14ac:dyDescent="0.15">
      <c r="A12" s="1" t="s">
        <v>9033</v>
      </c>
      <c r="B12" s="1" t="s">
        <v>9034</v>
      </c>
      <c r="C12" s="1" t="s">
        <v>9043</v>
      </c>
      <c r="D12" s="1" t="s">
        <v>78</v>
      </c>
      <c r="E12" s="1" t="s">
        <v>51</v>
      </c>
      <c r="F12" s="1" t="s">
        <v>51</v>
      </c>
      <c r="G12" s="1" t="s">
        <v>82</v>
      </c>
      <c r="H12" s="1" t="s">
        <v>729</v>
      </c>
      <c r="I12" s="1" t="s">
        <v>84</v>
      </c>
      <c r="J12" s="1" t="s">
        <v>2362</v>
      </c>
      <c r="K12" s="1" t="s">
        <v>9044</v>
      </c>
      <c r="L12" s="1"/>
      <c r="M12" s="20">
        <f t="shared" si="0"/>
        <v>1</v>
      </c>
    </row>
    <row r="13" spans="1:14" ht="20.100000000000001" customHeight="1" x14ac:dyDescent="0.15">
      <c r="A13" s="1" t="s">
        <v>9033</v>
      </c>
      <c r="B13" s="1" t="s">
        <v>9045</v>
      </c>
      <c r="C13" s="1" t="s">
        <v>9046</v>
      </c>
      <c r="D13" s="1" t="s">
        <v>50</v>
      </c>
      <c r="E13" s="1" t="s">
        <v>51</v>
      </c>
      <c r="F13" s="1" t="s">
        <v>26832</v>
      </c>
      <c r="G13" s="1" t="s">
        <v>82</v>
      </c>
      <c r="H13" s="1" t="s">
        <v>212</v>
      </c>
      <c r="I13" s="1" t="s">
        <v>1136</v>
      </c>
      <c r="J13" s="1" t="s">
        <v>122</v>
      </c>
      <c r="K13" s="1" t="s">
        <v>9047</v>
      </c>
      <c r="L13" s="1"/>
      <c r="M13" s="20">
        <f t="shared" si="0"/>
        <v>0</v>
      </c>
    </row>
    <row r="14" spans="1:14" ht="20.100000000000001" customHeight="1" x14ac:dyDescent="0.15">
      <c r="A14" s="1" t="s">
        <v>9033</v>
      </c>
      <c r="B14" s="1" t="s">
        <v>9045</v>
      </c>
      <c r="C14" s="1" t="s">
        <v>9048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729</v>
      </c>
      <c r="I14" s="1" t="s">
        <v>84</v>
      </c>
      <c r="J14" s="1" t="s">
        <v>2362</v>
      </c>
      <c r="K14" s="1" t="s">
        <v>9049</v>
      </c>
      <c r="L14" s="1"/>
      <c r="M14" s="20">
        <f t="shared" si="0"/>
        <v>1</v>
      </c>
    </row>
    <row r="15" spans="1:14" ht="20.100000000000001" customHeight="1" x14ac:dyDescent="0.15">
      <c r="A15" s="1" t="s">
        <v>9033</v>
      </c>
      <c r="B15" s="1" t="s">
        <v>9045</v>
      </c>
      <c r="C15" s="1" t="s">
        <v>9050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729</v>
      </c>
      <c r="I15" s="1" t="s">
        <v>84</v>
      </c>
      <c r="J15" s="1" t="s">
        <v>2362</v>
      </c>
      <c r="K15" s="1" t="s">
        <v>9051</v>
      </c>
      <c r="L15" s="1"/>
      <c r="M15" s="20">
        <f t="shared" si="0"/>
        <v>1</v>
      </c>
    </row>
    <row r="16" spans="1:14" ht="20.100000000000001" customHeight="1" x14ac:dyDescent="0.15">
      <c r="A16" s="1" t="s">
        <v>9033</v>
      </c>
      <c r="B16" s="1" t="s">
        <v>9045</v>
      </c>
      <c r="C16" s="1" t="s">
        <v>9052</v>
      </c>
      <c r="D16" s="1" t="s">
        <v>78</v>
      </c>
      <c r="E16" s="1" t="s">
        <v>51</v>
      </c>
      <c r="F16" s="1" t="s">
        <v>26832</v>
      </c>
      <c r="G16" s="1" t="s">
        <v>82</v>
      </c>
      <c r="H16" s="1" t="s">
        <v>212</v>
      </c>
      <c r="I16" s="1" t="s">
        <v>7857</v>
      </c>
      <c r="J16" s="1" t="s">
        <v>122</v>
      </c>
      <c r="K16" s="1" t="s">
        <v>9053</v>
      </c>
      <c r="L16" s="1"/>
      <c r="M16" s="20">
        <f t="shared" si="0"/>
        <v>0</v>
      </c>
    </row>
    <row r="17" spans="1:13" ht="20.100000000000001" customHeight="1" x14ac:dyDescent="0.15">
      <c r="A17" s="1" t="s">
        <v>9033</v>
      </c>
      <c r="B17" s="1" t="s">
        <v>9045</v>
      </c>
      <c r="C17" s="1" t="s">
        <v>9054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729</v>
      </c>
      <c r="I17" s="1" t="s">
        <v>84</v>
      </c>
      <c r="J17" s="1" t="s">
        <v>2362</v>
      </c>
      <c r="K17" s="1" t="s">
        <v>9055</v>
      </c>
      <c r="L17" s="1"/>
      <c r="M17" s="20">
        <f t="shared" si="0"/>
        <v>1</v>
      </c>
    </row>
    <row r="18" spans="1:13" ht="20.100000000000001" customHeight="1" x14ac:dyDescent="0.15">
      <c r="A18" s="1" t="s">
        <v>9033</v>
      </c>
      <c r="B18" s="1" t="s">
        <v>9045</v>
      </c>
      <c r="C18" s="1" t="s">
        <v>9056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729</v>
      </c>
      <c r="I18" s="1" t="s">
        <v>84</v>
      </c>
      <c r="J18" s="1" t="s">
        <v>2362</v>
      </c>
      <c r="K18" s="1" t="s">
        <v>9057</v>
      </c>
      <c r="L18" s="1"/>
      <c r="M18" s="20">
        <f t="shared" si="0"/>
        <v>1</v>
      </c>
    </row>
    <row r="19" spans="1:13" ht="20.100000000000001" customHeight="1" x14ac:dyDescent="0.15">
      <c r="A19" s="1" t="s">
        <v>9033</v>
      </c>
      <c r="B19" s="1" t="s">
        <v>9058</v>
      </c>
      <c r="C19" s="1" t="s">
        <v>9059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729</v>
      </c>
      <c r="I19" s="1" t="s">
        <v>84</v>
      </c>
      <c r="J19" s="1" t="s">
        <v>2362</v>
      </c>
      <c r="K19" s="1" t="s">
        <v>9060</v>
      </c>
      <c r="L19" s="1"/>
      <c r="M19" s="20">
        <f t="shared" si="0"/>
        <v>1</v>
      </c>
    </row>
    <row r="20" spans="1:13" ht="20.100000000000001" customHeight="1" x14ac:dyDescent="0.15">
      <c r="A20" s="1" t="s">
        <v>9033</v>
      </c>
      <c r="B20" s="1" t="s">
        <v>9058</v>
      </c>
      <c r="C20" s="1" t="s">
        <v>9061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729</v>
      </c>
      <c r="I20" s="1" t="s">
        <v>84</v>
      </c>
      <c r="J20" s="1" t="s">
        <v>2362</v>
      </c>
      <c r="K20" s="1" t="s">
        <v>9062</v>
      </c>
      <c r="L20" s="1"/>
      <c r="M20" s="20">
        <f t="shared" si="0"/>
        <v>1</v>
      </c>
    </row>
    <row r="21" spans="1:13" ht="20.100000000000001" customHeight="1" x14ac:dyDescent="0.15">
      <c r="A21" s="1" t="s">
        <v>9033</v>
      </c>
      <c r="B21" s="1" t="s">
        <v>9058</v>
      </c>
      <c r="C21" s="1" t="s">
        <v>9063</v>
      </c>
      <c r="D21" s="1" t="s">
        <v>78</v>
      </c>
      <c r="E21" s="1" t="s">
        <v>51</v>
      </c>
      <c r="F21" s="1" t="s">
        <v>179</v>
      </c>
      <c r="G21" s="1" t="s">
        <v>82</v>
      </c>
      <c r="H21" s="1" t="s">
        <v>212</v>
      </c>
      <c r="I21" s="1" t="s">
        <v>7857</v>
      </c>
      <c r="J21" s="1" t="s">
        <v>122</v>
      </c>
      <c r="K21" s="1" t="s">
        <v>9064</v>
      </c>
      <c r="L21" s="1"/>
      <c r="M21" s="20">
        <f t="shared" si="0"/>
        <v>0</v>
      </c>
    </row>
    <row r="22" spans="1:13" ht="20.100000000000001" customHeight="1" x14ac:dyDescent="0.15">
      <c r="A22" s="1" t="s">
        <v>9033</v>
      </c>
      <c r="B22" s="1" t="s">
        <v>9058</v>
      </c>
      <c r="C22" s="1" t="s">
        <v>9065</v>
      </c>
      <c r="D22" s="1" t="s">
        <v>78</v>
      </c>
      <c r="E22" s="1" t="s">
        <v>51</v>
      </c>
      <c r="F22" s="1" t="s">
        <v>51</v>
      </c>
      <c r="G22" s="1" t="s">
        <v>82</v>
      </c>
      <c r="H22" s="1" t="s">
        <v>729</v>
      </c>
      <c r="I22" s="1" t="s">
        <v>84</v>
      </c>
      <c r="J22" s="1" t="s">
        <v>2362</v>
      </c>
      <c r="K22" s="1" t="s">
        <v>9066</v>
      </c>
      <c r="L22" s="1"/>
      <c r="M22" s="20">
        <f t="shared" si="0"/>
        <v>1</v>
      </c>
    </row>
    <row r="23" spans="1:13" ht="20.100000000000001" customHeight="1" x14ac:dyDescent="0.15">
      <c r="A23" s="1" t="s">
        <v>9033</v>
      </c>
      <c r="B23" s="1" t="s">
        <v>9067</v>
      </c>
      <c r="C23" s="1" t="s">
        <v>9068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729</v>
      </c>
      <c r="I23" s="1" t="s">
        <v>84</v>
      </c>
      <c r="J23" s="1" t="s">
        <v>2362</v>
      </c>
      <c r="K23" s="1" t="s">
        <v>9069</v>
      </c>
      <c r="L23" s="1"/>
      <c r="M23" s="20">
        <f t="shared" si="0"/>
        <v>1</v>
      </c>
    </row>
    <row r="24" spans="1:13" ht="20.100000000000001" customHeight="1" x14ac:dyDescent="0.15">
      <c r="A24" s="1" t="s">
        <v>9033</v>
      </c>
      <c r="B24" s="1" t="s">
        <v>9067</v>
      </c>
      <c r="C24" s="1" t="s">
        <v>9070</v>
      </c>
      <c r="D24" s="1" t="s">
        <v>78</v>
      </c>
      <c r="E24" s="1" t="s">
        <v>51</v>
      </c>
      <c r="F24" s="1" t="s">
        <v>51</v>
      </c>
      <c r="G24" s="1" t="s">
        <v>82</v>
      </c>
      <c r="H24" s="1" t="s">
        <v>729</v>
      </c>
      <c r="I24" s="1" t="s">
        <v>84</v>
      </c>
      <c r="J24" s="1" t="s">
        <v>2362</v>
      </c>
      <c r="K24" s="1" t="s">
        <v>9071</v>
      </c>
      <c r="L24" s="1"/>
      <c r="M24" s="20">
        <f t="shared" si="0"/>
        <v>1</v>
      </c>
    </row>
    <row r="25" spans="1:13" ht="20.100000000000001" customHeight="1" x14ac:dyDescent="0.15">
      <c r="A25" s="1" t="s">
        <v>9033</v>
      </c>
      <c r="B25" s="1" t="s">
        <v>9067</v>
      </c>
      <c r="C25" s="1" t="s">
        <v>9072</v>
      </c>
      <c r="D25" s="1" t="s">
        <v>78</v>
      </c>
      <c r="E25" s="1" t="s">
        <v>51</v>
      </c>
      <c r="F25" s="1" t="s">
        <v>51</v>
      </c>
      <c r="G25" s="1" t="s">
        <v>82</v>
      </c>
      <c r="H25" s="1" t="s">
        <v>729</v>
      </c>
      <c r="I25" s="1" t="s">
        <v>84</v>
      </c>
      <c r="J25" s="1" t="s">
        <v>2362</v>
      </c>
      <c r="K25" s="1" t="s">
        <v>9073</v>
      </c>
      <c r="L25" s="1"/>
      <c r="M25" s="20">
        <f t="shared" si="0"/>
        <v>1</v>
      </c>
    </row>
    <row r="26" spans="1:13" ht="20.100000000000001" customHeight="1" x14ac:dyDescent="0.15">
      <c r="A26" s="1" t="s">
        <v>9033</v>
      </c>
      <c r="B26" s="1" t="s">
        <v>9067</v>
      </c>
      <c r="C26" s="1" t="s">
        <v>9074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729</v>
      </c>
      <c r="I26" s="1" t="s">
        <v>84</v>
      </c>
      <c r="J26" s="1" t="s">
        <v>2362</v>
      </c>
      <c r="K26" s="1" t="s">
        <v>9075</v>
      </c>
      <c r="L26" s="1"/>
      <c r="M26" s="20">
        <f t="shared" si="0"/>
        <v>1</v>
      </c>
    </row>
    <row r="27" spans="1:13" ht="20.100000000000001" customHeight="1" x14ac:dyDescent="0.15">
      <c r="A27" s="1" t="s">
        <v>9033</v>
      </c>
      <c r="B27" s="1" t="s">
        <v>9067</v>
      </c>
      <c r="C27" s="1" t="s">
        <v>9076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729</v>
      </c>
      <c r="I27" s="1" t="s">
        <v>84</v>
      </c>
      <c r="J27" s="1" t="s">
        <v>2362</v>
      </c>
      <c r="K27" s="1" t="s">
        <v>9077</v>
      </c>
      <c r="L27" s="1"/>
      <c r="M27" s="20">
        <f t="shared" si="0"/>
        <v>1</v>
      </c>
    </row>
    <row r="28" spans="1:13" ht="20.100000000000001" customHeight="1" x14ac:dyDescent="0.15">
      <c r="A28" s="1" t="s">
        <v>9033</v>
      </c>
      <c r="B28" s="1" t="s">
        <v>9067</v>
      </c>
      <c r="C28" s="1" t="s">
        <v>9078</v>
      </c>
      <c r="D28" s="1" t="s">
        <v>78</v>
      </c>
      <c r="E28" s="1" t="s">
        <v>51</v>
      </c>
      <c r="F28" s="1" t="s">
        <v>51</v>
      </c>
      <c r="G28" s="1" t="s">
        <v>82</v>
      </c>
      <c r="H28" s="1" t="s">
        <v>729</v>
      </c>
      <c r="I28" s="1" t="s">
        <v>84</v>
      </c>
      <c r="J28" s="1" t="s">
        <v>2362</v>
      </c>
      <c r="K28" s="1" t="s">
        <v>9079</v>
      </c>
      <c r="L28" s="1"/>
      <c r="M28" s="20">
        <f t="shared" si="0"/>
        <v>1</v>
      </c>
    </row>
    <row r="29" spans="1:13" ht="20.100000000000001" customHeight="1" x14ac:dyDescent="0.15">
      <c r="A29" s="1" t="s">
        <v>9033</v>
      </c>
      <c r="B29" s="1" t="s">
        <v>9067</v>
      </c>
      <c r="C29" s="1" t="s">
        <v>9080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729</v>
      </c>
      <c r="I29" s="1" t="s">
        <v>84</v>
      </c>
      <c r="J29" s="1" t="s">
        <v>2362</v>
      </c>
      <c r="K29" s="1" t="s">
        <v>9081</v>
      </c>
      <c r="L29" s="1"/>
      <c r="M29" s="20">
        <f t="shared" si="0"/>
        <v>1</v>
      </c>
    </row>
    <row r="30" spans="1:13" ht="20.100000000000001" customHeight="1" x14ac:dyDescent="0.15">
      <c r="A30" s="1" t="s">
        <v>9033</v>
      </c>
      <c r="B30" s="1" t="s">
        <v>9067</v>
      </c>
      <c r="C30" s="1" t="s">
        <v>9082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729</v>
      </c>
      <c r="I30" s="1" t="s">
        <v>84</v>
      </c>
      <c r="J30" s="1" t="s">
        <v>2362</v>
      </c>
      <c r="K30" s="1" t="s">
        <v>9083</v>
      </c>
      <c r="L30" s="1"/>
      <c r="M30" s="20">
        <f t="shared" si="0"/>
        <v>1</v>
      </c>
    </row>
    <row r="31" spans="1:13" ht="20.100000000000001" customHeight="1" x14ac:dyDescent="0.15">
      <c r="A31" s="1" t="s">
        <v>9033</v>
      </c>
      <c r="B31" s="1" t="s">
        <v>9067</v>
      </c>
      <c r="C31" s="1" t="s">
        <v>9084</v>
      </c>
      <c r="D31" s="1" t="s">
        <v>849</v>
      </c>
      <c r="E31" s="1" t="s">
        <v>51</v>
      </c>
      <c r="F31" s="1" t="s">
        <v>26832</v>
      </c>
      <c r="G31" s="1" t="s">
        <v>82</v>
      </c>
      <c r="H31" s="1" t="s">
        <v>83</v>
      </c>
      <c r="I31" s="1" t="s">
        <v>447</v>
      </c>
      <c r="J31" s="1" t="s">
        <v>7809</v>
      </c>
      <c r="K31" s="1" t="s">
        <v>9085</v>
      </c>
      <c r="L31" s="1"/>
      <c r="M31" s="20">
        <f t="shared" si="0"/>
        <v>0</v>
      </c>
    </row>
    <row r="32" spans="1:13" ht="20.100000000000001" customHeight="1" x14ac:dyDescent="0.15">
      <c r="A32" s="1" t="s">
        <v>10</v>
      </c>
      <c r="B32" s="1" t="s">
        <v>9086</v>
      </c>
      <c r="C32" s="1" t="s">
        <v>9087</v>
      </c>
      <c r="D32" s="1" t="s">
        <v>50</v>
      </c>
      <c r="E32" s="1" t="s">
        <v>51</v>
      </c>
      <c r="F32" s="1" t="s">
        <v>26832</v>
      </c>
      <c r="G32" s="1" t="s">
        <v>82</v>
      </c>
      <c r="H32" s="1" t="s">
        <v>212</v>
      </c>
      <c r="I32" s="1" t="s">
        <v>1136</v>
      </c>
      <c r="J32" s="1" t="s">
        <v>122</v>
      </c>
      <c r="K32" s="1" t="s">
        <v>9088</v>
      </c>
      <c r="L32" s="1"/>
      <c r="M32" s="20">
        <f t="shared" si="0"/>
        <v>0</v>
      </c>
    </row>
    <row r="33" spans="1:13" ht="20.100000000000001" customHeight="1" x14ac:dyDescent="0.15">
      <c r="A33" s="1" t="s">
        <v>10</v>
      </c>
      <c r="B33" s="1" t="s">
        <v>9086</v>
      </c>
      <c r="C33" s="1" t="s">
        <v>9089</v>
      </c>
      <c r="D33" s="1" t="s">
        <v>50</v>
      </c>
      <c r="E33" s="1" t="s">
        <v>51</v>
      </c>
      <c r="F33" s="1" t="s">
        <v>26832</v>
      </c>
      <c r="G33" s="1" t="s">
        <v>82</v>
      </c>
      <c r="H33" s="1" t="s">
        <v>212</v>
      </c>
      <c r="I33" s="1" t="s">
        <v>1136</v>
      </c>
      <c r="J33" s="1" t="s">
        <v>122</v>
      </c>
      <c r="K33" s="1" t="s">
        <v>9090</v>
      </c>
      <c r="L33" s="1"/>
      <c r="M33" s="20">
        <f t="shared" si="0"/>
        <v>0</v>
      </c>
    </row>
    <row r="34" spans="1:13" ht="20.100000000000001" customHeight="1" x14ac:dyDescent="0.15">
      <c r="A34" s="1" t="s">
        <v>10</v>
      </c>
      <c r="B34" s="1" t="s">
        <v>9086</v>
      </c>
      <c r="C34" s="1" t="s">
        <v>9091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53</v>
      </c>
      <c r="I34" s="1" t="s">
        <v>1141</v>
      </c>
      <c r="J34" s="1" t="s">
        <v>96</v>
      </c>
      <c r="K34" s="1" t="s">
        <v>9092</v>
      </c>
      <c r="L34" s="1"/>
      <c r="M34" s="20">
        <f t="shared" si="0"/>
        <v>1</v>
      </c>
    </row>
    <row r="35" spans="1:13" ht="20.100000000000001" customHeight="1" x14ac:dyDescent="0.15">
      <c r="A35" s="1" t="s">
        <v>10</v>
      </c>
      <c r="B35" s="1" t="s">
        <v>9093</v>
      </c>
      <c r="C35" s="1" t="s">
        <v>9094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53</v>
      </c>
      <c r="I35" s="1" t="s">
        <v>1141</v>
      </c>
      <c r="J35" s="1" t="s">
        <v>96</v>
      </c>
      <c r="K35" s="1" t="s">
        <v>9095</v>
      </c>
      <c r="L35" s="1"/>
      <c r="M35" s="20">
        <f t="shared" si="0"/>
        <v>1</v>
      </c>
    </row>
    <row r="36" spans="1:13" ht="20.100000000000001" customHeight="1" x14ac:dyDescent="0.15">
      <c r="A36" s="1" t="s">
        <v>10</v>
      </c>
      <c r="B36" s="1" t="s">
        <v>9093</v>
      </c>
      <c r="C36" s="1" t="s">
        <v>9096</v>
      </c>
      <c r="D36" s="1" t="s">
        <v>50</v>
      </c>
      <c r="E36" s="1" t="s">
        <v>51</v>
      </c>
      <c r="F36" s="1" t="s">
        <v>51</v>
      </c>
      <c r="G36" s="1" t="s">
        <v>52</v>
      </c>
      <c r="H36" s="1" t="s">
        <v>53</v>
      </c>
      <c r="I36" s="1" t="s">
        <v>1141</v>
      </c>
      <c r="J36" s="1" t="s">
        <v>96</v>
      </c>
      <c r="K36" s="1" t="s">
        <v>9097</v>
      </c>
      <c r="L36" s="1"/>
      <c r="M36" s="20">
        <f t="shared" si="0"/>
        <v>1</v>
      </c>
    </row>
    <row r="37" spans="1:13" ht="20.100000000000001" customHeight="1" x14ac:dyDescent="0.15">
      <c r="A37" s="1" t="s">
        <v>10</v>
      </c>
      <c r="B37" s="1" t="s">
        <v>9093</v>
      </c>
      <c r="C37" s="1" t="s">
        <v>9098</v>
      </c>
      <c r="D37" s="1" t="s">
        <v>50</v>
      </c>
      <c r="E37" s="1" t="s">
        <v>51</v>
      </c>
      <c r="F37" s="1" t="s">
        <v>51</v>
      </c>
      <c r="G37" s="1" t="s">
        <v>52</v>
      </c>
      <c r="H37" s="1" t="s">
        <v>53</v>
      </c>
      <c r="I37" s="1" t="s">
        <v>1141</v>
      </c>
      <c r="J37" s="1" t="s">
        <v>96</v>
      </c>
      <c r="K37" s="1" t="s">
        <v>9099</v>
      </c>
      <c r="L37" s="1"/>
      <c r="M37" s="20">
        <f t="shared" si="0"/>
        <v>1</v>
      </c>
    </row>
    <row r="38" spans="1:13" ht="20.100000000000001" customHeight="1" x14ac:dyDescent="0.15">
      <c r="A38" s="1" t="s">
        <v>10</v>
      </c>
      <c r="B38" s="1" t="s">
        <v>9093</v>
      </c>
      <c r="C38" s="1" t="s">
        <v>9100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53</v>
      </c>
      <c r="I38" s="1" t="s">
        <v>1141</v>
      </c>
      <c r="J38" s="1" t="s">
        <v>96</v>
      </c>
      <c r="K38" s="1" t="s">
        <v>9101</v>
      </c>
      <c r="L38" s="1"/>
      <c r="M38" s="20">
        <f t="shared" si="0"/>
        <v>1</v>
      </c>
    </row>
    <row r="39" spans="1:13" ht="20.100000000000001" customHeight="1" x14ac:dyDescent="0.15">
      <c r="A39" s="1" t="s">
        <v>10</v>
      </c>
      <c r="B39" s="1" t="s">
        <v>9102</v>
      </c>
      <c r="C39" s="1" t="s">
        <v>9103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207</v>
      </c>
      <c r="I39" s="1" t="s">
        <v>84</v>
      </c>
      <c r="J39" s="1" t="s">
        <v>122</v>
      </c>
      <c r="K39" s="1" t="s">
        <v>9104</v>
      </c>
      <c r="L39" s="1"/>
      <c r="M39" s="20">
        <f t="shared" si="0"/>
        <v>1</v>
      </c>
    </row>
    <row r="40" spans="1:13" ht="20.100000000000001" customHeight="1" x14ac:dyDescent="0.15">
      <c r="A40" s="1" t="s">
        <v>10</v>
      </c>
      <c r="B40" s="1" t="s">
        <v>9105</v>
      </c>
      <c r="C40" s="1" t="s">
        <v>9106</v>
      </c>
      <c r="D40" s="1" t="s">
        <v>50</v>
      </c>
      <c r="E40" s="1" t="s">
        <v>51</v>
      </c>
      <c r="F40" s="1" t="s">
        <v>51</v>
      </c>
      <c r="G40" s="1" t="s">
        <v>52</v>
      </c>
      <c r="H40" s="1" t="s">
        <v>53</v>
      </c>
      <c r="I40" s="1" t="s">
        <v>1141</v>
      </c>
      <c r="J40" s="1" t="s">
        <v>96</v>
      </c>
      <c r="K40" s="1" t="s">
        <v>9107</v>
      </c>
      <c r="L40" s="1"/>
      <c r="M40" s="20">
        <f t="shared" si="0"/>
        <v>1</v>
      </c>
    </row>
    <row r="41" spans="1:13" ht="20.100000000000001" customHeight="1" x14ac:dyDescent="0.15">
      <c r="A41" s="1" t="s">
        <v>10</v>
      </c>
      <c r="B41" s="1" t="s">
        <v>9105</v>
      </c>
      <c r="C41" s="1" t="s">
        <v>9108</v>
      </c>
      <c r="D41" s="1" t="s">
        <v>50</v>
      </c>
      <c r="E41" s="1" t="s">
        <v>51</v>
      </c>
      <c r="F41" s="1" t="s">
        <v>51</v>
      </c>
      <c r="G41" s="1" t="s">
        <v>52</v>
      </c>
      <c r="H41" s="1" t="s">
        <v>53</v>
      </c>
      <c r="I41" s="1" t="s">
        <v>1141</v>
      </c>
      <c r="J41" s="1" t="s">
        <v>96</v>
      </c>
      <c r="K41" s="1" t="s">
        <v>9109</v>
      </c>
      <c r="L41" s="1"/>
      <c r="M41" s="20">
        <f t="shared" si="0"/>
        <v>1</v>
      </c>
    </row>
    <row r="42" spans="1:13" ht="20.100000000000001" customHeight="1" x14ac:dyDescent="0.15">
      <c r="A42" s="1" t="s">
        <v>10</v>
      </c>
      <c r="B42" s="1" t="s">
        <v>9105</v>
      </c>
      <c r="C42" s="1" t="s">
        <v>9110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53</v>
      </c>
      <c r="I42" s="1" t="s">
        <v>1141</v>
      </c>
      <c r="J42" s="1" t="s">
        <v>96</v>
      </c>
      <c r="K42" s="1" t="s">
        <v>9111</v>
      </c>
      <c r="L42" s="1"/>
      <c r="M42" s="20">
        <f t="shared" si="0"/>
        <v>1</v>
      </c>
    </row>
    <row r="43" spans="1:13" ht="20.100000000000001" customHeight="1" x14ac:dyDescent="0.15">
      <c r="A43" s="1" t="s">
        <v>10</v>
      </c>
      <c r="B43" s="1" t="s">
        <v>9105</v>
      </c>
      <c r="C43" s="1" t="s">
        <v>9112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53</v>
      </c>
      <c r="I43" s="1" t="s">
        <v>1141</v>
      </c>
      <c r="J43" s="1" t="s">
        <v>96</v>
      </c>
      <c r="K43" s="1" t="s">
        <v>9113</v>
      </c>
      <c r="L43" s="1"/>
      <c r="M43" s="20">
        <f t="shared" si="0"/>
        <v>1</v>
      </c>
    </row>
    <row r="44" spans="1:13" ht="20.100000000000001" customHeight="1" x14ac:dyDescent="0.15">
      <c r="A44" s="1" t="s">
        <v>10</v>
      </c>
      <c r="B44" s="1" t="s">
        <v>9105</v>
      </c>
      <c r="C44" s="1" t="s">
        <v>9114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53</v>
      </c>
      <c r="I44" s="1" t="s">
        <v>1141</v>
      </c>
      <c r="J44" s="1" t="s">
        <v>96</v>
      </c>
      <c r="K44" s="1" t="s">
        <v>9115</v>
      </c>
      <c r="L44" s="1"/>
      <c r="M44" s="20">
        <f t="shared" si="0"/>
        <v>1</v>
      </c>
    </row>
    <row r="45" spans="1:13" ht="20.100000000000001" customHeight="1" x14ac:dyDescent="0.15">
      <c r="A45" s="1" t="s">
        <v>10</v>
      </c>
      <c r="B45" s="1" t="s">
        <v>9105</v>
      </c>
      <c r="C45" s="1" t="s">
        <v>9116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53</v>
      </c>
      <c r="I45" s="1" t="s">
        <v>1141</v>
      </c>
      <c r="J45" s="1" t="s">
        <v>96</v>
      </c>
      <c r="K45" s="1" t="s">
        <v>9117</v>
      </c>
      <c r="L45" s="1"/>
      <c r="M45" s="20">
        <f t="shared" si="0"/>
        <v>1</v>
      </c>
    </row>
    <row r="46" spans="1:13" ht="20.100000000000001" customHeight="1" x14ac:dyDescent="0.15">
      <c r="A46" s="1" t="s">
        <v>10</v>
      </c>
      <c r="B46" s="1" t="s">
        <v>9118</v>
      </c>
      <c r="C46" s="1" t="s">
        <v>9119</v>
      </c>
      <c r="D46" s="1" t="s">
        <v>50</v>
      </c>
      <c r="E46" s="1" t="s">
        <v>51</v>
      </c>
      <c r="F46" s="1" t="s">
        <v>51</v>
      </c>
      <c r="G46" s="1" t="s">
        <v>52</v>
      </c>
      <c r="H46" s="1" t="s">
        <v>739</v>
      </c>
      <c r="I46" s="1" t="s">
        <v>1141</v>
      </c>
      <c r="J46" s="1" t="s">
        <v>9120</v>
      </c>
      <c r="K46" s="1" t="s">
        <v>9121</v>
      </c>
      <c r="L46" s="1"/>
      <c r="M46" s="20">
        <f t="shared" si="0"/>
        <v>1</v>
      </c>
    </row>
    <row r="47" spans="1:13" ht="20.100000000000001" customHeight="1" x14ac:dyDescent="0.15">
      <c r="A47" s="1" t="s">
        <v>10</v>
      </c>
      <c r="B47" s="1" t="s">
        <v>9118</v>
      </c>
      <c r="C47" s="1" t="s">
        <v>9122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739</v>
      </c>
      <c r="I47" s="1" t="s">
        <v>1141</v>
      </c>
      <c r="J47" s="1" t="s">
        <v>9120</v>
      </c>
      <c r="K47" s="1" t="s">
        <v>9123</v>
      </c>
      <c r="L47" s="1"/>
      <c r="M47" s="20">
        <f t="shared" si="0"/>
        <v>1</v>
      </c>
    </row>
    <row r="48" spans="1:13" ht="20.100000000000001" customHeight="1" x14ac:dyDescent="0.15">
      <c r="A48" s="1" t="s">
        <v>10</v>
      </c>
      <c r="B48" s="1" t="s">
        <v>9118</v>
      </c>
      <c r="C48" s="1" t="s">
        <v>9124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739</v>
      </c>
      <c r="I48" s="1" t="s">
        <v>1141</v>
      </c>
      <c r="J48" s="1" t="s">
        <v>9120</v>
      </c>
      <c r="K48" s="1" t="s">
        <v>9125</v>
      </c>
      <c r="L48" s="1"/>
      <c r="M48" s="20">
        <f t="shared" si="0"/>
        <v>1</v>
      </c>
    </row>
    <row r="49" spans="1:13" ht="20.100000000000001" customHeight="1" x14ac:dyDescent="0.15">
      <c r="A49" s="1" t="s">
        <v>10</v>
      </c>
      <c r="B49" s="1" t="s">
        <v>9118</v>
      </c>
      <c r="C49" s="1" t="s">
        <v>9126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739</v>
      </c>
      <c r="I49" s="1" t="s">
        <v>1141</v>
      </c>
      <c r="J49" s="1" t="s">
        <v>9120</v>
      </c>
      <c r="K49" s="1" t="s">
        <v>9127</v>
      </c>
      <c r="L49" s="1"/>
      <c r="M49" s="20">
        <f t="shared" si="0"/>
        <v>1</v>
      </c>
    </row>
    <row r="50" spans="1:13" ht="20.100000000000001" customHeight="1" x14ac:dyDescent="0.15">
      <c r="A50" s="1" t="s">
        <v>10</v>
      </c>
      <c r="B50" s="1" t="s">
        <v>9118</v>
      </c>
      <c r="C50" s="1" t="s">
        <v>9128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739</v>
      </c>
      <c r="I50" s="1" t="s">
        <v>1141</v>
      </c>
      <c r="J50" s="1" t="s">
        <v>9120</v>
      </c>
      <c r="K50" s="1" t="s">
        <v>9129</v>
      </c>
      <c r="L50" s="1"/>
      <c r="M50" s="20">
        <f t="shared" si="0"/>
        <v>1</v>
      </c>
    </row>
    <row r="51" spans="1:13" ht="20.100000000000001" customHeight="1" x14ac:dyDescent="0.15">
      <c r="A51" s="1" t="s">
        <v>10</v>
      </c>
      <c r="B51" s="1" t="s">
        <v>9118</v>
      </c>
      <c r="C51" s="1" t="s">
        <v>9130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739</v>
      </c>
      <c r="I51" s="1" t="s">
        <v>1141</v>
      </c>
      <c r="J51" s="1" t="s">
        <v>9120</v>
      </c>
      <c r="K51" s="1" t="s">
        <v>9131</v>
      </c>
      <c r="L51" s="1"/>
      <c r="M51" s="20">
        <f t="shared" si="0"/>
        <v>1</v>
      </c>
    </row>
    <row r="52" spans="1:13" ht="20.100000000000001" customHeight="1" x14ac:dyDescent="0.15">
      <c r="A52" s="1" t="s">
        <v>10</v>
      </c>
      <c r="B52" s="1" t="s">
        <v>9118</v>
      </c>
      <c r="C52" s="1" t="s">
        <v>9132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739</v>
      </c>
      <c r="I52" s="1" t="s">
        <v>1141</v>
      </c>
      <c r="J52" s="1" t="s">
        <v>9120</v>
      </c>
      <c r="K52" s="1" t="s">
        <v>9133</v>
      </c>
      <c r="L52" s="1"/>
      <c r="M52" s="20">
        <f t="shared" si="0"/>
        <v>1</v>
      </c>
    </row>
    <row r="53" spans="1:13" ht="20.100000000000001" customHeight="1" x14ac:dyDescent="0.15">
      <c r="A53" s="1" t="s">
        <v>10</v>
      </c>
      <c r="B53" s="1" t="s">
        <v>9118</v>
      </c>
      <c r="C53" s="1" t="s">
        <v>9134</v>
      </c>
      <c r="D53" s="1" t="s">
        <v>78</v>
      </c>
      <c r="E53" s="1" t="s">
        <v>51</v>
      </c>
      <c r="F53" s="1" t="s">
        <v>51</v>
      </c>
      <c r="G53" s="1" t="s">
        <v>52</v>
      </c>
      <c r="H53" s="1" t="s">
        <v>739</v>
      </c>
      <c r="I53" s="1" t="s">
        <v>1141</v>
      </c>
      <c r="J53" s="1" t="s">
        <v>9120</v>
      </c>
      <c r="K53" s="1" t="s">
        <v>9135</v>
      </c>
      <c r="L53" s="1"/>
      <c r="M53" s="20">
        <f t="shared" si="0"/>
        <v>1</v>
      </c>
    </row>
    <row r="54" spans="1:13" ht="20.100000000000001" customHeight="1" x14ac:dyDescent="0.15">
      <c r="A54" s="1" t="s">
        <v>10</v>
      </c>
      <c r="B54" s="1" t="s">
        <v>9118</v>
      </c>
      <c r="C54" s="1" t="s">
        <v>9136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739</v>
      </c>
      <c r="I54" s="1" t="s">
        <v>1141</v>
      </c>
      <c r="J54" s="1" t="s">
        <v>9120</v>
      </c>
      <c r="K54" s="1" t="s">
        <v>9137</v>
      </c>
      <c r="L54" s="1"/>
      <c r="M54" s="20">
        <f t="shared" si="0"/>
        <v>1</v>
      </c>
    </row>
    <row r="55" spans="1:13" ht="20.100000000000001" customHeight="1" x14ac:dyDescent="0.15">
      <c r="A55" s="1" t="s">
        <v>10</v>
      </c>
      <c r="B55" s="1" t="s">
        <v>9118</v>
      </c>
      <c r="C55" s="1" t="s">
        <v>9138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739</v>
      </c>
      <c r="I55" s="1" t="s">
        <v>1141</v>
      </c>
      <c r="J55" s="1" t="s">
        <v>9120</v>
      </c>
      <c r="K55" s="1" t="s">
        <v>9139</v>
      </c>
      <c r="L55" s="1"/>
      <c r="M55" s="20">
        <f t="shared" si="0"/>
        <v>1</v>
      </c>
    </row>
    <row r="56" spans="1:13" ht="20.100000000000001" customHeight="1" x14ac:dyDescent="0.15">
      <c r="A56" s="1" t="s">
        <v>10</v>
      </c>
      <c r="B56" s="1" t="s">
        <v>9118</v>
      </c>
      <c r="C56" s="1" t="s">
        <v>9140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739</v>
      </c>
      <c r="I56" s="1" t="s">
        <v>1141</v>
      </c>
      <c r="J56" s="1" t="s">
        <v>9120</v>
      </c>
      <c r="K56" s="1" t="s">
        <v>9141</v>
      </c>
      <c r="L56" s="1"/>
      <c r="M56" s="20">
        <f t="shared" si="0"/>
        <v>1</v>
      </c>
    </row>
    <row r="57" spans="1:13" ht="20.100000000000001" customHeight="1" x14ac:dyDescent="0.15">
      <c r="A57" s="1" t="s">
        <v>10</v>
      </c>
      <c r="B57" s="1" t="s">
        <v>9118</v>
      </c>
      <c r="C57" s="1" t="s">
        <v>9142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739</v>
      </c>
      <c r="I57" s="1" t="s">
        <v>1141</v>
      </c>
      <c r="J57" s="1" t="s">
        <v>9120</v>
      </c>
      <c r="K57" s="1" t="s">
        <v>9143</v>
      </c>
      <c r="L57" s="1"/>
      <c r="M57" s="20">
        <f t="shared" si="0"/>
        <v>1</v>
      </c>
    </row>
    <row r="58" spans="1:13" ht="20.100000000000001" customHeight="1" x14ac:dyDescent="0.15">
      <c r="A58" s="1" t="s">
        <v>10</v>
      </c>
      <c r="B58" s="1" t="s">
        <v>9118</v>
      </c>
      <c r="C58" s="1" t="s">
        <v>9144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739</v>
      </c>
      <c r="I58" s="1" t="s">
        <v>1141</v>
      </c>
      <c r="J58" s="1" t="s">
        <v>9120</v>
      </c>
      <c r="K58" s="1" t="s">
        <v>9145</v>
      </c>
      <c r="L58" s="1"/>
      <c r="M58" s="20">
        <f t="shared" si="0"/>
        <v>1</v>
      </c>
    </row>
    <row r="59" spans="1:13" ht="20.100000000000001" customHeight="1" x14ac:dyDescent="0.15">
      <c r="A59" s="1" t="s">
        <v>10</v>
      </c>
      <c r="B59" s="1" t="s">
        <v>9118</v>
      </c>
      <c r="C59" s="1" t="s">
        <v>9146</v>
      </c>
      <c r="D59" s="1" t="s">
        <v>78</v>
      </c>
      <c r="E59" s="1" t="s">
        <v>51</v>
      </c>
      <c r="F59" s="1" t="s">
        <v>51</v>
      </c>
      <c r="G59" s="1" t="s">
        <v>52</v>
      </c>
      <c r="H59" s="1" t="s">
        <v>739</v>
      </c>
      <c r="I59" s="1" t="s">
        <v>1141</v>
      </c>
      <c r="J59" s="1" t="s">
        <v>9120</v>
      </c>
      <c r="K59" s="1" t="s">
        <v>9147</v>
      </c>
      <c r="L59" s="1"/>
      <c r="M59" s="20">
        <f t="shared" si="0"/>
        <v>1</v>
      </c>
    </row>
    <row r="60" spans="1:13" ht="20.100000000000001" customHeight="1" x14ac:dyDescent="0.15">
      <c r="A60" s="1" t="s">
        <v>10</v>
      </c>
      <c r="B60" s="1" t="s">
        <v>9118</v>
      </c>
      <c r="C60" s="1" t="s">
        <v>9148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739</v>
      </c>
      <c r="I60" s="1" t="s">
        <v>1141</v>
      </c>
      <c r="J60" s="1" t="s">
        <v>9120</v>
      </c>
      <c r="K60" s="1" t="s">
        <v>9149</v>
      </c>
      <c r="L60" s="1"/>
      <c r="M60" s="20">
        <f t="shared" si="0"/>
        <v>1</v>
      </c>
    </row>
    <row r="61" spans="1:13" ht="20.100000000000001" customHeight="1" x14ac:dyDescent="0.15">
      <c r="A61" s="1" t="s">
        <v>10</v>
      </c>
      <c r="B61" s="1" t="s">
        <v>9150</v>
      </c>
      <c r="C61" s="1" t="s">
        <v>9151</v>
      </c>
      <c r="D61" s="1" t="s">
        <v>50</v>
      </c>
      <c r="E61" s="1" t="s">
        <v>51</v>
      </c>
      <c r="F61" s="1" t="s">
        <v>51</v>
      </c>
      <c r="G61" s="1" t="s">
        <v>52</v>
      </c>
      <c r="H61" s="1" t="s">
        <v>53</v>
      </c>
      <c r="I61" s="1" t="s">
        <v>1141</v>
      </c>
      <c r="J61" s="1" t="s">
        <v>96</v>
      </c>
      <c r="K61" s="1" t="s">
        <v>9152</v>
      </c>
      <c r="L61" s="1"/>
      <c r="M61" s="20">
        <f t="shared" si="0"/>
        <v>1</v>
      </c>
    </row>
    <row r="62" spans="1:13" ht="20.100000000000001" customHeight="1" x14ac:dyDescent="0.15">
      <c r="A62" s="1" t="s">
        <v>10</v>
      </c>
      <c r="B62" s="1" t="s">
        <v>9150</v>
      </c>
      <c r="C62" s="1" t="s">
        <v>9153</v>
      </c>
      <c r="D62" s="1" t="s">
        <v>50</v>
      </c>
      <c r="E62" s="1" t="s">
        <v>51</v>
      </c>
      <c r="F62" s="1" t="s">
        <v>51</v>
      </c>
      <c r="G62" s="1" t="s">
        <v>52</v>
      </c>
      <c r="H62" s="1" t="s">
        <v>53</v>
      </c>
      <c r="I62" s="1" t="s">
        <v>1141</v>
      </c>
      <c r="J62" s="1" t="s">
        <v>96</v>
      </c>
      <c r="K62" s="1" t="s">
        <v>9154</v>
      </c>
      <c r="L62" s="1"/>
      <c r="M62" s="20">
        <f t="shared" si="0"/>
        <v>1</v>
      </c>
    </row>
    <row r="63" spans="1:13" ht="20.100000000000001" customHeight="1" x14ac:dyDescent="0.15">
      <c r="A63" s="1" t="s">
        <v>10</v>
      </c>
      <c r="B63" s="1" t="s">
        <v>9150</v>
      </c>
      <c r="C63" s="1" t="s">
        <v>9155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53</v>
      </c>
      <c r="I63" s="1" t="s">
        <v>1141</v>
      </c>
      <c r="J63" s="1" t="s">
        <v>96</v>
      </c>
      <c r="K63" s="1" t="s">
        <v>9156</v>
      </c>
      <c r="L63" s="1"/>
      <c r="M63" s="20">
        <f t="shared" si="0"/>
        <v>1</v>
      </c>
    </row>
    <row r="64" spans="1:13" ht="20.100000000000001" customHeight="1" x14ac:dyDescent="0.15">
      <c r="A64" s="1" t="s">
        <v>10</v>
      </c>
      <c r="B64" s="1" t="s">
        <v>9150</v>
      </c>
      <c r="C64" s="1" t="s">
        <v>9157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53</v>
      </c>
      <c r="I64" s="1" t="s">
        <v>1141</v>
      </c>
      <c r="J64" s="1" t="s">
        <v>96</v>
      </c>
      <c r="K64" s="1" t="s">
        <v>9158</v>
      </c>
      <c r="L64" s="1"/>
      <c r="M64" s="20">
        <f t="shared" si="0"/>
        <v>1</v>
      </c>
    </row>
    <row r="65" spans="1:13" ht="20.100000000000001" customHeight="1" x14ac:dyDescent="0.15">
      <c r="A65" s="1" t="s">
        <v>10</v>
      </c>
      <c r="B65" s="1" t="s">
        <v>9150</v>
      </c>
      <c r="C65" s="1" t="s">
        <v>9159</v>
      </c>
      <c r="D65" s="1" t="s">
        <v>78</v>
      </c>
      <c r="E65" s="1" t="s">
        <v>51</v>
      </c>
      <c r="F65" s="1" t="s">
        <v>51</v>
      </c>
      <c r="G65" s="1" t="s">
        <v>52</v>
      </c>
      <c r="H65" s="1" t="s">
        <v>53</v>
      </c>
      <c r="I65" s="1" t="s">
        <v>1141</v>
      </c>
      <c r="J65" s="1" t="s">
        <v>96</v>
      </c>
      <c r="K65" s="1" t="s">
        <v>9160</v>
      </c>
      <c r="L65" s="1"/>
      <c r="M65" s="20">
        <f t="shared" si="0"/>
        <v>1</v>
      </c>
    </row>
    <row r="66" spans="1:13" ht="20.100000000000001" customHeight="1" x14ac:dyDescent="0.15">
      <c r="A66" s="1" t="s">
        <v>10</v>
      </c>
      <c r="B66" s="1" t="s">
        <v>9150</v>
      </c>
      <c r="C66" s="1" t="s">
        <v>9161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53</v>
      </c>
      <c r="I66" s="1" t="s">
        <v>1141</v>
      </c>
      <c r="J66" s="1" t="s">
        <v>96</v>
      </c>
      <c r="K66" s="1" t="s">
        <v>9162</v>
      </c>
      <c r="L66" s="1"/>
      <c r="M66" s="20">
        <f t="shared" si="0"/>
        <v>1</v>
      </c>
    </row>
    <row r="67" spans="1:13" ht="20.100000000000001" customHeight="1" x14ac:dyDescent="0.15">
      <c r="A67" s="1" t="s">
        <v>10</v>
      </c>
      <c r="B67" s="1" t="s">
        <v>9150</v>
      </c>
      <c r="C67" s="1" t="s">
        <v>9163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53</v>
      </c>
      <c r="I67" s="1" t="s">
        <v>1141</v>
      </c>
      <c r="J67" s="1" t="s">
        <v>96</v>
      </c>
      <c r="K67" s="1" t="s">
        <v>9164</v>
      </c>
      <c r="L67" s="1"/>
      <c r="M67" s="20">
        <f t="shared" si="0"/>
        <v>1</v>
      </c>
    </row>
    <row r="68" spans="1:13" ht="20.100000000000001" customHeight="1" x14ac:dyDescent="0.15">
      <c r="A68" s="1" t="s">
        <v>10</v>
      </c>
      <c r="B68" s="1" t="s">
        <v>9150</v>
      </c>
      <c r="C68" s="1" t="s">
        <v>9165</v>
      </c>
      <c r="D68" s="1" t="s">
        <v>78</v>
      </c>
      <c r="E68" s="1" t="s">
        <v>51</v>
      </c>
      <c r="F68" s="1" t="s">
        <v>51</v>
      </c>
      <c r="G68" s="1" t="s">
        <v>52</v>
      </c>
      <c r="H68" s="1" t="s">
        <v>53</v>
      </c>
      <c r="I68" s="1" t="s">
        <v>1141</v>
      </c>
      <c r="J68" s="1" t="s">
        <v>96</v>
      </c>
      <c r="K68" s="1" t="s">
        <v>9166</v>
      </c>
      <c r="L68" s="1"/>
      <c r="M68" s="20">
        <f t="shared" si="0"/>
        <v>1</v>
      </c>
    </row>
    <row r="69" spans="1:13" ht="20.100000000000001" customHeight="1" x14ac:dyDescent="0.15">
      <c r="A69" s="1" t="s">
        <v>10</v>
      </c>
      <c r="B69" s="1" t="s">
        <v>9150</v>
      </c>
      <c r="C69" s="1" t="s">
        <v>9167</v>
      </c>
      <c r="D69" s="1" t="s">
        <v>78</v>
      </c>
      <c r="E69" s="1" t="s">
        <v>51</v>
      </c>
      <c r="F69" s="1" t="s">
        <v>51</v>
      </c>
      <c r="G69" s="1" t="s">
        <v>52</v>
      </c>
      <c r="H69" s="1" t="s">
        <v>53</v>
      </c>
      <c r="I69" s="1" t="s">
        <v>1141</v>
      </c>
      <c r="J69" s="1" t="s">
        <v>96</v>
      </c>
      <c r="K69" s="1" t="s">
        <v>9168</v>
      </c>
      <c r="L69" s="1"/>
      <c r="M69" s="20">
        <f t="shared" si="0"/>
        <v>1</v>
      </c>
    </row>
    <row r="70" spans="1:13" ht="20.100000000000001" customHeight="1" x14ac:dyDescent="0.15">
      <c r="A70" s="1" t="s">
        <v>10</v>
      </c>
      <c r="B70" s="1" t="s">
        <v>9169</v>
      </c>
      <c r="C70" s="1" t="s">
        <v>9170</v>
      </c>
      <c r="D70" s="1" t="s">
        <v>50</v>
      </c>
      <c r="E70" s="1" t="s">
        <v>51</v>
      </c>
      <c r="F70" s="1" t="s">
        <v>26832</v>
      </c>
      <c r="G70" s="1" t="s">
        <v>82</v>
      </c>
      <c r="H70" s="1" t="s">
        <v>212</v>
      </c>
      <c r="I70" s="1" t="s">
        <v>1136</v>
      </c>
      <c r="J70" s="1" t="s">
        <v>122</v>
      </c>
      <c r="K70" s="1" t="s">
        <v>9171</v>
      </c>
      <c r="L70" s="1"/>
      <c r="M70" s="20">
        <f t="shared" si="0"/>
        <v>0</v>
      </c>
    </row>
    <row r="71" spans="1:13" ht="20.100000000000001" customHeight="1" x14ac:dyDescent="0.15">
      <c r="A71" s="1" t="s">
        <v>10</v>
      </c>
      <c r="B71" s="1" t="s">
        <v>9172</v>
      </c>
      <c r="C71" s="1" t="s">
        <v>9173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53</v>
      </c>
      <c r="I71" s="1" t="s">
        <v>1141</v>
      </c>
      <c r="J71" s="1" t="s">
        <v>96</v>
      </c>
      <c r="K71" s="1" t="s">
        <v>9174</v>
      </c>
      <c r="L71" s="1"/>
      <c r="M71" s="20">
        <f t="shared" si="0"/>
        <v>1</v>
      </c>
    </row>
    <row r="72" spans="1:13" ht="20.100000000000001" customHeight="1" x14ac:dyDescent="0.15">
      <c r="A72" s="1" t="s">
        <v>10</v>
      </c>
      <c r="B72" s="1" t="s">
        <v>9172</v>
      </c>
      <c r="C72" s="1" t="s">
        <v>9175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1151</v>
      </c>
      <c r="I72" s="1" t="s">
        <v>84</v>
      </c>
      <c r="J72" s="1" t="s">
        <v>9120</v>
      </c>
      <c r="K72" s="1" t="s">
        <v>9176</v>
      </c>
      <c r="L72" s="1"/>
      <c r="M72" s="20">
        <f t="shared" ref="M72:M135" si="1">IF(F72="○",1,0)</f>
        <v>0</v>
      </c>
    </row>
    <row r="73" spans="1:13" ht="20.100000000000001" customHeight="1" x14ac:dyDescent="0.15">
      <c r="A73" s="1" t="s">
        <v>10</v>
      </c>
      <c r="B73" s="1" t="s">
        <v>9172</v>
      </c>
      <c r="C73" s="1" t="s">
        <v>9177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83</v>
      </c>
      <c r="I73" s="1" t="s">
        <v>447</v>
      </c>
      <c r="J73" s="1" t="s">
        <v>7809</v>
      </c>
      <c r="K73" s="1" t="s">
        <v>9178</v>
      </c>
      <c r="L73" s="1"/>
      <c r="M73" s="20">
        <f t="shared" si="1"/>
        <v>0</v>
      </c>
    </row>
    <row r="74" spans="1:13" ht="20.100000000000001" customHeight="1" x14ac:dyDescent="0.15">
      <c r="A74" s="1" t="s">
        <v>10</v>
      </c>
      <c r="B74" s="1" t="s">
        <v>9179</v>
      </c>
      <c r="C74" s="1" t="s">
        <v>9180</v>
      </c>
      <c r="D74" s="1" t="s">
        <v>50</v>
      </c>
      <c r="E74" s="1" t="s">
        <v>51</v>
      </c>
      <c r="F74" s="1" t="s">
        <v>51</v>
      </c>
      <c r="G74" s="1" t="s">
        <v>82</v>
      </c>
      <c r="H74" s="1" t="s">
        <v>207</v>
      </c>
      <c r="I74" s="1" t="s">
        <v>84</v>
      </c>
      <c r="J74" s="1" t="s">
        <v>122</v>
      </c>
      <c r="K74" s="1" t="s">
        <v>9181</v>
      </c>
      <c r="L74" s="1"/>
      <c r="M74" s="20">
        <f t="shared" si="1"/>
        <v>1</v>
      </c>
    </row>
    <row r="75" spans="1:13" ht="20.100000000000001" customHeight="1" x14ac:dyDescent="0.15">
      <c r="A75" s="1" t="s">
        <v>10</v>
      </c>
      <c r="B75" s="1" t="s">
        <v>9182</v>
      </c>
      <c r="C75" s="1" t="s">
        <v>9183</v>
      </c>
      <c r="D75" s="1" t="s">
        <v>78</v>
      </c>
      <c r="E75" s="1" t="s">
        <v>51</v>
      </c>
      <c r="F75" s="1" t="s">
        <v>179</v>
      </c>
      <c r="G75" s="1" t="s">
        <v>82</v>
      </c>
      <c r="H75" s="1" t="s">
        <v>129</v>
      </c>
      <c r="I75" s="1" t="s">
        <v>447</v>
      </c>
      <c r="J75" s="1" t="s">
        <v>6142</v>
      </c>
      <c r="K75" s="1" t="s">
        <v>9184</v>
      </c>
      <c r="L75" s="1"/>
      <c r="M75" s="20">
        <f t="shared" si="1"/>
        <v>0</v>
      </c>
    </row>
    <row r="76" spans="1:13" ht="20.100000000000001" customHeight="1" x14ac:dyDescent="0.15">
      <c r="A76" s="1" t="s">
        <v>10</v>
      </c>
      <c r="B76" s="1" t="s">
        <v>9182</v>
      </c>
      <c r="C76" s="1" t="s">
        <v>9185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53</v>
      </c>
      <c r="I76" s="1" t="s">
        <v>1141</v>
      </c>
      <c r="J76" s="1" t="s">
        <v>96</v>
      </c>
      <c r="K76" s="1" t="s">
        <v>9186</v>
      </c>
      <c r="L76" s="1"/>
      <c r="M76" s="20">
        <f t="shared" si="1"/>
        <v>1</v>
      </c>
    </row>
    <row r="77" spans="1:13" ht="20.100000000000001" customHeight="1" x14ac:dyDescent="0.15">
      <c r="A77" s="1" t="s">
        <v>10</v>
      </c>
      <c r="B77" s="1" t="s">
        <v>9187</v>
      </c>
      <c r="C77" s="1" t="s">
        <v>9188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662</v>
      </c>
      <c r="J77" s="1" t="s">
        <v>663</v>
      </c>
      <c r="K77" s="1" t="s">
        <v>9189</v>
      </c>
      <c r="L77" s="1"/>
      <c r="M77" s="20">
        <f t="shared" si="1"/>
        <v>1</v>
      </c>
    </row>
    <row r="78" spans="1:13" ht="20.100000000000001" customHeight="1" x14ac:dyDescent="0.15">
      <c r="A78" s="1" t="s">
        <v>10</v>
      </c>
      <c r="B78" s="1" t="s">
        <v>9187</v>
      </c>
      <c r="C78" s="1" t="s">
        <v>9190</v>
      </c>
      <c r="D78" s="1" t="s">
        <v>50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662</v>
      </c>
      <c r="J78" s="1" t="s">
        <v>663</v>
      </c>
      <c r="K78" s="1" t="s">
        <v>9191</v>
      </c>
      <c r="L78" s="1"/>
      <c r="M78" s="20">
        <f t="shared" si="1"/>
        <v>1</v>
      </c>
    </row>
    <row r="79" spans="1:13" ht="20.100000000000001" customHeight="1" x14ac:dyDescent="0.15">
      <c r="A79" s="1" t="s">
        <v>10</v>
      </c>
      <c r="B79" s="1" t="s">
        <v>9187</v>
      </c>
      <c r="C79" s="1" t="s">
        <v>9192</v>
      </c>
      <c r="D79" s="1" t="s">
        <v>50</v>
      </c>
      <c r="E79" s="1" t="s">
        <v>51</v>
      </c>
      <c r="F79" s="1" t="s">
        <v>51</v>
      </c>
      <c r="G79" s="1" t="s">
        <v>52</v>
      </c>
      <c r="H79" s="1" t="s">
        <v>121</v>
      </c>
      <c r="I79" s="1" t="s">
        <v>662</v>
      </c>
      <c r="J79" s="1" t="s">
        <v>663</v>
      </c>
      <c r="K79" s="1" t="s">
        <v>9193</v>
      </c>
      <c r="L79" s="1"/>
      <c r="M79" s="20">
        <f t="shared" si="1"/>
        <v>1</v>
      </c>
    </row>
    <row r="80" spans="1:13" ht="20.100000000000001" customHeight="1" x14ac:dyDescent="0.15">
      <c r="A80" s="1" t="s">
        <v>10</v>
      </c>
      <c r="B80" s="1" t="s">
        <v>9187</v>
      </c>
      <c r="C80" s="1" t="s">
        <v>9194</v>
      </c>
      <c r="D80" s="1" t="s">
        <v>50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662</v>
      </c>
      <c r="J80" s="1" t="s">
        <v>663</v>
      </c>
      <c r="K80" s="1" t="s">
        <v>9195</v>
      </c>
      <c r="L80" s="1"/>
      <c r="M80" s="20">
        <f t="shared" si="1"/>
        <v>1</v>
      </c>
    </row>
    <row r="81" spans="1:13" ht="20.100000000000001" customHeight="1" x14ac:dyDescent="0.15">
      <c r="A81" s="1" t="s">
        <v>10</v>
      </c>
      <c r="B81" s="1" t="s">
        <v>9187</v>
      </c>
      <c r="C81" s="1" t="s">
        <v>9196</v>
      </c>
      <c r="D81" s="1" t="s">
        <v>50</v>
      </c>
      <c r="E81" s="1" t="s">
        <v>51</v>
      </c>
      <c r="F81" s="1" t="s">
        <v>51</v>
      </c>
      <c r="G81" s="1" t="s">
        <v>52</v>
      </c>
      <c r="H81" s="1" t="s">
        <v>121</v>
      </c>
      <c r="I81" s="1" t="s">
        <v>662</v>
      </c>
      <c r="J81" s="1" t="s">
        <v>663</v>
      </c>
      <c r="K81" s="1" t="s">
        <v>9197</v>
      </c>
      <c r="L81" s="1"/>
      <c r="M81" s="20">
        <f t="shared" si="1"/>
        <v>1</v>
      </c>
    </row>
    <row r="82" spans="1:13" ht="20.100000000000001" customHeight="1" x14ac:dyDescent="0.15">
      <c r="A82" s="1" t="s">
        <v>10</v>
      </c>
      <c r="B82" s="1" t="s">
        <v>9187</v>
      </c>
      <c r="C82" s="1" t="s">
        <v>9198</v>
      </c>
      <c r="D82" s="1" t="s">
        <v>50</v>
      </c>
      <c r="E82" s="1" t="s">
        <v>51</v>
      </c>
      <c r="F82" s="1" t="s">
        <v>51</v>
      </c>
      <c r="G82" s="1" t="s">
        <v>52</v>
      </c>
      <c r="H82" s="1" t="s">
        <v>121</v>
      </c>
      <c r="I82" s="1" t="s">
        <v>662</v>
      </c>
      <c r="J82" s="1" t="s">
        <v>663</v>
      </c>
      <c r="K82" s="1" t="s">
        <v>9199</v>
      </c>
      <c r="L82" s="1"/>
      <c r="M82" s="20">
        <f t="shared" si="1"/>
        <v>1</v>
      </c>
    </row>
    <row r="83" spans="1:13" ht="20.100000000000001" customHeight="1" x14ac:dyDescent="0.15">
      <c r="A83" s="1" t="s">
        <v>10</v>
      </c>
      <c r="B83" s="1" t="s">
        <v>9187</v>
      </c>
      <c r="C83" s="1" t="s">
        <v>9200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121</v>
      </c>
      <c r="I83" s="1" t="s">
        <v>662</v>
      </c>
      <c r="J83" s="1" t="s">
        <v>663</v>
      </c>
      <c r="K83" s="1" t="s">
        <v>9201</v>
      </c>
      <c r="L83" s="1"/>
      <c r="M83" s="20">
        <f t="shared" si="1"/>
        <v>1</v>
      </c>
    </row>
    <row r="84" spans="1:13" ht="20.100000000000001" customHeight="1" x14ac:dyDescent="0.15">
      <c r="A84" s="1" t="s">
        <v>10</v>
      </c>
      <c r="B84" s="1" t="s">
        <v>9187</v>
      </c>
      <c r="C84" s="1" t="s">
        <v>9202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662</v>
      </c>
      <c r="J84" s="1" t="s">
        <v>663</v>
      </c>
      <c r="K84" s="1" t="s">
        <v>9203</v>
      </c>
      <c r="L84" s="1"/>
      <c r="M84" s="20">
        <f t="shared" si="1"/>
        <v>1</v>
      </c>
    </row>
    <row r="85" spans="1:13" ht="20.100000000000001" customHeight="1" x14ac:dyDescent="0.15">
      <c r="A85" s="1" t="s">
        <v>10</v>
      </c>
      <c r="B85" s="1" t="s">
        <v>9187</v>
      </c>
      <c r="C85" s="1" t="s">
        <v>9204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662</v>
      </c>
      <c r="J85" s="1" t="s">
        <v>663</v>
      </c>
      <c r="K85" s="1" t="s">
        <v>9205</v>
      </c>
      <c r="L85" s="1"/>
      <c r="M85" s="20">
        <f t="shared" si="1"/>
        <v>1</v>
      </c>
    </row>
    <row r="86" spans="1:13" ht="20.100000000000001" customHeight="1" x14ac:dyDescent="0.15">
      <c r="A86" s="1" t="s">
        <v>10</v>
      </c>
      <c r="B86" s="1" t="s">
        <v>9187</v>
      </c>
      <c r="C86" s="1" t="s">
        <v>9206</v>
      </c>
      <c r="D86" s="1" t="s">
        <v>78</v>
      </c>
      <c r="E86" s="1" t="s">
        <v>51</v>
      </c>
      <c r="F86" s="1" t="s">
        <v>179</v>
      </c>
      <c r="G86" s="1" t="s">
        <v>82</v>
      </c>
      <c r="H86" s="1" t="s">
        <v>180</v>
      </c>
      <c r="I86" s="1" t="s">
        <v>447</v>
      </c>
      <c r="J86" s="1" t="s">
        <v>730</v>
      </c>
      <c r="K86" s="1" t="s">
        <v>9207</v>
      </c>
      <c r="L86" s="1"/>
      <c r="M86" s="20">
        <f t="shared" si="1"/>
        <v>0</v>
      </c>
    </row>
    <row r="87" spans="1:13" ht="20.100000000000001" customHeight="1" x14ac:dyDescent="0.15">
      <c r="A87" s="1" t="s">
        <v>10</v>
      </c>
      <c r="B87" s="1" t="s">
        <v>9187</v>
      </c>
      <c r="C87" s="1" t="s">
        <v>9208</v>
      </c>
      <c r="D87" s="1" t="s">
        <v>78</v>
      </c>
      <c r="E87" s="1" t="s">
        <v>51</v>
      </c>
      <c r="F87" s="1" t="s">
        <v>179</v>
      </c>
      <c r="G87" s="1" t="s">
        <v>82</v>
      </c>
      <c r="H87" s="1" t="s">
        <v>180</v>
      </c>
      <c r="I87" s="1" t="s">
        <v>447</v>
      </c>
      <c r="J87" s="1" t="s">
        <v>730</v>
      </c>
      <c r="K87" s="1" t="s">
        <v>9209</v>
      </c>
      <c r="L87" s="1"/>
      <c r="M87" s="20">
        <f t="shared" si="1"/>
        <v>0</v>
      </c>
    </row>
    <row r="88" spans="1:13" ht="20.100000000000001" customHeight="1" x14ac:dyDescent="0.15">
      <c r="A88" s="1" t="s">
        <v>10</v>
      </c>
      <c r="B88" s="1" t="s">
        <v>9187</v>
      </c>
      <c r="C88" s="1" t="s">
        <v>9210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662</v>
      </c>
      <c r="J88" s="1" t="s">
        <v>663</v>
      </c>
      <c r="K88" s="1" t="s">
        <v>9211</v>
      </c>
      <c r="L88" s="1"/>
      <c r="M88" s="20">
        <f t="shared" si="1"/>
        <v>1</v>
      </c>
    </row>
    <row r="89" spans="1:13" ht="20.100000000000001" customHeight="1" x14ac:dyDescent="0.15">
      <c r="A89" s="1" t="s">
        <v>10</v>
      </c>
      <c r="B89" s="1" t="s">
        <v>9187</v>
      </c>
      <c r="C89" s="1" t="s">
        <v>9212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662</v>
      </c>
      <c r="J89" s="1" t="s">
        <v>663</v>
      </c>
      <c r="K89" s="1" t="s">
        <v>9213</v>
      </c>
      <c r="L89" s="1"/>
      <c r="M89" s="20">
        <f t="shared" si="1"/>
        <v>1</v>
      </c>
    </row>
    <row r="90" spans="1:13" ht="20.100000000000001" customHeight="1" x14ac:dyDescent="0.15">
      <c r="A90" s="1" t="s">
        <v>10</v>
      </c>
      <c r="B90" s="1" t="s">
        <v>9214</v>
      </c>
      <c r="C90" s="1" t="s">
        <v>9215</v>
      </c>
      <c r="D90" s="1" t="s">
        <v>50</v>
      </c>
      <c r="E90" s="1" t="s">
        <v>51</v>
      </c>
      <c r="F90" s="1" t="s">
        <v>51</v>
      </c>
      <c r="G90" s="1" t="s">
        <v>82</v>
      </c>
      <c r="H90" s="1" t="s">
        <v>207</v>
      </c>
      <c r="I90" s="1" t="s">
        <v>84</v>
      </c>
      <c r="J90" s="1" t="s">
        <v>122</v>
      </c>
      <c r="K90" s="1" t="s">
        <v>9216</v>
      </c>
      <c r="L90" s="1"/>
      <c r="M90" s="20">
        <f t="shared" si="1"/>
        <v>1</v>
      </c>
    </row>
    <row r="91" spans="1:13" ht="20.100000000000001" customHeight="1" x14ac:dyDescent="0.15">
      <c r="A91" s="1" t="s">
        <v>10</v>
      </c>
      <c r="B91" s="1" t="s">
        <v>9214</v>
      </c>
      <c r="C91" s="1" t="s">
        <v>9217</v>
      </c>
      <c r="D91" s="1" t="s">
        <v>50</v>
      </c>
      <c r="E91" s="1" t="s">
        <v>51</v>
      </c>
      <c r="F91" s="1" t="s">
        <v>51</v>
      </c>
      <c r="G91" s="1" t="s">
        <v>82</v>
      </c>
      <c r="H91" s="1" t="s">
        <v>207</v>
      </c>
      <c r="I91" s="1" t="s">
        <v>84</v>
      </c>
      <c r="J91" s="1" t="s">
        <v>122</v>
      </c>
      <c r="K91" s="1" t="s">
        <v>9218</v>
      </c>
      <c r="L91" s="1"/>
      <c r="M91" s="20">
        <f t="shared" si="1"/>
        <v>1</v>
      </c>
    </row>
    <row r="92" spans="1:13" ht="20.100000000000001" customHeight="1" x14ac:dyDescent="0.15">
      <c r="A92" s="1" t="s">
        <v>10</v>
      </c>
      <c r="B92" s="1" t="s">
        <v>9214</v>
      </c>
      <c r="C92" s="1" t="s">
        <v>9219</v>
      </c>
      <c r="D92" s="1" t="s">
        <v>50</v>
      </c>
      <c r="E92" s="1" t="s">
        <v>51</v>
      </c>
      <c r="F92" s="1" t="s">
        <v>51</v>
      </c>
      <c r="G92" s="1" t="s">
        <v>82</v>
      </c>
      <c r="H92" s="1" t="s">
        <v>207</v>
      </c>
      <c r="I92" s="1" t="s">
        <v>84</v>
      </c>
      <c r="J92" s="1" t="s">
        <v>122</v>
      </c>
      <c r="K92" s="1" t="s">
        <v>9220</v>
      </c>
      <c r="L92" s="1"/>
      <c r="M92" s="20">
        <f t="shared" si="1"/>
        <v>1</v>
      </c>
    </row>
    <row r="93" spans="1:13" ht="20.100000000000001" customHeight="1" x14ac:dyDescent="0.15">
      <c r="A93" s="1" t="s">
        <v>10</v>
      </c>
      <c r="B93" s="1" t="s">
        <v>9214</v>
      </c>
      <c r="C93" s="1" t="s">
        <v>9221</v>
      </c>
      <c r="D93" s="1" t="s">
        <v>50</v>
      </c>
      <c r="E93" s="1" t="s">
        <v>51</v>
      </c>
      <c r="F93" s="1" t="s">
        <v>26832</v>
      </c>
      <c r="G93" s="1" t="s">
        <v>82</v>
      </c>
      <c r="H93" s="1" t="s">
        <v>212</v>
      </c>
      <c r="I93" s="1" t="s">
        <v>1136</v>
      </c>
      <c r="J93" s="1" t="s">
        <v>122</v>
      </c>
      <c r="K93" s="1" t="s">
        <v>9222</v>
      </c>
      <c r="L93" s="1"/>
      <c r="M93" s="20">
        <f t="shared" si="1"/>
        <v>0</v>
      </c>
    </row>
    <row r="94" spans="1:13" ht="20.100000000000001" customHeight="1" x14ac:dyDescent="0.15">
      <c r="A94" s="1" t="s">
        <v>10</v>
      </c>
      <c r="B94" s="1" t="s">
        <v>9214</v>
      </c>
      <c r="C94" s="1" t="s">
        <v>9223</v>
      </c>
      <c r="D94" s="1" t="s">
        <v>50</v>
      </c>
      <c r="E94" s="1" t="s">
        <v>51</v>
      </c>
      <c r="F94" s="1" t="s">
        <v>51</v>
      </c>
      <c r="G94" s="1" t="s">
        <v>82</v>
      </c>
      <c r="H94" s="1" t="s">
        <v>207</v>
      </c>
      <c r="I94" s="1" t="s">
        <v>84</v>
      </c>
      <c r="J94" s="1" t="s">
        <v>122</v>
      </c>
      <c r="K94" s="1" t="s">
        <v>9224</v>
      </c>
      <c r="L94" s="1"/>
      <c r="M94" s="20">
        <f t="shared" si="1"/>
        <v>1</v>
      </c>
    </row>
    <row r="95" spans="1:13" ht="20.100000000000001" customHeight="1" x14ac:dyDescent="0.15">
      <c r="A95" s="1" t="s">
        <v>10</v>
      </c>
      <c r="B95" s="1" t="s">
        <v>9214</v>
      </c>
      <c r="C95" s="1" t="s">
        <v>9225</v>
      </c>
      <c r="D95" s="1" t="s">
        <v>50</v>
      </c>
      <c r="E95" s="1" t="s">
        <v>51</v>
      </c>
      <c r="F95" s="1" t="s">
        <v>26832</v>
      </c>
      <c r="G95" s="1" t="s">
        <v>82</v>
      </c>
      <c r="H95" s="1" t="s">
        <v>212</v>
      </c>
      <c r="I95" s="1" t="s">
        <v>1136</v>
      </c>
      <c r="J95" s="1" t="s">
        <v>122</v>
      </c>
      <c r="K95" s="1" t="s">
        <v>9226</v>
      </c>
      <c r="L95" s="1"/>
      <c r="M95" s="20">
        <f t="shared" si="1"/>
        <v>0</v>
      </c>
    </row>
    <row r="96" spans="1:13" ht="20.100000000000001" customHeight="1" x14ac:dyDescent="0.15">
      <c r="A96" s="1" t="s">
        <v>10</v>
      </c>
      <c r="B96" s="1" t="s">
        <v>9214</v>
      </c>
      <c r="C96" s="1" t="s">
        <v>9227</v>
      </c>
      <c r="D96" s="1" t="s">
        <v>50</v>
      </c>
      <c r="E96" s="1" t="s">
        <v>51</v>
      </c>
      <c r="F96" s="1" t="s">
        <v>51</v>
      </c>
      <c r="G96" s="1" t="s">
        <v>82</v>
      </c>
      <c r="H96" s="1" t="s">
        <v>207</v>
      </c>
      <c r="I96" s="1" t="s">
        <v>84</v>
      </c>
      <c r="J96" s="1" t="s">
        <v>122</v>
      </c>
      <c r="K96" s="1" t="s">
        <v>9228</v>
      </c>
      <c r="L96" s="1"/>
      <c r="M96" s="20">
        <f t="shared" si="1"/>
        <v>1</v>
      </c>
    </row>
    <row r="97" spans="1:13" ht="20.100000000000001" customHeight="1" x14ac:dyDescent="0.15">
      <c r="A97" s="1" t="s">
        <v>10</v>
      </c>
      <c r="B97" s="1" t="s">
        <v>9214</v>
      </c>
      <c r="C97" s="1" t="s">
        <v>9229</v>
      </c>
      <c r="D97" s="1" t="s">
        <v>50</v>
      </c>
      <c r="E97" s="1" t="s">
        <v>51</v>
      </c>
      <c r="F97" s="1" t="s">
        <v>51</v>
      </c>
      <c r="G97" s="1" t="s">
        <v>82</v>
      </c>
      <c r="H97" s="1" t="s">
        <v>207</v>
      </c>
      <c r="I97" s="1" t="s">
        <v>84</v>
      </c>
      <c r="J97" s="1" t="s">
        <v>122</v>
      </c>
      <c r="K97" s="1" t="s">
        <v>9230</v>
      </c>
      <c r="L97" s="1"/>
      <c r="M97" s="20">
        <f t="shared" si="1"/>
        <v>1</v>
      </c>
    </row>
    <row r="98" spans="1:13" ht="20.100000000000001" customHeight="1" x14ac:dyDescent="0.15">
      <c r="A98" s="1" t="s">
        <v>10</v>
      </c>
      <c r="B98" s="1" t="s">
        <v>9214</v>
      </c>
      <c r="C98" s="1" t="s">
        <v>9231</v>
      </c>
      <c r="D98" s="1" t="s">
        <v>50</v>
      </c>
      <c r="E98" s="1" t="s">
        <v>51</v>
      </c>
      <c r="F98" s="1" t="s">
        <v>51</v>
      </c>
      <c r="G98" s="1" t="s">
        <v>82</v>
      </c>
      <c r="H98" s="1" t="s">
        <v>207</v>
      </c>
      <c r="I98" s="1" t="s">
        <v>84</v>
      </c>
      <c r="J98" s="1" t="s">
        <v>122</v>
      </c>
      <c r="K98" s="1" t="s">
        <v>9232</v>
      </c>
      <c r="L98" s="1"/>
      <c r="M98" s="20">
        <f t="shared" si="1"/>
        <v>1</v>
      </c>
    </row>
    <row r="99" spans="1:13" ht="20.100000000000001" customHeight="1" x14ac:dyDescent="0.15">
      <c r="A99" s="1" t="s">
        <v>10</v>
      </c>
      <c r="B99" s="1" t="s">
        <v>9214</v>
      </c>
      <c r="C99" s="1" t="s">
        <v>9233</v>
      </c>
      <c r="D99" s="1" t="s">
        <v>50</v>
      </c>
      <c r="E99" s="1" t="s">
        <v>51</v>
      </c>
      <c r="F99" s="1" t="s">
        <v>51</v>
      </c>
      <c r="G99" s="1" t="s">
        <v>82</v>
      </c>
      <c r="H99" s="1" t="s">
        <v>207</v>
      </c>
      <c r="I99" s="1" t="s">
        <v>84</v>
      </c>
      <c r="J99" s="1" t="s">
        <v>122</v>
      </c>
      <c r="K99" s="1" t="s">
        <v>9234</v>
      </c>
      <c r="L99" s="1"/>
      <c r="M99" s="20">
        <f t="shared" si="1"/>
        <v>1</v>
      </c>
    </row>
    <row r="100" spans="1:13" ht="20.100000000000001" customHeight="1" x14ac:dyDescent="0.15">
      <c r="A100" s="1" t="s">
        <v>10</v>
      </c>
      <c r="B100" s="1" t="s">
        <v>9214</v>
      </c>
      <c r="C100" s="1" t="s">
        <v>9235</v>
      </c>
      <c r="D100" s="1" t="s">
        <v>50</v>
      </c>
      <c r="E100" s="1" t="s">
        <v>51</v>
      </c>
      <c r="F100" s="1" t="s">
        <v>51</v>
      </c>
      <c r="G100" s="1" t="s">
        <v>82</v>
      </c>
      <c r="H100" s="1" t="s">
        <v>207</v>
      </c>
      <c r="I100" s="1" t="s">
        <v>84</v>
      </c>
      <c r="J100" s="1" t="s">
        <v>122</v>
      </c>
      <c r="K100" s="1" t="s">
        <v>9236</v>
      </c>
      <c r="L100" s="1"/>
      <c r="M100" s="20">
        <f t="shared" si="1"/>
        <v>1</v>
      </c>
    </row>
    <row r="101" spans="1:13" ht="20.100000000000001" customHeight="1" x14ac:dyDescent="0.15">
      <c r="A101" s="1" t="s">
        <v>10</v>
      </c>
      <c r="B101" s="1" t="s">
        <v>9214</v>
      </c>
      <c r="C101" s="1" t="s">
        <v>9237</v>
      </c>
      <c r="D101" s="1" t="s">
        <v>50</v>
      </c>
      <c r="E101" s="1" t="s">
        <v>51</v>
      </c>
      <c r="F101" s="1" t="s">
        <v>51</v>
      </c>
      <c r="G101" s="1" t="s">
        <v>82</v>
      </c>
      <c r="H101" s="1" t="s">
        <v>207</v>
      </c>
      <c r="I101" s="1" t="s">
        <v>84</v>
      </c>
      <c r="J101" s="1" t="s">
        <v>122</v>
      </c>
      <c r="K101" s="1" t="s">
        <v>9238</v>
      </c>
      <c r="L101" s="1"/>
      <c r="M101" s="20">
        <f t="shared" si="1"/>
        <v>1</v>
      </c>
    </row>
    <row r="102" spans="1:13" ht="20.100000000000001" customHeight="1" x14ac:dyDescent="0.15">
      <c r="A102" s="1" t="s">
        <v>10</v>
      </c>
      <c r="B102" s="1" t="s">
        <v>9214</v>
      </c>
      <c r="C102" s="1" t="s">
        <v>9239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207</v>
      </c>
      <c r="I102" s="1" t="s">
        <v>84</v>
      </c>
      <c r="J102" s="1" t="s">
        <v>122</v>
      </c>
      <c r="K102" s="1" t="s">
        <v>9240</v>
      </c>
      <c r="L102" s="1"/>
      <c r="M102" s="20">
        <f t="shared" si="1"/>
        <v>1</v>
      </c>
    </row>
    <row r="103" spans="1:13" ht="20.100000000000001" customHeight="1" x14ac:dyDescent="0.15">
      <c r="A103" s="1" t="s">
        <v>10</v>
      </c>
      <c r="B103" s="1" t="s">
        <v>9214</v>
      </c>
      <c r="C103" s="1" t="s">
        <v>9241</v>
      </c>
      <c r="D103" s="1" t="s">
        <v>50</v>
      </c>
      <c r="E103" s="1" t="s">
        <v>51</v>
      </c>
      <c r="F103" s="1" t="s">
        <v>51</v>
      </c>
      <c r="G103" s="1" t="s">
        <v>82</v>
      </c>
      <c r="H103" s="1" t="s">
        <v>207</v>
      </c>
      <c r="I103" s="1" t="s">
        <v>84</v>
      </c>
      <c r="J103" s="1" t="s">
        <v>122</v>
      </c>
      <c r="K103" s="1" t="s">
        <v>9242</v>
      </c>
      <c r="L103" s="1"/>
      <c r="M103" s="20">
        <f t="shared" si="1"/>
        <v>1</v>
      </c>
    </row>
    <row r="104" spans="1:13" ht="20.100000000000001" customHeight="1" x14ac:dyDescent="0.15">
      <c r="A104" s="1" t="s">
        <v>10</v>
      </c>
      <c r="B104" s="1" t="s">
        <v>9214</v>
      </c>
      <c r="C104" s="1" t="s">
        <v>9243</v>
      </c>
      <c r="D104" s="1" t="s">
        <v>50</v>
      </c>
      <c r="E104" s="1" t="s">
        <v>51</v>
      </c>
      <c r="F104" s="1" t="s">
        <v>51</v>
      </c>
      <c r="G104" s="1" t="s">
        <v>82</v>
      </c>
      <c r="H104" s="1" t="s">
        <v>207</v>
      </c>
      <c r="I104" s="1" t="s">
        <v>84</v>
      </c>
      <c r="J104" s="1" t="s">
        <v>122</v>
      </c>
      <c r="K104" s="1" t="s">
        <v>9244</v>
      </c>
      <c r="L104" s="1"/>
      <c r="M104" s="20">
        <f t="shared" si="1"/>
        <v>1</v>
      </c>
    </row>
    <row r="105" spans="1:13" ht="20.100000000000001" customHeight="1" x14ac:dyDescent="0.15">
      <c r="A105" s="1" t="s">
        <v>10</v>
      </c>
      <c r="B105" s="1" t="s">
        <v>9214</v>
      </c>
      <c r="C105" s="1" t="s">
        <v>9245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207</v>
      </c>
      <c r="I105" s="1" t="s">
        <v>84</v>
      </c>
      <c r="J105" s="1" t="s">
        <v>122</v>
      </c>
      <c r="K105" s="1" t="s">
        <v>9246</v>
      </c>
      <c r="L105" s="1"/>
      <c r="M105" s="20">
        <f t="shared" si="1"/>
        <v>1</v>
      </c>
    </row>
    <row r="106" spans="1:13" ht="20.100000000000001" customHeight="1" x14ac:dyDescent="0.15">
      <c r="A106" s="1" t="s">
        <v>10</v>
      </c>
      <c r="B106" s="1" t="s">
        <v>9214</v>
      </c>
      <c r="C106" s="1" t="s">
        <v>9247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207</v>
      </c>
      <c r="I106" s="1" t="s">
        <v>84</v>
      </c>
      <c r="J106" s="1" t="s">
        <v>122</v>
      </c>
      <c r="K106" s="1" t="s">
        <v>9248</v>
      </c>
      <c r="L106" s="1"/>
      <c r="M106" s="20">
        <f t="shared" si="1"/>
        <v>1</v>
      </c>
    </row>
    <row r="107" spans="1:13" ht="20.100000000000001" customHeight="1" x14ac:dyDescent="0.15">
      <c r="A107" s="1" t="s">
        <v>10</v>
      </c>
      <c r="B107" s="1" t="s">
        <v>9214</v>
      </c>
      <c r="C107" s="1" t="s">
        <v>9249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207</v>
      </c>
      <c r="I107" s="1" t="s">
        <v>84</v>
      </c>
      <c r="J107" s="1" t="s">
        <v>122</v>
      </c>
      <c r="K107" s="1" t="s">
        <v>9250</v>
      </c>
      <c r="L107" s="1"/>
      <c r="M107" s="20">
        <f t="shared" si="1"/>
        <v>1</v>
      </c>
    </row>
    <row r="108" spans="1:13" ht="20.100000000000001" customHeight="1" x14ac:dyDescent="0.15">
      <c r="A108" s="1" t="s">
        <v>10</v>
      </c>
      <c r="B108" s="1" t="s">
        <v>9214</v>
      </c>
      <c r="C108" s="1" t="s">
        <v>9251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207</v>
      </c>
      <c r="I108" s="1" t="s">
        <v>84</v>
      </c>
      <c r="J108" s="1" t="s">
        <v>122</v>
      </c>
      <c r="K108" s="1" t="s">
        <v>9252</v>
      </c>
      <c r="L108" s="1"/>
      <c r="M108" s="20">
        <f t="shared" si="1"/>
        <v>1</v>
      </c>
    </row>
    <row r="109" spans="1:13" ht="20.100000000000001" customHeight="1" x14ac:dyDescent="0.15">
      <c r="A109" s="1" t="s">
        <v>10</v>
      </c>
      <c r="B109" s="1" t="s">
        <v>9214</v>
      </c>
      <c r="C109" s="1" t="s">
        <v>9253</v>
      </c>
      <c r="D109" s="1" t="s">
        <v>50</v>
      </c>
      <c r="E109" s="1" t="s">
        <v>51</v>
      </c>
      <c r="F109" s="1" t="s">
        <v>51</v>
      </c>
      <c r="G109" s="1" t="s">
        <v>82</v>
      </c>
      <c r="H109" s="1" t="s">
        <v>207</v>
      </c>
      <c r="I109" s="1" t="s">
        <v>84</v>
      </c>
      <c r="J109" s="1" t="s">
        <v>122</v>
      </c>
      <c r="K109" s="1" t="s">
        <v>9254</v>
      </c>
      <c r="L109" s="1"/>
      <c r="M109" s="20">
        <f t="shared" si="1"/>
        <v>1</v>
      </c>
    </row>
    <row r="110" spans="1:13" ht="20.100000000000001" customHeight="1" x14ac:dyDescent="0.15">
      <c r="A110" s="1" t="s">
        <v>10</v>
      </c>
      <c r="B110" s="1" t="s">
        <v>9214</v>
      </c>
      <c r="C110" s="1" t="s">
        <v>9255</v>
      </c>
      <c r="D110" s="1" t="s">
        <v>50</v>
      </c>
      <c r="E110" s="1" t="s">
        <v>51</v>
      </c>
      <c r="F110" s="1" t="s">
        <v>51</v>
      </c>
      <c r="G110" s="1" t="s">
        <v>82</v>
      </c>
      <c r="H110" s="1" t="s">
        <v>207</v>
      </c>
      <c r="I110" s="1" t="s">
        <v>84</v>
      </c>
      <c r="J110" s="1" t="s">
        <v>122</v>
      </c>
      <c r="K110" s="1" t="s">
        <v>9256</v>
      </c>
      <c r="L110" s="1"/>
      <c r="M110" s="20">
        <f t="shared" si="1"/>
        <v>1</v>
      </c>
    </row>
    <row r="111" spans="1:13" ht="20.100000000000001" customHeight="1" x14ac:dyDescent="0.15">
      <c r="A111" s="1" t="s">
        <v>10</v>
      </c>
      <c r="B111" s="1" t="s">
        <v>9214</v>
      </c>
      <c r="C111" s="1" t="s">
        <v>9257</v>
      </c>
      <c r="D111" s="1" t="s">
        <v>50</v>
      </c>
      <c r="E111" s="1" t="s">
        <v>51</v>
      </c>
      <c r="F111" s="1" t="s">
        <v>51</v>
      </c>
      <c r="G111" s="1" t="s">
        <v>82</v>
      </c>
      <c r="H111" s="1" t="s">
        <v>207</v>
      </c>
      <c r="I111" s="1" t="s">
        <v>84</v>
      </c>
      <c r="J111" s="1" t="s">
        <v>122</v>
      </c>
      <c r="K111" s="1" t="s">
        <v>9258</v>
      </c>
      <c r="L111" s="1"/>
      <c r="M111" s="20">
        <f t="shared" si="1"/>
        <v>1</v>
      </c>
    </row>
    <row r="112" spans="1:13" ht="20.100000000000001" customHeight="1" x14ac:dyDescent="0.15">
      <c r="A112" s="1" t="s">
        <v>10</v>
      </c>
      <c r="B112" s="1" t="s">
        <v>9214</v>
      </c>
      <c r="C112" s="1" t="s">
        <v>9259</v>
      </c>
      <c r="D112" s="1" t="s">
        <v>50</v>
      </c>
      <c r="E112" s="1" t="s">
        <v>51</v>
      </c>
      <c r="F112" s="1" t="s">
        <v>51</v>
      </c>
      <c r="G112" s="1" t="s">
        <v>82</v>
      </c>
      <c r="H112" s="1" t="s">
        <v>207</v>
      </c>
      <c r="I112" s="1" t="s">
        <v>84</v>
      </c>
      <c r="J112" s="1" t="s">
        <v>122</v>
      </c>
      <c r="K112" s="1" t="s">
        <v>9260</v>
      </c>
      <c r="L112" s="1"/>
      <c r="M112" s="20">
        <f t="shared" si="1"/>
        <v>1</v>
      </c>
    </row>
    <row r="113" spans="1:13" ht="20.100000000000001" customHeight="1" x14ac:dyDescent="0.15">
      <c r="A113" s="1" t="s">
        <v>10</v>
      </c>
      <c r="B113" s="1" t="s">
        <v>9214</v>
      </c>
      <c r="C113" s="1" t="s">
        <v>9261</v>
      </c>
      <c r="D113" s="1" t="s">
        <v>50</v>
      </c>
      <c r="E113" s="1" t="s">
        <v>51</v>
      </c>
      <c r="F113" s="1" t="s">
        <v>51</v>
      </c>
      <c r="G113" s="1" t="s">
        <v>82</v>
      </c>
      <c r="H113" s="1" t="s">
        <v>207</v>
      </c>
      <c r="I113" s="1" t="s">
        <v>84</v>
      </c>
      <c r="J113" s="1" t="s">
        <v>122</v>
      </c>
      <c r="K113" s="1" t="s">
        <v>9262</v>
      </c>
      <c r="L113" s="1"/>
      <c r="M113" s="20">
        <f t="shared" si="1"/>
        <v>1</v>
      </c>
    </row>
    <row r="114" spans="1:13" ht="20.100000000000001" customHeight="1" x14ac:dyDescent="0.15">
      <c r="A114" s="1" t="s">
        <v>10</v>
      </c>
      <c r="B114" s="1" t="s">
        <v>9214</v>
      </c>
      <c r="C114" s="1" t="s">
        <v>9263</v>
      </c>
      <c r="D114" s="1" t="s">
        <v>50</v>
      </c>
      <c r="E114" s="1" t="s">
        <v>51</v>
      </c>
      <c r="F114" s="1" t="s">
        <v>51</v>
      </c>
      <c r="G114" s="1" t="s">
        <v>82</v>
      </c>
      <c r="H114" s="1" t="s">
        <v>207</v>
      </c>
      <c r="I114" s="1" t="s">
        <v>84</v>
      </c>
      <c r="J114" s="1" t="s">
        <v>122</v>
      </c>
      <c r="K114" s="1" t="s">
        <v>9264</v>
      </c>
      <c r="L114" s="1"/>
      <c r="M114" s="20">
        <f t="shared" si="1"/>
        <v>1</v>
      </c>
    </row>
    <row r="115" spans="1:13" ht="20.100000000000001" customHeight="1" x14ac:dyDescent="0.15">
      <c r="A115" s="1" t="s">
        <v>10</v>
      </c>
      <c r="B115" s="1" t="s">
        <v>9214</v>
      </c>
      <c r="C115" s="1" t="s">
        <v>9265</v>
      </c>
      <c r="D115" s="1" t="s">
        <v>50</v>
      </c>
      <c r="E115" s="1" t="s">
        <v>51</v>
      </c>
      <c r="F115" s="1" t="s">
        <v>51</v>
      </c>
      <c r="G115" s="1" t="s">
        <v>82</v>
      </c>
      <c r="H115" s="1" t="s">
        <v>207</v>
      </c>
      <c r="I115" s="1" t="s">
        <v>84</v>
      </c>
      <c r="J115" s="1" t="s">
        <v>122</v>
      </c>
      <c r="K115" s="1" t="s">
        <v>9266</v>
      </c>
      <c r="L115" s="1"/>
      <c r="M115" s="20">
        <f t="shared" si="1"/>
        <v>1</v>
      </c>
    </row>
    <row r="116" spans="1:13" ht="20.100000000000001" customHeight="1" x14ac:dyDescent="0.15">
      <c r="A116" s="1" t="s">
        <v>10</v>
      </c>
      <c r="B116" s="1" t="s">
        <v>9214</v>
      </c>
      <c r="C116" s="1" t="s">
        <v>9267</v>
      </c>
      <c r="D116" s="1" t="s">
        <v>50</v>
      </c>
      <c r="E116" s="1" t="s">
        <v>51</v>
      </c>
      <c r="F116" s="1" t="s">
        <v>51</v>
      </c>
      <c r="G116" s="1" t="s">
        <v>82</v>
      </c>
      <c r="H116" s="1" t="s">
        <v>207</v>
      </c>
      <c r="I116" s="1" t="s">
        <v>84</v>
      </c>
      <c r="J116" s="1" t="s">
        <v>122</v>
      </c>
      <c r="K116" s="1" t="s">
        <v>9268</v>
      </c>
      <c r="L116" s="1"/>
      <c r="M116" s="20">
        <f t="shared" si="1"/>
        <v>1</v>
      </c>
    </row>
    <row r="117" spans="1:13" ht="20.100000000000001" customHeight="1" x14ac:dyDescent="0.15">
      <c r="A117" s="1" t="s">
        <v>10</v>
      </c>
      <c r="B117" s="1" t="s">
        <v>9214</v>
      </c>
      <c r="C117" s="1" t="s">
        <v>9269</v>
      </c>
      <c r="D117" s="1" t="s">
        <v>50</v>
      </c>
      <c r="E117" s="1" t="s">
        <v>51</v>
      </c>
      <c r="F117" s="1" t="s">
        <v>51</v>
      </c>
      <c r="G117" s="1" t="s">
        <v>82</v>
      </c>
      <c r="H117" s="1" t="s">
        <v>207</v>
      </c>
      <c r="I117" s="1" t="s">
        <v>84</v>
      </c>
      <c r="J117" s="1" t="s">
        <v>122</v>
      </c>
      <c r="K117" s="1" t="s">
        <v>9270</v>
      </c>
      <c r="L117" s="1"/>
      <c r="M117" s="20">
        <f t="shared" si="1"/>
        <v>1</v>
      </c>
    </row>
    <row r="118" spans="1:13" ht="20.100000000000001" customHeight="1" x14ac:dyDescent="0.15">
      <c r="A118" s="1" t="s">
        <v>10</v>
      </c>
      <c r="B118" s="1" t="s">
        <v>9214</v>
      </c>
      <c r="C118" s="1" t="s">
        <v>9271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121</v>
      </c>
      <c r="I118" s="1" t="s">
        <v>662</v>
      </c>
      <c r="J118" s="1" t="s">
        <v>663</v>
      </c>
      <c r="K118" s="1" t="s">
        <v>9272</v>
      </c>
      <c r="L118" s="1"/>
      <c r="M118" s="20">
        <f t="shared" si="1"/>
        <v>1</v>
      </c>
    </row>
    <row r="119" spans="1:13" ht="20.100000000000001" customHeight="1" x14ac:dyDescent="0.15">
      <c r="A119" s="1" t="s">
        <v>10</v>
      </c>
      <c r="B119" s="1" t="s">
        <v>9214</v>
      </c>
      <c r="C119" s="1" t="s">
        <v>9273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121</v>
      </c>
      <c r="I119" s="1" t="s">
        <v>662</v>
      </c>
      <c r="J119" s="1" t="s">
        <v>663</v>
      </c>
      <c r="K119" s="1" t="s">
        <v>9274</v>
      </c>
      <c r="L119" s="1"/>
      <c r="M119" s="20">
        <f t="shared" si="1"/>
        <v>1</v>
      </c>
    </row>
    <row r="120" spans="1:13" ht="20.100000000000001" customHeight="1" x14ac:dyDescent="0.15">
      <c r="A120" s="1" t="s">
        <v>10</v>
      </c>
      <c r="B120" s="1" t="s">
        <v>9214</v>
      </c>
      <c r="C120" s="1" t="s">
        <v>9275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207</v>
      </c>
      <c r="I120" s="1" t="s">
        <v>84</v>
      </c>
      <c r="J120" s="1" t="s">
        <v>122</v>
      </c>
      <c r="K120" s="1" t="s">
        <v>9276</v>
      </c>
      <c r="L120" s="1"/>
      <c r="M120" s="20">
        <f t="shared" si="1"/>
        <v>1</v>
      </c>
    </row>
    <row r="121" spans="1:13" ht="20.100000000000001" customHeight="1" x14ac:dyDescent="0.15">
      <c r="A121" s="1" t="s">
        <v>10</v>
      </c>
      <c r="B121" s="1" t="s">
        <v>9214</v>
      </c>
      <c r="C121" s="1" t="s">
        <v>9277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121</v>
      </c>
      <c r="I121" s="1" t="s">
        <v>662</v>
      </c>
      <c r="J121" s="1" t="s">
        <v>663</v>
      </c>
      <c r="K121" s="1" t="s">
        <v>9278</v>
      </c>
      <c r="L121" s="1"/>
      <c r="M121" s="20">
        <f t="shared" si="1"/>
        <v>1</v>
      </c>
    </row>
    <row r="122" spans="1:13" ht="20.100000000000001" customHeight="1" x14ac:dyDescent="0.15">
      <c r="A122" s="1" t="s">
        <v>10</v>
      </c>
      <c r="B122" s="1" t="s">
        <v>9214</v>
      </c>
      <c r="C122" s="1" t="s">
        <v>9279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207</v>
      </c>
      <c r="I122" s="1" t="s">
        <v>84</v>
      </c>
      <c r="J122" s="1" t="s">
        <v>122</v>
      </c>
      <c r="K122" s="1" t="s">
        <v>9280</v>
      </c>
      <c r="L122" s="1"/>
      <c r="M122" s="20">
        <f t="shared" si="1"/>
        <v>1</v>
      </c>
    </row>
    <row r="123" spans="1:13" ht="20.100000000000001" customHeight="1" x14ac:dyDescent="0.15">
      <c r="A123" s="1" t="s">
        <v>10</v>
      </c>
      <c r="B123" s="1" t="s">
        <v>9214</v>
      </c>
      <c r="C123" s="1" t="s">
        <v>9281</v>
      </c>
      <c r="D123" s="1" t="s">
        <v>78</v>
      </c>
      <c r="E123" s="1" t="s">
        <v>51</v>
      </c>
      <c r="F123" s="1" t="s">
        <v>51</v>
      </c>
      <c r="G123" s="1" t="s">
        <v>82</v>
      </c>
      <c r="H123" s="1" t="s">
        <v>207</v>
      </c>
      <c r="I123" s="1" t="s">
        <v>84</v>
      </c>
      <c r="J123" s="1" t="s">
        <v>122</v>
      </c>
      <c r="K123" s="1" t="s">
        <v>9282</v>
      </c>
      <c r="L123" s="1"/>
      <c r="M123" s="20">
        <f t="shared" si="1"/>
        <v>1</v>
      </c>
    </row>
    <row r="124" spans="1:13" ht="20.100000000000001" customHeight="1" x14ac:dyDescent="0.15">
      <c r="A124" s="1" t="s">
        <v>10</v>
      </c>
      <c r="B124" s="1" t="s">
        <v>9214</v>
      </c>
      <c r="C124" s="1" t="s">
        <v>9283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207</v>
      </c>
      <c r="I124" s="1" t="s">
        <v>84</v>
      </c>
      <c r="J124" s="1" t="s">
        <v>122</v>
      </c>
      <c r="K124" s="1" t="s">
        <v>9284</v>
      </c>
      <c r="L124" s="1"/>
      <c r="M124" s="20">
        <f t="shared" si="1"/>
        <v>1</v>
      </c>
    </row>
    <row r="125" spans="1:13" ht="20.100000000000001" customHeight="1" x14ac:dyDescent="0.15">
      <c r="A125" s="1" t="s">
        <v>10</v>
      </c>
      <c r="B125" s="1" t="s">
        <v>9214</v>
      </c>
      <c r="C125" s="1" t="s">
        <v>9285</v>
      </c>
      <c r="D125" s="1" t="s">
        <v>78</v>
      </c>
      <c r="E125" s="1" t="s">
        <v>51</v>
      </c>
      <c r="F125" s="1" t="s">
        <v>51</v>
      </c>
      <c r="G125" s="1" t="s">
        <v>82</v>
      </c>
      <c r="H125" s="1" t="s">
        <v>207</v>
      </c>
      <c r="I125" s="1" t="s">
        <v>84</v>
      </c>
      <c r="J125" s="1" t="s">
        <v>122</v>
      </c>
      <c r="K125" s="1" t="s">
        <v>9286</v>
      </c>
      <c r="L125" s="1"/>
      <c r="M125" s="20">
        <f t="shared" si="1"/>
        <v>1</v>
      </c>
    </row>
    <row r="126" spans="1:13" ht="20.100000000000001" customHeight="1" x14ac:dyDescent="0.15">
      <c r="A126" s="1" t="s">
        <v>10</v>
      </c>
      <c r="B126" s="1" t="s">
        <v>9214</v>
      </c>
      <c r="C126" s="1" t="s">
        <v>9287</v>
      </c>
      <c r="D126" s="1" t="s">
        <v>78</v>
      </c>
      <c r="E126" s="1" t="s">
        <v>51</v>
      </c>
      <c r="F126" s="1" t="s">
        <v>51</v>
      </c>
      <c r="G126" s="1" t="s">
        <v>82</v>
      </c>
      <c r="H126" s="1" t="s">
        <v>207</v>
      </c>
      <c r="I126" s="1" t="s">
        <v>84</v>
      </c>
      <c r="J126" s="1" t="s">
        <v>122</v>
      </c>
      <c r="K126" s="1" t="s">
        <v>9288</v>
      </c>
      <c r="L126" s="1"/>
      <c r="M126" s="20">
        <f t="shared" si="1"/>
        <v>1</v>
      </c>
    </row>
    <row r="127" spans="1:13" ht="20.100000000000001" customHeight="1" x14ac:dyDescent="0.15">
      <c r="A127" s="1" t="s">
        <v>10</v>
      </c>
      <c r="B127" s="1" t="s">
        <v>9214</v>
      </c>
      <c r="C127" s="1" t="s">
        <v>9289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207</v>
      </c>
      <c r="I127" s="1" t="s">
        <v>84</v>
      </c>
      <c r="J127" s="1" t="s">
        <v>122</v>
      </c>
      <c r="K127" s="1" t="s">
        <v>9290</v>
      </c>
      <c r="L127" s="1"/>
      <c r="M127" s="20">
        <f t="shared" si="1"/>
        <v>1</v>
      </c>
    </row>
    <row r="128" spans="1:13" ht="20.100000000000001" customHeight="1" x14ac:dyDescent="0.15">
      <c r="A128" s="1" t="s">
        <v>10</v>
      </c>
      <c r="B128" s="1" t="s">
        <v>9214</v>
      </c>
      <c r="C128" s="1" t="s">
        <v>9291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207</v>
      </c>
      <c r="I128" s="1" t="s">
        <v>84</v>
      </c>
      <c r="J128" s="1" t="s">
        <v>122</v>
      </c>
      <c r="K128" s="1" t="s">
        <v>9292</v>
      </c>
      <c r="L128" s="1"/>
      <c r="M128" s="20">
        <f t="shared" si="1"/>
        <v>1</v>
      </c>
    </row>
    <row r="129" spans="1:13" ht="20.100000000000001" customHeight="1" x14ac:dyDescent="0.15">
      <c r="A129" s="1" t="s">
        <v>10</v>
      </c>
      <c r="B129" s="1" t="s">
        <v>9214</v>
      </c>
      <c r="C129" s="1" t="s">
        <v>9293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207</v>
      </c>
      <c r="I129" s="1" t="s">
        <v>84</v>
      </c>
      <c r="J129" s="1" t="s">
        <v>122</v>
      </c>
      <c r="K129" s="1" t="s">
        <v>9294</v>
      </c>
      <c r="L129" s="1"/>
      <c r="M129" s="20">
        <f t="shared" si="1"/>
        <v>1</v>
      </c>
    </row>
    <row r="130" spans="1:13" ht="20.100000000000001" customHeight="1" x14ac:dyDescent="0.15">
      <c r="A130" s="1" t="s">
        <v>10</v>
      </c>
      <c r="B130" s="1" t="s">
        <v>9214</v>
      </c>
      <c r="C130" s="1" t="s">
        <v>9295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207</v>
      </c>
      <c r="I130" s="1" t="s">
        <v>84</v>
      </c>
      <c r="J130" s="1" t="s">
        <v>122</v>
      </c>
      <c r="K130" s="1" t="s">
        <v>9296</v>
      </c>
      <c r="L130" s="1"/>
      <c r="M130" s="20">
        <f t="shared" si="1"/>
        <v>1</v>
      </c>
    </row>
    <row r="131" spans="1:13" ht="20.100000000000001" customHeight="1" x14ac:dyDescent="0.15">
      <c r="A131" s="1" t="s">
        <v>10</v>
      </c>
      <c r="B131" s="1" t="s">
        <v>9214</v>
      </c>
      <c r="C131" s="1" t="s">
        <v>9297</v>
      </c>
      <c r="D131" s="1" t="s">
        <v>78</v>
      </c>
      <c r="E131" s="1" t="s">
        <v>51</v>
      </c>
      <c r="F131" s="1" t="s">
        <v>179</v>
      </c>
      <c r="G131" s="1" t="s">
        <v>82</v>
      </c>
      <c r="H131" s="1" t="s">
        <v>2234</v>
      </c>
      <c r="I131" s="1" t="s">
        <v>84</v>
      </c>
      <c r="J131" s="1" t="s">
        <v>632</v>
      </c>
      <c r="K131" s="1" t="s">
        <v>9298</v>
      </c>
      <c r="L131" s="1"/>
      <c r="M131" s="20">
        <f t="shared" si="1"/>
        <v>0</v>
      </c>
    </row>
    <row r="132" spans="1:13" ht="20.100000000000001" customHeight="1" x14ac:dyDescent="0.15">
      <c r="A132" s="1" t="s">
        <v>10</v>
      </c>
      <c r="B132" s="1" t="s">
        <v>9214</v>
      </c>
      <c r="C132" s="1" t="s">
        <v>9299</v>
      </c>
      <c r="D132" s="1" t="s">
        <v>78</v>
      </c>
      <c r="E132" s="1" t="s">
        <v>51</v>
      </c>
      <c r="F132" s="1" t="s">
        <v>179</v>
      </c>
      <c r="G132" s="1" t="s">
        <v>82</v>
      </c>
      <c r="H132" s="1" t="s">
        <v>2234</v>
      </c>
      <c r="I132" s="1" t="s">
        <v>84</v>
      </c>
      <c r="J132" s="1" t="s">
        <v>632</v>
      </c>
      <c r="K132" s="1" t="s">
        <v>9300</v>
      </c>
      <c r="L132" s="1"/>
      <c r="M132" s="20">
        <f t="shared" si="1"/>
        <v>0</v>
      </c>
    </row>
    <row r="133" spans="1:13" ht="20.100000000000001" customHeight="1" x14ac:dyDescent="0.15">
      <c r="A133" s="1" t="s">
        <v>10</v>
      </c>
      <c r="B133" s="1" t="s">
        <v>9214</v>
      </c>
      <c r="C133" s="1" t="s">
        <v>9301</v>
      </c>
      <c r="D133" s="1" t="s">
        <v>78</v>
      </c>
      <c r="E133" s="1" t="s">
        <v>51</v>
      </c>
      <c r="F133" s="1" t="s">
        <v>179</v>
      </c>
      <c r="G133" s="1" t="s">
        <v>82</v>
      </c>
      <c r="H133" s="1" t="s">
        <v>2234</v>
      </c>
      <c r="I133" s="1" t="s">
        <v>84</v>
      </c>
      <c r="J133" s="1" t="s">
        <v>632</v>
      </c>
      <c r="K133" s="1" t="s">
        <v>9302</v>
      </c>
      <c r="L133" s="1"/>
      <c r="M133" s="20">
        <f t="shared" si="1"/>
        <v>0</v>
      </c>
    </row>
    <row r="134" spans="1:13" ht="20.100000000000001" customHeight="1" x14ac:dyDescent="0.15">
      <c r="A134" s="1" t="s">
        <v>10</v>
      </c>
      <c r="B134" s="1" t="s">
        <v>9214</v>
      </c>
      <c r="C134" s="1" t="s">
        <v>9303</v>
      </c>
      <c r="D134" s="1" t="s">
        <v>78</v>
      </c>
      <c r="E134" s="1" t="s">
        <v>51</v>
      </c>
      <c r="F134" s="1" t="s">
        <v>51</v>
      </c>
      <c r="G134" s="1" t="s">
        <v>82</v>
      </c>
      <c r="H134" s="1" t="s">
        <v>207</v>
      </c>
      <c r="I134" s="1" t="s">
        <v>84</v>
      </c>
      <c r="J134" s="1" t="s">
        <v>122</v>
      </c>
      <c r="K134" s="1" t="s">
        <v>9304</v>
      </c>
      <c r="L134" s="1"/>
      <c r="M134" s="20">
        <f t="shared" si="1"/>
        <v>1</v>
      </c>
    </row>
    <row r="135" spans="1:13" ht="20.100000000000001" customHeight="1" x14ac:dyDescent="0.15">
      <c r="A135" s="1" t="s">
        <v>10</v>
      </c>
      <c r="B135" s="1" t="s">
        <v>9214</v>
      </c>
      <c r="C135" s="1" t="s">
        <v>9305</v>
      </c>
      <c r="D135" s="1" t="s">
        <v>78</v>
      </c>
      <c r="E135" s="1" t="s">
        <v>51</v>
      </c>
      <c r="F135" s="1" t="s">
        <v>51</v>
      </c>
      <c r="G135" s="1" t="s">
        <v>82</v>
      </c>
      <c r="H135" s="1" t="s">
        <v>207</v>
      </c>
      <c r="I135" s="1" t="s">
        <v>84</v>
      </c>
      <c r="J135" s="1" t="s">
        <v>122</v>
      </c>
      <c r="K135" s="1" t="s">
        <v>9306</v>
      </c>
      <c r="L135" s="1"/>
      <c r="M135" s="20">
        <f t="shared" si="1"/>
        <v>1</v>
      </c>
    </row>
    <row r="136" spans="1:13" ht="20.100000000000001" customHeight="1" x14ac:dyDescent="0.15">
      <c r="A136" s="1" t="s">
        <v>10</v>
      </c>
      <c r="B136" s="1" t="s">
        <v>9214</v>
      </c>
      <c r="C136" s="1" t="s">
        <v>9307</v>
      </c>
      <c r="D136" s="1" t="s">
        <v>78</v>
      </c>
      <c r="E136" s="1" t="s">
        <v>51</v>
      </c>
      <c r="F136" s="1" t="s">
        <v>51</v>
      </c>
      <c r="G136" s="1" t="s">
        <v>82</v>
      </c>
      <c r="H136" s="1" t="s">
        <v>207</v>
      </c>
      <c r="I136" s="1" t="s">
        <v>84</v>
      </c>
      <c r="J136" s="1" t="s">
        <v>122</v>
      </c>
      <c r="K136" s="1" t="s">
        <v>9308</v>
      </c>
      <c r="L136" s="1"/>
      <c r="M136" s="20">
        <f t="shared" ref="M136:M199" si="2">IF(F136="○",1,0)</f>
        <v>1</v>
      </c>
    </row>
    <row r="137" spans="1:13" ht="20.100000000000001" customHeight="1" x14ac:dyDescent="0.15">
      <c r="A137" s="1" t="s">
        <v>10</v>
      </c>
      <c r="B137" s="1" t="s">
        <v>9214</v>
      </c>
      <c r="C137" s="1" t="s">
        <v>9309</v>
      </c>
      <c r="D137" s="1" t="s">
        <v>78</v>
      </c>
      <c r="E137" s="1" t="s">
        <v>51</v>
      </c>
      <c r="F137" s="1" t="s">
        <v>179</v>
      </c>
      <c r="G137" s="1" t="s">
        <v>82</v>
      </c>
      <c r="H137" s="1" t="s">
        <v>2234</v>
      </c>
      <c r="I137" s="1" t="s">
        <v>84</v>
      </c>
      <c r="J137" s="1" t="s">
        <v>632</v>
      </c>
      <c r="K137" s="1" t="s">
        <v>9310</v>
      </c>
      <c r="L137" s="1"/>
      <c r="M137" s="20">
        <f t="shared" si="2"/>
        <v>0</v>
      </c>
    </row>
    <row r="138" spans="1:13" ht="20.100000000000001" customHeight="1" x14ac:dyDescent="0.15">
      <c r="A138" s="1" t="s">
        <v>10</v>
      </c>
      <c r="B138" s="1" t="s">
        <v>9214</v>
      </c>
      <c r="C138" s="1" t="s">
        <v>9311</v>
      </c>
      <c r="D138" s="1" t="s">
        <v>78</v>
      </c>
      <c r="E138" s="1" t="s">
        <v>51</v>
      </c>
      <c r="F138" s="1" t="s">
        <v>51</v>
      </c>
      <c r="G138" s="1" t="s">
        <v>82</v>
      </c>
      <c r="H138" s="1" t="s">
        <v>207</v>
      </c>
      <c r="I138" s="1" t="s">
        <v>84</v>
      </c>
      <c r="J138" s="1" t="s">
        <v>122</v>
      </c>
      <c r="K138" s="1" t="s">
        <v>9312</v>
      </c>
      <c r="L138" s="1"/>
      <c r="M138" s="20">
        <f t="shared" si="2"/>
        <v>1</v>
      </c>
    </row>
    <row r="139" spans="1:13" ht="20.100000000000001" customHeight="1" x14ac:dyDescent="0.15">
      <c r="A139" s="1" t="s">
        <v>10</v>
      </c>
      <c r="B139" s="1" t="s">
        <v>9214</v>
      </c>
      <c r="C139" s="1" t="s">
        <v>9313</v>
      </c>
      <c r="D139" s="1" t="s">
        <v>78</v>
      </c>
      <c r="E139" s="1" t="s">
        <v>51</v>
      </c>
      <c r="F139" s="1" t="s">
        <v>51</v>
      </c>
      <c r="G139" s="1" t="s">
        <v>82</v>
      </c>
      <c r="H139" s="1" t="s">
        <v>207</v>
      </c>
      <c r="I139" s="1" t="s">
        <v>84</v>
      </c>
      <c r="J139" s="1" t="s">
        <v>122</v>
      </c>
      <c r="K139" s="1" t="s">
        <v>9314</v>
      </c>
      <c r="L139" s="1"/>
      <c r="M139" s="20">
        <f t="shared" si="2"/>
        <v>1</v>
      </c>
    </row>
    <row r="140" spans="1:13" ht="20.100000000000001" customHeight="1" x14ac:dyDescent="0.15">
      <c r="A140" s="1" t="s">
        <v>10</v>
      </c>
      <c r="B140" s="1" t="s">
        <v>9214</v>
      </c>
      <c r="C140" s="1" t="s">
        <v>9315</v>
      </c>
      <c r="D140" s="1" t="s">
        <v>78</v>
      </c>
      <c r="E140" s="1" t="s">
        <v>51</v>
      </c>
      <c r="F140" s="1" t="s">
        <v>51</v>
      </c>
      <c r="G140" s="1" t="s">
        <v>82</v>
      </c>
      <c r="H140" s="1" t="s">
        <v>207</v>
      </c>
      <c r="I140" s="1" t="s">
        <v>84</v>
      </c>
      <c r="J140" s="1" t="s">
        <v>122</v>
      </c>
      <c r="K140" s="1" t="s">
        <v>9316</v>
      </c>
      <c r="L140" s="1"/>
      <c r="M140" s="20">
        <f t="shared" si="2"/>
        <v>1</v>
      </c>
    </row>
    <row r="141" spans="1:13" ht="20.100000000000001" customHeight="1" x14ac:dyDescent="0.15">
      <c r="A141" s="1" t="s">
        <v>10</v>
      </c>
      <c r="B141" s="1" t="s">
        <v>9214</v>
      </c>
      <c r="C141" s="1" t="s">
        <v>9317</v>
      </c>
      <c r="D141" s="1" t="s">
        <v>78</v>
      </c>
      <c r="E141" s="1" t="s">
        <v>51</v>
      </c>
      <c r="F141" s="1" t="s">
        <v>51</v>
      </c>
      <c r="G141" s="1" t="s">
        <v>82</v>
      </c>
      <c r="H141" s="1" t="s">
        <v>207</v>
      </c>
      <c r="I141" s="1" t="s">
        <v>84</v>
      </c>
      <c r="J141" s="1" t="s">
        <v>122</v>
      </c>
      <c r="K141" s="1" t="s">
        <v>9318</v>
      </c>
      <c r="L141" s="1"/>
      <c r="M141" s="20">
        <f t="shared" si="2"/>
        <v>1</v>
      </c>
    </row>
    <row r="142" spans="1:13" ht="20.100000000000001" customHeight="1" x14ac:dyDescent="0.15">
      <c r="A142" s="1" t="s">
        <v>10</v>
      </c>
      <c r="B142" s="1" t="s">
        <v>9319</v>
      </c>
      <c r="C142" s="1" t="s">
        <v>9320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739</v>
      </c>
      <c r="I142" s="1" t="s">
        <v>1141</v>
      </c>
      <c r="J142" s="1" t="s">
        <v>9120</v>
      </c>
      <c r="K142" s="1" t="s">
        <v>9321</v>
      </c>
      <c r="L142" s="1"/>
      <c r="M142" s="20">
        <f t="shared" si="2"/>
        <v>1</v>
      </c>
    </row>
    <row r="143" spans="1:13" ht="20.100000000000001" customHeight="1" x14ac:dyDescent="0.15">
      <c r="A143" s="1" t="s">
        <v>10</v>
      </c>
      <c r="B143" s="1" t="s">
        <v>9322</v>
      </c>
      <c r="C143" s="1" t="s">
        <v>9323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1141</v>
      </c>
      <c r="J143" s="1" t="s">
        <v>96</v>
      </c>
      <c r="K143" s="1" t="s">
        <v>9324</v>
      </c>
      <c r="L143" s="1"/>
      <c r="M143" s="20">
        <f t="shared" si="2"/>
        <v>1</v>
      </c>
    </row>
    <row r="144" spans="1:13" ht="20.100000000000001" customHeight="1" x14ac:dyDescent="0.15">
      <c r="A144" s="1" t="s">
        <v>10</v>
      </c>
      <c r="B144" s="1" t="s">
        <v>9322</v>
      </c>
      <c r="C144" s="1" t="s">
        <v>9325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1141</v>
      </c>
      <c r="J144" s="1" t="s">
        <v>96</v>
      </c>
      <c r="K144" s="1" t="s">
        <v>9326</v>
      </c>
      <c r="L144" s="1"/>
      <c r="M144" s="20">
        <f t="shared" si="2"/>
        <v>1</v>
      </c>
    </row>
    <row r="145" spans="1:13" ht="20.100000000000001" customHeight="1" x14ac:dyDescent="0.15">
      <c r="A145" s="1" t="s">
        <v>10</v>
      </c>
      <c r="B145" s="1" t="s">
        <v>9322</v>
      </c>
      <c r="C145" s="1" t="s">
        <v>9327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1141</v>
      </c>
      <c r="J145" s="1" t="s">
        <v>96</v>
      </c>
      <c r="K145" s="1" t="s">
        <v>9328</v>
      </c>
      <c r="L145" s="1"/>
      <c r="M145" s="20">
        <f t="shared" si="2"/>
        <v>1</v>
      </c>
    </row>
    <row r="146" spans="1:13" ht="20.100000000000001" customHeight="1" x14ac:dyDescent="0.15">
      <c r="A146" s="1" t="s">
        <v>10</v>
      </c>
      <c r="B146" s="1" t="s">
        <v>9322</v>
      </c>
      <c r="C146" s="1" t="s">
        <v>9329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1141</v>
      </c>
      <c r="J146" s="1" t="s">
        <v>96</v>
      </c>
      <c r="K146" s="1" t="s">
        <v>9330</v>
      </c>
      <c r="L146" s="1"/>
      <c r="M146" s="20">
        <f t="shared" si="2"/>
        <v>1</v>
      </c>
    </row>
    <row r="147" spans="1:13" ht="20.100000000000001" customHeight="1" x14ac:dyDescent="0.15">
      <c r="A147" s="1" t="s">
        <v>10</v>
      </c>
      <c r="B147" s="1" t="s">
        <v>9322</v>
      </c>
      <c r="C147" s="1" t="s">
        <v>9331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1141</v>
      </c>
      <c r="J147" s="1" t="s">
        <v>96</v>
      </c>
      <c r="K147" s="1" t="s">
        <v>9332</v>
      </c>
      <c r="L147" s="1"/>
      <c r="M147" s="20">
        <f t="shared" si="2"/>
        <v>1</v>
      </c>
    </row>
    <row r="148" spans="1:13" ht="20.100000000000001" customHeight="1" x14ac:dyDescent="0.15">
      <c r="A148" s="1" t="s">
        <v>10</v>
      </c>
      <c r="B148" s="1" t="s">
        <v>9322</v>
      </c>
      <c r="C148" s="1" t="s">
        <v>9333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1141</v>
      </c>
      <c r="J148" s="1" t="s">
        <v>96</v>
      </c>
      <c r="K148" s="1" t="s">
        <v>9334</v>
      </c>
      <c r="L148" s="1"/>
      <c r="M148" s="20">
        <f t="shared" si="2"/>
        <v>1</v>
      </c>
    </row>
    <row r="149" spans="1:13" ht="20.100000000000001" customHeight="1" x14ac:dyDescent="0.15">
      <c r="A149" s="1" t="s">
        <v>10</v>
      </c>
      <c r="B149" s="1" t="s">
        <v>9322</v>
      </c>
      <c r="C149" s="1" t="s">
        <v>9335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1141</v>
      </c>
      <c r="J149" s="1" t="s">
        <v>96</v>
      </c>
      <c r="K149" s="1" t="s">
        <v>9336</v>
      </c>
      <c r="L149" s="1"/>
      <c r="M149" s="20">
        <f t="shared" si="2"/>
        <v>1</v>
      </c>
    </row>
    <row r="150" spans="1:13" ht="20.100000000000001" customHeight="1" x14ac:dyDescent="0.15">
      <c r="A150" s="1" t="s">
        <v>10</v>
      </c>
      <c r="B150" s="1" t="s">
        <v>9322</v>
      </c>
      <c r="C150" s="1" t="s">
        <v>9337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1141</v>
      </c>
      <c r="J150" s="1" t="s">
        <v>96</v>
      </c>
      <c r="K150" s="1" t="s">
        <v>9338</v>
      </c>
      <c r="L150" s="1"/>
      <c r="M150" s="20">
        <f t="shared" si="2"/>
        <v>1</v>
      </c>
    </row>
    <row r="151" spans="1:13" ht="20.100000000000001" customHeight="1" x14ac:dyDescent="0.15">
      <c r="A151" s="1" t="s">
        <v>10</v>
      </c>
      <c r="B151" s="1" t="s">
        <v>9322</v>
      </c>
      <c r="C151" s="1" t="s">
        <v>9339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1141</v>
      </c>
      <c r="J151" s="1" t="s">
        <v>96</v>
      </c>
      <c r="K151" s="1" t="s">
        <v>9340</v>
      </c>
      <c r="L151" s="1"/>
      <c r="M151" s="20">
        <f t="shared" si="2"/>
        <v>1</v>
      </c>
    </row>
    <row r="152" spans="1:13" ht="20.100000000000001" customHeight="1" x14ac:dyDescent="0.15">
      <c r="A152" s="1" t="s">
        <v>10</v>
      </c>
      <c r="B152" s="1" t="s">
        <v>9322</v>
      </c>
      <c r="C152" s="1" t="s">
        <v>9341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1141</v>
      </c>
      <c r="J152" s="1" t="s">
        <v>96</v>
      </c>
      <c r="K152" s="1" t="s">
        <v>9342</v>
      </c>
      <c r="L152" s="1"/>
      <c r="M152" s="20">
        <f t="shared" si="2"/>
        <v>1</v>
      </c>
    </row>
    <row r="153" spans="1:13" ht="20.100000000000001" customHeight="1" x14ac:dyDescent="0.15">
      <c r="A153" s="1" t="s">
        <v>10</v>
      </c>
      <c r="B153" s="1" t="s">
        <v>9322</v>
      </c>
      <c r="C153" s="1" t="s">
        <v>9343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1141</v>
      </c>
      <c r="J153" s="1" t="s">
        <v>96</v>
      </c>
      <c r="K153" s="1" t="s">
        <v>9344</v>
      </c>
      <c r="L153" s="1"/>
      <c r="M153" s="20">
        <f t="shared" si="2"/>
        <v>1</v>
      </c>
    </row>
    <row r="154" spans="1:13" ht="20.100000000000001" customHeight="1" x14ac:dyDescent="0.15">
      <c r="A154" s="1" t="s">
        <v>10</v>
      </c>
      <c r="B154" s="1" t="s">
        <v>9322</v>
      </c>
      <c r="C154" s="1" t="s">
        <v>9345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1141</v>
      </c>
      <c r="J154" s="1" t="s">
        <v>96</v>
      </c>
      <c r="K154" s="1" t="s">
        <v>9346</v>
      </c>
      <c r="L154" s="1"/>
      <c r="M154" s="20">
        <f t="shared" si="2"/>
        <v>1</v>
      </c>
    </row>
    <row r="155" spans="1:13" ht="20.100000000000001" customHeight="1" x14ac:dyDescent="0.15">
      <c r="A155" s="1" t="s">
        <v>10</v>
      </c>
      <c r="B155" s="1" t="s">
        <v>9322</v>
      </c>
      <c r="C155" s="1" t="s">
        <v>9347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1141</v>
      </c>
      <c r="J155" s="1" t="s">
        <v>96</v>
      </c>
      <c r="K155" s="1" t="s">
        <v>9348</v>
      </c>
      <c r="L155" s="1"/>
      <c r="M155" s="20">
        <f t="shared" si="2"/>
        <v>1</v>
      </c>
    </row>
    <row r="156" spans="1:13" ht="20.100000000000001" customHeight="1" x14ac:dyDescent="0.15">
      <c r="A156" s="1" t="s">
        <v>10</v>
      </c>
      <c r="B156" s="1" t="s">
        <v>9322</v>
      </c>
      <c r="C156" s="1" t="s">
        <v>9349</v>
      </c>
      <c r="D156" s="1" t="s">
        <v>78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662</v>
      </c>
      <c r="J156" s="1" t="s">
        <v>663</v>
      </c>
      <c r="K156" s="1" t="s">
        <v>9350</v>
      </c>
      <c r="L156" s="1"/>
      <c r="M156" s="20">
        <f t="shared" si="2"/>
        <v>1</v>
      </c>
    </row>
    <row r="157" spans="1:13" ht="20.100000000000001" customHeight="1" x14ac:dyDescent="0.15">
      <c r="A157" s="1" t="s">
        <v>10</v>
      </c>
      <c r="B157" s="1" t="s">
        <v>9322</v>
      </c>
      <c r="C157" s="1" t="s">
        <v>9351</v>
      </c>
      <c r="D157" s="1" t="s">
        <v>78</v>
      </c>
      <c r="E157" s="1" t="s">
        <v>51</v>
      </c>
      <c r="F157" s="1" t="s">
        <v>51</v>
      </c>
      <c r="G157" s="1" t="s">
        <v>52</v>
      </c>
      <c r="H157" s="1" t="s">
        <v>121</v>
      </c>
      <c r="I157" s="1" t="s">
        <v>662</v>
      </c>
      <c r="J157" s="1" t="s">
        <v>663</v>
      </c>
      <c r="K157" s="1" t="s">
        <v>9352</v>
      </c>
      <c r="L157" s="1"/>
      <c r="M157" s="20">
        <f t="shared" si="2"/>
        <v>1</v>
      </c>
    </row>
    <row r="158" spans="1:13" ht="20.100000000000001" customHeight="1" x14ac:dyDescent="0.15">
      <c r="A158" s="1" t="s">
        <v>10</v>
      </c>
      <c r="B158" s="1" t="s">
        <v>9322</v>
      </c>
      <c r="C158" s="1" t="s">
        <v>9353</v>
      </c>
      <c r="D158" s="1" t="s">
        <v>78</v>
      </c>
      <c r="E158" s="1" t="s">
        <v>51</v>
      </c>
      <c r="F158" s="1" t="s">
        <v>26832</v>
      </c>
      <c r="G158" s="1" t="s">
        <v>82</v>
      </c>
      <c r="H158" s="1" t="s">
        <v>83</v>
      </c>
      <c r="I158" s="1" t="s">
        <v>447</v>
      </c>
      <c r="J158" s="1" t="s">
        <v>7809</v>
      </c>
      <c r="K158" s="1" t="s">
        <v>9354</v>
      </c>
      <c r="L158" s="1"/>
      <c r="M158" s="20">
        <f t="shared" si="2"/>
        <v>0</v>
      </c>
    </row>
    <row r="159" spans="1:13" ht="20.100000000000001" customHeight="1" x14ac:dyDescent="0.15">
      <c r="A159" s="1" t="s">
        <v>10</v>
      </c>
      <c r="B159" s="1" t="s">
        <v>9322</v>
      </c>
      <c r="C159" s="1" t="s">
        <v>9355</v>
      </c>
      <c r="D159" s="1" t="s">
        <v>78</v>
      </c>
      <c r="E159" s="1" t="s">
        <v>51</v>
      </c>
      <c r="F159" s="1" t="s">
        <v>51</v>
      </c>
      <c r="G159" s="1" t="s">
        <v>52</v>
      </c>
      <c r="H159" s="1" t="s">
        <v>121</v>
      </c>
      <c r="I159" s="1" t="s">
        <v>662</v>
      </c>
      <c r="J159" s="1" t="s">
        <v>663</v>
      </c>
      <c r="K159" s="1" t="s">
        <v>9356</v>
      </c>
      <c r="L159" s="1"/>
      <c r="M159" s="20">
        <f t="shared" si="2"/>
        <v>1</v>
      </c>
    </row>
    <row r="160" spans="1:13" ht="20.100000000000001" customHeight="1" x14ac:dyDescent="0.15">
      <c r="A160" s="1" t="s">
        <v>10</v>
      </c>
      <c r="B160" s="1" t="s">
        <v>9322</v>
      </c>
      <c r="C160" s="1" t="s">
        <v>9357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1141</v>
      </c>
      <c r="J160" s="1" t="s">
        <v>96</v>
      </c>
      <c r="K160" s="1" t="s">
        <v>9358</v>
      </c>
      <c r="L160" s="1"/>
      <c r="M160" s="20">
        <f t="shared" si="2"/>
        <v>1</v>
      </c>
    </row>
    <row r="161" spans="1:13" ht="20.100000000000001" customHeight="1" x14ac:dyDescent="0.15">
      <c r="A161" s="1" t="s">
        <v>10</v>
      </c>
      <c r="B161" s="1" t="s">
        <v>9322</v>
      </c>
      <c r="C161" s="1" t="s">
        <v>9359</v>
      </c>
      <c r="D161" s="1" t="s">
        <v>78</v>
      </c>
      <c r="E161" s="1" t="s">
        <v>51</v>
      </c>
      <c r="F161" s="1" t="s">
        <v>51</v>
      </c>
      <c r="G161" s="1" t="s">
        <v>52</v>
      </c>
      <c r="H161" s="1" t="s">
        <v>121</v>
      </c>
      <c r="I161" s="1" t="s">
        <v>662</v>
      </c>
      <c r="J161" s="1" t="s">
        <v>663</v>
      </c>
      <c r="K161" s="1" t="s">
        <v>9360</v>
      </c>
      <c r="L161" s="1"/>
      <c r="M161" s="20">
        <f t="shared" si="2"/>
        <v>1</v>
      </c>
    </row>
    <row r="162" spans="1:13" ht="20.100000000000001" customHeight="1" x14ac:dyDescent="0.15">
      <c r="A162" s="1" t="s">
        <v>10</v>
      </c>
      <c r="B162" s="1" t="s">
        <v>9322</v>
      </c>
      <c r="C162" s="1" t="s">
        <v>9361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1141</v>
      </c>
      <c r="J162" s="1" t="s">
        <v>96</v>
      </c>
      <c r="K162" s="1" t="s">
        <v>9362</v>
      </c>
      <c r="L162" s="1"/>
      <c r="M162" s="20">
        <f t="shared" si="2"/>
        <v>1</v>
      </c>
    </row>
    <row r="163" spans="1:13" ht="20.100000000000001" customHeight="1" x14ac:dyDescent="0.15">
      <c r="A163" s="1" t="s">
        <v>10</v>
      </c>
      <c r="B163" s="1" t="s">
        <v>9322</v>
      </c>
      <c r="C163" s="1" t="s">
        <v>9363</v>
      </c>
      <c r="D163" s="1" t="s">
        <v>78</v>
      </c>
      <c r="E163" s="1" t="s">
        <v>51</v>
      </c>
      <c r="F163" s="1" t="s">
        <v>179</v>
      </c>
      <c r="G163" s="1" t="s">
        <v>82</v>
      </c>
      <c r="H163" s="1" t="s">
        <v>83</v>
      </c>
      <c r="I163" s="1" t="s">
        <v>447</v>
      </c>
      <c r="J163" s="1" t="s">
        <v>7809</v>
      </c>
      <c r="K163" s="1" t="s">
        <v>9364</v>
      </c>
      <c r="L163" s="1"/>
      <c r="M163" s="20">
        <f t="shared" si="2"/>
        <v>0</v>
      </c>
    </row>
    <row r="164" spans="1:13" ht="20.100000000000001" customHeight="1" x14ac:dyDescent="0.15">
      <c r="A164" s="1" t="s">
        <v>10</v>
      </c>
      <c r="B164" s="1" t="s">
        <v>9322</v>
      </c>
      <c r="C164" s="1" t="s">
        <v>9365</v>
      </c>
      <c r="D164" s="1" t="s">
        <v>78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1141</v>
      </c>
      <c r="J164" s="1" t="s">
        <v>96</v>
      </c>
      <c r="K164" s="1" t="s">
        <v>9366</v>
      </c>
      <c r="L164" s="1"/>
      <c r="M164" s="20">
        <f t="shared" si="2"/>
        <v>1</v>
      </c>
    </row>
    <row r="165" spans="1:13" ht="20.100000000000001" customHeight="1" x14ac:dyDescent="0.15">
      <c r="A165" s="1" t="s">
        <v>10</v>
      </c>
      <c r="B165" s="1" t="s">
        <v>9322</v>
      </c>
      <c r="C165" s="1" t="s">
        <v>9367</v>
      </c>
      <c r="D165" s="1" t="s">
        <v>78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1141</v>
      </c>
      <c r="J165" s="1" t="s">
        <v>96</v>
      </c>
      <c r="K165" s="1" t="s">
        <v>9368</v>
      </c>
      <c r="L165" s="1"/>
      <c r="M165" s="20">
        <f t="shared" si="2"/>
        <v>1</v>
      </c>
    </row>
    <row r="166" spans="1:13" ht="20.100000000000001" customHeight="1" x14ac:dyDescent="0.15">
      <c r="A166" s="1" t="s">
        <v>10</v>
      </c>
      <c r="B166" s="1" t="s">
        <v>9322</v>
      </c>
      <c r="C166" s="1" t="s">
        <v>9369</v>
      </c>
      <c r="D166" s="1" t="s">
        <v>78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1141</v>
      </c>
      <c r="J166" s="1" t="s">
        <v>96</v>
      </c>
      <c r="K166" s="1" t="s">
        <v>9370</v>
      </c>
      <c r="L166" s="1"/>
      <c r="M166" s="20">
        <f t="shared" si="2"/>
        <v>1</v>
      </c>
    </row>
    <row r="167" spans="1:13" ht="20.100000000000001" customHeight="1" x14ac:dyDescent="0.15">
      <c r="A167" s="1" t="s">
        <v>10</v>
      </c>
      <c r="B167" s="1" t="s">
        <v>9322</v>
      </c>
      <c r="C167" s="1" t="s">
        <v>9371</v>
      </c>
      <c r="D167" s="1" t="s">
        <v>78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1141</v>
      </c>
      <c r="J167" s="1" t="s">
        <v>96</v>
      </c>
      <c r="K167" s="1" t="s">
        <v>9372</v>
      </c>
      <c r="L167" s="1"/>
      <c r="M167" s="20">
        <f t="shared" si="2"/>
        <v>1</v>
      </c>
    </row>
    <row r="168" spans="1:13" ht="20.100000000000001" customHeight="1" x14ac:dyDescent="0.15">
      <c r="A168" s="1" t="s">
        <v>10</v>
      </c>
      <c r="B168" s="1" t="s">
        <v>9322</v>
      </c>
      <c r="C168" s="1" t="s">
        <v>9373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1141</v>
      </c>
      <c r="J168" s="1" t="s">
        <v>96</v>
      </c>
      <c r="K168" s="1" t="s">
        <v>9374</v>
      </c>
      <c r="L168" s="1"/>
      <c r="M168" s="20">
        <f t="shared" si="2"/>
        <v>1</v>
      </c>
    </row>
    <row r="169" spans="1:13" ht="20.100000000000001" customHeight="1" x14ac:dyDescent="0.15">
      <c r="A169" s="1" t="s">
        <v>10</v>
      </c>
      <c r="B169" s="1" t="s">
        <v>9322</v>
      </c>
      <c r="C169" s="1" t="s">
        <v>9375</v>
      </c>
      <c r="D169" s="1" t="s">
        <v>78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1141</v>
      </c>
      <c r="J169" s="1" t="s">
        <v>96</v>
      </c>
      <c r="K169" s="1" t="s">
        <v>9376</v>
      </c>
      <c r="L169" s="1"/>
      <c r="M169" s="20">
        <f t="shared" si="2"/>
        <v>1</v>
      </c>
    </row>
    <row r="170" spans="1:13" ht="20.100000000000001" customHeight="1" x14ac:dyDescent="0.15">
      <c r="A170" s="1" t="s">
        <v>10</v>
      </c>
      <c r="B170" s="1" t="s">
        <v>9322</v>
      </c>
      <c r="C170" s="1" t="s">
        <v>9377</v>
      </c>
      <c r="D170" s="1" t="s">
        <v>78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1141</v>
      </c>
      <c r="J170" s="1" t="s">
        <v>96</v>
      </c>
      <c r="K170" s="1" t="s">
        <v>9378</v>
      </c>
      <c r="L170" s="1"/>
      <c r="M170" s="20">
        <f t="shared" si="2"/>
        <v>1</v>
      </c>
    </row>
    <row r="171" spans="1:13" ht="20.100000000000001" customHeight="1" x14ac:dyDescent="0.15">
      <c r="A171" s="1" t="s">
        <v>10</v>
      </c>
      <c r="B171" s="1" t="s">
        <v>9379</v>
      </c>
      <c r="C171" s="1" t="s">
        <v>9380</v>
      </c>
      <c r="D171" s="1" t="s">
        <v>50</v>
      </c>
      <c r="E171" s="1" t="s">
        <v>51</v>
      </c>
      <c r="F171" s="1" t="s">
        <v>51</v>
      </c>
      <c r="G171" s="1" t="s">
        <v>52</v>
      </c>
      <c r="H171" s="1" t="s">
        <v>739</v>
      </c>
      <c r="I171" s="1" t="s">
        <v>1141</v>
      </c>
      <c r="J171" s="1" t="s">
        <v>9120</v>
      </c>
      <c r="K171" s="1" t="s">
        <v>9381</v>
      </c>
      <c r="L171" s="1"/>
      <c r="M171" s="20">
        <f t="shared" si="2"/>
        <v>1</v>
      </c>
    </row>
    <row r="172" spans="1:13" ht="20.100000000000001" customHeight="1" x14ac:dyDescent="0.15">
      <c r="A172" s="1" t="s">
        <v>10</v>
      </c>
      <c r="B172" s="1" t="s">
        <v>9379</v>
      </c>
      <c r="C172" s="1" t="s">
        <v>9382</v>
      </c>
      <c r="D172" s="1" t="s">
        <v>50</v>
      </c>
      <c r="E172" s="1" t="s">
        <v>51</v>
      </c>
      <c r="F172" s="1" t="s">
        <v>51</v>
      </c>
      <c r="G172" s="1" t="s">
        <v>52</v>
      </c>
      <c r="H172" s="1" t="s">
        <v>739</v>
      </c>
      <c r="I172" s="1" t="s">
        <v>1141</v>
      </c>
      <c r="J172" s="1" t="s">
        <v>9120</v>
      </c>
      <c r="K172" s="1" t="s">
        <v>9383</v>
      </c>
      <c r="L172" s="1"/>
      <c r="M172" s="20">
        <f t="shared" si="2"/>
        <v>1</v>
      </c>
    </row>
    <row r="173" spans="1:13" ht="20.100000000000001" customHeight="1" x14ac:dyDescent="0.15">
      <c r="A173" s="1" t="s">
        <v>10</v>
      </c>
      <c r="B173" s="1" t="s">
        <v>9379</v>
      </c>
      <c r="C173" s="1" t="s">
        <v>9384</v>
      </c>
      <c r="D173" s="1" t="s">
        <v>50</v>
      </c>
      <c r="E173" s="1" t="s">
        <v>51</v>
      </c>
      <c r="F173" s="1" t="s">
        <v>51</v>
      </c>
      <c r="G173" s="1" t="s">
        <v>52</v>
      </c>
      <c r="H173" s="1" t="s">
        <v>739</v>
      </c>
      <c r="I173" s="1" t="s">
        <v>1141</v>
      </c>
      <c r="J173" s="1" t="s">
        <v>9120</v>
      </c>
      <c r="K173" s="1" t="s">
        <v>9385</v>
      </c>
      <c r="L173" s="1"/>
      <c r="M173" s="20">
        <f t="shared" si="2"/>
        <v>1</v>
      </c>
    </row>
    <row r="174" spans="1:13" ht="20.100000000000001" customHeight="1" x14ac:dyDescent="0.15">
      <c r="A174" s="1" t="s">
        <v>10</v>
      </c>
      <c r="B174" s="1" t="s">
        <v>9379</v>
      </c>
      <c r="C174" s="1" t="s">
        <v>9386</v>
      </c>
      <c r="D174" s="1" t="s">
        <v>50</v>
      </c>
      <c r="E174" s="1" t="s">
        <v>51</v>
      </c>
      <c r="F174" s="1" t="s">
        <v>51</v>
      </c>
      <c r="G174" s="1" t="s">
        <v>52</v>
      </c>
      <c r="H174" s="1" t="s">
        <v>739</v>
      </c>
      <c r="I174" s="1" t="s">
        <v>1141</v>
      </c>
      <c r="J174" s="1" t="s">
        <v>9120</v>
      </c>
      <c r="K174" s="1" t="s">
        <v>9387</v>
      </c>
      <c r="L174" s="1"/>
      <c r="M174" s="20">
        <f t="shared" si="2"/>
        <v>1</v>
      </c>
    </row>
    <row r="175" spans="1:13" ht="20.100000000000001" customHeight="1" x14ac:dyDescent="0.15">
      <c r="A175" s="1" t="s">
        <v>10</v>
      </c>
      <c r="B175" s="1" t="s">
        <v>9379</v>
      </c>
      <c r="C175" s="1" t="s">
        <v>9388</v>
      </c>
      <c r="D175" s="1" t="s">
        <v>50</v>
      </c>
      <c r="E175" s="1" t="s">
        <v>51</v>
      </c>
      <c r="F175" s="1" t="s">
        <v>51</v>
      </c>
      <c r="G175" s="1" t="s">
        <v>52</v>
      </c>
      <c r="H175" s="1" t="s">
        <v>739</v>
      </c>
      <c r="I175" s="1" t="s">
        <v>1141</v>
      </c>
      <c r="J175" s="1" t="s">
        <v>9120</v>
      </c>
      <c r="K175" s="1" t="s">
        <v>9389</v>
      </c>
      <c r="L175" s="1"/>
      <c r="M175" s="20">
        <f t="shared" si="2"/>
        <v>1</v>
      </c>
    </row>
    <row r="176" spans="1:13" ht="20.100000000000001" customHeight="1" x14ac:dyDescent="0.15">
      <c r="A176" s="1" t="s">
        <v>10</v>
      </c>
      <c r="B176" s="1" t="s">
        <v>9379</v>
      </c>
      <c r="C176" s="1" t="s">
        <v>9390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121</v>
      </c>
      <c r="I176" s="1" t="s">
        <v>662</v>
      </c>
      <c r="J176" s="1" t="s">
        <v>663</v>
      </c>
      <c r="K176" s="1" t="s">
        <v>9391</v>
      </c>
      <c r="L176" s="1"/>
      <c r="M176" s="20">
        <f t="shared" si="2"/>
        <v>1</v>
      </c>
    </row>
    <row r="177" spans="1:13" ht="20.100000000000001" customHeight="1" x14ac:dyDescent="0.15">
      <c r="A177" s="1" t="s">
        <v>10</v>
      </c>
      <c r="B177" s="1" t="s">
        <v>9379</v>
      </c>
      <c r="C177" s="1" t="s">
        <v>9392</v>
      </c>
      <c r="D177" s="1" t="s">
        <v>78</v>
      </c>
      <c r="E177" s="1" t="s">
        <v>51</v>
      </c>
      <c r="F177" s="1" t="s">
        <v>51</v>
      </c>
      <c r="G177" s="1" t="s">
        <v>52</v>
      </c>
      <c r="H177" s="1" t="s">
        <v>739</v>
      </c>
      <c r="I177" s="1" t="s">
        <v>1141</v>
      </c>
      <c r="J177" s="1" t="s">
        <v>9120</v>
      </c>
      <c r="K177" s="1" t="s">
        <v>9393</v>
      </c>
      <c r="L177" s="1"/>
      <c r="M177" s="20">
        <f t="shared" si="2"/>
        <v>1</v>
      </c>
    </row>
    <row r="178" spans="1:13" ht="20.100000000000001" customHeight="1" x14ac:dyDescent="0.15">
      <c r="A178" s="1" t="s">
        <v>10</v>
      </c>
      <c r="B178" s="1" t="s">
        <v>9379</v>
      </c>
      <c r="C178" s="1" t="s">
        <v>9394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662</v>
      </c>
      <c r="J178" s="1" t="s">
        <v>663</v>
      </c>
      <c r="K178" s="1" t="s">
        <v>9395</v>
      </c>
      <c r="L178" s="1"/>
      <c r="M178" s="20">
        <f t="shared" si="2"/>
        <v>1</v>
      </c>
    </row>
    <row r="179" spans="1:13" ht="20.100000000000001" customHeight="1" x14ac:dyDescent="0.15">
      <c r="A179" s="1" t="s">
        <v>10</v>
      </c>
      <c r="B179" s="1" t="s">
        <v>9379</v>
      </c>
      <c r="C179" s="1" t="s">
        <v>9396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739</v>
      </c>
      <c r="I179" s="1" t="s">
        <v>1141</v>
      </c>
      <c r="J179" s="1" t="s">
        <v>9120</v>
      </c>
      <c r="K179" s="1" t="s">
        <v>9397</v>
      </c>
      <c r="L179" s="1"/>
      <c r="M179" s="20">
        <f t="shared" si="2"/>
        <v>1</v>
      </c>
    </row>
    <row r="180" spans="1:13" ht="20.100000000000001" customHeight="1" x14ac:dyDescent="0.15">
      <c r="A180" s="1" t="s">
        <v>10</v>
      </c>
      <c r="B180" s="1" t="s">
        <v>9379</v>
      </c>
      <c r="C180" s="1" t="s">
        <v>9398</v>
      </c>
      <c r="D180" s="1" t="s">
        <v>78</v>
      </c>
      <c r="E180" s="1" t="s">
        <v>51</v>
      </c>
      <c r="F180" s="1" t="s">
        <v>51</v>
      </c>
      <c r="G180" s="1" t="s">
        <v>52</v>
      </c>
      <c r="H180" s="1" t="s">
        <v>739</v>
      </c>
      <c r="I180" s="1" t="s">
        <v>1141</v>
      </c>
      <c r="J180" s="1" t="s">
        <v>9120</v>
      </c>
      <c r="K180" s="1" t="s">
        <v>9399</v>
      </c>
      <c r="L180" s="1"/>
      <c r="M180" s="20">
        <f t="shared" si="2"/>
        <v>1</v>
      </c>
    </row>
    <row r="181" spans="1:13" ht="20.100000000000001" customHeight="1" x14ac:dyDescent="0.15">
      <c r="A181" s="1" t="s">
        <v>10</v>
      </c>
      <c r="B181" s="1" t="s">
        <v>3846</v>
      </c>
      <c r="C181" s="1" t="s">
        <v>9400</v>
      </c>
      <c r="D181" s="1" t="s">
        <v>50</v>
      </c>
      <c r="E181" s="1" t="s">
        <v>51</v>
      </c>
      <c r="F181" s="1" t="s">
        <v>51</v>
      </c>
      <c r="G181" s="1" t="s">
        <v>52</v>
      </c>
      <c r="H181" s="1" t="s">
        <v>739</v>
      </c>
      <c r="I181" s="1" t="s">
        <v>1141</v>
      </c>
      <c r="J181" s="1" t="s">
        <v>9120</v>
      </c>
      <c r="K181" s="1" t="s">
        <v>9401</v>
      </c>
      <c r="L181" s="1"/>
      <c r="M181" s="20">
        <f t="shared" si="2"/>
        <v>1</v>
      </c>
    </row>
    <row r="182" spans="1:13" ht="20.100000000000001" customHeight="1" x14ac:dyDescent="0.15">
      <c r="A182" s="1" t="s">
        <v>10</v>
      </c>
      <c r="B182" s="1" t="s">
        <v>3846</v>
      </c>
      <c r="C182" s="1" t="s">
        <v>9402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739</v>
      </c>
      <c r="I182" s="1" t="s">
        <v>1141</v>
      </c>
      <c r="J182" s="1" t="s">
        <v>9120</v>
      </c>
      <c r="K182" s="1" t="s">
        <v>9403</v>
      </c>
      <c r="L182" s="1"/>
      <c r="M182" s="20">
        <f t="shared" si="2"/>
        <v>1</v>
      </c>
    </row>
    <row r="183" spans="1:13" ht="20.100000000000001" customHeight="1" x14ac:dyDescent="0.15">
      <c r="A183" s="1" t="s">
        <v>10</v>
      </c>
      <c r="B183" s="1" t="s">
        <v>3846</v>
      </c>
      <c r="C183" s="1" t="s">
        <v>9404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739</v>
      </c>
      <c r="I183" s="1" t="s">
        <v>1141</v>
      </c>
      <c r="J183" s="1" t="s">
        <v>9120</v>
      </c>
      <c r="K183" s="1" t="s">
        <v>9405</v>
      </c>
      <c r="L183" s="1"/>
      <c r="M183" s="20">
        <f t="shared" si="2"/>
        <v>1</v>
      </c>
    </row>
    <row r="184" spans="1:13" ht="20.100000000000001" customHeight="1" x14ac:dyDescent="0.15">
      <c r="A184" s="1" t="s">
        <v>10</v>
      </c>
      <c r="B184" s="1" t="s">
        <v>3846</v>
      </c>
      <c r="C184" s="1" t="s">
        <v>9406</v>
      </c>
      <c r="D184" s="1" t="s">
        <v>50</v>
      </c>
      <c r="E184" s="1" t="s">
        <v>51</v>
      </c>
      <c r="F184" s="1" t="s">
        <v>51</v>
      </c>
      <c r="G184" s="1" t="s">
        <v>52</v>
      </c>
      <c r="H184" s="1" t="s">
        <v>739</v>
      </c>
      <c r="I184" s="1" t="s">
        <v>1141</v>
      </c>
      <c r="J184" s="1" t="s">
        <v>9120</v>
      </c>
      <c r="K184" s="1" t="s">
        <v>9407</v>
      </c>
      <c r="L184" s="1"/>
      <c r="M184" s="20">
        <f t="shared" si="2"/>
        <v>1</v>
      </c>
    </row>
    <row r="185" spans="1:13" ht="20.100000000000001" customHeight="1" x14ac:dyDescent="0.15">
      <c r="A185" s="1" t="s">
        <v>10</v>
      </c>
      <c r="B185" s="1" t="s">
        <v>3846</v>
      </c>
      <c r="C185" s="1" t="s">
        <v>9408</v>
      </c>
      <c r="D185" s="1" t="s">
        <v>50</v>
      </c>
      <c r="E185" s="1" t="s">
        <v>51</v>
      </c>
      <c r="F185" s="1" t="s">
        <v>51</v>
      </c>
      <c r="G185" s="1" t="s">
        <v>52</v>
      </c>
      <c r="H185" s="1" t="s">
        <v>739</v>
      </c>
      <c r="I185" s="1" t="s">
        <v>1141</v>
      </c>
      <c r="J185" s="1" t="s">
        <v>9120</v>
      </c>
      <c r="K185" s="1" t="s">
        <v>9409</v>
      </c>
      <c r="L185" s="1"/>
      <c r="M185" s="20">
        <f t="shared" si="2"/>
        <v>1</v>
      </c>
    </row>
    <row r="186" spans="1:13" ht="20.100000000000001" customHeight="1" x14ac:dyDescent="0.15">
      <c r="A186" s="1" t="s">
        <v>10</v>
      </c>
      <c r="B186" s="1" t="s">
        <v>3846</v>
      </c>
      <c r="C186" s="1" t="s">
        <v>9410</v>
      </c>
      <c r="D186" s="1" t="s">
        <v>50</v>
      </c>
      <c r="E186" s="1" t="s">
        <v>51</v>
      </c>
      <c r="F186" s="1" t="s">
        <v>51</v>
      </c>
      <c r="G186" s="1" t="s">
        <v>52</v>
      </c>
      <c r="H186" s="1" t="s">
        <v>739</v>
      </c>
      <c r="I186" s="1" t="s">
        <v>1141</v>
      </c>
      <c r="J186" s="1" t="s">
        <v>9120</v>
      </c>
      <c r="K186" s="1" t="s">
        <v>9411</v>
      </c>
      <c r="L186" s="1"/>
      <c r="M186" s="20">
        <f t="shared" si="2"/>
        <v>1</v>
      </c>
    </row>
    <row r="187" spans="1:13" ht="20.100000000000001" customHeight="1" x14ac:dyDescent="0.15">
      <c r="A187" s="1" t="s">
        <v>10</v>
      </c>
      <c r="B187" s="1" t="s">
        <v>3846</v>
      </c>
      <c r="C187" s="1" t="s">
        <v>9412</v>
      </c>
      <c r="D187" s="1" t="s">
        <v>50</v>
      </c>
      <c r="E187" s="1" t="s">
        <v>51</v>
      </c>
      <c r="F187" s="1" t="s">
        <v>51</v>
      </c>
      <c r="G187" s="1" t="s">
        <v>52</v>
      </c>
      <c r="H187" s="1" t="s">
        <v>739</v>
      </c>
      <c r="I187" s="1" t="s">
        <v>1141</v>
      </c>
      <c r="J187" s="1" t="s">
        <v>9120</v>
      </c>
      <c r="K187" s="1" t="s">
        <v>9413</v>
      </c>
      <c r="L187" s="1"/>
      <c r="M187" s="20">
        <f t="shared" si="2"/>
        <v>1</v>
      </c>
    </row>
    <row r="188" spans="1:13" ht="20.100000000000001" customHeight="1" x14ac:dyDescent="0.15">
      <c r="A188" s="1" t="s">
        <v>10</v>
      </c>
      <c r="B188" s="1" t="s">
        <v>3846</v>
      </c>
      <c r="C188" s="1" t="s">
        <v>9414</v>
      </c>
      <c r="D188" s="1" t="s">
        <v>50</v>
      </c>
      <c r="E188" s="1" t="s">
        <v>51</v>
      </c>
      <c r="F188" s="1" t="s">
        <v>51</v>
      </c>
      <c r="G188" s="1" t="s">
        <v>52</v>
      </c>
      <c r="H188" s="1" t="s">
        <v>739</v>
      </c>
      <c r="I188" s="1" t="s">
        <v>1141</v>
      </c>
      <c r="J188" s="1" t="s">
        <v>9120</v>
      </c>
      <c r="K188" s="1" t="s">
        <v>9415</v>
      </c>
      <c r="L188" s="1"/>
      <c r="M188" s="20">
        <f t="shared" si="2"/>
        <v>1</v>
      </c>
    </row>
    <row r="189" spans="1:13" ht="20.100000000000001" customHeight="1" x14ac:dyDescent="0.15">
      <c r="A189" s="1" t="s">
        <v>10</v>
      </c>
      <c r="B189" s="1" t="s">
        <v>3846</v>
      </c>
      <c r="C189" s="1" t="s">
        <v>9416</v>
      </c>
      <c r="D189" s="1" t="s">
        <v>50</v>
      </c>
      <c r="E189" s="1" t="s">
        <v>51</v>
      </c>
      <c r="F189" s="1" t="s">
        <v>51</v>
      </c>
      <c r="G189" s="1" t="s">
        <v>52</v>
      </c>
      <c r="H189" s="1" t="s">
        <v>739</v>
      </c>
      <c r="I189" s="1" t="s">
        <v>1141</v>
      </c>
      <c r="J189" s="1" t="s">
        <v>9120</v>
      </c>
      <c r="K189" s="1" t="s">
        <v>9417</v>
      </c>
      <c r="L189" s="1"/>
      <c r="M189" s="20">
        <f t="shared" si="2"/>
        <v>1</v>
      </c>
    </row>
    <row r="190" spans="1:13" ht="20.100000000000001" customHeight="1" x14ac:dyDescent="0.15">
      <c r="A190" s="1" t="s">
        <v>10</v>
      </c>
      <c r="B190" s="1" t="s">
        <v>3846</v>
      </c>
      <c r="C190" s="1" t="s">
        <v>9418</v>
      </c>
      <c r="D190" s="1" t="s">
        <v>50</v>
      </c>
      <c r="E190" s="1" t="s">
        <v>51</v>
      </c>
      <c r="F190" s="1" t="s">
        <v>51</v>
      </c>
      <c r="G190" s="1" t="s">
        <v>52</v>
      </c>
      <c r="H190" s="1" t="s">
        <v>739</v>
      </c>
      <c r="I190" s="1" t="s">
        <v>1141</v>
      </c>
      <c r="J190" s="1" t="s">
        <v>9120</v>
      </c>
      <c r="K190" s="1" t="s">
        <v>9419</v>
      </c>
      <c r="L190" s="1"/>
      <c r="M190" s="20">
        <f t="shared" si="2"/>
        <v>1</v>
      </c>
    </row>
    <row r="191" spans="1:13" ht="20.100000000000001" customHeight="1" x14ac:dyDescent="0.15">
      <c r="A191" s="1" t="s">
        <v>10</v>
      </c>
      <c r="B191" s="1" t="s">
        <v>3846</v>
      </c>
      <c r="C191" s="1" t="s">
        <v>9420</v>
      </c>
      <c r="D191" s="1" t="s">
        <v>50</v>
      </c>
      <c r="E191" s="1" t="s">
        <v>51</v>
      </c>
      <c r="F191" s="1" t="s">
        <v>51</v>
      </c>
      <c r="G191" s="1" t="s">
        <v>52</v>
      </c>
      <c r="H191" s="1" t="s">
        <v>739</v>
      </c>
      <c r="I191" s="1" t="s">
        <v>1141</v>
      </c>
      <c r="J191" s="1" t="s">
        <v>9120</v>
      </c>
      <c r="K191" s="1" t="s">
        <v>9421</v>
      </c>
      <c r="L191" s="1"/>
      <c r="M191" s="20">
        <f t="shared" si="2"/>
        <v>1</v>
      </c>
    </row>
    <row r="192" spans="1:13" ht="20.100000000000001" customHeight="1" x14ac:dyDescent="0.15">
      <c r="A192" s="1" t="s">
        <v>10</v>
      </c>
      <c r="B192" s="1" t="s">
        <v>3846</v>
      </c>
      <c r="C192" s="1" t="s">
        <v>9422</v>
      </c>
      <c r="D192" s="1" t="s">
        <v>50</v>
      </c>
      <c r="E192" s="1" t="s">
        <v>51</v>
      </c>
      <c r="F192" s="1" t="s">
        <v>51</v>
      </c>
      <c r="G192" s="1" t="s">
        <v>52</v>
      </c>
      <c r="H192" s="1" t="s">
        <v>739</v>
      </c>
      <c r="I192" s="1" t="s">
        <v>1141</v>
      </c>
      <c r="J192" s="1" t="s">
        <v>9120</v>
      </c>
      <c r="K192" s="1" t="s">
        <v>9423</v>
      </c>
      <c r="L192" s="1"/>
      <c r="M192" s="20">
        <f t="shared" si="2"/>
        <v>1</v>
      </c>
    </row>
    <row r="193" spans="1:13" ht="20.100000000000001" customHeight="1" x14ac:dyDescent="0.15">
      <c r="A193" s="1" t="s">
        <v>10</v>
      </c>
      <c r="B193" s="1" t="s">
        <v>3846</v>
      </c>
      <c r="C193" s="1" t="s">
        <v>9424</v>
      </c>
      <c r="D193" s="1" t="s">
        <v>50</v>
      </c>
      <c r="E193" s="1" t="s">
        <v>51</v>
      </c>
      <c r="F193" s="1" t="s">
        <v>51</v>
      </c>
      <c r="G193" s="1" t="s">
        <v>52</v>
      </c>
      <c r="H193" s="1" t="s">
        <v>739</v>
      </c>
      <c r="I193" s="1" t="s">
        <v>1141</v>
      </c>
      <c r="J193" s="1" t="s">
        <v>9120</v>
      </c>
      <c r="K193" s="1" t="s">
        <v>9425</v>
      </c>
      <c r="L193" s="1"/>
      <c r="M193" s="20">
        <f t="shared" si="2"/>
        <v>1</v>
      </c>
    </row>
    <row r="194" spans="1:13" ht="20.100000000000001" customHeight="1" x14ac:dyDescent="0.15">
      <c r="A194" s="1" t="s">
        <v>10</v>
      </c>
      <c r="B194" s="1" t="s">
        <v>3846</v>
      </c>
      <c r="C194" s="1" t="s">
        <v>9426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739</v>
      </c>
      <c r="I194" s="1" t="s">
        <v>1141</v>
      </c>
      <c r="J194" s="1" t="s">
        <v>9120</v>
      </c>
      <c r="K194" s="1" t="s">
        <v>9427</v>
      </c>
      <c r="L194" s="1"/>
      <c r="M194" s="20">
        <f t="shared" si="2"/>
        <v>1</v>
      </c>
    </row>
    <row r="195" spans="1:13" ht="20.100000000000001" customHeight="1" x14ac:dyDescent="0.15">
      <c r="A195" s="1" t="s">
        <v>10</v>
      </c>
      <c r="B195" s="1" t="s">
        <v>3846</v>
      </c>
      <c r="C195" s="1" t="s">
        <v>9428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739</v>
      </c>
      <c r="I195" s="1" t="s">
        <v>1141</v>
      </c>
      <c r="J195" s="1" t="s">
        <v>9120</v>
      </c>
      <c r="K195" s="1" t="s">
        <v>9429</v>
      </c>
      <c r="L195" s="1"/>
      <c r="M195" s="20">
        <f t="shared" si="2"/>
        <v>1</v>
      </c>
    </row>
    <row r="196" spans="1:13" ht="20.100000000000001" customHeight="1" x14ac:dyDescent="0.15">
      <c r="A196" s="1" t="s">
        <v>10</v>
      </c>
      <c r="B196" s="1" t="s">
        <v>3846</v>
      </c>
      <c r="C196" s="1" t="s">
        <v>9430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739</v>
      </c>
      <c r="I196" s="1" t="s">
        <v>1141</v>
      </c>
      <c r="J196" s="1" t="s">
        <v>9120</v>
      </c>
      <c r="K196" s="1" t="s">
        <v>9431</v>
      </c>
      <c r="L196" s="1"/>
      <c r="M196" s="20">
        <f t="shared" si="2"/>
        <v>1</v>
      </c>
    </row>
    <row r="197" spans="1:13" ht="20.100000000000001" customHeight="1" x14ac:dyDescent="0.15">
      <c r="A197" s="1" t="s">
        <v>10</v>
      </c>
      <c r="B197" s="1" t="s">
        <v>3846</v>
      </c>
      <c r="C197" s="1" t="s">
        <v>9432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739</v>
      </c>
      <c r="I197" s="1" t="s">
        <v>1141</v>
      </c>
      <c r="J197" s="1" t="s">
        <v>9120</v>
      </c>
      <c r="K197" s="1" t="s">
        <v>9433</v>
      </c>
      <c r="L197" s="1"/>
      <c r="M197" s="20">
        <f t="shared" si="2"/>
        <v>1</v>
      </c>
    </row>
    <row r="198" spans="1:13" ht="20.100000000000001" customHeight="1" x14ac:dyDescent="0.15">
      <c r="A198" s="1" t="s">
        <v>10</v>
      </c>
      <c r="B198" s="1" t="s">
        <v>3846</v>
      </c>
      <c r="C198" s="1" t="s">
        <v>9434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739</v>
      </c>
      <c r="I198" s="1" t="s">
        <v>1141</v>
      </c>
      <c r="J198" s="1" t="s">
        <v>9120</v>
      </c>
      <c r="K198" s="1" t="s">
        <v>9435</v>
      </c>
      <c r="L198" s="1"/>
      <c r="M198" s="20">
        <f t="shared" si="2"/>
        <v>1</v>
      </c>
    </row>
    <row r="199" spans="1:13" ht="20.100000000000001" customHeight="1" x14ac:dyDescent="0.15">
      <c r="A199" s="1" t="s">
        <v>10</v>
      </c>
      <c r="B199" s="1" t="s">
        <v>3846</v>
      </c>
      <c r="C199" s="1" t="s">
        <v>9436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739</v>
      </c>
      <c r="I199" s="1" t="s">
        <v>1141</v>
      </c>
      <c r="J199" s="1" t="s">
        <v>9120</v>
      </c>
      <c r="K199" s="1" t="s">
        <v>9437</v>
      </c>
      <c r="L199" s="1"/>
      <c r="M199" s="20">
        <f t="shared" si="2"/>
        <v>1</v>
      </c>
    </row>
    <row r="200" spans="1:13" ht="20.100000000000001" customHeight="1" x14ac:dyDescent="0.15">
      <c r="A200" s="1" t="s">
        <v>10</v>
      </c>
      <c r="B200" s="1" t="s">
        <v>3846</v>
      </c>
      <c r="C200" s="1" t="s">
        <v>9438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739</v>
      </c>
      <c r="I200" s="1" t="s">
        <v>1141</v>
      </c>
      <c r="J200" s="1" t="s">
        <v>9120</v>
      </c>
      <c r="K200" s="1" t="s">
        <v>9439</v>
      </c>
      <c r="L200" s="1"/>
      <c r="M200" s="20">
        <f t="shared" ref="M200:M282" si="3">IF(F200="○",1,0)</f>
        <v>1</v>
      </c>
    </row>
    <row r="201" spans="1:13" ht="20.100000000000001" customHeight="1" x14ac:dyDescent="0.15">
      <c r="A201" s="1" t="s">
        <v>10</v>
      </c>
      <c r="B201" s="1" t="s">
        <v>3846</v>
      </c>
      <c r="C201" s="1" t="s">
        <v>9440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739</v>
      </c>
      <c r="I201" s="1" t="s">
        <v>1141</v>
      </c>
      <c r="J201" s="1" t="s">
        <v>9120</v>
      </c>
      <c r="K201" s="1" t="s">
        <v>9441</v>
      </c>
      <c r="L201" s="1"/>
      <c r="M201" s="20">
        <f t="shared" si="3"/>
        <v>1</v>
      </c>
    </row>
    <row r="202" spans="1:13" ht="20.100000000000001" customHeight="1" x14ac:dyDescent="0.15">
      <c r="A202" s="1" t="s">
        <v>10</v>
      </c>
      <c r="B202" s="1" t="s">
        <v>3846</v>
      </c>
      <c r="C202" s="1" t="s">
        <v>9442</v>
      </c>
      <c r="D202" s="1" t="s">
        <v>78</v>
      </c>
      <c r="E202" s="1" t="s">
        <v>51</v>
      </c>
      <c r="F202" s="1" t="s">
        <v>51</v>
      </c>
      <c r="G202" s="1" t="s">
        <v>52</v>
      </c>
      <c r="H202" s="1" t="s">
        <v>739</v>
      </c>
      <c r="I202" s="1" t="s">
        <v>1141</v>
      </c>
      <c r="J202" s="1" t="s">
        <v>9120</v>
      </c>
      <c r="K202" s="1" t="s">
        <v>9443</v>
      </c>
      <c r="L202" s="1"/>
      <c r="M202" s="20">
        <f t="shared" si="3"/>
        <v>1</v>
      </c>
    </row>
    <row r="203" spans="1:13" ht="20.100000000000001" customHeight="1" x14ac:dyDescent="0.15">
      <c r="A203" s="1" t="s">
        <v>10</v>
      </c>
      <c r="B203" s="1" t="s">
        <v>3846</v>
      </c>
      <c r="C203" s="1" t="s">
        <v>9444</v>
      </c>
      <c r="D203" s="1" t="s">
        <v>78</v>
      </c>
      <c r="E203" s="1" t="s">
        <v>51</v>
      </c>
      <c r="F203" s="1" t="s">
        <v>51</v>
      </c>
      <c r="G203" s="1" t="s">
        <v>52</v>
      </c>
      <c r="H203" s="1" t="s">
        <v>739</v>
      </c>
      <c r="I203" s="1" t="s">
        <v>1141</v>
      </c>
      <c r="J203" s="1" t="s">
        <v>9120</v>
      </c>
      <c r="K203" s="1" t="s">
        <v>9445</v>
      </c>
      <c r="L203" s="1"/>
      <c r="M203" s="20">
        <f t="shared" si="3"/>
        <v>1</v>
      </c>
    </row>
    <row r="204" spans="1:13" ht="20.100000000000001" customHeight="1" x14ac:dyDescent="0.15">
      <c r="A204" s="1" t="s">
        <v>10</v>
      </c>
      <c r="B204" s="1" t="s">
        <v>3846</v>
      </c>
      <c r="C204" s="1" t="s">
        <v>9446</v>
      </c>
      <c r="D204" s="1" t="s">
        <v>78</v>
      </c>
      <c r="E204" s="1" t="s">
        <v>51</v>
      </c>
      <c r="F204" s="1" t="s">
        <v>51</v>
      </c>
      <c r="G204" s="1" t="s">
        <v>52</v>
      </c>
      <c r="H204" s="1" t="s">
        <v>739</v>
      </c>
      <c r="I204" s="1" t="s">
        <v>1141</v>
      </c>
      <c r="J204" s="1" t="s">
        <v>9120</v>
      </c>
      <c r="K204" s="1" t="s">
        <v>9447</v>
      </c>
      <c r="L204" s="1"/>
      <c r="M204" s="20">
        <f t="shared" si="3"/>
        <v>1</v>
      </c>
    </row>
    <row r="205" spans="1:13" ht="20.100000000000001" customHeight="1" x14ac:dyDescent="0.15">
      <c r="A205" s="1" t="s">
        <v>10</v>
      </c>
      <c r="B205" s="1" t="s">
        <v>3846</v>
      </c>
      <c r="C205" s="1" t="s">
        <v>9448</v>
      </c>
      <c r="D205" s="1" t="s">
        <v>78</v>
      </c>
      <c r="E205" s="1" t="s">
        <v>51</v>
      </c>
      <c r="F205" s="1" t="s">
        <v>51</v>
      </c>
      <c r="G205" s="1" t="s">
        <v>52</v>
      </c>
      <c r="H205" s="1" t="s">
        <v>739</v>
      </c>
      <c r="I205" s="1" t="s">
        <v>1141</v>
      </c>
      <c r="J205" s="1" t="s">
        <v>9120</v>
      </c>
      <c r="K205" s="1" t="s">
        <v>9449</v>
      </c>
      <c r="L205" s="1"/>
      <c r="M205" s="20">
        <f t="shared" si="3"/>
        <v>1</v>
      </c>
    </row>
    <row r="206" spans="1:13" ht="20.100000000000001" customHeight="1" x14ac:dyDescent="0.15">
      <c r="A206" s="1" t="s">
        <v>10</v>
      </c>
      <c r="B206" s="1" t="s">
        <v>3846</v>
      </c>
      <c r="C206" s="1" t="s">
        <v>9450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739</v>
      </c>
      <c r="I206" s="1" t="s">
        <v>1141</v>
      </c>
      <c r="J206" s="1" t="s">
        <v>9120</v>
      </c>
      <c r="K206" s="1" t="s">
        <v>9451</v>
      </c>
      <c r="L206" s="1"/>
      <c r="M206" s="20">
        <f t="shared" si="3"/>
        <v>1</v>
      </c>
    </row>
    <row r="207" spans="1:13" ht="20.100000000000001" customHeight="1" x14ac:dyDescent="0.15">
      <c r="A207" s="1" t="s">
        <v>10</v>
      </c>
      <c r="B207" s="1" t="s">
        <v>3846</v>
      </c>
      <c r="C207" s="1" t="s">
        <v>9452</v>
      </c>
      <c r="D207" s="1" t="s">
        <v>78</v>
      </c>
      <c r="E207" s="1" t="s">
        <v>51</v>
      </c>
      <c r="F207" s="1" t="s">
        <v>51</v>
      </c>
      <c r="G207" s="1" t="s">
        <v>52</v>
      </c>
      <c r="H207" s="1" t="s">
        <v>739</v>
      </c>
      <c r="I207" s="1" t="s">
        <v>1141</v>
      </c>
      <c r="J207" s="1" t="s">
        <v>9120</v>
      </c>
      <c r="K207" s="1" t="s">
        <v>9453</v>
      </c>
      <c r="L207" s="1"/>
      <c r="M207" s="20">
        <f t="shared" si="3"/>
        <v>1</v>
      </c>
    </row>
    <row r="208" spans="1:13" ht="20.100000000000001" customHeight="1" x14ac:dyDescent="0.15">
      <c r="A208" s="1" t="s">
        <v>10</v>
      </c>
      <c r="B208" s="1" t="s">
        <v>3846</v>
      </c>
      <c r="C208" s="1" t="s">
        <v>9454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739</v>
      </c>
      <c r="I208" s="1" t="s">
        <v>1141</v>
      </c>
      <c r="J208" s="1" t="s">
        <v>9120</v>
      </c>
      <c r="K208" s="1" t="s">
        <v>9455</v>
      </c>
      <c r="L208" s="1"/>
      <c r="M208" s="20">
        <f t="shared" si="3"/>
        <v>1</v>
      </c>
    </row>
    <row r="209" spans="1:13" ht="20.100000000000001" customHeight="1" x14ac:dyDescent="0.15">
      <c r="A209" s="1" t="s">
        <v>10</v>
      </c>
      <c r="B209" s="1" t="s">
        <v>3846</v>
      </c>
      <c r="C209" s="1" t="s">
        <v>9456</v>
      </c>
      <c r="D209" s="1" t="s">
        <v>78</v>
      </c>
      <c r="E209" s="1" t="s">
        <v>51</v>
      </c>
      <c r="F209" s="1" t="s">
        <v>51</v>
      </c>
      <c r="G209" s="1" t="s">
        <v>52</v>
      </c>
      <c r="H209" s="1" t="s">
        <v>739</v>
      </c>
      <c r="I209" s="1" t="s">
        <v>1141</v>
      </c>
      <c r="J209" s="1" t="s">
        <v>9120</v>
      </c>
      <c r="K209" s="1" t="s">
        <v>9457</v>
      </c>
      <c r="L209" s="1"/>
      <c r="M209" s="20">
        <f t="shared" si="3"/>
        <v>1</v>
      </c>
    </row>
    <row r="210" spans="1:13" ht="20.100000000000001" customHeight="1" x14ac:dyDescent="0.15">
      <c r="A210" s="1" t="s">
        <v>10</v>
      </c>
      <c r="B210" s="1" t="s">
        <v>3846</v>
      </c>
      <c r="C210" s="1" t="s">
        <v>9458</v>
      </c>
      <c r="D210" s="1" t="s">
        <v>78</v>
      </c>
      <c r="E210" s="1" t="s">
        <v>51</v>
      </c>
      <c r="F210" s="1" t="s">
        <v>51</v>
      </c>
      <c r="G210" s="1" t="s">
        <v>52</v>
      </c>
      <c r="H210" s="1" t="s">
        <v>739</v>
      </c>
      <c r="I210" s="1" t="s">
        <v>1141</v>
      </c>
      <c r="J210" s="1" t="s">
        <v>9120</v>
      </c>
      <c r="K210" s="1" t="s">
        <v>9459</v>
      </c>
      <c r="L210" s="1"/>
      <c r="M210" s="20">
        <f t="shared" si="3"/>
        <v>1</v>
      </c>
    </row>
    <row r="211" spans="1:13" ht="20.100000000000001" customHeight="1" x14ac:dyDescent="0.15">
      <c r="A211" s="1" t="s">
        <v>10</v>
      </c>
      <c r="B211" s="1" t="s">
        <v>3846</v>
      </c>
      <c r="C211" s="1" t="s">
        <v>9460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739</v>
      </c>
      <c r="I211" s="1" t="s">
        <v>1141</v>
      </c>
      <c r="J211" s="1" t="s">
        <v>9120</v>
      </c>
      <c r="K211" s="1" t="s">
        <v>9461</v>
      </c>
      <c r="L211" s="1"/>
      <c r="M211" s="20">
        <f t="shared" si="3"/>
        <v>1</v>
      </c>
    </row>
    <row r="212" spans="1:13" ht="20.100000000000001" customHeight="1" x14ac:dyDescent="0.15">
      <c r="A212" s="1" t="s">
        <v>10</v>
      </c>
      <c r="B212" s="1" t="s">
        <v>3846</v>
      </c>
      <c r="C212" s="1" t="s">
        <v>9462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739</v>
      </c>
      <c r="I212" s="1" t="s">
        <v>1141</v>
      </c>
      <c r="J212" s="1" t="s">
        <v>9120</v>
      </c>
      <c r="K212" s="1" t="s">
        <v>9463</v>
      </c>
      <c r="L212" s="1"/>
      <c r="M212" s="20">
        <f t="shared" si="3"/>
        <v>1</v>
      </c>
    </row>
    <row r="213" spans="1:13" ht="20.100000000000001" customHeight="1" x14ac:dyDescent="0.15">
      <c r="A213" s="1" t="s">
        <v>10</v>
      </c>
      <c r="B213" s="1" t="s">
        <v>3846</v>
      </c>
      <c r="C213" s="1" t="s">
        <v>9464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739</v>
      </c>
      <c r="I213" s="1" t="s">
        <v>1141</v>
      </c>
      <c r="J213" s="1" t="s">
        <v>9120</v>
      </c>
      <c r="K213" s="1" t="s">
        <v>9465</v>
      </c>
      <c r="L213" s="1"/>
      <c r="M213" s="20">
        <f t="shared" si="3"/>
        <v>1</v>
      </c>
    </row>
    <row r="214" spans="1:13" ht="20.100000000000001" customHeight="1" x14ac:dyDescent="0.15">
      <c r="A214" s="1" t="s">
        <v>10</v>
      </c>
      <c r="B214" s="1" t="s">
        <v>3846</v>
      </c>
      <c r="C214" s="1" t="s">
        <v>9466</v>
      </c>
      <c r="D214" s="1" t="s">
        <v>849</v>
      </c>
      <c r="E214" s="1" t="s">
        <v>51</v>
      </c>
      <c r="F214" s="1" t="s">
        <v>26832</v>
      </c>
      <c r="G214" s="1" t="s">
        <v>82</v>
      </c>
      <c r="H214" s="1" t="s">
        <v>83</v>
      </c>
      <c r="I214" s="1" t="s">
        <v>447</v>
      </c>
      <c r="J214" s="1" t="s">
        <v>7809</v>
      </c>
      <c r="K214" s="1" t="s">
        <v>9467</v>
      </c>
      <c r="L214" s="1"/>
      <c r="M214" s="20">
        <f t="shared" si="3"/>
        <v>0</v>
      </c>
    </row>
    <row r="215" spans="1:13" ht="20.100000000000001" customHeight="1" x14ac:dyDescent="0.15">
      <c r="A215" s="1" t="s">
        <v>10</v>
      </c>
      <c r="B215" s="1" t="s">
        <v>9468</v>
      </c>
      <c r="C215" s="1" t="s">
        <v>9469</v>
      </c>
      <c r="D215" s="1" t="s">
        <v>50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1141</v>
      </c>
      <c r="J215" s="1" t="s">
        <v>96</v>
      </c>
      <c r="K215" s="1" t="s">
        <v>9470</v>
      </c>
      <c r="L215" s="1"/>
      <c r="M215" s="20">
        <f t="shared" si="3"/>
        <v>1</v>
      </c>
    </row>
    <row r="216" spans="1:13" ht="20.100000000000001" customHeight="1" x14ac:dyDescent="0.15">
      <c r="A216" s="1" t="s">
        <v>10</v>
      </c>
      <c r="B216" s="1" t="s">
        <v>9471</v>
      </c>
      <c r="C216" s="1" t="s">
        <v>9472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53</v>
      </c>
      <c r="I216" s="1" t="s">
        <v>1141</v>
      </c>
      <c r="J216" s="1" t="s">
        <v>96</v>
      </c>
      <c r="K216" s="1" t="s">
        <v>9473</v>
      </c>
      <c r="L216" s="1"/>
      <c r="M216" s="20">
        <f t="shared" si="3"/>
        <v>1</v>
      </c>
    </row>
    <row r="217" spans="1:13" ht="20.100000000000001" customHeight="1" x14ac:dyDescent="0.15">
      <c r="A217" s="1" t="s">
        <v>10</v>
      </c>
      <c r="B217" s="1" t="s">
        <v>9474</v>
      </c>
      <c r="C217" s="1" t="s">
        <v>9475</v>
      </c>
      <c r="D217" s="1" t="s">
        <v>50</v>
      </c>
      <c r="E217" s="1" t="s">
        <v>51</v>
      </c>
      <c r="F217" s="1" t="s">
        <v>51</v>
      </c>
      <c r="G217" s="1" t="s">
        <v>82</v>
      </c>
      <c r="H217" s="1" t="s">
        <v>207</v>
      </c>
      <c r="I217" s="1" t="s">
        <v>84</v>
      </c>
      <c r="J217" s="1" t="s">
        <v>122</v>
      </c>
      <c r="K217" s="1" t="s">
        <v>9476</v>
      </c>
      <c r="L217" s="1"/>
      <c r="M217" s="20">
        <f t="shared" si="3"/>
        <v>1</v>
      </c>
    </row>
    <row r="218" spans="1:13" ht="20.100000000000001" customHeight="1" x14ac:dyDescent="0.15">
      <c r="A218" s="1" t="s">
        <v>10</v>
      </c>
      <c r="B218" s="1" t="s">
        <v>9474</v>
      </c>
      <c r="C218" s="1" t="s">
        <v>9477</v>
      </c>
      <c r="D218" s="1" t="s">
        <v>50</v>
      </c>
      <c r="E218" s="1" t="s">
        <v>51</v>
      </c>
      <c r="F218" s="1" t="s">
        <v>51</v>
      </c>
      <c r="G218" s="1" t="s">
        <v>82</v>
      </c>
      <c r="H218" s="1" t="s">
        <v>207</v>
      </c>
      <c r="I218" s="1" t="s">
        <v>84</v>
      </c>
      <c r="J218" s="1" t="s">
        <v>122</v>
      </c>
      <c r="K218" s="1" t="s">
        <v>9478</v>
      </c>
      <c r="L218" s="1"/>
      <c r="M218" s="20">
        <f t="shared" si="3"/>
        <v>1</v>
      </c>
    </row>
    <row r="219" spans="1:13" ht="20.100000000000001" customHeight="1" x14ac:dyDescent="0.15">
      <c r="A219" s="1" t="s">
        <v>10</v>
      </c>
      <c r="B219" s="1" t="s">
        <v>9474</v>
      </c>
      <c r="C219" s="1" t="s">
        <v>9479</v>
      </c>
      <c r="D219" s="1" t="s">
        <v>50</v>
      </c>
      <c r="E219" s="1" t="s">
        <v>51</v>
      </c>
      <c r="F219" s="1" t="s">
        <v>51</v>
      </c>
      <c r="G219" s="1" t="s">
        <v>82</v>
      </c>
      <c r="H219" s="1" t="s">
        <v>207</v>
      </c>
      <c r="I219" s="1" t="s">
        <v>84</v>
      </c>
      <c r="J219" s="1" t="s">
        <v>122</v>
      </c>
      <c r="K219" s="1" t="s">
        <v>9480</v>
      </c>
      <c r="L219" s="1"/>
      <c r="M219" s="20">
        <f t="shared" si="3"/>
        <v>1</v>
      </c>
    </row>
    <row r="220" spans="1:13" ht="20.100000000000001" customHeight="1" x14ac:dyDescent="0.15">
      <c r="A220" s="1" t="s">
        <v>10</v>
      </c>
      <c r="B220" s="1" t="s">
        <v>9474</v>
      </c>
      <c r="C220" s="1" t="s">
        <v>9481</v>
      </c>
      <c r="D220" s="1" t="s">
        <v>78</v>
      </c>
      <c r="E220" s="1" t="s">
        <v>51</v>
      </c>
      <c r="F220" s="1" t="s">
        <v>81</v>
      </c>
      <c r="G220" s="1" t="s">
        <v>82</v>
      </c>
      <c r="H220" s="1" t="s">
        <v>2234</v>
      </c>
      <c r="I220" s="1" t="s">
        <v>84</v>
      </c>
      <c r="J220" s="1" t="s">
        <v>632</v>
      </c>
      <c r="K220" s="1" t="s">
        <v>9482</v>
      </c>
      <c r="L220" s="1"/>
      <c r="M220" s="20">
        <f t="shared" si="3"/>
        <v>0</v>
      </c>
    </row>
    <row r="221" spans="1:13" ht="20.100000000000001" customHeight="1" x14ac:dyDescent="0.15">
      <c r="A221" s="1" t="s">
        <v>10</v>
      </c>
      <c r="B221" s="1" t="s">
        <v>9474</v>
      </c>
      <c r="C221" s="1" t="s">
        <v>9483</v>
      </c>
      <c r="D221" s="1" t="s">
        <v>78</v>
      </c>
      <c r="E221" s="1" t="s">
        <v>51</v>
      </c>
      <c r="F221" s="1" t="s">
        <v>179</v>
      </c>
      <c r="G221" s="1" t="s">
        <v>82</v>
      </c>
      <c r="H221" s="1" t="s">
        <v>2234</v>
      </c>
      <c r="I221" s="1" t="s">
        <v>84</v>
      </c>
      <c r="J221" s="1" t="s">
        <v>632</v>
      </c>
      <c r="K221" s="1" t="s">
        <v>9484</v>
      </c>
      <c r="L221" s="1"/>
      <c r="M221" s="20">
        <f t="shared" si="3"/>
        <v>0</v>
      </c>
    </row>
    <row r="222" spans="1:13" ht="20.100000000000001" customHeight="1" x14ac:dyDescent="0.15">
      <c r="A222" s="1" t="s">
        <v>10</v>
      </c>
      <c r="B222" s="1" t="s">
        <v>9474</v>
      </c>
      <c r="C222" s="1" t="s">
        <v>9485</v>
      </c>
      <c r="D222" s="1" t="s">
        <v>78</v>
      </c>
      <c r="E222" s="1" t="s">
        <v>51</v>
      </c>
      <c r="F222" s="1" t="s">
        <v>179</v>
      </c>
      <c r="G222" s="1" t="s">
        <v>82</v>
      </c>
      <c r="H222" s="1" t="s">
        <v>2234</v>
      </c>
      <c r="I222" s="1" t="s">
        <v>84</v>
      </c>
      <c r="J222" s="1" t="s">
        <v>632</v>
      </c>
      <c r="K222" s="1" t="s">
        <v>9486</v>
      </c>
      <c r="L222" s="1"/>
      <c r="M222" s="20">
        <f t="shared" si="3"/>
        <v>0</v>
      </c>
    </row>
    <row r="223" spans="1:13" ht="20.100000000000001" customHeight="1" x14ac:dyDescent="0.15">
      <c r="A223" s="1" t="s">
        <v>10</v>
      </c>
      <c r="B223" s="1" t="s">
        <v>9474</v>
      </c>
      <c r="C223" s="1" t="s">
        <v>9487</v>
      </c>
      <c r="D223" s="1" t="s">
        <v>78</v>
      </c>
      <c r="E223" s="1" t="s">
        <v>51</v>
      </c>
      <c r="F223" s="1" t="s">
        <v>51</v>
      </c>
      <c r="G223" s="1" t="s">
        <v>82</v>
      </c>
      <c r="H223" s="1" t="s">
        <v>207</v>
      </c>
      <c r="I223" s="1" t="s">
        <v>84</v>
      </c>
      <c r="J223" s="1" t="s">
        <v>122</v>
      </c>
      <c r="K223" s="1" t="s">
        <v>9488</v>
      </c>
      <c r="L223" s="1"/>
      <c r="M223" s="20">
        <f t="shared" si="3"/>
        <v>1</v>
      </c>
    </row>
    <row r="224" spans="1:13" ht="20.100000000000001" customHeight="1" x14ac:dyDescent="0.15">
      <c r="A224" s="1" t="s">
        <v>10</v>
      </c>
      <c r="B224" s="1" t="s">
        <v>9474</v>
      </c>
      <c r="C224" s="1" t="s">
        <v>9489</v>
      </c>
      <c r="D224" s="1" t="s">
        <v>78</v>
      </c>
      <c r="E224" s="1" t="s">
        <v>51</v>
      </c>
      <c r="F224" s="1" t="s">
        <v>51</v>
      </c>
      <c r="G224" s="1" t="s">
        <v>82</v>
      </c>
      <c r="H224" s="1" t="s">
        <v>207</v>
      </c>
      <c r="I224" s="1" t="s">
        <v>84</v>
      </c>
      <c r="J224" s="1" t="s">
        <v>122</v>
      </c>
      <c r="K224" s="1" t="s">
        <v>9490</v>
      </c>
      <c r="L224" s="1"/>
      <c r="M224" s="20">
        <f t="shared" si="3"/>
        <v>1</v>
      </c>
    </row>
    <row r="225" spans="1:13" ht="20.100000000000001" customHeight="1" x14ac:dyDescent="0.15">
      <c r="A225" s="1" t="s">
        <v>10</v>
      </c>
      <c r="B225" s="1" t="s">
        <v>9491</v>
      </c>
      <c r="C225" s="1" t="s">
        <v>9492</v>
      </c>
      <c r="D225" s="1" t="s">
        <v>50</v>
      </c>
      <c r="E225" s="1" t="s">
        <v>51</v>
      </c>
      <c r="F225" s="1" t="s">
        <v>51</v>
      </c>
      <c r="G225" s="1" t="s">
        <v>52</v>
      </c>
      <c r="H225" s="1" t="s">
        <v>739</v>
      </c>
      <c r="I225" s="1" t="s">
        <v>1141</v>
      </c>
      <c r="J225" s="1" t="s">
        <v>9120</v>
      </c>
      <c r="K225" s="1" t="s">
        <v>9493</v>
      </c>
      <c r="L225" s="1"/>
      <c r="M225" s="20">
        <f t="shared" si="3"/>
        <v>1</v>
      </c>
    </row>
    <row r="226" spans="1:13" ht="20.100000000000001" customHeight="1" x14ac:dyDescent="0.15">
      <c r="A226" s="1" t="s">
        <v>10</v>
      </c>
      <c r="B226" s="1" t="s">
        <v>9491</v>
      </c>
      <c r="C226" s="1" t="s">
        <v>9494</v>
      </c>
      <c r="D226" s="1" t="s">
        <v>50</v>
      </c>
      <c r="E226" s="1" t="s">
        <v>51</v>
      </c>
      <c r="F226" s="1" t="s">
        <v>51</v>
      </c>
      <c r="G226" s="1" t="s">
        <v>52</v>
      </c>
      <c r="H226" s="1" t="s">
        <v>739</v>
      </c>
      <c r="I226" s="1" t="s">
        <v>1141</v>
      </c>
      <c r="J226" s="1" t="s">
        <v>9120</v>
      </c>
      <c r="K226" s="1" t="s">
        <v>9495</v>
      </c>
      <c r="L226" s="1"/>
      <c r="M226" s="20">
        <f t="shared" si="3"/>
        <v>1</v>
      </c>
    </row>
    <row r="227" spans="1:13" ht="20.100000000000001" customHeight="1" x14ac:dyDescent="0.15">
      <c r="A227" s="1" t="s">
        <v>10</v>
      </c>
      <c r="B227" s="1" t="s">
        <v>9491</v>
      </c>
      <c r="C227" s="1" t="s">
        <v>9496</v>
      </c>
      <c r="D227" s="1" t="s">
        <v>50</v>
      </c>
      <c r="E227" s="1" t="s">
        <v>51</v>
      </c>
      <c r="F227" s="1" t="s">
        <v>51</v>
      </c>
      <c r="G227" s="1" t="s">
        <v>52</v>
      </c>
      <c r="H227" s="1" t="s">
        <v>739</v>
      </c>
      <c r="I227" s="1" t="s">
        <v>1141</v>
      </c>
      <c r="J227" s="1" t="s">
        <v>9120</v>
      </c>
      <c r="K227" s="1" t="s">
        <v>9497</v>
      </c>
      <c r="L227" s="1"/>
      <c r="M227" s="20">
        <f t="shared" si="3"/>
        <v>1</v>
      </c>
    </row>
    <row r="228" spans="1:13" ht="20.100000000000001" customHeight="1" x14ac:dyDescent="0.15">
      <c r="A228" s="1" t="s">
        <v>10</v>
      </c>
      <c r="B228" s="1" t="s">
        <v>9491</v>
      </c>
      <c r="C228" s="1" t="s">
        <v>9498</v>
      </c>
      <c r="D228" s="1" t="s">
        <v>50</v>
      </c>
      <c r="E228" s="1" t="s">
        <v>51</v>
      </c>
      <c r="F228" s="1" t="s">
        <v>51</v>
      </c>
      <c r="G228" s="1" t="s">
        <v>52</v>
      </c>
      <c r="H228" s="1" t="s">
        <v>739</v>
      </c>
      <c r="I228" s="1" t="s">
        <v>1141</v>
      </c>
      <c r="J228" s="1" t="s">
        <v>9120</v>
      </c>
      <c r="K228" s="1" t="s">
        <v>9499</v>
      </c>
      <c r="L228" s="1"/>
      <c r="M228" s="20">
        <f t="shared" si="3"/>
        <v>1</v>
      </c>
    </row>
    <row r="229" spans="1:13" ht="20.100000000000001" customHeight="1" x14ac:dyDescent="0.15">
      <c r="A229" s="1" t="s">
        <v>10</v>
      </c>
      <c r="B229" s="1" t="s">
        <v>9491</v>
      </c>
      <c r="C229" s="1" t="s">
        <v>9500</v>
      </c>
      <c r="D229" s="1" t="s">
        <v>50</v>
      </c>
      <c r="E229" s="1" t="s">
        <v>51</v>
      </c>
      <c r="F229" s="1" t="s">
        <v>26832</v>
      </c>
      <c r="G229" s="1" t="s">
        <v>82</v>
      </c>
      <c r="H229" s="1" t="s">
        <v>212</v>
      </c>
      <c r="I229" s="1" t="s">
        <v>1136</v>
      </c>
      <c r="J229" s="1" t="s">
        <v>122</v>
      </c>
      <c r="K229" s="1" t="s">
        <v>9501</v>
      </c>
      <c r="L229" s="1"/>
      <c r="M229" s="20">
        <f t="shared" si="3"/>
        <v>0</v>
      </c>
    </row>
    <row r="230" spans="1:13" ht="20.100000000000001" customHeight="1" x14ac:dyDescent="0.15">
      <c r="A230" s="1" t="s">
        <v>10</v>
      </c>
      <c r="B230" s="1" t="s">
        <v>9491</v>
      </c>
      <c r="C230" s="1" t="s">
        <v>9502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739</v>
      </c>
      <c r="I230" s="1" t="s">
        <v>1141</v>
      </c>
      <c r="J230" s="1" t="s">
        <v>9120</v>
      </c>
      <c r="K230" s="1" t="s">
        <v>9503</v>
      </c>
      <c r="L230" s="1"/>
      <c r="M230" s="20">
        <f t="shared" si="3"/>
        <v>1</v>
      </c>
    </row>
    <row r="231" spans="1:13" ht="20.100000000000001" customHeight="1" x14ac:dyDescent="0.15">
      <c r="A231" s="1" t="s">
        <v>10</v>
      </c>
      <c r="B231" s="1" t="s">
        <v>9491</v>
      </c>
      <c r="C231" s="1" t="s">
        <v>9504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739</v>
      </c>
      <c r="I231" s="1" t="s">
        <v>1141</v>
      </c>
      <c r="J231" s="1" t="s">
        <v>9120</v>
      </c>
      <c r="K231" s="1" t="s">
        <v>9505</v>
      </c>
      <c r="L231" s="1"/>
      <c r="M231" s="20">
        <f t="shared" si="3"/>
        <v>1</v>
      </c>
    </row>
    <row r="232" spans="1:13" ht="20.100000000000001" customHeight="1" x14ac:dyDescent="0.15">
      <c r="A232" s="1" t="s">
        <v>10</v>
      </c>
      <c r="B232" s="1" t="s">
        <v>9491</v>
      </c>
      <c r="C232" s="1" t="s">
        <v>9506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739</v>
      </c>
      <c r="I232" s="1" t="s">
        <v>1141</v>
      </c>
      <c r="J232" s="1" t="s">
        <v>9120</v>
      </c>
      <c r="K232" s="1" t="s">
        <v>9507</v>
      </c>
      <c r="L232" s="1"/>
      <c r="M232" s="20">
        <f t="shared" si="3"/>
        <v>1</v>
      </c>
    </row>
    <row r="233" spans="1:13" ht="20.100000000000001" customHeight="1" x14ac:dyDescent="0.15">
      <c r="A233" s="1" t="s">
        <v>10</v>
      </c>
      <c r="B233" s="1" t="s">
        <v>9491</v>
      </c>
      <c r="C233" s="1" t="s">
        <v>9508</v>
      </c>
      <c r="D233" s="1" t="s">
        <v>78</v>
      </c>
      <c r="E233" s="1" t="s">
        <v>51</v>
      </c>
      <c r="F233" s="1" t="s">
        <v>51</v>
      </c>
      <c r="G233" s="1" t="s">
        <v>52</v>
      </c>
      <c r="H233" s="1" t="s">
        <v>739</v>
      </c>
      <c r="I233" s="1" t="s">
        <v>1141</v>
      </c>
      <c r="J233" s="1" t="s">
        <v>9120</v>
      </c>
      <c r="K233" s="1" t="s">
        <v>9509</v>
      </c>
      <c r="L233" s="1"/>
      <c r="M233" s="20">
        <f t="shared" si="3"/>
        <v>1</v>
      </c>
    </row>
    <row r="234" spans="1:13" ht="20.100000000000001" customHeight="1" x14ac:dyDescent="0.15">
      <c r="A234" s="1" t="s">
        <v>10</v>
      </c>
      <c r="B234" s="1" t="s">
        <v>9491</v>
      </c>
      <c r="C234" s="1" t="s">
        <v>9510</v>
      </c>
      <c r="D234" s="1" t="s">
        <v>78</v>
      </c>
      <c r="E234" s="1" t="s">
        <v>51</v>
      </c>
      <c r="F234" s="1" t="s">
        <v>51</v>
      </c>
      <c r="G234" s="1" t="s">
        <v>52</v>
      </c>
      <c r="H234" s="1" t="s">
        <v>739</v>
      </c>
      <c r="I234" s="1" t="s">
        <v>1141</v>
      </c>
      <c r="J234" s="1" t="s">
        <v>9120</v>
      </c>
      <c r="K234" s="1" t="s">
        <v>9511</v>
      </c>
      <c r="L234" s="1"/>
      <c r="M234" s="20">
        <f t="shared" si="3"/>
        <v>1</v>
      </c>
    </row>
    <row r="235" spans="1:13" ht="20.100000000000001" customHeight="1" x14ac:dyDescent="0.15">
      <c r="A235" s="1" t="s">
        <v>10</v>
      </c>
      <c r="B235" s="1" t="s">
        <v>9491</v>
      </c>
      <c r="C235" s="1" t="s">
        <v>9512</v>
      </c>
      <c r="D235" s="1" t="s">
        <v>78</v>
      </c>
      <c r="E235" s="1" t="s">
        <v>51</v>
      </c>
      <c r="F235" s="1" t="s">
        <v>179</v>
      </c>
      <c r="G235" s="1" t="s">
        <v>82</v>
      </c>
      <c r="H235" s="1" t="s">
        <v>4727</v>
      </c>
      <c r="I235" s="1" t="s">
        <v>9513</v>
      </c>
      <c r="J235" s="1" t="s">
        <v>7858</v>
      </c>
      <c r="K235" s="1" t="s">
        <v>9514</v>
      </c>
      <c r="L235" s="1"/>
      <c r="M235" s="20">
        <f t="shared" si="3"/>
        <v>0</v>
      </c>
    </row>
    <row r="236" spans="1:13" ht="20.100000000000001" customHeight="1" x14ac:dyDescent="0.15">
      <c r="A236" s="1" t="s">
        <v>10</v>
      </c>
      <c r="B236" s="1" t="s">
        <v>9491</v>
      </c>
      <c r="C236" s="1" t="s">
        <v>9515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739</v>
      </c>
      <c r="I236" s="1" t="s">
        <v>1141</v>
      </c>
      <c r="J236" s="1" t="s">
        <v>9120</v>
      </c>
      <c r="K236" s="1" t="s">
        <v>9516</v>
      </c>
      <c r="L236" s="1"/>
      <c r="M236" s="20">
        <f t="shared" si="3"/>
        <v>1</v>
      </c>
    </row>
    <row r="237" spans="1:13" ht="20.100000000000001" customHeight="1" x14ac:dyDescent="0.15">
      <c r="A237" s="1" t="s">
        <v>10</v>
      </c>
      <c r="B237" s="1" t="s">
        <v>811</v>
      </c>
      <c r="C237" s="1" t="s">
        <v>9517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739</v>
      </c>
      <c r="I237" s="1" t="s">
        <v>1141</v>
      </c>
      <c r="J237" s="1" t="s">
        <v>9120</v>
      </c>
      <c r="K237" s="1" t="s">
        <v>9518</v>
      </c>
      <c r="L237" s="1"/>
      <c r="M237" s="20">
        <f t="shared" si="3"/>
        <v>1</v>
      </c>
    </row>
    <row r="238" spans="1:13" ht="20.100000000000001" customHeight="1" x14ac:dyDescent="0.15">
      <c r="A238" s="1" t="s">
        <v>10</v>
      </c>
      <c r="B238" s="1" t="s">
        <v>811</v>
      </c>
      <c r="C238" s="1" t="s">
        <v>9519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739</v>
      </c>
      <c r="I238" s="1" t="s">
        <v>1141</v>
      </c>
      <c r="J238" s="1" t="s">
        <v>9120</v>
      </c>
      <c r="K238" s="1" t="s">
        <v>9520</v>
      </c>
      <c r="L238" s="1"/>
      <c r="M238" s="20">
        <f t="shared" si="3"/>
        <v>1</v>
      </c>
    </row>
    <row r="239" spans="1:13" ht="20.100000000000001" customHeight="1" x14ac:dyDescent="0.15">
      <c r="A239" s="1" t="s">
        <v>10</v>
      </c>
      <c r="B239" s="1" t="s">
        <v>811</v>
      </c>
      <c r="C239" s="1" t="s">
        <v>9521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739</v>
      </c>
      <c r="I239" s="1" t="s">
        <v>1141</v>
      </c>
      <c r="J239" s="1" t="s">
        <v>9120</v>
      </c>
      <c r="K239" s="1" t="s">
        <v>9522</v>
      </c>
      <c r="L239" s="1"/>
      <c r="M239" s="20">
        <f t="shared" si="3"/>
        <v>1</v>
      </c>
    </row>
    <row r="240" spans="1:13" ht="20.100000000000001" customHeight="1" x14ac:dyDescent="0.15">
      <c r="A240" s="1" t="s">
        <v>10</v>
      </c>
      <c r="B240" s="1" t="s">
        <v>811</v>
      </c>
      <c r="C240" s="1" t="s">
        <v>9523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739</v>
      </c>
      <c r="I240" s="1" t="s">
        <v>1141</v>
      </c>
      <c r="J240" s="1" t="s">
        <v>9120</v>
      </c>
      <c r="K240" s="1" t="s">
        <v>811</v>
      </c>
      <c r="L240" s="1"/>
      <c r="M240" s="20">
        <f t="shared" si="3"/>
        <v>1</v>
      </c>
    </row>
    <row r="241" spans="1:13" ht="20.100000000000001" customHeight="1" x14ac:dyDescent="0.15">
      <c r="A241" s="1" t="s">
        <v>10</v>
      </c>
      <c r="B241" s="1" t="s">
        <v>811</v>
      </c>
      <c r="C241" s="1" t="s">
        <v>9524</v>
      </c>
      <c r="D241" s="1" t="s">
        <v>78</v>
      </c>
      <c r="E241" s="1" t="s">
        <v>51</v>
      </c>
      <c r="F241" s="1" t="s">
        <v>179</v>
      </c>
      <c r="G241" s="1" t="s">
        <v>82</v>
      </c>
      <c r="H241" s="1" t="s">
        <v>1151</v>
      </c>
      <c r="I241" s="1" t="s">
        <v>84</v>
      </c>
      <c r="J241" s="1" t="s">
        <v>9120</v>
      </c>
      <c r="K241" s="1" t="s">
        <v>9525</v>
      </c>
      <c r="L241" s="1"/>
      <c r="M241" s="20">
        <f t="shared" si="3"/>
        <v>0</v>
      </c>
    </row>
    <row r="242" spans="1:13" ht="20.100000000000001" customHeight="1" x14ac:dyDescent="0.15">
      <c r="A242" s="1" t="s">
        <v>10</v>
      </c>
      <c r="B242" s="1" t="s">
        <v>811</v>
      </c>
      <c r="C242" s="1" t="s">
        <v>9526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739</v>
      </c>
      <c r="I242" s="1" t="s">
        <v>1141</v>
      </c>
      <c r="J242" s="1" t="s">
        <v>9120</v>
      </c>
      <c r="K242" s="1" t="s">
        <v>9527</v>
      </c>
      <c r="L242" s="1"/>
      <c r="M242" s="20">
        <f t="shared" si="3"/>
        <v>1</v>
      </c>
    </row>
    <row r="243" spans="1:13" ht="20.100000000000001" customHeight="1" x14ac:dyDescent="0.15">
      <c r="A243" s="1" t="s">
        <v>10</v>
      </c>
      <c r="B243" s="1" t="s">
        <v>811</v>
      </c>
      <c r="C243" s="1" t="s">
        <v>9528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739</v>
      </c>
      <c r="I243" s="1" t="s">
        <v>1141</v>
      </c>
      <c r="J243" s="1" t="s">
        <v>9120</v>
      </c>
      <c r="K243" s="1" t="s">
        <v>9529</v>
      </c>
      <c r="L243" s="1"/>
      <c r="M243" s="20">
        <f t="shared" si="3"/>
        <v>1</v>
      </c>
    </row>
    <row r="244" spans="1:13" ht="20.100000000000001" customHeight="1" x14ac:dyDescent="0.15">
      <c r="A244" s="1" t="s">
        <v>10</v>
      </c>
      <c r="B244" s="1" t="s">
        <v>811</v>
      </c>
      <c r="C244" s="1" t="s">
        <v>9530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739</v>
      </c>
      <c r="I244" s="1" t="s">
        <v>1141</v>
      </c>
      <c r="J244" s="1" t="s">
        <v>9120</v>
      </c>
      <c r="K244" s="1" t="s">
        <v>9531</v>
      </c>
      <c r="L244" s="1"/>
      <c r="M244" s="20">
        <f t="shared" si="3"/>
        <v>1</v>
      </c>
    </row>
    <row r="245" spans="1:13" ht="20.100000000000001" customHeight="1" x14ac:dyDescent="0.15">
      <c r="A245" s="1" t="s">
        <v>10</v>
      </c>
      <c r="B245" s="1" t="s">
        <v>811</v>
      </c>
      <c r="C245" s="1" t="s">
        <v>9532</v>
      </c>
      <c r="D245" s="1" t="s">
        <v>78</v>
      </c>
      <c r="E245" s="1" t="s">
        <v>51</v>
      </c>
      <c r="F245" s="1" t="s">
        <v>179</v>
      </c>
      <c r="G245" s="1" t="s">
        <v>82</v>
      </c>
      <c r="H245" s="1" t="s">
        <v>2234</v>
      </c>
      <c r="I245" s="1" t="s">
        <v>84</v>
      </c>
      <c r="J245" s="1" t="s">
        <v>632</v>
      </c>
      <c r="K245" s="1" t="s">
        <v>9533</v>
      </c>
      <c r="L245" s="1"/>
      <c r="M245" s="20">
        <f t="shared" si="3"/>
        <v>0</v>
      </c>
    </row>
    <row r="246" spans="1:13" ht="20.100000000000001" customHeight="1" x14ac:dyDescent="0.15">
      <c r="A246" s="1" t="s">
        <v>10</v>
      </c>
      <c r="B246" s="1" t="s">
        <v>811</v>
      </c>
      <c r="C246" s="1" t="s">
        <v>9534</v>
      </c>
      <c r="D246" s="1" t="s">
        <v>78</v>
      </c>
      <c r="E246" s="1" t="s">
        <v>51</v>
      </c>
      <c r="F246" s="1" t="s">
        <v>51</v>
      </c>
      <c r="G246" s="1" t="s">
        <v>52</v>
      </c>
      <c r="H246" s="1" t="s">
        <v>739</v>
      </c>
      <c r="I246" s="1" t="s">
        <v>1141</v>
      </c>
      <c r="J246" s="1" t="s">
        <v>9120</v>
      </c>
      <c r="K246" s="1" t="s">
        <v>9535</v>
      </c>
      <c r="L246" s="1"/>
      <c r="M246" s="20">
        <f t="shared" si="3"/>
        <v>1</v>
      </c>
    </row>
    <row r="247" spans="1:13" ht="20.100000000000001" customHeight="1" x14ac:dyDescent="0.15">
      <c r="A247" s="1" t="s">
        <v>10</v>
      </c>
      <c r="B247" s="1" t="s">
        <v>9536</v>
      </c>
      <c r="C247" s="1" t="s">
        <v>9537</v>
      </c>
      <c r="D247" s="1" t="s">
        <v>50</v>
      </c>
      <c r="E247" s="1" t="s">
        <v>51</v>
      </c>
      <c r="F247" s="1" t="s">
        <v>51</v>
      </c>
      <c r="G247" s="1" t="s">
        <v>52</v>
      </c>
      <c r="H247" s="1" t="s">
        <v>53</v>
      </c>
      <c r="I247" s="1" t="s">
        <v>1141</v>
      </c>
      <c r="J247" s="1" t="s">
        <v>96</v>
      </c>
      <c r="K247" s="1" t="s">
        <v>9538</v>
      </c>
      <c r="L247" s="1"/>
      <c r="M247" s="20">
        <f t="shared" si="3"/>
        <v>1</v>
      </c>
    </row>
    <row r="248" spans="1:13" ht="20.100000000000001" customHeight="1" x14ac:dyDescent="0.15">
      <c r="A248" s="1" t="s">
        <v>10</v>
      </c>
      <c r="B248" s="1" t="s">
        <v>9536</v>
      </c>
      <c r="C248" s="1" t="s">
        <v>9539</v>
      </c>
      <c r="D248" s="1" t="s">
        <v>50</v>
      </c>
      <c r="E248" s="1" t="s">
        <v>51</v>
      </c>
      <c r="F248" s="1" t="s">
        <v>26832</v>
      </c>
      <c r="G248" s="1" t="s">
        <v>82</v>
      </c>
      <c r="H248" s="1" t="s">
        <v>1151</v>
      </c>
      <c r="I248" s="1" t="s">
        <v>84</v>
      </c>
      <c r="J248" s="1" t="s">
        <v>9120</v>
      </c>
      <c r="K248" s="1" t="s">
        <v>9540</v>
      </c>
      <c r="L248" s="1"/>
      <c r="M248" s="20">
        <f t="shared" si="3"/>
        <v>0</v>
      </c>
    </row>
    <row r="249" spans="1:13" ht="20.100000000000001" customHeight="1" x14ac:dyDescent="0.15">
      <c r="A249" s="1" t="s">
        <v>10</v>
      </c>
      <c r="B249" s="1" t="s">
        <v>9541</v>
      </c>
      <c r="C249" s="1" t="s">
        <v>9542</v>
      </c>
      <c r="D249" s="1" t="s">
        <v>50</v>
      </c>
      <c r="E249" s="1" t="s">
        <v>51</v>
      </c>
      <c r="F249" s="1" t="s">
        <v>51</v>
      </c>
      <c r="G249" s="1" t="s">
        <v>52</v>
      </c>
      <c r="H249" s="1" t="s">
        <v>121</v>
      </c>
      <c r="I249" s="1" t="s">
        <v>662</v>
      </c>
      <c r="J249" s="1" t="s">
        <v>663</v>
      </c>
      <c r="K249" s="1" t="s">
        <v>9543</v>
      </c>
      <c r="L249" s="1"/>
      <c r="M249" s="20">
        <f t="shared" si="3"/>
        <v>1</v>
      </c>
    </row>
    <row r="250" spans="1:13" ht="20.100000000000001" customHeight="1" x14ac:dyDescent="0.15">
      <c r="A250" s="1" t="s">
        <v>10</v>
      </c>
      <c r="B250" s="1" t="s">
        <v>9541</v>
      </c>
      <c r="C250" s="1" t="s">
        <v>9544</v>
      </c>
      <c r="D250" s="1" t="s">
        <v>50</v>
      </c>
      <c r="E250" s="1" t="s">
        <v>51</v>
      </c>
      <c r="F250" s="1" t="s">
        <v>51</v>
      </c>
      <c r="G250" s="1" t="s">
        <v>82</v>
      </c>
      <c r="H250" s="1" t="s">
        <v>207</v>
      </c>
      <c r="I250" s="1" t="s">
        <v>84</v>
      </c>
      <c r="J250" s="1" t="s">
        <v>122</v>
      </c>
      <c r="K250" s="1" t="s">
        <v>9545</v>
      </c>
      <c r="L250" s="1"/>
      <c r="M250" s="20">
        <f t="shared" si="3"/>
        <v>1</v>
      </c>
    </row>
    <row r="251" spans="1:13" ht="20.100000000000001" customHeight="1" x14ac:dyDescent="0.15">
      <c r="A251" s="1" t="s">
        <v>10</v>
      </c>
      <c r="B251" s="1" t="s">
        <v>9541</v>
      </c>
      <c r="C251" s="1" t="s">
        <v>9546</v>
      </c>
      <c r="D251" s="1" t="s">
        <v>50</v>
      </c>
      <c r="E251" s="1" t="s">
        <v>51</v>
      </c>
      <c r="F251" s="1" t="s">
        <v>51</v>
      </c>
      <c r="G251" s="1" t="s">
        <v>82</v>
      </c>
      <c r="H251" s="1" t="s">
        <v>207</v>
      </c>
      <c r="I251" s="1" t="s">
        <v>84</v>
      </c>
      <c r="J251" s="1" t="s">
        <v>122</v>
      </c>
      <c r="K251" s="1" t="s">
        <v>9547</v>
      </c>
      <c r="L251" s="1"/>
      <c r="M251" s="20">
        <f t="shared" si="3"/>
        <v>1</v>
      </c>
    </row>
    <row r="252" spans="1:13" ht="20.100000000000001" customHeight="1" x14ac:dyDescent="0.15">
      <c r="A252" s="1" t="s">
        <v>10</v>
      </c>
      <c r="B252" s="1" t="s">
        <v>9541</v>
      </c>
      <c r="C252" s="1" t="s">
        <v>9548</v>
      </c>
      <c r="D252" s="1" t="s">
        <v>50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84</v>
      </c>
      <c r="J252" s="1" t="s">
        <v>122</v>
      </c>
      <c r="K252" s="1" t="s">
        <v>9549</v>
      </c>
      <c r="L252" s="1"/>
      <c r="M252" s="20">
        <f t="shared" si="3"/>
        <v>1</v>
      </c>
    </row>
    <row r="253" spans="1:13" ht="20.100000000000001" customHeight="1" x14ac:dyDescent="0.15">
      <c r="A253" s="1" t="s">
        <v>10</v>
      </c>
      <c r="B253" s="1" t="s">
        <v>9541</v>
      </c>
      <c r="C253" s="1" t="s">
        <v>9550</v>
      </c>
      <c r="D253" s="1" t="s">
        <v>50</v>
      </c>
      <c r="E253" s="1" t="s">
        <v>51</v>
      </c>
      <c r="F253" s="1" t="s">
        <v>51</v>
      </c>
      <c r="G253" s="1" t="s">
        <v>82</v>
      </c>
      <c r="H253" s="1" t="s">
        <v>207</v>
      </c>
      <c r="I253" s="1" t="s">
        <v>84</v>
      </c>
      <c r="J253" s="1" t="s">
        <v>122</v>
      </c>
      <c r="K253" s="1" t="s">
        <v>9551</v>
      </c>
      <c r="L253" s="1"/>
      <c r="M253" s="20">
        <f t="shared" si="3"/>
        <v>1</v>
      </c>
    </row>
    <row r="254" spans="1:13" ht="20.100000000000001" customHeight="1" x14ac:dyDescent="0.15">
      <c r="A254" s="1" t="s">
        <v>10</v>
      </c>
      <c r="B254" s="1" t="s">
        <v>9541</v>
      </c>
      <c r="C254" s="1" t="s">
        <v>9552</v>
      </c>
      <c r="D254" s="1" t="s">
        <v>50</v>
      </c>
      <c r="E254" s="1" t="s">
        <v>51</v>
      </c>
      <c r="F254" s="1" t="s">
        <v>51</v>
      </c>
      <c r="G254" s="1" t="s">
        <v>82</v>
      </c>
      <c r="H254" s="1" t="s">
        <v>207</v>
      </c>
      <c r="I254" s="1" t="s">
        <v>84</v>
      </c>
      <c r="J254" s="1" t="s">
        <v>122</v>
      </c>
      <c r="K254" s="1" t="s">
        <v>9553</v>
      </c>
      <c r="L254" s="1"/>
      <c r="M254" s="20">
        <f t="shared" si="3"/>
        <v>1</v>
      </c>
    </row>
    <row r="255" spans="1:13" ht="20.100000000000001" customHeight="1" x14ac:dyDescent="0.15">
      <c r="A255" s="1" t="s">
        <v>10</v>
      </c>
      <c r="B255" s="1" t="s">
        <v>9541</v>
      </c>
      <c r="C255" s="1" t="s">
        <v>26861</v>
      </c>
      <c r="D255" s="1" t="s">
        <v>50</v>
      </c>
      <c r="E255" s="1" t="s">
        <v>51</v>
      </c>
      <c r="F255" s="1" t="s">
        <v>51</v>
      </c>
      <c r="G255" s="1" t="s">
        <v>82</v>
      </c>
      <c r="H255" s="1" t="s">
        <v>207</v>
      </c>
      <c r="I255" s="1" t="s">
        <v>84</v>
      </c>
      <c r="J255" s="1" t="s">
        <v>122</v>
      </c>
      <c r="K255" s="1" t="s">
        <v>9554</v>
      </c>
      <c r="L255" s="1"/>
      <c r="M255" s="20">
        <f t="shared" si="3"/>
        <v>1</v>
      </c>
    </row>
    <row r="256" spans="1:13" ht="20.100000000000001" customHeight="1" x14ac:dyDescent="0.15">
      <c r="A256" s="1" t="s">
        <v>10</v>
      </c>
      <c r="B256" s="1" t="s">
        <v>9541</v>
      </c>
      <c r="C256" s="1" t="s">
        <v>26862</v>
      </c>
      <c r="D256" s="1" t="s">
        <v>50</v>
      </c>
      <c r="E256" s="1" t="s">
        <v>51</v>
      </c>
      <c r="F256" s="1" t="s">
        <v>51</v>
      </c>
      <c r="G256" s="1" t="s">
        <v>52</v>
      </c>
      <c r="H256" s="1" t="s">
        <v>26836</v>
      </c>
      <c r="I256" s="1" t="s">
        <v>26858</v>
      </c>
      <c r="J256" s="1" t="s">
        <v>26859</v>
      </c>
      <c r="K256" s="1" t="s">
        <v>26880</v>
      </c>
      <c r="L256" s="1"/>
      <c r="M256" s="20">
        <f t="shared" si="3"/>
        <v>1</v>
      </c>
    </row>
    <row r="257" spans="1:13" ht="20.100000000000001" customHeight="1" x14ac:dyDescent="0.15">
      <c r="A257" s="1" t="s">
        <v>10</v>
      </c>
      <c r="B257" s="1" t="s">
        <v>9541</v>
      </c>
      <c r="C257" s="1" t="s">
        <v>26863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26836</v>
      </c>
      <c r="I257" s="1" t="s">
        <v>26858</v>
      </c>
      <c r="J257" s="1" t="s">
        <v>26859</v>
      </c>
      <c r="K257" s="1" t="s">
        <v>26881</v>
      </c>
      <c r="L257" s="1"/>
      <c r="M257" s="20">
        <f t="shared" si="3"/>
        <v>1</v>
      </c>
    </row>
    <row r="258" spans="1:13" ht="20.100000000000001" customHeight="1" x14ac:dyDescent="0.15">
      <c r="A258" s="1" t="s">
        <v>10</v>
      </c>
      <c r="B258" s="1" t="s">
        <v>9541</v>
      </c>
      <c r="C258" s="1" t="s">
        <v>26864</v>
      </c>
      <c r="D258" s="1" t="s">
        <v>50</v>
      </c>
      <c r="E258" s="1" t="s">
        <v>51</v>
      </c>
      <c r="F258" s="1" t="s">
        <v>51</v>
      </c>
      <c r="G258" s="1" t="s">
        <v>52</v>
      </c>
      <c r="H258" s="1" t="s">
        <v>26836</v>
      </c>
      <c r="I258" s="1" t="s">
        <v>26858</v>
      </c>
      <c r="J258" s="1" t="s">
        <v>26859</v>
      </c>
      <c r="K258" s="1" t="s">
        <v>26882</v>
      </c>
      <c r="L258" s="1"/>
      <c r="M258" s="20">
        <f t="shared" si="3"/>
        <v>1</v>
      </c>
    </row>
    <row r="259" spans="1:13" ht="20.100000000000001" customHeight="1" x14ac:dyDescent="0.15">
      <c r="A259" s="1" t="s">
        <v>10</v>
      </c>
      <c r="B259" s="1" t="s">
        <v>9541</v>
      </c>
      <c r="C259" s="1" t="s">
        <v>26865</v>
      </c>
      <c r="D259" s="1" t="s">
        <v>50</v>
      </c>
      <c r="E259" s="1" t="s">
        <v>51</v>
      </c>
      <c r="F259" s="1" t="s">
        <v>51</v>
      </c>
      <c r="G259" s="1" t="s">
        <v>52</v>
      </c>
      <c r="H259" s="1" t="s">
        <v>26836</v>
      </c>
      <c r="I259" s="1" t="s">
        <v>26858</v>
      </c>
      <c r="J259" s="1" t="s">
        <v>26859</v>
      </c>
      <c r="K259" s="1" t="s">
        <v>26883</v>
      </c>
      <c r="L259" s="1"/>
      <c r="M259" s="20">
        <f t="shared" si="3"/>
        <v>1</v>
      </c>
    </row>
    <row r="260" spans="1:13" ht="20.100000000000001" customHeight="1" x14ac:dyDescent="0.15">
      <c r="A260" s="1" t="s">
        <v>10</v>
      </c>
      <c r="B260" s="1" t="s">
        <v>9541</v>
      </c>
      <c r="C260" s="1" t="s">
        <v>26866</v>
      </c>
      <c r="D260" s="1" t="s">
        <v>50</v>
      </c>
      <c r="E260" s="1" t="s">
        <v>51</v>
      </c>
      <c r="F260" s="1" t="s">
        <v>26829</v>
      </c>
      <c r="G260" s="1" t="s">
        <v>52</v>
      </c>
      <c r="H260" s="1" t="s">
        <v>26836</v>
      </c>
      <c r="I260" s="1" t="s">
        <v>26858</v>
      </c>
      <c r="J260" s="1" t="s">
        <v>26859</v>
      </c>
      <c r="K260" s="1" t="s">
        <v>26884</v>
      </c>
      <c r="L260" s="1"/>
      <c r="M260" s="20">
        <f t="shared" si="3"/>
        <v>0</v>
      </c>
    </row>
    <row r="261" spans="1:13" ht="20.100000000000001" customHeight="1" x14ac:dyDescent="0.15">
      <c r="A261" s="1" t="s">
        <v>10</v>
      </c>
      <c r="B261" s="1" t="s">
        <v>9541</v>
      </c>
      <c r="C261" s="1" t="s">
        <v>26867</v>
      </c>
      <c r="D261" s="1" t="s">
        <v>50</v>
      </c>
      <c r="E261" s="1" t="s">
        <v>51</v>
      </c>
      <c r="F261" s="1" t="s">
        <v>26829</v>
      </c>
      <c r="G261" s="1" t="s">
        <v>52</v>
      </c>
      <c r="H261" s="1" t="s">
        <v>26836</v>
      </c>
      <c r="I261" s="1" t="s">
        <v>26858</v>
      </c>
      <c r="J261" s="1" t="s">
        <v>26859</v>
      </c>
      <c r="K261" s="1" t="s">
        <v>26885</v>
      </c>
      <c r="L261" s="1"/>
      <c r="M261" s="20">
        <f t="shared" si="3"/>
        <v>0</v>
      </c>
    </row>
    <row r="262" spans="1:13" ht="20.100000000000001" customHeight="1" x14ac:dyDescent="0.15">
      <c r="A262" s="1" t="s">
        <v>10</v>
      </c>
      <c r="B262" s="1" t="s">
        <v>9541</v>
      </c>
      <c r="C262" s="1" t="s">
        <v>26868</v>
      </c>
      <c r="D262" s="1" t="s">
        <v>50</v>
      </c>
      <c r="E262" s="1" t="s">
        <v>51</v>
      </c>
      <c r="F262" s="1" t="s">
        <v>51</v>
      </c>
      <c r="G262" s="1" t="s">
        <v>52</v>
      </c>
      <c r="H262" s="1" t="s">
        <v>26836</v>
      </c>
      <c r="I262" s="1" t="s">
        <v>26858</v>
      </c>
      <c r="J262" s="1" t="s">
        <v>26859</v>
      </c>
      <c r="K262" s="1" t="s">
        <v>26886</v>
      </c>
      <c r="L262" s="1"/>
      <c r="M262" s="20">
        <f t="shared" si="3"/>
        <v>1</v>
      </c>
    </row>
    <row r="263" spans="1:13" ht="20.100000000000001" customHeight="1" x14ac:dyDescent="0.15">
      <c r="A263" s="1" t="s">
        <v>10</v>
      </c>
      <c r="B263" s="1" t="s">
        <v>9541</v>
      </c>
      <c r="C263" s="1" t="s">
        <v>26869</v>
      </c>
      <c r="D263" s="1" t="s">
        <v>50</v>
      </c>
      <c r="E263" s="1" t="s">
        <v>51</v>
      </c>
      <c r="F263" s="1" t="s">
        <v>51</v>
      </c>
      <c r="G263" s="1" t="s">
        <v>52</v>
      </c>
      <c r="H263" s="1" t="s">
        <v>26836</v>
      </c>
      <c r="I263" s="1" t="s">
        <v>26858</v>
      </c>
      <c r="J263" s="1" t="s">
        <v>26859</v>
      </c>
      <c r="K263" s="1" t="s">
        <v>26887</v>
      </c>
      <c r="L263" s="1"/>
      <c r="M263" s="20">
        <f t="shared" si="3"/>
        <v>1</v>
      </c>
    </row>
    <row r="264" spans="1:13" ht="20.100000000000001" customHeight="1" x14ac:dyDescent="0.15">
      <c r="A264" s="1" t="s">
        <v>10</v>
      </c>
      <c r="B264" s="1" t="s">
        <v>9541</v>
      </c>
      <c r="C264" s="1" t="s">
        <v>26870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26836</v>
      </c>
      <c r="I264" s="1" t="s">
        <v>26858</v>
      </c>
      <c r="J264" s="1" t="s">
        <v>26859</v>
      </c>
      <c r="K264" s="1" t="s">
        <v>26888</v>
      </c>
      <c r="L264" s="1"/>
      <c r="M264" s="20">
        <f t="shared" si="3"/>
        <v>1</v>
      </c>
    </row>
    <row r="265" spans="1:13" ht="20.100000000000001" customHeight="1" x14ac:dyDescent="0.15">
      <c r="A265" s="1" t="s">
        <v>10</v>
      </c>
      <c r="B265" s="1" t="s">
        <v>9541</v>
      </c>
      <c r="C265" s="1" t="s">
        <v>26871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26836</v>
      </c>
      <c r="I265" s="1" t="s">
        <v>26858</v>
      </c>
      <c r="J265" s="1" t="s">
        <v>26859</v>
      </c>
      <c r="K265" s="1" t="s">
        <v>26889</v>
      </c>
      <c r="L265" s="1"/>
      <c r="M265" s="20">
        <f t="shared" si="3"/>
        <v>1</v>
      </c>
    </row>
    <row r="266" spans="1:13" ht="20.100000000000001" customHeight="1" x14ac:dyDescent="0.15">
      <c r="A266" s="1" t="s">
        <v>10</v>
      </c>
      <c r="B266" s="1" t="s">
        <v>9541</v>
      </c>
      <c r="C266" s="1" t="s">
        <v>26872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26836</v>
      </c>
      <c r="I266" s="1" t="s">
        <v>26858</v>
      </c>
      <c r="J266" s="1" t="s">
        <v>26859</v>
      </c>
      <c r="K266" s="1" t="s">
        <v>26890</v>
      </c>
      <c r="L266" s="1"/>
      <c r="M266" s="20">
        <f t="shared" si="3"/>
        <v>1</v>
      </c>
    </row>
    <row r="267" spans="1:13" ht="20.100000000000001" customHeight="1" x14ac:dyDescent="0.15">
      <c r="A267" s="1" t="s">
        <v>10</v>
      </c>
      <c r="B267" s="1" t="s">
        <v>9541</v>
      </c>
      <c r="C267" s="1" t="s">
        <v>26873</v>
      </c>
      <c r="D267" s="1" t="s">
        <v>50</v>
      </c>
      <c r="E267" s="1" t="s">
        <v>51</v>
      </c>
      <c r="F267" s="1" t="s">
        <v>51</v>
      </c>
      <c r="G267" s="1" t="s">
        <v>52</v>
      </c>
      <c r="H267" s="1" t="s">
        <v>26836</v>
      </c>
      <c r="I267" s="1" t="s">
        <v>26858</v>
      </c>
      <c r="J267" s="1" t="s">
        <v>26859</v>
      </c>
      <c r="K267" s="1" t="s">
        <v>26891</v>
      </c>
      <c r="L267" s="1"/>
      <c r="M267" s="20">
        <f t="shared" si="3"/>
        <v>1</v>
      </c>
    </row>
    <row r="268" spans="1:13" ht="20.100000000000001" customHeight="1" x14ac:dyDescent="0.15">
      <c r="A268" s="1" t="s">
        <v>10</v>
      </c>
      <c r="B268" s="1" t="s">
        <v>9541</v>
      </c>
      <c r="C268" s="1" t="s">
        <v>26874</v>
      </c>
      <c r="D268" s="1" t="s">
        <v>50</v>
      </c>
      <c r="E268" s="1" t="s">
        <v>51</v>
      </c>
      <c r="F268" s="1" t="s">
        <v>51</v>
      </c>
      <c r="G268" s="1" t="s">
        <v>52</v>
      </c>
      <c r="H268" s="1" t="s">
        <v>26836</v>
      </c>
      <c r="I268" s="1" t="s">
        <v>26858</v>
      </c>
      <c r="J268" s="1" t="s">
        <v>26859</v>
      </c>
      <c r="K268" s="1" t="s">
        <v>26892</v>
      </c>
      <c r="L268" s="1"/>
      <c r="M268" s="20">
        <f t="shared" si="3"/>
        <v>1</v>
      </c>
    </row>
    <row r="269" spans="1:13" ht="20.100000000000001" customHeight="1" x14ac:dyDescent="0.15">
      <c r="A269" s="1" t="s">
        <v>10</v>
      </c>
      <c r="B269" s="1" t="s">
        <v>9541</v>
      </c>
      <c r="C269" s="1" t="s">
        <v>26875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26836</v>
      </c>
      <c r="I269" s="1" t="s">
        <v>26858</v>
      </c>
      <c r="J269" s="1" t="s">
        <v>26859</v>
      </c>
      <c r="K269" s="1" t="s">
        <v>26893</v>
      </c>
      <c r="L269" s="1"/>
      <c r="M269" s="20">
        <f t="shared" si="3"/>
        <v>1</v>
      </c>
    </row>
    <row r="270" spans="1:13" ht="20.100000000000001" customHeight="1" x14ac:dyDescent="0.15">
      <c r="A270" s="1" t="s">
        <v>10</v>
      </c>
      <c r="B270" s="1" t="s">
        <v>9541</v>
      </c>
      <c r="C270" s="1" t="s">
        <v>26876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26836</v>
      </c>
      <c r="I270" s="1" t="s">
        <v>26858</v>
      </c>
      <c r="J270" s="1" t="s">
        <v>26859</v>
      </c>
      <c r="K270" s="1" t="s">
        <v>26894</v>
      </c>
      <c r="L270" s="1"/>
      <c r="M270" s="20">
        <f t="shared" si="3"/>
        <v>1</v>
      </c>
    </row>
    <row r="271" spans="1:13" ht="20.100000000000001" customHeight="1" x14ac:dyDescent="0.15">
      <c r="A271" s="1" t="s">
        <v>10</v>
      </c>
      <c r="B271" s="1" t="s">
        <v>9541</v>
      </c>
      <c r="C271" s="1" t="s">
        <v>26877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26836</v>
      </c>
      <c r="I271" s="1" t="s">
        <v>26858</v>
      </c>
      <c r="J271" s="1" t="s">
        <v>26859</v>
      </c>
      <c r="K271" s="1" t="s">
        <v>26895</v>
      </c>
      <c r="L271" s="1"/>
      <c r="M271" s="20">
        <f t="shared" si="3"/>
        <v>1</v>
      </c>
    </row>
    <row r="272" spans="1:13" ht="20.100000000000001" customHeight="1" x14ac:dyDescent="0.15">
      <c r="A272" s="1" t="s">
        <v>10</v>
      </c>
      <c r="B272" s="1" t="s">
        <v>9541</v>
      </c>
      <c r="C272" s="1" t="s">
        <v>26878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26836</v>
      </c>
      <c r="I272" s="1" t="s">
        <v>26858</v>
      </c>
      <c r="J272" s="1" t="s">
        <v>26859</v>
      </c>
      <c r="K272" s="1" t="s">
        <v>26896</v>
      </c>
      <c r="L272" s="1"/>
      <c r="M272" s="20">
        <f t="shared" si="3"/>
        <v>1</v>
      </c>
    </row>
    <row r="273" spans="1:13" ht="20.100000000000001" customHeight="1" x14ac:dyDescent="0.15">
      <c r="A273" s="1" t="s">
        <v>10</v>
      </c>
      <c r="B273" s="1" t="s">
        <v>9541</v>
      </c>
      <c r="C273" s="1" t="s">
        <v>26879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26836</v>
      </c>
      <c r="I273" s="1" t="s">
        <v>26858</v>
      </c>
      <c r="J273" s="1" t="s">
        <v>26859</v>
      </c>
      <c r="K273" s="1" t="s">
        <v>26897</v>
      </c>
      <c r="L273" s="1"/>
      <c r="M273" s="20">
        <f t="shared" si="3"/>
        <v>1</v>
      </c>
    </row>
    <row r="274" spans="1:13" ht="20.100000000000001" customHeight="1" x14ac:dyDescent="0.15">
      <c r="A274" s="1" t="s">
        <v>10</v>
      </c>
      <c r="B274" s="1" t="s">
        <v>9541</v>
      </c>
      <c r="C274" s="1" t="s">
        <v>9555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662</v>
      </c>
      <c r="J274" s="1" t="s">
        <v>663</v>
      </c>
      <c r="K274" s="1" t="s">
        <v>9556</v>
      </c>
      <c r="L274" s="1"/>
      <c r="M274" s="20">
        <f t="shared" si="3"/>
        <v>1</v>
      </c>
    </row>
    <row r="275" spans="1:13" ht="20.100000000000001" customHeight="1" x14ac:dyDescent="0.15">
      <c r="A275" s="1" t="s">
        <v>10</v>
      </c>
      <c r="B275" s="1" t="s">
        <v>9541</v>
      </c>
      <c r="C275" s="1" t="s">
        <v>9557</v>
      </c>
      <c r="D275" s="1" t="s">
        <v>78</v>
      </c>
      <c r="E275" s="1" t="s">
        <v>51</v>
      </c>
      <c r="F275" s="1" t="s">
        <v>26832</v>
      </c>
      <c r="G275" s="1" t="s">
        <v>82</v>
      </c>
      <c r="H275" s="1" t="s">
        <v>1151</v>
      </c>
      <c r="I275" s="1" t="s">
        <v>84</v>
      </c>
      <c r="J275" s="1" t="s">
        <v>9120</v>
      </c>
      <c r="K275" s="1" t="s">
        <v>9558</v>
      </c>
      <c r="L275" s="1"/>
      <c r="M275" s="20">
        <f t="shared" si="3"/>
        <v>0</v>
      </c>
    </row>
    <row r="276" spans="1:13" ht="20.100000000000001" customHeight="1" x14ac:dyDescent="0.15">
      <c r="A276" s="1" t="s">
        <v>10</v>
      </c>
      <c r="B276" s="1" t="s">
        <v>9541</v>
      </c>
      <c r="C276" s="1" t="s">
        <v>9559</v>
      </c>
      <c r="D276" s="1" t="s">
        <v>78</v>
      </c>
      <c r="E276" s="1" t="s">
        <v>51</v>
      </c>
      <c r="F276" s="1" t="s">
        <v>179</v>
      </c>
      <c r="G276" s="1" t="s">
        <v>82</v>
      </c>
      <c r="H276" s="1" t="s">
        <v>1151</v>
      </c>
      <c r="I276" s="1" t="s">
        <v>84</v>
      </c>
      <c r="J276" s="1" t="s">
        <v>9120</v>
      </c>
      <c r="K276" s="1" t="s">
        <v>9560</v>
      </c>
      <c r="L276" s="1"/>
      <c r="M276" s="20">
        <f t="shared" si="3"/>
        <v>0</v>
      </c>
    </row>
    <row r="277" spans="1:13" ht="20.100000000000001" customHeight="1" x14ac:dyDescent="0.15">
      <c r="A277" s="1" t="s">
        <v>10</v>
      </c>
      <c r="B277" s="1" t="s">
        <v>9541</v>
      </c>
      <c r="C277" s="1" t="s">
        <v>9561</v>
      </c>
      <c r="D277" s="1" t="s">
        <v>78</v>
      </c>
      <c r="E277" s="1" t="s">
        <v>51</v>
      </c>
      <c r="F277" s="1" t="s">
        <v>179</v>
      </c>
      <c r="G277" s="1" t="s">
        <v>82</v>
      </c>
      <c r="H277" s="1" t="s">
        <v>1151</v>
      </c>
      <c r="I277" s="1" t="s">
        <v>84</v>
      </c>
      <c r="J277" s="1" t="s">
        <v>9120</v>
      </c>
      <c r="K277" s="1" t="s">
        <v>9562</v>
      </c>
      <c r="L277" s="1"/>
      <c r="M277" s="20">
        <f t="shared" si="3"/>
        <v>0</v>
      </c>
    </row>
    <row r="278" spans="1:13" ht="20.100000000000001" customHeight="1" x14ac:dyDescent="0.15">
      <c r="A278" s="1" t="s">
        <v>10</v>
      </c>
      <c r="B278" s="1" t="s">
        <v>9541</v>
      </c>
      <c r="C278" s="1" t="s">
        <v>9563</v>
      </c>
      <c r="D278" s="1" t="s">
        <v>78</v>
      </c>
      <c r="E278" s="1" t="s">
        <v>51</v>
      </c>
      <c r="F278" s="1" t="s">
        <v>51</v>
      </c>
      <c r="G278" s="1" t="s">
        <v>82</v>
      </c>
      <c r="H278" s="1" t="s">
        <v>207</v>
      </c>
      <c r="I278" s="1" t="s">
        <v>84</v>
      </c>
      <c r="J278" s="1" t="s">
        <v>122</v>
      </c>
      <c r="K278" s="1" t="s">
        <v>9564</v>
      </c>
      <c r="L278" s="1"/>
      <c r="M278" s="20">
        <f t="shared" si="3"/>
        <v>1</v>
      </c>
    </row>
    <row r="279" spans="1:13" ht="20.100000000000001" customHeight="1" x14ac:dyDescent="0.15">
      <c r="A279" s="1" t="s">
        <v>10</v>
      </c>
      <c r="B279" s="1" t="s">
        <v>9541</v>
      </c>
      <c r="C279" s="1" t="s">
        <v>9565</v>
      </c>
      <c r="D279" s="1" t="s">
        <v>78</v>
      </c>
      <c r="E279" s="1" t="s">
        <v>51</v>
      </c>
      <c r="F279" s="1" t="s">
        <v>51</v>
      </c>
      <c r="G279" s="1" t="s">
        <v>82</v>
      </c>
      <c r="H279" s="1" t="s">
        <v>207</v>
      </c>
      <c r="I279" s="1" t="s">
        <v>84</v>
      </c>
      <c r="J279" s="1" t="s">
        <v>122</v>
      </c>
      <c r="K279" s="1" t="s">
        <v>9566</v>
      </c>
      <c r="L279" s="1"/>
      <c r="M279" s="20">
        <f t="shared" si="3"/>
        <v>1</v>
      </c>
    </row>
    <row r="280" spans="1:13" ht="20.100000000000001" customHeight="1" x14ac:dyDescent="0.15">
      <c r="A280" s="1" t="s">
        <v>10</v>
      </c>
      <c r="B280" s="1" t="s">
        <v>9541</v>
      </c>
      <c r="C280" s="1" t="s">
        <v>9567</v>
      </c>
      <c r="D280" s="1" t="s">
        <v>78</v>
      </c>
      <c r="E280" s="1" t="s">
        <v>51</v>
      </c>
      <c r="F280" s="1" t="s">
        <v>179</v>
      </c>
      <c r="G280" s="1" t="s">
        <v>82</v>
      </c>
      <c r="H280" s="1" t="s">
        <v>2234</v>
      </c>
      <c r="I280" s="1" t="s">
        <v>84</v>
      </c>
      <c r="J280" s="1" t="s">
        <v>632</v>
      </c>
      <c r="K280" s="1" t="s">
        <v>9568</v>
      </c>
      <c r="L280" s="1"/>
      <c r="M280" s="20">
        <f t="shared" si="3"/>
        <v>0</v>
      </c>
    </row>
    <row r="281" spans="1:13" ht="20.100000000000001" customHeight="1" x14ac:dyDescent="0.15">
      <c r="A281" s="1" t="s">
        <v>10</v>
      </c>
      <c r="B281" s="1" t="s">
        <v>9541</v>
      </c>
      <c r="C281" s="1" t="s">
        <v>9569</v>
      </c>
      <c r="D281" s="1" t="s">
        <v>78</v>
      </c>
      <c r="E281" s="1" t="s">
        <v>51</v>
      </c>
      <c r="F281" s="1" t="s">
        <v>179</v>
      </c>
      <c r="G281" s="1" t="s">
        <v>82</v>
      </c>
      <c r="H281" s="1" t="s">
        <v>2234</v>
      </c>
      <c r="I281" s="1" t="s">
        <v>84</v>
      </c>
      <c r="J281" s="1" t="s">
        <v>632</v>
      </c>
      <c r="K281" s="1" t="s">
        <v>9570</v>
      </c>
      <c r="L281" s="1"/>
      <c r="M281" s="20">
        <f t="shared" si="3"/>
        <v>0</v>
      </c>
    </row>
    <row r="282" spans="1:13" ht="20.100000000000001" customHeight="1" x14ac:dyDescent="0.15">
      <c r="A282" s="1" t="s">
        <v>10</v>
      </c>
      <c r="B282" s="1" t="s">
        <v>9541</v>
      </c>
      <c r="C282" s="1" t="s">
        <v>26898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26836</v>
      </c>
      <c r="I282" s="1" t="s">
        <v>26858</v>
      </c>
      <c r="J282" s="1" t="s">
        <v>26859</v>
      </c>
      <c r="K282" s="1" t="s">
        <v>26880</v>
      </c>
      <c r="L282" s="1"/>
      <c r="M282" s="20">
        <f t="shared" si="3"/>
        <v>1</v>
      </c>
    </row>
    <row r="283" spans="1:13" ht="20.100000000000001" customHeight="1" x14ac:dyDescent="0.15">
      <c r="A283" s="1" t="s">
        <v>10</v>
      </c>
      <c r="B283" s="1" t="s">
        <v>9541</v>
      </c>
      <c r="C283" s="1" t="s">
        <v>26899</v>
      </c>
      <c r="D283" s="1" t="s">
        <v>78</v>
      </c>
      <c r="E283" s="1" t="s">
        <v>51</v>
      </c>
      <c r="F283" s="1" t="s">
        <v>179</v>
      </c>
      <c r="G283" s="1" t="s">
        <v>52</v>
      </c>
      <c r="H283" s="1" t="s">
        <v>26836</v>
      </c>
      <c r="I283" s="1" t="s">
        <v>26858</v>
      </c>
      <c r="J283" s="1" t="s">
        <v>26859</v>
      </c>
      <c r="K283" s="1" t="s">
        <v>26881</v>
      </c>
      <c r="L283" s="1"/>
      <c r="M283" s="20">
        <f>IF(F283="○",1,0)</f>
        <v>0</v>
      </c>
    </row>
    <row r="284" spans="1:13" ht="20.100000000000001" customHeight="1" x14ac:dyDescent="0.15">
      <c r="A284" s="1" t="s">
        <v>10</v>
      </c>
      <c r="B284" s="1" t="s">
        <v>9541</v>
      </c>
      <c r="C284" s="1" t="s">
        <v>26900</v>
      </c>
      <c r="D284" s="1" t="s">
        <v>78</v>
      </c>
      <c r="E284" s="1" t="s">
        <v>51</v>
      </c>
      <c r="F284" s="1" t="s">
        <v>179</v>
      </c>
      <c r="G284" s="1" t="s">
        <v>52</v>
      </c>
      <c r="H284" s="1" t="s">
        <v>26836</v>
      </c>
      <c r="I284" s="1" t="s">
        <v>26858</v>
      </c>
      <c r="J284" s="1" t="s">
        <v>26859</v>
      </c>
      <c r="K284" s="1" t="s">
        <v>26882</v>
      </c>
      <c r="L284" s="1"/>
      <c r="M284" s="20">
        <f>IF(F284="○",1,0)</f>
        <v>0</v>
      </c>
    </row>
    <row r="285" spans="1:13" ht="20.100000000000001" customHeight="1" x14ac:dyDescent="0.15">
      <c r="A285" s="1" t="s">
        <v>10</v>
      </c>
      <c r="B285" s="1" t="s">
        <v>9541</v>
      </c>
      <c r="C285" s="1" t="s">
        <v>26901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26836</v>
      </c>
      <c r="I285" s="1" t="s">
        <v>26858</v>
      </c>
      <c r="J285" s="1" t="s">
        <v>26859</v>
      </c>
      <c r="K285" s="1" t="s">
        <v>26902</v>
      </c>
      <c r="L285" s="1"/>
      <c r="M285" s="20">
        <f>IF(F285="○",1,0)</f>
        <v>1</v>
      </c>
    </row>
    <row r="286" spans="1:13" ht="20.100000000000001" customHeight="1" x14ac:dyDescent="0.15">
      <c r="A286" s="1" t="s">
        <v>10</v>
      </c>
      <c r="B286" s="1" t="s">
        <v>912</v>
      </c>
      <c r="C286" s="1" t="s">
        <v>9571</v>
      </c>
      <c r="D286" s="1" t="s">
        <v>50</v>
      </c>
      <c r="E286" s="1" t="s">
        <v>51</v>
      </c>
      <c r="F286" s="1" t="s">
        <v>51</v>
      </c>
      <c r="G286" s="1" t="s">
        <v>52</v>
      </c>
      <c r="H286" s="1" t="s">
        <v>739</v>
      </c>
      <c r="I286" s="1" t="s">
        <v>1141</v>
      </c>
      <c r="J286" s="1" t="s">
        <v>9120</v>
      </c>
      <c r="K286" s="1" t="s">
        <v>9572</v>
      </c>
      <c r="L286" s="1"/>
      <c r="M286" s="20">
        <f>IF(F286="○",1,0)</f>
        <v>1</v>
      </c>
    </row>
    <row r="287" spans="1:13" ht="20.100000000000001" customHeight="1" x14ac:dyDescent="0.15">
      <c r="A287" s="1" t="s">
        <v>10</v>
      </c>
      <c r="B287" s="1" t="s">
        <v>912</v>
      </c>
      <c r="C287" s="1" t="s">
        <v>9573</v>
      </c>
      <c r="D287" s="1" t="s">
        <v>50</v>
      </c>
      <c r="E287" s="1" t="s">
        <v>51</v>
      </c>
      <c r="F287" s="1" t="s">
        <v>51</v>
      </c>
      <c r="G287" s="1" t="s">
        <v>52</v>
      </c>
      <c r="H287" s="1" t="s">
        <v>739</v>
      </c>
      <c r="I287" s="1" t="s">
        <v>1141</v>
      </c>
      <c r="J287" s="1" t="s">
        <v>9120</v>
      </c>
      <c r="K287" s="1" t="s">
        <v>9574</v>
      </c>
      <c r="L287" s="1"/>
      <c r="M287" s="20">
        <f t="shared" ref="M287:M349" si="4">IF(F287="○",1,0)</f>
        <v>1</v>
      </c>
    </row>
    <row r="288" spans="1:13" ht="20.100000000000001" customHeight="1" x14ac:dyDescent="0.15">
      <c r="A288" s="1" t="s">
        <v>10</v>
      </c>
      <c r="B288" s="1" t="s">
        <v>912</v>
      </c>
      <c r="C288" s="1" t="s">
        <v>9575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739</v>
      </c>
      <c r="I288" s="1" t="s">
        <v>1141</v>
      </c>
      <c r="J288" s="1" t="s">
        <v>9120</v>
      </c>
      <c r="K288" s="1" t="s">
        <v>9576</v>
      </c>
      <c r="L288" s="1"/>
      <c r="M288" s="20">
        <f t="shared" si="4"/>
        <v>1</v>
      </c>
    </row>
    <row r="289" spans="1:13" ht="20.100000000000001" customHeight="1" x14ac:dyDescent="0.15">
      <c r="A289" s="1" t="s">
        <v>10</v>
      </c>
      <c r="B289" s="1" t="s">
        <v>912</v>
      </c>
      <c r="C289" s="1" t="s">
        <v>9577</v>
      </c>
      <c r="D289" s="1" t="s">
        <v>78</v>
      </c>
      <c r="E289" s="1" t="s">
        <v>51</v>
      </c>
      <c r="F289" s="1" t="s">
        <v>179</v>
      </c>
      <c r="G289" s="1" t="s">
        <v>82</v>
      </c>
      <c r="H289" s="1" t="s">
        <v>1151</v>
      </c>
      <c r="I289" s="1" t="s">
        <v>84</v>
      </c>
      <c r="J289" s="1" t="s">
        <v>9120</v>
      </c>
      <c r="K289" s="1" t="s">
        <v>9578</v>
      </c>
      <c r="L289" s="1"/>
      <c r="M289" s="20">
        <f t="shared" si="4"/>
        <v>0</v>
      </c>
    </row>
    <row r="290" spans="1:13" ht="20.100000000000001" customHeight="1" x14ac:dyDescent="0.15">
      <c r="A290" s="1" t="s">
        <v>10</v>
      </c>
      <c r="B290" s="1" t="s">
        <v>912</v>
      </c>
      <c r="C290" s="1" t="s">
        <v>9579</v>
      </c>
      <c r="D290" s="1" t="s">
        <v>78</v>
      </c>
      <c r="E290" s="1" t="s">
        <v>51</v>
      </c>
      <c r="F290" s="1" t="s">
        <v>179</v>
      </c>
      <c r="G290" s="1" t="s">
        <v>82</v>
      </c>
      <c r="H290" s="1" t="s">
        <v>1151</v>
      </c>
      <c r="I290" s="1" t="s">
        <v>84</v>
      </c>
      <c r="J290" s="1" t="s">
        <v>9120</v>
      </c>
      <c r="K290" s="1" t="s">
        <v>9580</v>
      </c>
      <c r="L290" s="1"/>
      <c r="M290" s="20">
        <f t="shared" si="4"/>
        <v>0</v>
      </c>
    </row>
    <row r="291" spans="1:13" ht="20.100000000000001" customHeight="1" x14ac:dyDescent="0.15">
      <c r="A291" s="1" t="s">
        <v>10</v>
      </c>
      <c r="B291" s="1" t="s">
        <v>912</v>
      </c>
      <c r="C291" s="1" t="s">
        <v>9581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662</v>
      </c>
      <c r="J291" s="1" t="s">
        <v>663</v>
      </c>
      <c r="K291" s="1" t="s">
        <v>9582</v>
      </c>
      <c r="L291" s="1"/>
      <c r="M291" s="20">
        <f t="shared" si="4"/>
        <v>1</v>
      </c>
    </row>
    <row r="292" spans="1:13" ht="19.5" customHeight="1" x14ac:dyDescent="0.15">
      <c r="A292" s="1" t="s">
        <v>10</v>
      </c>
      <c r="B292" s="1" t="s">
        <v>912</v>
      </c>
      <c r="C292" s="1" t="s">
        <v>9583</v>
      </c>
      <c r="D292" s="1" t="s">
        <v>78</v>
      </c>
      <c r="E292" s="1" t="s">
        <v>51</v>
      </c>
      <c r="F292" s="1" t="s">
        <v>51</v>
      </c>
      <c r="G292" s="1" t="s">
        <v>52</v>
      </c>
      <c r="H292" s="1" t="s">
        <v>121</v>
      </c>
      <c r="I292" s="1" t="s">
        <v>662</v>
      </c>
      <c r="J292" s="1" t="s">
        <v>663</v>
      </c>
      <c r="K292" s="1" t="s">
        <v>9584</v>
      </c>
      <c r="L292" s="1"/>
      <c r="M292" s="20">
        <f t="shared" si="4"/>
        <v>1</v>
      </c>
    </row>
    <row r="293" spans="1:13" ht="20.100000000000001" customHeight="1" x14ac:dyDescent="0.15">
      <c r="A293" s="1" t="s">
        <v>10</v>
      </c>
      <c r="B293" s="1" t="s">
        <v>912</v>
      </c>
      <c r="C293" s="1" t="s">
        <v>9585</v>
      </c>
      <c r="D293" s="1" t="s">
        <v>78</v>
      </c>
      <c r="E293" s="1" t="s">
        <v>51</v>
      </c>
      <c r="F293" s="1" t="s">
        <v>51</v>
      </c>
      <c r="G293" s="1" t="s">
        <v>52</v>
      </c>
      <c r="H293" s="1" t="s">
        <v>739</v>
      </c>
      <c r="I293" s="1" t="s">
        <v>1141</v>
      </c>
      <c r="J293" s="1" t="s">
        <v>9120</v>
      </c>
      <c r="K293" s="1" t="s">
        <v>9586</v>
      </c>
      <c r="L293" s="1"/>
      <c r="M293" s="20">
        <f t="shared" si="4"/>
        <v>1</v>
      </c>
    </row>
    <row r="294" spans="1:13" ht="20.100000000000001" customHeight="1" x14ac:dyDescent="0.15">
      <c r="A294" s="1" t="s">
        <v>10</v>
      </c>
      <c r="B294" s="1" t="s">
        <v>912</v>
      </c>
      <c r="C294" s="1" t="s">
        <v>9587</v>
      </c>
      <c r="D294" s="1" t="s">
        <v>78</v>
      </c>
      <c r="E294" s="1" t="s">
        <v>51</v>
      </c>
      <c r="F294" s="1" t="s">
        <v>51</v>
      </c>
      <c r="G294" s="1" t="s">
        <v>52</v>
      </c>
      <c r="H294" s="1" t="s">
        <v>739</v>
      </c>
      <c r="I294" s="1" t="s">
        <v>1141</v>
      </c>
      <c r="J294" s="1" t="s">
        <v>9120</v>
      </c>
      <c r="K294" s="1" t="s">
        <v>9588</v>
      </c>
      <c r="L294" s="1"/>
      <c r="M294" s="20">
        <f t="shared" si="4"/>
        <v>1</v>
      </c>
    </row>
    <row r="295" spans="1:13" ht="20.100000000000001" customHeight="1" x14ac:dyDescent="0.15">
      <c r="A295" s="1" t="s">
        <v>10</v>
      </c>
      <c r="B295" s="1" t="s">
        <v>912</v>
      </c>
      <c r="C295" s="1" t="s">
        <v>9589</v>
      </c>
      <c r="D295" s="1" t="s">
        <v>78</v>
      </c>
      <c r="E295" s="1" t="s">
        <v>51</v>
      </c>
      <c r="F295" s="1" t="s">
        <v>51</v>
      </c>
      <c r="G295" s="1" t="s">
        <v>52</v>
      </c>
      <c r="H295" s="1" t="s">
        <v>739</v>
      </c>
      <c r="I295" s="1" t="s">
        <v>1141</v>
      </c>
      <c r="J295" s="1" t="s">
        <v>9120</v>
      </c>
      <c r="K295" s="1" t="s">
        <v>9590</v>
      </c>
      <c r="L295" s="1"/>
      <c r="M295" s="20">
        <f t="shared" si="4"/>
        <v>1</v>
      </c>
    </row>
    <row r="296" spans="1:13" ht="20.100000000000001" customHeight="1" x14ac:dyDescent="0.15">
      <c r="A296" s="1" t="s">
        <v>10</v>
      </c>
      <c r="B296" s="1" t="s">
        <v>912</v>
      </c>
      <c r="C296" s="1" t="s">
        <v>9591</v>
      </c>
      <c r="D296" s="1" t="s">
        <v>78</v>
      </c>
      <c r="E296" s="1" t="s">
        <v>51</v>
      </c>
      <c r="F296" s="1" t="s">
        <v>51</v>
      </c>
      <c r="G296" s="1" t="s">
        <v>52</v>
      </c>
      <c r="H296" s="1" t="s">
        <v>739</v>
      </c>
      <c r="I296" s="1" t="s">
        <v>1141</v>
      </c>
      <c r="J296" s="1" t="s">
        <v>9120</v>
      </c>
      <c r="K296" s="1" t="s">
        <v>9592</v>
      </c>
      <c r="L296" s="1"/>
      <c r="M296" s="20">
        <f t="shared" si="4"/>
        <v>1</v>
      </c>
    </row>
    <row r="297" spans="1:13" ht="20.100000000000001" customHeight="1" x14ac:dyDescent="0.15">
      <c r="A297" s="1" t="s">
        <v>10</v>
      </c>
      <c r="B297" s="1" t="s">
        <v>912</v>
      </c>
      <c r="C297" s="1" t="s">
        <v>9593</v>
      </c>
      <c r="D297" s="1" t="s">
        <v>78</v>
      </c>
      <c r="E297" s="1" t="s">
        <v>51</v>
      </c>
      <c r="F297" s="1" t="s">
        <v>51</v>
      </c>
      <c r="G297" s="1" t="s">
        <v>52</v>
      </c>
      <c r="H297" s="1" t="s">
        <v>739</v>
      </c>
      <c r="I297" s="1" t="s">
        <v>1141</v>
      </c>
      <c r="J297" s="1" t="s">
        <v>9120</v>
      </c>
      <c r="K297" s="1" t="s">
        <v>9594</v>
      </c>
      <c r="L297" s="1"/>
      <c r="M297" s="20">
        <f t="shared" si="4"/>
        <v>1</v>
      </c>
    </row>
    <row r="298" spans="1:13" ht="20.100000000000001" customHeight="1" x14ac:dyDescent="0.15">
      <c r="A298" s="1" t="s">
        <v>10</v>
      </c>
      <c r="B298" s="1" t="s">
        <v>912</v>
      </c>
      <c r="C298" s="1" t="s">
        <v>9595</v>
      </c>
      <c r="D298" s="1" t="s">
        <v>78</v>
      </c>
      <c r="E298" s="1" t="s">
        <v>51</v>
      </c>
      <c r="F298" s="1" t="s">
        <v>51</v>
      </c>
      <c r="G298" s="1" t="s">
        <v>52</v>
      </c>
      <c r="H298" s="1" t="s">
        <v>739</v>
      </c>
      <c r="I298" s="1" t="s">
        <v>1141</v>
      </c>
      <c r="J298" s="1" t="s">
        <v>9120</v>
      </c>
      <c r="K298" s="1" t="s">
        <v>9596</v>
      </c>
      <c r="L298" s="1"/>
      <c r="M298" s="20">
        <f t="shared" si="4"/>
        <v>1</v>
      </c>
    </row>
    <row r="299" spans="1:13" ht="20.100000000000001" customHeight="1" x14ac:dyDescent="0.15">
      <c r="A299" s="1" t="s">
        <v>10</v>
      </c>
      <c r="B299" s="1" t="s">
        <v>912</v>
      </c>
      <c r="C299" s="1" t="s">
        <v>9597</v>
      </c>
      <c r="D299" s="1" t="s">
        <v>78</v>
      </c>
      <c r="E299" s="1" t="s">
        <v>51</v>
      </c>
      <c r="F299" s="1" t="s">
        <v>51</v>
      </c>
      <c r="G299" s="1" t="s">
        <v>52</v>
      </c>
      <c r="H299" s="1" t="s">
        <v>739</v>
      </c>
      <c r="I299" s="1" t="s">
        <v>1141</v>
      </c>
      <c r="J299" s="1" t="s">
        <v>9120</v>
      </c>
      <c r="K299" s="1" t="s">
        <v>9598</v>
      </c>
      <c r="L299" s="1"/>
      <c r="M299" s="20">
        <f t="shared" si="4"/>
        <v>1</v>
      </c>
    </row>
    <row r="300" spans="1:13" ht="20.100000000000001" customHeight="1" x14ac:dyDescent="0.15">
      <c r="A300" s="1" t="s">
        <v>10</v>
      </c>
      <c r="B300" s="1" t="s">
        <v>9599</v>
      </c>
      <c r="C300" s="1" t="s">
        <v>9600</v>
      </c>
      <c r="D300" s="1" t="s">
        <v>50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662</v>
      </c>
      <c r="J300" s="1" t="s">
        <v>663</v>
      </c>
      <c r="K300" s="1" t="s">
        <v>9601</v>
      </c>
      <c r="L300" s="1"/>
      <c r="M300" s="20">
        <f t="shared" si="4"/>
        <v>1</v>
      </c>
    </row>
    <row r="301" spans="1:13" ht="20.100000000000001" customHeight="1" x14ac:dyDescent="0.15">
      <c r="A301" s="1" t="s">
        <v>10</v>
      </c>
      <c r="B301" s="1" t="s">
        <v>9599</v>
      </c>
      <c r="C301" s="1" t="s">
        <v>9602</v>
      </c>
      <c r="D301" s="1" t="s">
        <v>50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662</v>
      </c>
      <c r="J301" s="1" t="s">
        <v>663</v>
      </c>
      <c r="K301" s="1" t="s">
        <v>9603</v>
      </c>
      <c r="L301" s="1"/>
      <c r="M301" s="20">
        <f t="shared" si="4"/>
        <v>1</v>
      </c>
    </row>
    <row r="302" spans="1:13" ht="20.100000000000001" customHeight="1" x14ac:dyDescent="0.15">
      <c r="A302" s="1" t="s">
        <v>10</v>
      </c>
      <c r="B302" s="1" t="s">
        <v>9599</v>
      </c>
      <c r="C302" s="1" t="s">
        <v>9604</v>
      </c>
      <c r="D302" s="1" t="s">
        <v>50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662</v>
      </c>
      <c r="J302" s="1" t="s">
        <v>663</v>
      </c>
      <c r="K302" s="1" t="s">
        <v>9605</v>
      </c>
      <c r="L302" s="1"/>
      <c r="M302" s="20">
        <f t="shared" si="4"/>
        <v>1</v>
      </c>
    </row>
    <row r="303" spans="1:13" ht="20.100000000000001" customHeight="1" x14ac:dyDescent="0.15">
      <c r="A303" s="1" t="s">
        <v>10</v>
      </c>
      <c r="B303" s="1" t="s">
        <v>9599</v>
      </c>
      <c r="C303" s="1" t="s">
        <v>9606</v>
      </c>
      <c r="D303" s="1" t="s">
        <v>50</v>
      </c>
      <c r="E303" s="1" t="s">
        <v>51</v>
      </c>
      <c r="F303" s="1" t="s">
        <v>81</v>
      </c>
      <c r="G303" s="1" t="s">
        <v>82</v>
      </c>
      <c r="H303" s="1" t="s">
        <v>1151</v>
      </c>
      <c r="I303" s="1" t="s">
        <v>84</v>
      </c>
      <c r="J303" s="1" t="s">
        <v>9120</v>
      </c>
      <c r="K303" s="1" t="s">
        <v>9607</v>
      </c>
      <c r="L303" s="1"/>
      <c r="M303" s="20">
        <f t="shared" si="4"/>
        <v>0</v>
      </c>
    </row>
    <row r="304" spans="1:13" ht="20.100000000000001" customHeight="1" x14ac:dyDescent="0.15">
      <c r="A304" s="1" t="s">
        <v>10</v>
      </c>
      <c r="B304" s="1" t="s">
        <v>9599</v>
      </c>
      <c r="C304" s="1" t="s">
        <v>9608</v>
      </c>
      <c r="D304" s="1" t="s">
        <v>50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662</v>
      </c>
      <c r="J304" s="1" t="s">
        <v>663</v>
      </c>
      <c r="K304" s="1" t="s">
        <v>9609</v>
      </c>
      <c r="L304" s="1"/>
      <c r="M304" s="20">
        <f t="shared" si="4"/>
        <v>1</v>
      </c>
    </row>
    <row r="305" spans="1:13" ht="20.100000000000001" customHeight="1" x14ac:dyDescent="0.15">
      <c r="A305" s="1" t="s">
        <v>10</v>
      </c>
      <c r="B305" s="1" t="s">
        <v>9599</v>
      </c>
      <c r="C305" s="1" t="s">
        <v>9610</v>
      </c>
      <c r="D305" s="1" t="s">
        <v>50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662</v>
      </c>
      <c r="J305" s="1" t="s">
        <v>663</v>
      </c>
      <c r="K305" s="1" t="s">
        <v>9611</v>
      </c>
      <c r="L305" s="1"/>
      <c r="M305" s="20">
        <f t="shared" si="4"/>
        <v>1</v>
      </c>
    </row>
    <row r="306" spans="1:13" ht="20.100000000000001" customHeight="1" x14ac:dyDescent="0.15">
      <c r="A306" s="1" t="s">
        <v>10</v>
      </c>
      <c r="B306" s="1" t="s">
        <v>9599</v>
      </c>
      <c r="C306" s="1" t="s">
        <v>9612</v>
      </c>
      <c r="D306" s="1" t="s">
        <v>50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662</v>
      </c>
      <c r="J306" s="1" t="s">
        <v>663</v>
      </c>
      <c r="K306" s="1" t="s">
        <v>9613</v>
      </c>
      <c r="L306" s="1"/>
      <c r="M306" s="20">
        <f t="shared" si="4"/>
        <v>1</v>
      </c>
    </row>
    <row r="307" spans="1:13" ht="20.100000000000001" customHeight="1" x14ac:dyDescent="0.15">
      <c r="A307" s="1" t="s">
        <v>10</v>
      </c>
      <c r="B307" s="1" t="s">
        <v>9599</v>
      </c>
      <c r="C307" s="1" t="s">
        <v>9614</v>
      </c>
      <c r="D307" s="1" t="s">
        <v>50</v>
      </c>
      <c r="E307" s="1" t="s">
        <v>51</v>
      </c>
      <c r="F307" s="1" t="s">
        <v>51</v>
      </c>
      <c r="G307" s="1" t="s">
        <v>52</v>
      </c>
      <c r="H307" s="1" t="s">
        <v>121</v>
      </c>
      <c r="I307" s="1" t="s">
        <v>662</v>
      </c>
      <c r="J307" s="1" t="s">
        <v>663</v>
      </c>
      <c r="K307" s="1" t="s">
        <v>9615</v>
      </c>
      <c r="L307" s="1"/>
      <c r="M307" s="20">
        <f t="shared" si="4"/>
        <v>1</v>
      </c>
    </row>
    <row r="308" spans="1:13" ht="20.100000000000001" customHeight="1" x14ac:dyDescent="0.15">
      <c r="A308" s="1" t="s">
        <v>10</v>
      </c>
      <c r="B308" s="1" t="s">
        <v>9599</v>
      </c>
      <c r="C308" s="1" t="s">
        <v>9616</v>
      </c>
      <c r="D308" s="1" t="s">
        <v>50</v>
      </c>
      <c r="E308" s="1" t="s">
        <v>51</v>
      </c>
      <c r="F308" s="1" t="s">
        <v>51</v>
      </c>
      <c r="G308" s="1" t="s">
        <v>52</v>
      </c>
      <c r="H308" s="1" t="s">
        <v>121</v>
      </c>
      <c r="I308" s="1" t="s">
        <v>662</v>
      </c>
      <c r="J308" s="1" t="s">
        <v>663</v>
      </c>
      <c r="K308" s="1" t="s">
        <v>9617</v>
      </c>
      <c r="L308" s="1"/>
      <c r="M308" s="20">
        <f t="shared" si="4"/>
        <v>1</v>
      </c>
    </row>
    <row r="309" spans="1:13" ht="20.100000000000001" customHeight="1" x14ac:dyDescent="0.15">
      <c r="A309" s="1" t="s">
        <v>10</v>
      </c>
      <c r="B309" s="1" t="s">
        <v>9599</v>
      </c>
      <c r="C309" s="1" t="s">
        <v>9618</v>
      </c>
      <c r="D309" s="1" t="s">
        <v>50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662</v>
      </c>
      <c r="J309" s="1" t="s">
        <v>663</v>
      </c>
      <c r="K309" s="1" t="s">
        <v>9619</v>
      </c>
      <c r="L309" s="1"/>
      <c r="M309" s="20">
        <f t="shared" si="4"/>
        <v>1</v>
      </c>
    </row>
    <row r="310" spans="1:13" ht="20.100000000000001" customHeight="1" x14ac:dyDescent="0.15">
      <c r="A310" s="1" t="s">
        <v>10</v>
      </c>
      <c r="B310" s="1" t="s">
        <v>9599</v>
      </c>
      <c r="C310" s="1" t="s">
        <v>9620</v>
      </c>
      <c r="D310" s="1" t="s">
        <v>50</v>
      </c>
      <c r="E310" s="1" t="s">
        <v>51</v>
      </c>
      <c r="F310" s="1" t="s">
        <v>51</v>
      </c>
      <c r="G310" s="1" t="s">
        <v>52</v>
      </c>
      <c r="H310" s="1" t="s">
        <v>121</v>
      </c>
      <c r="I310" s="1" t="s">
        <v>662</v>
      </c>
      <c r="J310" s="1" t="s">
        <v>663</v>
      </c>
      <c r="K310" s="1" t="s">
        <v>9621</v>
      </c>
      <c r="L310" s="1"/>
      <c r="M310" s="20">
        <f t="shared" si="4"/>
        <v>1</v>
      </c>
    </row>
    <row r="311" spans="1:13" ht="20.100000000000001" customHeight="1" x14ac:dyDescent="0.15">
      <c r="A311" s="1" t="s">
        <v>10</v>
      </c>
      <c r="B311" s="1" t="s">
        <v>9599</v>
      </c>
      <c r="C311" s="1" t="s">
        <v>9622</v>
      </c>
      <c r="D311" s="1" t="s">
        <v>50</v>
      </c>
      <c r="E311" s="1" t="s">
        <v>51</v>
      </c>
      <c r="F311" s="1" t="s">
        <v>51</v>
      </c>
      <c r="G311" s="1" t="s">
        <v>52</v>
      </c>
      <c r="H311" s="1" t="s">
        <v>121</v>
      </c>
      <c r="I311" s="1" t="s">
        <v>662</v>
      </c>
      <c r="J311" s="1" t="s">
        <v>663</v>
      </c>
      <c r="K311" s="1" t="s">
        <v>9623</v>
      </c>
      <c r="L311" s="1"/>
      <c r="M311" s="20">
        <f t="shared" si="4"/>
        <v>1</v>
      </c>
    </row>
    <row r="312" spans="1:13" ht="20.100000000000001" customHeight="1" x14ac:dyDescent="0.15">
      <c r="A312" s="1" t="s">
        <v>10</v>
      </c>
      <c r="B312" s="1" t="s">
        <v>9599</v>
      </c>
      <c r="C312" s="1" t="s">
        <v>9624</v>
      </c>
      <c r="D312" s="1" t="s">
        <v>50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662</v>
      </c>
      <c r="J312" s="1" t="s">
        <v>663</v>
      </c>
      <c r="K312" s="1" t="s">
        <v>9625</v>
      </c>
      <c r="L312" s="1"/>
      <c r="M312" s="20">
        <f t="shared" si="4"/>
        <v>1</v>
      </c>
    </row>
    <row r="313" spans="1:13" ht="20.100000000000001" customHeight="1" x14ac:dyDescent="0.15">
      <c r="A313" s="1" t="s">
        <v>10</v>
      </c>
      <c r="B313" s="1" t="s">
        <v>9599</v>
      </c>
      <c r="C313" s="1" t="s">
        <v>9626</v>
      </c>
      <c r="D313" s="1" t="s">
        <v>50</v>
      </c>
      <c r="E313" s="1" t="s">
        <v>51</v>
      </c>
      <c r="F313" s="1" t="s">
        <v>51</v>
      </c>
      <c r="G313" s="1" t="s">
        <v>52</v>
      </c>
      <c r="H313" s="1" t="s">
        <v>121</v>
      </c>
      <c r="I313" s="1" t="s">
        <v>662</v>
      </c>
      <c r="J313" s="1" t="s">
        <v>663</v>
      </c>
      <c r="K313" s="1" t="s">
        <v>9627</v>
      </c>
      <c r="L313" s="1"/>
      <c r="M313" s="20">
        <f t="shared" si="4"/>
        <v>1</v>
      </c>
    </row>
    <row r="314" spans="1:13" ht="20.100000000000001" customHeight="1" x14ac:dyDescent="0.15">
      <c r="A314" s="1" t="s">
        <v>10</v>
      </c>
      <c r="B314" s="1" t="s">
        <v>9599</v>
      </c>
      <c r="C314" s="1" t="s">
        <v>9628</v>
      </c>
      <c r="D314" s="1" t="s">
        <v>50</v>
      </c>
      <c r="E314" s="1" t="s">
        <v>51</v>
      </c>
      <c r="F314" s="1" t="s">
        <v>51</v>
      </c>
      <c r="G314" s="1" t="s">
        <v>52</v>
      </c>
      <c r="H314" s="1" t="s">
        <v>121</v>
      </c>
      <c r="I314" s="1" t="s">
        <v>662</v>
      </c>
      <c r="J314" s="1" t="s">
        <v>663</v>
      </c>
      <c r="K314" s="1" t="s">
        <v>9629</v>
      </c>
      <c r="L314" s="1"/>
      <c r="M314" s="20">
        <f t="shared" si="4"/>
        <v>1</v>
      </c>
    </row>
    <row r="315" spans="1:13" ht="20.100000000000001" customHeight="1" x14ac:dyDescent="0.15">
      <c r="A315" s="1" t="s">
        <v>10</v>
      </c>
      <c r="B315" s="1" t="s">
        <v>9599</v>
      </c>
      <c r="C315" s="1" t="s">
        <v>9630</v>
      </c>
      <c r="D315" s="1" t="s">
        <v>50</v>
      </c>
      <c r="E315" s="1" t="s">
        <v>51</v>
      </c>
      <c r="F315" s="1" t="s">
        <v>51</v>
      </c>
      <c r="G315" s="1" t="s">
        <v>52</v>
      </c>
      <c r="H315" s="1" t="s">
        <v>121</v>
      </c>
      <c r="I315" s="1" t="s">
        <v>662</v>
      </c>
      <c r="J315" s="1" t="s">
        <v>663</v>
      </c>
      <c r="K315" s="1" t="s">
        <v>9631</v>
      </c>
      <c r="L315" s="1"/>
      <c r="M315" s="20">
        <f t="shared" si="4"/>
        <v>1</v>
      </c>
    </row>
    <row r="316" spans="1:13" ht="20.100000000000001" customHeight="1" x14ac:dyDescent="0.15">
      <c r="A316" s="1" t="s">
        <v>10</v>
      </c>
      <c r="B316" s="1" t="s">
        <v>9599</v>
      </c>
      <c r="C316" s="1" t="s">
        <v>9632</v>
      </c>
      <c r="D316" s="1" t="s">
        <v>50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662</v>
      </c>
      <c r="J316" s="1" t="s">
        <v>663</v>
      </c>
      <c r="K316" s="1" t="s">
        <v>9633</v>
      </c>
      <c r="L316" s="1"/>
      <c r="M316" s="20">
        <f t="shared" si="4"/>
        <v>1</v>
      </c>
    </row>
    <row r="317" spans="1:13" ht="20.100000000000001" customHeight="1" x14ac:dyDescent="0.15">
      <c r="A317" s="1" t="s">
        <v>10</v>
      </c>
      <c r="B317" s="1" t="s">
        <v>9599</v>
      </c>
      <c r="C317" s="1" t="s">
        <v>9634</v>
      </c>
      <c r="D317" s="1" t="s">
        <v>50</v>
      </c>
      <c r="E317" s="1" t="s">
        <v>51</v>
      </c>
      <c r="F317" s="1" t="s">
        <v>51</v>
      </c>
      <c r="G317" s="1" t="s">
        <v>52</v>
      </c>
      <c r="H317" s="1" t="s">
        <v>121</v>
      </c>
      <c r="I317" s="1" t="s">
        <v>662</v>
      </c>
      <c r="J317" s="1" t="s">
        <v>663</v>
      </c>
      <c r="K317" s="1" t="s">
        <v>9635</v>
      </c>
      <c r="L317" s="1"/>
      <c r="M317" s="20">
        <f t="shared" si="4"/>
        <v>1</v>
      </c>
    </row>
    <row r="318" spans="1:13" ht="20.100000000000001" customHeight="1" x14ac:dyDescent="0.15">
      <c r="A318" s="1" t="s">
        <v>10</v>
      </c>
      <c r="B318" s="1" t="s">
        <v>9599</v>
      </c>
      <c r="C318" s="1" t="s">
        <v>9636</v>
      </c>
      <c r="D318" s="1" t="s">
        <v>50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662</v>
      </c>
      <c r="J318" s="1" t="s">
        <v>663</v>
      </c>
      <c r="K318" s="1" t="s">
        <v>9637</v>
      </c>
      <c r="L318" s="1"/>
      <c r="M318" s="20">
        <f t="shared" si="4"/>
        <v>1</v>
      </c>
    </row>
    <row r="319" spans="1:13" ht="20.100000000000001" customHeight="1" x14ac:dyDescent="0.15">
      <c r="A319" s="1" t="s">
        <v>10</v>
      </c>
      <c r="B319" s="1" t="s">
        <v>9599</v>
      </c>
      <c r="C319" s="1" t="s">
        <v>9638</v>
      </c>
      <c r="D319" s="1" t="s">
        <v>50</v>
      </c>
      <c r="E319" s="1" t="s">
        <v>51</v>
      </c>
      <c r="F319" s="1" t="s">
        <v>51</v>
      </c>
      <c r="G319" s="1" t="s">
        <v>52</v>
      </c>
      <c r="H319" s="1" t="s">
        <v>121</v>
      </c>
      <c r="I319" s="1" t="s">
        <v>662</v>
      </c>
      <c r="J319" s="1" t="s">
        <v>663</v>
      </c>
      <c r="K319" s="1" t="s">
        <v>9639</v>
      </c>
      <c r="L319" s="1"/>
      <c r="M319" s="20">
        <f t="shared" si="4"/>
        <v>1</v>
      </c>
    </row>
    <row r="320" spans="1:13" ht="20.100000000000001" customHeight="1" x14ac:dyDescent="0.15">
      <c r="A320" s="1" t="s">
        <v>10</v>
      </c>
      <c r="B320" s="1" t="s">
        <v>9599</v>
      </c>
      <c r="C320" s="1" t="s">
        <v>9640</v>
      </c>
      <c r="D320" s="1" t="s">
        <v>50</v>
      </c>
      <c r="E320" s="1" t="s">
        <v>51</v>
      </c>
      <c r="F320" s="1" t="s">
        <v>51</v>
      </c>
      <c r="G320" s="1" t="s">
        <v>52</v>
      </c>
      <c r="H320" s="1" t="s">
        <v>121</v>
      </c>
      <c r="I320" s="1" t="s">
        <v>662</v>
      </c>
      <c r="J320" s="1" t="s">
        <v>663</v>
      </c>
      <c r="K320" s="1" t="s">
        <v>9641</v>
      </c>
      <c r="L320" s="1"/>
      <c r="M320" s="20">
        <f t="shared" si="4"/>
        <v>1</v>
      </c>
    </row>
    <row r="321" spans="1:13" ht="20.100000000000001" customHeight="1" x14ac:dyDescent="0.15">
      <c r="A321" s="1" t="s">
        <v>10</v>
      </c>
      <c r="B321" s="1" t="s">
        <v>9599</v>
      </c>
      <c r="C321" s="1" t="s">
        <v>9642</v>
      </c>
      <c r="D321" s="1" t="s">
        <v>78</v>
      </c>
      <c r="E321" s="1" t="s">
        <v>51</v>
      </c>
      <c r="F321" s="1" t="s">
        <v>51</v>
      </c>
      <c r="G321" s="1" t="s">
        <v>52</v>
      </c>
      <c r="H321" s="1" t="s">
        <v>121</v>
      </c>
      <c r="I321" s="1" t="s">
        <v>662</v>
      </c>
      <c r="J321" s="1" t="s">
        <v>663</v>
      </c>
      <c r="K321" s="1" t="s">
        <v>9643</v>
      </c>
      <c r="L321" s="1"/>
      <c r="M321" s="20">
        <f t="shared" si="4"/>
        <v>1</v>
      </c>
    </row>
    <row r="322" spans="1:13" ht="20.100000000000001" customHeight="1" x14ac:dyDescent="0.15">
      <c r="A322" s="1" t="s">
        <v>10</v>
      </c>
      <c r="B322" s="1" t="s">
        <v>9599</v>
      </c>
      <c r="C322" s="1" t="s">
        <v>9644</v>
      </c>
      <c r="D322" s="1" t="s">
        <v>78</v>
      </c>
      <c r="E322" s="1" t="s">
        <v>51</v>
      </c>
      <c r="F322" s="1" t="s">
        <v>51</v>
      </c>
      <c r="G322" s="1" t="s">
        <v>52</v>
      </c>
      <c r="H322" s="1" t="s">
        <v>121</v>
      </c>
      <c r="I322" s="1" t="s">
        <v>662</v>
      </c>
      <c r="J322" s="1" t="s">
        <v>663</v>
      </c>
      <c r="K322" s="1" t="s">
        <v>9645</v>
      </c>
      <c r="L322" s="1"/>
      <c r="M322" s="20">
        <f t="shared" si="4"/>
        <v>1</v>
      </c>
    </row>
    <row r="323" spans="1:13" ht="20.100000000000001" customHeight="1" x14ac:dyDescent="0.15">
      <c r="A323" s="1" t="s">
        <v>10</v>
      </c>
      <c r="B323" s="1" t="s">
        <v>9599</v>
      </c>
      <c r="C323" s="1" t="s">
        <v>9646</v>
      </c>
      <c r="D323" s="1" t="s">
        <v>78</v>
      </c>
      <c r="E323" s="1" t="s">
        <v>51</v>
      </c>
      <c r="F323" s="1" t="s">
        <v>51</v>
      </c>
      <c r="G323" s="1" t="s">
        <v>52</v>
      </c>
      <c r="H323" s="1" t="s">
        <v>121</v>
      </c>
      <c r="I323" s="1" t="s">
        <v>662</v>
      </c>
      <c r="J323" s="1" t="s">
        <v>663</v>
      </c>
      <c r="K323" s="1" t="s">
        <v>9647</v>
      </c>
      <c r="L323" s="1"/>
      <c r="M323" s="20">
        <f t="shared" si="4"/>
        <v>1</v>
      </c>
    </row>
    <row r="324" spans="1:13" ht="20.100000000000001" customHeight="1" x14ac:dyDescent="0.15">
      <c r="A324" s="1" t="s">
        <v>10</v>
      </c>
      <c r="B324" s="1" t="s">
        <v>9599</v>
      </c>
      <c r="C324" s="1" t="s">
        <v>9648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121</v>
      </c>
      <c r="I324" s="1" t="s">
        <v>662</v>
      </c>
      <c r="J324" s="1" t="s">
        <v>663</v>
      </c>
      <c r="K324" s="1" t="s">
        <v>9649</v>
      </c>
      <c r="L324" s="1"/>
      <c r="M324" s="20">
        <f t="shared" si="4"/>
        <v>1</v>
      </c>
    </row>
    <row r="325" spans="1:13" ht="20.100000000000001" customHeight="1" x14ac:dyDescent="0.15">
      <c r="A325" s="1" t="s">
        <v>10</v>
      </c>
      <c r="B325" s="1" t="s">
        <v>9599</v>
      </c>
      <c r="C325" s="1" t="s">
        <v>9650</v>
      </c>
      <c r="D325" s="1" t="s">
        <v>78</v>
      </c>
      <c r="E325" s="1" t="s">
        <v>51</v>
      </c>
      <c r="F325" s="1" t="s">
        <v>51</v>
      </c>
      <c r="G325" s="1" t="s">
        <v>52</v>
      </c>
      <c r="H325" s="1" t="s">
        <v>121</v>
      </c>
      <c r="I325" s="1" t="s">
        <v>662</v>
      </c>
      <c r="J325" s="1" t="s">
        <v>663</v>
      </c>
      <c r="K325" s="1" t="s">
        <v>9651</v>
      </c>
      <c r="L325" s="1"/>
      <c r="M325" s="20">
        <f t="shared" si="4"/>
        <v>1</v>
      </c>
    </row>
    <row r="326" spans="1:13" ht="20.100000000000001" customHeight="1" x14ac:dyDescent="0.15">
      <c r="A326" s="1" t="s">
        <v>10</v>
      </c>
      <c r="B326" s="1" t="s">
        <v>9599</v>
      </c>
      <c r="C326" s="1" t="s">
        <v>9652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121</v>
      </c>
      <c r="I326" s="1" t="s">
        <v>662</v>
      </c>
      <c r="J326" s="1" t="s">
        <v>663</v>
      </c>
      <c r="K326" s="1" t="s">
        <v>9653</v>
      </c>
      <c r="L326" s="1"/>
      <c r="M326" s="20">
        <f t="shared" si="4"/>
        <v>1</v>
      </c>
    </row>
    <row r="327" spans="1:13" ht="20.100000000000001" customHeight="1" x14ac:dyDescent="0.15">
      <c r="A327" s="1" t="s">
        <v>10</v>
      </c>
      <c r="B327" s="1" t="s">
        <v>9599</v>
      </c>
      <c r="C327" s="1" t="s">
        <v>9654</v>
      </c>
      <c r="D327" s="1" t="s">
        <v>78</v>
      </c>
      <c r="E327" s="1" t="s">
        <v>51</v>
      </c>
      <c r="F327" s="1" t="s">
        <v>51</v>
      </c>
      <c r="G327" s="1" t="s">
        <v>52</v>
      </c>
      <c r="H327" s="1" t="s">
        <v>121</v>
      </c>
      <c r="I327" s="1" t="s">
        <v>662</v>
      </c>
      <c r="J327" s="1" t="s">
        <v>663</v>
      </c>
      <c r="K327" s="1" t="s">
        <v>9655</v>
      </c>
      <c r="L327" s="1"/>
      <c r="M327" s="20">
        <f t="shared" si="4"/>
        <v>1</v>
      </c>
    </row>
    <row r="328" spans="1:13" ht="20.100000000000001" customHeight="1" x14ac:dyDescent="0.15">
      <c r="A328" s="1" t="s">
        <v>10</v>
      </c>
      <c r="B328" s="1" t="s">
        <v>9599</v>
      </c>
      <c r="C328" s="1" t="s">
        <v>9656</v>
      </c>
      <c r="D328" s="1" t="s">
        <v>78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662</v>
      </c>
      <c r="J328" s="1" t="s">
        <v>663</v>
      </c>
      <c r="K328" s="1" t="s">
        <v>9657</v>
      </c>
      <c r="L328" s="1"/>
      <c r="M328" s="20">
        <f t="shared" si="4"/>
        <v>1</v>
      </c>
    </row>
    <row r="329" spans="1:13" ht="20.100000000000001" customHeight="1" x14ac:dyDescent="0.15">
      <c r="A329" s="1" t="s">
        <v>10</v>
      </c>
      <c r="B329" s="1" t="s">
        <v>9599</v>
      </c>
      <c r="C329" s="1" t="s">
        <v>9658</v>
      </c>
      <c r="D329" s="1" t="s">
        <v>78</v>
      </c>
      <c r="E329" s="1" t="s">
        <v>51</v>
      </c>
      <c r="F329" s="1" t="s">
        <v>51</v>
      </c>
      <c r="G329" s="1" t="s">
        <v>52</v>
      </c>
      <c r="H329" s="1" t="s">
        <v>121</v>
      </c>
      <c r="I329" s="1" t="s">
        <v>662</v>
      </c>
      <c r="J329" s="1" t="s">
        <v>663</v>
      </c>
      <c r="K329" s="1" t="s">
        <v>9659</v>
      </c>
      <c r="L329" s="1"/>
      <c r="M329" s="20">
        <f t="shared" si="4"/>
        <v>1</v>
      </c>
    </row>
    <row r="330" spans="1:13" ht="20.100000000000001" customHeight="1" x14ac:dyDescent="0.15">
      <c r="A330" s="1" t="s">
        <v>10</v>
      </c>
      <c r="B330" s="1" t="s">
        <v>9599</v>
      </c>
      <c r="C330" s="1" t="s">
        <v>9660</v>
      </c>
      <c r="D330" s="1" t="s">
        <v>78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662</v>
      </c>
      <c r="J330" s="1" t="s">
        <v>663</v>
      </c>
      <c r="K330" s="1" t="s">
        <v>9661</v>
      </c>
      <c r="L330" s="1"/>
      <c r="M330" s="20">
        <f t="shared" si="4"/>
        <v>1</v>
      </c>
    </row>
    <row r="331" spans="1:13" ht="20.100000000000001" customHeight="1" x14ac:dyDescent="0.15">
      <c r="A331" s="1" t="s">
        <v>10</v>
      </c>
      <c r="B331" s="1" t="s">
        <v>9599</v>
      </c>
      <c r="C331" s="1" t="s">
        <v>9662</v>
      </c>
      <c r="D331" s="1" t="s">
        <v>78</v>
      </c>
      <c r="E331" s="1" t="s">
        <v>51</v>
      </c>
      <c r="F331" s="1" t="s">
        <v>81</v>
      </c>
      <c r="G331" s="1" t="s">
        <v>82</v>
      </c>
      <c r="H331" s="1" t="s">
        <v>129</v>
      </c>
      <c r="I331" s="1" t="s">
        <v>447</v>
      </c>
      <c r="J331" s="1" t="s">
        <v>6142</v>
      </c>
      <c r="K331" s="1" t="s">
        <v>9663</v>
      </c>
      <c r="L331" s="1"/>
      <c r="M331" s="20">
        <f t="shared" si="4"/>
        <v>0</v>
      </c>
    </row>
    <row r="332" spans="1:13" ht="20.100000000000001" customHeight="1" x14ac:dyDescent="0.15">
      <c r="A332" s="1" t="s">
        <v>10</v>
      </c>
      <c r="B332" s="1" t="s">
        <v>9599</v>
      </c>
      <c r="C332" s="1" t="s">
        <v>9664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121</v>
      </c>
      <c r="I332" s="1" t="s">
        <v>662</v>
      </c>
      <c r="J332" s="1" t="s">
        <v>663</v>
      </c>
      <c r="K332" s="1" t="s">
        <v>9665</v>
      </c>
      <c r="L332" s="1"/>
      <c r="M332" s="20">
        <f t="shared" si="4"/>
        <v>1</v>
      </c>
    </row>
    <row r="333" spans="1:13" ht="20.100000000000001" customHeight="1" x14ac:dyDescent="0.15">
      <c r="A333" s="1" t="s">
        <v>10</v>
      </c>
      <c r="B333" s="1" t="s">
        <v>9599</v>
      </c>
      <c r="C333" s="1" t="s">
        <v>9666</v>
      </c>
      <c r="D333" s="1" t="s">
        <v>78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662</v>
      </c>
      <c r="J333" s="1" t="s">
        <v>663</v>
      </c>
      <c r="K333" s="1" t="s">
        <v>9667</v>
      </c>
      <c r="L333" s="1"/>
      <c r="M333" s="20">
        <f t="shared" si="4"/>
        <v>1</v>
      </c>
    </row>
    <row r="334" spans="1:13" ht="20.100000000000001" customHeight="1" x14ac:dyDescent="0.15">
      <c r="A334" s="1" t="s">
        <v>10</v>
      </c>
      <c r="B334" s="1" t="s">
        <v>9599</v>
      </c>
      <c r="C334" s="1" t="s">
        <v>9668</v>
      </c>
      <c r="D334" s="1" t="s">
        <v>78</v>
      </c>
      <c r="E334" s="1" t="s">
        <v>51</v>
      </c>
      <c r="F334" s="1" t="s">
        <v>51</v>
      </c>
      <c r="G334" s="1" t="s">
        <v>52</v>
      </c>
      <c r="H334" s="1" t="s">
        <v>121</v>
      </c>
      <c r="I334" s="1" t="s">
        <v>662</v>
      </c>
      <c r="J334" s="1" t="s">
        <v>663</v>
      </c>
      <c r="K334" s="1" t="s">
        <v>9669</v>
      </c>
      <c r="L334" s="1"/>
      <c r="M334" s="20">
        <f t="shared" si="4"/>
        <v>1</v>
      </c>
    </row>
    <row r="335" spans="1:13" ht="20.100000000000001" customHeight="1" x14ac:dyDescent="0.15">
      <c r="A335" s="1" t="s">
        <v>10</v>
      </c>
      <c r="B335" s="1" t="s">
        <v>9599</v>
      </c>
      <c r="C335" s="1" t="s">
        <v>9670</v>
      </c>
      <c r="D335" s="1" t="s">
        <v>78</v>
      </c>
      <c r="E335" s="1" t="s">
        <v>51</v>
      </c>
      <c r="F335" s="1" t="s">
        <v>51</v>
      </c>
      <c r="G335" s="1" t="s">
        <v>52</v>
      </c>
      <c r="H335" s="1" t="s">
        <v>121</v>
      </c>
      <c r="I335" s="1" t="s">
        <v>662</v>
      </c>
      <c r="J335" s="1" t="s">
        <v>663</v>
      </c>
      <c r="K335" s="1" t="s">
        <v>9671</v>
      </c>
      <c r="L335" s="1"/>
      <c r="M335" s="20">
        <f t="shared" si="4"/>
        <v>1</v>
      </c>
    </row>
    <row r="336" spans="1:13" ht="20.100000000000001" customHeight="1" x14ac:dyDescent="0.15">
      <c r="A336" s="1" t="s">
        <v>10</v>
      </c>
      <c r="B336" s="1" t="s">
        <v>9599</v>
      </c>
      <c r="C336" s="1" t="s">
        <v>9672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662</v>
      </c>
      <c r="J336" s="1" t="s">
        <v>663</v>
      </c>
      <c r="K336" s="1" t="s">
        <v>9673</v>
      </c>
      <c r="L336" s="1"/>
      <c r="M336" s="20">
        <f t="shared" si="4"/>
        <v>1</v>
      </c>
    </row>
    <row r="337" spans="1:13" ht="20.100000000000001" customHeight="1" x14ac:dyDescent="0.15">
      <c r="A337" s="1" t="s">
        <v>10</v>
      </c>
      <c r="B337" s="1" t="s">
        <v>9599</v>
      </c>
      <c r="C337" s="1" t="s">
        <v>9674</v>
      </c>
      <c r="D337" s="1" t="s">
        <v>78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662</v>
      </c>
      <c r="J337" s="1" t="s">
        <v>663</v>
      </c>
      <c r="K337" s="1" t="s">
        <v>9675</v>
      </c>
      <c r="L337" s="1"/>
      <c r="M337" s="20">
        <f t="shared" si="4"/>
        <v>1</v>
      </c>
    </row>
    <row r="338" spans="1:13" ht="20.100000000000001" customHeight="1" x14ac:dyDescent="0.15">
      <c r="A338" s="1" t="s">
        <v>10</v>
      </c>
      <c r="B338" s="1" t="s">
        <v>9599</v>
      </c>
      <c r="C338" s="1" t="s">
        <v>9676</v>
      </c>
      <c r="D338" s="1" t="s">
        <v>78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662</v>
      </c>
      <c r="J338" s="1" t="s">
        <v>663</v>
      </c>
      <c r="K338" s="1" t="s">
        <v>9677</v>
      </c>
      <c r="L338" s="1"/>
      <c r="M338" s="20">
        <f t="shared" si="4"/>
        <v>1</v>
      </c>
    </row>
    <row r="339" spans="1:13" ht="20.100000000000001" customHeight="1" x14ac:dyDescent="0.15">
      <c r="A339" s="1" t="s">
        <v>10</v>
      </c>
      <c r="B339" s="1" t="s">
        <v>9599</v>
      </c>
      <c r="C339" s="1" t="s">
        <v>9678</v>
      </c>
      <c r="D339" s="1" t="s">
        <v>78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662</v>
      </c>
      <c r="J339" s="1" t="s">
        <v>663</v>
      </c>
      <c r="K339" s="1" t="s">
        <v>9679</v>
      </c>
      <c r="L339" s="1"/>
      <c r="M339" s="20">
        <f t="shared" si="4"/>
        <v>1</v>
      </c>
    </row>
    <row r="340" spans="1:13" ht="20.100000000000001" customHeight="1" x14ac:dyDescent="0.15">
      <c r="A340" s="1" t="s">
        <v>10</v>
      </c>
      <c r="B340" s="1" t="s">
        <v>9599</v>
      </c>
      <c r="C340" s="1" t="s">
        <v>9680</v>
      </c>
      <c r="D340" s="1" t="s">
        <v>78</v>
      </c>
      <c r="E340" s="1" t="s">
        <v>51</v>
      </c>
      <c r="F340" s="1" t="s">
        <v>51</v>
      </c>
      <c r="G340" s="1" t="s">
        <v>52</v>
      </c>
      <c r="H340" s="1" t="s">
        <v>121</v>
      </c>
      <c r="I340" s="1" t="s">
        <v>662</v>
      </c>
      <c r="J340" s="1" t="s">
        <v>663</v>
      </c>
      <c r="K340" s="1" t="s">
        <v>9681</v>
      </c>
      <c r="L340" s="1"/>
      <c r="M340" s="20">
        <f t="shared" si="4"/>
        <v>1</v>
      </c>
    </row>
    <row r="341" spans="1:13" ht="20.100000000000001" customHeight="1" x14ac:dyDescent="0.15">
      <c r="A341" s="1" t="s">
        <v>10</v>
      </c>
      <c r="B341" s="1" t="s">
        <v>9599</v>
      </c>
      <c r="C341" s="1" t="s">
        <v>9682</v>
      </c>
      <c r="D341" s="1" t="s">
        <v>78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662</v>
      </c>
      <c r="J341" s="1" t="s">
        <v>663</v>
      </c>
      <c r="K341" s="1" t="s">
        <v>9683</v>
      </c>
      <c r="L341" s="1"/>
      <c r="M341" s="20">
        <f t="shared" si="4"/>
        <v>1</v>
      </c>
    </row>
    <row r="342" spans="1:13" ht="20.100000000000001" customHeight="1" x14ac:dyDescent="0.15">
      <c r="A342" s="1" t="s">
        <v>10</v>
      </c>
      <c r="B342" s="1" t="s">
        <v>9599</v>
      </c>
      <c r="C342" s="1" t="s">
        <v>9684</v>
      </c>
      <c r="D342" s="1" t="s">
        <v>78</v>
      </c>
      <c r="E342" s="1" t="s">
        <v>51</v>
      </c>
      <c r="F342" s="1" t="s">
        <v>51</v>
      </c>
      <c r="G342" s="1" t="s">
        <v>52</v>
      </c>
      <c r="H342" s="1" t="s">
        <v>121</v>
      </c>
      <c r="I342" s="1" t="s">
        <v>662</v>
      </c>
      <c r="J342" s="1" t="s">
        <v>663</v>
      </c>
      <c r="K342" s="1" t="s">
        <v>9685</v>
      </c>
      <c r="L342" s="1"/>
      <c r="M342" s="20">
        <f t="shared" si="4"/>
        <v>1</v>
      </c>
    </row>
    <row r="343" spans="1:13" ht="20.100000000000001" customHeight="1" x14ac:dyDescent="0.15">
      <c r="A343" s="1" t="s">
        <v>10</v>
      </c>
      <c r="B343" s="1" t="s">
        <v>9599</v>
      </c>
      <c r="C343" s="1" t="s">
        <v>9686</v>
      </c>
      <c r="D343" s="1" t="s">
        <v>78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662</v>
      </c>
      <c r="J343" s="1" t="s">
        <v>663</v>
      </c>
      <c r="K343" s="1" t="s">
        <v>9687</v>
      </c>
      <c r="L343" s="1"/>
      <c r="M343" s="20">
        <f t="shared" si="4"/>
        <v>1</v>
      </c>
    </row>
    <row r="344" spans="1:13" ht="20.100000000000001" customHeight="1" x14ac:dyDescent="0.15">
      <c r="A344" s="1" t="s">
        <v>10</v>
      </c>
      <c r="B344" s="1" t="s">
        <v>9599</v>
      </c>
      <c r="C344" s="1" t="s">
        <v>9688</v>
      </c>
      <c r="D344" s="1" t="s">
        <v>78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662</v>
      </c>
      <c r="J344" s="1" t="s">
        <v>663</v>
      </c>
      <c r="K344" s="1" t="s">
        <v>9689</v>
      </c>
      <c r="L344" s="1"/>
      <c r="M344" s="20">
        <f t="shared" si="4"/>
        <v>1</v>
      </c>
    </row>
    <row r="345" spans="1:13" ht="20.100000000000001" customHeight="1" x14ac:dyDescent="0.15">
      <c r="A345" s="1" t="s">
        <v>10</v>
      </c>
      <c r="B345" s="1" t="s">
        <v>9599</v>
      </c>
      <c r="C345" s="1" t="s">
        <v>9690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662</v>
      </c>
      <c r="J345" s="1" t="s">
        <v>663</v>
      </c>
      <c r="K345" s="1" t="s">
        <v>9691</v>
      </c>
      <c r="L345" s="1"/>
      <c r="M345" s="20">
        <f t="shared" si="4"/>
        <v>1</v>
      </c>
    </row>
    <row r="346" spans="1:13" ht="20.100000000000001" customHeight="1" x14ac:dyDescent="0.15">
      <c r="A346" s="1" t="s">
        <v>10</v>
      </c>
      <c r="B346" s="1" t="s">
        <v>9599</v>
      </c>
      <c r="C346" s="1" t="s">
        <v>9692</v>
      </c>
      <c r="D346" s="1" t="s">
        <v>78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662</v>
      </c>
      <c r="J346" s="1" t="s">
        <v>663</v>
      </c>
      <c r="K346" s="1" t="s">
        <v>9693</v>
      </c>
      <c r="L346" s="1"/>
      <c r="M346" s="20">
        <f t="shared" si="4"/>
        <v>1</v>
      </c>
    </row>
    <row r="347" spans="1:13" ht="20.100000000000001" customHeight="1" x14ac:dyDescent="0.15">
      <c r="A347" s="1" t="s">
        <v>10</v>
      </c>
      <c r="B347" s="1" t="s">
        <v>9599</v>
      </c>
      <c r="C347" s="1" t="s">
        <v>9694</v>
      </c>
      <c r="D347" s="1" t="s">
        <v>78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662</v>
      </c>
      <c r="J347" s="1" t="s">
        <v>663</v>
      </c>
      <c r="K347" s="1" t="s">
        <v>9695</v>
      </c>
      <c r="L347" s="1"/>
      <c r="M347" s="20">
        <f t="shared" si="4"/>
        <v>1</v>
      </c>
    </row>
    <row r="348" spans="1:13" ht="20.100000000000001" customHeight="1" x14ac:dyDescent="0.15">
      <c r="A348" s="1" t="s">
        <v>10</v>
      </c>
      <c r="B348" s="1" t="s">
        <v>9599</v>
      </c>
      <c r="C348" s="1" t="s">
        <v>9696</v>
      </c>
      <c r="D348" s="1" t="s">
        <v>78</v>
      </c>
      <c r="E348" s="1" t="s">
        <v>51</v>
      </c>
      <c r="F348" s="1" t="s">
        <v>81</v>
      </c>
      <c r="G348" s="1" t="s">
        <v>82</v>
      </c>
      <c r="H348" s="1" t="s">
        <v>2038</v>
      </c>
      <c r="I348" s="1" t="s">
        <v>84</v>
      </c>
      <c r="J348" s="1" t="s">
        <v>2039</v>
      </c>
      <c r="K348" s="1" t="s">
        <v>9697</v>
      </c>
      <c r="L348" s="1"/>
      <c r="M348" s="20">
        <f t="shared" si="4"/>
        <v>0</v>
      </c>
    </row>
    <row r="349" spans="1:13" ht="20.100000000000001" customHeight="1" x14ac:dyDescent="0.15">
      <c r="A349" s="1" t="s">
        <v>10</v>
      </c>
      <c r="B349" s="1" t="s">
        <v>9599</v>
      </c>
      <c r="C349" s="1" t="s">
        <v>9698</v>
      </c>
      <c r="D349" s="1" t="s">
        <v>78</v>
      </c>
      <c r="E349" s="1" t="s">
        <v>51</v>
      </c>
      <c r="F349" s="1" t="s">
        <v>179</v>
      </c>
      <c r="G349" s="1" t="s">
        <v>82</v>
      </c>
      <c r="H349" s="1" t="s">
        <v>2038</v>
      </c>
      <c r="I349" s="1" t="s">
        <v>84</v>
      </c>
      <c r="J349" s="1" t="s">
        <v>2039</v>
      </c>
      <c r="K349" s="1" t="s">
        <v>9699</v>
      </c>
      <c r="L349" s="1"/>
      <c r="M349" s="20">
        <f t="shared" si="4"/>
        <v>0</v>
      </c>
    </row>
    <row r="350" spans="1:13" ht="20.100000000000001" customHeight="1" x14ac:dyDescent="0.15">
      <c r="A350" s="1" t="s">
        <v>10</v>
      </c>
      <c r="B350" s="1" t="s">
        <v>9599</v>
      </c>
      <c r="C350" s="1" t="s">
        <v>9700</v>
      </c>
      <c r="D350" s="1" t="s">
        <v>78</v>
      </c>
      <c r="E350" s="1" t="s">
        <v>51</v>
      </c>
      <c r="F350" s="1" t="s">
        <v>179</v>
      </c>
      <c r="G350" s="1" t="s">
        <v>82</v>
      </c>
      <c r="H350" s="1" t="s">
        <v>2038</v>
      </c>
      <c r="I350" s="1" t="s">
        <v>84</v>
      </c>
      <c r="J350" s="1" t="s">
        <v>2039</v>
      </c>
      <c r="K350" s="1" t="s">
        <v>9701</v>
      </c>
      <c r="L350" s="1"/>
      <c r="M350" s="20">
        <f t="shared" ref="M350:M413" si="5">IF(F350="○",1,0)</f>
        <v>0</v>
      </c>
    </row>
    <row r="351" spans="1:13" ht="20.100000000000001" customHeight="1" x14ac:dyDescent="0.15">
      <c r="A351" s="1" t="s">
        <v>10</v>
      </c>
      <c r="B351" s="1" t="s">
        <v>9702</v>
      </c>
      <c r="C351" s="1" t="s">
        <v>9703</v>
      </c>
      <c r="D351" s="1" t="s">
        <v>50</v>
      </c>
      <c r="E351" s="1" t="s">
        <v>51</v>
      </c>
      <c r="F351" s="1" t="s">
        <v>51</v>
      </c>
      <c r="G351" s="1" t="s">
        <v>82</v>
      </c>
      <c r="H351" s="1" t="s">
        <v>207</v>
      </c>
      <c r="I351" s="1" t="s">
        <v>84</v>
      </c>
      <c r="J351" s="1" t="s">
        <v>122</v>
      </c>
      <c r="K351" s="1" t="s">
        <v>9704</v>
      </c>
      <c r="L351" s="1"/>
      <c r="M351" s="20">
        <f t="shared" si="5"/>
        <v>1</v>
      </c>
    </row>
    <row r="352" spans="1:13" ht="20.100000000000001" customHeight="1" x14ac:dyDescent="0.15">
      <c r="A352" s="1" t="s">
        <v>10</v>
      </c>
      <c r="B352" s="1" t="s">
        <v>9702</v>
      </c>
      <c r="C352" s="1" t="s">
        <v>9705</v>
      </c>
      <c r="D352" s="1" t="s">
        <v>50</v>
      </c>
      <c r="E352" s="1" t="s">
        <v>51</v>
      </c>
      <c r="F352" s="1" t="s">
        <v>26832</v>
      </c>
      <c r="G352" s="1" t="s">
        <v>82</v>
      </c>
      <c r="H352" s="1" t="s">
        <v>1151</v>
      </c>
      <c r="I352" s="1" t="s">
        <v>84</v>
      </c>
      <c r="J352" s="1" t="s">
        <v>9120</v>
      </c>
      <c r="K352" s="1" t="s">
        <v>9706</v>
      </c>
      <c r="L352" s="1"/>
      <c r="M352" s="20">
        <f t="shared" si="5"/>
        <v>0</v>
      </c>
    </row>
    <row r="353" spans="1:13" ht="20.100000000000001" customHeight="1" x14ac:dyDescent="0.15">
      <c r="A353" s="1" t="s">
        <v>10</v>
      </c>
      <c r="B353" s="1" t="s">
        <v>9702</v>
      </c>
      <c r="C353" s="1" t="s">
        <v>9707</v>
      </c>
      <c r="D353" s="1" t="s">
        <v>50</v>
      </c>
      <c r="E353" s="1" t="s">
        <v>51</v>
      </c>
      <c r="F353" s="1" t="s">
        <v>51</v>
      </c>
      <c r="G353" s="1" t="s">
        <v>82</v>
      </c>
      <c r="H353" s="1" t="s">
        <v>207</v>
      </c>
      <c r="I353" s="1" t="s">
        <v>84</v>
      </c>
      <c r="J353" s="1" t="s">
        <v>122</v>
      </c>
      <c r="K353" s="1" t="s">
        <v>9708</v>
      </c>
      <c r="L353" s="1"/>
      <c r="M353" s="20">
        <f t="shared" si="5"/>
        <v>1</v>
      </c>
    </row>
    <row r="354" spans="1:13" ht="20.100000000000001" customHeight="1" x14ac:dyDescent="0.15">
      <c r="A354" s="1" t="s">
        <v>10</v>
      </c>
      <c r="B354" s="1" t="s">
        <v>9702</v>
      </c>
      <c r="C354" s="1" t="s">
        <v>9709</v>
      </c>
      <c r="D354" s="1" t="s">
        <v>78</v>
      </c>
      <c r="E354" s="1" t="s">
        <v>51</v>
      </c>
      <c r="F354" s="1" t="s">
        <v>51</v>
      </c>
      <c r="G354" s="1" t="s">
        <v>82</v>
      </c>
      <c r="H354" s="1" t="s">
        <v>207</v>
      </c>
      <c r="I354" s="1" t="s">
        <v>84</v>
      </c>
      <c r="J354" s="1" t="s">
        <v>122</v>
      </c>
      <c r="K354" s="1" t="s">
        <v>9710</v>
      </c>
      <c r="L354" s="1"/>
      <c r="M354" s="20">
        <f t="shared" si="5"/>
        <v>1</v>
      </c>
    </row>
    <row r="355" spans="1:13" ht="20.100000000000001" customHeight="1" x14ac:dyDescent="0.15">
      <c r="A355" s="1" t="s">
        <v>10</v>
      </c>
      <c r="B355" s="1" t="s">
        <v>9702</v>
      </c>
      <c r="C355" s="1" t="s">
        <v>9711</v>
      </c>
      <c r="D355" s="1" t="s">
        <v>78</v>
      </c>
      <c r="E355" s="1" t="s">
        <v>51</v>
      </c>
      <c r="F355" s="1" t="s">
        <v>51</v>
      </c>
      <c r="G355" s="1" t="s">
        <v>82</v>
      </c>
      <c r="H355" s="1" t="s">
        <v>207</v>
      </c>
      <c r="I355" s="1" t="s">
        <v>84</v>
      </c>
      <c r="J355" s="1" t="s">
        <v>122</v>
      </c>
      <c r="K355" s="1" t="s">
        <v>9712</v>
      </c>
      <c r="L355" s="1"/>
      <c r="M355" s="20">
        <f t="shared" si="5"/>
        <v>1</v>
      </c>
    </row>
    <row r="356" spans="1:13" ht="20.100000000000001" customHeight="1" x14ac:dyDescent="0.15">
      <c r="A356" s="1" t="s">
        <v>10</v>
      </c>
      <c r="B356" s="1" t="s">
        <v>9702</v>
      </c>
      <c r="C356" s="1" t="s">
        <v>9713</v>
      </c>
      <c r="D356" s="1" t="s">
        <v>78</v>
      </c>
      <c r="E356" s="1" t="s">
        <v>51</v>
      </c>
      <c r="F356" s="1" t="s">
        <v>51</v>
      </c>
      <c r="G356" s="1" t="s">
        <v>82</v>
      </c>
      <c r="H356" s="1" t="s">
        <v>207</v>
      </c>
      <c r="I356" s="1" t="s">
        <v>84</v>
      </c>
      <c r="J356" s="1" t="s">
        <v>122</v>
      </c>
      <c r="K356" s="1" t="s">
        <v>9714</v>
      </c>
      <c r="L356" s="1"/>
      <c r="M356" s="20">
        <f t="shared" si="5"/>
        <v>1</v>
      </c>
    </row>
    <row r="357" spans="1:13" ht="20.100000000000001" customHeight="1" x14ac:dyDescent="0.15">
      <c r="A357" s="1" t="s">
        <v>10</v>
      </c>
      <c r="B357" s="1" t="s">
        <v>9702</v>
      </c>
      <c r="C357" s="1" t="s">
        <v>9715</v>
      </c>
      <c r="D357" s="1" t="s">
        <v>78</v>
      </c>
      <c r="E357" s="1" t="s">
        <v>51</v>
      </c>
      <c r="F357" s="1" t="s">
        <v>51</v>
      </c>
      <c r="G357" s="1" t="s">
        <v>82</v>
      </c>
      <c r="H357" s="1" t="s">
        <v>207</v>
      </c>
      <c r="I357" s="1" t="s">
        <v>84</v>
      </c>
      <c r="J357" s="1" t="s">
        <v>122</v>
      </c>
      <c r="K357" s="1" t="s">
        <v>9716</v>
      </c>
      <c r="L357" s="1"/>
      <c r="M357" s="20">
        <f t="shared" si="5"/>
        <v>1</v>
      </c>
    </row>
    <row r="358" spans="1:13" ht="20.100000000000001" customHeight="1" x14ac:dyDescent="0.15">
      <c r="A358" s="1" t="s">
        <v>10</v>
      </c>
      <c r="B358" s="1" t="s">
        <v>9717</v>
      </c>
      <c r="C358" s="1" t="s">
        <v>9718</v>
      </c>
      <c r="D358" s="1" t="s">
        <v>50</v>
      </c>
      <c r="E358" s="1" t="s">
        <v>51</v>
      </c>
      <c r="F358" s="1" t="s">
        <v>81</v>
      </c>
      <c r="G358" s="1" t="s">
        <v>82</v>
      </c>
      <c r="H358" s="1" t="s">
        <v>212</v>
      </c>
      <c r="I358" s="1" t="s">
        <v>1136</v>
      </c>
      <c r="J358" s="1" t="s">
        <v>122</v>
      </c>
      <c r="K358" s="1" t="s">
        <v>9719</v>
      </c>
      <c r="L358" s="1"/>
      <c r="M358" s="20">
        <f t="shared" si="5"/>
        <v>0</v>
      </c>
    </row>
    <row r="359" spans="1:13" ht="20.100000000000001" customHeight="1" x14ac:dyDescent="0.15">
      <c r="A359" s="1" t="s">
        <v>10</v>
      </c>
      <c r="B359" s="1" t="s">
        <v>9717</v>
      </c>
      <c r="C359" s="1" t="s">
        <v>9720</v>
      </c>
      <c r="D359" s="1" t="s">
        <v>50</v>
      </c>
      <c r="E359" s="1" t="s">
        <v>51</v>
      </c>
      <c r="F359" s="1" t="s">
        <v>81</v>
      </c>
      <c r="G359" s="1" t="s">
        <v>82</v>
      </c>
      <c r="H359" s="1" t="s">
        <v>212</v>
      </c>
      <c r="I359" s="1" t="s">
        <v>1136</v>
      </c>
      <c r="J359" s="1" t="s">
        <v>122</v>
      </c>
      <c r="K359" s="1" t="s">
        <v>9721</v>
      </c>
      <c r="L359" s="1"/>
      <c r="M359" s="20">
        <f t="shared" si="5"/>
        <v>0</v>
      </c>
    </row>
    <row r="360" spans="1:13" ht="20.100000000000001" customHeight="1" x14ac:dyDescent="0.15">
      <c r="A360" s="1" t="s">
        <v>10</v>
      </c>
      <c r="B360" s="1" t="s">
        <v>9717</v>
      </c>
      <c r="C360" s="1" t="s">
        <v>9722</v>
      </c>
      <c r="D360" s="1" t="s">
        <v>50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662</v>
      </c>
      <c r="J360" s="1" t="s">
        <v>663</v>
      </c>
      <c r="K360" s="1" t="s">
        <v>9723</v>
      </c>
      <c r="L360" s="1"/>
      <c r="M360" s="20">
        <f t="shared" si="5"/>
        <v>1</v>
      </c>
    </row>
    <row r="361" spans="1:13" ht="20.100000000000001" customHeight="1" x14ac:dyDescent="0.15">
      <c r="A361" s="1" t="s">
        <v>10</v>
      </c>
      <c r="B361" s="1" t="s">
        <v>9717</v>
      </c>
      <c r="C361" s="1" t="s">
        <v>9724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121</v>
      </c>
      <c r="I361" s="1" t="s">
        <v>662</v>
      </c>
      <c r="J361" s="1" t="s">
        <v>663</v>
      </c>
      <c r="K361" s="1" t="s">
        <v>9725</v>
      </c>
      <c r="L361" s="1"/>
      <c r="M361" s="20">
        <f t="shared" si="5"/>
        <v>1</v>
      </c>
    </row>
    <row r="362" spans="1:13" ht="20.100000000000001" customHeight="1" x14ac:dyDescent="0.15">
      <c r="A362" s="1" t="s">
        <v>10</v>
      </c>
      <c r="B362" s="1" t="s">
        <v>9717</v>
      </c>
      <c r="C362" s="1" t="s">
        <v>9726</v>
      </c>
      <c r="D362" s="1" t="s">
        <v>50</v>
      </c>
      <c r="E362" s="1" t="s">
        <v>51</v>
      </c>
      <c r="F362" s="1" t="s">
        <v>51</v>
      </c>
      <c r="G362" s="1" t="s">
        <v>52</v>
      </c>
      <c r="H362" s="1" t="s">
        <v>121</v>
      </c>
      <c r="I362" s="1" t="s">
        <v>662</v>
      </c>
      <c r="J362" s="1" t="s">
        <v>663</v>
      </c>
      <c r="K362" s="1" t="s">
        <v>9727</v>
      </c>
      <c r="L362" s="1"/>
      <c r="M362" s="20">
        <f t="shared" si="5"/>
        <v>1</v>
      </c>
    </row>
    <row r="363" spans="1:13" ht="20.100000000000001" customHeight="1" x14ac:dyDescent="0.15">
      <c r="A363" s="1" t="s">
        <v>10</v>
      </c>
      <c r="B363" s="1" t="s">
        <v>9717</v>
      </c>
      <c r="C363" s="1" t="s">
        <v>9728</v>
      </c>
      <c r="D363" s="1" t="s">
        <v>50</v>
      </c>
      <c r="E363" s="1" t="s">
        <v>51</v>
      </c>
      <c r="F363" s="1" t="s">
        <v>51</v>
      </c>
      <c r="G363" s="1" t="s">
        <v>52</v>
      </c>
      <c r="H363" s="1" t="s">
        <v>121</v>
      </c>
      <c r="I363" s="1" t="s">
        <v>662</v>
      </c>
      <c r="J363" s="1" t="s">
        <v>663</v>
      </c>
      <c r="K363" s="1" t="s">
        <v>9729</v>
      </c>
      <c r="L363" s="1"/>
      <c r="M363" s="20">
        <f t="shared" si="5"/>
        <v>1</v>
      </c>
    </row>
    <row r="364" spans="1:13" ht="20.100000000000001" customHeight="1" x14ac:dyDescent="0.15">
      <c r="A364" s="1" t="s">
        <v>10</v>
      </c>
      <c r="B364" s="1" t="s">
        <v>9717</v>
      </c>
      <c r="C364" s="1" t="s">
        <v>9730</v>
      </c>
      <c r="D364" s="1" t="s">
        <v>50</v>
      </c>
      <c r="E364" s="1" t="s">
        <v>51</v>
      </c>
      <c r="F364" s="1" t="s">
        <v>51</v>
      </c>
      <c r="G364" s="1" t="s">
        <v>52</v>
      </c>
      <c r="H364" s="1" t="s">
        <v>121</v>
      </c>
      <c r="I364" s="1" t="s">
        <v>662</v>
      </c>
      <c r="J364" s="1" t="s">
        <v>663</v>
      </c>
      <c r="K364" s="1" t="s">
        <v>9731</v>
      </c>
      <c r="L364" s="1"/>
      <c r="M364" s="20">
        <f t="shared" si="5"/>
        <v>1</v>
      </c>
    </row>
    <row r="365" spans="1:13" ht="20.100000000000001" customHeight="1" x14ac:dyDescent="0.15">
      <c r="A365" s="1" t="s">
        <v>10</v>
      </c>
      <c r="B365" s="1" t="s">
        <v>9717</v>
      </c>
      <c r="C365" s="1" t="s">
        <v>9732</v>
      </c>
      <c r="D365" s="1" t="s">
        <v>50</v>
      </c>
      <c r="E365" s="1" t="s">
        <v>51</v>
      </c>
      <c r="F365" s="1" t="s">
        <v>51</v>
      </c>
      <c r="G365" s="1" t="s">
        <v>52</v>
      </c>
      <c r="H365" s="1" t="s">
        <v>121</v>
      </c>
      <c r="I365" s="1" t="s">
        <v>662</v>
      </c>
      <c r="J365" s="1" t="s">
        <v>663</v>
      </c>
      <c r="K365" s="1" t="s">
        <v>9733</v>
      </c>
      <c r="L365" s="1"/>
      <c r="M365" s="20">
        <f t="shared" si="5"/>
        <v>1</v>
      </c>
    </row>
    <row r="366" spans="1:13" ht="20.100000000000001" customHeight="1" x14ac:dyDescent="0.15">
      <c r="A366" s="1" t="s">
        <v>10</v>
      </c>
      <c r="B366" s="1" t="s">
        <v>9717</v>
      </c>
      <c r="C366" s="1" t="s">
        <v>9734</v>
      </c>
      <c r="D366" s="1" t="s">
        <v>50</v>
      </c>
      <c r="E366" s="1" t="s">
        <v>51</v>
      </c>
      <c r="F366" s="1" t="s">
        <v>51</v>
      </c>
      <c r="G366" s="1" t="s">
        <v>52</v>
      </c>
      <c r="H366" s="1" t="s">
        <v>121</v>
      </c>
      <c r="I366" s="1" t="s">
        <v>662</v>
      </c>
      <c r="J366" s="1" t="s">
        <v>663</v>
      </c>
      <c r="K366" s="1" t="s">
        <v>9735</v>
      </c>
      <c r="L366" s="1"/>
      <c r="M366" s="20">
        <f t="shared" si="5"/>
        <v>1</v>
      </c>
    </row>
    <row r="367" spans="1:13" ht="20.100000000000001" customHeight="1" x14ac:dyDescent="0.15">
      <c r="A367" s="1" t="s">
        <v>10</v>
      </c>
      <c r="B367" s="1" t="s">
        <v>9717</v>
      </c>
      <c r="C367" s="1" t="s">
        <v>9736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121</v>
      </c>
      <c r="I367" s="1" t="s">
        <v>662</v>
      </c>
      <c r="J367" s="1" t="s">
        <v>663</v>
      </c>
      <c r="K367" s="1" t="s">
        <v>9737</v>
      </c>
      <c r="L367" s="1"/>
      <c r="M367" s="20">
        <f t="shared" si="5"/>
        <v>1</v>
      </c>
    </row>
    <row r="368" spans="1:13" ht="20.100000000000001" customHeight="1" x14ac:dyDescent="0.15">
      <c r="A368" s="1" t="s">
        <v>10</v>
      </c>
      <c r="B368" s="1" t="s">
        <v>9717</v>
      </c>
      <c r="C368" s="1" t="s">
        <v>9738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121</v>
      </c>
      <c r="I368" s="1" t="s">
        <v>662</v>
      </c>
      <c r="J368" s="1" t="s">
        <v>663</v>
      </c>
      <c r="K368" s="1" t="s">
        <v>9739</v>
      </c>
      <c r="L368" s="1"/>
      <c r="M368" s="20">
        <f t="shared" si="5"/>
        <v>1</v>
      </c>
    </row>
    <row r="369" spans="1:13" ht="20.100000000000001" customHeight="1" x14ac:dyDescent="0.15">
      <c r="A369" s="1" t="s">
        <v>10</v>
      </c>
      <c r="B369" s="1" t="s">
        <v>9717</v>
      </c>
      <c r="C369" s="1" t="s">
        <v>9740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121</v>
      </c>
      <c r="I369" s="1" t="s">
        <v>662</v>
      </c>
      <c r="J369" s="1" t="s">
        <v>663</v>
      </c>
      <c r="K369" s="1" t="s">
        <v>9741</v>
      </c>
      <c r="L369" s="1"/>
      <c r="M369" s="20">
        <f t="shared" si="5"/>
        <v>1</v>
      </c>
    </row>
    <row r="370" spans="1:13" ht="20.100000000000001" customHeight="1" x14ac:dyDescent="0.15">
      <c r="A370" s="1" t="s">
        <v>10</v>
      </c>
      <c r="B370" s="1" t="s">
        <v>9717</v>
      </c>
      <c r="C370" s="1" t="s">
        <v>9742</v>
      </c>
      <c r="D370" s="1" t="s">
        <v>50</v>
      </c>
      <c r="E370" s="1" t="s">
        <v>51</v>
      </c>
      <c r="F370" s="1" t="s">
        <v>51</v>
      </c>
      <c r="G370" s="1" t="s">
        <v>52</v>
      </c>
      <c r="H370" s="1" t="s">
        <v>121</v>
      </c>
      <c r="I370" s="1" t="s">
        <v>662</v>
      </c>
      <c r="J370" s="1" t="s">
        <v>663</v>
      </c>
      <c r="K370" s="1" t="s">
        <v>9743</v>
      </c>
      <c r="L370" s="1"/>
      <c r="M370" s="20">
        <f t="shared" si="5"/>
        <v>1</v>
      </c>
    </row>
    <row r="371" spans="1:13" ht="20.100000000000001" customHeight="1" x14ac:dyDescent="0.15">
      <c r="A371" s="1" t="s">
        <v>10</v>
      </c>
      <c r="B371" s="1" t="s">
        <v>9717</v>
      </c>
      <c r="C371" s="1" t="s">
        <v>9744</v>
      </c>
      <c r="D371" s="1" t="s">
        <v>78</v>
      </c>
      <c r="E371" s="1" t="s">
        <v>51</v>
      </c>
      <c r="F371" s="1" t="s">
        <v>51</v>
      </c>
      <c r="G371" s="1" t="s">
        <v>52</v>
      </c>
      <c r="H371" s="1" t="s">
        <v>121</v>
      </c>
      <c r="I371" s="1" t="s">
        <v>662</v>
      </c>
      <c r="J371" s="1" t="s">
        <v>663</v>
      </c>
      <c r="K371" s="1" t="s">
        <v>9745</v>
      </c>
      <c r="L371" s="1"/>
      <c r="M371" s="20">
        <f t="shared" si="5"/>
        <v>1</v>
      </c>
    </row>
    <row r="372" spans="1:13" ht="20.100000000000001" customHeight="1" x14ac:dyDescent="0.15">
      <c r="A372" s="1" t="s">
        <v>10</v>
      </c>
      <c r="B372" s="1" t="s">
        <v>9717</v>
      </c>
      <c r="C372" s="1" t="s">
        <v>9746</v>
      </c>
      <c r="D372" s="1" t="s">
        <v>78</v>
      </c>
      <c r="E372" s="1" t="s">
        <v>51</v>
      </c>
      <c r="F372" s="1" t="s">
        <v>81</v>
      </c>
      <c r="G372" s="1" t="s">
        <v>82</v>
      </c>
      <c r="H372" s="1" t="s">
        <v>1151</v>
      </c>
      <c r="I372" s="1" t="s">
        <v>84</v>
      </c>
      <c r="J372" s="1" t="s">
        <v>9120</v>
      </c>
      <c r="K372" s="1" t="s">
        <v>9747</v>
      </c>
      <c r="L372" s="1"/>
      <c r="M372" s="20">
        <f t="shared" si="5"/>
        <v>0</v>
      </c>
    </row>
    <row r="373" spans="1:13" ht="20.100000000000001" customHeight="1" x14ac:dyDescent="0.15">
      <c r="A373" s="1" t="s">
        <v>10</v>
      </c>
      <c r="B373" s="1" t="s">
        <v>9717</v>
      </c>
      <c r="C373" s="1" t="s">
        <v>9748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662</v>
      </c>
      <c r="J373" s="1" t="s">
        <v>663</v>
      </c>
      <c r="K373" s="1" t="s">
        <v>9749</v>
      </c>
      <c r="L373" s="1"/>
      <c r="M373" s="20">
        <f t="shared" si="5"/>
        <v>1</v>
      </c>
    </row>
    <row r="374" spans="1:13" ht="20.100000000000001" customHeight="1" x14ac:dyDescent="0.15">
      <c r="A374" s="1" t="s">
        <v>10</v>
      </c>
      <c r="B374" s="1" t="s">
        <v>9717</v>
      </c>
      <c r="C374" s="1" t="s">
        <v>9750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662</v>
      </c>
      <c r="J374" s="1" t="s">
        <v>663</v>
      </c>
      <c r="K374" s="1" t="s">
        <v>9751</v>
      </c>
      <c r="L374" s="1"/>
      <c r="M374" s="20">
        <f t="shared" si="5"/>
        <v>1</v>
      </c>
    </row>
    <row r="375" spans="1:13" ht="20.100000000000001" customHeight="1" x14ac:dyDescent="0.15">
      <c r="A375" s="1" t="s">
        <v>10</v>
      </c>
      <c r="B375" s="1" t="s">
        <v>9717</v>
      </c>
      <c r="C375" s="1" t="s">
        <v>9752</v>
      </c>
      <c r="D375" s="1" t="s">
        <v>78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662</v>
      </c>
      <c r="J375" s="1" t="s">
        <v>663</v>
      </c>
      <c r="K375" s="1" t="s">
        <v>9753</v>
      </c>
      <c r="L375" s="1"/>
      <c r="M375" s="20">
        <f t="shared" si="5"/>
        <v>1</v>
      </c>
    </row>
    <row r="376" spans="1:13" ht="20.100000000000001" customHeight="1" x14ac:dyDescent="0.15">
      <c r="A376" s="1" t="s">
        <v>10</v>
      </c>
      <c r="B376" s="1" t="s">
        <v>9717</v>
      </c>
      <c r="C376" s="1" t="s">
        <v>9754</v>
      </c>
      <c r="D376" s="1" t="s">
        <v>78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662</v>
      </c>
      <c r="J376" s="1" t="s">
        <v>663</v>
      </c>
      <c r="K376" s="1" t="s">
        <v>9755</v>
      </c>
      <c r="L376" s="1"/>
      <c r="M376" s="20">
        <f t="shared" si="5"/>
        <v>1</v>
      </c>
    </row>
    <row r="377" spans="1:13" ht="20.100000000000001" customHeight="1" x14ac:dyDescent="0.15">
      <c r="A377" s="1" t="s">
        <v>10</v>
      </c>
      <c r="B377" s="1" t="s">
        <v>9717</v>
      </c>
      <c r="C377" s="1" t="s">
        <v>9756</v>
      </c>
      <c r="D377" s="1" t="s">
        <v>78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662</v>
      </c>
      <c r="J377" s="1" t="s">
        <v>663</v>
      </c>
      <c r="K377" s="1" t="s">
        <v>9757</v>
      </c>
      <c r="L377" s="1"/>
      <c r="M377" s="20">
        <f t="shared" si="5"/>
        <v>1</v>
      </c>
    </row>
    <row r="378" spans="1:13" ht="20.100000000000001" customHeight="1" x14ac:dyDescent="0.15">
      <c r="A378" s="1" t="s">
        <v>10</v>
      </c>
      <c r="B378" s="1" t="s">
        <v>9717</v>
      </c>
      <c r="C378" s="1" t="s">
        <v>9758</v>
      </c>
      <c r="D378" s="1" t="s">
        <v>78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662</v>
      </c>
      <c r="J378" s="1" t="s">
        <v>663</v>
      </c>
      <c r="K378" s="1" t="s">
        <v>9759</v>
      </c>
      <c r="L378" s="1"/>
      <c r="M378" s="20">
        <f t="shared" si="5"/>
        <v>1</v>
      </c>
    </row>
    <row r="379" spans="1:13" ht="20.100000000000001" customHeight="1" x14ac:dyDescent="0.15">
      <c r="A379" s="1" t="s">
        <v>10</v>
      </c>
      <c r="B379" s="1" t="s">
        <v>9717</v>
      </c>
      <c r="C379" s="1" t="s">
        <v>9760</v>
      </c>
      <c r="D379" s="1" t="s">
        <v>78</v>
      </c>
      <c r="E379" s="1" t="s">
        <v>51</v>
      </c>
      <c r="F379" s="1" t="s">
        <v>51</v>
      </c>
      <c r="G379" s="1" t="s">
        <v>52</v>
      </c>
      <c r="H379" s="1" t="s">
        <v>121</v>
      </c>
      <c r="I379" s="1" t="s">
        <v>662</v>
      </c>
      <c r="J379" s="1" t="s">
        <v>663</v>
      </c>
      <c r="K379" s="1" t="s">
        <v>9761</v>
      </c>
      <c r="L379" s="1"/>
      <c r="M379" s="20">
        <f t="shared" si="5"/>
        <v>1</v>
      </c>
    </row>
    <row r="380" spans="1:13" ht="20.100000000000001" customHeight="1" x14ac:dyDescent="0.15">
      <c r="A380" s="1" t="s">
        <v>10</v>
      </c>
      <c r="B380" s="1" t="s">
        <v>9717</v>
      </c>
      <c r="C380" s="1" t="s">
        <v>9762</v>
      </c>
      <c r="D380" s="1" t="s">
        <v>78</v>
      </c>
      <c r="E380" s="1" t="s">
        <v>51</v>
      </c>
      <c r="F380" s="1" t="s">
        <v>51</v>
      </c>
      <c r="G380" s="1" t="s">
        <v>52</v>
      </c>
      <c r="H380" s="1" t="s">
        <v>121</v>
      </c>
      <c r="I380" s="1" t="s">
        <v>662</v>
      </c>
      <c r="J380" s="1" t="s">
        <v>663</v>
      </c>
      <c r="K380" s="1" t="s">
        <v>9763</v>
      </c>
      <c r="L380" s="1"/>
      <c r="M380" s="20">
        <f t="shared" si="5"/>
        <v>1</v>
      </c>
    </row>
    <row r="381" spans="1:13" ht="20.100000000000001" customHeight="1" x14ac:dyDescent="0.15">
      <c r="A381" s="1" t="s">
        <v>10</v>
      </c>
      <c r="B381" s="1" t="s">
        <v>9717</v>
      </c>
      <c r="C381" s="1" t="s">
        <v>9764</v>
      </c>
      <c r="D381" s="1" t="s">
        <v>78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662</v>
      </c>
      <c r="J381" s="1" t="s">
        <v>663</v>
      </c>
      <c r="K381" s="1" t="s">
        <v>9765</v>
      </c>
      <c r="L381" s="1"/>
      <c r="M381" s="20">
        <f t="shared" si="5"/>
        <v>1</v>
      </c>
    </row>
    <row r="382" spans="1:13" ht="20.100000000000001" customHeight="1" x14ac:dyDescent="0.15">
      <c r="A382" s="1" t="s">
        <v>10</v>
      </c>
      <c r="B382" s="1" t="s">
        <v>9717</v>
      </c>
      <c r="C382" s="1" t="s">
        <v>9766</v>
      </c>
      <c r="D382" s="1" t="s">
        <v>78</v>
      </c>
      <c r="E382" s="1" t="s">
        <v>51</v>
      </c>
      <c r="F382" s="1" t="s">
        <v>51</v>
      </c>
      <c r="G382" s="1" t="s">
        <v>52</v>
      </c>
      <c r="H382" s="1" t="s">
        <v>121</v>
      </c>
      <c r="I382" s="1" t="s">
        <v>662</v>
      </c>
      <c r="J382" s="1" t="s">
        <v>663</v>
      </c>
      <c r="K382" s="1" t="s">
        <v>9767</v>
      </c>
      <c r="L382" s="1"/>
      <c r="M382" s="20">
        <f t="shared" si="5"/>
        <v>1</v>
      </c>
    </row>
    <row r="383" spans="1:13" ht="20.100000000000001" customHeight="1" x14ac:dyDescent="0.15">
      <c r="A383" s="1" t="s">
        <v>10</v>
      </c>
      <c r="B383" s="1" t="s">
        <v>9717</v>
      </c>
      <c r="C383" s="1" t="s">
        <v>9768</v>
      </c>
      <c r="D383" s="1" t="s">
        <v>78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662</v>
      </c>
      <c r="J383" s="1" t="s">
        <v>663</v>
      </c>
      <c r="K383" s="1" t="s">
        <v>9769</v>
      </c>
      <c r="L383" s="1"/>
      <c r="M383" s="20">
        <f t="shared" si="5"/>
        <v>1</v>
      </c>
    </row>
    <row r="384" spans="1:13" ht="20.100000000000001" customHeight="1" x14ac:dyDescent="0.15">
      <c r="A384" s="1" t="s">
        <v>10</v>
      </c>
      <c r="B384" s="1" t="s">
        <v>9717</v>
      </c>
      <c r="C384" s="1" t="s">
        <v>9770</v>
      </c>
      <c r="D384" s="1" t="s">
        <v>78</v>
      </c>
      <c r="E384" s="1" t="s">
        <v>51</v>
      </c>
      <c r="F384" s="1" t="s">
        <v>51</v>
      </c>
      <c r="G384" s="1" t="s">
        <v>52</v>
      </c>
      <c r="H384" s="1" t="s">
        <v>121</v>
      </c>
      <c r="I384" s="1" t="s">
        <v>662</v>
      </c>
      <c r="J384" s="1" t="s">
        <v>663</v>
      </c>
      <c r="K384" s="1" t="s">
        <v>9771</v>
      </c>
      <c r="L384" s="1"/>
      <c r="M384" s="20">
        <f t="shared" si="5"/>
        <v>1</v>
      </c>
    </row>
    <row r="385" spans="1:13" ht="20.100000000000001" customHeight="1" x14ac:dyDescent="0.15">
      <c r="A385" s="1" t="s">
        <v>10</v>
      </c>
      <c r="B385" s="1" t="s">
        <v>4507</v>
      </c>
      <c r="C385" s="1" t="s">
        <v>9772</v>
      </c>
      <c r="D385" s="1" t="s">
        <v>50</v>
      </c>
      <c r="E385" s="1" t="s">
        <v>51</v>
      </c>
      <c r="F385" s="1" t="s">
        <v>51</v>
      </c>
      <c r="G385" s="1" t="s">
        <v>52</v>
      </c>
      <c r="H385" s="1" t="s">
        <v>53</v>
      </c>
      <c r="I385" s="1" t="s">
        <v>1141</v>
      </c>
      <c r="J385" s="1" t="s">
        <v>96</v>
      </c>
      <c r="K385" s="1" t="s">
        <v>9773</v>
      </c>
      <c r="L385" s="1"/>
      <c r="M385" s="20">
        <f t="shared" si="5"/>
        <v>1</v>
      </c>
    </row>
    <row r="386" spans="1:13" ht="20.100000000000001" customHeight="1" x14ac:dyDescent="0.15">
      <c r="A386" s="1" t="s">
        <v>10</v>
      </c>
      <c r="B386" s="1" t="s">
        <v>4507</v>
      </c>
      <c r="C386" s="1" t="s">
        <v>9774</v>
      </c>
      <c r="D386" s="1" t="s">
        <v>50</v>
      </c>
      <c r="E386" s="1" t="s">
        <v>51</v>
      </c>
      <c r="F386" s="1" t="s">
        <v>26832</v>
      </c>
      <c r="G386" s="1" t="s">
        <v>82</v>
      </c>
      <c r="H386" s="1" t="s">
        <v>212</v>
      </c>
      <c r="I386" s="1" t="s">
        <v>1136</v>
      </c>
      <c r="J386" s="1" t="s">
        <v>122</v>
      </c>
      <c r="K386" s="1" t="s">
        <v>9775</v>
      </c>
      <c r="L386" s="1"/>
      <c r="M386" s="20">
        <f t="shared" si="5"/>
        <v>0</v>
      </c>
    </row>
    <row r="387" spans="1:13" ht="20.100000000000001" customHeight="1" x14ac:dyDescent="0.15">
      <c r="A387" s="1" t="s">
        <v>10</v>
      </c>
      <c r="B387" s="1" t="s">
        <v>4507</v>
      </c>
      <c r="C387" s="1" t="s">
        <v>9776</v>
      </c>
      <c r="D387" s="1" t="s">
        <v>50</v>
      </c>
      <c r="E387" s="1" t="s">
        <v>51</v>
      </c>
      <c r="F387" s="1" t="s">
        <v>51</v>
      </c>
      <c r="G387" s="1" t="s">
        <v>52</v>
      </c>
      <c r="H387" s="1" t="s">
        <v>53</v>
      </c>
      <c r="I387" s="1" t="s">
        <v>1141</v>
      </c>
      <c r="J387" s="1" t="s">
        <v>96</v>
      </c>
      <c r="K387" s="1" t="s">
        <v>9777</v>
      </c>
      <c r="L387" s="1"/>
      <c r="M387" s="20">
        <f t="shared" si="5"/>
        <v>1</v>
      </c>
    </row>
    <row r="388" spans="1:13" ht="20.100000000000001" customHeight="1" x14ac:dyDescent="0.15">
      <c r="A388" s="1" t="s">
        <v>10</v>
      </c>
      <c r="B388" s="1" t="s">
        <v>4507</v>
      </c>
      <c r="C388" s="1" t="s">
        <v>9778</v>
      </c>
      <c r="D388" s="1" t="s">
        <v>50</v>
      </c>
      <c r="E388" s="1" t="s">
        <v>51</v>
      </c>
      <c r="F388" s="1" t="s">
        <v>51</v>
      </c>
      <c r="G388" s="1" t="s">
        <v>52</v>
      </c>
      <c r="H388" s="1" t="s">
        <v>53</v>
      </c>
      <c r="I388" s="1" t="s">
        <v>1141</v>
      </c>
      <c r="J388" s="1" t="s">
        <v>96</v>
      </c>
      <c r="K388" s="1" t="s">
        <v>9779</v>
      </c>
      <c r="L388" s="1"/>
      <c r="M388" s="20">
        <f t="shared" si="5"/>
        <v>1</v>
      </c>
    </row>
    <row r="389" spans="1:13" ht="20.100000000000001" customHeight="1" x14ac:dyDescent="0.15">
      <c r="A389" s="1" t="s">
        <v>10</v>
      </c>
      <c r="B389" s="1" t="s">
        <v>4507</v>
      </c>
      <c r="C389" s="1" t="s">
        <v>9780</v>
      </c>
      <c r="D389" s="1" t="s">
        <v>50</v>
      </c>
      <c r="E389" s="1" t="s">
        <v>51</v>
      </c>
      <c r="F389" s="1" t="s">
        <v>51</v>
      </c>
      <c r="G389" s="1" t="s">
        <v>52</v>
      </c>
      <c r="H389" s="1" t="s">
        <v>53</v>
      </c>
      <c r="I389" s="1" t="s">
        <v>1141</v>
      </c>
      <c r="J389" s="1" t="s">
        <v>96</v>
      </c>
      <c r="K389" s="1" t="s">
        <v>9781</v>
      </c>
      <c r="L389" s="1"/>
      <c r="M389" s="20">
        <f t="shared" si="5"/>
        <v>1</v>
      </c>
    </row>
    <row r="390" spans="1:13" ht="20.100000000000001" customHeight="1" x14ac:dyDescent="0.15">
      <c r="A390" s="1" t="s">
        <v>10</v>
      </c>
      <c r="B390" s="1" t="s">
        <v>4507</v>
      </c>
      <c r="C390" s="1" t="s">
        <v>9782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53</v>
      </c>
      <c r="I390" s="1" t="s">
        <v>1141</v>
      </c>
      <c r="J390" s="1" t="s">
        <v>96</v>
      </c>
      <c r="K390" s="1" t="s">
        <v>9783</v>
      </c>
      <c r="L390" s="1"/>
      <c r="M390" s="20">
        <f t="shared" si="5"/>
        <v>1</v>
      </c>
    </row>
    <row r="391" spans="1:13" ht="20.100000000000001" customHeight="1" x14ac:dyDescent="0.15">
      <c r="A391" s="1" t="s">
        <v>10</v>
      </c>
      <c r="B391" s="1" t="s">
        <v>4507</v>
      </c>
      <c r="C391" s="1" t="s">
        <v>9784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53</v>
      </c>
      <c r="I391" s="1" t="s">
        <v>1141</v>
      </c>
      <c r="J391" s="1" t="s">
        <v>96</v>
      </c>
      <c r="K391" s="1" t="s">
        <v>9785</v>
      </c>
      <c r="L391" s="1"/>
      <c r="M391" s="20">
        <f t="shared" si="5"/>
        <v>1</v>
      </c>
    </row>
    <row r="392" spans="1:13" ht="20.100000000000001" customHeight="1" x14ac:dyDescent="0.15">
      <c r="A392" s="1" t="s">
        <v>10</v>
      </c>
      <c r="B392" s="1" t="s">
        <v>4507</v>
      </c>
      <c r="C392" s="1" t="s">
        <v>9786</v>
      </c>
      <c r="D392" s="1" t="s">
        <v>78</v>
      </c>
      <c r="E392" s="1" t="s">
        <v>51</v>
      </c>
      <c r="F392" s="1" t="s">
        <v>51</v>
      </c>
      <c r="G392" s="1" t="s">
        <v>52</v>
      </c>
      <c r="H392" s="1" t="s">
        <v>53</v>
      </c>
      <c r="I392" s="1" t="s">
        <v>1141</v>
      </c>
      <c r="J392" s="1" t="s">
        <v>96</v>
      </c>
      <c r="K392" s="1" t="s">
        <v>9787</v>
      </c>
      <c r="L392" s="1"/>
      <c r="M392" s="20">
        <f t="shared" si="5"/>
        <v>1</v>
      </c>
    </row>
    <row r="393" spans="1:13" ht="20.100000000000001" customHeight="1" x14ac:dyDescent="0.15">
      <c r="A393" s="1" t="s">
        <v>10</v>
      </c>
      <c r="B393" s="1" t="s">
        <v>4507</v>
      </c>
      <c r="C393" s="1" t="s">
        <v>9788</v>
      </c>
      <c r="D393" s="1" t="s">
        <v>78</v>
      </c>
      <c r="E393" s="1" t="s">
        <v>51</v>
      </c>
      <c r="F393" s="1" t="s">
        <v>179</v>
      </c>
      <c r="G393" s="1" t="s">
        <v>82</v>
      </c>
      <c r="H393" s="1" t="s">
        <v>83</v>
      </c>
      <c r="I393" s="1" t="s">
        <v>447</v>
      </c>
      <c r="J393" s="1" t="s">
        <v>7809</v>
      </c>
      <c r="K393" s="1" t="s">
        <v>9789</v>
      </c>
      <c r="L393" s="1"/>
      <c r="M393" s="20">
        <f t="shared" si="5"/>
        <v>0</v>
      </c>
    </row>
    <row r="394" spans="1:13" ht="20.100000000000001" customHeight="1" x14ac:dyDescent="0.15">
      <c r="A394" s="1" t="s">
        <v>10</v>
      </c>
      <c r="B394" s="1" t="s">
        <v>4507</v>
      </c>
      <c r="C394" s="1" t="s">
        <v>9790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53</v>
      </c>
      <c r="I394" s="1" t="s">
        <v>1141</v>
      </c>
      <c r="J394" s="1" t="s">
        <v>96</v>
      </c>
      <c r="K394" s="1" t="s">
        <v>9791</v>
      </c>
      <c r="L394" s="1"/>
      <c r="M394" s="20">
        <f t="shared" si="5"/>
        <v>1</v>
      </c>
    </row>
    <row r="395" spans="1:13" ht="20.100000000000001" customHeight="1" x14ac:dyDescent="0.15">
      <c r="A395" s="1" t="s">
        <v>10</v>
      </c>
      <c r="B395" s="1" t="s">
        <v>4507</v>
      </c>
      <c r="C395" s="1" t="s">
        <v>9792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53</v>
      </c>
      <c r="I395" s="1" t="s">
        <v>1141</v>
      </c>
      <c r="J395" s="1" t="s">
        <v>96</v>
      </c>
      <c r="K395" s="1" t="s">
        <v>9793</v>
      </c>
      <c r="L395" s="1"/>
      <c r="M395" s="20">
        <f t="shared" si="5"/>
        <v>1</v>
      </c>
    </row>
    <row r="396" spans="1:13" ht="20.100000000000001" customHeight="1" x14ac:dyDescent="0.15">
      <c r="A396" s="1" t="s">
        <v>10</v>
      </c>
      <c r="B396" s="1" t="s">
        <v>4507</v>
      </c>
      <c r="C396" s="1" t="s">
        <v>9794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53</v>
      </c>
      <c r="I396" s="1" t="s">
        <v>1141</v>
      </c>
      <c r="J396" s="1" t="s">
        <v>96</v>
      </c>
      <c r="K396" s="1" t="s">
        <v>9795</v>
      </c>
      <c r="L396" s="1"/>
      <c r="M396" s="20">
        <f t="shared" si="5"/>
        <v>1</v>
      </c>
    </row>
    <row r="397" spans="1:13" ht="20.100000000000001" customHeight="1" x14ac:dyDescent="0.15">
      <c r="A397" s="1" t="s">
        <v>9796</v>
      </c>
      <c r="B397" s="1" t="s">
        <v>9797</v>
      </c>
      <c r="C397" s="1" t="s">
        <v>9798</v>
      </c>
      <c r="D397" s="1" t="s">
        <v>50</v>
      </c>
      <c r="E397" s="1" t="s">
        <v>51</v>
      </c>
      <c r="F397" s="1" t="s">
        <v>51</v>
      </c>
      <c r="G397" s="1" t="s">
        <v>52</v>
      </c>
      <c r="H397" s="1" t="s">
        <v>53</v>
      </c>
      <c r="I397" s="1" t="s">
        <v>1141</v>
      </c>
      <c r="J397" s="1" t="s">
        <v>96</v>
      </c>
      <c r="K397" s="1" t="s">
        <v>9799</v>
      </c>
      <c r="L397" s="1"/>
      <c r="M397" s="20">
        <f t="shared" si="5"/>
        <v>1</v>
      </c>
    </row>
    <row r="398" spans="1:13" ht="20.100000000000001" customHeight="1" x14ac:dyDescent="0.15">
      <c r="A398" s="1" t="s">
        <v>9796</v>
      </c>
      <c r="B398" s="1" t="s">
        <v>9797</v>
      </c>
      <c r="C398" s="1" t="s">
        <v>9800</v>
      </c>
      <c r="D398" s="1" t="s">
        <v>50</v>
      </c>
      <c r="E398" s="1" t="s">
        <v>51</v>
      </c>
      <c r="F398" s="1" t="s">
        <v>51</v>
      </c>
      <c r="G398" s="1" t="s">
        <v>52</v>
      </c>
      <c r="H398" s="1" t="s">
        <v>53</v>
      </c>
      <c r="I398" s="1" t="s">
        <v>1141</v>
      </c>
      <c r="J398" s="1" t="s">
        <v>96</v>
      </c>
      <c r="K398" s="1" t="s">
        <v>9801</v>
      </c>
      <c r="L398" s="1"/>
      <c r="M398" s="20">
        <f t="shared" si="5"/>
        <v>1</v>
      </c>
    </row>
    <row r="399" spans="1:13" ht="20.100000000000001" customHeight="1" x14ac:dyDescent="0.15">
      <c r="A399" s="1" t="s">
        <v>9796</v>
      </c>
      <c r="B399" s="1" t="s">
        <v>9797</v>
      </c>
      <c r="C399" s="1" t="s">
        <v>9802</v>
      </c>
      <c r="D399" s="1" t="s">
        <v>50</v>
      </c>
      <c r="E399" s="1" t="s">
        <v>51</v>
      </c>
      <c r="F399" s="1" t="s">
        <v>51</v>
      </c>
      <c r="G399" s="1" t="s">
        <v>52</v>
      </c>
      <c r="H399" s="1" t="s">
        <v>53</v>
      </c>
      <c r="I399" s="1" t="s">
        <v>1141</v>
      </c>
      <c r="J399" s="1" t="s">
        <v>96</v>
      </c>
      <c r="K399" s="1" t="s">
        <v>9803</v>
      </c>
      <c r="L399" s="1"/>
      <c r="M399" s="20">
        <f t="shared" si="5"/>
        <v>1</v>
      </c>
    </row>
    <row r="400" spans="1:13" ht="20.100000000000001" customHeight="1" x14ac:dyDescent="0.15">
      <c r="A400" s="1" t="s">
        <v>9796</v>
      </c>
      <c r="B400" s="1" t="s">
        <v>9797</v>
      </c>
      <c r="C400" s="1" t="s">
        <v>9804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53</v>
      </c>
      <c r="I400" s="1" t="s">
        <v>1141</v>
      </c>
      <c r="J400" s="1" t="s">
        <v>96</v>
      </c>
      <c r="K400" s="1" t="s">
        <v>9805</v>
      </c>
      <c r="L400" s="1"/>
      <c r="M400" s="20">
        <f t="shared" si="5"/>
        <v>1</v>
      </c>
    </row>
    <row r="401" spans="1:13" ht="20.100000000000001" customHeight="1" x14ac:dyDescent="0.15">
      <c r="A401" s="1" t="s">
        <v>9796</v>
      </c>
      <c r="B401" s="1" t="s">
        <v>9797</v>
      </c>
      <c r="C401" s="1" t="s">
        <v>9806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53</v>
      </c>
      <c r="I401" s="1" t="s">
        <v>1141</v>
      </c>
      <c r="J401" s="1" t="s">
        <v>96</v>
      </c>
      <c r="K401" s="1" t="s">
        <v>9807</v>
      </c>
      <c r="L401" s="1"/>
      <c r="M401" s="20">
        <f t="shared" si="5"/>
        <v>1</v>
      </c>
    </row>
    <row r="402" spans="1:13" ht="20.100000000000001" customHeight="1" x14ac:dyDescent="0.15">
      <c r="A402" s="1" t="s">
        <v>9796</v>
      </c>
      <c r="B402" s="1" t="s">
        <v>9797</v>
      </c>
      <c r="C402" s="1" t="s">
        <v>9808</v>
      </c>
      <c r="D402" s="1" t="s">
        <v>78</v>
      </c>
      <c r="E402" s="1" t="s">
        <v>51</v>
      </c>
      <c r="F402" s="1" t="s">
        <v>51</v>
      </c>
      <c r="G402" s="1" t="s">
        <v>52</v>
      </c>
      <c r="H402" s="1" t="s">
        <v>53</v>
      </c>
      <c r="I402" s="1" t="s">
        <v>1141</v>
      </c>
      <c r="J402" s="1" t="s">
        <v>96</v>
      </c>
      <c r="K402" s="1" t="s">
        <v>9809</v>
      </c>
      <c r="L402" s="1"/>
      <c r="M402" s="20">
        <f t="shared" si="5"/>
        <v>1</v>
      </c>
    </row>
    <row r="403" spans="1:13" ht="20.100000000000001" customHeight="1" x14ac:dyDescent="0.15">
      <c r="A403" s="1" t="s">
        <v>9796</v>
      </c>
      <c r="B403" s="1" t="s">
        <v>9797</v>
      </c>
      <c r="C403" s="1" t="s">
        <v>9810</v>
      </c>
      <c r="D403" s="1" t="s">
        <v>78</v>
      </c>
      <c r="E403" s="1" t="s">
        <v>51</v>
      </c>
      <c r="F403" s="1" t="s">
        <v>51</v>
      </c>
      <c r="G403" s="1" t="s">
        <v>52</v>
      </c>
      <c r="H403" s="1" t="s">
        <v>53</v>
      </c>
      <c r="I403" s="1" t="s">
        <v>1141</v>
      </c>
      <c r="J403" s="1" t="s">
        <v>96</v>
      </c>
      <c r="K403" s="1" t="s">
        <v>9811</v>
      </c>
      <c r="L403" s="1"/>
      <c r="M403" s="20">
        <f t="shared" si="5"/>
        <v>1</v>
      </c>
    </row>
    <row r="404" spans="1:13" ht="20.100000000000001" customHeight="1" x14ac:dyDescent="0.15">
      <c r="A404" s="1" t="s">
        <v>9796</v>
      </c>
      <c r="B404" s="1" t="s">
        <v>9797</v>
      </c>
      <c r="C404" s="1" t="s">
        <v>9812</v>
      </c>
      <c r="D404" s="1" t="s">
        <v>78</v>
      </c>
      <c r="E404" s="1" t="s">
        <v>51</v>
      </c>
      <c r="F404" s="1" t="s">
        <v>51</v>
      </c>
      <c r="G404" s="1" t="s">
        <v>52</v>
      </c>
      <c r="H404" s="1" t="s">
        <v>53</v>
      </c>
      <c r="I404" s="1" t="s">
        <v>1141</v>
      </c>
      <c r="J404" s="1" t="s">
        <v>96</v>
      </c>
      <c r="K404" s="1" t="s">
        <v>9813</v>
      </c>
      <c r="L404" s="1"/>
      <c r="M404" s="20">
        <f t="shared" si="5"/>
        <v>1</v>
      </c>
    </row>
    <row r="405" spans="1:13" ht="20.100000000000001" customHeight="1" x14ac:dyDescent="0.15">
      <c r="A405" s="1" t="s">
        <v>9796</v>
      </c>
      <c r="B405" s="1" t="s">
        <v>9797</v>
      </c>
      <c r="C405" s="1" t="s">
        <v>9814</v>
      </c>
      <c r="D405" s="1" t="s">
        <v>78</v>
      </c>
      <c r="E405" s="1" t="s">
        <v>51</v>
      </c>
      <c r="F405" s="1" t="s">
        <v>51</v>
      </c>
      <c r="G405" s="1" t="s">
        <v>52</v>
      </c>
      <c r="H405" s="1" t="s">
        <v>53</v>
      </c>
      <c r="I405" s="1" t="s">
        <v>1141</v>
      </c>
      <c r="J405" s="1" t="s">
        <v>96</v>
      </c>
      <c r="K405" s="1" t="s">
        <v>9815</v>
      </c>
      <c r="L405" s="1"/>
      <c r="M405" s="20">
        <f t="shared" si="5"/>
        <v>1</v>
      </c>
    </row>
    <row r="406" spans="1:13" ht="20.100000000000001" customHeight="1" x14ac:dyDescent="0.15">
      <c r="A406" s="1" t="s">
        <v>9796</v>
      </c>
      <c r="B406" s="1" t="s">
        <v>9816</v>
      </c>
      <c r="C406" s="1" t="s">
        <v>9817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53</v>
      </c>
      <c r="I406" s="1" t="s">
        <v>1141</v>
      </c>
      <c r="J406" s="1" t="s">
        <v>96</v>
      </c>
      <c r="K406" s="1" t="s">
        <v>9818</v>
      </c>
      <c r="L406" s="1"/>
      <c r="M406" s="20">
        <f t="shared" si="5"/>
        <v>1</v>
      </c>
    </row>
    <row r="407" spans="1:13" ht="20.100000000000001" customHeight="1" x14ac:dyDescent="0.15">
      <c r="A407" s="1" t="s">
        <v>9796</v>
      </c>
      <c r="B407" s="1" t="s">
        <v>9816</v>
      </c>
      <c r="C407" s="1" t="s">
        <v>9819</v>
      </c>
      <c r="D407" s="1" t="s">
        <v>78</v>
      </c>
      <c r="E407" s="1" t="s">
        <v>51</v>
      </c>
      <c r="F407" s="1" t="s">
        <v>179</v>
      </c>
      <c r="G407" s="1" t="s">
        <v>82</v>
      </c>
      <c r="H407" s="1" t="s">
        <v>1151</v>
      </c>
      <c r="I407" s="1" t="s">
        <v>84</v>
      </c>
      <c r="J407" s="1" t="s">
        <v>9120</v>
      </c>
      <c r="K407" s="1" t="s">
        <v>9820</v>
      </c>
      <c r="L407" s="1"/>
      <c r="M407" s="20">
        <f t="shared" si="5"/>
        <v>0</v>
      </c>
    </row>
    <row r="408" spans="1:13" ht="20.100000000000001" customHeight="1" x14ac:dyDescent="0.15">
      <c r="A408" s="1" t="s">
        <v>9796</v>
      </c>
      <c r="B408" s="1" t="s">
        <v>9816</v>
      </c>
      <c r="C408" s="1" t="s">
        <v>9821</v>
      </c>
      <c r="D408" s="1" t="s">
        <v>78</v>
      </c>
      <c r="E408" s="1" t="s">
        <v>51</v>
      </c>
      <c r="F408" s="1" t="s">
        <v>51</v>
      </c>
      <c r="G408" s="1" t="s">
        <v>52</v>
      </c>
      <c r="H408" s="1" t="s">
        <v>53</v>
      </c>
      <c r="I408" s="1" t="s">
        <v>1141</v>
      </c>
      <c r="J408" s="1" t="s">
        <v>96</v>
      </c>
      <c r="K408" s="1" t="s">
        <v>9822</v>
      </c>
      <c r="L408" s="1"/>
      <c r="M408" s="20">
        <f t="shared" si="5"/>
        <v>1</v>
      </c>
    </row>
    <row r="409" spans="1:13" ht="20.100000000000001" customHeight="1" x14ac:dyDescent="0.15">
      <c r="A409" s="1" t="s">
        <v>9796</v>
      </c>
      <c r="B409" s="1" t="s">
        <v>9816</v>
      </c>
      <c r="C409" s="1" t="s">
        <v>9823</v>
      </c>
      <c r="D409" s="1" t="s">
        <v>78</v>
      </c>
      <c r="E409" s="1" t="s">
        <v>51</v>
      </c>
      <c r="F409" s="1" t="s">
        <v>51</v>
      </c>
      <c r="G409" s="1" t="s">
        <v>52</v>
      </c>
      <c r="H409" s="1" t="s">
        <v>53</v>
      </c>
      <c r="I409" s="1" t="s">
        <v>1141</v>
      </c>
      <c r="J409" s="1" t="s">
        <v>96</v>
      </c>
      <c r="K409" s="1" t="s">
        <v>9824</v>
      </c>
      <c r="L409" s="1"/>
      <c r="M409" s="20">
        <f t="shared" si="5"/>
        <v>1</v>
      </c>
    </row>
    <row r="410" spans="1:13" ht="20.100000000000001" customHeight="1" x14ac:dyDescent="0.15">
      <c r="A410" s="1" t="s">
        <v>9796</v>
      </c>
      <c r="B410" s="1" t="s">
        <v>524</v>
      </c>
      <c r="C410" s="1" t="s">
        <v>9825</v>
      </c>
      <c r="D410" s="1" t="s">
        <v>78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662</v>
      </c>
      <c r="J410" s="1" t="s">
        <v>663</v>
      </c>
      <c r="K410" s="1" t="s">
        <v>9826</v>
      </c>
      <c r="L410" s="1"/>
      <c r="M410" s="20">
        <f t="shared" si="5"/>
        <v>1</v>
      </c>
    </row>
    <row r="411" spans="1:13" ht="20.100000000000001" customHeight="1" x14ac:dyDescent="0.15">
      <c r="A411" s="1" t="s">
        <v>9796</v>
      </c>
      <c r="B411" s="1" t="s">
        <v>524</v>
      </c>
      <c r="C411" s="1" t="s">
        <v>9827</v>
      </c>
      <c r="D411" s="1" t="s">
        <v>78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662</v>
      </c>
      <c r="J411" s="1" t="s">
        <v>663</v>
      </c>
      <c r="K411" s="1" t="s">
        <v>9828</v>
      </c>
      <c r="L411" s="1"/>
      <c r="M411" s="20">
        <f t="shared" si="5"/>
        <v>1</v>
      </c>
    </row>
    <row r="412" spans="1:13" ht="20.100000000000001" customHeight="1" x14ac:dyDescent="0.15">
      <c r="A412" s="1" t="s">
        <v>9796</v>
      </c>
      <c r="B412" s="1" t="s">
        <v>524</v>
      </c>
      <c r="C412" s="1" t="s">
        <v>9829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53</v>
      </c>
      <c r="I412" s="1" t="s">
        <v>1141</v>
      </c>
      <c r="J412" s="1" t="s">
        <v>96</v>
      </c>
      <c r="K412" s="1" t="s">
        <v>9830</v>
      </c>
      <c r="L412" s="1"/>
      <c r="M412" s="20">
        <f t="shared" si="5"/>
        <v>1</v>
      </c>
    </row>
    <row r="413" spans="1:13" ht="20.100000000000001" customHeight="1" x14ac:dyDescent="0.15">
      <c r="A413" s="1" t="s">
        <v>9796</v>
      </c>
      <c r="B413" s="1" t="s">
        <v>524</v>
      </c>
      <c r="C413" s="1" t="s">
        <v>9831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53</v>
      </c>
      <c r="I413" s="1" t="s">
        <v>1141</v>
      </c>
      <c r="J413" s="1" t="s">
        <v>96</v>
      </c>
      <c r="K413" s="1" t="s">
        <v>9832</v>
      </c>
      <c r="L413" s="1"/>
      <c r="M413" s="20">
        <f t="shared" si="5"/>
        <v>1</v>
      </c>
    </row>
    <row r="414" spans="1:13" ht="20.100000000000001" customHeight="1" x14ac:dyDescent="0.15">
      <c r="A414" s="1" t="s">
        <v>9796</v>
      </c>
      <c r="B414" s="1" t="s">
        <v>524</v>
      </c>
      <c r="C414" s="1" t="s">
        <v>9833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53</v>
      </c>
      <c r="I414" s="1" t="s">
        <v>1141</v>
      </c>
      <c r="J414" s="1" t="s">
        <v>96</v>
      </c>
      <c r="K414" s="1" t="s">
        <v>9834</v>
      </c>
      <c r="L414" s="1"/>
      <c r="M414" s="20">
        <f t="shared" ref="M414:M423" si="6">IF(F414="○",1,0)</f>
        <v>1</v>
      </c>
    </row>
    <row r="415" spans="1:13" ht="20.100000000000001" customHeight="1" x14ac:dyDescent="0.15">
      <c r="A415" s="1" t="s">
        <v>9796</v>
      </c>
      <c r="B415" s="1" t="s">
        <v>524</v>
      </c>
      <c r="C415" s="1" t="s">
        <v>9835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53</v>
      </c>
      <c r="I415" s="1" t="s">
        <v>1141</v>
      </c>
      <c r="J415" s="1" t="s">
        <v>96</v>
      </c>
      <c r="K415" s="1" t="s">
        <v>9836</v>
      </c>
      <c r="L415" s="1"/>
      <c r="M415" s="20">
        <f t="shared" si="6"/>
        <v>1</v>
      </c>
    </row>
    <row r="416" spans="1:13" ht="20.100000000000001" customHeight="1" x14ac:dyDescent="0.15">
      <c r="A416" s="1" t="s">
        <v>9796</v>
      </c>
      <c r="B416" s="1" t="s">
        <v>524</v>
      </c>
      <c r="C416" s="1" t="s">
        <v>9837</v>
      </c>
      <c r="D416" s="1" t="s">
        <v>78</v>
      </c>
      <c r="E416" s="1" t="s">
        <v>51</v>
      </c>
      <c r="F416" s="1" t="s">
        <v>51</v>
      </c>
      <c r="G416" s="1" t="s">
        <v>52</v>
      </c>
      <c r="H416" s="1" t="s">
        <v>53</v>
      </c>
      <c r="I416" s="1" t="s">
        <v>1141</v>
      </c>
      <c r="J416" s="1" t="s">
        <v>96</v>
      </c>
      <c r="K416" s="1" t="s">
        <v>9838</v>
      </c>
      <c r="L416" s="1"/>
      <c r="M416" s="20">
        <f t="shared" si="6"/>
        <v>1</v>
      </c>
    </row>
    <row r="417" spans="1:13" ht="20.100000000000001" customHeight="1" x14ac:dyDescent="0.15">
      <c r="A417" s="1" t="s">
        <v>9796</v>
      </c>
      <c r="B417" s="1" t="s">
        <v>524</v>
      </c>
      <c r="C417" s="1" t="s">
        <v>9839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53</v>
      </c>
      <c r="I417" s="1" t="s">
        <v>1141</v>
      </c>
      <c r="J417" s="1" t="s">
        <v>96</v>
      </c>
      <c r="K417" s="1" t="s">
        <v>9840</v>
      </c>
      <c r="L417" s="1"/>
      <c r="M417" s="20">
        <f t="shared" si="6"/>
        <v>1</v>
      </c>
    </row>
    <row r="418" spans="1:13" ht="20.100000000000001" customHeight="1" x14ac:dyDescent="0.15">
      <c r="A418" s="1" t="s">
        <v>9796</v>
      </c>
      <c r="B418" s="1" t="s">
        <v>524</v>
      </c>
      <c r="C418" s="1" t="s">
        <v>9841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53</v>
      </c>
      <c r="I418" s="1" t="s">
        <v>1141</v>
      </c>
      <c r="J418" s="1" t="s">
        <v>96</v>
      </c>
      <c r="K418" s="1" t="s">
        <v>9842</v>
      </c>
      <c r="L418" s="1"/>
      <c r="M418" s="20">
        <f t="shared" si="6"/>
        <v>1</v>
      </c>
    </row>
    <row r="419" spans="1:13" ht="20.100000000000001" customHeight="1" x14ac:dyDescent="0.15">
      <c r="A419" s="1" t="s">
        <v>9796</v>
      </c>
      <c r="B419" s="1" t="s">
        <v>9843</v>
      </c>
      <c r="C419" s="1" t="s">
        <v>9844</v>
      </c>
      <c r="D419" s="1" t="s">
        <v>50</v>
      </c>
      <c r="E419" s="1" t="s">
        <v>51</v>
      </c>
      <c r="F419" s="1" t="s">
        <v>51</v>
      </c>
      <c r="G419" s="1" t="s">
        <v>52</v>
      </c>
      <c r="H419" s="1" t="s">
        <v>53</v>
      </c>
      <c r="I419" s="1" t="s">
        <v>1141</v>
      </c>
      <c r="J419" s="1" t="s">
        <v>96</v>
      </c>
      <c r="K419" s="1" t="s">
        <v>9845</v>
      </c>
      <c r="L419" s="1"/>
      <c r="M419" s="20">
        <f t="shared" si="6"/>
        <v>1</v>
      </c>
    </row>
    <row r="420" spans="1:13" ht="20.100000000000001" customHeight="1" x14ac:dyDescent="0.15">
      <c r="A420" s="1" t="s">
        <v>9796</v>
      </c>
      <c r="B420" s="1" t="s">
        <v>9843</v>
      </c>
      <c r="C420" s="1" t="s">
        <v>9846</v>
      </c>
      <c r="D420" s="1" t="s">
        <v>78</v>
      </c>
      <c r="E420" s="1" t="s">
        <v>51</v>
      </c>
      <c r="F420" s="1" t="s">
        <v>179</v>
      </c>
      <c r="G420" s="1" t="s">
        <v>82</v>
      </c>
      <c r="H420" s="1" t="s">
        <v>83</v>
      </c>
      <c r="I420" s="1" t="s">
        <v>447</v>
      </c>
      <c r="J420" s="1" t="s">
        <v>7809</v>
      </c>
      <c r="K420" s="1" t="s">
        <v>9847</v>
      </c>
      <c r="L420" s="1"/>
      <c r="M420" s="20">
        <f t="shared" si="6"/>
        <v>0</v>
      </c>
    </row>
    <row r="421" spans="1:13" ht="39.950000000000003" customHeight="1" x14ac:dyDescent="0.15">
      <c r="A421" s="82" t="s">
        <v>27026</v>
      </c>
      <c r="B421" s="82" t="s">
        <v>27027</v>
      </c>
      <c r="C421" s="1" t="s">
        <v>27028</v>
      </c>
      <c r="D421" s="1" t="s">
        <v>50</v>
      </c>
      <c r="E421" s="1" t="s">
        <v>51</v>
      </c>
      <c r="F421" s="83" t="s">
        <v>27029</v>
      </c>
      <c r="G421" s="1" t="s">
        <v>52</v>
      </c>
      <c r="H421" s="1" t="s">
        <v>121</v>
      </c>
      <c r="I421" s="1" t="s">
        <v>26798</v>
      </c>
      <c r="J421" s="1" t="s">
        <v>26801</v>
      </c>
      <c r="K421" s="1" t="s">
        <v>26528</v>
      </c>
      <c r="L421" s="83" t="s">
        <v>26982</v>
      </c>
      <c r="M421" s="20">
        <f t="shared" si="6"/>
        <v>0</v>
      </c>
    </row>
    <row r="422" spans="1:13" ht="39.950000000000003" customHeight="1" x14ac:dyDescent="0.15">
      <c r="A422" s="82" t="s">
        <v>27026</v>
      </c>
      <c r="B422" s="82" t="s">
        <v>27027</v>
      </c>
      <c r="C422" s="1" t="s">
        <v>27030</v>
      </c>
      <c r="D422" s="1" t="s">
        <v>78</v>
      </c>
      <c r="E422" s="1" t="s">
        <v>51</v>
      </c>
      <c r="F422" s="83" t="s">
        <v>51</v>
      </c>
      <c r="G422" s="1" t="s">
        <v>52</v>
      </c>
      <c r="H422" s="1" t="s">
        <v>121</v>
      </c>
      <c r="I422" s="1" t="s">
        <v>1230</v>
      </c>
      <c r="J422" s="1" t="s">
        <v>26801</v>
      </c>
      <c r="K422" s="1" t="s">
        <v>26536</v>
      </c>
      <c r="L422" s="83" t="s">
        <v>26982</v>
      </c>
      <c r="M422" s="20">
        <f t="shared" si="6"/>
        <v>1</v>
      </c>
    </row>
    <row r="423" spans="1:13" ht="39.950000000000003" customHeight="1" x14ac:dyDescent="0.15">
      <c r="A423" s="82" t="s">
        <v>27026</v>
      </c>
      <c r="B423" s="82" t="s">
        <v>27027</v>
      </c>
      <c r="C423" s="1" t="s">
        <v>27031</v>
      </c>
      <c r="D423" s="1" t="s">
        <v>849</v>
      </c>
      <c r="E423" s="1" t="s">
        <v>51</v>
      </c>
      <c r="F423" s="83" t="s">
        <v>26832</v>
      </c>
      <c r="G423" s="1" t="s">
        <v>82</v>
      </c>
      <c r="H423" s="1" t="s">
        <v>83</v>
      </c>
      <c r="I423" s="1" t="s">
        <v>84</v>
      </c>
      <c r="J423" s="1" t="s">
        <v>6142</v>
      </c>
      <c r="K423" s="1" t="s">
        <v>26544</v>
      </c>
      <c r="L423" s="83" t="s">
        <v>26982</v>
      </c>
      <c r="M423" s="20">
        <f t="shared" si="6"/>
        <v>0</v>
      </c>
    </row>
  </sheetData>
  <autoFilter ref="A7:L423" xr:uid="{00000000-0009-0000-0000-00000C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1174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12245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SUBTOTAL(3,E8:E1174)</f>
        <v>1167</v>
      </c>
      <c r="F6" s="23">
        <f>SUBTOTAL(9,M8:M1174)</f>
        <v>991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9849</v>
      </c>
      <c r="B8" s="1" t="s">
        <v>9850</v>
      </c>
      <c r="C8" s="1" t="s">
        <v>9851</v>
      </c>
      <c r="D8" s="1" t="s">
        <v>50</v>
      </c>
      <c r="E8" s="1" t="s">
        <v>51</v>
      </c>
      <c r="F8" s="1" t="s">
        <v>51</v>
      </c>
      <c r="G8" s="1" t="s">
        <v>52</v>
      </c>
      <c r="H8" s="17" t="s">
        <v>121</v>
      </c>
      <c r="I8" s="17" t="s">
        <v>84</v>
      </c>
      <c r="J8" s="1" t="s">
        <v>122</v>
      </c>
      <c r="K8" s="1" t="s">
        <v>9852</v>
      </c>
      <c r="L8" s="1"/>
      <c r="M8" s="20">
        <f>IF(F8="○",1,0)</f>
        <v>1</v>
      </c>
    </row>
    <row r="9" spans="1:14" ht="20.100000000000001" customHeight="1" x14ac:dyDescent="0.15">
      <c r="A9" s="1" t="s">
        <v>9849</v>
      </c>
      <c r="B9" s="1" t="s">
        <v>9850</v>
      </c>
      <c r="C9" s="1" t="s">
        <v>9853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121</v>
      </c>
      <c r="I9" s="1" t="s">
        <v>84</v>
      </c>
      <c r="J9" s="1" t="s">
        <v>122</v>
      </c>
      <c r="K9" s="1" t="s">
        <v>9854</v>
      </c>
      <c r="L9" s="1"/>
      <c r="M9" s="20">
        <f t="shared" ref="M9:M72" si="0">IF(F9="○",1,0)</f>
        <v>1</v>
      </c>
    </row>
    <row r="10" spans="1:14" ht="20.100000000000001" customHeight="1" x14ac:dyDescent="0.15">
      <c r="A10" s="1" t="s">
        <v>9849</v>
      </c>
      <c r="B10" s="1" t="s">
        <v>9850</v>
      </c>
      <c r="C10" s="1" t="s">
        <v>9855</v>
      </c>
      <c r="D10" s="1" t="s">
        <v>50</v>
      </c>
      <c r="E10" s="1" t="s">
        <v>51</v>
      </c>
      <c r="F10" s="1" t="s">
        <v>81</v>
      </c>
      <c r="G10" s="1" t="s">
        <v>82</v>
      </c>
      <c r="H10" s="1" t="s">
        <v>2234</v>
      </c>
      <c r="I10" s="1" t="s">
        <v>84</v>
      </c>
      <c r="J10" s="1" t="s">
        <v>182</v>
      </c>
      <c r="K10" s="1" t="s">
        <v>9856</v>
      </c>
      <c r="L10" s="1"/>
      <c r="M10" s="20">
        <f t="shared" si="0"/>
        <v>0</v>
      </c>
    </row>
    <row r="11" spans="1:14" ht="20.100000000000001" customHeight="1" x14ac:dyDescent="0.15">
      <c r="A11" s="1" t="s">
        <v>9849</v>
      </c>
      <c r="B11" s="1" t="s">
        <v>9850</v>
      </c>
      <c r="C11" s="1" t="s">
        <v>9857</v>
      </c>
      <c r="D11" s="1" t="s">
        <v>50</v>
      </c>
      <c r="E11" s="1" t="s">
        <v>51</v>
      </c>
      <c r="F11" s="1" t="s">
        <v>81</v>
      </c>
      <c r="G11" s="1" t="s">
        <v>82</v>
      </c>
      <c r="H11" s="1" t="s">
        <v>2234</v>
      </c>
      <c r="I11" s="1" t="s">
        <v>84</v>
      </c>
      <c r="J11" s="1" t="s">
        <v>182</v>
      </c>
      <c r="K11" s="1" t="s">
        <v>9858</v>
      </c>
      <c r="L11" s="1"/>
      <c r="M11" s="20">
        <f t="shared" si="0"/>
        <v>0</v>
      </c>
    </row>
    <row r="12" spans="1:14" ht="20.100000000000001" customHeight="1" x14ac:dyDescent="0.15">
      <c r="A12" s="1" t="s">
        <v>9849</v>
      </c>
      <c r="B12" s="1" t="s">
        <v>9850</v>
      </c>
      <c r="C12" s="1" t="s">
        <v>9859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84</v>
      </c>
      <c r="J12" s="1" t="s">
        <v>122</v>
      </c>
      <c r="K12" s="1" t="s">
        <v>9860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9849</v>
      </c>
      <c r="B13" s="1" t="s">
        <v>9850</v>
      </c>
      <c r="C13" s="1" t="s">
        <v>9861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84</v>
      </c>
      <c r="J13" s="1" t="s">
        <v>122</v>
      </c>
      <c r="K13" s="1" t="s">
        <v>9862</v>
      </c>
      <c r="L13" s="1"/>
      <c r="M13" s="20">
        <f t="shared" si="0"/>
        <v>1</v>
      </c>
    </row>
    <row r="14" spans="1:14" ht="20.100000000000001" customHeight="1" x14ac:dyDescent="0.15">
      <c r="A14" s="1" t="s">
        <v>9849</v>
      </c>
      <c r="B14" s="1" t="s">
        <v>9850</v>
      </c>
      <c r="C14" s="1" t="s">
        <v>9863</v>
      </c>
      <c r="D14" s="1" t="s">
        <v>50</v>
      </c>
      <c r="E14" s="1" t="s">
        <v>51</v>
      </c>
      <c r="F14" s="1" t="s">
        <v>81</v>
      </c>
      <c r="G14" s="1" t="s">
        <v>82</v>
      </c>
      <c r="H14" s="1" t="s">
        <v>2234</v>
      </c>
      <c r="I14" s="1" t="s">
        <v>84</v>
      </c>
      <c r="J14" s="1" t="s">
        <v>182</v>
      </c>
      <c r="K14" s="1" t="s">
        <v>9864</v>
      </c>
      <c r="L14" s="1"/>
      <c r="M14" s="20">
        <f t="shared" si="0"/>
        <v>0</v>
      </c>
    </row>
    <row r="15" spans="1:14" ht="20.100000000000001" customHeight="1" x14ac:dyDescent="0.15">
      <c r="A15" s="1" t="s">
        <v>9849</v>
      </c>
      <c r="B15" s="1" t="s">
        <v>9850</v>
      </c>
      <c r="C15" s="1" t="s">
        <v>9865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121</v>
      </c>
      <c r="I15" s="1" t="s">
        <v>84</v>
      </c>
      <c r="J15" s="1" t="s">
        <v>122</v>
      </c>
      <c r="K15" s="1" t="s">
        <v>9866</v>
      </c>
      <c r="L15" s="1"/>
      <c r="M15" s="20">
        <f t="shared" si="0"/>
        <v>1</v>
      </c>
    </row>
    <row r="16" spans="1:14" ht="20.100000000000001" customHeight="1" x14ac:dyDescent="0.15">
      <c r="A16" s="1" t="s">
        <v>9849</v>
      </c>
      <c r="B16" s="1" t="s">
        <v>9850</v>
      </c>
      <c r="C16" s="1" t="s">
        <v>9867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84</v>
      </c>
      <c r="J16" s="1" t="s">
        <v>122</v>
      </c>
      <c r="K16" s="1" t="s">
        <v>9868</v>
      </c>
      <c r="L16" s="1"/>
      <c r="M16" s="20">
        <f t="shared" si="0"/>
        <v>1</v>
      </c>
    </row>
    <row r="17" spans="1:13" ht="20.100000000000001" customHeight="1" x14ac:dyDescent="0.15">
      <c r="A17" s="1" t="s">
        <v>9849</v>
      </c>
      <c r="B17" s="1" t="s">
        <v>9850</v>
      </c>
      <c r="C17" s="1" t="s">
        <v>9869</v>
      </c>
      <c r="D17" s="1" t="s">
        <v>50</v>
      </c>
      <c r="E17" s="1" t="s">
        <v>51</v>
      </c>
      <c r="F17" s="1" t="s">
        <v>81</v>
      </c>
      <c r="G17" s="1" t="s">
        <v>82</v>
      </c>
      <c r="H17" s="1" t="s">
        <v>2234</v>
      </c>
      <c r="I17" s="1" t="s">
        <v>84</v>
      </c>
      <c r="J17" s="1" t="s">
        <v>182</v>
      </c>
      <c r="K17" s="1" t="s">
        <v>9870</v>
      </c>
      <c r="L17" s="1"/>
      <c r="M17" s="20">
        <f t="shared" si="0"/>
        <v>0</v>
      </c>
    </row>
    <row r="18" spans="1:13" ht="20.100000000000001" customHeight="1" x14ac:dyDescent="0.15">
      <c r="A18" s="1" t="s">
        <v>9849</v>
      </c>
      <c r="B18" s="1" t="s">
        <v>9850</v>
      </c>
      <c r="C18" s="1" t="s">
        <v>9871</v>
      </c>
      <c r="D18" s="1" t="s">
        <v>50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84</v>
      </c>
      <c r="J18" s="1" t="s">
        <v>122</v>
      </c>
      <c r="K18" s="1" t="s">
        <v>9872</v>
      </c>
      <c r="L18" s="1"/>
      <c r="M18" s="20">
        <f t="shared" si="0"/>
        <v>1</v>
      </c>
    </row>
    <row r="19" spans="1:13" ht="20.100000000000001" customHeight="1" x14ac:dyDescent="0.15">
      <c r="A19" s="1" t="s">
        <v>9849</v>
      </c>
      <c r="B19" s="1" t="s">
        <v>9850</v>
      </c>
      <c r="C19" s="1" t="s">
        <v>9873</v>
      </c>
      <c r="D19" s="1" t="s">
        <v>50</v>
      </c>
      <c r="E19" s="1" t="s">
        <v>51</v>
      </c>
      <c r="F19" s="1" t="s">
        <v>51</v>
      </c>
      <c r="G19" s="1" t="s">
        <v>52</v>
      </c>
      <c r="H19" s="1" t="s">
        <v>121</v>
      </c>
      <c r="I19" s="1" t="s">
        <v>84</v>
      </c>
      <c r="J19" s="1" t="s">
        <v>122</v>
      </c>
      <c r="K19" s="1" t="s">
        <v>9874</v>
      </c>
      <c r="L19" s="1"/>
      <c r="M19" s="20">
        <f t="shared" si="0"/>
        <v>1</v>
      </c>
    </row>
    <row r="20" spans="1:13" ht="20.100000000000001" customHeight="1" x14ac:dyDescent="0.15">
      <c r="A20" s="1" t="s">
        <v>9849</v>
      </c>
      <c r="B20" s="1" t="s">
        <v>9850</v>
      </c>
      <c r="C20" s="1" t="s">
        <v>9875</v>
      </c>
      <c r="D20" s="1" t="s">
        <v>50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84</v>
      </c>
      <c r="J20" s="1" t="s">
        <v>122</v>
      </c>
      <c r="K20" s="1" t="s">
        <v>9876</v>
      </c>
      <c r="L20" s="1"/>
      <c r="M20" s="20">
        <f t="shared" si="0"/>
        <v>1</v>
      </c>
    </row>
    <row r="21" spans="1:13" ht="20.100000000000001" customHeight="1" x14ac:dyDescent="0.15">
      <c r="A21" s="1" t="s">
        <v>9849</v>
      </c>
      <c r="B21" s="1" t="s">
        <v>9850</v>
      </c>
      <c r="C21" s="1" t="s">
        <v>9877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121</v>
      </c>
      <c r="I21" s="1" t="s">
        <v>84</v>
      </c>
      <c r="J21" s="1" t="s">
        <v>122</v>
      </c>
      <c r="K21" s="1" t="s">
        <v>9878</v>
      </c>
      <c r="L21" s="1"/>
      <c r="M21" s="20">
        <f t="shared" si="0"/>
        <v>1</v>
      </c>
    </row>
    <row r="22" spans="1:13" ht="20.100000000000001" customHeight="1" x14ac:dyDescent="0.15">
      <c r="A22" s="1" t="s">
        <v>9849</v>
      </c>
      <c r="B22" s="1" t="s">
        <v>9850</v>
      </c>
      <c r="C22" s="1" t="s">
        <v>9879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121</v>
      </c>
      <c r="I22" s="1" t="s">
        <v>84</v>
      </c>
      <c r="J22" s="1" t="s">
        <v>122</v>
      </c>
      <c r="K22" s="1" t="s">
        <v>9880</v>
      </c>
      <c r="L22" s="1"/>
      <c r="M22" s="20">
        <f t="shared" si="0"/>
        <v>1</v>
      </c>
    </row>
    <row r="23" spans="1:13" ht="20.100000000000001" customHeight="1" x14ac:dyDescent="0.15">
      <c r="A23" s="1" t="s">
        <v>9849</v>
      </c>
      <c r="B23" s="1" t="s">
        <v>9850</v>
      </c>
      <c r="C23" s="1" t="s">
        <v>9881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84</v>
      </c>
      <c r="J23" s="1" t="s">
        <v>122</v>
      </c>
      <c r="K23" s="1" t="s">
        <v>9882</v>
      </c>
      <c r="L23" s="1"/>
      <c r="M23" s="20">
        <f t="shared" si="0"/>
        <v>1</v>
      </c>
    </row>
    <row r="24" spans="1:13" ht="20.100000000000001" customHeight="1" x14ac:dyDescent="0.15">
      <c r="A24" s="1" t="s">
        <v>9849</v>
      </c>
      <c r="B24" s="1" t="s">
        <v>9850</v>
      </c>
      <c r="C24" s="1" t="s">
        <v>9883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84</v>
      </c>
      <c r="J24" s="1" t="s">
        <v>122</v>
      </c>
      <c r="K24" s="1" t="s">
        <v>9884</v>
      </c>
      <c r="L24" s="1"/>
      <c r="M24" s="20">
        <f t="shared" si="0"/>
        <v>1</v>
      </c>
    </row>
    <row r="25" spans="1:13" ht="20.100000000000001" customHeight="1" x14ac:dyDescent="0.15">
      <c r="A25" s="1" t="s">
        <v>9849</v>
      </c>
      <c r="B25" s="1" t="s">
        <v>9850</v>
      </c>
      <c r="C25" s="1" t="s">
        <v>9885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84</v>
      </c>
      <c r="J25" s="1" t="s">
        <v>122</v>
      </c>
      <c r="K25" s="1" t="s">
        <v>9886</v>
      </c>
      <c r="L25" s="1"/>
      <c r="M25" s="20">
        <f t="shared" si="0"/>
        <v>1</v>
      </c>
    </row>
    <row r="26" spans="1:13" ht="20.100000000000001" customHeight="1" x14ac:dyDescent="0.15">
      <c r="A26" s="1" t="s">
        <v>9849</v>
      </c>
      <c r="B26" s="1" t="s">
        <v>9850</v>
      </c>
      <c r="C26" s="1" t="s">
        <v>9887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84</v>
      </c>
      <c r="J26" s="1" t="s">
        <v>122</v>
      </c>
      <c r="K26" s="1" t="s">
        <v>9888</v>
      </c>
      <c r="L26" s="1"/>
      <c r="M26" s="20">
        <f t="shared" si="0"/>
        <v>1</v>
      </c>
    </row>
    <row r="27" spans="1:13" ht="20.100000000000001" customHeight="1" x14ac:dyDescent="0.15">
      <c r="A27" s="1" t="s">
        <v>9849</v>
      </c>
      <c r="B27" s="1" t="s">
        <v>9850</v>
      </c>
      <c r="C27" s="1" t="s">
        <v>9889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84</v>
      </c>
      <c r="J27" s="1" t="s">
        <v>122</v>
      </c>
      <c r="K27" s="1" t="s">
        <v>9890</v>
      </c>
      <c r="L27" s="1"/>
      <c r="M27" s="20">
        <f t="shared" si="0"/>
        <v>1</v>
      </c>
    </row>
    <row r="28" spans="1:13" ht="20.100000000000001" customHeight="1" x14ac:dyDescent="0.15">
      <c r="A28" s="1" t="s">
        <v>9849</v>
      </c>
      <c r="B28" s="1" t="s">
        <v>9850</v>
      </c>
      <c r="C28" s="1" t="s">
        <v>9891</v>
      </c>
      <c r="D28" s="1" t="s">
        <v>50</v>
      </c>
      <c r="E28" s="1" t="s">
        <v>51</v>
      </c>
      <c r="F28" s="1" t="s">
        <v>51</v>
      </c>
      <c r="G28" s="1" t="s">
        <v>52</v>
      </c>
      <c r="H28" s="1" t="s">
        <v>121</v>
      </c>
      <c r="I28" s="1" t="s">
        <v>84</v>
      </c>
      <c r="J28" s="1" t="s">
        <v>122</v>
      </c>
      <c r="K28" s="1" t="s">
        <v>9892</v>
      </c>
      <c r="L28" s="1"/>
      <c r="M28" s="20">
        <f t="shared" si="0"/>
        <v>1</v>
      </c>
    </row>
    <row r="29" spans="1:13" ht="20.100000000000001" customHeight="1" x14ac:dyDescent="0.15">
      <c r="A29" s="1" t="s">
        <v>9849</v>
      </c>
      <c r="B29" s="1" t="s">
        <v>9850</v>
      </c>
      <c r="C29" s="1" t="s">
        <v>9893</v>
      </c>
      <c r="D29" s="1" t="s">
        <v>50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84</v>
      </c>
      <c r="J29" s="1" t="s">
        <v>122</v>
      </c>
      <c r="K29" s="1" t="s">
        <v>9894</v>
      </c>
      <c r="L29" s="1"/>
      <c r="M29" s="20">
        <f t="shared" si="0"/>
        <v>1</v>
      </c>
    </row>
    <row r="30" spans="1:13" ht="20.100000000000001" customHeight="1" x14ac:dyDescent="0.15">
      <c r="A30" s="1" t="s">
        <v>9849</v>
      </c>
      <c r="B30" s="1" t="s">
        <v>9850</v>
      </c>
      <c r="C30" s="1" t="s">
        <v>9895</v>
      </c>
      <c r="D30" s="1" t="s">
        <v>50</v>
      </c>
      <c r="E30" s="1" t="s">
        <v>51</v>
      </c>
      <c r="F30" s="1" t="s">
        <v>51</v>
      </c>
      <c r="G30" s="1" t="s">
        <v>52</v>
      </c>
      <c r="H30" s="1" t="s">
        <v>121</v>
      </c>
      <c r="I30" s="1" t="s">
        <v>84</v>
      </c>
      <c r="J30" s="1" t="s">
        <v>122</v>
      </c>
      <c r="K30" s="1" t="s">
        <v>9896</v>
      </c>
      <c r="L30" s="1"/>
      <c r="M30" s="20">
        <f t="shared" si="0"/>
        <v>1</v>
      </c>
    </row>
    <row r="31" spans="1:13" ht="20.100000000000001" customHeight="1" x14ac:dyDescent="0.15">
      <c r="A31" s="1" t="s">
        <v>9849</v>
      </c>
      <c r="B31" s="1" t="s">
        <v>9850</v>
      </c>
      <c r="C31" s="1" t="s">
        <v>9897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121</v>
      </c>
      <c r="I31" s="1" t="s">
        <v>84</v>
      </c>
      <c r="J31" s="1" t="s">
        <v>122</v>
      </c>
      <c r="K31" s="1" t="s">
        <v>9898</v>
      </c>
      <c r="L31" s="1"/>
      <c r="M31" s="20">
        <f t="shared" si="0"/>
        <v>1</v>
      </c>
    </row>
    <row r="32" spans="1:13" ht="20.100000000000001" customHeight="1" x14ac:dyDescent="0.15">
      <c r="A32" s="1" t="s">
        <v>9849</v>
      </c>
      <c r="B32" s="1" t="s">
        <v>9850</v>
      </c>
      <c r="C32" s="1" t="s">
        <v>9899</v>
      </c>
      <c r="D32" s="1" t="s">
        <v>78</v>
      </c>
      <c r="E32" s="1" t="s">
        <v>51</v>
      </c>
      <c r="F32" s="1" t="s">
        <v>179</v>
      </c>
      <c r="G32" s="1" t="s">
        <v>82</v>
      </c>
      <c r="H32" s="1" t="s">
        <v>2234</v>
      </c>
      <c r="I32" s="1" t="s">
        <v>84</v>
      </c>
      <c r="J32" s="1" t="s">
        <v>182</v>
      </c>
      <c r="K32" s="1" t="s">
        <v>9900</v>
      </c>
      <c r="L32" s="1"/>
      <c r="M32" s="20">
        <f t="shared" si="0"/>
        <v>0</v>
      </c>
    </row>
    <row r="33" spans="1:13" ht="20.100000000000001" customHeight="1" x14ac:dyDescent="0.15">
      <c r="A33" s="1" t="s">
        <v>9849</v>
      </c>
      <c r="B33" s="1" t="s">
        <v>9850</v>
      </c>
      <c r="C33" s="1" t="s">
        <v>9901</v>
      </c>
      <c r="D33" s="1" t="s">
        <v>78</v>
      </c>
      <c r="E33" s="1" t="s">
        <v>51</v>
      </c>
      <c r="F33" s="1" t="s">
        <v>81</v>
      </c>
      <c r="G33" s="1" t="s">
        <v>82</v>
      </c>
      <c r="H33" s="1" t="s">
        <v>2234</v>
      </c>
      <c r="I33" s="1" t="s">
        <v>84</v>
      </c>
      <c r="J33" s="1" t="s">
        <v>182</v>
      </c>
      <c r="K33" s="1" t="s">
        <v>9902</v>
      </c>
      <c r="L33" s="1"/>
      <c r="M33" s="20">
        <f t="shared" si="0"/>
        <v>0</v>
      </c>
    </row>
    <row r="34" spans="1:13" ht="20.100000000000001" customHeight="1" x14ac:dyDescent="0.15">
      <c r="A34" s="1" t="s">
        <v>9849</v>
      </c>
      <c r="B34" s="1" t="s">
        <v>9850</v>
      </c>
      <c r="C34" s="1" t="s">
        <v>9903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84</v>
      </c>
      <c r="J34" s="1" t="s">
        <v>122</v>
      </c>
      <c r="K34" s="1" t="s">
        <v>9904</v>
      </c>
      <c r="L34" s="1"/>
      <c r="M34" s="20">
        <f t="shared" si="0"/>
        <v>1</v>
      </c>
    </row>
    <row r="35" spans="1:13" ht="20.100000000000001" customHeight="1" x14ac:dyDescent="0.15">
      <c r="A35" s="1" t="s">
        <v>9849</v>
      </c>
      <c r="B35" s="1" t="s">
        <v>9850</v>
      </c>
      <c r="C35" s="1" t="s">
        <v>9905</v>
      </c>
      <c r="D35" s="1" t="s">
        <v>78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84</v>
      </c>
      <c r="J35" s="1" t="s">
        <v>122</v>
      </c>
      <c r="K35" s="1" t="s">
        <v>9906</v>
      </c>
      <c r="L35" s="1"/>
      <c r="M35" s="20">
        <f t="shared" si="0"/>
        <v>1</v>
      </c>
    </row>
    <row r="36" spans="1:13" ht="20.100000000000001" customHeight="1" x14ac:dyDescent="0.15">
      <c r="A36" s="1" t="s">
        <v>9849</v>
      </c>
      <c r="B36" s="1" t="s">
        <v>9850</v>
      </c>
      <c r="C36" s="1" t="s">
        <v>9907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9908</v>
      </c>
      <c r="L36" s="1"/>
      <c r="M36" s="20">
        <f t="shared" si="0"/>
        <v>1</v>
      </c>
    </row>
    <row r="37" spans="1:13" ht="20.100000000000001" customHeight="1" x14ac:dyDescent="0.15">
      <c r="A37" s="1" t="s">
        <v>9849</v>
      </c>
      <c r="B37" s="1" t="s">
        <v>9850</v>
      </c>
      <c r="C37" s="1" t="s">
        <v>9909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84</v>
      </c>
      <c r="J37" s="1" t="s">
        <v>122</v>
      </c>
      <c r="K37" s="1" t="s">
        <v>9910</v>
      </c>
      <c r="L37" s="1"/>
      <c r="M37" s="20">
        <f t="shared" si="0"/>
        <v>1</v>
      </c>
    </row>
    <row r="38" spans="1:13" ht="20.100000000000001" customHeight="1" x14ac:dyDescent="0.15">
      <c r="A38" s="1" t="s">
        <v>9849</v>
      </c>
      <c r="B38" s="1" t="s">
        <v>9850</v>
      </c>
      <c r="C38" s="1" t="s">
        <v>9911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122</v>
      </c>
      <c r="K38" s="1" t="s">
        <v>9912</v>
      </c>
      <c r="L38" s="1"/>
      <c r="M38" s="20">
        <f t="shared" si="0"/>
        <v>1</v>
      </c>
    </row>
    <row r="39" spans="1:13" ht="20.100000000000001" customHeight="1" x14ac:dyDescent="0.15">
      <c r="A39" s="1" t="s">
        <v>9849</v>
      </c>
      <c r="B39" s="1" t="s">
        <v>9850</v>
      </c>
      <c r="C39" s="1" t="s">
        <v>9913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84</v>
      </c>
      <c r="J39" s="1" t="s">
        <v>122</v>
      </c>
      <c r="K39" s="1" t="s">
        <v>9914</v>
      </c>
      <c r="L39" s="1"/>
      <c r="M39" s="20">
        <f t="shared" si="0"/>
        <v>1</v>
      </c>
    </row>
    <row r="40" spans="1:13" ht="20.100000000000001" customHeight="1" x14ac:dyDescent="0.15">
      <c r="A40" s="1" t="s">
        <v>9849</v>
      </c>
      <c r="B40" s="1" t="s">
        <v>9850</v>
      </c>
      <c r="C40" s="1" t="s">
        <v>9915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122</v>
      </c>
      <c r="K40" s="1" t="s">
        <v>9916</v>
      </c>
      <c r="L40" s="1"/>
      <c r="M40" s="20">
        <f t="shared" si="0"/>
        <v>1</v>
      </c>
    </row>
    <row r="41" spans="1:13" ht="20.100000000000001" customHeight="1" x14ac:dyDescent="0.15">
      <c r="A41" s="1" t="s">
        <v>9849</v>
      </c>
      <c r="B41" s="1" t="s">
        <v>9850</v>
      </c>
      <c r="C41" s="1" t="s">
        <v>9917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84</v>
      </c>
      <c r="J41" s="1" t="s">
        <v>122</v>
      </c>
      <c r="K41" s="1" t="s">
        <v>9918</v>
      </c>
      <c r="L41" s="1"/>
      <c r="M41" s="20">
        <f t="shared" si="0"/>
        <v>1</v>
      </c>
    </row>
    <row r="42" spans="1:13" ht="20.100000000000001" customHeight="1" x14ac:dyDescent="0.15">
      <c r="A42" s="1" t="s">
        <v>9849</v>
      </c>
      <c r="B42" s="1" t="s">
        <v>9850</v>
      </c>
      <c r="C42" s="1" t="s">
        <v>9919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122</v>
      </c>
      <c r="K42" s="1" t="s">
        <v>9920</v>
      </c>
      <c r="L42" s="1"/>
      <c r="M42" s="20">
        <f t="shared" si="0"/>
        <v>1</v>
      </c>
    </row>
    <row r="43" spans="1:13" ht="20.100000000000001" customHeight="1" x14ac:dyDescent="0.15">
      <c r="A43" s="1" t="s">
        <v>9849</v>
      </c>
      <c r="B43" s="1" t="s">
        <v>9850</v>
      </c>
      <c r="C43" s="1" t="s">
        <v>9921</v>
      </c>
      <c r="D43" s="1" t="s">
        <v>78</v>
      </c>
      <c r="E43" s="1" t="s">
        <v>51</v>
      </c>
      <c r="F43" s="1" t="s">
        <v>81</v>
      </c>
      <c r="G43" s="1" t="s">
        <v>82</v>
      </c>
      <c r="H43" s="1" t="s">
        <v>2234</v>
      </c>
      <c r="I43" s="1" t="s">
        <v>84</v>
      </c>
      <c r="J43" s="1" t="s">
        <v>182</v>
      </c>
      <c r="K43" s="1" t="s">
        <v>9922</v>
      </c>
      <c r="L43" s="1"/>
      <c r="M43" s="20">
        <f t="shared" si="0"/>
        <v>0</v>
      </c>
    </row>
    <row r="44" spans="1:13" ht="20.100000000000001" customHeight="1" x14ac:dyDescent="0.15">
      <c r="A44" s="1" t="s">
        <v>9849</v>
      </c>
      <c r="B44" s="1" t="s">
        <v>9850</v>
      </c>
      <c r="C44" s="1" t="s">
        <v>9923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84</v>
      </c>
      <c r="J44" s="1" t="s">
        <v>122</v>
      </c>
      <c r="K44" s="1" t="s">
        <v>9924</v>
      </c>
      <c r="L44" s="1"/>
      <c r="M44" s="20">
        <f t="shared" si="0"/>
        <v>1</v>
      </c>
    </row>
    <row r="45" spans="1:13" ht="20.100000000000001" customHeight="1" x14ac:dyDescent="0.15">
      <c r="A45" s="1" t="s">
        <v>9849</v>
      </c>
      <c r="B45" s="1" t="s">
        <v>9850</v>
      </c>
      <c r="C45" s="1" t="s">
        <v>9925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84</v>
      </c>
      <c r="J45" s="1" t="s">
        <v>122</v>
      </c>
      <c r="K45" s="1" t="s">
        <v>9926</v>
      </c>
      <c r="L45" s="1"/>
      <c r="M45" s="20">
        <f t="shared" si="0"/>
        <v>1</v>
      </c>
    </row>
    <row r="46" spans="1:13" ht="20.100000000000001" customHeight="1" x14ac:dyDescent="0.15">
      <c r="A46" s="1" t="s">
        <v>9849</v>
      </c>
      <c r="B46" s="1" t="s">
        <v>9850</v>
      </c>
      <c r="C46" s="1" t="s">
        <v>9927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121</v>
      </c>
      <c r="I46" s="1" t="s">
        <v>84</v>
      </c>
      <c r="J46" s="1" t="s">
        <v>122</v>
      </c>
      <c r="K46" s="1" t="s">
        <v>9928</v>
      </c>
      <c r="L46" s="1"/>
      <c r="M46" s="20">
        <f t="shared" si="0"/>
        <v>1</v>
      </c>
    </row>
    <row r="47" spans="1:13" ht="20.100000000000001" customHeight="1" x14ac:dyDescent="0.15">
      <c r="A47" s="1" t="s">
        <v>9849</v>
      </c>
      <c r="B47" s="1" t="s">
        <v>9850</v>
      </c>
      <c r="C47" s="1" t="s">
        <v>9929</v>
      </c>
      <c r="D47" s="1" t="s">
        <v>78</v>
      </c>
      <c r="E47" s="1" t="s">
        <v>51</v>
      </c>
      <c r="F47" s="1" t="s">
        <v>81</v>
      </c>
      <c r="G47" s="1" t="s">
        <v>82</v>
      </c>
      <c r="H47" s="1" t="s">
        <v>2234</v>
      </c>
      <c r="I47" s="1" t="s">
        <v>84</v>
      </c>
      <c r="J47" s="1" t="s">
        <v>182</v>
      </c>
      <c r="K47" s="1" t="s">
        <v>9930</v>
      </c>
      <c r="L47" s="1"/>
      <c r="M47" s="20">
        <f t="shared" si="0"/>
        <v>0</v>
      </c>
    </row>
    <row r="48" spans="1:13" ht="20.100000000000001" customHeight="1" x14ac:dyDescent="0.15">
      <c r="A48" s="1" t="s">
        <v>9849</v>
      </c>
      <c r="B48" s="1" t="s">
        <v>9850</v>
      </c>
      <c r="C48" s="1" t="s">
        <v>9931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122</v>
      </c>
      <c r="K48" s="1" t="s">
        <v>9932</v>
      </c>
      <c r="L48" s="1"/>
      <c r="M48" s="20">
        <f t="shared" si="0"/>
        <v>1</v>
      </c>
    </row>
    <row r="49" spans="1:13" ht="20.100000000000001" customHeight="1" x14ac:dyDescent="0.15">
      <c r="A49" s="1" t="s">
        <v>9849</v>
      </c>
      <c r="B49" s="1" t="s">
        <v>9850</v>
      </c>
      <c r="C49" s="1" t="s">
        <v>9933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84</v>
      </c>
      <c r="J49" s="1" t="s">
        <v>122</v>
      </c>
      <c r="K49" s="1" t="s">
        <v>9934</v>
      </c>
      <c r="L49" s="1"/>
      <c r="M49" s="20">
        <f t="shared" si="0"/>
        <v>1</v>
      </c>
    </row>
    <row r="50" spans="1:13" ht="20.100000000000001" customHeight="1" x14ac:dyDescent="0.15">
      <c r="A50" s="1" t="s">
        <v>9849</v>
      </c>
      <c r="B50" s="1" t="s">
        <v>9850</v>
      </c>
      <c r="C50" s="1" t="s">
        <v>9935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84</v>
      </c>
      <c r="J50" s="1" t="s">
        <v>122</v>
      </c>
      <c r="K50" s="1" t="s">
        <v>9936</v>
      </c>
      <c r="L50" s="1"/>
      <c r="M50" s="20">
        <f t="shared" si="0"/>
        <v>1</v>
      </c>
    </row>
    <row r="51" spans="1:13" ht="20.100000000000001" customHeight="1" x14ac:dyDescent="0.15">
      <c r="A51" s="1" t="s">
        <v>9849</v>
      </c>
      <c r="B51" s="1" t="s">
        <v>9937</v>
      </c>
      <c r="C51" s="1" t="s">
        <v>9938</v>
      </c>
      <c r="D51" s="1" t="s">
        <v>50</v>
      </c>
      <c r="E51" s="1" t="s">
        <v>51</v>
      </c>
      <c r="F51" s="1" t="s">
        <v>51</v>
      </c>
      <c r="G51" s="1" t="s">
        <v>52</v>
      </c>
      <c r="H51" s="1" t="s">
        <v>121</v>
      </c>
      <c r="I51" s="1" t="s">
        <v>84</v>
      </c>
      <c r="J51" s="1" t="s">
        <v>122</v>
      </c>
      <c r="K51" s="1" t="s">
        <v>9939</v>
      </c>
      <c r="L51" s="1"/>
      <c r="M51" s="20">
        <f t="shared" si="0"/>
        <v>1</v>
      </c>
    </row>
    <row r="52" spans="1:13" ht="20.100000000000001" customHeight="1" x14ac:dyDescent="0.15">
      <c r="A52" s="1" t="s">
        <v>9849</v>
      </c>
      <c r="B52" s="1" t="s">
        <v>9937</v>
      </c>
      <c r="C52" s="1" t="s">
        <v>9940</v>
      </c>
      <c r="D52" s="1" t="s">
        <v>50</v>
      </c>
      <c r="E52" s="1" t="s">
        <v>51</v>
      </c>
      <c r="F52" s="1" t="s">
        <v>81</v>
      </c>
      <c r="G52" s="1" t="s">
        <v>82</v>
      </c>
      <c r="H52" s="1" t="s">
        <v>2234</v>
      </c>
      <c r="I52" s="1" t="s">
        <v>84</v>
      </c>
      <c r="J52" s="1" t="s">
        <v>182</v>
      </c>
      <c r="K52" s="1" t="s">
        <v>9941</v>
      </c>
      <c r="L52" s="1"/>
      <c r="M52" s="20">
        <f t="shared" si="0"/>
        <v>0</v>
      </c>
    </row>
    <row r="53" spans="1:13" ht="20.100000000000001" customHeight="1" x14ac:dyDescent="0.15">
      <c r="A53" s="1" t="s">
        <v>9849</v>
      </c>
      <c r="B53" s="1" t="s">
        <v>9937</v>
      </c>
      <c r="C53" s="1" t="s">
        <v>9942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84</v>
      </c>
      <c r="J53" s="1" t="s">
        <v>122</v>
      </c>
      <c r="K53" s="1" t="s">
        <v>9943</v>
      </c>
      <c r="L53" s="1"/>
      <c r="M53" s="20">
        <f t="shared" si="0"/>
        <v>1</v>
      </c>
    </row>
    <row r="54" spans="1:13" ht="20.100000000000001" customHeight="1" x14ac:dyDescent="0.15">
      <c r="A54" s="1" t="s">
        <v>9849</v>
      </c>
      <c r="B54" s="1" t="s">
        <v>9937</v>
      </c>
      <c r="C54" s="1" t="s">
        <v>9944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84</v>
      </c>
      <c r="J54" s="1" t="s">
        <v>122</v>
      </c>
      <c r="K54" s="1" t="s">
        <v>9945</v>
      </c>
      <c r="L54" s="1"/>
      <c r="M54" s="20">
        <f t="shared" si="0"/>
        <v>1</v>
      </c>
    </row>
    <row r="55" spans="1:13" ht="20.100000000000001" customHeight="1" x14ac:dyDescent="0.15">
      <c r="A55" s="1" t="s">
        <v>9849</v>
      </c>
      <c r="B55" s="1" t="s">
        <v>9937</v>
      </c>
      <c r="C55" s="1" t="s">
        <v>9946</v>
      </c>
      <c r="D55" s="1" t="s">
        <v>50</v>
      </c>
      <c r="E55" s="1" t="s">
        <v>51</v>
      </c>
      <c r="F55" s="1" t="s">
        <v>81</v>
      </c>
      <c r="G55" s="1" t="s">
        <v>82</v>
      </c>
      <c r="H55" s="1" t="s">
        <v>2234</v>
      </c>
      <c r="I55" s="1" t="s">
        <v>84</v>
      </c>
      <c r="J55" s="1" t="s">
        <v>182</v>
      </c>
      <c r="K55" s="1" t="s">
        <v>9947</v>
      </c>
      <c r="L55" s="1"/>
      <c r="M55" s="20">
        <f t="shared" si="0"/>
        <v>0</v>
      </c>
    </row>
    <row r="56" spans="1:13" ht="20.100000000000001" customHeight="1" x14ac:dyDescent="0.15">
      <c r="A56" s="1" t="s">
        <v>9849</v>
      </c>
      <c r="B56" s="1" t="s">
        <v>9937</v>
      </c>
      <c r="C56" s="1" t="s">
        <v>9948</v>
      </c>
      <c r="D56" s="1" t="s">
        <v>50</v>
      </c>
      <c r="E56" s="1" t="s">
        <v>51</v>
      </c>
      <c r="F56" s="1" t="s">
        <v>81</v>
      </c>
      <c r="G56" s="1" t="s">
        <v>82</v>
      </c>
      <c r="H56" s="1" t="s">
        <v>2234</v>
      </c>
      <c r="I56" s="1" t="s">
        <v>84</v>
      </c>
      <c r="J56" s="1" t="s">
        <v>182</v>
      </c>
      <c r="K56" s="1" t="s">
        <v>9949</v>
      </c>
      <c r="L56" s="1"/>
      <c r="M56" s="20">
        <f t="shared" si="0"/>
        <v>0</v>
      </c>
    </row>
    <row r="57" spans="1:13" ht="20.100000000000001" customHeight="1" x14ac:dyDescent="0.15">
      <c r="A57" s="1" t="s">
        <v>9849</v>
      </c>
      <c r="B57" s="1" t="s">
        <v>9937</v>
      </c>
      <c r="C57" s="1" t="s">
        <v>9950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84</v>
      </c>
      <c r="J57" s="1" t="s">
        <v>122</v>
      </c>
      <c r="K57" s="1" t="s">
        <v>9951</v>
      </c>
      <c r="L57" s="1"/>
      <c r="M57" s="20">
        <f t="shared" si="0"/>
        <v>1</v>
      </c>
    </row>
    <row r="58" spans="1:13" ht="20.100000000000001" customHeight="1" x14ac:dyDescent="0.15">
      <c r="A58" s="1" t="s">
        <v>9849</v>
      </c>
      <c r="B58" s="1" t="s">
        <v>9937</v>
      </c>
      <c r="C58" s="1" t="s">
        <v>9952</v>
      </c>
      <c r="D58" s="1" t="s">
        <v>50</v>
      </c>
      <c r="E58" s="1" t="s">
        <v>51</v>
      </c>
      <c r="F58" s="1" t="s">
        <v>81</v>
      </c>
      <c r="G58" s="1" t="s">
        <v>82</v>
      </c>
      <c r="H58" s="1" t="s">
        <v>2234</v>
      </c>
      <c r="I58" s="1" t="s">
        <v>84</v>
      </c>
      <c r="J58" s="1" t="s">
        <v>182</v>
      </c>
      <c r="K58" s="1" t="s">
        <v>9953</v>
      </c>
      <c r="L58" s="1"/>
      <c r="M58" s="20">
        <f t="shared" si="0"/>
        <v>0</v>
      </c>
    </row>
    <row r="59" spans="1:13" ht="20.100000000000001" customHeight="1" x14ac:dyDescent="0.15">
      <c r="A59" s="1" t="s">
        <v>9849</v>
      </c>
      <c r="B59" s="1" t="s">
        <v>9937</v>
      </c>
      <c r="C59" s="1" t="s">
        <v>9954</v>
      </c>
      <c r="D59" s="1" t="s">
        <v>50</v>
      </c>
      <c r="E59" s="1" t="s">
        <v>51</v>
      </c>
      <c r="F59" s="1" t="s">
        <v>51</v>
      </c>
      <c r="G59" s="1" t="s">
        <v>52</v>
      </c>
      <c r="H59" s="1" t="s">
        <v>121</v>
      </c>
      <c r="I59" s="1" t="s">
        <v>84</v>
      </c>
      <c r="J59" s="1" t="s">
        <v>122</v>
      </c>
      <c r="K59" s="1" t="s">
        <v>9955</v>
      </c>
      <c r="L59" s="1"/>
      <c r="M59" s="20">
        <f t="shared" si="0"/>
        <v>1</v>
      </c>
    </row>
    <row r="60" spans="1:13" ht="20.100000000000001" customHeight="1" x14ac:dyDescent="0.15">
      <c r="A60" s="1" t="s">
        <v>9849</v>
      </c>
      <c r="B60" s="1" t="s">
        <v>9937</v>
      </c>
      <c r="C60" s="1" t="s">
        <v>9956</v>
      </c>
      <c r="D60" s="1" t="s">
        <v>50</v>
      </c>
      <c r="E60" s="1" t="s">
        <v>51</v>
      </c>
      <c r="F60" s="1" t="s">
        <v>51</v>
      </c>
      <c r="G60" s="1" t="s">
        <v>52</v>
      </c>
      <c r="H60" s="1" t="s">
        <v>121</v>
      </c>
      <c r="I60" s="1" t="s">
        <v>84</v>
      </c>
      <c r="J60" s="1" t="s">
        <v>122</v>
      </c>
      <c r="K60" s="1" t="s">
        <v>9957</v>
      </c>
      <c r="L60" s="1"/>
      <c r="M60" s="20">
        <f t="shared" si="0"/>
        <v>1</v>
      </c>
    </row>
    <row r="61" spans="1:13" ht="20.100000000000001" customHeight="1" x14ac:dyDescent="0.15">
      <c r="A61" s="1" t="s">
        <v>9849</v>
      </c>
      <c r="B61" s="1" t="s">
        <v>9937</v>
      </c>
      <c r="C61" s="1" t="s">
        <v>9958</v>
      </c>
      <c r="D61" s="1" t="s">
        <v>50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84</v>
      </c>
      <c r="J61" s="1" t="s">
        <v>122</v>
      </c>
      <c r="K61" s="1" t="s">
        <v>9959</v>
      </c>
      <c r="L61" s="1"/>
      <c r="M61" s="20">
        <f t="shared" si="0"/>
        <v>1</v>
      </c>
    </row>
    <row r="62" spans="1:13" ht="20.100000000000001" customHeight="1" x14ac:dyDescent="0.15">
      <c r="A62" s="1" t="s">
        <v>9849</v>
      </c>
      <c r="B62" s="1" t="s">
        <v>9937</v>
      </c>
      <c r="C62" s="1" t="s">
        <v>9960</v>
      </c>
      <c r="D62" s="1" t="s">
        <v>50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84</v>
      </c>
      <c r="J62" s="1" t="s">
        <v>122</v>
      </c>
      <c r="K62" s="1" t="s">
        <v>9961</v>
      </c>
      <c r="L62" s="1"/>
      <c r="M62" s="20">
        <f t="shared" si="0"/>
        <v>1</v>
      </c>
    </row>
    <row r="63" spans="1:13" ht="20.100000000000001" customHeight="1" x14ac:dyDescent="0.15">
      <c r="A63" s="1" t="s">
        <v>9849</v>
      </c>
      <c r="B63" s="1" t="s">
        <v>9937</v>
      </c>
      <c r="C63" s="1" t="s">
        <v>9962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121</v>
      </c>
      <c r="I63" s="1" t="s">
        <v>84</v>
      </c>
      <c r="J63" s="1" t="s">
        <v>122</v>
      </c>
      <c r="K63" s="1" t="s">
        <v>9963</v>
      </c>
      <c r="L63" s="1"/>
      <c r="M63" s="20">
        <f t="shared" si="0"/>
        <v>1</v>
      </c>
    </row>
    <row r="64" spans="1:13" ht="20.100000000000001" customHeight="1" x14ac:dyDescent="0.15">
      <c r="A64" s="1" t="s">
        <v>9849</v>
      </c>
      <c r="B64" s="1" t="s">
        <v>9937</v>
      </c>
      <c r="C64" s="1" t="s">
        <v>9964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84</v>
      </c>
      <c r="J64" s="1" t="s">
        <v>122</v>
      </c>
      <c r="K64" s="1" t="s">
        <v>9965</v>
      </c>
      <c r="L64" s="1"/>
      <c r="M64" s="20">
        <f t="shared" si="0"/>
        <v>1</v>
      </c>
    </row>
    <row r="65" spans="1:13" ht="20.100000000000001" customHeight="1" x14ac:dyDescent="0.15">
      <c r="A65" s="1" t="s">
        <v>9849</v>
      </c>
      <c r="B65" s="1" t="s">
        <v>9937</v>
      </c>
      <c r="C65" s="1" t="s">
        <v>9966</v>
      </c>
      <c r="D65" s="1" t="s">
        <v>50</v>
      </c>
      <c r="E65" s="1" t="s">
        <v>51</v>
      </c>
      <c r="F65" s="1" t="s">
        <v>51</v>
      </c>
      <c r="G65" s="1" t="s">
        <v>52</v>
      </c>
      <c r="H65" s="1" t="s">
        <v>121</v>
      </c>
      <c r="I65" s="1" t="s">
        <v>84</v>
      </c>
      <c r="J65" s="1" t="s">
        <v>122</v>
      </c>
      <c r="K65" s="1" t="s">
        <v>9967</v>
      </c>
      <c r="L65" s="1"/>
      <c r="M65" s="20">
        <f t="shared" si="0"/>
        <v>1</v>
      </c>
    </row>
    <row r="66" spans="1:13" ht="20.100000000000001" customHeight="1" x14ac:dyDescent="0.15">
      <c r="A66" s="1" t="s">
        <v>9849</v>
      </c>
      <c r="B66" s="1" t="s">
        <v>9937</v>
      </c>
      <c r="C66" s="1" t="s">
        <v>9968</v>
      </c>
      <c r="D66" s="1" t="s">
        <v>50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84</v>
      </c>
      <c r="J66" s="1" t="s">
        <v>122</v>
      </c>
      <c r="K66" s="1" t="s">
        <v>9969</v>
      </c>
      <c r="L66" s="1"/>
      <c r="M66" s="20">
        <f t="shared" si="0"/>
        <v>1</v>
      </c>
    </row>
    <row r="67" spans="1:13" ht="20.100000000000001" customHeight="1" x14ac:dyDescent="0.15">
      <c r="A67" s="1" t="s">
        <v>9849</v>
      </c>
      <c r="B67" s="1" t="s">
        <v>9937</v>
      </c>
      <c r="C67" s="1" t="s">
        <v>9970</v>
      </c>
      <c r="D67" s="1" t="s">
        <v>50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84</v>
      </c>
      <c r="J67" s="1" t="s">
        <v>122</v>
      </c>
      <c r="K67" s="1" t="s">
        <v>9971</v>
      </c>
      <c r="L67" s="1"/>
      <c r="M67" s="20">
        <f t="shared" si="0"/>
        <v>1</v>
      </c>
    </row>
    <row r="68" spans="1:13" ht="20.100000000000001" customHeight="1" x14ac:dyDescent="0.15">
      <c r="A68" s="1" t="s">
        <v>9849</v>
      </c>
      <c r="B68" s="1" t="s">
        <v>9937</v>
      </c>
      <c r="C68" s="1" t="s">
        <v>9972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84</v>
      </c>
      <c r="J68" s="1" t="s">
        <v>122</v>
      </c>
      <c r="K68" s="1" t="s">
        <v>9973</v>
      </c>
      <c r="L68" s="1"/>
      <c r="M68" s="20">
        <f t="shared" si="0"/>
        <v>1</v>
      </c>
    </row>
    <row r="69" spans="1:13" ht="20.100000000000001" customHeight="1" x14ac:dyDescent="0.15">
      <c r="A69" s="1" t="s">
        <v>9849</v>
      </c>
      <c r="B69" s="1" t="s">
        <v>9937</v>
      </c>
      <c r="C69" s="1" t="s">
        <v>9974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122</v>
      </c>
      <c r="K69" s="1" t="s">
        <v>9975</v>
      </c>
      <c r="L69" s="1"/>
      <c r="M69" s="20">
        <f t="shared" si="0"/>
        <v>1</v>
      </c>
    </row>
    <row r="70" spans="1:13" ht="20.100000000000001" customHeight="1" x14ac:dyDescent="0.15">
      <c r="A70" s="1" t="s">
        <v>9849</v>
      </c>
      <c r="B70" s="1" t="s">
        <v>9937</v>
      </c>
      <c r="C70" s="1" t="s">
        <v>9976</v>
      </c>
      <c r="D70" s="1" t="s">
        <v>50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9977</v>
      </c>
      <c r="L70" s="1"/>
      <c r="M70" s="20">
        <f t="shared" si="0"/>
        <v>1</v>
      </c>
    </row>
    <row r="71" spans="1:13" ht="20.100000000000001" customHeight="1" x14ac:dyDescent="0.15">
      <c r="A71" s="1" t="s">
        <v>9849</v>
      </c>
      <c r="B71" s="1" t="s">
        <v>9937</v>
      </c>
      <c r="C71" s="1" t="s">
        <v>9978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122</v>
      </c>
      <c r="K71" s="1" t="s">
        <v>9979</v>
      </c>
      <c r="L71" s="1"/>
      <c r="M71" s="20">
        <f t="shared" si="0"/>
        <v>1</v>
      </c>
    </row>
    <row r="72" spans="1:13" ht="20.100000000000001" customHeight="1" x14ac:dyDescent="0.15">
      <c r="A72" s="1" t="s">
        <v>9849</v>
      </c>
      <c r="B72" s="1" t="s">
        <v>9937</v>
      </c>
      <c r="C72" s="1" t="s">
        <v>9980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9981</v>
      </c>
      <c r="L72" s="1"/>
      <c r="M72" s="20">
        <f t="shared" si="0"/>
        <v>1</v>
      </c>
    </row>
    <row r="73" spans="1:13" ht="20.100000000000001" customHeight="1" x14ac:dyDescent="0.15">
      <c r="A73" s="1" t="s">
        <v>9849</v>
      </c>
      <c r="B73" s="1" t="s">
        <v>9937</v>
      </c>
      <c r="C73" s="1" t="s">
        <v>9982</v>
      </c>
      <c r="D73" s="1" t="s">
        <v>78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84</v>
      </c>
      <c r="J73" s="1" t="s">
        <v>122</v>
      </c>
      <c r="K73" s="1" t="s">
        <v>9983</v>
      </c>
      <c r="L73" s="1"/>
      <c r="M73" s="20">
        <f t="shared" ref="M73:M136" si="1">IF(F73="○",1,0)</f>
        <v>1</v>
      </c>
    </row>
    <row r="74" spans="1:13" ht="20.100000000000001" customHeight="1" x14ac:dyDescent="0.15">
      <c r="A74" s="1" t="s">
        <v>9849</v>
      </c>
      <c r="B74" s="1" t="s">
        <v>9937</v>
      </c>
      <c r="C74" s="1" t="s">
        <v>9984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122</v>
      </c>
      <c r="K74" s="1" t="s">
        <v>9985</v>
      </c>
      <c r="L74" s="1"/>
      <c r="M74" s="20">
        <f t="shared" si="1"/>
        <v>1</v>
      </c>
    </row>
    <row r="75" spans="1:13" ht="20.100000000000001" customHeight="1" x14ac:dyDescent="0.15">
      <c r="A75" s="1" t="s">
        <v>9849</v>
      </c>
      <c r="B75" s="1" t="s">
        <v>9937</v>
      </c>
      <c r="C75" s="1" t="s">
        <v>9986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122</v>
      </c>
      <c r="K75" s="1" t="s">
        <v>9987</v>
      </c>
      <c r="L75" s="1"/>
      <c r="M75" s="20">
        <f t="shared" si="1"/>
        <v>1</v>
      </c>
    </row>
    <row r="76" spans="1:13" ht="20.100000000000001" customHeight="1" x14ac:dyDescent="0.15">
      <c r="A76" s="1" t="s">
        <v>9849</v>
      </c>
      <c r="B76" s="1" t="s">
        <v>9937</v>
      </c>
      <c r="C76" s="1" t="s">
        <v>9988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9989</v>
      </c>
      <c r="L76" s="1"/>
      <c r="M76" s="20">
        <f t="shared" si="1"/>
        <v>1</v>
      </c>
    </row>
    <row r="77" spans="1:13" ht="20.100000000000001" customHeight="1" x14ac:dyDescent="0.15">
      <c r="A77" s="1" t="s">
        <v>9849</v>
      </c>
      <c r="B77" s="1" t="s">
        <v>9937</v>
      </c>
      <c r="C77" s="1" t="s">
        <v>9990</v>
      </c>
      <c r="D77" s="1" t="s">
        <v>78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84</v>
      </c>
      <c r="J77" s="1" t="s">
        <v>122</v>
      </c>
      <c r="K77" s="1" t="s">
        <v>9991</v>
      </c>
      <c r="L77" s="1"/>
      <c r="M77" s="20">
        <f t="shared" si="1"/>
        <v>1</v>
      </c>
    </row>
    <row r="78" spans="1:13" ht="20.100000000000001" customHeight="1" x14ac:dyDescent="0.15">
      <c r="A78" s="1" t="s">
        <v>9849</v>
      </c>
      <c r="B78" s="1" t="s">
        <v>9937</v>
      </c>
      <c r="C78" s="1" t="s">
        <v>9992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84</v>
      </c>
      <c r="J78" s="1" t="s">
        <v>122</v>
      </c>
      <c r="K78" s="1" t="s">
        <v>9993</v>
      </c>
      <c r="L78" s="1"/>
      <c r="M78" s="20">
        <f t="shared" si="1"/>
        <v>1</v>
      </c>
    </row>
    <row r="79" spans="1:13" ht="20.100000000000001" customHeight="1" x14ac:dyDescent="0.15">
      <c r="A79" s="1" t="s">
        <v>9849</v>
      </c>
      <c r="B79" s="1" t="s">
        <v>9937</v>
      </c>
      <c r="C79" s="1" t="s">
        <v>9994</v>
      </c>
      <c r="D79" s="1" t="s">
        <v>78</v>
      </c>
      <c r="E79" s="1" t="s">
        <v>51</v>
      </c>
      <c r="F79" s="1" t="s">
        <v>81</v>
      </c>
      <c r="G79" s="1" t="s">
        <v>82</v>
      </c>
      <c r="H79" s="1" t="s">
        <v>2234</v>
      </c>
      <c r="I79" s="1" t="s">
        <v>84</v>
      </c>
      <c r="J79" s="1" t="s">
        <v>182</v>
      </c>
      <c r="K79" s="1" t="s">
        <v>9995</v>
      </c>
      <c r="L79" s="1"/>
      <c r="M79" s="20">
        <f t="shared" si="1"/>
        <v>0</v>
      </c>
    </row>
    <row r="80" spans="1:13" ht="20.100000000000001" customHeight="1" x14ac:dyDescent="0.15">
      <c r="A80" s="1" t="s">
        <v>9849</v>
      </c>
      <c r="B80" s="1" t="s">
        <v>9937</v>
      </c>
      <c r="C80" s="1" t="s">
        <v>9996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84</v>
      </c>
      <c r="J80" s="1" t="s">
        <v>122</v>
      </c>
      <c r="K80" s="1" t="s">
        <v>9997</v>
      </c>
      <c r="L80" s="1"/>
      <c r="M80" s="20">
        <f t="shared" si="1"/>
        <v>1</v>
      </c>
    </row>
    <row r="81" spans="1:13" ht="20.100000000000001" customHeight="1" x14ac:dyDescent="0.15">
      <c r="A81" s="1" t="s">
        <v>9849</v>
      </c>
      <c r="B81" s="1" t="s">
        <v>9937</v>
      </c>
      <c r="C81" s="1" t="s">
        <v>9998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121</v>
      </c>
      <c r="I81" s="1" t="s">
        <v>84</v>
      </c>
      <c r="J81" s="1" t="s">
        <v>122</v>
      </c>
      <c r="K81" s="1" t="s">
        <v>9999</v>
      </c>
      <c r="L81" s="1"/>
      <c r="M81" s="20">
        <f t="shared" si="1"/>
        <v>1</v>
      </c>
    </row>
    <row r="82" spans="1:13" ht="20.100000000000001" customHeight="1" x14ac:dyDescent="0.15">
      <c r="A82" s="1" t="s">
        <v>9849</v>
      </c>
      <c r="B82" s="1" t="s">
        <v>9937</v>
      </c>
      <c r="C82" s="1" t="s">
        <v>10000</v>
      </c>
      <c r="D82" s="1" t="s">
        <v>78</v>
      </c>
      <c r="E82" s="1" t="s">
        <v>51</v>
      </c>
      <c r="F82" s="1" t="s">
        <v>51</v>
      </c>
      <c r="G82" s="1" t="s">
        <v>52</v>
      </c>
      <c r="H82" s="1" t="s">
        <v>121</v>
      </c>
      <c r="I82" s="1" t="s">
        <v>84</v>
      </c>
      <c r="J82" s="1" t="s">
        <v>122</v>
      </c>
      <c r="K82" s="1" t="s">
        <v>10001</v>
      </c>
      <c r="L82" s="1"/>
      <c r="M82" s="20">
        <f t="shared" si="1"/>
        <v>1</v>
      </c>
    </row>
    <row r="83" spans="1:13" ht="20.100000000000001" customHeight="1" x14ac:dyDescent="0.15">
      <c r="A83" s="1" t="s">
        <v>9849</v>
      </c>
      <c r="B83" s="1" t="s">
        <v>9937</v>
      </c>
      <c r="C83" s="1" t="s">
        <v>10002</v>
      </c>
      <c r="D83" s="1" t="s">
        <v>78</v>
      </c>
      <c r="E83" s="1" t="s">
        <v>51</v>
      </c>
      <c r="F83" s="1" t="s">
        <v>51</v>
      </c>
      <c r="G83" s="1" t="s">
        <v>52</v>
      </c>
      <c r="H83" s="1" t="s">
        <v>121</v>
      </c>
      <c r="I83" s="1" t="s">
        <v>84</v>
      </c>
      <c r="J83" s="1" t="s">
        <v>122</v>
      </c>
      <c r="K83" s="1" t="s">
        <v>10003</v>
      </c>
      <c r="L83" s="1"/>
      <c r="M83" s="20">
        <f t="shared" si="1"/>
        <v>1</v>
      </c>
    </row>
    <row r="84" spans="1:13" ht="20.100000000000001" customHeight="1" x14ac:dyDescent="0.15">
      <c r="A84" s="1" t="s">
        <v>9849</v>
      </c>
      <c r="B84" s="1" t="s">
        <v>9937</v>
      </c>
      <c r="C84" s="1" t="s">
        <v>10004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122</v>
      </c>
      <c r="K84" s="1" t="s">
        <v>10005</v>
      </c>
      <c r="L84" s="1"/>
      <c r="M84" s="20">
        <f t="shared" si="1"/>
        <v>1</v>
      </c>
    </row>
    <row r="85" spans="1:13" ht="20.100000000000001" customHeight="1" x14ac:dyDescent="0.15">
      <c r="A85" s="1" t="s">
        <v>9849</v>
      </c>
      <c r="B85" s="1" t="s">
        <v>9937</v>
      </c>
      <c r="C85" s="1" t="s">
        <v>10006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122</v>
      </c>
      <c r="K85" s="1" t="s">
        <v>10007</v>
      </c>
      <c r="L85" s="1"/>
      <c r="M85" s="20">
        <f t="shared" si="1"/>
        <v>1</v>
      </c>
    </row>
    <row r="86" spans="1:13" ht="20.100000000000001" customHeight="1" x14ac:dyDescent="0.15">
      <c r="A86" s="1" t="s">
        <v>9849</v>
      </c>
      <c r="B86" s="1" t="s">
        <v>9937</v>
      </c>
      <c r="C86" s="1" t="s">
        <v>10008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122</v>
      </c>
      <c r="K86" s="1" t="s">
        <v>10009</v>
      </c>
      <c r="L86" s="1"/>
      <c r="M86" s="20">
        <f t="shared" si="1"/>
        <v>1</v>
      </c>
    </row>
    <row r="87" spans="1:13" ht="20.100000000000001" customHeight="1" x14ac:dyDescent="0.15">
      <c r="A87" s="1" t="s">
        <v>9849</v>
      </c>
      <c r="B87" s="1" t="s">
        <v>9937</v>
      </c>
      <c r="C87" s="1" t="s">
        <v>10010</v>
      </c>
      <c r="D87" s="1" t="s">
        <v>78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84</v>
      </c>
      <c r="J87" s="1" t="s">
        <v>122</v>
      </c>
      <c r="K87" s="1" t="s">
        <v>10011</v>
      </c>
      <c r="L87" s="1"/>
      <c r="M87" s="20">
        <f t="shared" si="1"/>
        <v>1</v>
      </c>
    </row>
    <row r="88" spans="1:13" ht="20.100000000000001" customHeight="1" x14ac:dyDescent="0.15">
      <c r="A88" s="1" t="s">
        <v>9849</v>
      </c>
      <c r="B88" s="1" t="s">
        <v>9937</v>
      </c>
      <c r="C88" s="1" t="s">
        <v>10012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84</v>
      </c>
      <c r="J88" s="1" t="s">
        <v>122</v>
      </c>
      <c r="K88" s="1" t="s">
        <v>10013</v>
      </c>
      <c r="L88" s="1"/>
      <c r="M88" s="20">
        <f t="shared" si="1"/>
        <v>1</v>
      </c>
    </row>
    <row r="89" spans="1:13" ht="20.100000000000001" customHeight="1" x14ac:dyDescent="0.15">
      <c r="A89" s="1" t="s">
        <v>9849</v>
      </c>
      <c r="B89" s="1" t="s">
        <v>9937</v>
      </c>
      <c r="C89" s="1" t="s">
        <v>10014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10015</v>
      </c>
      <c r="L89" s="1"/>
      <c r="M89" s="20">
        <f t="shared" si="1"/>
        <v>1</v>
      </c>
    </row>
    <row r="90" spans="1:13" ht="20.100000000000001" customHeight="1" x14ac:dyDescent="0.15">
      <c r="A90" s="1" t="s">
        <v>9849</v>
      </c>
      <c r="B90" s="1" t="s">
        <v>9937</v>
      </c>
      <c r="C90" s="1" t="s">
        <v>10016</v>
      </c>
      <c r="D90" s="1" t="s">
        <v>78</v>
      </c>
      <c r="E90" s="1" t="s">
        <v>51</v>
      </c>
      <c r="F90" s="1" t="s">
        <v>81</v>
      </c>
      <c r="G90" s="1" t="s">
        <v>82</v>
      </c>
      <c r="H90" s="1" t="s">
        <v>2234</v>
      </c>
      <c r="I90" s="1" t="s">
        <v>84</v>
      </c>
      <c r="J90" s="1" t="s">
        <v>182</v>
      </c>
      <c r="K90" s="1" t="s">
        <v>10017</v>
      </c>
      <c r="L90" s="1"/>
      <c r="M90" s="20">
        <f t="shared" si="1"/>
        <v>0</v>
      </c>
    </row>
    <row r="91" spans="1:13" ht="20.100000000000001" customHeight="1" x14ac:dyDescent="0.15">
      <c r="A91" s="1" t="s">
        <v>9849</v>
      </c>
      <c r="B91" s="1" t="s">
        <v>9937</v>
      </c>
      <c r="C91" s="1" t="s">
        <v>10018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121</v>
      </c>
      <c r="I91" s="1" t="s">
        <v>84</v>
      </c>
      <c r="J91" s="1" t="s">
        <v>122</v>
      </c>
      <c r="K91" s="1" t="s">
        <v>10019</v>
      </c>
      <c r="L91" s="1"/>
      <c r="M91" s="20">
        <f t="shared" si="1"/>
        <v>1</v>
      </c>
    </row>
    <row r="92" spans="1:13" ht="20.100000000000001" customHeight="1" x14ac:dyDescent="0.15">
      <c r="A92" s="1" t="s">
        <v>9849</v>
      </c>
      <c r="B92" s="1" t="s">
        <v>9937</v>
      </c>
      <c r="C92" s="1" t="s">
        <v>10020</v>
      </c>
      <c r="D92" s="1" t="s">
        <v>78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84</v>
      </c>
      <c r="J92" s="1" t="s">
        <v>122</v>
      </c>
      <c r="K92" s="1" t="s">
        <v>10021</v>
      </c>
      <c r="L92" s="1"/>
      <c r="M92" s="20">
        <f t="shared" si="1"/>
        <v>1</v>
      </c>
    </row>
    <row r="93" spans="1:13" ht="20.100000000000001" customHeight="1" x14ac:dyDescent="0.15">
      <c r="A93" s="1" t="s">
        <v>9849</v>
      </c>
      <c r="B93" s="1" t="s">
        <v>9937</v>
      </c>
      <c r="C93" s="1" t="s">
        <v>10022</v>
      </c>
      <c r="D93" s="1" t="s">
        <v>849</v>
      </c>
      <c r="E93" s="1" t="s">
        <v>51</v>
      </c>
      <c r="F93" s="1" t="s">
        <v>26832</v>
      </c>
      <c r="G93" s="1" t="s">
        <v>82</v>
      </c>
      <c r="H93" s="1" t="s">
        <v>83</v>
      </c>
      <c r="I93" s="1" t="s">
        <v>84</v>
      </c>
      <c r="J93" s="1" t="s">
        <v>9120</v>
      </c>
      <c r="K93" s="1" t="s">
        <v>10023</v>
      </c>
      <c r="L93" s="1"/>
      <c r="M93" s="20">
        <f t="shared" si="1"/>
        <v>0</v>
      </c>
    </row>
    <row r="94" spans="1:13" ht="20.100000000000001" customHeight="1" x14ac:dyDescent="0.15">
      <c r="A94" s="1" t="s">
        <v>9849</v>
      </c>
      <c r="B94" s="1" t="s">
        <v>9937</v>
      </c>
      <c r="C94" s="1" t="s">
        <v>10024</v>
      </c>
      <c r="D94" s="1" t="s">
        <v>849</v>
      </c>
      <c r="E94" s="1" t="s">
        <v>51</v>
      </c>
      <c r="F94" s="1" t="s">
        <v>26832</v>
      </c>
      <c r="G94" s="1" t="s">
        <v>82</v>
      </c>
      <c r="H94" s="1" t="s">
        <v>83</v>
      </c>
      <c r="I94" s="1" t="s">
        <v>84</v>
      </c>
      <c r="J94" s="1" t="s">
        <v>9120</v>
      </c>
      <c r="K94" s="1" t="s">
        <v>10025</v>
      </c>
      <c r="L94" s="1"/>
      <c r="M94" s="20">
        <f t="shared" si="1"/>
        <v>0</v>
      </c>
    </row>
    <row r="95" spans="1:13" ht="20.100000000000001" customHeight="1" x14ac:dyDescent="0.15">
      <c r="A95" s="1" t="s">
        <v>10026</v>
      </c>
      <c r="B95" s="1" t="s">
        <v>10027</v>
      </c>
      <c r="C95" s="1" t="s">
        <v>10028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53</v>
      </c>
      <c r="I95" s="1" t="s">
        <v>84</v>
      </c>
      <c r="J95" s="1" t="s">
        <v>130</v>
      </c>
      <c r="K95" s="1" t="s">
        <v>10029</v>
      </c>
      <c r="L95" s="1"/>
      <c r="M95" s="20">
        <f t="shared" si="1"/>
        <v>1</v>
      </c>
    </row>
    <row r="96" spans="1:13" ht="20.100000000000001" customHeight="1" x14ac:dyDescent="0.15">
      <c r="A96" s="1" t="s">
        <v>10026</v>
      </c>
      <c r="B96" s="1" t="s">
        <v>10030</v>
      </c>
      <c r="C96" s="1" t="s">
        <v>10031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53</v>
      </c>
      <c r="I96" s="1" t="s">
        <v>84</v>
      </c>
      <c r="J96" s="1" t="s">
        <v>130</v>
      </c>
      <c r="K96" s="1" t="s">
        <v>10032</v>
      </c>
      <c r="L96" s="1"/>
      <c r="M96" s="20">
        <f t="shared" si="1"/>
        <v>1</v>
      </c>
    </row>
    <row r="97" spans="1:13" ht="20.100000000000001" customHeight="1" x14ac:dyDescent="0.15">
      <c r="A97" s="1" t="s">
        <v>10026</v>
      </c>
      <c r="B97" s="1" t="s">
        <v>10030</v>
      </c>
      <c r="C97" s="1" t="s">
        <v>10033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84</v>
      </c>
      <c r="J97" s="1" t="s">
        <v>130</v>
      </c>
      <c r="K97" s="1" t="s">
        <v>10034</v>
      </c>
      <c r="L97" s="1"/>
      <c r="M97" s="20">
        <f t="shared" si="1"/>
        <v>1</v>
      </c>
    </row>
    <row r="98" spans="1:13" ht="20.100000000000001" customHeight="1" x14ac:dyDescent="0.15">
      <c r="A98" s="1" t="s">
        <v>10026</v>
      </c>
      <c r="B98" s="1" t="s">
        <v>10030</v>
      </c>
      <c r="C98" s="1" t="s">
        <v>10035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84</v>
      </c>
      <c r="J98" s="1" t="s">
        <v>130</v>
      </c>
      <c r="K98" s="1" t="s">
        <v>10036</v>
      </c>
      <c r="L98" s="1"/>
      <c r="M98" s="20">
        <f t="shared" si="1"/>
        <v>1</v>
      </c>
    </row>
    <row r="99" spans="1:13" ht="20.100000000000001" customHeight="1" x14ac:dyDescent="0.15">
      <c r="A99" s="1" t="s">
        <v>10026</v>
      </c>
      <c r="B99" s="1" t="s">
        <v>10030</v>
      </c>
      <c r="C99" s="1" t="s">
        <v>10037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84</v>
      </c>
      <c r="J99" s="1" t="s">
        <v>130</v>
      </c>
      <c r="K99" s="1" t="s">
        <v>10038</v>
      </c>
      <c r="L99" s="1"/>
      <c r="M99" s="20">
        <f t="shared" si="1"/>
        <v>1</v>
      </c>
    </row>
    <row r="100" spans="1:13" ht="20.100000000000001" customHeight="1" x14ac:dyDescent="0.15">
      <c r="A100" s="1" t="s">
        <v>10026</v>
      </c>
      <c r="B100" s="1" t="s">
        <v>10030</v>
      </c>
      <c r="C100" s="1" t="s">
        <v>10039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84</v>
      </c>
      <c r="J100" s="1" t="s">
        <v>130</v>
      </c>
      <c r="K100" s="1" t="s">
        <v>10040</v>
      </c>
      <c r="L100" s="1"/>
      <c r="M100" s="20">
        <f t="shared" si="1"/>
        <v>1</v>
      </c>
    </row>
    <row r="101" spans="1:13" ht="20.100000000000001" customHeight="1" x14ac:dyDescent="0.15">
      <c r="A101" s="1" t="s">
        <v>10026</v>
      </c>
      <c r="B101" s="1" t="s">
        <v>10030</v>
      </c>
      <c r="C101" s="1" t="s">
        <v>10041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84</v>
      </c>
      <c r="J101" s="1" t="s">
        <v>130</v>
      </c>
      <c r="K101" s="1" t="s">
        <v>10042</v>
      </c>
      <c r="L101" s="1"/>
      <c r="M101" s="20">
        <f t="shared" si="1"/>
        <v>1</v>
      </c>
    </row>
    <row r="102" spans="1:13" ht="20.100000000000001" customHeight="1" x14ac:dyDescent="0.15">
      <c r="A102" s="1" t="s">
        <v>10026</v>
      </c>
      <c r="B102" s="1" t="s">
        <v>10030</v>
      </c>
      <c r="C102" s="1" t="s">
        <v>10043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84</v>
      </c>
      <c r="J102" s="1" t="s">
        <v>130</v>
      </c>
      <c r="K102" s="1" t="s">
        <v>10044</v>
      </c>
      <c r="L102" s="1"/>
      <c r="M102" s="20">
        <f t="shared" si="1"/>
        <v>1</v>
      </c>
    </row>
    <row r="103" spans="1:13" ht="20.100000000000001" customHeight="1" x14ac:dyDescent="0.15">
      <c r="A103" s="1" t="s">
        <v>10026</v>
      </c>
      <c r="B103" s="1" t="s">
        <v>10030</v>
      </c>
      <c r="C103" s="1" t="s">
        <v>10045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84</v>
      </c>
      <c r="J103" s="1" t="s">
        <v>130</v>
      </c>
      <c r="K103" s="1" t="s">
        <v>10046</v>
      </c>
      <c r="L103" s="1"/>
      <c r="M103" s="20">
        <f t="shared" si="1"/>
        <v>1</v>
      </c>
    </row>
    <row r="104" spans="1:13" ht="20.100000000000001" customHeight="1" x14ac:dyDescent="0.15">
      <c r="A104" s="1" t="s">
        <v>10026</v>
      </c>
      <c r="B104" s="1" t="s">
        <v>10030</v>
      </c>
      <c r="C104" s="1" t="s">
        <v>10047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84</v>
      </c>
      <c r="J104" s="1" t="s">
        <v>130</v>
      </c>
      <c r="K104" s="1" t="s">
        <v>10048</v>
      </c>
      <c r="L104" s="1"/>
      <c r="M104" s="20">
        <f t="shared" si="1"/>
        <v>1</v>
      </c>
    </row>
    <row r="105" spans="1:13" ht="20.100000000000001" customHeight="1" x14ac:dyDescent="0.15">
      <c r="A105" s="1" t="s">
        <v>10026</v>
      </c>
      <c r="B105" s="1" t="s">
        <v>10030</v>
      </c>
      <c r="C105" s="1" t="s">
        <v>10049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84</v>
      </c>
      <c r="J105" s="1" t="s">
        <v>130</v>
      </c>
      <c r="K105" s="1" t="s">
        <v>10050</v>
      </c>
      <c r="L105" s="1"/>
      <c r="M105" s="20">
        <f t="shared" si="1"/>
        <v>1</v>
      </c>
    </row>
    <row r="106" spans="1:13" ht="20.100000000000001" customHeight="1" x14ac:dyDescent="0.15">
      <c r="A106" s="1" t="s">
        <v>10026</v>
      </c>
      <c r="B106" s="1" t="s">
        <v>10030</v>
      </c>
      <c r="C106" s="1" t="s">
        <v>10051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84</v>
      </c>
      <c r="J106" s="1" t="s">
        <v>130</v>
      </c>
      <c r="K106" s="1" t="s">
        <v>10052</v>
      </c>
      <c r="L106" s="1"/>
      <c r="M106" s="20">
        <f t="shared" si="1"/>
        <v>1</v>
      </c>
    </row>
    <row r="107" spans="1:13" ht="20.100000000000001" customHeight="1" x14ac:dyDescent="0.15">
      <c r="A107" s="1" t="s">
        <v>10026</v>
      </c>
      <c r="B107" s="1" t="s">
        <v>10030</v>
      </c>
      <c r="C107" s="1" t="s">
        <v>10053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84</v>
      </c>
      <c r="J107" s="1" t="s">
        <v>130</v>
      </c>
      <c r="K107" s="1" t="s">
        <v>10054</v>
      </c>
      <c r="L107" s="1"/>
      <c r="M107" s="20">
        <f t="shared" si="1"/>
        <v>1</v>
      </c>
    </row>
    <row r="108" spans="1:13" ht="20.100000000000001" customHeight="1" x14ac:dyDescent="0.15">
      <c r="A108" s="1" t="s">
        <v>10026</v>
      </c>
      <c r="B108" s="1" t="s">
        <v>10030</v>
      </c>
      <c r="C108" s="1" t="s">
        <v>10055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84</v>
      </c>
      <c r="J108" s="1" t="s">
        <v>130</v>
      </c>
      <c r="K108" s="1" t="s">
        <v>10056</v>
      </c>
      <c r="L108" s="1"/>
      <c r="M108" s="20">
        <f t="shared" si="1"/>
        <v>1</v>
      </c>
    </row>
    <row r="109" spans="1:13" ht="20.100000000000001" customHeight="1" x14ac:dyDescent="0.15">
      <c r="A109" s="1" t="s">
        <v>10026</v>
      </c>
      <c r="B109" s="1" t="s">
        <v>10030</v>
      </c>
      <c r="C109" s="1" t="s">
        <v>10057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84</v>
      </c>
      <c r="J109" s="1" t="s">
        <v>130</v>
      </c>
      <c r="K109" s="1" t="s">
        <v>10058</v>
      </c>
      <c r="L109" s="1"/>
      <c r="M109" s="20">
        <f t="shared" si="1"/>
        <v>1</v>
      </c>
    </row>
    <row r="110" spans="1:13" ht="20.100000000000001" customHeight="1" x14ac:dyDescent="0.15">
      <c r="A110" s="1" t="s">
        <v>10026</v>
      </c>
      <c r="B110" s="1" t="s">
        <v>10030</v>
      </c>
      <c r="C110" s="1" t="s">
        <v>10059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84</v>
      </c>
      <c r="J110" s="1" t="s">
        <v>130</v>
      </c>
      <c r="K110" s="1" t="s">
        <v>10060</v>
      </c>
      <c r="L110" s="1"/>
      <c r="M110" s="20">
        <f t="shared" si="1"/>
        <v>1</v>
      </c>
    </row>
    <row r="111" spans="1:13" ht="20.100000000000001" customHeight="1" x14ac:dyDescent="0.15">
      <c r="A111" s="1" t="s">
        <v>10026</v>
      </c>
      <c r="B111" s="1" t="s">
        <v>10030</v>
      </c>
      <c r="C111" s="1" t="s">
        <v>10061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84</v>
      </c>
      <c r="J111" s="1" t="s">
        <v>130</v>
      </c>
      <c r="K111" s="1" t="s">
        <v>10062</v>
      </c>
      <c r="L111" s="1"/>
      <c r="M111" s="20">
        <f t="shared" si="1"/>
        <v>1</v>
      </c>
    </row>
    <row r="112" spans="1:13" ht="20.100000000000001" customHeight="1" x14ac:dyDescent="0.15">
      <c r="A112" s="1" t="s">
        <v>10026</v>
      </c>
      <c r="B112" s="1" t="s">
        <v>10030</v>
      </c>
      <c r="C112" s="1" t="s">
        <v>10063</v>
      </c>
      <c r="D112" s="1" t="s">
        <v>50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84</v>
      </c>
      <c r="J112" s="1" t="s">
        <v>130</v>
      </c>
      <c r="K112" s="1" t="s">
        <v>10064</v>
      </c>
      <c r="L112" s="1"/>
      <c r="M112" s="20">
        <f t="shared" si="1"/>
        <v>1</v>
      </c>
    </row>
    <row r="113" spans="1:13" ht="20.100000000000001" customHeight="1" x14ac:dyDescent="0.15">
      <c r="A113" s="1" t="s">
        <v>10026</v>
      </c>
      <c r="B113" s="1" t="s">
        <v>10030</v>
      </c>
      <c r="C113" s="1" t="s">
        <v>10065</v>
      </c>
      <c r="D113" s="1" t="s">
        <v>50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84</v>
      </c>
      <c r="J113" s="1" t="s">
        <v>130</v>
      </c>
      <c r="K113" s="1" t="s">
        <v>10066</v>
      </c>
      <c r="L113" s="1"/>
      <c r="M113" s="20">
        <f t="shared" si="1"/>
        <v>1</v>
      </c>
    </row>
    <row r="114" spans="1:13" ht="20.100000000000001" customHeight="1" x14ac:dyDescent="0.15">
      <c r="A114" s="1" t="s">
        <v>10026</v>
      </c>
      <c r="B114" s="1" t="s">
        <v>10030</v>
      </c>
      <c r="C114" s="1" t="s">
        <v>10067</v>
      </c>
      <c r="D114" s="1" t="s">
        <v>50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84</v>
      </c>
      <c r="J114" s="1" t="s">
        <v>130</v>
      </c>
      <c r="K114" s="1" t="s">
        <v>10068</v>
      </c>
      <c r="L114" s="1"/>
      <c r="M114" s="20">
        <f t="shared" si="1"/>
        <v>1</v>
      </c>
    </row>
    <row r="115" spans="1:13" ht="20.100000000000001" customHeight="1" x14ac:dyDescent="0.15">
      <c r="A115" s="1" t="s">
        <v>10026</v>
      </c>
      <c r="B115" s="1" t="s">
        <v>10030</v>
      </c>
      <c r="C115" s="1" t="s">
        <v>10069</v>
      </c>
      <c r="D115" s="1" t="s">
        <v>50</v>
      </c>
      <c r="E115" s="1" t="s">
        <v>51</v>
      </c>
      <c r="F115" s="1" t="s">
        <v>51</v>
      </c>
      <c r="G115" s="1" t="s">
        <v>52</v>
      </c>
      <c r="H115" s="1" t="s">
        <v>53</v>
      </c>
      <c r="I115" s="1" t="s">
        <v>84</v>
      </c>
      <c r="J115" s="1" t="s">
        <v>130</v>
      </c>
      <c r="K115" s="1" t="s">
        <v>10070</v>
      </c>
      <c r="L115" s="1"/>
      <c r="M115" s="20">
        <f t="shared" si="1"/>
        <v>1</v>
      </c>
    </row>
    <row r="116" spans="1:13" ht="20.100000000000001" customHeight="1" x14ac:dyDescent="0.15">
      <c r="A116" s="1" t="s">
        <v>10026</v>
      </c>
      <c r="B116" s="1" t="s">
        <v>10030</v>
      </c>
      <c r="C116" s="1" t="s">
        <v>10071</v>
      </c>
      <c r="D116" s="1" t="s">
        <v>50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84</v>
      </c>
      <c r="J116" s="1" t="s">
        <v>130</v>
      </c>
      <c r="K116" s="1" t="s">
        <v>10072</v>
      </c>
      <c r="L116" s="1"/>
      <c r="M116" s="20">
        <f t="shared" si="1"/>
        <v>1</v>
      </c>
    </row>
    <row r="117" spans="1:13" ht="20.100000000000001" customHeight="1" x14ac:dyDescent="0.15">
      <c r="A117" s="1" t="s">
        <v>10026</v>
      </c>
      <c r="B117" s="1" t="s">
        <v>10030</v>
      </c>
      <c r="C117" s="1" t="s">
        <v>10073</v>
      </c>
      <c r="D117" s="1" t="s">
        <v>50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84</v>
      </c>
      <c r="J117" s="1" t="s">
        <v>130</v>
      </c>
      <c r="K117" s="1" t="s">
        <v>10074</v>
      </c>
      <c r="L117" s="1"/>
      <c r="M117" s="20">
        <f t="shared" si="1"/>
        <v>1</v>
      </c>
    </row>
    <row r="118" spans="1:13" ht="20.100000000000001" customHeight="1" x14ac:dyDescent="0.15">
      <c r="A118" s="1" t="s">
        <v>10026</v>
      </c>
      <c r="B118" s="1" t="s">
        <v>10030</v>
      </c>
      <c r="C118" s="1" t="s">
        <v>10075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84</v>
      </c>
      <c r="J118" s="1" t="s">
        <v>130</v>
      </c>
      <c r="K118" s="1" t="s">
        <v>10076</v>
      </c>
      <c r="L118" s="1"/>
      <c r="M118" s="20">
        <f t="shared" si="1"/>
        <v>1</v>
      </c>
    </row>
    <row r="119" spans="1:13" ht="20.100000000000001" customHeight="1" x14ac:dyDescent="0.15">
      <c r="A119" s="1" t="s">
        <v>10026</v>
      </c>
      <c r="B119" s="1" t="s">
        <v>10030</v>
      </c>
      <c r="C119" s="1" t="s">
        <v>10077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84</v>
      </c>
      <c r="J119" s="1" t="s">
        <v>130</v>
      </c>
      <c r="K119" s="1" t="s">
        <v>10078</v>
      </c>
      <c r="L119" s="1"/>
      <c r="M119" s="20">
        <f t="shared" si="1"/>
        <v>1</v>
      </c>
    </row>
    <row r="120" spans="1:13" ht="20.100000000000001" customHeight="1" x14ac:dyDescent="0.15">
      <c r="A120" s="1" t="s">
        <v>10026</v>
      </c>
      <c r="B120" s="1" t="s">
        <v>10030</v>
      </c>
      <c r="C120" s="1" t="s">
        <v>10079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84</v>
      </c>
      <c r="J120" s="1" t="s">
        <v>130</v>
      </c>
      <c r="K120" s="1" t="s">
        <v>10080</v>
      </c>
      <c r="L120" s="1"/>
      <c r="M120" s="20">
        <f t="shared" si="1"/>
        <v>1</v>
      </c>
    </row>
    <row r="121" spans="1:13" ht="20.100000000000001" customHeight="1" x14ac:dyDescent="0.15">
      <c r="A121" s="1" t="s">
        <v>10026</v>
      </c>
      <c r="B121" s="1" t="s">
        <v>10030</v>
      </c>
      <c r="C121" s="1" t="s">
        <v>10081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121</v>
      </c>
      <c r="I121" s="1" t="s">
        <v>84</v>
      </c>
      <c r="J121" s="1" t="s">
        <v>122</v>
      </c>
      <c r="K121" s="1" t="s">
        <v>10082</v>
      </c>
      <c r="L121" s="1"/>
      <c r="M121" s="20">
        <f t="shared" si="1"/>
        <v>1</v>
      </c>
    </row>
    <row r="122" spans="1:13" ht="20.100000000000001" customHeight="1" x14ac:dyDescent="0.15">
      <c r="A122" s="1" t="s">
        <v>10026</v>
      </c>
      <c r="B122" s="1" t="s">
        <v>10030</v>
      </c>
      <c r="C122" s="1" t="s">
        <v>10083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121</v>
      </c>
      <c r="I122" s="1" t="s">
        <v>84</v>
      </c>
      <c r="J122" s="1" t="s">
        <v>122</v>
      </c>
      <c r="K122" s="1" t="s">
        <v>10084</v>
      </c>
      <c r="L122" s="1"/>
      <c r="M122" s="20">
        <f t="shared" si="1"/>
        <v>1</v>
      </c>
    </row>
    <row r="123" spans="1:13" ht="20.100000000000001" customHeight="1" x14ac:dyDescent="0.15">
      <c r="A123" s="1" t="s">
        <v>10026</v>
      </c>
      <c r="B123" s="1" t="s">
        <v>10030</v>
      </c>
      <c r="C123" s="1" t="s">
        <v>10085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84</v>
      </c>
      <c r="J123" s="1" t="s">
        <v>130</v>
      </c>
      <c r="K123" s="1" t="s">
        <v>10086</v>
      </c>
      <c r="L123" s="1"/>
      <c r="M123" s="20">
        <f t="shared" si="1"/>
        <v>1</v>
      </c>
    </row>
    <row r="124" spans="1:13" ht="20.100000000000001" customHeight="1" x14ac:dyDescent="0.15">
      <c r="A124" s="1" t="s">
        <v>10026</v>
      </c>
      <c r="B124" s="1" t="s">
        <v>10030</v>
      </c>
      <c r="C124" s="1" t="s">
        <v>10087</v>
      </c>
      <c r="D124" s="1" t="s">
        <v>78</v>
      </c>
      <c r="E124" s="1" t="s">
        <v>51</v>
      </c>
      <c r="F124" s="1" t="s">
        <v>179</v>
      </c>
      <c r="G124" s="1" t="s">
        <v>82</v>
      </c>
      <c r="H124" s="1" t="s">
        <v>129</v>
      </c>
      <c r="I124" s="1" t="s">
        <v>7857</v>
      </c>
      <c r="J124" s="1" t="s">
        <v>7858</v>
      </c>
      <c r="K124" s="1" t="s">
        <v>10088</v>
      </c>
      <c r="L124" s="1"/>
      <c r="M124" s="20">
        <f t="shared" si="1"/>
        <v>0</v>
      </c>
    </row>
    <row r="125" spans="1:13" ht="20.100000000000001" customHeight="1" x14ac:dyDescent="0.15">
      <c r="A125" s="1" t="s">
        <v>10026</v>
      </c>
      <c r="B125" s="1" t="s">
        <v>10030</v>
      </c>
      <c r="C125" s="1" t="s">
        <v>10089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84</v>
      </c>
      <c r="J125" s="1" t="s">
        <v>130</v>
      </c>
      <c r="K125" s="1" t="s">
        <v>10090</v>
      </c>
      <c r="L125" s="1"/>
      <c r="M125" s="20">
        <f t="shared" si="1"/>
        <v>1</v>
      </c>
    </row>
    <row r="126" spans="1:13" ht="20.100000000000001" customHeight="1" x14ac:dyDescent="0.15">
      <c r="A126" s="1" t="s">
        <v>10026</v>
      </c>
      <c r="B126" s="1" t="s">
        <v>10030</v>
      </c>
      <c r="C126" s="1" t="s">
        <v>10091</v>
      </c>
      <c r="D126" s="1" t="s">
        <v>78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84</v>
      </c>
      <c r="J126" s="1" t="s">
        <v>130</v>
      </c>
      <c r="K126" s="1" t="s">
        <v>10092</v>
      </c>
      <c r="L126" s="1"/>
      <c r="M126" s="20">
        <f t="shared" si="1"/>
        <v>1</v>
      </c>
    </row>
    <row r="127" spans="1:13" ht="20.100000000000001" customHeight="1" x14ac:dyDescent="0.15">
      <c r="A127" s="1" t="s">
        <v>10026</v>
      </c>
      <c r="B127" s="1" t="s">
        <v>10030</v>
      </c>
      <c r="C127" s="1" t="s">
        <v>10093</v>
      </c>
      <c r="D127" s="1" t="s">
        <v>78</v>
      </c>
      <c r="E127" s="1" t="s">
        <v>51</v>
      </c>
      <c r="F127" s="1" t="s">
        <v>51</v>
      </c>
      <c r="G127" s="1" t="s">
        <v>52</v>
      </c>
      <c r="H127" s="1" t="s">
        <v>53</v>
      </c>
      <c r="I127" s="1" t="s">
        <v>84</v>
      </c>
      <c r="J127" s="1" t="s">
        <v>130</v>
      </c>
      <c r="K127" s="1" t="s">
        <v>10094</v>
      </c>
      <c r="L127" s="1"/>
      <c r="M127" s="20">
        <f t="shared" si="1"/>
        <v>1</v>
      </c>
    </row>
    <row r="128" spans="1:13" ht="20.100000000000001" customHeight="1" x14ac:dyDescent="0.15">
      <c r="A128" s="1" t="s">
        <v>10026</v>
      </c>
      <c r="B128" s="1" t="s">
        <v>10030</v>
      </c>
      <c r="C128" s="1" t="s">
        <v>10095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53</v>
      </c>
      <c r="I128" s="1" t="s">
        <v>84</v>
      </c>
      <c r="J128" s="1" t="s">
        <v>130</v>
      </c>
      <c r="K128" s="1" t="s">
        <v>10096</v>
      </c>
      <c r="L128" s="1"/>
      <c r="M128" s="20">
        <f t="shared" si="1"/>
        <v>1</v>
      </c>
    </row>
    <row r="129" spans="1:13" ht="20.100000000000001" customHeight="1" x14ac:dyDescent="0.15">
      <c r="A129" s="1" t="s">
        <v>10026</v>
      </c>
      <c r="B129" s="1" t="s">
        <v>10030</v>
      </c>
      <c r="C129" s="1" t="s">
        <v>10097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53</v>
      </c>
      <c r="I129" s="1" t="s">
        <v>84</v>
      </c>
      <c r="J129" s="1" t="s">
        <v>130</v>
      </c>
      <c r="K129" s="1" t="s">
        <v>10098</v>
      </c>
      <c r="L129" s="1"/>
      <c r="M129" s="20">
        <f t="shared" si="1"/>
        <v>1</v>
      </c>
    </row>
    <row r="130" spans="1:13" ht="20.100000000000001" customHeight="1" x14ac:dyDescent="0.15">
      <c r="A130" s="1" t="s">
        <v>10026</v>
      </c>
      <c r="B130" s="1" t="s">
        <v>10030</v>
      </c>
      <c r="C130" s="1" t="s">
        <v>10099</v>
      </c>
      <c r="D130" s="1" t="s">
        <v>78</v>
      </c>
      <c r="E130" s="1" t="s">
        <v>51</v>
      </c>
      <c r="F130" s="1" t="s">
        <v>51</v>
      </c>
      <c r="G130" s="1" t="s">
        <v>52</v>
      </c>
      <c r="H130" s="1" t="s">
        <v>53</v>
      </c>
      <c r="I130" s="1" t="s">
        <v>84</v>
      </c>
      <c r="J130" s="1" t="s">
        <v>130</v>
      </c>
      <c r="K130" s="1" t="s">
        <v>10100</v>
      </c>
      <c r="L130" s="1"/>
      <c r="M130" s="20">
        <f t="shared" si="1"/>
        <v>1</v>
      </c>
    </row>
    <row r="131" spans="1:13" ht="20.100000000000001" customHeight="1" x14ac:dyDescent="0.15">
      <c r="A131" s="1" t="s">
        <v>10026</v>
      </c>
      <c r="B131" s="1" t="s">
        <v>10030</v>
      </c>
      <c r="C131" s="1" t="s">
        <v>10101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84</v>
      </c>
      <c r="J131" s="1" t="s">
        <v>130</v>
      </c>
      <c r="K131" s="1" t="s">
        <v>10102</v>
      </c>
      <c r="L131" s="1"/>
      <c r="M131" s="20">
        <f t="shared" si="1"/>
        <v>1</v>
      </c>
    </row>
    <row r="132" spans="1:13" ht="20.100000000000001" customHeight="1" x14ac:dyDescent="0.15">
      <c r="A132" s="1" t="s">
        <v>10026</v>
      </c>
      <c r="B132" s="1" t="s">
        <v>10030</v>
      </c>
      <c r="C132" s="1" t="s">
        <v>10103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53</v>
      </c>
      <c r="I132" s="1" t="s">
        <v>84</v>
      </c>
      <c r="J132" s="1" t="s">
        <v>130</v>
      </c>
      <c r="K132" s="1" t="s">
        <v>10104</v>
      </c>
      <c r="L132" s="1"/>
      <c r="M132" s="20">
        <f t="shared" si="1"/>
        <v>1</v>
      </c>
    </row>
    <row r="133" spans="1:13" ht="20.100000000000001" customHeight="1" x14ac:dyDescent="0.15">
      <c r="A133" s="1" t="s">
        <v>10026</v>
      </c>
      <c r="B133" s="1" t="s">
        <v>10030</v>
      </c>
      <c r="C133" s="1" t="s">
        <v>10105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53</v>
      </c>
      <c r="I133" s="1" t="s">
        <v>84</v>
      </c>
      <c r="J133" s="1" t="s">
        <v>130</v>
      </c>
      <c r="K133" s="1" t="s">
        <v>10106</v>
      </c>
      <c r="L133" s="1"/>
      <c r="M133" s="20">
        <f t="shared" si="1"/>
        <v>1</v>
      </c>
    </row>
    <row r="134" spans="1:13" ht="20.100000000000001" customHeight="1" x14ac:dyDescent="0.15">
      <c r="A134" s="1" t="s">
        <v>10026</v>
      </c>
      <c r="B134" s="1" t="s">
        <v>10030</v>
      </c>
      <c r="C134" s="1" t="s">
        <v>10107</v>
      </c>
      <c r="D134" s="1" t="s">
        <v>78</v>
      </c>
      <c r="E134" s="1" t="s">
        <v>51</v>
      </c>
      <c r="F134" s="1" t="s">
        <v>51</v>
      </c>
      <c r="G134" s="1" t="s">
        <v>52</v>
      </c>
      <c r="H134" s="1" t="s">
        <v>53</v>
      </c>
      <c r="I134" s="1" t="s">
        <v>84</v>
      </c>
      <c r="J134" s="1" t="s">
        <v>130</v>
      </c>
      <c r="K134" s="1" t="s">
        <v>10108</v>
      </c>
      <c r="L134" s="1"/>
      <c r="M134" s="20">
        <f t="shared" si="1"/>
        <v>1</v>
      </c>
    </row>
    <row r="135" spans="1:13" ht="20.100000000000001" customHeight="1" x14ac:dyDescent="0.15">
      <c r="A135" s="1" t="s">
        <v>10026</v>
      </c>
      <c r="B135" s="1" t="s">
        <v>10030</v>
      </c>
      <c r="C135" s="1" t="s">
        <v>10109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53</v>
      </c>
      <c r="I135" s="1" t="s">
        <v>84</v>
      </c>
      <c r="J135" s="1" t="s">
        <v>130</v>
      </c>
      <c r="K135" s="1" t="s">
        <v>10110</v>
      </c>
      <c r="L135" s="1"/>
      <c r="M135" s="20">
        <f t="shared" si="1"/>
        <v>1</v>
      </c>
    </row>
    <row r="136" spans="1:13" ht="20.100000000000001" customHeight="1" x14ac:dyDescent="0.15">
      <c r="A136" s="1" t="s">
        <v>10026</v>
      </c>
      <c r="B136" s="1" t="s">
        <v>10030</v>
      </c>
      <c r="C136" s="1" t="s">
        <v>10111</v>
      </c>
      <c r="D136" s="1" t="s">
        <v>849</v>
      </c>
      <c r="E136" s="1" t="s">
        <v>51</v>
      </c>
      <c r="F136" s="1" t="s">
        <v>26832</v>
      </c>
      <c r="G136" s="1" t="s">
        <v>82</v>
      </c>
      <c r="H136" s="1" t="s">
        <v>129</v>
      </c>
      <c r="I136" s="1" t="s">
        <v>84</v>
      </c>
      <c r="J136" s="1" t="s">
        <v>130</v>
      </c>
      <c r="K136" s="1" t="s">
        <v>10112</v>
      </c>
      <c r="L136" s="1"/>
      <c r="M136" s="20">
        <f t="shared" si="1"/>
        <v>0</v>
      </c>
    </row>
    <row r="137" spans="1:13" ht="20.100000000000001" customHeight="1" x14ac:dyDescent="0.15">
      <c r="A137" s="1" t="s">
        <v>10026</v>
      </c>
      <c r="B137" s="1" t="s">
        <v>10030</v>
      </c>
      <c r="C137" s="1" t="s">
        <v>10113</v>
      </c>
      <c r="D137" s="1" t="s">
        <v>849</v>
      </c>
      <c r="E137" s="1" t="s">
        <v>51</v>
      </c>
      <c r="F137" s="1" t="s">
        <v>26832</v>
      </c>
      <c r="G137" s="1" t="s">
        <v>82</v>
      </c>
      <c r="H137" s="1" t="s">
        <v>83</v>
      </c>
      <c r="I137" s="1" t="s">
        <v>84</v>
      </c>
      <c r="J137" s="1" t="s">
        <v>9120</v>
      </c>
      <c r="K137" s="1" t="s">
        <v>10114</v>
      </c>
      <c r="L137" s="1"/>
      <c r="M137" s="20">
        <f t="shared" ref="M137:M200" si="2">IF(F137="○",1,0)</f>
        <v>0</v>
      </c>
    </row>
    <row r="138" spans="1:13" ht="20.100000000000001" customHeight="1" x14ac:dyDescent="0.15">
      <c r="A138" s="1" t="s">
        <v>10026</v>
      </c>
      <c r="B138" s="1" t="s">
        <v>10030</v>
      </c>
      <c r="C138" s="1" t="s">
        <v>10115</v>
      </c>
      <c r="D138" s="1" t="s">
        <v>849</v>
      </c>
      <c r="E138" s="1" t="s">
        <v>51</v>
      </c>
      <c r="F138" s="1" t="s">
        <v>26832</v>
      </c>
      <c r="G138" s="1" t="s">
        <v>82</v>
      </c>
      <c r="H138" s="1" t="s">
        <v>83</v>
      </c>
      <c r="I138" s="1" t="s">
        <v>84</v>
      </c>
      <c r="J138" s="1" t="s">
        <v>9120</v>
      </c>
      <c r="K138" s="1" t="s">
        <v>10116</v>
      </c>
      <c r="L138" s="1"/>
      <c r="M138" s="20">
        <f t="shared" si="2"/>
        <v>0</v>
      </c>
    </row>
    <row r="139" spans="1:13" ht="20.100000000000001" customHeight="1" x14ac:dyDescent="0.15">
      <c r="A139" s="1" t="s">
        <v>10026</v>
      </c>
      <c r="B139" s="1" t="s">
        <v>10030</v>
      </c>
      <c r="C139" s="1" t="s">
        <v>10117</v>
      </c>
      <c r="D139" s="1" t="s">
        <v>849</v>
      </c>
      <c r="E139" s="1" t="s">
        <v>51</v>
      </c>
      <c r="F139" s="1" t="s">
        <v>26832</v>
      </c>
      <c r="G139" s="1" t="s">
        <v>82</v>
      </c>
      <c r="H139" s="1" t="s">
        <v>83</v>
      </c>
      <c r="I139" s="1" t="s">
        <v>84</v>
      </c>
      <c r="J139" s="1" t="s">
        <v>9120</v>
      </c>
      <c r="K139" s="1" t="s">
        <v>10118</v>
      </c>
      <c r="L139" s="1"/>
      <c r="M139" s="20">
        <f t="shared" si="2"/>
        <v>0</v>
      </c>
    </row>
    <row r="140" spans="1:13" ht="20.100000000000001" customHeight="1" x14ac:dyDescent="0.15">
      <c r="A140" s="1" t="s">
        <v>10026</v>
      </c>
      <c r="B140" s="1" t="s">
        <v>10119</v>
      </c>
      <c r="C140" s="1" t="s">
        <v>10120</v>
      </c>
      <c r="D140" s="1" t="s">
        <v>50</v>
      </c>
      <c r="E140" s="1" t="s">
        <v>51</v>
      </c>
      <c r="F140" s="1" t="s">
        <v>51</v>
      </c>
      <c r="G140" s="1" t="s">
        <v>52</v>
      </c>
      <c r="H140" s="1" t="s">
        <v>53</v>
      </c>
      <c r="I140" s="1" t="s">
        <v>84</v>
      </c>
      <c r="J140" s="1" t="s">
        <v>130</v>
      </c>
      <c r="K140" s="1" t="s">
        <v>10121</v>
      </c>
      <c r="L140" s="1"/>
      <c r="M140" s="20">
        <f t="shared" si="2"/>
        <v>1</v>
      </c>
    </row>
    <row r="141" spans="1:13" ht="20.100000000000001" customHeight="1" x14ac:dyDescent="0.15">
      <c r="A141" s="1" t="s">
        <v>10026</v>
      </c>
      <c r="B141" s="1" t="s">
        <v>10119</v>
      </c>
      <c r="C141" s="1" t="s">
        <v>10122</v>
      </c>
      <c r="D141" s="1" t="s">
        <v>50</v>
      </c>
      <c r="E141" s="1" t="s">
        <v>51</v>
      </c>
      <c r="F141" s="1" t="s">
        <v>51</v>
      </c>
      <c r="G141" s="1" t="s">
        <v>52</v>
      </c>
      <c r="H141" s="1" t="s">
        <v>53</v>
      </c>
      <c r="I141" s="1" t="s">
        <v>84</v>
      </c>
      <c r="J141" s="1" t="s">
        <v>130</v>
      </c>
      <c r="K141" s="1" t="s">
        <v>10123</v>
      </c>
      <c r="L141" s="1"/>
      <c r="M141" s="20">
        <f t="shared" si="2"/>
        <v>1</v>
      </c>
    </row>
    <row r="142" spans="1:13" ht="20.100000000000001" customHeight="1" x14ac:dyDescent="0.15">
      <c r="A142" s="1" t="s">
        <v>10026</v>
      </c>
      <c r="B142" s="1" t="s">
        <v>10119</v>
      </c>
      <c r="C142" s="1" t="s">
        <v>10124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53</v>
      </c>
      <c r="I142" s="1" t="s">
        <v>84</v>
      </c>
      <c r="J142" s="1" t="s">
        <v>130</v>
      </c>
      <c r="K142" s="1" t="s">
        <v>10125</v>
      </c>
      <c r="L142" s="1"/>
      <c r="M142" s="20">
        <f t="shared" si="2"/>
        <v>1</v>
      </c>
    </row>
    <row r="143" spans="1:13" ht="20.100000000000001" customHeight="1" x14ac:dyDescent="0.15">
      <c r="A143" s="1" t="s">
        <v>10026</v>
      </c>
      <c r="B143" s="1" t="s">
        <v>10119</v>
      </c>
      <c r="C143" s="1" t="s">
        <v>10126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84</v>
      </c>
      <c r="J143" s="1" t="s">
        <v>130</v>
      </c>
      <c r="K143" s="1" t="s">
        <v>10127</v>
      </c>
      <c r="L143" s="1"/>
      <c r="M143" s="20">
        <f t="shared" si="2"/>
        <v>1</v>
      </c>
    </row>
    <row r="144" spans="1:13" ht="20.100000000000001" customHeight="1" x14ac:dyDescent="0.15">
      <c r="A144" s="1" t="s">
        <v>10026</v>
      </c>
      <c r="B144" s="1" t="s">
        <v>10119</v>
      </c>
      <c r="C144" s="1" t="s">
        <v>10128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84</v>
      </c>
      <c r="J144" s="1" t="s">
        <v>130</v>
      </c>
      <c r="K144" s="1" t="s">
        <v>10129</v>
      </c>
      <c r="L144" s="1"/>
      <c r="M144" s="20">
        <f t="shared" si="2"/>
        <v>1</v>
      </c>
    </row>
    <row r="145" spans="1:13" ht="20.100000000000001" customHeight="1" x14ac:dyDescent="0.15">
      <c r="A145" s="1" t="s">
        <v>10026</v>
      </c>
      <c r="B145" s="1" t="s">
        <v>10119</v>
      </c>
      <c r="C145" s="1" t="s">
        <v>10130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84</v>
      </c>
      <c r="J145" s="1" t="s">
        <v>130</v>
      </c>
      <c r="K145" s="1" t="s">
        <v>10131</v>
      </c>
      <c r="L145" s="1"/>
      <c r="M145" s="20">
        <f t="shared" si="2"/>
        <v>1</v>
      </c>
    </row>
    <row r="146" spans="1:13" ht="20.100000000000001" customHeight="1" x14ac:dyDescent="0.15">
      <c r="A146" s="1" t="s">
        <v>10026</v>
      </c>
      <c r="B146" s="1" t="s">
        <v>10119</v>
      </c>
      <c r="C146" s="1" t="s">
        <v>10132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84</v>
      </c>
      <c r="J146" s="1" t="s">
        <v>130</v>
      </c>
      <c r="K146" s="1" t="s">
        <v>10133</v>
      </c>
      <c r="L146" s="1"/>
      <c r="M146" s="20">
        <f t="shared" si="2"/>
        <v>1</v>
      </c>
    </row>
    <row r="147" spans="1:13" ht="20.100000000000001" customHeight="1" x14ac:dyDescent="0.15">
      <c r="A147" s="1" t="s">
        <v>10026</v>
      </c>
      <c r="B147" s="1" t="s">
        <v>10134</v>
      </c>
      <c r="C147" s="1" t="s">
        <v>10135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84</v>
      </c>
      <c r="J147" s="1" t="s">
        <v>130</v>
      </c>
      <c r="K147" s="1" t="s">
        <v>10136</v>
      </c>
      <c r="L147" s="1"/>
      <c r="M147" s="20">
        <f t="shared" si="2"/>
        <v>1</v>
      </c>
    </row>
    <row r="148" spans="1:13" ht="20.100000000000001" customHeight="1" x14ac:dyDescent="0.15">
      <c r="A148" s="1" t="s">
        <v>10026</v>
      </c>
      <c r="B148" s="1" t="s">
        <v>10134</v>
      </c>
      <c r="C148" s="1" t="s">
        <v>10137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84</v>
      </c>
      <c r="J148" s="1" t="s">
        <v>130</v>
      </c>
      <c r="K148" s="1" t="s">
        <v>10138</v>
      </c>
      <c r="L148" s="1"/>
      <c r="M148" s="20">
        <f t="shared" si="2"/>
        <v>1</v>
      </c>
    </row>
    <row r="149" spans="1:13" ht="20.100000000000001" customHeight="1" x14ac:dyDescent="0.15">
      <c r="A149" s="1" t="s">
        <v>10026</v>
      </c>
      <c r="B149" s="1" t="s">
        <v>10134</v>
      </c>
      <c r="C149" s="1" t="s">
        <v>10139</v>
      </c>
      <c r="D149" s="1" t="s">
        <v>849</v>
      </c>
      <c r="E149" s="1" t="s">
        <v>51</v>
      </c>
      <c r="F149" s="1" t="s">
        <v>26832</v>
      </c>
      <c r="G149" s="1" t="s">
        <v>82</v>
      </c>
      <c r="H149" s="1" t="s">
        <v>83</v>
      </c>
      <c r="I149" s="1" t="s">
        <v>84</v>
      </c>
      <c r="J149" s="1" t="s">
        <v>9120</v>
      </c>
      <c r="K149" s="1" t="s">
        <v>10140</v>
      </c>
      <c r="L149" s="1"/>
      <c r="M149" s="20">
        <f t="shared" si="2"/>
        <v>0</v>
      </c>
    </row>
    <row r="150" spans="1:13" ht="20.100000000000001" customHeight="1" x14ac:dyDescent="0.15">
      <c r="A150" s="1" t="s">
        <v>10026</v>
      </c>
      <c r="B150" s="1" t="s">
        <v>10141</v>
      </c>
      <c r="C150" s="1" t="s">
        <v>10142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84</v>
      </c>
      <c r="J150" s="1" t="s">
        <v>130</v>
      </c>
      <c r="K150" s="1" t="s">
        <v>10143</v>
      </c>
      <c r="L150" s="1"/>
      <c r="M150" s="20">
        <f t="shared" si="2"/>
        <v>1</v>
      </c>
    </row>
    <row r="151" spans="1:13" ht="20.100000000000001" customHeight="1" x14ac:dyDescent="0.15">
      <c r="A151" s="1" t="s">
        <v>10026</v>
      </c>
      <c r="B151" s="1" t="s">
        <v>10141</v>
      </c>
      <c r="C151" s="1" t="s">
        <v>10144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84</v>
      </c>
      <c r="J151" s="1" t="s">
        <v>130</v>
      </c>
      <c r="K151" s="1" t="s">
        <v>10145</v>
      </c>
      <c r="L151" s="1"/>
      <c r="M151" s="20">
        <f t="shared" si="2"/>
        <v>1</v>
      </c>
    </row>
    <row r="152" spans="1:13" ht="20.100000000000001" customHeight="1" x14ac:dyDescent="0.15">
      <c r="A152" s="1" t="s">
        <v>10026</v>
      </c>
      <c r="B152" s="1" t="s">
        <v>10141</v>
      </c>
      <c r="C152" s="1" t="s">
        <v>10146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84</v>
      </c>
      <c r="J152" s="1" t="s">
        <v>130</v>
      </c>
      <c r="K152" s="1" t="s">
        <v>10147</v>
      </c>
      <c r="L152" s="1"/>
      <c r="M152" s="20">
        <f t="shared" si="2"/>
        <v>1</v>
      </c>
    </row>
    <row r="153" spans="1:13" ht="20.100000000000001" customHeight="1" x14ac:dyDescent="0.15">
      <c r="A153" s="1" t="s">
        <v>10026</v>
      </c>
      <c r="B153" s="1" t="s">
        <v>10141</v>
      </c>
      <c r="C153" s="1" t="s">
        <v>10148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84</v>
      </c>
      <c r="J153" s="1" t="s">
        <v>130</v>
      </c>
      <c r="K153" s="1" t="s">
        <v>10149</v>
      </c>
      <c r="L153" s="1"/>
      <c r="M153" s="20">
        <f t="shared" si="2"/>
        <v>1</v>
      </c>
    </row>
    <row r="154" spans="1:13" ht="20.100000000000001" customHeight="1" x14ac:dyDescent="0.15">
      <c r="A154" s="1" t="s">
        <v>10026</v>
      </c>
      <c r="B154" s="1" t="s">
        <v>10141</v>
      </c>
      <c r="C154" s="1" t="s">
        <v>10150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84</v>
      </c>
      <c r="J154" s="1" t="s">
        <v>130</v>
      </c>
      <c r="K154" s="1" t="s">
        <v>10151</v>
      </c>
      <c r="L154" s="1"/>
      <c r="M154" s="20">
        <f t="shared" si="2"/>
        <v>1</v>
      </c>
    </row>
    <row r="155" spans="1:13" ht="20.100000000000001" customHeight="1" x14ac:dyDescent="0.15">
      <c r="A155" s="1" t="s">
        <v>10026</v>
      </c>
      <c r="B155" s="1" t="s">
        <v>10141</v>
      </c>
      <c r="C155" s="1" t="s">
        <v>10152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84</v>
      </c>
      <c r="J155" s="1" t="s">
        <v>130</v>
      </c>
      <c r="K155" s="1" t="s">
        <v>10153</v>
      </c>
      <c r="L155" s="1"/>
      <c r="M155" s="20">
        <f t="shared" si="2"/>
        <v>1</v>
      </c>
    </row>
    <row r="156" spans="1:13" ht="20.100000000000001" customHeight="1" x14ac:dyDescent="0.15">
      <c r="A156" s="1" t="s">
        <v>10026</v>
      </c>
      <c r="B156" s="1" t="s">
        <v>10141</v>
      </c>
      <c r="C156" s="1" t="s">
        <v>10154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53</v>
      </c>
      <c r="I156" s="1" t="s">
        <v>84</v>
      </c>
      <c r="J156" s="1" t="s">
        <v>130</v>
      </c>
      <c r="K156" s="1" t="s">
        <v>10155</v>
      </c>
      <c r="L156" s="1"/>
      <c r="M156" s="20">
        <f t="shared" si="2"/>
        <v>1</v>
      </c>
    </row>
    <row r="157" spans="1:13" ht="20.100000000000001" customHeight="1" x14ac:dyDescent="0.15">
      <c r="A157" s="1" t="s">
        <v>10026</v>
      </c>
      <c r="B157" s="1" t="s">
        <v>10141</v>
      </c>
      <c r="C157" s="1" t="s">
        <v>10156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84</v>
      </c>
      <c r="J157" s="1" t="s">
        <v>130</v>
      </c>
      <c r="K157" s="1" t="s">
        <v>10157</v>
      </c>
      <c r="L157" s="1"/>
      <c r="M157" s="20">
        <f t="shared" si="2"/>
        <v>1</v>
      </c>
    </row>
    <row r="158" spans="1:13" ht="20.100000000000001" customHeight="1" x14ac:dyDescent="0.15">
      <c r="A158" s="1" t="s">
        <v>10026</v>
      </c>
      <c r="B158" s="1" t="s">
        <v>10141</v>
      </c>
      <c r="C158" s="1" t="s">
        <v>10158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84</v>
      </c>
      <c r="J158" s="1" t="s">
        <v>130</v>
      </c>
      <c r="K158" s="1" t="s">
        <v>10159</v>
      </c>
      <c r="L158" s="1"/>
      <c r="M158" s="20">
        <f t="shared" si="2"/>
        <v>1</v>
      </c>
    </row>
    <row r="159" spans="1:13" ht="20.100000000000001" customHeight="1" x14ac:dyDescent="0.15">
      <c r="A159" s="1" t="s">
        <v>10026</v>
      </c>
      <c r="B159" s="1" t="s">
        <v>10141</v>
      </c>
      <c r="C159" s="1" t="s">
        <v>10160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84</v>
      </c>
      <c r="J159" s="1" t="s">
        <v>130</v>
      </c>
      <c r="K159" s="1" t="s">
        <v>10161</v>
      </c>
      <c r="L159" s="1"/>
      <c r="M159" s="20">
        <f t="shared" si="2"/>
        <v>1</v>
      </c>
    </row>
    <row r="160" spans="1:13" ht="20.100000000000001" customHeight="1" x14ac:dyDescent="0.15">
      <c r="A160" s="1" t="s">
        <v>10026</v>
      </c>
      <c r="B160" s="1" t="s">
        <v>10141</v>
      </c>
      <c r="C160" s="1" t="s">
        <v>10162</v>
      </c>
      <c r="D160" s="1" t="s">
        <v>50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84</v>
      </c>
      <c r="J160" s="1" t="s">
        <v>130</v>
      </c>
      <c r="K160" s="1" t="s">
        <v>10163</v>
      </c>
      <c r="L160" s="1"/>
      <c r="M160" s="20">
        <f t="shared" si="2"/>
        <v>1</v>
      </c>
    </row>
    <row r="161" spans="1:13" ht="20.100000000000001" customHeight="1" x14ac:dyDescent="0.15">
      <c r="A161" s="1" t="s">
        <v>10026</v>
      </c>
      <c r="B161" s="1" t="s">
        <v>10141</v>
      </c>
      <c r="C161" s="1" t="s">
        <v>10164</v>
      </c>
      <c r="D161" s="1" t="s">
        <v>50</v>
      </c>
      <c r="E161" s="1" t="s">
        <v>51</v>
      </c>
      <c r="F161" s="1" t="s">
        <v>51</v>
      </c>
      <c r="G161" s="1" t="s">
        <v>52</v>
      </c>
      <c r="H161" s="1" t="s">
        <v>53</v>
      </c>
      <c r="I161" s="1" t="s">
        <v>84</v>
      </c>
      <c r="J161" s="1" t="s">
        <v>130</v>
      </c>
      <c r="K161" s="1" t="s">
        <v>10165</v>
      </c>
      <c r="L161" s="1"/>
      <c r="M161" s="20">
        <f t="shared" si="2"/>
        <v>1</v>
      </c>
    </row>
    <row r="162" spans="1:13" ht="20.100000000000001" customHeight="1" x14ac:dyDescent="0.15">
      <c r="A162" s="1" t="s">
        <v>10026</v>
      </c>
      <c r="B162" s="1" t="s">
        <v>10141</v>
      </c>
      <c r="C162" s="1" t="s">
        <v>10166</v>
      </c>
      <c r="D162" s="1" t="s">
        <v>50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84</v>
      </c>
      <c r="J162" s="1" t="s">
        <v>130</v>
      </c>
      <c r="K162" s="1" t="s">
        <v>10167</v>
      </c>
      <c r="L162" s="1"/>
      <c r="M162" s="20">
        <f t="shared" si="2"/>
        <v>1</v>
      </c>
    </row>
    <row r="163" spans="1:13" ht="20.100000000000001" customHeight="1" x14ac:dyDescent="0.15">
      <c r="A163" s="1" t="s">
        <v>10026</v>
      </c>
      <c r="B163" s="1" t="s">
        <v>10141</v>
      </c>
      <c r="C163" s="1" t="s">
        <v>10168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84</v>
      </c>
      <c r="J163" s="1" t="s">
        <v>130</v>
      </c>
      <c r="K163" s="1" t="s">
        <v>10169</v>
      </c>
      <c r="L163" s="1"/>
      <c r="M163" s="20">
        <f t="shared" si="2"/>
        <v>1</v>
      </c>
    </row>
    <row r="164" spans="1:13" ht="20.100000000000001" customHeight="1" x14ac:dyDescent="0.15">
      <c r="A164" s="1" t="s">
        <v>10026</v>
      </c>
      <c r="B164" s="1" t="s">
        <v>10141</v>
      </c>
      <c r="C164" s="1" t="s">
        <v>10170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84</v>
      </c>
      <c r="J164" s="1" t="s">
        <v>130</v>
      </c>
      <c r="K164" s="1" t="s">
        <v>10171</v>
      </c>
      <c r="L164" s="1"/>
      <c r="M164" s="20">
        <f t="shared" si="2"/>
        <v>1</v>
      </c>
    </row>
    <row r="165" spans="1:13" ht="20.100000000000001" customHeight="1" x14ac:dyDescent="0.15">
      <c r="A165" s="1" t="s">
        <v>10026</v>
      </c>
      <c r="B165" s="1" t="s">
        <v>10141</v>
      </c>
      <c r="C165" s="1" t="s">
        <v>10172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84</v>
      </c>
      <c r="J165" s="1" t="s">
        <v>130</v>
      </c>
      <c r="K165" s="1" t="s">
        <v>10173</v>
      </c>
      <c r="L165" s="1"/>
      <c r="M165" s="20">
        <f t="shared" si="2"/>
        <v>1</v>
      </c>
    </row>
    <row r="166" spans="1:13" ht="20.100000000000001" customHeight="1" x14ac:dyDescent="0.15">
      <c r="A166" s="1" t="s">
        <v>10026</v>
      </c>
      <c r="B166" s="1" t="s">
        <v>10141</v>
      </c>
      <c r="C166" s="1" t="s">
        <v>10174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84</v>
      </c>
      <c r="J166" s="1" t="s">
        <v>130</v>
      </c>
      <c r="K166" s="1" t="s">
        <v>10175</v>
      </c>
      <c r="L166" s="1"/>
      <c r="M166" s="20">
        <f t="shared" si="2"/>
        <v>1</v>
      </c>
    </row>
    <row r="167" spans="1:13" ht="20.100000000000001" customHeight="1" x14ac:dyDescent="0.15">
      <c r="A167" s="1" t="s">
        <v>10026</v>
      </c>
      <c r="B167" s="1" t="s">
        <v>10141</v>
      </c>
      <c r="C167" s="1" t="s">
        <v>10176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84</v>
      </c>
      <c r="J167" s="1" t="s">
        <v>130</v>
      </c>
      <c r="K167" s="1" t="s">
        <v>10177</v>
      </c>
      <c r="L167" s="1"/>
      <c r="M167" s="20">
        <f t="shared" si="2"/>
        <v>1</v>
      </c>
    </row>
    <row r="168" spans="1:13" ht="20.100000000000001" customHeight="1" x14ac:dyDescent="0.15">
      <c r="A168" s="1" t="s">
        <v>10026</v>
      </c>
      <c r="B168" s="1" t="s">
        <v>10141</v>
      </c>
      <c r="C168" s="1" t="s">
        <v>10178</v>
      </c>
      <c r="D168" s="1" t="s">
        <v>50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84</v>
      </c>
      <c r="J168" s="1" t="s">
        <v>130</v>
      </c>
      <c r="K168" s="1" t="s">
        <v>10179</v>
      </c>
      <c r="L168" s="1"/>
      <c r="M168" s="20">
        <f t="shared" si="2"/>
        <v>1</v>
      </c>
    </row>
    <row r="169" spans="1:13" ht="20.100000000000001" customHeight="1" x14ac:dyDescent="0.15">
      <c r="A169" s="1" t="s">
        <v>10026</v>
      </c>
      <c r="B169" s="1" t="s">
        <v>10141</v>
      </c>
      <c r="C169" s="1" t="s">
        <v>10180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84</v>
      </c>
      <c r="J169" s="1" t="s">
        <v>130</v>
      </c>
      <c r="K169" s="1" t="s">
        <v>10181</v>
      </c>
      <c r="L169" s="1"/>
      <c r="M169" s="20">
        <f t="shared" si="2"/>
        <v>1</v>
      </c>
    </row>
    <row r="170" spans="1:13" ht="20.100000000000001" customHeight="1" x14ac:dyDescent="0.15">
      <c r="A170" s="1" t="s">
        <v>10026</v>
      </c>
      <c r="B170" s="1" t="s">
        <v>10141</v>
      </c>
      <c r="C170" s="1" t="s">
        <v>10182</v>
      </c>
      <c r="D170" s="1" t="s">
        <v>78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84</v>
      </c>
      <c r="J170" s="1" t="s">
        <v>130</v>
      </c>
      <c r="K170" s="1" t="s">
        <v>10183</v>
      </c>
      <c r="L170" s="1"/>
      <c r="M170" s="20">
        <f t="shared" si="2"/>
        <v>1</v>
      </c>
    </row>
    <row r="171" spans="1:13" ht="20.100000000000001" customHeight="1" x14ac:dyDescent="0.15">
      <c r="A171" s="1" t="s">
        <v>10026</v>
      </c>
      <c r="B171" s="1" t="s">
        <v>10141</v>
      </c>
      <c r="C171" s="1" t="s">
        <v>10184</v>
      </c>
      <c r="D171" s="1" t="s">
        <v>78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84</v>
      </c>
      <c r="J171" s="1" t="s">
        <v>130</v>
      </c>
      <c r="K171" s="1" t="s">
        <v>10185</v>
      </c>
      <c r="L171" s="1"/>
      <c r="M171" s="20">
        <f t="shared" si="2"/>
        <v>1</v>
      </c>
    </row>
    <row r="172" spans="1:13" ht="20.100000000000001" customHeight="1" x14ac:dyDescent="0.15">
      <c r="A172" s="1" t="s">
        <v>10026</v>
      </c>
      <c r="B172" s="1" t="s">
        <v>10141</v>
      </c>
      <c r="C172" s="1" t="s">
        <v>10186</v>
      </c>
      <c r="D172" s="1" t="s">
        <v>78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84</v>
      </c>
      <c r="J172" s="1" t="s">
        <v>130</v>
      </c>
      <c r="K172" s="1" t="s">
        <v>10187</v>
      </c>
      <c r="L172" s="1"/>
      <c r="M172" s="20">
        <f t="shared" si="2"/>
        <v>1</v>
      </c>
    </row>
    <row r="173" spans="1:13" ht="20.100000000000001" customHeight="1" x14ac:dyDescent="0.15">
      <c r="A173" s="1" t="s">
        <v>10026</v>
      </c>
      <c r="B173" s="1" t="s">
        <v>10141</v>
      </c>
      <c r="C173" s="1" t="s">
        <v>10188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84</v>
      </c>
      <c r="J173" s="1" t="s">
        <v>130</v>
      </c>
      <c r="K173" s="1" t="s">
        <v>10189</v>
      </c>
      <c r="L173" s="1"/>
      <c r="M173" s="20">
        <f t="shared" si="2"/>
        <v>1</v>
      </c>
    </row>
    <row r="174" spans="1:13" ht="20.100000000000001" customHeight="1" x14ac:dyDescent="0.15">
      <c r="A174" s="1" t="s">
        <v>10026</v>
      </c>
      <c r="B174" s="1" t="s">
        <v>10141</v>
      </c>
      <c r="C174" s="1" t="s">
        <v>10190</v>
      </c>
      <c r="D174" s="1" t="s">
        <v>78</v>
      </c>
      <c r="E174" s="1" t="s">
        <v>51</v>
      </c>
      <c r="F174" s="1" t="s">
        <v>51</v>
      </c>
      <c r="G174" s="1" t="s">
        <v>52</v>
      </c>
      <c r="H174" s="1" t="s">
        <v>53</v>
      </c>
      <c r="I174" s="1" t="s">
        <v>84</v>
      </c>
      <c r="J174" s="1" t="s">
        <v>130</v>
      </c>
      <c r="K174" s="1" t="s">
        <v>10191</v>
      </c>
      <c r="L174" s="1"/>
      <c r="M174" s="20">
        <f t="shared" si="2"/>
        <v>1</v>
      </c>
    </row>
    <row r="175" spans="1:13" ht="20.100000000000001" customHeight="1" x14ac:dyDescent="0.15">
      <c r="A175" s="1" t="s">
        <v>10026</v>
      </c>
      <c r="B175" s="1" t="s">
        <v>10141</v>
      </c>
      <c r="C175" s="1" t="s">
        <v>10192</v>
      </c>
      <c r="D175" s="1" t="s">
        <v>78</v>
      </c>
      <c r="E175" s="1" t="s">
        <v>51</v>
      </c>
      <c r="F175" s="1" t="s">
        <v>51</v>
      </c>
      <c r="G175" s="1" t="s">
        <v>52</v>
      </c>
      <c r="H175" s="1" t="s">
        <v>53</v>
      </c>
      <c r="I175" s="1" t="s">
        <v>84</v>
      </c>
      <c r="J175" s="1" t="s">
        <v>130</v>
      </c>
      <c r="K175" s="1" t="s">
        <v>10193</v>
      </c>
      <c r="L175" s="1"/>
      <c r="M175" s="20">
        <f t="shared" si="2"/>
        <v>1</v>
      </c>
    </row>
    <row r="176" spans="1:13" ht="20.100000000000001" customHeight="1" x14ac:dyDescent="0.15">
      <c r="A176" s="1" t="s">
        <v>10026</v>
      </c>
      <c r="B176" s="1" t="s">
        <v>10141</v>
      </c>
      <c r="C176" s="1" t="s">
        <v>10194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53</v>
      </c>
      <c r="I176" s="1" t="s">
        <v>84</v>
      </c>
      <c r="J176" s="1" t="s">
        <v>130</v>
      </c>
      <c r="K176" s="1" t="s">
        <v>10195</v>
      </c>
      <c r="L176" s="1"/>
      <c r="M176" s="20">
        <f t="shared" si="2"/>
        <v>1</v>
      </c>
    </row>
    <row r="177" spans="1:13" ht="20.100000000000001" customHeight="1" x14ac:dyDescent="0.15">
      <c r="A177" s="1" t="s">
        <v>10026</v>
      </c>
      <c r="B177" s="1" t="s">
        <v>10141</v>
      </c>
      <c r="C177" s="1" t="s">
        <v>10196</v>
      </c>
      <c r="D177" s="1" t="s">
        <v>849</v>
      </c>
      <c r="E177" s="1" t="s">
        <v>51</v>
      </c>
      <c r="F177" s="1" t="s">
        <v>26832</v>
      </c>
      <c r="G177" s="1" t="s">
        <v>82</v>
      </c>
      <c r="H177" s="1" t="s">
        <v>129</v>
      </c>
      <c r="I177" s="1" t="s">
        <v>84</v>
      </c>
      <c r="J177" s="1" t="s">
        <v>130</v>
      </c>
      <c r="K177" s="1" t="s">
        <v>10197</v>
      </c>
      <c r="L177" s="1"/>
      <c r="M177" s="20">
        <f t="shared" si="2"/>
        <v>0</v>
      </c>
    </row>
    <row r="178" spans="1:13" ht="20.100000000000001" customHeight="1" x14ac:dyDescent="0.15">
      <c r="A178" s="1" t="s">
        <v>10026</v>
      </c>
      <c r="B178" s="1" t="s">
        <v>10141</v>
      </c>
      <c r="C178" s="1" t="s">
        <v>10198</v>
      </c>
      <c r="D178" s="1" t="s">
        <v>849</v>
      </c>
      <c r="E178" s="1" t="s">
        <v>51</v>
      </c>
      <c r="F178" s="1" t="s">
        <v>26832</v>
      </c>
      <c r="G178" s="1" t="s">
        <v>82</v>
      </c>
      <c r="H178" s="1" t="s">
        <v>129</v>
      </c>
      <c r="I178" s="1" t="s">
        <v>84</v>
      </c>
      <c r="J178" s="1" t="s">
        <v>130</v>
      </c>
      <c r="K178" s="1" t="s">
        <v>10199</v>
      </c>
      <c r="L178" s="1"/>
      <c r="M178" s="20">
        <f t="shared" si="2"/>
        <v>0</v>
      </c>
    </row>
    <row r="179" spans="1:13" ht="20.100000000000001" customHeight="1" x14ac:dyDescent="0.15">
      <c r="A179" s="1" t="s">
        <v>10026</v>
      </c>
      <c r="B179" s="1" t="s">
        <v>10141</v>
      </c>
      <c r="C179" s="1" t="s">
        <v>10200</v>
      </c>
      <c r="D179" s="1" t="s">
        <v>849</v>
      </c>
      <c r="E179" s="1" t="s">
        <v>51</v>
      </c>
      <c r="F179" s="1" t="s">
        <v>26832</v>
      </c>
      <c r="G179" s="1" t="s">
        <v>82</v>
      </c>
      <c r="H179" s="1" t="s">
        <v>83</v>
      </c>
      <c r="I179" s="1" t="s">
        <v>84</v>
      </c>
      <c r="J179" s="1" t="s">
        <v>9120</v>
      </c>
      <c r="K179" s="1" t="s">
        <v>10201</v>
      </c>
      <c r="L179" s="1"/>
      <c r="M179" s="20">
        <f t="shared" si="2"/>
        <v>0</v>
      </c>
    </row>
    <row r="180" spans="1:13" ht="20.100000000000001" customHeight="1" x14ac:dyDescent="0.15">
      <c r="A180" s="1" t="s">
        <v>10026</v>
      </c>
      <c r="B180" s="1" t="s">
        <v>10141</v>
      </c>
      <c r="C180" s="1" t="s">
        <v>10202</v>
      </c>
      <c r="D180" s="1" t="s">
        <v>849</v>
      </c>
      <c r="E180" s="1" t="s">
        <v>51</v>
      </c>
      <c r="F180" s="1" t="s">
        <v>26832</v>
      </c>
      <c r="G180" s="1" t="s">
        <v>82</v>
      </c>
      <c r="H180" s="1" t="s">
        <v>83</v>
      </c>
      <c r="I180" s="1" t="s">
        <v>84</v>
      </c>
      <c r="J180" s="1" t="s">
        <v>9120</v>
      </c>
      <c r="K180" s="1" t="s">
        <v>10203</v>
      </c>
      <c r="L180" s="1"/>
      <c r="M180" s="20">
        <f t="shared" si="2"/>
        <v>0</v>
      </c>
    </row>
    <row r="181" spans="1:13" ht="20.100000000000001" customHeight="1" x14ac:dyDescent="0.15">
      <c r="A181" s="1" t="s">
        <v>10026</v>
      </c>
      <c r="B181" s="1" t="s">
        <v>10141</v>
      </c>
      <c r="C181" s="1" t="s">
        <v>10204</v>
      </c>
      <c r="D181" s="1" t="s">
        <v>849</v>
      </c>
      <c r="E181" s="1" t="s">
        <v>51</v>
      </c>
      <c r="F181" s="1" t="s">
        <v>26832</v>
      </c>
      <c r="G181" s="1" t="s">
        <v>82</v>
      </c>
      <c r="H181" s="1" t="s">
        <v>83</v>
      </c>
      <c r="I181" s="1" t="s">
        <v>84</v>
      </c>
      <c r="J181" s="1" t="s">
        <v>9120</v>
      </c>
      <c r="K181" s="1" t="s">
        <v>10205</v>
      </c>
      <c r="L181" s="1"/>
      <c r="M181" s="20">
        <f t="shared" si="2"/>
        <v>0</v>
      </c>
    </row>
    <row r="182" spans="1:13" ht="20.100000000000001" customHeight="1" x14ac:dyDescent="0.15">
      <c r="A182" s="1" t="s">
        <v>10026</v>
      </c>
      <c r="B182" s="1" t="s">
        <v>10206</v>
      </c>
      <c r="C182" s="1" t="s">
        <v>10207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53</v>
      </c>
      <c r="I182" s="1" t="s">
        <v>84</v>
      </c>
      <c r="J182" s="1" t="s">
        <v>130</v>
      </c>
      <c r="K182" s="1" t="s">
        <v>10208</v>
      </c>
      <c r="L182" s="1"/>
      <c r="M182" s="20">
        <f t="shared" si="2"/>
        <v>1</v>
      </c>
    </row>
    <row r="183" spans="1:13" ht="20.100000000000001" customHeight="1" x14ac:dyDescent="0.15">
      <c r="A183" s="1" t="s">
        <v>10026</v>
      </c>
      <c r="B183" s="1" t="s">
        <v>10206</v>
      </c>
      <c r="C183" s="1" t="s">
        <v>10209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53</v>
      </c>
      <c r="I183" s="1" t="s">
        <v>84</v>
      </c>
      <c r="J183" s="1" t="s">
        <v>130</v>
      </c>
      <c r="K183" s="1" t="s">
        <v>10210</v>
      </c>
      <c r="L183" s="1"/>
      <c r="M183" s="20">
        <f t="shared" si="2"/>
        <v>1</v>
      </c>
    </row>
    <row r="184" spans="1:13" ht="20.100000000000001" customHeight="1" x14ac:dyDescent="0.15">
      <c r="A184" s="1" t="s">
        <v>10026</v>
      </c>
      <c r="B184" s="1" t="s">
        <v>10206</v>
      </c>
      <c r="C184" s="1" t="s">
        <v>10211</v>
      </c>
      <c r="D184" s="1" t="s">
        <v>50</v>
      </c>
      <c r="E184" s="1" t="s">
        <v>51</v>
      </c>
      <c r="F184" s="1" t="s">
        <v>51</v>
      </c>
      <c r="G184" s="1" t="s">
        <v>52</v>
      </c>
      <c r="H184" s="1" t="s">
        <v>53</v>
      </c>
      <c r="I184" s="1" t="s">
        <v>84</v>
      </c>
      <c r="J184" s="1" t="s">
        <v>130</v>
      </c>
      <c r="K184" s="1" t="s">
        <v>10212</v>
      </c>
      <c r="L184" s="1"/>
      <c r="M184" s="20">
        <f t="shared" si="2"/>
        <v>1</v>
      </c>
    </row>
    <row r="185" spans="1:13" ht="20.100000000000001" customHeight="1" x14ac:dyDescent="0.15">
      <c r="A185" s="1" t="s">
        <v>10026</v>
      </c>
      <c r="B185" s="1" t="s">
        <v>10206</v>
      </c>
      <c r="C185" s="1" t="s">
        <v>10213</v>
      </c>
      <c r="D185" s="1" t="s">
        <v>50</v>
      </c>
      <c r="E185" s="1" t="s">
        <v>51</v>
      </c>
      <c r="F185" s="1" t="s">
        <v>51</v>
      </c>
      <c r="G185" s="1" t="s">
        <v>52</v>
      </c>
      <c r="H185" s="1" t="s">
        <v>53</v>
      </c>
      <c r="I185" s="1" t="s">
        <v>84</v>
      </c>
      <c r="J185" s="1" t="s">
        <v>130</v>
      </c>
      <c r="K185" s="1" t="s">
        <v>10214</v>
      </c>
      <c r="L185" s="1"/>
      <c r="M185" s="20">
        <f t="shared" si="2"/>
        <v>1</v>
      </c>
    </row>
    <row r="186" spans="1:13" ht="20.100000000000001" customHeight="1" x14ac:dyDescent="0.15">
      <c r="A186" s="1" t="s">
        <v>10026</v>
      </c>
      <c r="B186" s="1" t="s">
        <v>10206</v>
      </c>
      <c r="C186" s="1" t="s">
        <v>10215</v>
      </c>
      <c r="D186" s="1" t="s">
        <v>50</v>
      </c>
      <c r="E186" s="1" t="s">
        <v>51</v>
      </c>
      <c r="F186" s="1" t="s">
        <v>51</v>
      </c>
      <c r="G186" s="1" t="s">
        <v>52</v>
      </c>
      <c r="H186" s="1" t="s">
        <v>53</v>
      </c>
      <c r="I186" s="1" t="s">
        <v>84</v>
      </c>
      <c r="J186" s="1" t="s">
        <v>130</v>
      </c>
      <c r="K186" s="1" t="s">
        <v>10216</v>
      </c>
      <c r="L186" s="1"/>
      <c r="M186" s="20">
        <f t="shared" si="2"/>
        <v>1</v>
      </c>
    </row>
    <row r="187" spans="1:13" ht="20.100000000000001" customHeight="1" x14ac:dyDescent="0.15">
      <c r="A187" s="1" t="s">
        <v>10026</v>
      </c>
      <c r="B187" s="1" t="s">
        <v>10206</v>
      </c>
      <c r="C187" s="1" t="s">
        <v>10217</v>
      </c>
      <c r="D187" s="1" t="s">
        <v>50</v>
      </c>
      <c r="E187" s="1" t="s">
        <v>51</v>
      </c>
      <c r="F187" s="1" t="s">
        <v>51</v>
      </c>
      <c r="G187" s="1" t="s">
        <v>52</v>
      </c>
      <c r="H187" s="1" t="s">
        <v>53</v>
      </c>
      <c r="I187" s="1" t="s">
        <v>84</v>
      </c>
      <c r="J187" s="1" t="s">
        <v>130</v>
      </c>
      <c r="K187" s="1" t="s">
        <v>10218</v>
      </c>
      <c r="L187" s="1"/>
      <c r="M187" s="20">
        <f t="shared" si="2"/>
        <v>1</v>
      </c>
    </row>
    <row r="188" spans="1:13" ht="20.100000000000001" customHeight="1" x14ac:dyDescent="0.15">
      <c r="A188" s="1" t="s">
        <v>10026</v>
      </c>
      <c r="B188" s="1" t="s">
        <v>10206</v>
      </c>
      <c r="C188" s="1" t="s">
        <v>10219</v>
      </c>
      <c r="D188" s="1" t="s">
        <v>50</v>
      </c>
      <c r="E188" s="1" t="s">
        <v>51</v>
      </c>
      <c r="F188" s="1" t="s">
        <v>51</v>
      </c>
      <c r="G188" s="1" t="s">
        <v>52</v>
      </c>
      <c r="H188" s="1" t="s">
        <v>53</v>
      </c>
      <c r="I188" s="1" t="s">
        <v>84</v>
      </c>
      <c r="J188" s="1" t="s">
        <v>130</v>
      </c>
      <c r="K188" s="1" t="s">
        <v>10220</v>
      </c>
      <c r="L188" s="1"/>
      <c r="M188" s="20">
        <f t="shared" si="2"/>
        <v>1</v>
      </c>
    </row>
    <row r="189" spans="1:13" ht="20.100000000000001" customHeight="1" x14ac:dyDescent="0.15">
      <c r="A189" s="1" t="s">
        <v>10026</v>
      </c>
      <c r="B189" s="1" t="s">
        <v>10206</v>
      </c>
      <c r="C189" s="1" t="s">
        <v>10221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53</v>
      </c>
      <c r="I189" s="1" t="s">
        <v>84</v>
      </c>
      <c r="J189" s="1" t="s">
        <v>130</v>
      </c>
      <c r="K189" s="1" t="s">
        <v>10222</v>
      </c>
      <c r="L189" s="1"/>
      <c r="M189" s="20">
        <f t="shared" si="2"/>
        <v>1</v>
      </c>
    </row>
    <row r="190" spans="1:13" ht="20.100000000000001" customHeight="1" x14ac:dyDescent="0.15">
      <c r="A190" s="1" t="s">
        <v>10026</v>
      </c>
      <c r="B190" s="1" t="s">
        <v>10206</v>
      </c>
      <c r="C190" s="1" t="s">
        <v>10223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53</v>
      </c>
      <c r="I190" s="1" t="s">
        <v>84</v>
      </c>
      <c r="J190" s="1" t="s">
        <v>130</v>
      </c>
      <c r="K190" s="1" t="s">
        <v>10224</v>
      </c>
      <c r="L190" s="1"/>
      <c r="M190" s="20">
        <f t="shared" si="2"/>
        <v>1</v>
      </c>
    </row>
    <row r="191" spans="1:13" ht="20.100000000000001" customHeight="1" x14ac:dyDescent="0.15">
      <c r="A191" s="1" t="s">
        <v>10026</v>
      </c>
      <c r="B191" s="1" t="s">
        <v>10206</v>
      </c>
      <c r="C191" s="1" t="s">
        <v>10225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84</v>
      </c>
      <c r="J191" s="1" t="s">
        <v>130</v>
      </c>
      <c r="K191" s="1" t="s">
        <v>10226</v>
      </c>
      <c r="L191" s="1"/>
      <c r="M191" s="20">
        <f t="shared" si="2"/>
        <v>1</v>
      </c>
    </row>
    <row r="192" spans="1:13" ht="20.100000000000001" customHeight="1" x14ac:dyDescent="0.15">
      <c r="A192" s="1" t="s">
        <v>10026</v>
      </c>
      <c r="B192" s="1" t="s">
        <v>10206</v>
      </c>
      <c r="C192" s="1" t="s">
        <v>10227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84</v>
      </c>
      <c r="J192" s="1" t="s">
        <v>130</v>
      </c>
      <c r="K192" s="1" t="s">
        <v>10228</v>
      </c>
      <c r="L192" s="1"/>
      <c r="M192" s="20">
        <f t="shared" si="2"/>
        <v>1</v>
      </c>
    </row>
    <row r="193" spans="1:13" ht="20.100000000000001" customHeight="1" x14ac:dyDescent="0.15">
      <c r="A193" s="1" t="s">
        <v>10026</v>
      </c>
      <c r="B193" s="1" t="s">
        <v>10206</v>
      </c>
      <c r="C193" s="1" t="s">
        <v>10229</v>
      </c>
      <c r="D193" s="1" t="s">
        <v>849</v>
      </c>
      <c r="E193" s="1" t="s">
        <v>51</v>
      </c>
      <c r="F193" s="1" t="s">
        <v>26832</v>
      </c>
      <c r="G193" s="1" t="s">
        <v>82</v>
      </c>
      <c r="H193" s="1" t="s">
        <v>129</v>
      </c>
      <c r="I193" s="1" t="s">
        <v>84</v>
      </c>
      <c r="J193" s="1" t="s">
        <v>130</v>
      </c>
      <c r="K193" s="1" t="s">
        <v>10230</v>
      </c>
      <c r="L193" s="1"/>
      <c r="M193" s="20">
        <f t="shared" si="2"/>
        <v>0</v>
      </c>
    </row>
    <row r="194" spans="1:13" ht="20.100000000000001" customHeight="1" x14ac:dyDescent="0.15">
      <c r="A194" s="1" t="s">
        <v>10026</v>
      </c>
      <c r="B194" s="1" t="s">
        <v>10231</v>
      </c>
      <c r="C194" s="1" t="s">
        <v>10232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84</v>
      </c>
      <c r="J194" s="1" t="s">
        <v>130</v>
      </c>
      <c r="K194" s="1" t="s">
        <v>10233</v>
      </c>
      <c r="L194" s="1"/>
      <c r="M194" s="20">
        <f t="shared" si="2"/>
        <v>1</v>
      </c>
    </row>
    <row r="195" spans="1:13" ht="20.100000000000001" customHeight="1" x14ac:dyDescent="0.15">
      <c r="A195" s="1" t="s">
        <v>10026</v>
      </c>
      <c r="B195" s="1" t="s">
        <v>10231</v>
      </c>
      <c r="C195" s="1" t="s">
        <v>10234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84</v>
      </c>
      <c r="J195" s="1" t="s">
        <v>130</v>
      </c>
      <c r="K195" s="1" t="s">
        <v>10235</v>
      </c>
      <c r="L195" s="1"/>
      <c r="M195" s="20">
        <f t="shared" si="2"/>
        <v>1</v>
      </c>
    </row>
    <row r="196" spans="1:13" ht="20.100000000000001" customHeight="1" x14ac:dyDescent="0.15">
      <c r="A196" s="1" t="s">
        <v>10026</v>
      </c>
      <c r="B196" s="1" t="s">
        <v>10231</v>
      </c>
      <c r="C196" s="1" t="s">
        <v>10236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84</v>
      </c>
      <c r="J196" s="1" t="s">
        <v>130</v>
      </c>
      <c r="K196" s="1" t="s">
        <v>10237</v>
      </c>
      <c r="L196" s="1"/>
      <c r="M196" s="20">
        <f t="shared" si="2"/>
        <v>1</v>
      </c>
    </row>
    <row r="197" spans="1:13" ht="20.100000000000001" customHeight="1" x14ac:dyDescent="0.15">
      <c r="A197" s="1" t="s">
        <v>10026</v>
      </c>
      <c r="B197" s="1" t="s">
        <v>10231</v>
      </c>
      <c r="C197" s="1" t="s">
        <v>10238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84</v>
      </c>
      <c r="J197" s="1" t="s">
        <v>130</v>
      </c>
      <c r="K197" s="1" t="s">
        <v>10239</v>
      </c>
      <c r="L197" s="1"/>
      <c r="M197" s="20">
        <f t="shared" si="2"/>
        <v>1</v>
      </c>
    </row>
    <row r="198" spans="1:13" ht="20.100000000000001" customHeight="1" x14ac:dyDescent="0.15">
      <c r="A198" s="1" t="s">
        <v>10026</v>
      </c>
      <c r="B198" s="1" t="s">
        <v>10231</v>
      </c>
      <c r="C198" s="1" t="s">
        <v>10240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121</v>
      </c>
      <c r="I198" s="1" t="s">
        <v>84</v>
      </c>
      <c r="J198" s="1" t="s">
        <v>122</v>
      </c>
      <c r="K198" s="1" t="s">
        <v>10241</v>
      </c>
      <c r="L198" s="1"/>
      <c r="M198" s="20">
        <f t="shared" si="2"/>
        <v>1</v>
      </c>
    </row>
    <row r="199" spans="1:13" ht="20.100000000000001" customHeight="1" x14ac:dyDescent="0.15">
      <c r="A199" s="1" t="s">
        <v>10026</v>
      </c>
      <c r="B199" s="1" t="s">
        <v>10231</v>
      </c>
      <c r="C199" s="1" t="s">
        <v>10242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84</v>
      </c>
      <c r="J199" s="1" t="s">
        <v>130</v>
      </c>
      <c r="K199" s="1" t="s">
        <v>10243</v>
      </c>
      <c r="L199" s="1"/>
      <c r="M199" s="20">
        <f t="shared" si="2"/>
        <v>1</v>
      </c>
    </row>
    <row r="200" spans="1:13" ht="20.100000000000001" customHeight="1" x14ac:dyDescent="0.15">
      <c r="A200" s="1" t="s">
        <v>10026</v>
      </c>
      <c r="B200" s="1" t="s">
        <v>10231</v>
      </c>
      <c r="C200" s="1" t="s">
        <v>10244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84</v>
      </c>
      <c r="J200" s="1" t="s">
        <v>130</v>
      </c>
      <c r="K200" s="1" t="s">
        <v>10245</v>
      </c>
      <c r="L200" s="1"/>
      <c r="M200" s="20">
        <f t="shared" si="2"/>
        <v>1</v>
      </c>
    </row>
    <row r="201" spans="1:13" ht="20.100000000000001" customHeight="1" x14ac:dyDescent="0.15">
      <c r="A201" s="1" t="s">
        <v>10026</v>
      </c>
      <c r="B201" s="1" t="s">
        <v>10231</v>
      </c>
      <c r="C201" s="1" t="s">
        <v>10246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84</v>
      </c>
      <c r="J201" s="1" t="s">
        <v>130</v>
      </c>
      <c r="K201" s="1" t="s">
        <v>10247</v>
      </c>
      <c r="L201" s="1"/>
      <c r="M201" s="20">
        <f t="shared" ref="M201:M264" si="3">IF(F201="○",1,0)</f>
        <v>1</v>
      </c>
    </row>
    <row r="202" spans="1:13" ht="20.100000000000001" customHeight="1" x14ac:dyDescent="0.15">
      <c r="A202" s="1" t="s">
        <v>10026</v>
      </c>
      <c r="B202" s="1" t="s">
        <v>10231</v>
      </c>
      <c r="C202" s="1" t="s">
        <v>10248</v>
      </c>
      <c r="D202" s="1" t="s">
        <v>849</v>
      </c>
      <c r="E202" s="1" t="s">
        <v>51</v>
      </c>
      <c r="F202" s="1" t="s">
        <v>26832</v>
      </c>
      <c r="G202" s="1" t="s">
        <v>82</v>
      </c>
      <c r="H202" s="1" t="s">
        <v>83</v>
      </c>
      <c r="I202" s="1" t="s">
        <v>84</v>
      </c>
      <c r="J202" s="1" t="s">
        <v>9120</v>
      </c>
      <c r="K202" s="1" t="s">
        <v>10249</v>
      </c>
      <c r="L202" s="1"/>
      <c r="M202" s="20">
        <f t="shared" si="3"/>
        <v>0</v>
      </c>
    </row>
    <row r="203" spans="1:13" ht="20.100000000000001" customHeight="1" x14ac:dyDescent="0.15">
      <c r="A203" s="1" t="s">
        <v>10026</v>
      </c>
      <c r="B203" s="1" t="s">
        <v>10250</v>
      </c>
      <c r="C203" s="1" t="s">
        <v>10251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84</v>
      </c>
      <c r="J203" s="1" t="s">
        <v>130</v>
      </c>
      <c r="K203" s="1" t="s">
        <v>10252</v>
      </c>
      <c r="L203" s="1"/>
      <c r="M203" s="20">
        <f t="shared" si="3"/>
        <v>1</v>
      </c>
    </row>
    <row r="204" spans="1:13" ht="20.100000000000001" customHeight="1" x14ac:dyDescent="0.15">
      <c r="A204" s="1" t="s">
        <v>10026</v>
      </c>
      <c r="B204" s="1" t="s">
        <v>10250</v>
      </c>
      <c r="C204" s="1" t="s">
        <v>10253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84</v>
      </c>
      <c r="J204" s="1" t="s">
        <v>130</v>
      </c>
      <c r="K204" s="1" t="s">
        <v>10254</v>
      </c>
      <c r="L204" s="1"/>
      <c r="M204" s="20">
        <f t="shared" si="3"/>
        <v>1</v>
      </c>
    </row>
    <row r="205" spans="1:13" ht="20.100000000000001" customHeight="1" x14ac:dyDescent="0.15">
      <c r="A205" s="1" t="s">
        <v>10026</v>
      </c>
      <c r="B205" s="1" t="s">
        <v>10250</v>
      </c>
      <c r="C205" s="1" t="s">
        <v>10255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53</v>
      </c>
      <c r="I205" s="1" t="s">
        <v>84</v>
      </c>
      <c r="J205" s="1" t="s">
        <v>130</v>
      </c>
      <c r="K205" s="1" t="s">
        <v>10256</v>
      </c>
      <c r="L205" s="1"/>
      <c r="M205" s="20">
        <f t="shared" si="3"/>
        <v>1</v>
      </c>
    </row>
    <row r="206" spans="1:13" ht="20.100000000000001" customHeight="1" x14ac:dyDescent="0.15">
      <c r="A206" s="1" t="s">
        <v>10026</v>
      </c>
      <c r="B206" s="1" t="s">
        <v>10250</v>
      </c>
      <c r="C206" s="1" t="s">
        <v>10257</v>
      </c>
      <c r="D206" s="1" t="s">
        <v>50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84</v>
      </c>
      <c r="J206" s="1" t="s">
        <v>130</v>
      </c>
      <c r="K206" s="1" t="s">
        <v>10258</v>
      </c>
      <c r="L206" s="1"/>
      <c r="M206" s="20">
        <f t="shared" si="3"/>
        <v>1</v>
      </c>
    </row>
    <row r="207" spans="1:13" ht="20.100000000000001" customHeight="1" x14ac:dyDescent="0.15">
      <c r="A207" s="1" t="s">
        <v>10026</v>
      </c>
      <c r="B207" s="1" t="s">
        <v>10250</v>
      </c>
      <c r="C207" s="1" t="s">
        <v>10259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53</v>
      </c>
      <c r="I207" s="1" t="s">
        <v>84</v>
      </c>
      <c r="J207" s="1" t="s">
        <v>130</v>
      </c>
      <c r="K207" s="1" t="s">
        <v>10260</v>
      </c>
      <c r="L207" s="1"/>
      <c r="M207" s="20">
        <f t="shared" si="3"/>
        <v>1</v>
      </c>
    </row>
    <row r="208" spans="1:13" ht="20.100000000000001" customHeight="1" x14ac:dyDescent="0.15">
      <c r="A208" s="1" t="s">
        <v>10026</v>
      </c>
      <c r="B208" s="1" t="s">
        <v>10250</v>
      </c>
      <c r="C208" s="1" t="s">
        <v>10261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53</v>
      </c>
      <c r="I208" s="1" t="s">
        <v>84</v>
      </c>
      <c r="J208" s="1" t="s">
        <v>130</v>
      </c>
      <c r="K208" s="1" t="s">
        <v>10262</v>
      </c>
      <c r="L208" s="1"/>
      <c r="M208" s="20">
        <f t="shared" si="3"/>
        <v>1</v>
      </c>
    </row>
    <row r="209" spans="1:13" ht="20.100000000000001" customHeight="1" x14ac:dyDescent="0.15">
      <c r="A209" s="1" t="s">
        <v>10026</v>
      </c>
      <c r="B209" s="1" t="s">
        <v>10250</v>
      </c>
      <c r="C209" s="1" t="s">
        <v>10263</v>
      </c>
      <c r="D209" s="1" t="s">
        <v>50</v>
      </c>
      <c r="E209" s="1" t="s">
        <v>51</v>
      </c>
      <c r="F209" s="1" t="s">
        <v>51</v>
      </c>
      <c r="G209" s="1" t="s">
        <v>52</v>
      </c>
      <c r="H209" s="1" t="s">
        <v>53</v>
      </c>
      <c r="I209" s="1" t="s">
        <v>84</v>
      </c>
      <c r="J209" s="1" t="s">
        <v>130</v>
      </c>
      <c r="K209" s="1" t="s">
        <v>10264</v>
      </c>
      <c r="L209" s="1"/>
      <c r="M209" s="20">
        <f t="shared" si="3"/>
        <v>1</v>
      </c>
    </row>
    <row r="210" spans="1:13" ht="20.100000000000001" customHeight="1" x14ac:dyDescent="0.15">
      <c r="A210" s="1" t="s">
        <v>10026</v>
      </c>
      <c r="B210" s="1" t="s">
        <v>10250</v>
      </c>
      <c r="C210" s="1" t="s">
        <v>10265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53</v>
      </c>
      <c r="I210" s="1" t="s">
        <v>84</v>
      </c>
      <c r="J210" s="1" t="s">
        <v>130</v>
      </c>
      <c r="K210" s="1" t="s">
        <v>10266</v>
      </c>
      <c r="L210" s="1"/>
      <c r="M210" s="20">
        <f t="shared" si="3"/>
        <v>1</v>
      </c>
    </row>
    <row r="211" spans="1:13" ht="20.100000000000001" customHeight="1" x14ac:dyDescent="0.15">
      <c r="A211" s="1" t="s">
        <v>10026</v>
      </c>
      <c r="B211" s="1" t="s">
        <v>10250</v>
      </c>
      <c r="C211" s="1" t="s">
        <v>10267</v>
      </c>
      <c r="D211" s="1" t="s">
        <v>50</v>
      </c>
      <c r="E211" s="1" t="s">
        <v>51</v>
      </c>
      <c r="F211" s="1" t="s">
        <v>51</v>
      </c>
      <c r="G211" s="1" t="s">
        <v>52</v>
      </c>
      <c r="H211" s="1" t="s">
        <v>53</v>
      </c>
      <c r="I211" s="1" t="s">
        <v>84</v>
      </c>
      <c r="J211" s="1" t="s">
        <v>130</v>
      </c>
      <c r="K211" s="1" t="s">
        <v>10268</v>
      </c>
      <c r="L211" s="1"/>
      <c r="M211" s="20">
        <f t="shared" si="3"/>
        <v>1</v>
      </c>
    </row>
    <row r="212" spans="1:13" ht="20.100000000000001" customHeight="1" x14ac:dyDescent="0.15">
      <c r="A212" s="1" t="s">
        <v>10026</v>
      </c>
      <c r="B212" s="1" t="s">
        <v>10250</v>
      </c>
      <c r="C212" s="1" t="s">
        <v>10269</v>
      </c>
      <c r="D212" s="1" t="s">
        <v>50</v>
      </c>
      <c r="E212" s="1" t="s">
        <v>51</v>
      </c>
      <c r="F212" s="1" t="s">
        <v>51</v>
      </c>
      <c r="G212" s="1" t="s">
        <v>52</v>
      </c>
      <c r="H212" s="1" t="s">
        <v>53</v>
      </c>
      <c r="I212" s="1" t="s">
        <v>84</v>
      </c>
      <c r="J212" s="1" t="s">
        <v>130</v>
      </c>
      <c r="K212" s="1" t="s">
        <v>10270</v>
      </c>
      <c r="L212" s="1"/>
      <c r="M212" s="20">
        <f t="shared" si="3"/>
        <v>1</v>
      </c>
    </row>
    <row r="213" spans="1:13" ht="20.100000000000001" customHeight="1" x14ac:dyDescent="0.15">
      <c r="A213" s="1" t="s">
        <v>10026</v>
      </c>
      <c r="B213" s="1" t="s">
        <v>10250</v>
      </c>
      <c r="C213" s="1" t="s">
        <v>10271</v>
      </c>
      <c r="D213" s="1" t="s">
        <v>50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84</v>
      </c>
      <c r="J213" s="1" t="s">
        <v>130</v>
      </c>
      <c r="K213" s="1" t="s">
        <v>10272</v>
      </c>
      <c r="L213" s="1"/>
      <c r="M213" s="20">
        <f t="shared" si="3"/>
        <v>1</v>
      </c>
    </row>
    <row r="214" spans="1:13" ht="20.100000000000001" customHeight="1" x14ac:dyDescent="0.15">
      <c r="A214" s="1" t="s">
        <v>10026</v>
      </c>
      <c r="B214" s="1" t="s">
        <v>10250</v>
      </c>
      <c r="C214" s="1" t="s">
        <v>10273</v>
      </c>
      <c r="D214" s="1" t="s">
        <v>50</v>
      </c>
      <c r="E214" s="1" t="s">
        <v>51</v>
      </c>
      <c r="F214" s="1" t="s">
        <v>51</v>
      </c>
      <c r="G214" s="1" t="s">
        <v>52</v>
      </c>
      <c r="H214" s="1" t="s">
        <v>53</v>
      </c>
      <c r="I214" s="1" t="s">
        <v>84</v>
      </c>
      <c r="J214" s="1" t="s">
        <v>130</v>
      </c>
      <c r="K214" s="1" t="s">
        <v>10274</v>
      </c>
      <c r="L214" s="1"/>
      <c r="M214" s="20">
        <f t="shared" si="3"/>
        <v>1</v>
      </c>
    </row>
    <row r="215" spans="1:13" ht="20.100000000000001" customHeight="1" x14ac:dyDescent="0.15">
      <c r="A215" s="1" t="s">
        <v>10026</v>
      </c>
      <c r="B215" s="1" t="s">
        <v>10250</v>
      </c>
      <c r="C215" s="1" t="s">
        <v>10275</v>
      </c>
      <c r="D215" s="1" t="s">
        <v>78</v>
      </c>
      <c r="E215" s="1" t="s">
        <v>51</v>
      </c>
      <c r="F215" s="1" t="s">
        <v>179</v>
      </c>
      <c r="G215" s="1" t="s">
        <v>82</v>
      </c>
      <c r="H215" s="1" t="s">
        <v>83</v>
      </c>
      <c r="I215" s="1" t="s">
        <v>84</v>
      </c>
      <c r="J215" s="1" t="s">
        <v>9120</v>
      </c>
      <c r="K215" s="1" t="s">
        <v>10276</v>
      </c>
      <c r="L215" s="1"/>
      <c r="M215" s="20">
        <f t="shared" si="3"/>
        <v>0</v>
      </c>
    </row>
    <row r="216" spans="1:13" ht="20.100000000000001" customHeight="1" x14ac:dyDescent="0.15">
      <c r="A216" s="1" t="s">
        <v>10026</v>
      </c>
      <c r="B216" s="1" t="s">
        <v>10250</v>
      </c>
      <c r="C216" s="1" t="s">
        <v>10277</v>
      </c>
      <c r="D216" s="1" t="s">
        <v>849</v>
      </c>
      <c r="E216" s="1" t="s">
        <v>51</v>
      </c>
      <c r="F216" s="1" t="s">
        <v>26832</v>
      </c>
      <c r="G216" s="1" t="s">
        <v>82</v>
      </c>
      <c r="H216" s="1" t="s">
        <v>83</v>
      </c>
      <c r="I216" s="1" t="s">
        <v>84</v>
      </c>
      <c r="J216" s="1" t="s">
        <v>9120</v>
      </c>
      <c r="K216" s="1" t="s">
        <v>10278</v>
      </c>
      <c r="L216" s="1"/>
      <c r="M216" s="20">
        <f t="shared" si="3"/>
        <v>0</v>
      </c>
    </row>
    <row r="217" spans="1:13" ht="20.100000000000001" customHeight="1" x14ac:dyDescent="0.15">
      <c r="A217" s="1" t="s">
        <v>10026</v>
      </c>
      <c r="B217" s="1" t="s">
        <v>10250</v>
      </c>
      <c r="C217" s="1" t="s">
        <v>10279</v>
      </c>
      <c r="D217" s="1" t="s">
        <v>849</v>
      </c>
      <c r="E217" s="1" t="s">
        <v>51</v>
      </c>
      <c r="F217" s="1" t="s">
        <v>26832</v>
      </c>
      <c r="G217" s="1" t="s">
        <v>82</v>
      </c>
      <c r="H217" s="1" t="s">
        <v>83</v>
      </c>
      <c r="I217" s="1" t="s">
        <v>84</v>
      </c>
      <c r="J217" s="1" t="s">
        <v>9120</v>
      </c>
      <c r="K217" s="1" t="s">
        <v>10280</v>
      </c>
      <c r="L217" s="1"/>
      <c r="M217" s="20">
        <f t="shared" si="3"/>
        <v>0</v>
      </c>
    </row>
    <row r="218" spans="1:13" ht="20.100000000000001" customHeight="1" x14ac:dyDescent="0.15">
      <c r="A218" s="1" t="s">
        <v>10026</v>
      </c>
      <c r="B218" s="1" t="s">
        <v>10281</v>
      </c>
      <c r="C218" s="1" t="s">
        <v>10282</v>
      </c>
      <c r="D218" s="1" t="s">
        <v>50</v>
      </c>
      <c r="E218" s="1" t="s">
        <v>51</v>
      </c>
      <c r="F218" s="1" t="s">
        <v>51</v>
      </c>
      <c r="G218" s="1" t="s">
        <v>52</v>
      </c>
      <c r="H218" s="1" t="s">
        <v>53</v>
      </c>
      <c r="I218" s="1" t="s">
        <v>84</v>
      </c>
      <c r="J218" s="1" t="s">
        <v>130</v>
      </c>
      <c r="K218" s="1" t="s">
        <v>10283</v>
      </c>
      <c r="L218" s="1"/>
      <c r="M218" s="20">
        <f t="shared" si="3"/>
        <v>1</v>
      </c>
    </row>
    <row r="219" spans="1:13" ht="20.100000000000001" customHeight="1" x14ac:dyDescent="0.15">
      <c r="A219" s="1" t="s">
        <v>10026</v>
      </c>
      <c r="B219" s="1" t="s">
        <v>10281</v>
      </c>
      <c r="C219" s="1" t="s">
        <v>10284</v>
      </c>
      <c r="D219" s="1" t="s">
        <v>50</v>
      </c>
      <c r="E219" s="1" t="s">
        <v>51</v>
      </c>
      <c r="F219" s="1" t="s">
        <v>51</v>
      </c>
      <c r="G219" s="1" t="s">
        <v>52</v>
      </c>
      <c r="H219" s="1" t="s">
        <v>53</v>
      </c>
      <c r="I219" s="1" t="s">
        <v>84</v>
      </c>
      <c r="J219" s="1" t="s">
        <v>130</v>
      </c>
      <c r="K219" s="1" t="s">
        <v>10285</v>
      </c>
      <c r="L219" s="1"/>
      <c r="M219" s="20">
        <f t="shared" si="3"/>
        <v>1</v>
      </c>
    </row>
    <row r="220" spans="1:13" ht="20.100000000000001" customHeight="1" x14ac:dyDescent="0.15">
      <c r="A220" s="1" t="s">
        <v>10026</v>
      </c>
      <c r="B220" s="1" t="s">
        <v>10281</v>
      </c>
      <c r="C220" s="1" t="s">
        <v>10286</v>
      </c>
      <c r="D220" s="1" t="s">
        <v>50</v>
      </c>
      <c r="E220" s="1" t="s">
        <v>51</v>
      </c>
      <c r="F220" s="1" t="s">
        <v>51</v>
      </c>
      <c r="G220" s="1" t="s">
        <v>52</v>
      </c>
      <c r="H220" s="1" t="s">
        <v>53</v>
      </c>
      <c r="I220" s="1" t="s">
        <v>84</v>
      </c>
      <c r="J220" s="1" t="s">
        <v>130</v>
      </c>
      <c r="K220" s="1" t="s">
        <v>10287</v>
      </c>
      <c r="L220" s="1"/>
      <c r="M220" s="20">
        <f t="shared" si="3"/>
        <v>1</v>
      </c>
    </row>
    <row r="221" spans="1:13" ht="20.100000000000001" customHeight="1" x14ac:dyDescent="0.15">
      <c r="A221" s="1" t="s">
        <v>10026</v>
      </c>
      <c r="B221" s="1" t="s">
        <v>10281</v>
      </c>
      <c r="C221" s="1" t="s">
        <v>10288</v>
      </c>
      <c r="D221" s="1" t="s">
        <v>50</v>
      </c>
      <c r="E221" s="1" t="s">
        <v>51</v>
      </c>
      <c r="F221" s="1" t="s">
        <v>51</v>
      </c>
      <c r="G221" s="1" t="s">
        <v>52</v>
      </c>
      <c r="H221" s="1" t="s">
        <v>53</v>
      </c>
      <c r="I221" s="1" t="s">
        <v>84</v>
      </c>
      <c r="J221" s="1" t="s">
        <v>130</v>
      </c>
      <c r="K221" s="1" t="s">
        <v>10289</v>
      </c>
      <c r="L221" s="1"/>
      <c r="M221" s="20">
        <f t="shared" si="3"/>
        <v>1</v>
      </c>
    </row>
    <row r="222" spans="1:13" ht="20.100000000000001" customHeight="1" x14ac:dyDescent="0.15">
      <c r="A222" s="1" t="s">
        <v>10026</v>
      </c>
      <c r="B222" s="1" t="s">
        <v>10281</v>
      </c>
      <c r="C222" s="1" t="s">
        <v>10290</v>
      </c>
      <c r="D222" s="1" t="s">
        <v>50</v>
      </c>
      <c r="E222" s="1" t="s">
        <v>51</v>
      </c>
      <c r="F222" s="1" t="s">
        <v>51</v>
      </c>
      <c r="G222" s="1" t="s">
        <v>52</v>
      </c>
      <c r="H222" s="1" t="s">
        <v>53</v>
      </c>
      <c r="I222" s="1" t="s">
        <v>84</v>
      </c>
      <c r="J222" s="1" t="s">
        <v>130</v>
      </c>
      <c r="K222" s="1" t="s">
        <v>10291</v>
      </c>
      <c r="L222" s="1"/>
      <c r="M222" s="20">
        <f t="shared" si="3"/>
        <v>1</v>
      </c>
    </row>
    <row r="223" spans="1:13" ht="20.100000000000001" customHeight="1" x14ac:dyDescent="0.15">
      <c r="A223" s="1" t="s">
        <v>10026</v>
      </c>
      <c r="B223" s="1" t="s">
        <v>10281</v>
      </c>
      <c r="C223" s="1" t="s">
        <v>10292</v>
      </c>
      <c r="D223" s="1" t="s">
        <v>50</v>
      </c>
      <c r="E223" s="1" t="s">
        <v>51</v>
      </c>
      <c r="F223" s="1" t="s">
        <v>51</v>
      </c>
      <c r="G223" s="1" t="s">
        <v>52</v>
      </c>
      <c r="H223" s="1" t="s">
        <v>53</v>
      </c>
      <c r="I223" s="1" t="s">
        <v>84</v>
      </c>
      <c r="J223" s="1" t="s">
        <v>130</v>
      </c>
      <c r="K223" s="1" t="s">
        <v>10293</v>
      </c>
      <c r="L223" s="1"/>
      <c r="M223" s="20">
        <f t="shared" si="3"/>
        <v>1</v>
      </c>
    </row>
    <row r="224" spans="1:13" ht="20.100000000000001" customHeight="1" x14ac:dyDescent="0.15">
      <c r="A224" s="1" t="s">
        <v>10026</v>
      </c>
      <c r="B224" s="1" t="s">
        <v>10281</v>
      </c>
      <c r="C224" s="1" t="s">
        <v>10294</v>
      </c>
      <c r="D224" s="1" t="s">
        <v>50</v>
      </c>
      <c r="E224" s="1" t="s">
        <v>51</v>
      </c>
      <c r="F224" s="1" t="s">
        <v>51</v>
      </c>
      <c r="G224" s="1" t="s">
        <v>52</v>
      </c>
      <c r="H224" s="1" t="s">
        <v>53</v>
      </c>
      <c r="I224" s="1" t="s">
        <v>84</v>
      </c>
      <c r="J224" s="1" t="s">
        <v>130</v>
      </c>
      <c r="K224" s="1" t="s">
        <v>10295</v>
      </c>
      <c r="L224" s="1"/>
      <c r="M224" s="20">
        <f t="shared" si="3"/>
        <v>1</v>
      </c>
    </row>
    <row r="225" spans="1:13" ht="20.100000000000001" customHeight="1" x14ac:dyDescent="0.15">
      <c r="A225" s="1" t="s">
        <v>10026</v>
      </c>
      <c r="B225" s="1" t="s">
        <v>10281</v>
      </c>
      <c r="C225" s="1" t="s">
        <v>10296</v>
      </c>
      <c r="D225" s="1" t="s">
        <v>50</v>
      </c>
      <c r="E225" s="1" t="s">
        <v>51</v>
      </c>
      <c r="F225" s="1" t="s">
        <v>51</v>
      </c>
      <c r="G225" s="1" t="s">
        <v>52</v>
      </c>
      <c r="H225" s="1" t="s">
        <v>53</v>
      </c>
      <c r="I225" s="1" t="s">
        <v>84</v>
      </c>
      <c r="J225" s="1" t="s">
        <v>130</v>
      </c>
      <c r="K225" s="1" t="s">
        <v>10297</v>
      </c>
      <c r="L225" s="1"/>
      <c r="M225" s="20">
        <f t="shared" si="3"/>
        <v>1</v>
      </c>
    </row>
    <row r="226" spans="1:13" ht="20.100000000000001" customHeight="1" x14ac:dyDescent="0.15">
      <c r="A226" s="1" t="s">
        <v>10026</v>
      </c>
      <c r="B226" s="1" t="s">
        <v>10281</v>
      </c>
      <c r="C226" s="1" t="s">
        <v>10298</v>
      </c>
      <c r="D226" s="1" t="s">
        <v>50</v>
      </c>
      <c r="E226" s="1" t="s">
        <v>51</v>
      </c>
      <c r="F226" s="1" t="s">
        <v>51</v>
      </c>
      <c r="G226" s="1" t="s">
        <v>52</v>
      </c>
      <c r="H226" s="1" t="s">
        <v>53</v>
      </c>
      <c r="I226" s="1" t="s">
        <v>84</v>
      </c>
      <c r="J226" s="1" t="s">
        <v>130</v>
      </c>
      <c r="K226" s="1" t="s">
        <v>10299</v>
      </c>
      <c r="L226" s="1"/>
      <c r="M226" s="20">
        <f t="shared" si="3"/>
        <v>1</v>
      </c>
    </row>
    <row r="227" spans="1:13" ht="20.100000000000001" customHeight="1" x14ac:dyDescent="0.15">
      <c r="A227" s="1" t="s">
        <v>10026</v>
      </c>
      <c r="B227" s="1" t="s">
        <v>10281</v>
      </c>
      <c r="C227" s="1" t="s">
        <v>10300</v>
      </c>
      <c r="D227" s="1" t="s">
        <v>50</v>
      </c>
      <c r="E227" s="1" t="s">
        <v>51</v>
      </c>
      <c r="F227" s="1" t="s">
        <v>51</v>
      </c>
      <c r="G227" s="1" t="s">
        <v>52</v>
      </c>
      <c r="H227" s="1" t="s">
        <v>53</v>
      </c>
      <c r="I227" s="1" t="s">
        <v>84</v>
      </c>
      <c r="J227" s="1" t="s">
        <v>130</v>
      </c>
      <c r="K227" s="1" t="s">
        <v>10301</v>
      </c>
      <c r="L227" s="1"/>
      <c r="M227" s="20">
        <f t="shared" si="3"/>
        <v>1</v>
      </c>
    </row>
    <row r="228" spans="1:13" ht="20.100000000000001" customHeight="1" x14ac:dyDescent="0.15">
      <c r="A228" s="1" t="s">
        <v>10026</v>
      </c>
      <c r="B228" s="1" t="s">
        <v>10281</v>
      </c>
      <c r="C228" s="1" t="s">
        <v>10302</v>
      </c>
      <c r="D228" s="1" t="s">
        <v>50</v>
      </c>
      <c r="E228" s="1" t="s">
        <v>51</v>
      </c>
      <c r="F228" s="1" t="s">
        <v>51</v>
      </c>
      <c r="G228" s="1" t="s">
        <v>52</v>
      </c>
      <c r="H228" s="1" t="s">
        <v>53</v>
      </c>
      <c r="I228" s="1" t="s">
        <v>84</v>
      </c>
      <c r="J228" s="1" t="s">
        <v>130</v>
      </c>
      <c r="K228" s="1" t="s">
        <v>10303</v>
      </c>
      <c r="L228" s="1"/>
      <c r="M228" s="20">
        <f t="shared" si="3"/>
        <v>1</v>
      </c>
    </row>
    <row r="229" spans="1:13" ht="20.100000000000001" customHeight="1" x14ac:dyDescent="0.15">
      <c r="A229" s="1" t="s">
        <v>10026</v>
      </c>
      <c r="B229" s="1" t="s">
        <v>10281</v>
      </c>
      <c r="C229" s="1" t="s">
        <v>10304</v>
      </c>
      <c r="D229" s="1" t="s">
        <v>50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84</v>
      </c>
      <c r="J229" s="1" t="s">
        <v>130</v>
      </c>
      <c r="K229" s="1" t="s">
        <v>10305</v>
      </c>
      <c r="L229" s="1"/>
      <c r="M229" s="20">
        <f t="shared" si="3"/>
        <v>1</v>
      </c>
    </row>
    <row r="230" spans="1:13" ht="20.100000000000001" customHeight="1" x14ac:dyDescent="0.15">
      <c r="A230" s="1" t="s">
        <v>10026</v>
      </c>
      <c r="B230" s="1" t="s">
        <v>10281</v>
      </c>
      <c r="C230" s="1" t="s">
        <v>10306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53</v>
      </c>
      <c r="I230" s="1" t="s">
        <v>84</v>
      </c>
      <c r="J230" s="1" t="s">
        <v>130</v>
      </c>
      <c r="K230" s="1" t="s">
        <v>10307</v>
      </c>
      <c r="L230" s="1"/>
      <c r="M230" s="20">
        <f t="shared" si="3"/>
        <v>1</v>
      </c>
    </row>
    <row r="231" spans="1:13" ht="20.100000000000001" customHeight="1" x14ac:dyDescent="0.15">
      <c r="A231" s="1" t="s">
        <v>10026</v>
      </c>
      <c r="B231" s="1" t="s">
        <v>10281</v>
      </c>
      <c r="C231" s="1" t="s">
        <v>10308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53</v>
      </c>
      <c r="I231" s="1" t="s">
        <v>84</v>
      </c>
      <c r="J231" s="1" t="s">
        <v>130</v>
      </c>
      <c r="K231" s="1" t="s">
        <v>10309</v>
      </c>
      <c r="L231" s="1"/>
      <c r="M231" s="20">
        <f t="shared" si="3"/>
        <v>1</v>
      </c>
    </row>
    <row r="232" spans="1:13" ht="20.100000000000001" customHeight="1" x14ac:dyDescent="0.15">
      <c r="A232" s="1" t="s">
        <v>10026</v>
      </c>
      <c r="B232" s="1" t="s">
        <v>10281</v>
      </c>
      <c r="C232" s="1" t="s">
        <v>10310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84</v>
      </c>
      <c r="J232" s="1" t="s">
        <v>130</v>
      </c>
      <c r="K232" s="1" t="s">
        <v>10311</v>
      </c>
      <c r="L232" s="1"/>
      <c r="M232" s="20">
        <f t="shared" si="3"/>
        <v>1</v>
      </c>
    </row>
    <row r="233" spans="1:13" ht="20.100000000000001" customHeight="1" x14ac:dyDescent="0.15">
      <c r="A233" s="1" t="s">
        <v>10026</v>
      </c>
      <c r="B233" s="1" t="s">
        <v>10281</v>
      </c>
      <c r="C233" s="1" t="s">
        <v>10312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84</v>
      </c>
      <c r="J233" s="1" t="s">
        <v>130</v>
      </c>
      <c r="K233" s="1" t="s">
        <v>10313</v>
      </c>
      <c r="L233" s="1"/>
      <c r="M233" s="20">
        <f t="shared" si="3"/>
        <v>1</v>
      </c>
    </row>
    <row r="234" spans="1:13" ht="20.100000000000001" customHeight="1" x14ac:dyDescent="0.15">
      <c r="A234" s="1" t="s">
        <v>10026</v>
      </c>
      <c r="B234" s="1" t="s">
        <v>10281</v>
      </c>
      <c r="C234" s="1" t="s">
        <v>10314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84</v>
      </c>
      <c r="J234" s="1" t="s">
        <v>130</v>
      </c>
      <c r="K234" s="1" t="s">
        <v>10315</v>
      </c>
      <c r="L234" s="1"/>
      <c r="M234" s="20">
        <f t="shared" si="3"/>
        <v>1</v>
      </c>
    </row>
    <row r="235" spans="1:13" ht="20.100000000000001" customHeight="1" x14ac:dyDescent="0.15">
      <c r="A235" s="1" t="s">
        <v>10026</v>
      </c>
      <c r="B235" s="1" t="s">
        <v>10281</v>
      </c>
      <c r="C235" s="1" t="s">
        <v>10316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84</v>
      </c>
      <c r="J235" s="1" t="s">
        <v>130</v>
      </c>
      <c r="K235" s="1" t="s">
        <v>10317</v>
      </c>
      <c r="L235" s="1"/>
      <c r="M235" s="20">
        <f t="shared" si="3"/>
        <v>1</v>
      </c>
    </row>
    <row r="236" spans="1:13" ht="20.100000000000001" customHeight="1" x14ac:dyDescent="0.15">
      <c r="A236" s="1" t="s">
        <v>10026</v>
      </c>
      <c r="B236" s="1" t="s">
        <v>10281</v>
      </c>
      <c r="C236" s="1" t="s">
        <v>10318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84</v>
      </c>
      <c r="J236" s="1" t="s">
        <v>130</v>
      </c>
      <c r="K236" s="1" t="s">
        <v>10319</v>
      </c>
      <c r="L236" s="1"/>
      <c r="M236" s="20">
        <f t="shared" si="3"/>
        <v>1</v>
      </c>
    </row>
    <row r="237" spans="1:13" ht="20.100000000000001" customHeight="1" x14ac:dyDescent="0.15">
      <c r="A237" s="1" t="s">
        <v>10026</v>
      </c>
      <c r="B237" s="1" t="s">
        <v>10281</v>
      </c>
      <c r="C237" s="1" t="s">
        <v>10320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84</v>
      </c>
      <c r="J237" s="1" t="s">
        <v>130</v>
      </c>
      <c r="K237" s="1" t="s">
        <v>10321</v>
      </c>
      <c r="L237" s="1"/>
      <c r="M237" s="20">
        <f t="shared" si="3"/>
        <v>1</v>
      </c>
    </row>
    <row r="238" spans="1:13" ht="20.100000000000001" customHeight="1" x14ac:dyDescent="0.15">
      <c r="A238" s="1" t="s">
        <v>10026</v>
      </c>
      <c r="B238" s="1" t="s">
        <v>10281</v>
      </c>
      <c r="C238" s="1" t="s">
        <v>10322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53</v>
      </c>
      <c r="I238" s="1" t="s">
        <v>84</v>
      </c>
      <c r="J238" s="1" t="s">
        <v>130</v>
      </c>
      <c r="K238" s="1" t="s">
        <v>10323</v>
      </c>
      <c r="L238" s="1"/>
      <c r="M238" s="20">
        <f t="shared" si="3"/>
        <v>1</v>
      </c>
    </row>
    <row r="239" spans="1:13" ht="20.100000000000001" customHeight="1" x14ac:dyDescent="0.15">
      <c r="A239" s="1" t="s">
        <v>10026</v>
      </c>
      <c r="B239" s="1" t="s">
        <v>10281</v>
      </c>
      <c r="C239" s="1" t="s">
        <v>10324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84</v>
      </c>
      <c r="J239" s="1" t="s">
        <v>130</v>
      </c>
      <c r="K239" s="1" t="s">
        <v>10325</v>
      </c>
      <c r="L239" s="1"/>
      <c r="M239" s="20">
        <f t="shared" si="3"/>
        <v>1</v>
      </c>
    </row>
    <row r="240" spans="1:13" ht="20.100000000000001" customHeight="1" x14ac:dyDescent="0.15">
      <c r="A240" s="1" t="s">
        <v>10026</v>
      </c>
      <c r="B240" s="1" t="s">
        <v>10281</v>
      </c>
      <c r="C240" s="1" t="s">
        <v>10326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84</v>
      </c>
      <c r="J240" s="1" t="s">
        <v>130</v>
      </c>
      <c r="K240" s="1" t="s">
        <v>10327</v>
      </c>
      <c r="L240" s="1"/>
      <c r="M240" s="20">
        <f t="shared" si="3"/>
        <v>1</v>
      </c>
    </row>
    <row r="241" spans="1:13" ht="20.100000000000001" customHeight="1" x14ac:dyDescent="0.15">
      <c r="A241" s="1" t="s">
        <v>10026</v>
      </c>
      <c r="B241" s="1" t="s">
        <v>10281</v>
      </c>
      <c r="C241" s="1" t="s">
        <v>10328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84</v>
      </c>
      <c r="J241" s="1" t="s">
        <v>130</v>
      </c>
      <c r="K241" s="1" t="s">
        <v>10329</v>
      </c>
      <c r="L241" s="1"/>
      <c r="M241" s="20">
        <f t="shared" si="3"/>
        <v>1</v>
      </c>
    </row>
    <row r="242" spans="1:13" ht="20.100000000000001" customHeight="1" x14ac:dyDescent="0.15">
      <c r="A242" s="1" t="s">
        <v>10026</v>
      </c>
      <c r="B242" s="1" t="s">
        <v>10281</v>
      </c>
      <c r="C242" s="1" t="s">
        <v>10330</v>
      </c>
      <c r="D242" s="1" t="s">
        <v>50</v>
      </c>
      <c r="E242" s="1" t="s">
        <v>51</v>
      </c>
      <c r="F242" s="1" t="s">
        <v>51</v>
      </c>
      <c r="G242" s="1" t="s">
        <v>52</v>
      </c>
      <c r="H242" s="1" t="s">
        <v>53</v>
      </c>
      <c r="I242" s="1" t="s">
        <v>84</v>
      </c>
      <c r="J242" s="1" t="s">
        <v>130</v>
      </c>
      <c r="K242" s="1" t="s">
        <v>10331</v>
      </c>
      <c r="L242" s="1"/>
      <c r="M242" s="20">
        <f t="shared" si="3"/>
        <v>1</v>
      </c>
    </row>
    <row r="243" spans="1:13" ht="20.100000000000001" customHeight="1" x14ac:dyDescent="0.15">
      <c r="A243" s="1" t="s">
        <v>10026</v>
      </c>
      <c r="B243" s="1" t="s">
        <v>10281</v>
      </c>
      <c r="C243" s="1" t="s">
        <v>10332</v>
      </c>
      <c r="D243" s="1" t="s">
        <v>50</v>
      </c>
      <c r="E243" s="1" t="s">
        <v>51</v>
      </c>
      <c r="F243" s="1" t="s">
        <v>51</v>
      </c>
      <c r="G243" s="1" t="s">
        <v>52</v>
      </c>
      <c r="H243" s="1" t="s">
        <v>53</v>
      </c>
      <c r="I243" s="1" t="s">
        <v>84</v>
      </c>
      <c r="J243" s="1" t="s">
        <v>130</v>
      </c>
      <c r="K243" s="1" t="s">
        <v>10333</v>
      </c>
      <c r="L243" s="1"/>
      <c r="M243" s="20">
        <f t="shared" si="3"/>
        <v>1</v>
      </c>
    </row>
    <row r="244" spans="1:13" ht="20.100000000000001" customHeight="1" x14ac:dyDescent="0.15">
      <c r="A244" s="1" t="s">
        <v>10026</v>
      </c>
      <c r="B244" s="1" t="s">
        <v>10281</v>
      </c>
      <c r="C244" s="1" t="s">
        <v>10334</v>
      </c>
      <c r="D244" s="1" t="s">
        <v>50</v>
      </c>
      <c r="E244" s="1" t="s">
        <v>51</v>
      </c>
      <c r="F244" s="1" t="s">
        <v>51</v>
      </c>
      <c r="G244" s="1" t="s">
        <v>52</v>
      </c>
      <c r="H244" s="1" t="s">
        <v>53</v>
      </c>
      <c r="I244" s="1" t="s">
        <v>84</v>
      </c>
      <c r="J244" s="1" t="s">
        <v>130</v>
      </c>
      <c r="K244" s="1" t="s">
        <v>10335</v>
      </c>
      <c r="L244" s="1"/>
      <c r="M244" s="20">
        <f t="shared" si="3"/>
        <v>1</v>
      </c>
    </row>
    <row r="245" spans="1:13" ht="20.100000000000001" customHeight="1" x14ac:dyDescent="0.15">
      <c r="A245" s="1" t="s">
        <v>10026</v>
      </c>
      <c r="B245" s="1" t="s">
        <v>10281</v>
      </c>
      <c r="C245" s="1" t="s">
        <v>10336</v>
      </c>
      <c r="D245" s="1" t="s">
        <v>50</v>
      </c>
      <c r="E245" s="1" t="s">
        <v>51</v>
      </c>
      <c r="F245" s="1" t="s">
        <v>51</v>
      </c>
      <c r="G245" s="1" t="s">
        <v>52</v>
      </c>
      <c r="H245" s="1" t="s">
        <v>53</v>
      </c>
      <c r="I245" s="1" t="s">
        <v>84</v>
      </c>
      <c r="J245" s="1" t="s">
        <v>130</v>
      </c>
      <c r="K245" s="1" t="s">
        <v>10337</v>
      </c>
      <c r="L245" s="1"/>
      <c r="M245" s="20">
        <f t="shared" si="3"/>
        <v>1</v>
      </c>
    </row>
    <row r="246" spans="1:13" ht="20.100000000000001" customHeight="1" x14ac:dyDescent="0.15">
      <c r="A246" s="1" t="s">
        <v>10026</v>
      </c>
      <c r="B246" s="1" t="s">
        <v>10281</v>
      </c>
      <c r="C246" s="1" t="s">
        <v>10338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53</v>
      </c>
      <c r="I246" s="1" t="s">
        <v>84</v>
      </c>
      <c r="J246" s="1" t="s">
        <v>130</v>
      </c>
      <c r="K246" s="1" t="s">
        <v>10339</v>
      </c>
      <c r="L246" s="1"/>
      <c r="M246" s="20">
        <f t="shared" si="3"/>
        <v>1</v>
      </c>
    </row>
    <row r="247" spans="1:13" ht="20.100000000000001" customHeight="1" x14ac:dyDescent="0.15">
      <c r="A247" s="1" t="s">
        <v>10026</v>
      </c>
      <c r="B247" s="1" t="s">
        <v>10281</v>
      </c>
      <c r="C247" s="1" t="s">
        <v>10340</v>
      </c>
      <c r="D247" s="1" t="s">
        <v>78</v>
      </c>
      <c r="E247" s="1" t="s">
        <v>51</v>
      </c>
      <c r="F247" s="1" t="s">
        <v>51</v>
      </c>
      <c r="G247" s="1" t="s">
        <v>52</v>
      </c>
      <c r="H247" s="1" t="s">
        <v>53</v>
      </c>
      <c r="I247" s="1" t="s">
        <v>84</v>
      </c>
      <c r="J247" s="1" t="s">
        <v>130</v>
      </c>
      <c r="K247" s="1" t="s">
        <v>10341</v>
      </c>
      <c r="L247" s="1"/>
      <c r="M247" s="20">
        <f t="shared" si="3"/>
        <v>1</v>
      </c>
    </row>
    <row r="248" spans="1:13" ht="20.100000000000001" customHeight="1" x14ac:dyDescent="0.15">
      <c r="A248" s="1" t="s">
        <v>10026</v>
      </c>
      <c r="B248" s="1" t="s">
        <v>10281</v>
      </c>
      <c r="C248" s="1" t="s">
        <v>10342</v>
      </c>
      <c r="D248" s="1" t="s">
        <v>78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84</v>
      </c>
      <c r="J248" s="1" t="s">
        <v>130</v>
      </c>
      <c r="K248" s="1" t="s">
        <v>10343</v>
      </c>
      <c r="L248" s="1"/>
      <c r="M248" s="20">
        <f t="shared" si="3"/>
        <v>1</v>
      </c>
    </row>
    <row r="249" spans="1:13" ht="20.100000000000001" customHeight="1" x14ac:dyDescent="0.15">
      <c r="A249" s="1" t="s">
        <v>10026</v>
      </c>
      <c r="B249" s="1" t="s">
        <v>10281</v>
      </c>
      <c r="C249" s="1" t="s">
        <v>10344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84</v>
      </c>
      <c r="J249" s="1" t="s">
        <v>130</v>
      </c>
      <c r="K249" s="1" t="s">
        <v>10345</v>
      </c>
      <c r="L249" s="1"/>
      <c r="M249" s="20">
        <f t="shared" si="3"/>
        <v>1</v>
      </c>
    </row>
    <row r="250" spans="1:13" ht="20.100000000000001" customHeight="1" x14ac:dyDescent="0.15">
      <c r="A250" s="1" t="s">
        <v>10026</v>
      </c>
      <c r="B250" s="1" t="s">
        <v>10281</v>
      </c>
      <c r="C250" s="1" t="s">
        <v>10346</v>
      </c>
      <c r="D250" s="1" t="s">
        <v>78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84</v>
      </c>
      <c r="J250" s="1" t="s">
        <v>122</v>
      </c>
      <c r="K250" s="1" t="s">
        <v>10347</v>
      </c>
      <c r="L250" s="1"/>
      <c r="M250" s="20">
        <f t="shared" si="3"/>
        <v>1</v>
      </c>
    </row>
    <row r="251" spans="1:13" ht="20.100000000000001" customHeight="1" x14ac:dyDescent="0.15">
      <c r="A251" s="1" t="s">
        <v>10026</v>
      </c>
      <c r="B251" s="1" t="s">
        <v>10281</v>
      </c>
      <c r="C251" s="1" t="s">
        <v>10348</v>
      </c>
      <c r="D251" s="1" t="s">
        <v>78</v>
      </c>
      <c r="E251" s="1" t="s">
        <v>51</v>
      </c>
      <c r="F251" s="1" t="s">
        <v>179</v>
      </c>
      <c r="G251" s="1" t="s">
        <v>82</v>
      </c>
      <c r="H251" s="1" t="s">
        <v>83</v>
      </c>
      <c r="I251" s="1" t="s">
        <v>84</v>
      </c>
      <c r="J251" s="1" t="s">
        <v>9120</v>
      </c>
      <c r="K251" s="1" t="s">
        <v>10349</v>
      </c>
      <c r="L251" s="1"/>
      <c r="M251" s="20">
        <f t="shared" si="3"/>
        <v>0</v>
      </c>
    </row>
    <row r="252" spans="1:13" ht="20.100000000000001" customHeight="1" x14ac:dyDescent="0.15">
      <c r="A252" s="1" t="s">
        <v>10026</v>
      </c>
      <c r="B252" s="1" t="s">
        <v>10281</v>
      </c>
      <c r="C252" s="1" t="s">
        <v>10350</v>
      </c>
      <c r="D252" s="1" t="s">
        <v>78</v>
      </c>
      <c r="E252" s="1" t="s">
        <v>51</v>
      </c>
      <c r="F252" s="1" t="s">
        <v>51</v>
      </c>
      <c r="G252" s="1" t="s">
        <v>52</v>
      </c>
      <c r="H252" s="1" t="s">
        <v>53</v>
      </c>
      <c r="I252" s="1" t="s">
        <v>84</v>
      </c>
      <c r="J252" s="1" t="s">
        <v>130</v>
      </c>
      <c r="K252" s="1" t="s">
        <v>10351</v>
      </c>
      <c r="L252" s="1"/>
      <c r="M252" s="20">
        <f t="shared" si="3"/>
        <v>1</v>
      </c>
    </row>
    <row r="253" spans="1:13" ht="20.100000000000001" customHeight="1" x14ac:dyDescent="0.15">
      <c r="A253" s="1" t="s">
        <v>10026</v>
      </c>
      <c r="B253" s="1" t="s">
        <v>10281</v>
      </c>
      <c r="C253" s="1" t="s">
        <v>10352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122</v>
      </c>
      <c r="K253" s="1" t="s">
        <v>10353</v>
      </c>
      <c r="L253" s="1"/>
      <c r="M253" s="20">
        <f t="shared" si="3"/>
        <v>1</v>
      </c>
    </row>
    <row r="254" spans="1:13" ht="20.100000000000001" customHeight="1" x14ac:dyDescent="0.15">
      <c r="A254" s="1" t="s">
        <v>10026</v>
      </c>
      <c r="B254" s="1" t="s">
        <v>10281</v>
      </c>
      <c r="C254" s="1" t="s">
        <v>10354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53</v>
      </c>
      <c r="I254" s="1" t="s">
        <v>84</v>
      </c>
      <c r="J254" s="1" t="s">
        <v>130</v>
      </c>
      <c r="K254" s="1" t="s">
        <v>10355</v>
      </c>
      <c r="L254" s="1"/>
      <c r="M254" s="20">
        <f t="shared" si="3"/>
        <v>1</v>
      </c>
    </row>
    <row r="255" spans="1:13" ht="20.100000000000001" customHeight="1" x14ac:dyDescent="0.15">
      <c r="A255" s="1" t="s">
        <v>10026</v>
      </c>
      <c r="B255" s="1" t="s">
        <v>10281</v>
      </c>
      <c r="C255" s="1" t="s">
        <v>10356</v>
      </c>
      <c r="D255" s="1" t="s">
        <v>78</v>
      </c>
      <c r="E255" s="1" t="s">
        <v>51</v>
      </c>
      <c r="F255" s="1" t="s">
        <v>51</v>
      </c>
      <c r="G255" s="1" t="s">
        <v>52</v>
      </c>
      <c r="H255" s="1" t="s">
        <v>53</v>
      </c>
      <c r="I255" s="1" t="s">
        <v>84</v>
      </c>
      <c r="J255" s="1" t="s">
        <v>130</v>
      </c>
      <c r="K255" s="1" t="s">
        <v>10357</v>
      </c>
      <c r="L255" s="1"/>
      <c r="M255" s="20">
        <f t="shared" si="3"/>
        <v>1</v>
      </c>
    </row>
    <row r="256" spans="1:13" ht="20.100000000000001" customHeight="1" x14ac:dyDescent="0.15">
      <c r="A256" s="1" t="s">
        <v>10026</v>
      </c>
      <c r="B256" s="1" t="s">
        <v>10281</v>
      </c>
      <c r="C256" s="1" t="s">
        <v>10358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53</v>
      </c>
      <c r="I256" s="1" t="s">
        <v>84</v>
      </c>
      <c r="J256" s="1" t="s">
        <v>130</v>
      </c>
      <c r="K256" s="1" t="s">
        <v>10359</v>
      </c>
      <c r="L256" s="1"/>
      <c r="M256" s="20">
        <f t="shared" si="3"/>
        <v>1</v>
      </c>
    </row>
    <row r="257" spans="1:13" ht="20.100000000000001" customHeight="1" x14ac:dyDescent="0.15">
      <c r="A257" s="1" t="s">
        <v>10026</v>
      </c>
      <c r="B257" s="1" t="s">
        <v>10281</v>
      </c>
      <c r="C257" s="1" t="s">
        <v>10360</v>
      </c>
      <c r="D257" s="1" t="s">
        <v>78</v>
      </c>
      <c r="E257" s="1" t="s">
        <v>51</v>
      </c>
      <c r="F257" s="1" t="s">
        <v>51</v>
      </c>
      <c r="G257" s="1" t="s">
        <v>52</v>
      </c>
      <c r="H257" s="1" t="s">
        <v>53</v>
      </c>
      <c r="I257" s="1" t="s">
        <v>84</v>
      </c>
      <c r="J257" s="1" t="s">
        <v>130</v>
      </c>
      <c r="K257" s="1" t="s">
        <v>10361</v>
      </c>
      <c r="L257" s="1"/>
      <c r="M257" s="20">
        <f t="shared" si="3"/>
        <v>1</v>
      </c>
    </row>
    <row r="258" spans="1:13" ht="20.100000000000001" customHeight="1" x14ac:dyDescent="0.15">
      <c r="A258" s="1" t="s">
        <v>10026</v>
      </c>
      <c r="B258" s="1" t="s">
        <v>10281</v>
      </c>
      <c r="C258" s="1" t="s">
        <v>10362</v>
      </c>
      <c r="D258" s="1" t="s">
        <v>849</v>
      </c>
      <c r="E258" s="1" t="s">
        <v>51</v>
      </c>
      <c r="F258" s="1" t="s">
        <v>26832</v>
      </c>
      <c r="G258" s="1" t="s">
        <v>82</v>
      </c>
      <c r="H258" s="1" t="s">
        <v>83</v>
      </c>
      <c r="I258" s="1" t="s">
        <v>84</v>
      </c>
      <c r="J258" s="1" t="s">
        <v>9120</v>
      </c>
      <c r="K258" s="1" t="s">
        <v>10363</v>
      </c>
      <c r="L258" s="1"/>
      <c r="M258" s="20">
        <f t="shared" si="3"/>
        <v>0</v>
      </c>
    </row>
    <row r="259" spans="1:13" ht="20.100000000000001" customHeight="1" x14ac:dyDescent="0.15">
      <c r="A259" s="1" t="s">
        <v>10026</v>
      </c>
      <c r="B259" s="1" t="s">
        <v>10281</v>
      </c>
      <c r="C259" s="1" t="s">
        <v>10364</v>
      </c>
      <c r="D259" s="1" t="s">
        <v>849</v>
      </c>
      <c r="E259" s="1" t="s">
        <v>51</v>
      </c>
      <c r="F259" s="1" t="s">
        <v>26832</v>
      </c>
      <c r="G259" s="1" t="s">
        <v>82</v>
      </c>
      <c r="H259" s="1" t="s">
        <v>83</v>
      </c>
      <c r="I259" s="1" t="s">
        <v>84</v>
      </c>
      <c r="J259" s="1" t="s">
        <v>9120</v>
      </c>
      <c r="K259" s="1" t="s">
        <v>10365</v>
      </c>
      <c r="L259" s="1"/>
      <c r="M259" s="20">
        <f t="shared" si="3"/>
        <v>0</v>
      </c>
    </row>
    <row r="260" spans="1:13" ht="20.100000000000001" customHeight="1" x14ac:dyDescent="0.15">
      <c r="A260" s="1" t="s">
        <v>10026</v>
      </c>
      <c r="B260" s="1" t="s">
        <v>10281</v>
      </c>
      <c r="C260" s="1" t="s">
        <v>10366</v>
      </c>
      <c r="D260" s="1" t="s">
        <v>849</v>
      </c>
      <c r="E260" s="1" t="s">
        <v>51</v>
      </c>
      <c r="F260" s="1" t="s">
        <v>26832</v>
      </c>
      <c r="G260" s="1" t="s">
        <v>82</v>
      </c>
      <c r="H260" s="1" t="s">
        <v>83</v>
      </c>
      <c r="I260" s="1" t="s">
        <v>84</v>
      </c>
      <c r="J260" s="1" t="s">
        <v>9120</v>
      </c>
      <c r="K260" s="1" t="s">
        <v>10367</v>
      </c>
      <c r="L260" s="1"/>
      <c r="M260" s="20">
        <f t="shared" si="3"/>
        <v>0</v>
      </c>
    </row>
    <row r="261" spans="1:13" ht="20.100000000000001" customHeight="1" x14ac:dyDescent="0.15">
      <c r="A261" s="1" t="s">
        <v>10026</v>
      </c>
      <c r="B261" s="1" t="s">
        <v>10281</v>
      </c>
      <c r="C261" s="1" t="s">
        <v>10368</v>
      </c>
      <c r="D261" s="1" t="s">
        <v>849</v>
      </c>
      <c r="E261" s="1" t="s">
        <v>51</v>
      </c>
      <c r="F261" s="1" t="s">
        <v>26832</v>
      </c>
      <c r="G261" s="1" t="s">
        <v>82</v>
      </c>
      <c r="H261" s="1" t="s">
        <v>83</v>
      </c>
      <c r="I261" s="1" t="s">
        <v>84</v>
      </c>
      <c r="J261" s="1" t="s">
        <v>9120</v>
      </c>
      <c r="K261" s="1" t="s">
        <v>10369</v>
      </c>
      <c r="L261" s="1"/>
      <c r="M261" s="20">
        <f t="shared" si="3"/>
        <v>0</v>
      </c>
    </row>
    <row r="262" spans="1:13" ht="20.100000000000001" customHeight="1" x14ac:dyDescent="0.15">
      <c r="A262" s="1" t="s">
        <v>10026</v>
      </c>
      <c r="B262" s="1" t="s">
        <v>10281</v>
      </c>
      <c r="C262" s="1" t="s">
        <v>10370</v>
      </c>
      <c r="D262" s="1" t="s">
        <v>849</v>
      </c>
      <c r="E262" s="1" t="s">
        <v>51</v>
      </c>
      <c r="F262" s="1" t="s">
        <v>26832</v>
      </c>
      <c r="G262" s="1" t="s">
        <v>82</v>
      </c>
      <c r="H262" s="1" t="s">
        <v>83</v>
      </c>
      <c r="I262" s="1" t="s">
        <v>84</v>
      </c>
      <c r="J262" s="1" t="s">
        <v>9120</v>
      </c>
      <c r="K262" s="1" t="s">
        <v>10371</v>
      </c>
      <c r="L262" s="1"/>
      <c r="M262" s="20">
        <f t="shared" si="3"/>
        <v>0</v>
      </c>
    </row>
    <row r="263" spans="1:13" ht="20.100000000000001" customHeight="1" x14ac:dyDescent="0.15">
      <c r="A263" s="1" t="s">
        <v>10026</v>
      </c>
      <c r="B263" s="1" t="s">
        <v>10281</v>
      </c>
      <c r="C263" s="1" t="s">
        <v>10372</v>
      </c>
      <c r="D263" s="1" t="s">
        <v>849</v>
      </c>
      <c r="E263" s="1" t="s">
        <v>51</v>
      </c>
      <c r="F263" s="1" t="s">
        <v>26832</v>
      </c>
      <c r="G263" s="1" t="s">
        <v>82</v>
      </c>
      <c r="H263" s="1" t="s">
        <v>83</v>
      </c>
      <c r="I263" s="1" t="s">
        <v>84</v>
      </c>
      <c r="J263" s="1" t="s">
        <v>9120</v>
      </c>
      <c r="K263" s="1" t="s">
        <v>6087</v>
      </c>
      <c r="L263" s="1"/>
      <c r="M263" s="20">
        <f t="shared" si="3"/>
        <v>0</v>
      </c>
    </row>
    <row r="264" spans="1:13" ht="20.100000000000001" customHeight="1" x14ac:dyDescent="0.15">
      <c r="A264" s="1" t="s">
        <v>10026</v>
      </c>
      <c r="B264" s="1" t="s">
        <v>10281</v>
      </c>
      <c r="C264" s="1" t="s">
        <v>10373</v>
      </c>
      <c r="D264" s="1" t="s">
        <v>849</v>
      </c>
      <c r="E264" s="1" t="s">
        <v>51</v>
      </c>
      <c r="F264" s="1" t="s">
        <v>26832</v>
      </c>
      <c r="G264" s="1" t="s">
        <v>82</v>
      </c>
      <c r="H264" s="1" t="s">
        <v>83</v>
      </c>
      <c r="I264" s="1" t="s">
        <v>84</v>
      </c>
      <c r="J264" s="1" t="s">
        <v>9120</v>
      </c>
      <c r="K264" s="1" t="s">
        <v>10374</v>
      </c>
      <c r="L264" s="1"/>
      <c r="M264" s="20">
        <f t="shared" si="3"/>
        <v>0</v>
      </c>
    </row>
    <row r="265" spans="1:13" ht="20.100000000000001" customHeight="1" x14ac:dyDescent="0.15">
      <c r="A265" s="1" t="s">
        <v>10026</v>
      </c>
      <c r="B265" s="1" t="s">
        <v>10375</v>
      </c>
      <c r="C265" s="1" t="s">
        <v>10376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53</v>
      </c>
      <c r="I265" s="1" t="s">
        <v>84</v>
      </c>
      <c r="J265" s="1" t="s">
        <v>130</v>
      </c>
      <c r="K265" s="1" t="s">
        <v>10377</v>
      </c>
      <c r="L265" s="1"/>
      <c r="M265" s="20">
        <f t="shared" ref="M265:M328" si="4">IF(F265="○",1,0)</f>
        <v>1</v>
      </c>
    </row>
    <row r="266" spans="1:13" ht="20.100000000000001" customHeight="1" x14ac:dyDescent="0.15">
      <c r="A266" s="1" t="s">
        <v>10026</v>
      </c>
      <c r="B266" s="1" t="s">
        <v>10375</v>
      </c>
      <c r="C266" s="1" t="s">
        <v>10378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53</v>
      </c>
      <c r="I266" s="1" t="s">
        <v>84</v>
      </c>
      <c r="J266" s="1" t="s">
        <v>130</v>
      </c>
      <c r="K266" s="1" t="s">
        <v>10379</v>
      </c>
      <c r="L266" s="1"/>
      <c r="M266" s="20">
        <f t="shared" si="4"/>
        <v>1</v>
      </c>
    </row>
    <row r="267" spans="1:13" ht="20.100000000000001" customHeight="1" x14ac:dyDescent="0.15">
      <c r="A267" s="1" t="s">
        <v>10026</v>
      </c>
      <c r="B267" s="1" t="s">
        <v>10375</v>
      </c>
      <c r="C267" s="1" t="s">
        <v>10380</v>
      </c>
      <c r="D267" s="1" t="s">
        <v>50</v>
      </c>
      <c r="E267" s="1" t="s">
        <v>51</v>
      </c>
      <c r="F267" s="1" t="s">
        <v>51</v>
      </c>
      <c r="G267" s="1" t="s">
        <v>52</v>
      </c>
      <c r="H267" s="1" t="s">
        <v>53</v>
      </c>
      <c r="I267" s="1" t="s">
        <v>84</v>
      </c>
      <c r="J267" s="1" t="s">
        <v>130</v>
      </c>
      <c r="K267" s="1" t="s">
        <v>10381</v>
      </c>
      <c r="L267" s="1"/>
      <c r="M267" s="20">
        <f t="shared" si="4"/>
        <v>1</v>
      </c>
    </row>
    <row r="268" spans="1:13" ht="20.100000000000001" customHeight="1" x14ac:dyDescent="0.15">
      <c r="A268" s="1" t="s">
        <v>10026</v>
      </c>
      <c r="B268" s="1" t="s">
        <v>10375</v>
      </c>
      <c r="C268" s="1" t="s">
        <v>10382</v>
      </c>
      <c r="D268" s="1" t="s">
        <v>50</v>
      </c>
      <c r="E268" s="1" t="s">
        <v>51</v>
      </c>
      <c r="F268" s="1" t="s">
        <v>51</v>
      </c>
      <c r="G268" s="1" t="s">
        <v>52</v>
      </c>
      <c r="H268" s="1" t="s">
        <v>53</v>
      </c>
      <c r="I268" s="1" t="s">
        <v>84</v>
      </c>
      <c r="J268" s="1" t="s">
        <v>130</v>
      </c>
      <c r="K268" s="1" t="s">
        <v>10383</v>
      </c>
      <c r="L268" s="1"/>
      <c r="M268" s="20">
        <f t="shared" si="4"/>
        <v>1</v>
      </c>
    </row>
    <row r="269" spans="1:13" ht="20.100000000000001" customHeight="1" x14ac:dyDescent="0.15">
      <c r="A269" s="1" t="s">
        <v>10026</v>
      </c>
      <c r="B269" s="1" t="s">
        <v>10375</v>
      </c>
      <c r="C269" s="1" t="s">
        <v>10384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53</v>
      </c>
      <c r="I269" s="1" t="s">
        <v>84</v>
      </c>
      <c r="J269" s="1" t="s">
        <v>130</v>
      </c>
      <c r="K269" s="1" t="s">
        <v>10385</v>
      </c>
      <c r="L269" s="1"/>
      <c r="M269" s="20">
        <f t="shared" si="4"/>
        <v>1</v>
      </c>
    </row>
    <row r="270" spans="1:13" ht="20.100000000000001" customHeight="1" x14ac:dyDescent="0.15">
      <c r="A270" s="1" t="s">
        <v>10026</v>
      </c>
      <c r="B270" s="1" t="s">
        <v>10375</v>
      </c>
      <c r="C270" s="1" t="s">
        <v>10386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53</v>
      </c>
      <c r="I270" s="1" t="s">
        <v>84</v>
      </c>
      <c r="J270" s="1" t="s">
        <v>130</v>
      </c>
      <c r="K270" s="1" t="s">
        <v>10387</v>
      </c>
      <c r="L270" s="1"/>
      <c r="M270" s="20">
        <f t="shared" si="4"/>
        <v>1</v>
      </c>
    </row>
    <row r="271" spans="1:13" ht="20.100000000000001" customHeight="1" x14ac:dyDescent="0.15">
      <c r="A271" s="1" t="s">
        <v>10026</v>
      </c>
      <c r="B271" s="1" t="s">
        <v>10375</v>
      </c>
      <c r="C271" s="1" t="s">
        <v>10388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53</v>
      </c>
      <c r="I271" s="1" t="s">
        <v>84</v>
      </c>
      <c r="J271" s="1" t="s">
        <v>130</v>
      </c>
      <c r="K271" s="1" t="s">
        <v>10389</v>
      </c>
      <c r="L271" s="1"/>
      <c r="M271" s="20">
        <f t="shared" si="4"/>
        <v>1</v>
      </c>
    </row>
    <row r="272" spans="1:13" ht="20.100000000000001" customHeight="1" x14ac:dyDescent="0.15">
      <c r="A272" s="1" t="s">
        <v>10026</v>
      </c>
      <c r="B272" s="1" t="s">
        <v>10375</v>
      </c>
      <c r="C272" s="1" t="s">
        <v>10390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53</v>
      </c>
      <c r="I272" s="1" t="s">
        <v>84</v>
      </c>
      <c r="J272" s="1" t="s">
        <v>130</v>
      </c>
      <c r="K272" s="1" t="s">
        <v>10391</v>
      </c>
      <c r="L272" s="1"/>
      <c r="M272" s="20">
        <f t="shared" si="4"/>
        <v>1</v>
      </c>
    </row>
    <row r="273" spans="1:13" ht="20.100000000000001" customHeight="1" x14ac:dyDescent="0.15">
      <c r="A273" s="1" t="s">
        <v>10026</v>
      </c>
      <c r="B273" s="1" t="s">
        <v>10375</v>
      </c>
      <c r="C273" s="1" t="s">
        <v>10392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53</v>
      </c>
      <c r="I273" s="1" t="s">
        <v>84</v>
      </c>
      <c r="J273" s="1" t="s">
        <v>130</v>
      </c>
      <c r="K273" s="1" t="s">
        <v>10393</v>
      </c>
      <c r="L273" s="1"/>
      <c r="M273" s="20">
        <f t="shared" si="4"/>
        <v>1</v>
      </c>
    </row>
    <row r="274" spans="1:13" ht="20.100000000000001" customHeight="1" x14ac:dyDescent="0.15">
      <c r="A274" s="1" t="s">
        <v>10026</v>
      </c>
      <c r="B274" s="1" t="s">
        <v>10375</v>
      </c>
      <c r="C274" s="1" t="s">
        <v>10394</v>
      </c>
      <c r="D274" s="1" t="s">
        <v>50</v>
      </c>
      <c r="E274" s="1" t="s">
        <v>51</v>
      </c>
      <c r="F274" s="1" t="s">
        <v>51</v>
      </c>
      <c r="G274" s="1" t="s">
        <v>52</v>
      </c>
      <c r="H274" s="1" t="s">
        <v>53</v>
      </c>
      <c r="I274" s="1" t="s">
        <v>84</v>
      </c>
      <c r="J274" s="1" t="s">
        <v>130</v>
      </c>
      <c r="K274" s="1" t="s">
        <v>10395</v>
      </c>
      <c r="L274" s="1"/>
      <c r="M274" s="20">
        <f t="shared" si="4"/>
        <v>1</v>
      </c>
    </row>
    <row r="275" spans="1:13" ht="20.100000000000001" customHeight="1" x14ac:dyDescent="0.15">
      <c r="A275" s="1" t="s">
        <v>10026</v>
      </c>
      <c r="B275" s="1" t="s">
        <v>10375</v>
      </c>
      <c r="C275" s="1" t="s">
        <v>10396</v>
      </c>
      <c r="D275" s="1" t="s">
        <v>50</v>
      </c>
      <c r="E275" s="1" t="s">
        <v>51</v>
      </c>
      <c r="F275" s="1" t="s">
        <v>51</v>
      </c>
      <c r="G275" s="1" t="s">
        <v>52</v>
      </c>
      <c r="H275" s="1" t="s">
        <v>53</v>
      </c>
      <c r="I275" s="1" t="s">
        <v>84</v>
      </c>
      <c r="J275" s="1" t="s">
        <v>130</v>
      </c>
      <c r="K275" s="1" t="s">
        <v>10397</v>
      </c>
      <c r="L275" s="1"/>
      <c r="M275" s="20">
        <f t="shared" si="4"/>
        <v>1</v>
      </c>
    </row>
    <row r="276" spans="1:13" ht="20.100000000000001" customHeight="1" x14ac:dyDescent="0.15">
      <c r="A276" s="1" t="s">
        <v>10026</v>
      </c>
      <c r="B276" s="1" t="s">
        <v>10375</v>
      </c>
      <c r="C276" s="1" t="s">
        <v>10398</v>
      </c>
      <c r="D276" s="1" t="s">
        <v>50</v>
      </c>
      <c r="E276" s="1" t="s">
        <v>51</v>
      </c>
      <c r="F276" s="1" t="s">
        <v>51</v>
      </c>
      <c r="G276" s="1" t="s">
        <v>52</v>
      </c>
      <c r="H276" s="1" t="s">
        <v>53</v>
      </c>
      <c r="I276" s="1" t="s">
        <v>84</v>
      </c>
      <c r="J276" s="1" t="s">
        <v>130</v>
      </c>
      <c r="K276" s="1" t="s">
        <v>10399</v>
      </c>
      <c r="L276" s="1"/>
      <c r="M276" s="20">
        <f t="shared" si="4"/>
        <v>1</v>
      </c>
    </row>
    <row r="277" spans="1:13" ht="20.100000000000001" customHeight="1" x14ac:dyDescent="0.15">
      <c r="A277" s="1" t="s">
        <v>10026</v>
      </c>
      <c r="B277" s="1" t="s">
        <v>10375</v>
      </c>
      <c r="C277" s="1" t="s">
        <v>10400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53</v>
      </c>
      <c r="I277" s="1" t="s">
        <v>84</v>
      </c>
      <c r="J277" s="1" t="s">
        <v>130</v>
      </c>
      <c r="K277" s="1" t="s">
        <v>10401</v>
      </c>
      <c r="L277" s="1"/>
      <c r="M277" s="20">
        <f t="shared" si="4"/>
        <v>1</v>
      </c>
    </row>
    <row r="278" spans="1:13" ht="20.100000000000001" customHeight="1" x14ac:dyDescent="0.15">
      <c r="A278" s="1" t="s">
        <v>10026</v>
      </c>
      <c r="B278" s="1" t="s">
        <v>10375</v>
      </c>
      <c r="C278" s="1" t="s">
        <v>10402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53</v>
      </c>
      <c r="I278" s="1" t="s">
        <v>84</v>
      </c>
      <c r="J278" s="1" t="s">
        <v>130</v>
      </c>
      <c r="K278" s="1" t="s">
        <v>10403</v>
      </c>
      <c r="L278" s="1"/>
      <c r="M278" s="20">
        <f t="shared" si="4"/>
        <v>1</v>
      </c>
    </row>
    <row r="279" spans="1:13" ht="20.100000000000001" customHeight="1" x14ac:dyDescent="0.15">
      <c r="A279" s="1" t="s">
        <v>10026</v>
      </c>
      <c r="B279" s="1" t="s">
        <v>10375</v>
      </c>
      <c r="C279" s="1" t="s">
        <v>10404</v>
      </c>
      <c r="D279" s="1" t="s">
        <v>50</v>
      </c>
      <c r="E279" s="1" t="s">
        <v>51</v>
      </c>
      <c r="F279" s="1" t="s">
        <v>51</v>
      </c>
      <c r="G279" s="1" t="s">
        <v>52</v>
      </c>
      <c r="H279" s="1" t="s">
        <v>53</v>
      </c>
      <c r="I279" s="1" t="s">
        <v>84</v>
      </c>
      <c r="J279" s="1" t="s">
        <v>130</v>
      </c>
      <c r="K279" s="1" t="s">
        <v>10405</v>
      </c>
      <c r="L279" s="1"/>
      <c r="M279" s="20">
        <f t="shared" si="4"/>
        <v>1</v>
      </c>
    </row>
    <row r="280" spans="1:13" ht="20.100000000000001" customHeight="1" x14ac:dyDescent="0.15">
      <c r="A280" s="1" t="s">
        <v>10026</v>
      </c>
      <c r="B280" s="1" t="s">
        <v>10375</v>
      </c>
      <c r="C280" s="1" t="s">
        <v>10406</v>
      </c>
      <c r="D280" s="1" t="s">
        <v>78</v>
      </c>
      <c r="E280" s="1" t="s">
        <v>51</v>
      </c>
      <c r="F280" s="1" t="s">
        <v>51</v>
      </c>
      <c r="G280" s="1" t="s">
        <v>52</v>
      </c>
      <c r="H280" s="1" t="s">
        <v>53</v>
      </c>
      <c r="I280" s="1" t="s">
        <v>84</v>
      </c>
      <c r="J280" s="1" t="s">
        <v>130</v>
      </c>
      <c r="K280" s="1" t="s">
        <v>10407</v>
      </c>
      <c r="L280" s="1"/>
      <c r="M280" s="20">
        <f t="shared" si="4"/>
        <v>1</v>
      </c>
    </row>
    <row r="281" spans="1:13" ht="20.100000000000001" customHeight="1" x14ac:dyDescent="0.15">
      <c r="A281" s="1" t="s">
        <v>10026</v>
      </c>
      <c r="B281" s="1" t="s">
        <v>10375</v>
      </c>
      <c r="C281" s="1" t="s">
        <v>10408</v>
      </c>
      <c r="D281" s="1" t="s">
        <v>78</v>
      </c>
      <c r="E281" s="1" t="s">
        <v>51</v>
      </c>
      <c r="F281" s="1" t="s">
        <v>51</v>
      </c>
      <c r="G281" s="1" t="s">
        <v>52</v>
      </c>
      <c r="H281" s="1" t="s">
        <v>53</v>
      </c>
      <c r="I281" s="1" t="s">
        <v>84</v>
      </c>
      <c r="J281" s="1" t="s">
        <v>130</v>
      </c>
      <c r="K281" s="1" t="s">
        <v>10409</v>
      </c>
      <c r="L281" s="1"/>
      <c r="M281" s="20">
        <f t="shared" si="4"/>
        <v>1</v>
      </c>
    </row>
    <row r="282" spans="1:13" ht="20.100000000000001" customHeight="1" x14ac:dyDescent="0.15">
      <c r="A282" s="1" t="s">
        <v>10026</v>
      </c>
      <c r="B282" s="1" t="s">
        <v>10375</v>
      </c>
      <c r="C282" s="1" t="s">
        <v>10410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53</v>
      </c>
      <c r="I282" s="1" t="s">
        <v>84</v>
      </c>
      <c r="J282" s="1" t="s">
        <v>130</v>
      </c>
      <c r="K282" s="1" t="s">
        <v>10411</v>
      </c>
      <c r="L282" s="1"/>
      <c r="M282" s="20">
        <f t="shared" si="4"/>
        <v>1</v>
      </c>
    </row>
    <row r="283" spans="1:13" ht="20.100000000000001" customHeight="1" x14ac:dyDescent="0.15">
      <c r="A283" s="1" t="s">
        <v>10026</v>
      </c>
      <c r="B283" s="1" t="s">
        <v>10375</v>
      </c>
      <c r="C283" s="1" t="s">
        <v>10412</v>
      </c>
      <c r="D283" s="1" t="s">
        <v>78</v>
      </c>
      <c r="E283" s="1" t="s">
        <v>51</v>
      </c>
      <c r="F283" s="1" t="s">
        <v>51</v>
      </c>
      <c r="G283" s="1" t="s">
        <v>52</v>
      </c>
      <c r="H283" s="1" t="s">
        <v>53</v>
      </c>
      <c r="I283" s="1" t="s">
        <v>84</v>
      </c>
      <c r="J283" s="1" t="s">
        <v>130</v>
      </c>
      <c r="K283" s="1" t="s">
        <v>10413</v>
      </c>
      <c r="L283" s="1"/>
      <c r="M283" s="20">
        <f t="shared" si="4"/>
        <v>1</v>
      </c>
    </row>
    <row r="284" spans="1:13" ht="20.100000000000001" customHeight="1" x14ac:dyDescent="0.15">
      <c r="A284" s="1" t="s">
        <v>10026</v>
      </c>
      <c r="B284" s="1" t="s">
        <v>10375</v>
      </c>
      <c r="C284" s="1" t="s">
        <v>10414</v>
      </c>
      <c r="D284" s="1" t="s">
        <v>78</v>
      </c>
      <c r="E284" s="1" t="s">
        <v>51</v>
      </c>
      <c r="F284" s="1" t="s">
        <v>179</v>
      </c>
      <c r="G284" s="1" t="s">
        <v>82</v>
      </c>
      <c r="H284" s="1" t="s">
        <v>180</v>
      </c>
      <c r="I284" s="1" t="s">
        <v>84</v>
      </c>
      <c r="J284" s="1" t="s">
        <v>632</v>
      </c>
      <c r="K284" s="1" t="s">
        <v>10415</v>
      </c>
      <c r="L284" s="1"/>
      <c r="M284" s="20">
        <f t="shared" si="4"/>
        <v>0</v>
      </c>
    </row>
    <row r="285" spans="1:13" ht="20.100000000000001" customHeight="1" x14ac:dyDescent="0.15">
      <c r="A285" s="1" t="s">
        <v>10026</v>
      </c>
      <c r="B285" s="1" t="s">
        <v>10375</v>
      </c>
      <c r="C285" s="1" t="s">
        <v>10416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53</v>
      </c>
      <c r="I285" s="1" t="s">
        <v>84</v>
      </c>
      <c r="J285" s="1" t="s">
        <v>130</v>
      </c>
      <c r="K285" s="1" t="s">
        <v>10417</v>
      </c>
      <c r="L285" s="1"/>
      <c r="M285" s="20">
        <f t="shared" si="4"/>
        <v>1</v>
      </c>
    </row>
    <row r="286" spans="1:13" ht="20.100000000000001" customHeight="1" x14ac:dyDescent="0.15">
      <c r="A286" s="1" t="s">
        <v>10026</v>
      </c>
      <c r="B286" s="1" t="s">
        <v>10375</v>
      </c>
      <c r="C286" s="1" t="s">
        <v>10418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53</v>
      </c>
      <c r="I286" s="1" t="s">
        <v>84</v>
      </c>
      <c r="J286" s="1" t="s">
        <v>130</v>
      </c>
      <c r="K286" s="1" t="s">
        <v>10419</v>
      </c>
      <c r="L286" s="1"/>
      <c r="M286" s="20">
        <f t="shared" si="4"/>
        <v>1</v>
      </c>
    </row>
    <row r="287" spans="1:13" ht="20.100000000000001" customHeight="1" x14ac:dyDescent="0.15">
      <c r="A287" s="1" t="s">
        <v>10026</v>
      </c>
      <c r="B287" s="1" t="s">
        <v>10375</v>
      </c>
      <c r="C287" s="1" t="s">
        <v>10420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53</v>
      </c>
      <c r="I287" s="1" t="s">
        <v>84</v>
      </c>
      <c r="J287" s="1" t="s">
        <v>130</v>
      </c>
      <c r="K287" s="1" t="s">
        <v>10421</v>
      </c>
      <c r="L287" s="1"/>
      <c r="M287" s="20">
        <f t="shared" si="4"/>
        <v>1</v>
      </c>
    </row>
    <row r="288" spans="1:13" ht="20.100000000000001" customHeight="1" x14ac:dyDescent="0.15">
      <c r="A288" s="1" t="s">
        <v>10026</v>
      </c>
      <c r="B288" s="1" t="s">
        <v>10375</v>
      </c>
      <c r="C288" s="1" t="s">
        <v>10422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53</v>
      </c>
      <c r="I288" s="1" t="s">
        <v>84</v>
      </c>
      <c r="J288" s="1" t="s">
        <v>130</v>
      </c>
      <c r="K288" s="1" t="s">
        <v>10423</v>
      </c>
      <c r="L288" s="1"/>
      <c r="M288" s="20">
        <f t="shared" si="4"/>
        <v>1</v>
      </c>
    </row>
    <row r="289" spans="1:13" ht="20.100000000000001" customHeight="1" x14ac:dyDescent="0.15">
      <c r="A289" s="1" t="s">
        <v>10026</v>
      </c>
      <c r="B289" s="1" t="s">
        <v>10375</v>
      </c>
      <c r="C289" s="1" t="s">
        <v>10424</v>
      </c>
      <c r="D289" s="1" t="s">
        <v>78</v>
      </c>
      <c r="E289" s="1" t="s">
        <v>51</v>
      </c>
      <c r="F289" s="1" t="s">
        <v>179</v>
      </c>
      <c r="G289" s="1" t="s">
        <v>82</v>
      </c>
      <c r="H289" s="1" t="s">
        <v>180</v>
      </c>
      <c r="I289" s="1" t="s">
        <v>84</v>
      </c>
      <c r="J289" s="1" t="s">
        <v>632</v>
      </c>
      <c r="K289" s="1" t="s">
        <v>10425</v>
      </c>
      <c r="L289" s="1"/>
      <c r="M289" s="20">
        <f t="shared" si="4"/>
        <v>0</v>
      </c>
    </row>
    <row r="290" spans="1:13" ht="20.100000000000001" customHeight="1" x14ac:dyDescent="0.15">
      <c r="A290" s="1" t="s">
        <v>10026</v>
      </c>
      <c r="B290" s="1" t="s">
        <v>10375</v>
      </c>
      <c r="C290" s="1" t="s">
        <v>10426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53</v>
      </c>
      <c r="I290" s="1" t="s">
        <v>84</v>
      </c>
      <c r="J290" s="1" t="s">
        <v>130</v>
      </c>
      <c r="K290" s="1" t="s">
        <v>10427</v>
      </c>
      <c r="L290" s="1"/>
      <c r="M290" s="20">
        <f t="shared" si="4"/>
        <v>1</v>
      </c>
    </row>
    <row r="291" spans="1:13" ht="20.100000000000001" customHeight="1" x14ac:dyDescent="0.15">
      <c r="A291" s="1" t="s">
        <v>10026</v>
      </c>
      <c r="B291" s="1" t="s">
        <v>10375</v>
      </c>
      <c r="C291" s="1" t="s">
        <v>10428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53</v>
      </c>
      <c r="I291" s="1" t="s">
        <v>84</v>
      </c>
      <c r="J291" s="1" t="s">
        <v>130</v>
      </c>
      <c r="K291" s="1" t="s">
        <v>10429</v>
      </c>
      <c r="L291" s="1"/>
      <c r="M291" s="20">
        <f t="shared" si="4"/>
        <v>1</v>
      </c>
    </row>
    <row r="292" spans="1:13" ht="20.100000000000001" customHeight="1" x14ac:dyDescent="0.15">
      <c r="A292" s="1" t="s">
        <v>10026</v>
      </c>
      <c r="B292" s="1" t="s">
        <v>10375</v>
      </c>
      <c r="C292" s="1" t="s">
        <v>10430</v>
      </c>
      <c r="D292" s="1" t="s">
        <v>849</v>
      </c>
      <c r="E292" s="1" t="s">
        <v>51</v>
      </c>
      <c r="F292" s="1" t="s">
        <v>26832</v>
      </c>
      <c r="G292" s="1" t="s">
        <v>82</v>
      </c>
      <c r="H292" s="1" t="s">
        <v>83</v>
      </c>
      <c r="I292" s="1" t="s">
        <v>84</v>
      </c>
      <c r="J292" s="1" t="s">
        <v>9120</v>
      </c>
      <c r="K292" s="1" t="s">
        <v>10431</v>
      </c>
      <c r="L292" s="1"/>
      <c r="M292" s="20">
        <f t="shared" si="4"/>
        <v>0</v>
      </c>
    </row>
    <row r="293" spans="1:13" ht="20.100000000000001" customHeight="1" x14ac:dyDescent="0.15">
      <c r="A293" s="1" t="s">
        <v>10026</v>
      </c>
      <c r="B293" s="1" t="s">
        <v>10375</v>
      </c>
      <c r="C293" s="1" t="s">
        <v>10432</v>
      </c>
      <c r="D293" s="1" t="s">
        <v>849</v>
      </c>
      <c r="E293" s="1" t="s">
        <v>51</v>
      </c>
      <c r="F293" s="1" t="s">
        <v>26832</v>
      </c>
      <c r="G293" s="1" t="s">
        <v>82</v>
      </c>
      <c r="H293" s="1" t="s">
        <v>83</v>
      </c>
      <c r="I293" s="1" t="s">
        <v>84</v>
      </c>
      <c r="J293" s="1" t="s">
        <v>9120</v>
      </c>
      <c r="K293" s="1" t="s">
        <v>10433</v>
      </c>
      <c r="L293" s="1"/>
      <c r="M293" s="20">
        <f t="shared" si="4"/>
        <v>0</v>
      </c>
    </row>
    <row r="294" spans="1:13" ht="20.100000000000001" customHeight="1" x14ac:dyDescent="0.15">
      <c r="A294" s="1" t="s">
        <v>10026</v>
      </c>
      <c r="B294" s="1" t="s">
        <v>10375</v>
      </c>
      <c r="C294" s="1" t="s">
        <v>10434</v>
      </c>
      <c r="D294" s="1" t="s">
        <v>849</v>
      </c>
      <c r="E294" s="1" t="s">
        <v>51</v>
      </c>
      <c r="F294" s="1" t="s">
        <v>26832</v>
      </c>
      <c r="G294" s="1" t="s">
        <v>82</v>
      </c>
      <c r="H294" s="1" t="s">
        <v>83</v>
      </c>
      <c r="I294" s="1" t="s">
        <v>84</v>
      </c>
      <c r="J294" s="1" t="s">
        <v>9120</v>
      </c>
      <c r="K294" s="1" t="s">
        <v>10435</v>
      </c>
      <c r="L294" s="1"/>
      <c r="M294" s="20">
        <f t="shared" si="4"/>
        <v>0</v>
      </c>
    </row>
    <row r="295" spans="1:13" ht="20.100000000000001" customHeight="1" x14ac:dyDescent="0.15">
      <c r="A295" s="1" t="s">
        <v>10026</v>
      </c>
      <c r="B295" s="1" t="s">
        <v>10375</v>
      </c>
      <c r="C295" s="1" t="s">
        <v>10436</v>
      </c>
      <c r="D295" s="1" t="s">
        <v>849</v>
      </c>
      <c r="E295" s="1" t="s">
        <v>51</v>
      </c>
      <c r="F295" s="1" t="s">
        <v>26832</v>
      </c>
      <c r="G295" s="1" t="s">
        <v>82</v>
      </c>
      <c r="H295" s="1" t="s">
        <v>83</v>
      </c>
      <c r="I295" s="1" t="s">
        <v>84</v>
      </c>
      <c r="J295" s="1" t="s">
        <v>9120</v>
      </c>
      <c r="K295" s="1" t="s">
        <v>10437</v>
      </c>
      <c r="L295" s="1"/>
      <c r="M295" s="20">
        <f t="shared" si="4"/>
        <v>0</v>
      </c>
    </row>
    <row r="296" spans="1:13" ht="20.100000000000001" customHeight="1" x14ac:dyDescent="0.15">
      <c r="A296" s="1" t="s">
        <v>10026</v>
      </c>
      <c r="B296" s="1" t="s">
        <v>10438</v>
      </c>
      <c r="C296" s="1" t="s">
        <v>10439</v>
      </c>
      <c r="D296" s="1" t="s">
        <v>50</v>
      </c>
      <c r="E296" s="1" t="s">
        <v>51</v>
      </c>
      <c r="F296" s="1" t="s">
        <v>51</v>
      </c>
      <c r="G296" s="1" t="s">
        <v>52</v>
      </c>
      <c r="H296" s="1" t="s">
        <v>53</v>
      </c>
      <c r="I296" s="1" t="s">
        <v>84</v>
      </c>
      <c r="J296" s="1" t="s">
        <v>130</v>
      </c>
      <c r="K296" s="1" t="s">
        <v>10440</v>
      </c>
      <c r="L296" s="1"/>
      <c r="M296" s="20">
        <f t="shared" si="4"/>
        <v>1</v>
      </c>
    </row>
    <row r="297" spans="1:13" ht="20.100000000000001" customHeight="1" x14ac:dyDescent="0.15">
      <c r="A297" s="1" t="s">
        <v>10026</v>
      </c>
      <c r="B297" s="1" t="s">
        <v>10441</v>
      </c>
      <c r="C297" s="1" t="s">
        <v>10442</v>
      </c>
      <c r="D297" s="1" t="s">
        <v>50</v>
      </c>
      <c r="E297" s="1" t="s">
        <v>51</v>
      </c>
      <c r="F297" s="1" t="s">
        <v>51</v>
      </c>
      <c r="G297" s="1" t="s">
        <v>52</v>
      </c>
      <c r="H297" s="1" t="s">
        <v>53</v>
      </c>
      <c r="I297" s="1" t="s">
        <v>84</v>
      </c>
      <c r="J297" s="1" t="s">
        <v>130</v>
      </c>
      <c r="K297" s="1" t="s">
        <v>10443</v>
      </c>
      <c r="L297" s="1"/>
      <c r="M297" s="20">
        <f t="shared" si="4"/>
        <v>1</v>
      </c>
    </row>
    <row r="298" spans="1:13" ht="20.100000000000001" customHeight="1" x14ac:dyDescent="0.15">
      <c r="A298" s="1" t="s">
        <v>10026</v>
      </c>
      <c r="B298" s="1" t="s">
        <v>10441</v>
      </c>
      <c r="C298" s="1" t="s">
        <v>10444</v>
      </c>
      <c r="D298" s="1" t="s">
        <v>50</v>
      </c>
      <c r="E298" s="1" t="s">
        <v>51</v>
      </c>
      <c r="F298" s="1" t="s">
        <v>51</v>
      </c>
      <c r="G298" s="1" t="s">
        <v>52</v>
      </c>
      <c r="H298" s="1" t="s">
        <v>53</v>
      </c>
      <c r="I298" s="1" t="s">
        <v>84</v>
      </c>
      <c r="J298" s="1" t="s">
        <v>130</v>
      </c>
      <c r="K298" s="1" t="s">
        <v>10445</v>
      </c>
      <c r="L298" s="1"/>
      <c r="M298" s="20">
        <f t="shared" si="4"/>
        <v>1</v>
      </c>
    </row>
    <row r="299" spans="1:13" ht="20.100000000000001" customHeight="1" x14ac:dyDescent="0.15">
      <c r="A299" s="1" t="s">
        <v>10026</v>
      </c>
      <c r="B299" s="1" t="s">
        <v>10441</v>
      </c>
      <c r="C299" s="1" t="s">
        <v>10446</v>
      </c>
      <c r="D299" s="1" t="s">
        <v>50</v>
      </c>
      <c r="E299" s="1" t="s">
        <v>51</v>
      </c>
      <c r="F299" s="1" t="s">
        <v>51</v>
      </c>
      <c r="G299" s="1" t="s">
        <v>52</v>
      </c>
      <c r="H299" s="1" t="s">
        <v>53</v>
      </c>
      <c r="I299" s="1" t="s">
        <v>84</v>
      </c>
      <c r="J299" s="1" t="s">
        <v>130</v>
      </c>
      <c r="K299" s="1" t="s">
        <v>10447</v>
      </c>
      <c r="L299" s="1"/>
      <c r="M299" s="20">
        <f t="shared" si="4"/>
        <v>1</v>
      </c>
    </row>
    <row r="300" spans="1:13" ht="20.100000000000001" customHeight="1" x14ac:dyDescent="0.15">
      <c r="A300" s="1" t="s">
        <v>10026</v>
      </c>
      <c r="B300" s="1" t="s">
        <v>10441</v>
      </c>
      <c r="C300" s="1" t="s">
        <v>10448</v>
      </c>
      <c r="D300" s="1" t="s">
        <v>50</v>
      </c>
      <c r="E300" s="1" t="s">
        <v>51</v>
      </c>
      <c r="F300" s="1" t="s">
        <v>51</v>
      </c>
      <c r="G300" s="1" t="s">
        <v>52</v>
      </c>
      <c r="H300" s="1" t="s">
        <v>53</v>
      </c>
      <c r="I300" s="1" t="s">
        <v>84</v>
      </c>
      <c r="J300" s="1" t="s">
        <v>130</v>
      </c>
      <c r="K300" s="1" t="s">
        <v>10449</v>
      </c>
      <c r="L300" s="1"/>
      <c r="M300" s="20">
        <f t="shared" si="4"/>
        <v>1</v>
      </c>
    </row>
    <row r="301" spans="1:13" ht="20.100000000000001" customHeight="1" x14ac:dyDescent="0.15">
      <c r="A301" s="1" t="s">
        <v>10026</v>
      </c>
      <c r="B301" s="1" t="s">
        <v>10441</v>
      </c>
      <c r="C301" s="1" t="s">
        <v>10450</v>
      </c>
      <c r="D301" s="1" t="s">
        <v>50</v>
      </c>
      <c r="E301" s="1" t="s">
        <v>51</v>
      </c>
      <c r="F301" s="1" t="s">
        <v>51</v>
      </c>
      <c r="G301" s="1" t="s">
        <v>52</v>
      </c>
      <c r="H301" s="1" t="s">
        <v>53</v>
      </c>
      <c r="I301" s="1" t="s">
        <v>84</v>
      </c>
      <c r="J301" s="1" t="s">
        <v>130</v>
      </c>
      <c r="K301" s="1" t="s">
        <v>10451</v>
      </c>
      <c r="L301" s="1"/>
      <c r="M301" s="20">
        <f t="shared" si="4"/>
        <v>1</v>
      </c>
    </row>
    <row r="302" spans="1:13" ht="20.100000000000001" customHeight="1" x14ac:dyDescent="0.15">
      <c r="A302" s="1" t="s">
        <v>10026</v>
      </c>
      <c r="B302" s="1" t="s">
        <v>10441</v>
      </c>
      <c r="C302" s="1" t="s">
        <v>10452</v>
      </c>
      <c r="D302" s="1" t="s">
        <v>50</v>
      </c>
      <c r="E302" s="1" t="s">
        <v>51</v>
      </c>
      <c r="F302" s="1" t="s">
        <v>51</v>
      </c>
      <c r="G302" s="1" t="s">
        <v>52</v>
      </c>
      <c r="H302" s="1" t="s">
        <v>53</v>
      </c>
      <c r="I302" s="1" t="s">
        <v>84</v>
      </c>
      <c r="J302" s="1" t="s">
        <v>130</v>
      </c>
      <c r="K302" s="1" t="s">
        <v>10453</v>
      </c>
      <c r="L302" s="1"/>
      <c r="M302" s="20">
        <f t="shared" si="4"/>
        <v>1</v>
      </c>
    </row>
    <row r="303" spans="1:13" ht="20.100000000000001" customHeight="1" x14ac:dyDescent="0.15">
      <c r="A303" s="1" t="s">
        <v>10026</v>
      </c>
      <c r="B303" s="1" t="s">
        <v>10441</v>
      </c>
      <c r="C303" s="1" t="s">
        <v>10454</v>
      </c>
      <c r="D303" s="1" t="s">
        <v>50</v>
      </c>
      <c r="E303" s="1" t="s">
        <v>51</v>
      </c>
      <c r="F303" s="1" t="s">
        <v>51</v>
      </c>
      <c r="G303" s="1" t="s">
        <v>52</v>
      </c>
      <c r="H303" s="1" t="s">
        <v>53</v>
      </c>
      <c r="I303" s="1" t="s">
        <v>84</v>
      </c>
      <c r="J303" s="1" t="s">
        <v>130</v>
      </c>
      <c r="K303" s="1" t="s">
        <v>10455</v>
      </c>
      <c r="L303" s="1"/>
      <c r="M303" s="20">
        <f t="shared" si="4"/>
        <v>1</v>
      </c>
    </row>
    <row r="304" spans="1:13" ht="20.100000000000001" customHeight="1" x14ac:dyDescent="0.15">
      <c r="A304" s="1" t="s">
        <v>10026</v>
      </c>
      <c r="B304" s="1" t="s">
        <v>10441</v>
      </c>
      <c r="C304" s="1" t="s">
        <v>10456</v>
      </c>
      <c r="D304" s="1" t="s">
        <v>50</v>
      </c>
      <c r="E304" s="1" t="s">
        <v>51</v>
      </c>
      <c r="F304" s="1" t="s">
        <v>51</v>
      </c>
      <c r="G304" s="1" t="s">
        <v>52</v>
      </c>
      <c r="H304" s="1" t="s">
        <v>53</v>
      </c>
      <c r="I304" s="1" t="s">
        <v>84</v>
      </c>
      <c r="J304" s="1" t="s">
        <v>130</v>
      </c>
      <c r="K304" s="1" t="s">
        <v>10457</v>
      </c>
      <c r="L304" s="1"/>
      <c r="M304" s="20">
        <f t="shared" si="4"/>
        <v>1</v>
      </c>
    </row>
    <row r="305" spans="1:13" ht="20.100000000000001" customHeight="1" x14ac:dyDescent="0.15">
      <c r="A305" s="1" t="s">
        <v>10026</v>
      </c>
      <c r="B305" s="1" t="s">
        <v>10441</v>
      </c>
      <c r="C305" s="1" t="s">
        <v>10458</v>
      </c>
      <c r="D305" s="1" t="s">
        <v>50</v>
      </c>
      <c r="E305" s="1" t="s">
        <v>51</v>
      </c>
      <c r="F305" s="1" t="s">
        <v>51</v>
      </c>
      <c r="G305" s="1" t="s">
        <v>52</v>
      </c>
      <c r="H305" s="1" t="s">
        <v>53</v>
      </c>
      <c r="I305" s="1" t="s">
        <v>84</v>
      </c>
      <c r="J305" s="1" t="s">
        <v>130</v>
      </c>
      <c r="K305" s="1" t="s">
        <v>10459</v>
      </c>
      <c r="L305" s="1"/>
      <c r="M305" s="20">
        <f t="shared" si="4"/>
        <v>1</v>
      </c>
    </row>
    <row r="306" spans="1:13" ht="20.100000000000001" customHeight="1" x14ac:dyDescent="0.15">
      <c r="A306" s="1" t="s">
        <v>10026</v>
      </c>
      <c r="B306" s="1" t="s">
        <v>10441</v>
      </c>
      <c r="C306" s="1" t="s">
        <v>10460</v>
      </c>
      <c r="D306" s="1" t="s">
        <v>50</v>
      </c>
      <c r="E306" s="1" t="s">
        <v>51</v>
      </c>
      <c r="F306" s="1" t="s">
        <v>51</v>
      </c>
      <c r="G306" s="1" t="s">
        <v>52</v>
      </c>
      <c r="H306" s="1" t="s">
        <v>53</v>
      </c>
      <c r="I306" s="1" t="s">
        <v>84</v>
      </c>
      <c r="J306" s="1" t="s">
        <v>130</v>
      </c>
      <c r="K306" s="1" t="s">
        <v>10461</v>
      </c>
      <c r="L306" s="1"/>
      <c r="M306" s="20">
        <f t="shared" si="4"/>
        <v>1</v>
      </c>
    </row>
    <row r="307" spans="1:13" ht="20.100000000000001" customHeight="1" x14ac:dyDescent="0.15">
      <c r="A307" s="1" t="s">
        <v>10026</v>
      </c>
      <c r="B307" s="1" t="s">
        <v>10441</v>
      </c>
      <c r="C307" s="1" t="s">
        <v>10462</v>
      </c>
      <c r="D307" s="1" t="s">
        <v>50</v>
      </c>
      <c r="E307" s="1" t="s">
        <v>51</v>
      </c>
      <c r="F307" s="1" t="s">
        <v>51</v>
      </c>
      <c r="G307" s="1" t="s">
        <v>52</v>
      </c>
      <c r="H307" s="1" t="s">
        <v>53</v>
      </c>
      <c r="I307" s="1" t="s">
        <v>84</v>
      </c>
      <c r="J307" s="1" t="s">
        <v>130</v>
      </c>
      <c r="K307" s="1" t="s">
        <v>10463</v>
      </c>
      <c r="L307" s="1"/>
      <c r="M307" s="20">
        <f t="shared" si="4"/>
        <v>1</v>
      </c>
    </row>
    <row r="308" spans="1:13" ht="20.100000000000001" customHeight="1" x14ac:dyDescent="0.15">
      <c r="A308" s="1" t="s">
        <v>10026</v>
      </c>
      <c r="B308" s="1" t="s">
        <v>10441</v>
      </c>
      <c r="C308" s="1" t="s">
        <v>10464</v>
      </c>
      <c r="D308" s="1" t="s">
        <v>50</v>
      </c>
      <c r="E308" s="1" t="s">
        <v>51</v>
      </c>
      <c r="F308" s="1" t="s">
        <v>51</v>
      </c>
      <c r="G308" s="1" t="s">
        <v>52</v>
      </c>
      <c r="H308" s="1" t="s">
        <v>53</v>
      </c>
      <c r="I308" s="1" t="s">
        <v>84</v>
      </c>
      <c r="J308" s="1" t="s">
        <v>130</v>
      </c>
      <c r="K308" s="1" t="s">
        <v>10465</v>
      </c>
      <c r="L308" s="1"/>
      <c r="M308" s="20">
        <f t="shared" si="4"/>
        <v>1</v>
      </c>
    </row>
    <row r="309" spans="1:13" ht="20.100000000000001" customHeight="1" x14ac:dyDescent="0.15">
      <c r="A309" s="1" t="s">
        <v>10026</v>
      </c>
      <c r="B309" s="1" t="s">
        <v>10441</v>
      </c>
      <c r="C309" s="1" t="s">
        <v>10466</v>
      </c>
      <c r="D309" s="1" t="s">
        <v>50</v>
      </c>
      <c r="E309" s="1" t="s">
        <v>51</v>
      </c>
      <c r="F309" s="1" t="s">
        <v>51</v>
      </c>
      <c r="G309" s="1" t="s">
        <v>52</v>
      </c>
      <c r="H309" s="1" t="s">
        <v>53</v>
      </c>
      <c r="I309" s="1" t="s">
        <v>84</v>
      </c>
      <c r="J309" s="1" t="s">
        <v>130</v>
      </c>
      <c r="K309" s="1" t="s">
        <v>10467</v>
      </c>
      <c r="L309" s="1"/>
      <c r="M309" s="20">
        <f t="shared" si="4"/>
        <v>1</v>
      </c>
    </row>
    <row r="310" spans="1:13" ht="20.100000000000001" customHeight="1" x14ac:dyDescent="0.15">
      <c r="A310" s="1" t="s">
        <v>10026</v>
      </c>
      <c r="B310" s="1" t="s">
        <v>10441</v>
      </c>
      <c r="C310" s="1" t="s">
        <v>10468</v>
      </c>
      <c r="D310" s="1" t="s">
        <v>50</v>
      </c>
      <c r="E310" s="1" t="s">
        <v>51</v>
      </c>
      <c r="F310" s="1" t="s">
        <v>51</v>
      </c>
      <c r="G310" s="1" t="s">
        <v>52</v>
      </c>
      <c r="H310" s="1" t="s">
        <v>53</v>
      </c>
      <c r="I310" s="1" t="s">
        <v>84</v>
      </c>
      <c r="J310" s="1" t="s">
        <v>130</v>
      </c>
      <c r="K310" s="1" t="s">
        <v>10469</v>
      </c>
      <c r="L310" s="1"/>
      <c r="M310" s="20">
        <f t="shared" si="4"/>
        <v>1</v>
      </c>
    </row>
    <row r="311" spans="1:13" ht="20.100000000000001" customHeight="1" x14ac:dyDescent="0.15">
      <c r="A311" s="1" t="s">
        <v>10026</v>
      </c>
      <c r="B311" s="1" t="s">
        <v>10441</v>
      </c>
      <c r="C311" s="1" t="s">
        <v>10470</v>
      </c>
      <c r="D311" s="1" t="s">
        <v>50</v>
      </c>
      <c r="E311" s="1" t="s">
        <v>51</v>
      </c>
      <c r="F311" s="1" t="s">
        <v>51</v>
      </c>
      <c r="G311" s="1" t="s">
        <v>52</v>
      </c>
      <c r="H311" s="1" t="s">
        <v>53</v>
      </c>
      <c r="I311" s="1" t="s">
        <v>84</v>
      </c>
      <c r="J311" s="1" t="s">
        <v>130</v>
      </c>
      <c r="K311" s="1" t="s">
        <v>10471</v>
      </c>
      <c r="L311" s="1"/>
      <c r="M311" s="20">
        <f t="shared" si="4"/>
        <v>1</v>
      </c>
    </row>
    <row r="312" spans="1:13" ht="20.100000000000001" customHeight="1" x14ac:dyDescent="0.15">
      <c r="A312" s="1" t="s">
        <v>10026</v>
      </c>
      <c r="B312" s="1" t="s">
        <v>10441</v>
      </c>
      <c r="C312" s="1" t="s">
        <v>10472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53</v>
      </c>
      <c r="I312" s="1" t="s">
        <v>84</v>
      </c>
      <c r="J312" s="1" t="s">
        <v>130</v>
      </c>
      <c r="K312" s="1" t="s">
        <v>10473</v>
      </c>
      <c r="L312" s="1"/>
      <c r="M312" s="20">
        <f t="shared" si="4"/>
        <v>1</v>
      </c>
    </row>
    <row r="313" spans="1:13" ht="20.100000000000001" customHeight="1" x14ac:dyDescent="0.15">
      <c r="A313" s="1" t="s">
        <v>10026</v>
      </c>
      <c r="B313" s="1" t="s">
        <v>10441</v>
      </c>
      <c r="C313" s="1" t="s">
        <v>10474</v>
      </c>
      <c r="D313" s="1" t="s">
        <v>78</v>
      </c>
      <c r="E313" s="1" t="s">
        <v>51</v>
      </c>
      <c r="F313" s="1" t="s">
        <v>179</v>
      </c>
      <c r="G313" s="1" t="s">
        <v>82</v>
      </c>
      <c r="H313" s="1" t="s">
        <v>180</v>
      </c>
      <c r="I313" s="1" t="s">
        <v>84</v>
      </c>
      <c r="J313" s="1" t="s">
        <v>632</v>
      </c>
      <c r="K313" s="1" t="s">
        <v>10475</v>
      </c>
      <c r="L313" s="1"/>
      <c r="M313" s="20">
        <f t="shared" si="4"/>
        <v>0</v>
      </c>
    </row>
    <row r="314" spans="1:13" ht="20.100000000000001" customHeight="1" x14ac:dyDescent="0.15">
      <c r="A314" s="1" t="s">
        <v>10026</v>
      </c>
      <c r="B314" s="1" t="s">
        <v>10441</v>
      </c>
      <c r="C314" s="1" t="s">
        <v>10476</v>
      </c>
      <c r="D314" s="1" t="s">
        <v>78</v>
      </c>
      <c r="E314" s="1" t="s">
        <v>51</v>
      </c>
      <c r="F314" s="1" t="s">
        <v>179</v>
      </c>
      <c r="G314" s="1" t="s">
        <v>82</v>
      </c>
      <c r="H314" s="1" t="s">
        <v>180</v>
      </c>
      <c r="I314" s="1" t="s">
        <v>84</v>
      </c>
      <c r="J314" s="1" t="s">
        <v>632</v>
      </c>
      <c r="K314" s="1" t="s">
        <v>10477</v>
      </c>
      <c r="L314" s="1"/>
      <c r="M314" s="20">
        <f t="shared" si="4"/>
        <v>0</v>
      </c>
    </row>
    <row r="315" spans="1:13" ht="20.100000000000001" customHeight="1" x14ac:dyDescent="0.15">
      <c r="A315" s="1" t="s">
        <v>10026</v>
      </c>
      <c r="B315" s="1" t="s">
        <v>10441</v>
      </c>
      <c r="C315" s="1" t="s">
        <v>10478</v>
      </c>
      <c r="D315" s="1" t="s">
        <v>78</v>
      </c>
      <c r="E315" s="1" t="s">
        <v>51</v>
      </c>
      <c r="F315" s="1" t="s">
        <v>179</v>
      </c>
      <c r="G315" s="1" t="s">
        <v>82</v>
      </c>
      <c r="H315" s="1" t="s">
        <v>83</v>
      </c>
      <c r="I315" s="1" t="s">
        <v>84</v>
      </c>
      <c r="J315" s="1" t="s">
        <v>9120</v>
      </c>
      <c r="K315" s="1" t="s">
        <v>10479</v>
      </c>
      <c r="L315" s="1"/>
      <c r="M315" s="20">
        <f t="shared" si="4"/>
        <v>0</v>
      </c>
    </row>
    <row r="316" spans="1:13" ht="20.100000000000001" customHeight="1" x14ac:dyDescent="0.15">
      <c r="A316" s="1" t="s">
        <v>10026</v>
      </c>
      <c r="B316" s="1" t="s">
        <v>10441</v>
      </c>
      <c r="C316" s="1" t="s">
        <v>10480</v>
      </c>
      <c r="D316" s="1" t="s">
        <v>78</v>
      </c>
      <c r="E316" s="1" t="s">
        <v>51</v>
      </c>
      <c r="F316" s="1" t="s">
        <v>51</v>
      </c>
      <c r="G316" s="1" t="s">
        <v>52</v>
      </c>
      <c r="H316" s="1" t="s">
        <v>53</v>
      </c>
      <c r="I316" s="1" t="s">
        <v>84</v>
      </c>
      <c r="J316" s="1" t="s">
        <v>130</v>
      </c>
      <c r="K316" s="1" t="s">
        <v>10481</v>
      </c>
      <c r="L316" s="1"/>
      <c r="M316" s="20">
        <f t="shared" si="4"/>
        <v>1</v>
      </c>
    </row>
    <row r="317" spans="1:13" ht="20.100000000000001" customHeight="1" x14ac:dyDescent="0.15">
      <c r="A317" s="1" t="s">
        <v>10026</v>
      </c>
      <c r="B317" s="1" t="s">
        <v>10441</v>
      </c>
      <c r="C317" s="1" t="s">
        <v>10482</v>
      </c>
      <c r="D317" s="1" t="s">
        <v>78</v>
      </c>
      <c r="E317" s="1" t="s">
        <v>51</v>
      </c>
      <c r="F317" s="1" t="s">
        <v>179</v>
      </c>
      <c r="G317" s="1" t="s">
        <v>82</v>
      </c>
      <c r="H317" s="1" t="s">
        <v>83</v>
      </c>
      <c r="I317" s="1" t="s">
        <v>84</v>
      </c>
      <c r="J317" s="1" t="s">
        <v>9120</v>
      </c>
      <c r="K317" s="1" t="s">
        <v>10483</v>
      </c>
      <c r="L317" s="1"/>
      <c r="M317" s="20">
        <f t="shared" si="4"/>
        <v>0</v>
      </c>
    </row>
    <row r="318" spans="1:13" ht="20.100000000000001" customHeight="1" x14ac:dyDescent="0.15">
      <c r="A318" s="1" t="s">
        <v>10026</v>
      </c>
      <c r="B318" s="1" t="s">
        <v>10441</v>
      </c>
      <c r="C318" s="1" t="s">
        <v>10484</v>
      </c>
      <c r="D318" s="1" t="s">
        <v>78</v>
      </c>
      <c r="E318" s="1" t="s">
        <v>51</v>
      </c>
      <c r="F318" s="1" t="s">
        <v>179</v>
      </c>
      <c r="G318" s="1" t="s">
        <v>82</v>
      </c>
      <c r="H318" s="1" t="s">
        <v>83</v>
      </c>
      <c r="I318" s="1" t="s">
        <v>84</v>
      </c>
      <c r="J318" s="1" t="s">
        <v>9120</v>
      </c>
      <c r="K318" s="1" t="s">
        <v>10485</v>
      </c>
      <c r="L318" s="1"/>
      <c r="M318" s="20">
        <f t="shared" si="4"/>
        <v>0</v>
      </c>
    </row>
    <row r="319" spans="1:13" ht="20.100000000000001" customHeight="1" x14ac:dyDescent="0.15">
      <c r="A319" s="1" t="s">
        <v>10026</v>
      </c>
      <c r="B319" s="1" t="s">
        <v>10441</v>
      </c>
      <c r="C319" s="1" t="s">
        <v>10486</v>
      </c>
      <c r="D319" s="1" t="s">
        <v>78</v>
      </c>
      <c r="E319" s="1" t="s">
        <v>51</v>
      </c>
      <c r="F319" s="1" t="s">
        <v>51</v>
      </c>
      <c r="G319" s="1" t="s">
        <v>52</v>
      </c>
      <c r="H319" s="1" t="s">
        <v>53</v>
      </c>
      <c r="I319" s="1" t="s">
        <v>84</v>
      </c>
      <c r="J319" s="1" t="s">
        <v>130</v>
      </c>
      <c r="K319" s="1" t="s">
        <v>10487</v>
      </c>
      <c r="L319" s="1"/>
      <c r="M319" s="20">
        <f t="shared" si="4"/>
        <v>1</v>
      </c>
    </row>
    <row r="320" spans="1:13" ht="20.100000000000001" customHeight="1" x14ac:dyDescent="0.15">
      <c r="A320" s="1" t="s">
        <v>10026</v>
      </c>
      <c r="B320" s="1" t="s">
        <v>10441</v>
      </c>
      <c r="C320" s="1" t="s">
        <v>10488</v>
      </c>
      <c r="D320" s="1" t="s">
        <v>78</v>
      </c>
      <c r="E320" s="1" t="s">
        <v>51</v>
      </c>
      <c r="F320" s="1" t="s">
        <v>179</v>
      </c>
      <c r="G320" s="1" t="s">
        <v>82</v>
      </c>
      <c r="H320" s="1" t="s">
        <v>83</v>
      </c>
      <c r="I320" s="1" t="s">
        <v>84</v>
      </c>
      <c r="J320" s="1" t="s">
        <v>9120</v>
      </c>
      <c r="K320" s="1" t="s">
        <v>10489</v>
      </c>
      <c r="L320" s="1"/>
      <c r="M320" s="20">
        <f t="shared" si="4"/>
        <v>0</v>
      </c>
    </row>
    <row r="321" spans="1:13" ht="20.100000000000001" customHeight="1" x14ac:dyDescent="0.15">
      <c r="A321" s="1" t="s">
        <v>10026</v>
      </c>
      <c r="B321" s="1" t="s">
        <v>10441</v>
      </c>
      <c r="C321" s="1" t="s">
        <v>10490</v>
      </c>
      <c r="D321" s="1" t="s">
        <v>78</v>
      </c>
      <c r="E321" s="1" t="s">
        <v>51</v>
      </c>
      <c r="F321" s="1" t="s">
        <v>51</v>
      </c>
      <c r="G321" s="1" t="s">
        <v>52</v>
      </c>
      <c r="H321" s="1" t="s">
        <v>53</v>
      </c>
      <c r="I321" s="1" t="s">
        <v>84</v>
      </c>
      <c r="J321" s="1" t="s">
        <v>130</v>
      </c>
      <c r="K321" s="1" t="s">
        <v>10491</v>
      </c>
      <c r="L321" s="1"/>
      <c r="M321" s="20">
        <f t="shared" si="4"/>
        <v>1</v>
      </c>
    </row>
    <row r="322" spans="1:13" ht="20.100000000000001" customHeight="1" x14ac:dyDescent="0.15">
      <c r="A322" s="1" t="s">
        <v>10026</v>
      </c>
      <c r="B322" s="1" t="s">
        <v>10441</v>
      </c>
      <c r="C322" s="1" t="s">
        <v>10492</v>
      </c>
      <c r="D322" s="1" t="s">
        <v>78</v>
      </c>
      <c r="E322" s="1" t="s">
        <v>51</v>
      </c>
      <c r="F322" s="1" t="s">
        <v>51</v>
      </c>
      <c r="G322" s="1" t="s">
        <v>52</v>
      </c>
      <c r="H322" s="1" t="s">
        <v>53</v>
      </c>
      <c r="I322" s="1" t="s">
        <v>84</v>
      </c>
      <c r="J322" s="1" t="s">
        <v>130</v>
      </c>
      <c r="K322" s="1" t="s">
        <v>10493</v>
      </c>
      <c r="L322" s="1"/>
      <c r="M322" s="20">
        <f t="shared" si="4"/>
        <v>1</v>
      </c>
    </row>
    <row r="323" spans="1:13" ht="20.100000000000001" customHeight="1" x14ac:dyDescent="0.15">
      <c r="A323" s="1" t="s">
        <v>10026</v>
      </c>
      <c r="B323" s="1" t="s">
        <v>10441</v>
      </c>
      <c r="C323" s="1" t="s">
        <v>10494</v>
      </c>
      <c r="D323" s="1" t="s">
        <v>78</v>
      </c>
      <c r="E323" s="1" t="s">
        <v>51</v>
      </c>
      <c r="F323" s="1" t="s">
        <v>51</v>
      </c>
      <c r="G323" s="1" t="s">
        <v>52</v>
      </c>
      <c r="H323" s="1" t="s">
        <v>53</v>
      </c>
      <c r="I323" s="1" t="s">
        <v>84</v>
      </c>
      <c r="J323" s="1" t="s">
        <v>130</v>
      </c>
      <c r="K323" s="1" t="s">
        <v>10495</v>
      </c>
      <c r="L323" s="1"/>
      <c r="M323" s="20">
        <f t="shared" si="4"/>
        <v>1</v>
      </c>
    </row>
    <row r="324" spans="1:13" ht="20.100000000000001" customHeight="1" x14ac:dyDescent="0.15">
      <c r="A324" s="1" t="s">
        <v>10026</v>
      </c>
      <c r="B324" s="1" t="s">
        <v>10441</v>
      </c>
      <c r="C324" s="1" t="s">
        <v>10496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53</v>
      </c>
      <c r="I324" s="1" t="s">
        <v>84</v>
      </c>
      <c r="J324" s="1" t="s">
        <v>130</v>
      </c>
      <c r="K324" s="1" t="s">
        <v>10497</v>
      </c>
      <c r="L324" s="1"/>
      <c r="M324" s="20">
        <f t="shared" si="4"/>
        <v>1</v>
      </c>
    </row>
    <row r="325" spans="1:13" ht="20.100000000000001" customHeight="1" x14ac:dyDescent="0.15">
      <c r="A325" s="1" t="s">
        <v>10026</v>
      </c>
      <c r="B325" s="1" t="s">
        <v>10441</v>
      </c>
      <c r="C325" s="1" t="s">
        <v>10498</v>
      </c>
      <c r="D325" s="1" t="s">
        <v>78</v>
      </c>
      <c r="E325" s="1" t="s">
        <v>51</v>
      </c>
      <c r="F325" s="1" t="s">
        <v>51</v>
      </c>
      <c r="G325" s="1" t="s">
        <v>52</v>
      </c>
      <c r="H325" s="1" t="s">
        <v>53</v>
      </c>
      <c r="I325" s="1" t="s">
        <v>84</v>
      </c>
      <c r="J325" s="1" t="s">
        <v>130</v>
      </c>
      <c r="K325" s="1" t="s">
        <v>10499</v>
      </c>
      <c r="L325" s="1"/>
      <c r="M325" s="20">
        <f t="shared" si="4"/>
        <v>1</v>
      </c>
    </row>
    <row r="326" spans="1:13" ht="20.100000000000001" customHeight="1" x14ac:dyDescent="0.15">
      <c r="A326" s="1" t="s">
        <v>10026</v>
      </c>
      <c r="B326" s="1" t="s">
        <v>10441</v>
      </c>
      <c r="C326" s="1" t="s">
        <v>10500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53</v>
      </c>
      <c r="I326" s="1" t="s">
        <v>84</v>
      </c>
      <c r="J326" s="1" t="s">
        <v>130</v>
      </c>
      <c r="K326" s="1" t="s">
        <v>10501</v>
      </c>
      <c r="L326" s="1"/>
      <c r="M326" s="20">
        <f t="shared" si="4"/>
        <v>1</v>
      </c>
    </row>
    <row r="327" spans="1:13" ht="20.100000000000001" customHeight="1" x14ac:dyDescent="0.15">
      <c r="A327" s="1" t="s">
        <v>10026</v>
      </c>
      <c r="B327" s="1" t="s">
        <v>10441</v>
      </c>
      <c r="C327" s="1" t="s">
        <v>10502</v>
      </c>
      <c r="D327" s="1" t="s">
        <v>78</v>
      </c>
      <c r="E327" s="1" t="s">
        <v>51</v>
      </c>
      <c r="F327" s="1" t="s">
        <v>51</v>
      </c>
      <c r="G327" s="1" t="s">
        <v>52</v>
      </c>
      <c r="H327" s="1" t="s">
        <v>53</v>
      </c>
      <c r="I327" s="1" t="s">
        <v>84</v>
      </c>
      <c r="J327" s="1" t="s">
        <v>130</v>
      </c>
      <c r="K327" s="1" t="s">
        <v>10503</v>
      </c>
      <c r="L327" s="1"/>
      <c r="M327" s="20">
        <f t="shared" si="4"/>
        <v>1</v>
      </c>
    </row>
    <row r="328" spans="1:13" ht="20.100000000000001" customHeight="1" x14ac:dyDescent="0.15">
      <c r="A328" s="1" t="s">
        <v>11</v>
      </c>
      <c r="B328" s="1" t="s">
        <v>10504</v>
      </c>
      <c r="C328" s="1" t="s">
        <v>10505</v>
      </c>
      <c r="D328" s="1" t="s">
        <v>78</v>
      </c>
      <c r="E328" s="1" t="s">
        <v>51</v>
      </c>
      <c r="F328" s="1" t="s">
        <v>51</v>
      </c>
      <c r="G328" s="1" t="s">
        <v>52</v>
      </c>
      <c r="H328" s="1" t="s">
        <v>53</v>
      </c>
      <c r="I328" s="1" t="s">
        <v>84</v>
      </c>
      <c r="J328" s="1" t="s">
        <v>130</v>
      </c>
      <c r="K328" s="1" t="s">
        <v>10506</v>
      </c>
      <c r="L328" s="1"/>
      <c r="M328" s="20">
        <f t="shared" si="4"/>
        <v>1</v>
      </c>
    </row>
    <row r="329" spans="1:13" ht="20.100000000000001" customHeight="1" x14ac:dyDescent="0.15">
      <c r="A329" s="1" t="s">
        <v>11</v>
      </c>
      <c r="B329" s="1" t="s">
        <v>10504</v>
      </c>
      <c r="C329" s="1" t="s">
        <v>10507</v>
      </c>
      <c r="D329" s="1" t="s">
        <v>78</v>
      </c>
      <c r="E329" s="1" t="s">
        <v>51</v>
      </c>
      <c r="F329" s="1" t="s">
        <v>51</v>
      </c>
      <c r="G329" s="1" t="s">
        <v>52</v>
      </c>
      <c r="H329" s="1" t="s">
        <v>53</v>
      </c>
      <c r="I329" s="1" t="s">
        <v>84</v>
      </c>
      <c r="J329" s="1" t="s">
        <v>130</v>
      </c>
      <c r="K329" s="1" t="s">
        <v>10508</v>
      </c>
      <c r="L329" s="1"/>
      <c r="M329" s="20">
        <f t="shared" ref="M329:M392" si="5">IF(F329="○",1,0)</f>
        <v>1</v>
      </c>
    </row>
    <row r="330" spans="1:13" ht="20.100000000000001" customHeight="1" x14ac:dyDescent="0.15">
      <c r="A330" s="1" t="s">
        <v>11</v>
      </c>
      <c r="B330" s="1" t="s">
        <v>10504</v>
      </c>
      <c r="C330" s="1" t="s">
        <v>10509</v>
      </c>
      <c r="D330" s="1" t="s">
        <v>78</v>
      </c>
      <c r="E330" s="1" t="s">
        <v>51</v>
      </c>
      <c r="F330" s="1" t="s">
        <v>51</v>
      </c>
      <c r="G330" s="1" t="s">
        <v>52</v>
      </c>
      <c r="H330" s="1" t="s">
        <v>53</v>
      </c>
      <c r="I330" s="1" t="s">
        <v>84</v>
      </c>
      <c r="J330" s="1" t="s">
        <v>130</v>
      </c>
      <c r="K330" s="1" t="s">
        <v>10510</v>
      </c>
      <c r="L330" s="1"/>
      <c r="M330" s="20">
        <f t="shared" si="5"/>
        <v>1</v>
      </c>
    </row>
    <row r="331" spans="1:13" ht="20.100000000000001" customHeight="1" x14ac:dyDescent="0.15">
      <c r="A331" s="1" t="s">
        <v>11</v>
      </c>
      <c r="B331" s="1" t="s">
        <v>10504</v>
      </c>
      <c r="C331" s="1" t="s">
        <v>10511</v>
      </c>
      <c r="D331" s="1" t="s">
        <v>78</v>
      </c>
      <c r="E331" s="1" t="s">
        <v>51</v>
      </c>
      <c r="F331" s="1" t="s">
        <v>51</v>
      </c>
      <c r="G331" s="1" t="s">
        <v>52</v>
      </c>
      <c r="H331" s="1" t="s">
        <v>53</v>
      </c>
      <c r="I331" s="1" t="s">
        <v>84</v>
      </c>
      <c r="J331" s="1" t="s">
        <v>130</v>
      </c>
      <c r="K331" s="1" t="s">
        <v>10512</v>
      </c>
      <c r="L331" s="1"/>
      <c r="M331" s="20">
        <f t="shared" si="5"/>
        <v>1</v>
      </c>
    </row>
    <row r="332" spans="1:13" ht="20.100000000000001" customHeight="1" x14ac:dyDescent="0.15">
      <c r="A332" s="1" t="s">
        <v>11</v>
      </c>
      <c r="B332" s="1" t="s">
        <v>10504</v>
      </c>
      <c r="C332" s="1" t="s">
        <v>10513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53</v>
      </c>
      <c r="I332" s="1" t="s">
        <v>84</v>
      </c>
      <c r="J332" s="1" t="s">
        <v>130</v>
      </c>
      <c r="K332" s="1" t="s">
        <v>10514</v>
      </c>
      <c r="L332" s="1"/>
      <c r="M332" s="20">
        <f t="shared" si="5"/>
        <v>1</v>
      </c>
    </row>
    <row r="333" spans="1:13" ht="20.100000000000001" customHeight="1" x14ac:dyDescent="0.15">
      <c r="A333" s="1" t="s">
        <v>11</v>
      </c>
      <c r="B333" s="1" t="s">
        <v>10515</v>
      </c>
      <c r="C333" s="1" t="s">
        <v>10516</v>
      </c>
      <c r="D333" s="1" t="s">
        <v>50</v>
      </c>
      <c r="E333" s="1" t="s">
        <v>51</v>
      </c>
      <c r="F333" s="1" t="s">
        <v>51</v>
      </c>
      <c r="G333" s="1" t="s">
        <v>52</v>
      </c>
      <c r="H333" s="1" t="s">
        <v>53</v>
      </c>
      <c r="I333" s="1" t="s">
        <v>84</v>
      </c>
      <c r="J333" s="1" t="s">
        <v>130</v>
      </c>
      <c r="K333" s="1" t="s">
        <v>10517</v>
      </c>
      <c r="L333" s="1"/>
      <c r="M333" s="20">
        <f t="shared" si="5"/>
        <v>1</v>
      </c>
    </row>
    <row r="334" spans="1:13" ht="20.100000000000001" customHeight="1" x14ac:dyDescent="0.15">
      <c r="A334" s="1" t="s">
        <v>11</v>
      </c>
      <c r="B334" s="1" t="s">
        <v>10515</v>
      </c>
      <c r="C334" s="1" t="s">
        <v>10518</v>
      </c>
      <c r="D334" s="1" t="s">
        <v>50</v>
      </c>
      <c r="E334" s="1" t="s">
        <v>51</v>
      </c>
      <c r="F334" s="1" t="s">
        <v>51</v>
      </c>
      <c r="G334" s="1" t="s">
        <v>52</v>
      </c>
      <c r="H334" s="1" t="s">
        <v>53</v>
      </c>
      <c r="I334" s="1" t="s">
        <v>84</v>
      </c>
      <c r="J334" s="1" t="s">
        <v>130</v>
      </c>
      <c r="K334" s="1" t="s">
        <v>10519</v>
      </c>
      <c r="L334" s="1"/>
      <c r="M334" s="20">
        <f t="shared" si="5"/>
        <v>1</v>
      </c>
    </row>
    <row r="335" spans="1:13" ht="20.100000000000001" customHeight="1" x14ac:dyDescent="0.15">
      <c r="A335" s="1" t="s">
        <v>11</v>
      </c>
      <c r="B335" s="1" t="s">
        <v>10515</v>
      </c>
      <c r="C335" s="1" t="s">
        <v>10520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53</v>
      </c>
      <c r="I335" s="1" t="s">
        <v>84</v>
      </c>
      <c r="J335" s="1" t="s">
        <v>130</v>
      </c>
      <c r="K335" s="1" t="s">
        <v>10521</v>
      </c>
      <c r="L335" s="1"/>
      <c r="M335" s="20">
        <f t="shared" si="5"/>
        <v>1</v>
      </c>
    </row>
    <row r="336" spans="1:13" ht="20.100000000000001" customHeight="1" x14ac:dyDescent="0.15">
      <c r="A336" s="1" t="s">
        <v>11</v>
      </c>
      <c r="B336" s="1" t="s">
        <v>10515</v>
      </c>
      <c r="C336" s="1" t="s">
        <v>10522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53</v>
      </c>
      <c r="I336" s="1" t="s">
        <v>84</v>
      </c>
      <c r="J336" s="1" t="s">
        <v>130</v>
      </c>
      <c r="K336" s="1" t="s">
        <v>10523</v>
      </c>
      <c r="L336" s="1"/>
      <c r="M336" s="20">
        <f t="shared" si="5"/>
        <v>1</v>
      </c>
    </row>
    <row r="337" spans="1:13" ht="20.100000000000001" customHeight="1" x14ac:dyDescent="0.15">
      <c r="A337" s="1" t="s">
        <v>11</v>
      </c>
      <c r="B337" s="1" t="s">
        <v>10515</v>
      </c>
      <c r="C337" s="1" t="s">
        <v>10524</v>
      </c>
      <c r="D337" s="1" t="s">
        <v>78</v>
      </c>
      <c r="E337" s="1" t="s">
        <v>51</v>
      </c>
      <c r="F337" s="1" t="s">
        <v>51</v>
      </c>
      <c r="G337" s="1" t="s">
        <v>52</v>
      </c>
      <c r="H337" s="1" t="s">
        <v>53</v>
      </c>
      <c r="I337" s="1" t="s">
        <v>84</v>
      </c>
      <c r="J337" s="1" t="s">
        <v>130</v>
      </c>
      <c r="K337" s="1" t="s">
        <v>10525</v>
      </c>
      <c r="L337" s="1"/>
      <c r="M337" s="20">
        <f t="shared" si="5"/>
        <v>1</v>
      </c>
    </row>
    <row r="338" spans="1:13" ht="20.100000000000001" customHeight="1" x14ac:dyDescent="0.15">
      <c r="A338" s="1" t="s">
        <v>11</v>
      </c>
      <c r="B338" s="1" t="s">
        <v>10515</v>
      </c>
      <c r="C338" s="1" t="s">
        <v>10526</v>
      </c>
      <c r="D338" s="1" t="s">
        <v>78</v>
      </c>
      <c r="E338" s="1" t="s">
        <v>51</v>
      </c>
      <c r="F338" s="1" t="s">
        <v>51</v>
      </c>
      <c r="G338" s="1" t="s">
        <v>52</v>
      </c>
      <c r="H338" s="1" t="s">
        <v>53</v>
      </c>
      <c r="I338" s="1" t="s">
        <v>84</v>
      </c>
      <c r="J338" s="1" t="s">
        <v>130</v>
      </c>
      <c r="K338" s="1" t="s">
        <v>10527</v>
      </c>
      <c r="L338" s="1"/>
      <c r="M338" s="20">
        <f t="shared" si="5"/>
        <v>1</v>
      </c>
    </row>
    <row r="339" spans="1:13" ht="20.100000000000001" customHeight="1" x14ac:dyDescent="0.15">
      <c r="A339" s="1" t="s">
        <v>11</v>
      </c>
      <c r="B339" s="1" t="s">
        <v>10515</v>
      </c>
      <c r="C339" s="1" t="s">
        <v>10528</v>
      </c>
      <c r="D339" s="1" t="s">
        <v>78</v>
      </c>
      <c r="E339" s="1" t="s">
        <v>51</v>
      </c>
      <c r="F339" s="1" t="s">
        <v>51</v>
      </c>
      <c r="G339" s="1" t="s">
        <v>52</v>
      </c>
      <c r="H339" s="1" t="s">
        <v>53</v>
      </c>
      <c r="I339" s="1" t="s">
        <v>84</v>
      </c>
      <c r="J339" s="1" t="s">
        <v>130</v>
      </c>
      <c r="K339" s="1" t="s">
        <v>10529</v>
      </c>
      <c r="L339" s="1"/>
      <c r="M339" s="20">
        <f t="shared" si="5"/>
        <v>1</v>
      </c>
    </row>
    <row r="340" spans="1:13" ht="20.100000000000001" customHeight="1" x14ac:dyDescent="0.15">
      <c r="A340" s="1" t="s">
        <v>11</v>
      </c>
      <c r="B340" s="1" t="s">
        <v>10530</v>
      </c>
      <c r="C340" s="1" t="s">
        <v>10531</v>
      </c>
      <c r="D340" s="1" t="s">
        <v>50</v>
      </c>
      <c r="E340" s="1" t="s">
        <v>51</v>
      </c>
      <c r="F340" s="1" t="s">
        <v>81</v>
      </c>
      <c r="G340" s="1" t="s">
        <v>82</v>
      </c>
      <c r="H340" s="1" t="s">
        <v>1151</v>
      </c>
      <c r="I340" s="1" t="s">
        <v>84</v>
      </c>
      <c r="J340" s="1" t="s">
        <v>7809</v>
      </c>
      <c r="K340" s="1" t="s">
        <v>10532</v>
      </c>
      <c r="L340" s="1"/>
      <c r="M340" s="20">
        <f t="shared" si="5"/>
        <v>0</v>
      </c>
    </row>
    <row r="341" spans="1:13" ht="20.100000000000001" customHeight="1" x14ac:dyDescent="0.15">
      <c r="A341" s="1" t="s">
        <v>11</v>
      </c>
      <c r="B341" s="1" t="s">
        <v>10530</v>
      </c>
      <c r="C341" s="1" t="s">
        <v>10533</v>
      </c>
      <c r="D341" s="1" t="s">
        <v>50</v>
      </c>
      <c r="E341" s="1" t="s">
        <v>51</v>
      </c>
      <c r="F341" s="1" t="s">
        <v>81</v>
      </c>
      <c r="G341" s="1" t="s">
        <v>82</v>
      </c>
      <c r="H341" s="1" t="s">
        <v>1151</v>
      </c>
      <c r="I341" s="1" t="s">
        <v>84</v>
      </c>
      <c r="J341" s="1" t="s">
        <v>7809</v>
      </c>
      <c r="K341" s="1" t="s">
        <v>10534</v>
      </c>
      <c r="L341" s="1"/>
      <c r="M341" s="20">
        <f t="shared" si="5"/>
        <v>0</v>
      </c>
    </row>
    <row r="342" spans="1:13" ht="20.100000000000001" customHeight="1" x14ac:dyDescent="0.15">
      <c r="A342" s="1" t="s">
        <v>11</v>
      </c>
      <c r="B342" s="1" t="s">
        <v>10530</v>
      </c>
      <c r="C342" s="1" t="s">
        <v>10535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53</v>
      </c>
      <c r="I342" s="1" t="s">
        <v>84</v>
      </c>
      <c r="J342" s="1" t="s">
        <v>130</v>
      </c>
      <c r="K342" s="1" t="s">
        <v>10536</v>
      </c>
      <c r="L342" s="1"/>
      <c r="M342" s="20">
        <f t="shared" si="5"/>
        <v>1</v>
      </c>
    </row>
    <row r="343" spans="1:13" ht="20.100000000000001" customHeight="1" x14ac:dyDescent="0.15">
      <c r="A343" s="1" t="s">
        <v>11</v>
      </c>
      <c r="B343" s="1" t="s">
        <v>10530</v>
      </c>
      <c r="C343" s="1" t="s">
        <v>10537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53</v>
      </c>
      <c r="I343" s="1" t="s">
        <v>84</v>
      </c>
      <c r="J343" s="1" t="s">
        <v>130</v>
      </c>
      <c r="K343" s="1" t="s">
        <v>10538</v>
      </c>
      <c r="L343" s="1"/>
      <c r="M343" s="20">
        <f t="shared" si="5"/>
        <v>1</v>
      </c>
    </row>
    <row r="344" spans="1:13" ht="20.100000000000001" customHeight="1" x14ac:dyDescent="0.15">
      <c r="A344" s="1" t="s">
        <v>11</v>
      </c>
      <c r="B344" s="1" t="s">
        <v>10530</v>
      </c>
      <c r="C344" s="1" t="s">
        <v>10539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53</v>
      </c>
      <c r="I344" s="1" t="s">
        <v>84</v>
      </c>
      <c r="J344" s="1" t="s">
        <v>130</v>
      </c>
      <c r="K344" s="1" t="s">
        <v>10540</v>
      </c>
      <c r="L344" s="1"/>
      <c r="M344" s="20">
        <f t="shared" si="5"/>
        <v>1</v>
      </c>
    </row>
    <row r="345" spans="1:13" ht="20.100000000000001" customHeight="1" x14ac:dyDescent="0.15">
      <c r="A345" s="1" t="s">
        <v>11</v>
      </c>
      <c r="B345" s="1" t="s">
        <v>10530</v>
      </c>
      <c r="C345" s="1" t="s">
        <v>10541</v>
      </c>
      <c r="D345" s="1" t="s">
        <v>50</v>
      </c>
      <c r="E345" s="1" t="s">
        <v>51</v>
      </c>
      <c r="F345" s="1" t="s">
        <v>51</v>
      </c>
      <c r="G345" s="1" t="s">
        <v>52</v>
      </c>
      <c r="H345" s="1" t="s">
        <v>53</v>
      </c>
      <c r="I345" s="1" t="s">
        <v>84</v>
      </c>
      <c r="J345" s="1" t="s">
        <v>130</v>
      </c>
      <c r="K345" s="1" t="s">
        <v>10542</v>
      </c>
      <c r="L345" s="1"/>
      <c r="M345" s="20">
        <f t="shared" si="5"/>
        <v>1</v>
      </c>
    </row>
    <row r="346" spans="1:13" ht="20.100000000000001" customHeight="1" x14ac:dyDescent="0.15">
      <c r="A346" s="1" t="s">
        <v>11</v>
      </c>
      <c r="B346" s="1" t="s">
        <v>10530</v>
      </c>
      <c r="C346" s="1" t="s">
        <v>10543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53</v>
      </c>
      <c r="I346" s="1" t="s">
        <v>84</v>
      </c>
      <c r="J346" s="1" t="s">
        <v>130</v>
      </c>
      <c r="K346" s="1" t="s">
        <v>10544</v>
      </c>
      <c r="L346" s="1"/>
      <c r="M346" s="20">
        <f t="shared" si="5"/>
        <v>1</v>
      </c>
    </row>
    <row r="347" spans="1:13" ht="20.100000000000001" customHeight="1" x14ac:dyDescent="0.15">
      <c r="A347" s="1" t="s">
        <v>11</v>
      </c>
      <c r="B347" s="1" t="s">
        <v>10530</v>
      </c>
      <c r="C347" s="1" t="s">
        <v>10545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53</v>
      </c>
      <c r="I347" s="1" t="s">
        <v>84</v>
      </c>
      <c r="J347" s="1" t="s">
        <v>130</v>
      </c>
      <c r="K347" s="1" t="s">
        <v>10546</v>
      </c>
      <c r="L347" s="1"/>
      <c r="M347" s="20">
        <f t="shared" si="5"/>
        <v>1</v>
      </c>
    </row>
    <row r="348" spans="1:13" ht="20.100000000000001" customHeight="1" x14ac:dyDescent="0.15">
      <c r="A348" s="1" t="s">
        <v>11</v>
      </c>
      <c r="B348" s="1" t="s">
        <v>10530</v>
      </c>
      <c r="C348" s="1" t="s">
        <v>10547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53</v>
      </c>
      <c r="I348" s="1" t="s">
        <v>84</v>
      </c>
      <c r="J348" s="1" t="s">
        <v>130</v>
      </c>
      <c r="K348" s="1" t="s">
        <v>10548</v>
      </c>
      <c r="L348" s="1"/>
      <c r="M348" s="20">
        <f t="shared" si="5"/>
        <v>1</v>
      </c>
    </row>
    <row r="349" spans="1:13" ht="20.100000000000001" customHeight="1" x14ac:dyDescent="0.15">
      <c r="A349" s="1" t="s">
        <v>11</v>
      </c>
      <c r="B349" s="1" t="s">
        <v>10530</v>
      </c>
      <c r="C349" s="1" t="s">
        <v>10549</v>
      </c>
      <c r="D349" s="1" t="s">
        <v>78</v>
      </c>
      <c r="E349" s="1" t="s">
        <v>51</v>
      </c>
      <c r="F349" s="1" t="s">
        <v>51</v>
      </c>
      <c r="G349" s="1" t="s">
        <v>52</v>
      </c>
      <c r="H349" s="1" t="s">
        <v>121</v>
      </c>
      <c r="I349" s="1" t="s">
        <v>84</v>
      </c>
      <c r="J349" s="1" t="s">
        <v>122</v>
      </c>
      <c r="K349" s="1" t="s">
        <v>10550</v>
      </c>
      <c r="L349" s="1"/>
      <c r="M349" s="20">
        <f t="shared" si="5"/>
        <v>1</v>
      </c>
    </row>
    <row r="350" spans="1:13" ht="20.100000000000001" customHeight="1" x14ac:dyDescent="0.15">
      <c r="A350" s="1" t="s">
        <v>11</v>
      </c>
      <c r="B350" s="1" t="s">
        <v>10530</v>
      </c>
      <c r="C350" s="1" t="s">
        <v>10551</v>
      </c>
      <c r="D350" s="1" t="s">
        <v>78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84</v>
      </c>
      <c r="J350" s="1" t="s">
        <v>122</v>
      </c>
      <c r="K350" s="1" t="s">
        <v>10552</v>
      </c>
      <c r="L350" s="1"/>
      <c r="M350" s="20">
        <f t="shared" si="5"/>
        <v>1</v>
      </c>
    </row>
    <row r="351" spans="1:13" ht="20.100000000000001" customHeight="1" x14ac:dyDescent="0.15">
      <c r="A351" s="1" t="s">
        <v>11</v>
      </c>
      <c r="B351" s="1" t="s">
        <v>10530</v>
      </c>
      <c r="C351" s="1" t="s">
        <v>10553</v>
      </c>
      <c r="D351" s="1" t="s">
        <v>78</v>
      </c>
      <c r="E351" s="1" t="s">
        <v>51</v>
      </c>
      <c r="F351" s="1" t="s">
        <v>51</v>
      </c>
      <c r="G351" s="1" t="s">
        <v>52</v>
      </c>
      <c r="H351" s="1" t="s">
        <v>53</v>
      </c>
      <c r="I351" s="1" t="s">
        <v>84</v>
      </c>
      <c r="J351" s="1" t="s">
        <v>130</v>
      </c>
      <c r="K351" s="1" t="s">
        <v>10554</v>
      </c>
      <c r="L351" s="1"/>
      <c r="M351" s="20">
        <f t="shared" si="5"/>
        <v>1</v>
      </c>
    </row>
    <row r="352" spans="1:13" ht="20.100000000000001" customHeight="1" x14ac:dyDescent="0.15">
      <c r="A352" s="1" t="s">
        <v>11</v>
      </c>
      <c r="B352" s="1" t="s">
        <v>10530</v>
      </c>
      <c r="C352" s="1" t="s">
        <v>10555</v>
      </c>
      <c r="D352" s="1" t="s">
        <v>78</v>
      </c>
      <c r="E352" s="1" t="s">
        <v>51</v>
      </c>
      <c r="F352" s="1" t="s">
        <v>51</v>
      </c>
      <c r="G352" s="1" t="s">
        <v>52</v>
      </c>
      <c r="H352" s="1" t="s">
        <v>53</v>
      </c>
      <c r="I352" s="1" t="s">
        <v>84</v>
      </c>
      <c r="J352" s="1" t="s">
        <v>130</v>
      </c>
      <c r="K352" s="1" t="s">
        <v>10556</v>
      </c>
      <c r="L352" s="1"/>
      <c r="M352" s="20">
        <f t="shared" si="5"/>
        <v>1</v>
      </c>
    </row>
    <row r="353" spans="1:13" ht="20.100000000000001" customHeight="1" x14ac:dyDescent="0.15">
      <c r="A353" s="1" t="s">
        <v>11</v>
      </c>
      <c r="B353" s="1" t="s">
        <v>10530</v>
      </c>
      <c r="C353" s="1" t="s">
        <v>10557</v>
      </c>
      <c r="D353" s="1" t="s">
        <v>78</v>
      </c>
      <c r="E353" s="1" t="s">
        <v>51</v>
      </c>
      <c r="F353" s="1" t="s">
        <v>51</v>
      </c>
      <c r="G353" s="1" t="s">
        <v>52</v>
      </c>
      <c r="H353" s="1" t="s">
        <v>53</v>
      </c>
      <c r="I353" s="1" t="s">
        <v>84</v>
      </c>
      <c r="J353" s="1" t="s">
        <v>130</v>
      </c>
      <c r="K353" s="1" t="s">
        <v>10558</v>
      </c>
      <c r="L353" s="1"/>
      <c r="M353" s="20">
        <f t="shared" si="5"/>
        <v>1</v>
      </c>
    </row>
    <row r="354" spans="1:13" ht="20.100000000000001" customHeight="1" x14ac:dyDescent="0.15">
      <c r="A354" s="1" t="s">
        <v>11</v>
      </c>
      <c r="B354" s="1" t="s">
        <v>10530</v>
      </c>
      <c r="C354" s="1" t="s">
        <v>10559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53</v>
      </c>
      <c r="I354" s="1" t="s">
        <v>84</v>
      </c>
      <c r="J354" s="1" t="s">
        <v>130</v>
      </c>
      <c r="K354" s="1" t="s">
        <v>10560</v>
      </c>
      <c r="L354" s="1"/>
      <c r="M354" s="20">
        <f t="shared" si="5"/>
        <v>1</v>
      </c>
    </row>
    <row r="355" spans="1:13" ht="20.100000000000001" customHeight="1" x14ac:dyDescent="0.15">
      <c r="A355" s="1" t="s">
        <v>11</v>
      </c>
      <c r="B355" s="1" t="s">
        <v>10530</v>
      </c>
      <c r="C355" s="1" t="s">
        <v>10561</v>
      </c>
      <c r="D355" s="1" t="s">
        <v>78</v>
      </c>
      <c r="E355" s="1" t="s">
        <v>51</v>
      </c>
      <c r="F355" s="1" t="s">
        <v>51</v>
      </c>
      <c r="G355" s="1" t="s">
        <v>52</v>
      </c>
      <c r="H355" s="1" t="s">
        <v>53</v>
      </c>
      <c r="I355" s="1" t="s">
        <v>84</v>
      </c>
      <c r="J355" s="1" t="s">
        <v>130</v>
      </c>
      <c r="K355" s="1" t="s">
        <v>10562</v>
      </c>
      <c r="L355" s="1"/>
      <c r="M355" s="20">
        <f t="shared" si="5"/>
        <v>1</v>
      </c>
    </row>
    <row r="356" spans="1:13" ht="20.100000000000001" customHeight="1" x14ac:dyDescent="0.15">
      <c r="A356" s="1" t="s">
        <v>11</v>
      </c>
      <c r="B356" s="1" t="s">
        <v>10530</v>
      </c>
      <c r="C356" s="1" t="s">
        <v>10563</v>
      </c>
      <c r="D356" s="1" t="s">
        <v>78</v>
      </c>
      <c r="E356" s="1" t="s">
        <v>51</v>
      </c>
      <c r="F356" s="1" t="s">
        <v>51</v>
      </c>
      <c r="G356" s="1" t="s">
        <v>52</v>
      </c>
      <c r="H356" s="1" t="s">
        <v>53</v>
      </c>
      <c r="I356" s="1" t="s">
        <v>84</v>
      </c>
      <c r="J356" s="1" t="s">
        <v>130</v>
      </c>
      <c r="K356" s="1" t="s">
        <v>10564</v>
      </c>
      <c r="L356" s="1"/>
      <c r="M356" s="20">
        <f t="shared" si="5"/>
        <v>1</v>
      </c>
    </row>
    <row r="357" spans="1:13" ht="20.100000000000001" customHeight="1" x14ac:dyDescent="0.15">
      <c r="A357" s="1" t="s">
        <v>11</v>
      </c>
      <c r="B357" s="1" t="s">
        <v>10530</v>
      </c>
      <c r="C357" s="1" t="s">
        <v>10565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53</v>
      </c>
      <c r="I357" s="1" t="s">
        <v>84</v>
      </c>
      <c r="J357" s="1" t="s">
        <v>130</v>
      </c>
      <c r="K357" s="1" t="s">
        <v>10566</v>
      </c>
      <c r="L357" s="1"/>
      <c r="M357" s="20">
        <f t="shared" si="5"/>
        <v>1</v>
      </c>
    </row>
    <row r="358" spans="1:13" ht="20.100000000000001" customHeight="1" x14ac:dyDescent="0.15">
      <c r="A358" s="1" t="s">
        <v>11</v>
      </c>
      <c r="B358" s="1" t="s">
        <v>10530</v>
      </c>
      <c r="C358" s="1" t="s">
        <v>10567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53</v>
      </c>
      <c r="I358" s="1" t="s">
        <v>84</v>
      </c>
      <c r="J358" s="1" t="s">
        <v>130</v>
      </c>
      <c r="K358" s="1" t="s">
        <v>10568</v>
      </c>
      <c r="L358" s="1"/>
      <c r="M358" s="20">
        <f t="shared" si="5"/>
        <v>1</v>
      </c>
    </row>
    <row r="359" spans="1:13" ht="20.100000000000001" customHeight="1" x14ac:dyDescent="0.15">
      <c r="A359" s="1" t="s">
        <v>11</v>
      </c>
      <c r="B359" s="1" t="s">
        <v>10530</v>
      </c>
      <c r="C359" s="1" t="s">
        <v>10569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53</v>
      </c>
      <c r="I359" s="1" t="s">
        <v>84</v>
      </c>
      <c r="J359" s="1" t="s">
        <v>130</v>
      </c>
      <c r="K359" s="1" t="s">
        <v>10570</v>
      </c>
      <c r="L359" s="1"/>
      <c r="M359" s="20">
        <f t="shared" si="5"/>
        <v>1</v>
      </c>
    </row>
    <row r="360" spans="1:13" ht="20.100000000000001" customHeight="1" x14ac:dyDescent="0.15">
      <c r="A360" s="1" t="s">
        <v>11</v>
      </c>
      <c r="B360" s="1" t="s">
        <v>10571</v>
      </c>
      <c r="C360" s="1" t="s">
        <v>10572</v>
      </c>
      <c r="D360" s="1" t="s">
        <v>50</v>
      </c>
      <c r="E360" s="1" t="s">
        <v>51</v>
      </c>
      <c r="F360" s="1" t="s">
        <v>51</v>
      </c>
      <c r="G360" s="1" t="s">
        <v>52</v>
      </c>
      <c r="H360" s="1" t="s">
        <v>53</v>
      </c>
      <c r="I360" s="1" t="s">
        <v>84</v>
      </c>
      <c r="J360" s="1" t="s">
        <v>130</v>
      </c>
      <c r="K360" s="1" t="s">
        <v>10573</v>
      </c>
      <c r="L360" s="1"/>
      <c r="M360" s="20">
        <f t="shared" si="5"/>
        <v>1</v>
      </c>
    </row>
    <row r="361" spans="1:13" ht="20.100000000000001" customHeight="1" x14ac:dyDescent="0.15">
      <c r="A361" s="1" t="s">
        <v>11</v>
      </c>
      <c r="B361" s="1" t="s">
        <v>10571</v>
      </c>
      <c r="C361" s="1" t="s">
        <v>10574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53</v>
      </c>
      <c r="I361" s="1" t="s">
        <v>84</v>
      </c>
      <c r="J361" s="1" t="s">
        <v>130</v>
      </c>
      <c r="K361" s="1" t="s">
        <v>10575</v>
      </c>
      <c r="L361" s="1"/>
      <c r="M361" s="20">
        <f t="shared" si="5"/>
        <v>1</v>
      </c>
    </row>
    <row r="362" spans="1:13" ht="20.100000000000001" customHeight="1" x14ac:dyDescent="0.15">
      <c r="A362" s="1" t="s">
        <v>11</v>
      </c>
      <c r="B362" s="1" t="s">
        <v>10571</v>
      </c>
      <c r="C362" s="1" t="s">
        <v>10576</v>
      </c>
      <c r="D362" s="1" t="s">
        <v>78</v>
      </c>
      <c r="E362" s="1" t="s">
        <v>51</v>
      </c>
      <c r="F362" s="1" t="s">
        <v>51</v>
      </c>
      <c r="G362" s="1" t="s">
        <v>52</v>
      </c>
      <c r="H362" s="1" t="s">
        <v>53</v>
      </c>
      <c r="I362" s="1" t="s">
        <v>84</v>
      </c>
      <c r="J362" s="1" t="s">
        <v>130</v>
      </c>
      <c r="K362" s="1" t="s">
        <v>10577</v>
      </c>
      <c r="L362" s="1"/>
      <c r="M362" s="20">
        <f t="shared" si="5"/>
        <v>1</v>
      </c>
    </row>
    <row r="363" spans="1:13" ht="20.100000000000001" customHeight="1" x14ac:dyDescent="0.15">
      <c r="A363" s="1" t="s">
        <v>11</v>
      </c>
      <c r="B363" s="1" t="s">
        <v>10571</v>
      </c>
      <c r="C363" s="1" t="s">
        <v>10578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53</v>
      </c>
      <c r="I363" s="1" t="s">
        <v>84</v>
      </c>
      <c r="J363" s="1" t="s">
        <v>130</v>
      </c>
      <c r="K363" s="1" t="s">
        <v>10579</v>
      </c>
      <c r="L363" s="1"/>
      <c r="M363" s="20">
        <f t="shared" si="5"/>
        <v>1</v>
      </c>
    </row>
    <row r="364" spans="1:13" ht="20.100000000000001" customHeight="1" x14ac:dyDescent="0.15">
      <c r="A364" s="1" t="s">
        <v>11</v>
      </c>
      <c r="B364" s="1" t="s">
        <v>10580</v>
      </c>
      <c r="C364" s="1" t="s">
        <v>10581</v>
      </c>
      <c r="D364" s="1" t="s">
        <v>50</v>
      </c>
      <c r="E364" s="1" t="s">
        <v>51</v>
      </c>
      <c r="F364" s="1" t="s">
        <v>51</v>
      </c>
      <c r="G364" s="1" t="s">
        <v>52</v>
      </c>
      <c r="H364" s="1" t="s">
        <v>739</v>
      </c>
      <c r="I364" s="1" t="s">
        <v>1230</v>
      </c>
      <c r="J364" s="1" t="s">
        <v>122</v>
      </c>
      <c r="K364" s="1" t="s">
        <v>10582</v>
      </c>
      <c r="L364" s="1"/>
      <c r="M364" s="20">
        <f t="shared" si="5"/>
        <v>1</v>
      </c>
    </row>
    <row r="365" spans="1:13" ht="20.100000000000001" customHeight="1" x14ac:dyDescent="0.15">
      <c r="A365" s="1" t="s">
        <v>11</v>
      </c>
      <c r="B365" s="1" t="s">
        <v>10580</v>
      </c>
      <c r="C365" s="1" t="s">
        <v>10583</v>
      </c>
      <c r="D365" s="1" t="s">
        <v>78</v>
      </c>
      <c r="E365" s="1" t="s">
        <v>51</v>
      </c>
      <c r="F365" s="1" t="s">
        <v>51</v>
      </c>
      <c r="G365" s="1" t="s">
        <v>52</v>
      </c>
      <c r="H365" s="1" t="s">
        <v>739</v>
      </c>
      <c r="I365" s="1" t="s">
        <v>1230</v>
      </c>
      <c r="J365" s="1" t="s">
        <v>122</v>
      </c>
      <c r="K365" s="1" t="s">
        <v>10584</v>
      </c>
      <c r="L365" s="1"/>
      <c r="M365" s="20">
        <f t="shared" si="5"/>
        <v>1</v>
      </c>
    </row>
    <row r="366" spans="1:13" ht="20.100000000000001" customHeight="1" x14ac:dyDescent="0.15">
      <c r="A366" s="1" t="s">
        <v>11</v>
      </c>
      <c r="B366" s="1" t="s">
        <v>10580</v>
      </c>
      <c r="C366" s="1" t="s">
        <v>10585</v>
      </c>
      <c r="D366" s="1" t="s">
        <v>78</v>
      </c>
      <c r="E366" s="1" t="s">
        <v>51</v>
      </c>
      <c r="F366" s="1" t="s">
        <v>179</v>
      </c>
      <c r="G366" s="1" t="s">
        <v>82</v>
      </c>
      <c r="H366" s="1" t="s">
        <v>83</v>
      </c>
      <c r="I366" s="1" t="s">
        <v>84</v>
      </c>
      <c r="J366" s="1" t="s">
        <v>9120</v>
      </c>
      <c r="K366" s="1" t="s">
        <v>10586</v>
      </c>
      <c r="L366" s="1"/>
      <c r="M366" s="20">
        <f t="shared" si="5"/>
        <v>0</v>
      </c>
    </row>
    <row r="367" spans="1:13" ht="20.100000000000001" customHeight="1" x14ac:dyDescent="0.15">
      <c r="A367" s="1" t="s">
        <v>11</v>
      </c>
      <c r="B367" s="1" t="s">
        <v>10580</v>
      </c>
      <c r="C367" s="1" t="s">
        <v>10587</v>
      </c>
      <c r="D367" s="1" t="s">
        <v>78</v>
      </c>
      <c r="E367" s="1" t="s">
        <v>51</v>
      </c>
      <c r="F367" s="1" t="s">
        <v>179</v>
      </c>
      <c r="G367" s="1" t="s">
        <v>82</v>
      </c>
      <c r="H367" s="1" t="s">
        <v>83</v>
      </c>
      <c r="I367" s="1" t="s">
        <v>84</v>
      </c>
      <c r="J367" s="1" t="s">
        <v>9120</v>
      </c>
      <c r="K367" s="1" t="s">
        <v>10588</v>
      </c>
      <c r="L367" s="1"/>
      <c r="M367" s="20">
        <f t="shared" si="5"/>
        <v>0</v>
      </c>
    </row>
    <row r="368" spans="1:13" ht="20.100000000000001" customHeight="1" x14ac:dyDescent="0.15">
      <c r="A368" s="1" t="s">
        <v>11</v>
      </c>
      <c r="B368" s="1" t="s">
        <v>10580</v>
      </c>
      <c r="C368" s="1" t="s">
        <v>10589</v>
      </c>
      <c r="D368" s="1" t="s">
        <v>78</v>
      </c>
      <c r="E368" s="1" t="s">
        <v>51</v>
      </c>
      <c r="F368" s="1" t="s">
        <v>51</v>
      </c>
      <c r="G368" s="1" t="s">
        <v>52</v>
      </c>
      <c r="H368" s="1" t="s">
        <v>739</v>
      </c>
      <c r="I368" s="1" t="s">
        <v>1230</v>
      </c>
      <c r="J368" s="1" t="s">
        <v>122</v>
      </c>
      <c r="K368" s="1" t="s">
        <v>10590</v>
      </c>
      <c r="L368" s="1"/>
      <c r="M368" s="20">
        <f t="shared" si="5"/>
        <v>1</v>
      </c>
    </row>
    <row r="369" spans="1:13" ht="20.100000000000001" customHeight="1" x14ac:dyDescent="0.15">
      <c r="A369" s="1" t="s">
        <v>11</v>
      </c>
      <c r="B369" s="1" t="s">
        <v>10580</v>
      </c>
      <c r="C369" s="1" t="s">
        <v>10591</v>
      </c>
      <c r="D369" s="1" t="s">
        <v>78</v>
      </c>
      <c r="E369" s="1" t="s">
        <v>51</v>
      </c>
      <c r="F369" s="1" t="s">
        <v>51</v>
      </c>
      <c r="G369" s="1" t="s">
        <v>52</v>
      </c>
      <c r="H369" s="1" t="s">
        <v>739</v>
      </c>
      <c r="I369" s="1" t="s">
        <v>1230</v>
      </c>
      <c r="J369" s="1" t="s">
        <v>122</v>
      </c>
      <c r="K369" s="1" t="s">
        <v>10592</v>
      </c>
      <c r="L369" s="1"/>
      <c r="M369" s="20">
        <f t="shared" si="5"/>
        <v>1</v>
      </c>
    </row>
    <row r="370" spans="1:13" ht="20.100000000000001" customHeight="1" x14ac:dyDescent="0.15">
      <c r="A370" s="1" t="s">
        <v>11</v>
      </c>
      <c r="B370" s="1" t="s">
        <v>10580</v>
      </c>
      <c r="C370" s="1" t="s">
        <v>10593</v>
      </c>
      <c r="D370" s="1" t="s">
        <v>78</v>
      </c>
      <c r="E370" s="1" t="s">
        <v>51</v>
      </c>
      <c r="F370" s="1" t="s">
        <v>179</v>
      </c>
      <c r="G370" s="1" t="s">
        <v>82</v>
      </c>
      <c r="H370" s="1" t="s">
        <v>83</v>
      </c>
      <c r="I370" s="1" t="s">
        <v>84</v>
      </c>
      <c r="J370" s="1" t="s">
        <v>9120</v>
      </c>
      <c r="K370" s="1" t="s">
        <v>10594</v>
      </c>
      <c r="L370" s="1"/>
      <c r="M370" s="20">
        <f t="shared" si="5"/>
        <v>0</v>
      </c>
    </row>
    <row r="371" spans="1:13" ht="20.100000000000001" customHeight="1" x14ac:dyDescent="0.15">
      <c r="A371" s="1" t="s">
        <v>11</v>
      </c>
      <c r="B371" s="1" t="s">
        <v>10580</v>
      </c>
      <c r="C371" s="1" t="s">
        <v>10595</v>
      </c>
      <c r="D371" s="1" t="s">
        <v>78</v>
      </c>
      <c r="E371" s="1" t="s">
        <v>51</v>
      </c>
      <c r="F371" s="1" t="s">
        <v>81</v>
      </c>
      <c r="G371" s="1" t="s">
        <v>82</v>
      </c>
      <c r="H371" s="1" t="s">
        <v>83</v>
      </c>
      <c r="I371" s="1" t="s">
        <v>84</v>
      </c>
      <c r="J371" s="1" t="s">
        <v>9120</v>
      </c>
      <c r="K371" s="1" t="s">
        <v>10596</v>
      </c>
      <c r="L371" s="1"/>
      <c r="M371" s="20">
        <f t="shared" si="5"/>
        <v>0</v>
      </c>
    </row>
    <row r="372" spans="1:13" ht="20.100000000000001" customHeight="1" x14ac:dyDescent="0.15">
      <c r="A372" s="1" t="s">
        <v>11</v>
      </c>
      <c r="B372" s="1" t="s">
        <v>10580</v>
      </c>
      <c r="C372" s="1" t="s">
        <v>10597</v>
      </c>
      <c r="D372" s="1" t="s">
        <v>78</v>
      </c>
      <c r="E372" s="1" t="s">
        <v>51</v>
      </c>
      <c r="F372" s="1" t="s">
        <v>51</v>
      </c>
      <c r="G372" s="1" t="s">
        <v>52</v>
      </c>
      <c r="H372" s="1" t="s">
        <v>739</v>
      </c>
      <c r="I372" s="1" t="s">
        <v>1230</v>
      </c>
      <c r="J372" s="1" t="s">
        <v>122</v>
      </c>
      <c r="K372" s="1" t="s">
        <v>10598</v>
      </c>
      <c r="L372" s="1"/>
      <c r="M372" s="20">
        <f t="shared" si="5"/>
        <v>1</v>
      </c>
    </row>
    <row r="373" spans="1:13" ht="20.100000000000001" customHeight="1" x14ac:dyDescent="0.15">
      <c r="A373" s="1" t="s">
        <v>11</v>
      </c>
      <c r="B373" s="1" t="s">
        <v>10580</v>
      </c>
      <c r="C373" s="1" t="s">
        <v>10599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739</v>
      </c>
      <c r="I373" s="1" t="s">
        <v>1230</v>
      </c>
      <c r="J373" s="1" t="s">
        <v>122</v>
      </c>
      <c r="K373" s="1" t="s">
        <v>10600</v>
      </c>
      <c r="L373" s="1"/>
      <c r="M373" s="20">
        <f t="shared" si="5"/>
        <v>1</v>
      </c>
    </row>
    <row r="374" spans="1:13" ht="20.100000000000001" customHeight="1" x14ac:dyDescent="0.15">
      <c r="A374" s="1" t="s">
        <v>11</v>
      </c>
      <c r="B374" s="1" t="s">
        <v>10580</v>
      </c>
      <c r="C374" s="1" t="s">
        <v>10601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739</v>
      </c>
      <c r="I374" s="1" t="s">
        <v>1230</v>
      </c>
      <c r="J374" s="1" t="s">
        <v>122</v>
      </c>
      <c r="K374" s="1" t="s">
        <v>10602</v>
      </c>
      <c r="L374" s="1"/>
      <c r="M374" s="20">
        <f t="shared" si="5"/>
        <v>1</v>
      </c>
    </row>
    <row r="375" spans="1:13" ht="20.100000000000001" customHeight="1" x14ac:dyDescent="0.15">
      <c r="A375" s="1" t="s">
        <v>11</v>
      </c>
      <c r="B375" s="1" t="s">
        <v>10580</v>
      </c>
      <c r="C375" s="1" t="s">
        <v>10603</v>
      </c>
      <c r="D375" s="1" t="s">
        <v>78</v>
      </c>
      <c r="E375" s="1" t="s">
        <v>51</v>
      </c>
      <c r="F375" s="1" t="s">
        <v>51</v>
      </c>
      <c r="G375" s="1" t="s">
        <v>52</v>
      </c>
      <c r="H375" s="1" t="s">
        <v>739</v>
      </c>
      <c r="I375" s="1" t="s">
        <v>1230</v>
      </c>
      <c r="J375" s="1" t="s">
        <v>122</v>
      </c>
      <c r="K375" s="1" t="s">
        <v>10604</v>
      </c>
      <c r="L375" s="1"/>
      <c r="M375" s="20">
        <f t="shared" si="5"/>
        <v>1</v>
      </c>
    </row>
    <row r="376" spans="1:13" ht="20.100000000000001" customHeight="1" x14ac:dyDescent="0.15">
      <c r="A376" s="1" t="s">
        <v>11</v>
      </c>
      <c r="B376" s="1" t="s">
        <v>10605</v>
      </c>
      <c r="C376" s="1" t="s">
        <v>10606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84</v>
      </c>
      <c r="J376" s="1" t="s">
        <v>122</v>
      </c>
      <c r="K376" s="1" t="s">
        <v>10607</v>
      </c>
      <c r="L376" s="1"/>
      <c r="M376" s="20">
        <f t="shared" si="5"/>
        <v>1</v>
      </c>
    </row>
    <row r="377" spans="1:13" ht="20.100000000000001" customHeight="1" x14ac:dyDescent="0.15">
      <c r="A377" s="1" t="s">
        <v>11</v>
      </c>
      <c r="B377" s="1" t="s">
        <v>10605</v>
      </c>
      <c r="C377" s="1" t="s">
        <v>10608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84</v>
      </c>
      <c r="J377" s="1" t="s">
        <v>122</v>
      </c>
      <c r="K377" s="1" t="s">
        <v>10609</v>
      </c>
      <c r="L377" s="1"/>
      <c r="M377" s="20">
        <f t="shared" si="5"/>
        <v>1</v>
      </c>
    </row>
    <row r="378" spans="1:13" ht="20.100000000000001" customHeight="1" x14ac:dyDescent="0.15">
      <c r="A378" s="1" t="s">
        <v>11</v>
      </c>
      <c r="B378" s="1" t="s">
        <v>10605</v>
      </c>
      <c r="C378" s="1" t="s">
        <v>10610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84</v>
      </c>
      <c r="J378" s="1" t="s">
        <v>122</v>
      </c>
      <c r="K378" s="1" t="s">
        <v>10611</v>
      </c>
      <c r="L378" s="1"/>
      <c r="M378" s="20">
        <f t="shared" si="5"/>
        <v>1</v>
      </c>
    </row>
    <row r="379" spans="1:13" ht="20.100000000000001" customHeight="1" x14ac:dyDescent="0.15">
      <c r="A379" s="1" t="s">
        <v>11</v>
      </c>
      <c r="B379" s="1" t="s">
        <v>10605</v>
      </c>
      <c r="C379" s="1" t="s">
        <v>10612</v>
      </c>
      <c r="D379" s="1" t="s">
        <v>50</v>
      </c>
      <c r="E379" s="1" t="s">
        <v>51</v>
      </c>
      <c r="F379" s="1" t="s">
        <v>51</v>
      </c>
      <c r="G379" s="1" t="s">
        <v>52</v>
      </c>
      <c r="H379" s="1" t="s">
        <v>121</v>
      </c>
      <c r="I379" s="1" t="s">
        <v>84</v>
      </c>
      <c r="J379" s="1" t="s">
        <v>122</v>
      </c>
      <c r="K379" s="1" t="s">
        <v>10613</v>
      </c>
      <c r="L379" s="1"/>
      <c r="M379" s="20">
        <f t="shared" si="5"/>
        <v>1</v>
      </c>
    </row>
    <row r="380" spans="1:13" ht="20.100000000000001" customHeight="1" x14ac:dyDescent="0.15">
      <c r="A380" s="1" t="s">
        <v>11</v>
      </c>
      <c r="B380" s="1" t="s">
        <v>10605</v>
      </c>
      <c r="C380" s="1" t="s">
        <v>10614</v>
      </c>
      <c r="D380" s="1" t="s">
        <v>50</v>
      </c>
      <c r="E380" s="1" t="s">
        <v>51</v>
      </c>
      <c r="F380" s="1" t="s">
        <v>51</v>
      </c>
      <c r="G380" s="1" t="s">
        <v>52</v>
      </c>
      <c r="H380" s="1" t="s">
        <v>121</v>
      </c>
      <c r="I380" s="1" t="s">
        <v>84</v>
      </c>
      <c r="J380" s="1" t="s">
        <v>122</v>
      </c>
      <c r="K380" s="1" t="s">
        <v>10615</v>
      </c>
      <c r="L380" s="1"/>
      <c r="M380" s="20">
        <f t="shared" si="5"/>
        <v>1</v>
      </c>
    </row>
    <row r="381" spans="1:13" ht="20.100000000000001" customHeight="1" x14ac:dyDescent="0.15">
      <c r="A381" s="1" t="s">
        <v>11</v>
      </c>
      <c r="B381" s="1" t="s">
        <v>10605</v>
      </c>
      <c r="C381" s="1" t="s">
        <v>10616</v>
      </c>
      <c r="D381" s="1" t="s">
        <v>50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84</v>
      </c>
      <c r="J381" s="1" t="s">
        <v>122</v>
      </c>
      <c r="K381" s="1" t="s">
        <v>10617</v>
      </c>
      <c r="L381" s="1"/>
      <c r="M381" s="20">
        <f t="shared" si="5"/>
        <v>1</v>
      </c>
    </row>
    <row r="382" spans="1:13" ht="20.100000000000001" customHeight="1" x14ac:dyDescent="0.15">
      <c r="A382" s="1" t="s">
        <v>11</v>
      </c>
      <c r="B382" s="1" t="s">
        <v>10605</v>
      </c>
      <c r="C382" s="1" t="s">
        <v>10618</v>
      </c>
      <c r="D382" s="1" t="s">
        <v>50</v>
      </c>
      <c r="E382" s="1" t="s">
        <v>51</v>
      </c>
      <c r="F382" s="1" t="s">
        <v>51</v>
      </c>
      <c r="G382" s="1" t="s">
        <v>52</v>
      </c>
      <c r="H382" s="1" t="s">
        <v>121</v>
      </c>
      <c r="I382" s="1" t="s">
        <v>84</v>
      </c>
      <c r="J382" s="1" t="s">
        <v>122</v>
      </c>
      <c r="K382" s="1" t="s">
        <v>10619</v>
      </c>
      <c r="L382" s="1"/>
      <c r="M382" s="20">
        <f t="shared" si="5"/>
        <v>1</v>
      </c>
    </row>
    <row r="383" spans="1:13" ht="20.100000000000001" customHeight="1" x14ac:dyDescent="0.15">
      <c r="A383" s="1" t="s">
        <v>11</v>
      </c>
      <c r="B383" s="1" t="s">
        <v>10605</v>
      </c>
      <c r="C383" s="1" t="s">
        <v>10620</v>
      </c>
      <c r="D383" s="1" t="s">
        <v>50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84</v>
      </c>
      <c r="J383" s="1" t="s">
        <v>122</v>
      </c>
      <c r="K383" s="1" t="s">
        <v>10621</v>
      </c>
      <c r="L383" s="1"/>
      <c r="M383" s="20">
        <f t="shared" si="5"/>
        <v>1</v>
      </c>
    </row>
    <row r="384" spans="1:13" ht="20.100000000000001" customHeight="1" x14ac:dyDescent="0.15">
      <c r="A384" s="1" t="s">
        <v>11</v>
      </c>
      <c r="B384" s="1" t="s">
        <v>10605</v>
      </c>
      <c r="C384" s="1" t="s">
        <v>10622</v>
      </c>
      <c r="D384" s="1" t="s">
        <v>50</v>
      </c>
      <c r="E384" s="1" t="s">
        <v>51</v>
      </c>
      <c r="F384" s="1" t="s">
        <v>51</v>
      </c>
      <c r="G384" s="1" t="s">
        <v>52</v>
      </c>
      <c r="H384" s="1" t="s">
        <v>121</v>
      </c>
      <c r="I384" s="1" t="s">
        <v>84</v>
      </c>
      <c r="J384" s="1" t="s">
        <v>122</v>
      </c>
      <c r="K384" s="1" t="s">
        <v>10623</v>
      </c>
      <c r="L384" s="1"/>
      <c r="M384" s="20">
        <f t="shared" si="5"/>
        <v>1</v>
      </c>
    </row>
    <row r="385" spans="1:13" ht="20.100000000000001" customHeight="1" x14ac:dyDescent="0.15">
      <c r="A385" s="1" t="s">
        <v>11</v>
      </c>
      <c r="B385" s="1" t="s">
        <v>10605</v>
      </c>
      <c r="C385" s="1" t="s">
        <v>10624</v>
      </c>
      <c r="D385" s="1" t="s">
        <v>50</v>
      </c>
      <c r="E385" s="1" t="s">
        <v>51</v>
      </c>
      <c r="F385" s="1" t="s">
        <v>51</v>
      </c>
      <c r="G385" s="1" t="s">
        <v>52</v>
      </c>
      <c r="H385" s="1" t="s">
        <v>121</v>
      </c>
      <c r="I385" s="1" t="s">
        <v>84</v>
      </c>
      <c r="J385" s="1" t="s">
        <v>122</v>
      </c>
      <c r="K385" s="1" t="s">
        <v>10625</v>
      </c>
      <c r="L385" s="1"/>
      <c r="M385" s="20">
        <f t="shared" si="5"/>
        <v>1</v>
      </c>
    </row>
    <row r="386" spans="1:13" ht="20.100000000000001" customHeight="1" x14ac:dyDescent="0.15">
      <c r="A386" s="1" t="s">
        <v>11</v>
      </c>
      <c r="B386" s="1" t="s">
        <v>10605</v>
      </c>
      <c r="C386" s="1" t="s">
        <v>10626</v>
      </c>
      <c r="D386" s="1" t="s">
        <v>50</v>
      </c>
      <c r="E386" s="1" t="s">
        <v>51</v>
      </c>
      <c r="F386" s="1" t="s">
        <v>51</v>
      </c>
      <c r="G386" s="1" t="s">
        <v>52</v>
      </c>
      <c r="H386" s="1" t="s">
        <v>121</v>
      </c>
      <c r="I386" s="1" t="s">
        <v>84</v>
      </c>
      <c r="J386" s="1" t="s">
        <v>122</v>
      </c>
      <c r="K386" s="1" t="s">
        <v>10627</v>
      </c>
      <c r="L386" s="1"/>
      <c r="M386" s="20">
        <f t="shared" si="5"/>
        <v>1</v>
      </c>
    </row>
    <row r="387" spans="1:13" ht="20.100000000000001" customHeight="1" x14ac:dyDescent="0.15">
      <c r="A387" s="1" t="s">
        <v>11</v>
      </c>
      <c r="B387" s="1" t="s">
        <v>10605</v>
      </c>
      <c r="C387" s="1" t="s">
        <v>10628</v>
      </c>
      <c r="D387" s="1" t="s">
        <v>78</v>
      </c>
      <c r="E387" s="1" t="s">
        <v>51</v>
      </c>
      <c r="F387" s="1" t="s">
        <v>51</v>
      </c>
      <c r="G387" s="1" t="s">
        <v>52</v>
      </c>
      <c r="H387" s="1" t="s">
        <v>121</v>
      </c>
      <c r="I387" s="1" t="s">
        <v>84</v>
      </c>
      <c r="J387" s="1" t="s">
        <v>122</v>
      </c>
      <c r="K387" s="1" t="s">
        <v>10629</v>
      </c>
      <c r="L387" s="1"/>
      <c r="M387" s="20">
        <f t="shared" si="5"/>
        <v>1</v>
      </c>
    </row>
    <row r="388" spans="1:13" ht="20.100000000000001" customHeight="1" x14ac:dyDescent="0.15">
      <c r="A388" s="1" t="s">
        <v>11</v>
      </c>
      <c r="B388" s="1" t="s">
        <v>10605</v>
      </c>
      <c r="C388" s="1" t="s">
        <v>10630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121</v>
      </c>
      <c r="I388" s="1" t="s">
        <v>84</v>
      </c>
      <c r="J388" s="1" t="s">
        <v>122</v>
      </c>
      <c r="K388" s="1" t="s">
        <v>10631</v>
      </c>
      <c r="L388" s="1"/>
      <c r="M388" s="20">
        <f t="shared" si="5"/>
        <v>1</v>
      </c>
    </row>
    <row r="389" spans="1:13" ht="20.100000000000001" customHeight="1" x14ac:dyDescent="0.15">
      <c r="A389" s="1" t="s">
        <v>11</v>
      </c>
      <c r="B389" s="1" t="s">
        <v>10605</v>
      </c>
      <c r="C389" s="1" t="s">
        <v>10632</v>
      </c>
      <c r="D389" s="1" t="s">
        <v>78</v>
      </c>
      <c r="E389" s="1" t="s">
        <v>51</v>
      </c>
      <c r="F389" s="1" t="s">
        <v>51</v>
      </c>
      <c r="G389" s="1" t="s">
        <v>52</v>
      </c>
      <c r="H389" s="1" t="s">
        <v>121</v>
      </c>
      <c r="I389" s="1" t="s">
        <v>84</v>
      </c>
      <c r="J389" s="1" t="s">
        <v>122</v>
      </c>
      <c r="K389" s="1" t="s">
        <v>10633</v>
      </c>
      <c r="L389" s="1"/>
      <c r="M389" s="20">
        <f t="shared" si="5"/>
        <v>1</v>
      </c>
    </row>
    <row r="390" spans="1:13" ht="20.100000000000001" customHeight="1" x14ac:dyDescent="0.15">
      <c r="A390" s="1" t="s">
        <v>11</v>
      </c>
      <c r="B390" s="1" t="s">
        <v>10605</v>
      </c>
      <c r="C390" s="1" t="s">
        <v>10634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121</v>
      </c>
      <c r="I390" s="1" t="s">
        <v>84</v>
      </c>
      <c r="J390" s="1" t="s">
        <v>122</v>
      </c>
      <c r="K390" s="1" t="s">
        <v>10635</v>
      </c>
      <c r="L390" s="1"/>
      <c r="M390" s="20">
        <f t="shared" si="5"/>
        <v>1</v>
      </c>
    </row>
    <row r="391" spans="1:13" ht="20.100000000000001" customHeight="1" x14ac:dyDescent="0.15">
      <c r="A391" s="1" t="s">
        <v>11</v>
      </c>
      <c r="B391" s="1" t="s">
        <v>10605</v>
      </c>
      <c r="C391" s="1" t="s">
        <v>10636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121</v>
      </c>
      <c r="I391" s="1" t="s">
        <v>84</v>
      </c>
      <c r="J391" s="1" t="s">
        <v>122</v>
      </c>
      <c r="K391" s="1" t="s">
        <v>10637</v>
      </c>
      <c r="L391" s="1"/>
      <c r="M391" s="20">
        <f t="shared" si="5"/>
        <v>1</v>
      </c>
    </row>
    <row r="392" spans="1:13" ht="20.100000000000001" customHeight="1" x14ac:dyDescent="0.15">
      <c r="A392" s="1" t="s">
        <v>11</v>
      </c>
      <c r="B392" s="1" t="s">
        <v>10605</v>
      </c>
      <c r="C392" s="1" t="s">
        <v>10638</v>
      </c>
      <c r="D392" s="1" t="s">
        <v>78</v>
      </c>
      <c r="E392" s="1" t="s">
        <v>51</v>
      </c>
      <c r="F392" s="1" t="s">
        <v>51</v>
      </c>
      <c r="G392" s="1" t="s">
        <v>52</v>
      </c>
      <c r="H392" s="1" t="s">
        <v>121</v>
      </c>
      <c r="I392" s="1" t="s">
        <v>84</v>
      </c>
      <c r="J392" s="1" t="s">
        <v>122</v>
      </c>
      <c r="K392" s="1" t="s">
        <v>10639</v>
      </c>
      <c r="L392" s="1"/>
      <c r="M392" s="20">
        <f t="shared" si="5"/>
        <v>1</v>
      </c>
    </row>
    <row r="393" spans="1:13" ht="20.100000000000001" customHeight="1" x14ac:dyDescent="0.15">
      <c r="A393" s="1" t="s">
        <v>11</v>
      </c>
      <c r="B393" s="1" t="s">
        <v>10605</v>
      </c>
      <c r="C393" s="1" t="s">
        <v>10640</v>
      </c>
      <c r="D393" s="1" t="s">
        <v>78</v>
      </c>
      <c r="E393" s="1" t="s">
        <v>51</v>
      </c>
      <c r="F393" s="1" t="s">
        <v>51</v>
      </c>
      <c r="G393" s="1" t="s">
        <v>52</v>
      </c>
      <c r="H393" s="1" t="s">
        <v>121</v>
      </c>
      <c r="I393" s="1" t="s">
        <v>84</v>
      </c>
      <c r="J393" s="1" t="s">
        <v>122</v>
      </c>
      <c r="K393" s="1" t="s">
        <v>10641</v>
      </c>
      <c r="L393" s="1"/>
      <c r="M393" s="20">
        <f t="shared" ref="M393:M456" si="6">IF(F393="○",1,0)</f>
        <v>1</v>
      </c>
    </row>
    <row r="394" spans="1:13" ht="20.100000000000001" customHeight="1" x14ac:dyDescent="0.15">
      <c r="A394" s="1" t="s">
        <v>11</v>
      </c>
      <c r="B394" s="1" t="s">
        <v>10605</v>
      </c>
      <c r="C394" s="1" t="s">
        <v>10642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121</v>
      </c>
      <c r="I394" s="1" t="s">
        <v>84</v>
      </c>
      <c r="J394" s="1" t="s">
        <v>122</v>
      </c>
      <c r="K394" s="1" t="s">
        <v>10643</v>
      </c>
      <c r="L394" s="1"/>
      <c r="M394" s="20">
        <f t="shared" si="6"/>
        <v>1</v>
      </c>
    </row>
    <row r="395" spans="1:13" ht="20.100000000000001" customHeight="1" x14ac:dyDescent="0.15">
      <c r="A395" s="1" t="s">
        <v>11</v>
      </c>
      <c r="B395" s="1" t="s">
        <v>10605</v>
      </c>
      <c r="C395" s="1" t="s">
        <v>10644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121</v>
      </c>
      <c r="I395" s="1" t="s">
        <v>84</v>
      </c>
      <c r="J395" s="1" t="s">
        <v>122</v>
      </c>
      <c r="K395" s="1" t="s">
        <v>10645</v>
      </c>
      <c r="L395" s="1"/>
      <c r="M395" s="20">
        <f t="shared" si="6"/>
        <v>1</v>
      </c>
    </row>
    <row r="396" spans="1:13" ht="20.100000000000001" customHeight="1" x14ac:dyDescent="0.15">
      <c r="A396" s="1" t="s">
        <v>11</v>
      </c>
      <c r="B396" s="1" t="s">
        <v>10605</v>
      </c>
      <c r="C396" s="1" t="s">
        <v>10646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121</v>
      </c>
      <c r="I396" s="1" t="s">
        <v>84</v>
      </c>
      <c r="J396" s="1" t="s">
        <v>122</v>
      </c>
      <c r="K396" s="1" t="s">
        <v>10647</v>
      </c>
      <c r="L396" s="1"/>
      <c r="M396" s="20">
        <f t="shared" si="6"/>
        <v>1</v>
      </c>
    </row>
    <row r="397" spans="1:13" ht="20.100000000000001" customHeight="1" x14ac:dyDescent="0.15">
      <c r="A397" s="1" t="s">
        <v>11</v>
      </c>
      <c r="B397" s="1" t="s">
        <v>10605</v>
      </c>
      <c r="C397" s="1" t="s">
        <v>10648</v>
      </c>
      <c r="D397" s="1" t="s">
        <v>78</v>
      </c>
      <c r="E397" s="1" t="s">
        <v>51</v>
      </c>
      <c r="F397" s="1" t="s">
        <v>51</v>
      </c>
      <c r="G397" s="1" t="s">
        <v>52</v>
      </c>
      <c r="H397" s="1" t="s">
        <v>121</v>
      </c>
      <c r="I397" s="1" t="s">
        <v>84</v>
      </c>
      <c r="J397" s="1" t="s">
        <v>122</v>
      </c>
      <c r="K397" s="1" t="s">
        <v>10649</v>
      </c>
      <c r="L397" s="1"/>
      <c r="M397" s="20">
        <f t="shared" si="6"/>
        <v>1</v>
      </c>
    </row>
    <row r="398" spans="1:13" ht="20.100000000000001" customHeight="1" x14ac:dyDescent="0.15">
      <c r="A398" s="1" t="s">
        <v>11</v>
      </c>
      <c r="B398" s="1" t="s">
        <v>10605</v>
      </c>
      <c r="C398" s="1" t="s">
        <v>10650</v>
      </c>
      <c r="D398" s="1" t="s">
        <v>78</v>
      </c>
      <c r="E398" s="1" t="s">
        <v>51</v>
      </c>
      <c r="F398" s="1" t="s">
        <v>51</v>
      </c>
      <c r="G398" s="1" t="s">
        <v>52</v>
      </c>
      <c r="H398" s="1" t="s">
        <v>121</v>
      </c>
      <c r="I398" s="1" t="s">
        <v>84</v>
      </c>
      <c r="J398" s="1" t="s">
        <v>122</v>
      </c>
      <c r="K398" s="1" t="s">
        <v>10651</v>
      </c>
      <c r="L398" s="1"/>
      <c r="M398" s="20">
        <f t="shared" si="6"/>
        <v>1</v>
      </c>
    </row>
    <row r="399" spans="1:13" ht="20.100000000000001" customHeight="1" x14ac:dyDescent="0.15">
      <c r="A399" s="1" t="s">
        <v>11</v>
      </c>
      <c r="B399" s="1" t="s">
        <v>10605</v>
      </c>
      <c r="C399" s="1" t="s">
        <v>10652</v>
      </c>
      <c r="D399" s="1" t="s">
        <v>78</v>
      </c>
      <c r="E399" s="1" t="s">
        <v>51</v>
      </c>
      <c r="F399" s="1" t="s">
        <v>179</v>
      </c>
      <c r="G399" s="1" t="s">
        <v>82</v>
      </c>
      <c r="H399" s="1" t="s">
        <v>212</v>
      </c>
      <c r="I399" s="1" t="s">
        <v>447</v>
      </c>
      <c r="J399" s="1" t="s">
        <v>1137</v>
      </c>
      <c r="K399" s="1" t="s">
        <v>10653</v>
      </c>
      <c r="L399" s="1"/>
      <c r="M399" s="20">
        <f t="shared" si="6"/>
        <v>0</v>
      </c>
    </row>
    <row r="400" spans="1:13" ht="20.100000000000001" customHeight="1" x14ac:dyDescent="0.15">
      <c r="A400" s="1" t="s">
        <v>11</v>
      </c>
      <c r="B400" s="1" t="s">
        <v>10605</v>
      </c>
      <c r="C400" s="1" t="s">
        <v>10654</v>
      </c>
      <c r="D400" s="1" t="s">
        <v>78</v>
      </c>
      <c r="E400" s="1" t="s">
        <v>51</v>
      </c>
      <c r="F400" s="1" t="s">
        <v>51</v>
      </c>
      <c r="G400" s="1" t="s">
        <v>52</v>
      </c>
      <c r="H400" s="1" t="s">
        <v>121</v>
      </c>
      <c r="I400" s="1" t="s">
        <v>84</v>
      </c>
      <c r="J400" s="1" t="s">
        <v>122</v>
      </c>
      <c r="K400" s="1" t="s">
        <v>10655</v>
      </c>
      <c r="L400" s="1"/>
      <c r="M400" s="20">
        <f t="shared" si="6"/>
        <v>1</v>
      </c>
    </row>
    <row r="401" spans="1:13" ht="20.100000000000001" customHeight="1" x14ac:dyDescent="0.15">
      <c r="A401" s="1" t="s">
        <v>11</v>
      </c>
      <c r="B401" s="1" t="s">
        <v>10605</v>
      </c>
      <c r="C401" s="1" t="s">
        <v>10656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121</v>
      </c>
      <c r="I401" s="1" t="s">
        <v>84</v>
      </c>
      <c r="J401" s="1" t="s">
        <v>122</v>
      </c>
      <c r="K401" s="1" t="s">
        <v>10657</v>
      </c>
      <c r="L401" s="1"/>
      <c r="M401" s="20">
        <f t="shared" si="6"/>
        <v>1</v>
      </c>
    </row>
    <row r="402" spans="1:13" ht="20.100000000000001" customHeight="1" x14ac:dyDescent="0.15">
      <c r="A402" s="1" t="s">
        <v>11</v>
      </c>
      <c r="B402" s="1" t="s">
        <v>10658</v>
      </c>
      <c r="C402" s="1" t="s">
        <v>10659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121</v>
      </c>
      <c r="I402" s="1" t="s">
        <v>84</v>
      </c>
      <c r="J402" s="1" t="s">
        <v>122</v>
      </c>
      <c r="K402" s="1" t="s">
        <v>10660</v>
      </c>
      <c r="L402" s="1"/>
      <c r="M402" s="20">
        <f t="shared" si="6"/>
        <v>1</v>
      </c>
    </row>
    <row r="403" spans="1:13" ht="20.100000000000001" customHeight="1" x14ac:dyDescent="0.15">
      <c r="A403" s="1" t="s">
        <v>11</v>
      </c>
      <c r="B403" s="1" t="s">
        <v>10658</v>
      </c>
      <c r="C403" s="1" t="s">
        <v>10661</v>
      </c>
      <c r="D403" s="1" t="s">
        <v>50</v>
      </c>
      <c r="E403" s="1" t="s">
        <v>51</v>
      </c>
      <c r="F403" s="1" t="s">
        <v>51</v>
      </c>
      <c r="G403" s="1" t="s">
        <v>52</v>
      </c>
      <c r="H403" s="1" t="s">
        <v>121</v>
      </c>
      <c r="I403" s="1" t="s">
        <v>84</v>
      </c>
      <c r="J403" s="1" t="s">
        <v>122</v>
      </c>
      <c r="K403" s="1" t="s">
        <v>10662</v>
      </c>
      <c r="L403" s="1"/>
      <c r="M403" s="20">
        <f t="shared" si="6"/>
        <v>1</v>
      </c>
    </row>
    <row r="404" spans="1:13" ht="20.100000000000001" customHeight="1" x14ac:dyDescent="0.15">
      <c r="A404" s="1" t="s">
        <v>11</v>
      </c>
      <c r="B404" s="1" t="s">
        <v>10658</v>
      </c>
      <c r="C404" s="1" t="s">
        <v>10663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121</v>
      </c>
      <c r="I404" s="1" t="s">
        <v>84</v>
      </c>
      <c r="J404" s="1" t="s">
        <v>122</v>
      </c>
      <c r="K404" s="1" t="s">
        <v>10664</v>
      </c>
      <c r="L404" s="1"/>
      <c r="M404" s="20">
        <f t="shared" si="6"/>
        <v>1</v>
      </c>
    </row>
    <row r="405" spans="1:13" ht="20.100000000000001" customHeight="1" x14ac:dyDescent="0.15">
      <c r="A405" s="1" t="s">
        <v>11</v>
      </c>
      <c r="B405" s="1" t="s">
        <v>10658</v>
      </c>
      <c r="C405" s="1" t="s">
        <v>10665</v>
      </c>
      <c r="D405" s="1" t="s">
        <v>50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84</v>
      </c>
      <c r="J405" s="1" t="s">
        <v>122</v>
      </c>
      <c r="K405" s="1" t="s">
        <v>10666</v>
      </c>
      <c r="L405" s="1"/>
      <c r="M405" s="20">
        <f t="shared" si="6"/>
        <v>1</v>
      </c>
    </row>
    <row r="406" spans="1:13" ht="20.100000000000001" customHeight="1" x14ac:dyDescent="0.15">
      <c r="A406" s="1" t="s">
        <v>11</v>
      </c>
      <c r="B406" s="1" t="s">
        <v>10658</v>
      </c>
      <c r="C406" s="1" t="s">
        <v>10667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84</v>
      </c>
      <c r="J406" s="1" t="s">
        <v>122</v>
      </c>
      <c r="K406" s="1" t="s">
        <v>10668</v>
      </c>
      <c r="L406" s="1"/>
      <c r="M406" s="20">
        <f t="shared" si="6"/>
        <v>1</v>
      </c>
    </row>
    <row r="407" spans="1:13" ht="20.100000000000001" customHeight="1" x14ac:dyDescent="0.15">
      <c r="A407" s="1" t="s">
        <v>11</v>
      </c>
      <c r="B407" s="1" t="s">
        <v>10658</v>
      </c>
      <c r="C407" s="1" t="s">
        <v>10669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121</v>
      </c>
      <c r="I407" s="1" t="s">
        <v>84</v>
      </c>
      <c r="J407" s="1" t="s">
        <v>122</v>
      </c>
      <c r="K407" s="1" t="s">
        <v>10670</v>
      </c>
      <c r="L407" s="1"/>
      <c r="M407" s="20">
        <f t="shared" si="6"/>
        <v>1</v>
      </c>
    </row>
    <row r="408" spans="1:13" ht="20.100000000000001" customHeight="1" x14ac:dyDescent="0.15">
      <c r="A408" s="1" t="s">
        <v>11</v>
      </c>
      <c r="B408" s="1" t="s">
        <v>10658</v>
      </c>
      <c r="C408" s="1" t="s">
        <v>10671</v>
      </c>
      <c r="D408" s="1" t="s">
        <v>50</v>
      </c>
      <c r="E408" s="1" t="s">
        <v>51</v>
      </c>
      <c r="F408" s="1" t="s">
        <v>51</v>
      </c>
      <c r="G408" s="1" t="s">
        <v>52</v>
      </c>
      <c r="H408" s="1" t="s">
        <v>121</v>
      </c>
      <c r="I408" s="1" t="s">
        <v>84</v>
      </c>
      <c r="J408" s="1" t="s">
        <v>122</v>
      </c>
      <c r="K408" s="1" t="s">
        <v>10672</v>
      </c>
      <c r="L408" s="1"/>
      <c r="M408" s="20">
        <f t="shared" si="6"/>
        <v>1</v>
      </c>
    </row>
    <row r="409" spans="1:13" ht="20.100000000000001" customHeight="1" x14ac:dyDescent="0.15">
      <c r="A409" s="1" t="s">
        <v>11</v>
      </c>
      <c r="B409" s="1" t="s">
        <v>10658</v>
      </c>
      <c r="C409" s="1" t="s">
        <v>10673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84</v>
      </c>
      <c r="J409" s="1" t="s">
        <v>122</v>
      </c>
      <c r="K409" s="1" t="s">
        <v>10674</v>
      </c>
      <c r="L409" s="1"/>
      <c r="M409" s="20">
        <f t="shared" si="6"/>
        <v>1</v>
      </c>
    </row>
    <row r="410" spans="1:13" ht="20.100000000000001" customHeight="1" x14ac:dyDescent="0.15">
      <c r="A410" s="1" t="s">
        <v>11</v>
      </c>
      <c r="B410" s="1" t="s">
        <v>10658</v>
      </c>
      <c r="C410" s="1" t="s">
        <v>10675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84</v>
      </c>
      <c r="J410" s="1" t="s">
        <v>122</v>
      </c>
      <c r="K410" s="1" t="s">
        <v>10676</v>
      </c>
      <c r="L410" s="1"/>
      <c r="M410" s="20">
        <f t="shared" si="6"/>
        <v>1</v>
      </c>
    </row>
    <row r="411" spans="1:13" ht="20.100000000000001" customHeight="1" x14ac:dyDescent="0.15">
      <c r="A411" s="1" t="s">
        <v>11</v>
      </c>
      <c r="B411" s="1" t="s">
        <v>10658</v>
      </c>
      <c r="C411" s="1" t="s">
        <v>10677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84</v>
      </c>
      <c r="J411" s="1" t="s">
        <v>122</v>
      </c>
      <c r="K411" s="1" t="s">
        <v>10678</v>
      </c>
      <c r="L411" s="1"/>
      <c r="M411" s="20">
        <f t="shared" si="6"/>
        <v>1</v>
      </c>
    </row>
    <row r="412" spans="1:13" ht="20.100000000000001" customHeight="1" x14ac:dyDescent="0.15">
      <c r="A412" s="1" t="s">
        <v>11</v>
      </c>
      <c r="B412" s="1" t="s">
        <v>10658</v>
      </c>
      <c r="C412" s="1" t="s">
        <v>10679</v>
      </c>
      <c r="D412" s="1" t="s">
        <v>50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84</v>
      </c>
      <c r="J412" s="1" t="s">
        <v>122</v>
      </c>
      <c r="K412" s="1" t="s">
        <v>10680</v>
      </c>
      <c r="L412" s="1"/>
      <c r="M412" s="20">
        <f t="shared" si="6"/>
        <v>1</v>
      </c>
    </row>
    <row r="413" spans="1:13" ht="20.100000000000001" customHeight="1" x14ac:dyDescent="0.15">
      <c r="A413" s="1" t="s">
        <v>11</v>
      </c>
      <c r="B413" s="1" t="s">
        <v>10658</v>
      </c>
      <c r="C413" s="1" t="s">
        <v>10681</v>
      </c>
      <c r="D413" s="1" t="s">
        <v>50</v>
      </c>
      <c r="E413" s="1" t="s">
        <v>51</v>
      </c>
      <c r="F413" s="1" t="s">
        <v>51</v>
      </c>
      <c r="G413" s="1" t="s">
        <v>52</v>
      </c>
      <c r="H413" s="1" t="s">
        <v>121</v>
      </c>
      <c r="I413" s="1" t="s">
        <v>84</v>
      </c>
      <c r="J413" s="1" t="s">
        <v>122</v>
      </c>
      <c r="K413" s="1" t="s">
        <v>10682</v>
      </c>
      <c r="L413" s="1"/>
      <c r="M413" s="20">
        <f t="shared" si="6"/>
        <v>1</v>
      </c>
    </row>
    <row r="414" spans="1:13" ht="20.100000000000001" customHeight="1" x14ac:dyDescent="0.15">
      <c r="A414" s="1" t="s">
        <v>11</v>
      </c>
      <c r="B414" s="1" t="s">
        <v>10658</v>
      </c>
      <c r="C414" s="1" t="s">
        <v>10683</v>
      </c>
      <c r="D414" s="1" t="s">
        <v>50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84</v>
      </c>
      <c r="J414" s="1" t="s">
        <v>122</v>
      </c>
      <c r="K414" s="1" t="s">
        <v>10684</v>
      </c>
      <c r="L414" s="1"/>
      <c r="M414" s="20">
        <f t="shared" si="6"/>
        <v>1</v>
      </c>
    </row>
    <row r="415" spans="1:13" ht="20.100000000000001" customHeight="1" x14ac:dyDescent="0.15">
      <c r="A415" s="1" t="s">
        <v>11</v>
      </c>
      <c r="B415" s="1" t="s">
        <v>10658</v>
      </c>
      <c r="C415" s="1" t="s">
        <v>10685</v>
      </c>
      <c r="D415" s="1" t="s">
        <v>50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84</v>
      </c>
      <c r="J415" s="1" t="s">
        <v>122</v>
      </c>
      <c r="K415" s="1" t="s">
        <v>10686</v>
      </c>
      <c r="L415" s="1"/>
      <c r="M415" s="20">
        <f t="shared" si="6"/>
        <v>1</v>
      </c>
    </row>
    <row r="416" spans="1:13" ht="20.100000000000001" customHeight="1" x14ac:dyDescent="0.15">
      <c r="A416" s="1" t="s">
        <v>11</v>
      </c>
      <c r="B416" s="1" t="s">
        <v>10658</v>
      </c>
      <c r="C416" s="1" t="s">
        <v>10687</v>
      </c>
      <c r="D416" s="1" t="s">
        <v>50</v>
      </c>
      <c r="E416" s="1" t="s">
        <v>51</v>
      </c>
      <c r="F416" s="1" t="s">
        <v>51</v>
      </c>
      <c r="G416" s="1" t="s">
        <v>52</v>
      </c>
      <c r="H416" s="1" t="s">
        <v>121</v>
      </c>
      <c r="I416" s="1" t="s">
        <v>84</v>
      </c>
      <c r="J416" s="1" t="s">
        <v>122</v>
      </c>
      <c r="K416" s="1" t="s">
        <v>10688</v>
      </c>
      <c r="L416" s="1"/>
      <c r="M416" s="20">
        <f t="shared" si="6"/>
        <v>1</v>
      </c>
    </row>
    <row r="417" spans="1:13" ht="20.100000000000001" customHeight="1" x14ac:dyDescent="0.15">
      <c r="A417" s="1" t="s">
        <v>11</v>
      </c>
      <c r="B417" s="1" t="s">
        <v>10658</v>
      </c>
      <c r="C417" s="1" t="s">
        <v>10689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84</v>
      </c>
      <c r="J417" s="1" t="s">
        <v>122</v>
      </c>
      <c r="K417" s="1" t="s">
        <v>10690</v>
      </c>
      <c r="L417" s="1"/>
      <c r="M417" s="20">
        <f t="shared" si="6"/>
        <v>1</v>
      </c>
    </row>
    <row r="418" spans="1:13" ht="20.100000000000001" customHeight="1" x14ac:dyDescent="0.15">
      <c r="A418" s="1" t="s">
        <v>11</v>
      </c>
      <c r="B418" s="1" t="s">
        <v>10658</v>
      </c>
      <c r="C418" s="1" t="s">
        <v>10691</v>
      </c>
      <c r="D418" s="1" t="s">
        <v>78</v>
      </c>
      <c r="E418" s="1" t="s">
        <v>51</v>
      </c>
      <c r="F418" s="1" t="s">
        <v>179</v>
      </c>
      <c r="G418" s="1" t="s">
        <v>82</v>
      </c>
      <c r="H418" s="1" t="s">
        <v>212</v>
      </c>
      <c r="I418" s="1" t="s">
        <v>447</v>
      </c>
      <c r="J418" s="1" t="s">
        <v>1137</v>
      </c>
      <c r="K418" s="1" t="s">
        <v>10692</v>
      </c>
      <c r="L418" s="1"/>
      <c r="M418" s="20">
        <f t="shared" si="6"/>
        <v>0</v>
      </c>
    </row>
    <row r="419" spans="1:13" ht="20.100000000000001" customHeight="1" x14ac:dyDescent="0.15">
      <c r="A419" s="1" t="s">
        <v>11</v>
      </c>
      <c r="B419" s="1" t="s">
        <v>10658</v>
      </c>
      <c r="C419" s="1" t="s">
        <v>10693</v>
      </c>
      <c r="D419" s="1" t="s">
        <v>78</v>
      </c>
      <c r="E419" s="1" t="s">
        <v>51</v>
      </c>
      <c r="F419" s="1" t="s">
        <v>179</v>
      </c>
      <c r="G419" s="1" t="s">
        <v>82</v>
      </c>
      <c r="H419" s="1" t="s">
        <v>212</v>
      </c>
      <c r="I419" s="1" t="s">
        <v>447</v>
      </c>
      <c r="J419" s="1" t="s">
        <v>1137</v>
      </c>
      <c r="K419" s="1" t="s">
        <v>10694</v>
      </c>
      <c r="L419" s="1"/>
      <c r="M419" s="20">
        <f t="shared" si="6"/>
        <v>0</v>
      </c>
    </row>
    <row r="420" spans="1:13" ht="20.100000000000001" customHeight="1" x14ac:dyDescent="0.15">
      <c r="A420" s="1" t="s">
        <v>11</v>
      </c>
      <c r="B420" s="1" t="s">
        <v>10658</v>
      </c>
      <c r="C420" s="1" t="s">
        <v>10695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84</v>
      </c>
      <c r="J420" s="1" t="s">
        <v>122</v>
      </c>
      <c r="K420" s="1" t="s">
        <v>10696</v>
      </c>
      <c r="L420" s="1"/>
      <c r="M420" s="20">
        <f t="shared" si="6"/>
        <v>1</v>
      </c>
    </row>
    <row r="421" spans="1:13" ht="20.100000000000001" customHeight="1" x14ac:dyDescent="0.15">
      <c r="A421" s="1" t="s">
        <v>11</v>
      </c>
      <c r="B421" s="1" t="s">
        <v>10658</v>
      </c>
      <c r="C421" s="1" t="s">
        <v>10697</v>
      </c>
      <c r="D421" s="1" t="s">
        <v>78</v>
      </c>
      <c r="E421" s="1" t="s">
        <v>51</v>
      </c>
      <c r="F421" s="1" t="s">
        <v>51</v>
      </c>
      <c r="G421" s="1" t="s">
        <v>52</v>
      </c>
      <c r="H421" s="1" t="s">
        <v>121</v>
      </c>
      <c r="I421" s="1" t="s">
        <v>84</v>
      </c>
      <c r="J421" s="1" t="s">
        <v>122</v>
      </c>
      <c r="K421" s="1" t="s">
        <v>10698</v>
      </c>
      <c r="L421" s="1"/>
      <c r="M421" s="20">
        <f t="shared" si="6"/>
        <v>1</v>
      </c>
    </row>
    <row r="422" spans="1:13" ht="20.100000000000001" customHeight="1" x14ac:dyDescent="0.15">
      <c r="A422" s="1" t="s">
        <v>11</v>
      </c>
      <c r="B422" s="1" t="s">
        <v>10658</v>
      </c>
      <c r="C422" s="1" t="s">
        <v>10699</v>
      </c>
      <c r="D422" s="1" t="s">
        <v>78</v>
      </c>
      <c r="E422" s="1" t="s">
        <v>51</v>
      </c>
      <c r="F422" s="1" t="s">
        <v>51</v>
      </c>
      <c r="G422" s="1" t="s">
        <v>52</v>
      </c>
      <c r="H422" s="1" t="s">
        <v>121</v>
      </c>
      <c r="I422" s="1" t="s">
        <v>84</v>
      </c>
      <c r="J422" s="1" t="s">
        <v>122</v>
      </c>
      <c r="K422" s="1" t="s">
        <v>10700</v>
      </c>
      <c r="L422" s="1"/>
      <c r="M422" s="20">
        <f t="shared" si="6"/>
        <v>1</v>
      </c>
    </row>
    <row r="423" spans="1:13" ht="20.100000000000001" customHeight="1" x14ac:dyDescent="0.15">
      <c r="A423" s="1" t="s">
        <v>11</v>
      </c>
      <c r="B423" s="1" t="s">
        <v>10658</v>
      </c>
      <c r="C423" s="1" t="s">
        <v>10701</v>
      </c>
      <c r="D423" s="1" t="s">
        <v>78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84</v>
      </c>
      <c r="J423" s="1" t="s">
        <v>122</v>
      </c>
      <c r="K423" s="1" t="s">
        <v>10702</v>
      </c>
      <c r="L423" s="1"/>
      <c r="M423" s="20">
        <f t="shared" si="6"/>
        <v>1</v>
      </c>
    </row>
    <row r="424" spans="1:13" ht="20.100000000000001" customHeight="1" x14ac:dyDescent="0.15">
      <c r="A424" s="1" t="s">
        <v>11</v>
      </c>
      <c r="B424" s="1" t="s">
        <v>10658</v>
      </c>
      <c r="C424" s="1" t="s">
        <v>10703</v>
      </c>
      <c r="D424" s="1" t="s">
        <v>78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84</v>
      </c>
      <c r="J424" s="1" t="s">
        <v>122</v>
      </c>
      <c r="K424" s="1" t="s">
        <v>10704</v>
      </c>
      <c r="L424" s="1"/>
      <c r="M424" s="20">
        <f t="shared" si="6"/>
        <v>1</v>
      </c>
    </row>
    <row r="425" spans="1:13" ht="20.100000000000001" customHeight="1" x14ac:dyDescent="0.15">
      <c r="A425" s="1" t="s">
        <v>11</v>
      </c>
      <c r="B425" s="1" t="s">
        <v>10658</v>
      </c>
      <c r="C425" s="1" t="s">
        <v>10705</v>
      </c>
      <c r="D425" s="1" t="s">
        <v>78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84</v>
      </c>
      <c r="J425" s="1" t="s">
        <v>122</v>
      </c>
      <c r="K425" s="1" t="s">
        <v>10706</v>
      </c>
      <c r="L425" s="1"/>
      <c r="M425" s="20">
        <f t="shared" si="6"/>
        <v>1</v>
      </c>
    </row>
    <row r="426" spans="1:13" ht="20.100000000000001" customHeight="1" x14ac:dyDescent="0.15">
      <c r="A426" s="1" t="s">
        <v>11</v>
      </c>
      <c r="B426" s="1" t="s">
        <v>10658</v>
      </c>
      <c r="C426" s="1" t="s">
        <v>10707</v>
      </c>
      <c r="D426" s="1" t="s">
        <v>78</v>
      </c>
      <c r="E426" s="1" t="s">
        <v>51</v>
      </c>
      <c r="F426" s="1" t="s">
        <v>51</v>
      </c>
      <c r="G426" s="1" t="s">
        <v>52</v>
      </c>
      <c r="H426" s="1" t="s">
        <v>121</v>
      </c>
      <c r="I426" s="1" t="s">
        <v>84</v>
      </c>
      <c r="J426" s="1" t="s">
        <v>122</v>
      </c>
      <c r="K426" s="1" t="s">
        <v>10708</v>
      </c>
      <c r="L426" s="1"/>
      <c r="M426" s="20">
        <f t="shared" si="6"/>
        <v>1</v>
      </c>
    </row>
    <row r="427" spans="1:13" ht="20.100000000000001" customHeight="1" x14ac:dyDescent="0.15">
      <c r="A427" s="1" t="s">
        <v>11</v>
      </c>
      <c r="B427" s="1" t="s">
        <v>10658</v>
      </c>
      <c r="C427" s="1" t="s">
        <v>10709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84</v>
      </c>
      <c r="J427" s="1" t="s">
        <v>122</v>
      </c>
      <c r="K427" s="1" t="s">
        <v>10710</v>
      </c>
      <c r="L427" s="1"/>
      <c r="M427" s="20">
        <f t="shared" si="6"/>
        <v>1</v>
      </c>
    </row>
    <row r="428" spans="1:13" ht="20.100000000000001" customHeight="1" x14ac:dyDescent="0.15">
      <c r="A428" s="1" t="s">
        <v>11</v>
      </c>
      <c r="B428" s="1" t="s">
        <v>10658</v>
      </c>
      <c r="C428" s="1" t="s">
        <v>10711</v>
      </c>
      <c r="D428" s="1" t="s">
        <v>78</v>
      </c>
      <c r="E428" s="1" t="s">
        <v>51</v>
      </c>
      <c r="F428" s="1" t="s">
        <v>51</v>
      </c>
      <c r="G428" s="1" t="s">
        <v>52</v>
      </c>
      <c r="H428" s="1" t="s">
        <v>121</v>
      </c>
      <c r="I428" s="1" t="s">
        <v>84</v>
      </c>
      <c r="J428" s="1" t="s">
        <v>122</v>
      </c>
      <c r="K428" s="1" t="s">
        <v>10712</v>
      </c>
      <c r="L428" s="1"/>
      <c r="M428" s="20">
        <f t="shared" si="6"/>
        <v>1</v>
      </c>
    </row>
    <row r="429" spans="1:13" ht="20.100000000000001" customHeight="1" x14ac:dyDescent="0.15">
      <c r="A429" s="1" t="s">
        <v>11</v>
      </c>
      <c r="B429" s="1" t="s">
        <v>10658</v>
      </c>
      <c r="C429" s="1" t="s">
        <v>10713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84</v>
      </c>
      <c r="J429" s="1" t="s">
        <v>122</v>
      </c>
      <c r="K429" s="1" t="s">
        <v>10714</v>
      </c>
      <c r="L429" s="1"/>
      <c r="M429" s="20">
        <f t="shared" si="6"/>
        <v>1</v>
      </c>
    </row>
    <row r="430" spans="1:13" ht="20.100000000000001" customHeight="1" x14ac:dyDescent="0.15">
      <c r="A430" s="1" t="s">
        <v>11</v>
      </c>
      <c r="B430" s="1" t="s">
        <v>10658</v>
      </c>
      <c r="C430" s="1" t="s">
        <v>10715</v>
      </c>
      <c r="D430" s="1" t="s">
        <v>78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84</v>
      </c>
      <c r="J430" s="1" t="s">
        <v>122</v>
      </c>
      <c r="K430" s="1" t="s">
        <v>10716</v>
      </c>
      <c r="L430" s="1"/>
      <c r="M430" s="20">
        <f t="shared" si="6"/>
        <v>1</v>
      </c>
    </row>
    <row r="431" spans="1:13" ht="20.100000000000001" customHeight="1" x14ac:dyDescent="0.15">
      <c r="A431" s="1" t="s">
        <v>11</v>
      </c>
      <c r="B431" s="1" t="s">
        <v>10658</v>
      </c>
      <c r="C431" s="1" t="s">
        <v>10717</v>
      </c>
      <c r="D431" s="1" t="s">
        <v>849</v>
      </c>
      <c r="E431" s="1" t="s">
        <v>51</v>
      </c>
      <c r="F431" s="1" t="s">
        <v>26832</v>
      </c>
      <c r="G431" s="1" t="s">
        <v>82</v>
      </c>
      <c r="H431" s="1" t="s">
        <v>83</v>
      </c>
      <c r="I431" s="1" t="s">
        <v>84</v>
      </c>
      <c r="J431" s="1" t="s">
        <v>9120</v>
      </c>
      <c r="K431" s="1" t="s">
        <v>10718</v>
      </c>
      <c r="L431" s="1"/>
      <c r="M431" s="20">
        <f t="shared" si="6"/>
        <v>0</v>
      </c>
    </row>
    <row r="432" spans="1:13" ht="20.100000000000001" customHeight="1" x14ac:dyDescent="0.15">
      <c r="A432" s="1" t="s">
        <v>11</v>
      </c>
      <c r="B432" s="1" t="s">
        <v>10658</v>
      </c>
      <c r="C432" s="1" t="s">
        <v>10719</v>
      </c>
      <c r="D432" s="1" t="s">
        <v>849</v>
      </c>
      <c r="E432" s="1" t="s">
        <v>51</v>
      </c>
      <c r="F432" s="1" t="s">
        <v>10720</v>
      </c>
      <c r="G432" s="1" t="s">
        <v>52</v>
      </c>
      <c r="H432" s="1" t="s">
        <v>121</v>
      </c>
      <c r="I432" s="1" t="s">
        <v>84</v>
      </c>
      <c r="J432" s="1" t="s">
        <v>122</v>
      </c>
      <c r="K432" s="1" t="s">
        <v>10721</v>
      </c>
      <c r="L432" s="1"/>
      <c r="M432" s="20">
        <f t="shared" si="6"/>
        <v>0</v>
      </c>
    </row>
    <row r="433" spans="1:13" ht="20.100000000000001" customHeight="1" x14ac:dyDescent="0.15">
      <c r="A433" s="1" t="s">
        <v>11</v>
      </c>
      <c r="B433" s="1" t="s">
        <v>10722</v>
      </c>
      <c r="C433" s="1" t="s">
        <v>10723</v>
      </c>
      <c r="D433" s="1" t="s">
        <v>50</v>
      </c>
      <c r="E433" s="1" t="s">
        <v>51</v>
      </c>
      <c r="F433" s="1" t="s">
        <v>51</v>
      </c>
      <c r="G433" s="1" t="s">
        <v>52</v>
      </c>
      <c r="H433" s="1" t="s">
        <v>739</v>
      </c>
      <c r="I433" s="1" t="s">
        <v>1230</v>
      </c>
      <c r="J433" s="1" t="s">
        <v>122</v>
      </c>
      <c r="K433" s="1" t="s">
        <v>10724</v>
      </c>
      <c r="L433" s="1"/>
      <c r="M433" s="20">
        <f t="shared" si="6"/>
        <v>1</v>
      </c>
    </row>
    <row r="434" spans="1:13" ht="20.100000000000001" customHeight="1" x14ac:dyDescent="0.15">
      <c r="A434" s="1" t="s">
        <v>11</v>
      </c>
      <c r="B434" s="1" t="s">
        <v>10722</v>
      </c>
      <c r="C434" s="1" t="s">
        <v>10725</v>
      </c>
      <c r="D434" s="1" t="s">
        <v>50</v>
      </c>
      <c r="E434" s="1" t="s">
        <v>51</v>
      </c>
      <c r="F434" s="1" t="s">
        <v>51</v>
      </c>
      <c r="G434" s="1" t="s">
        <v>52</v>
      </c>
      <c r="H434" s="1" t="s">
        <v>739</v>
      </c>
      <c r="I434" s="1" t="s">
        <v>1230</v>
      </c>
      <c r="J434" s="1" t="s">
        <v>122</v>
      </c>
      <c r="K434" s="1" t="s">
        <v>10726</v>
      </c>
      <c r="L434" s="1"/>
      <c r="M434" s="20">
        <f t="shared" si="6"/>
        <v>1</v>
      </c>
    </row>
    <row r="435" spans="1:13" ht="20.100000000000001" customHeight="1" x14ac:dyDescent="0.15">
      <c r="A435" s="1" t="s">
        <v>11</v>
      </c>
      <c r="B435" s="1" t="s">
        <v>10722</v>
      </c>
      <c r="C435" s="1" t="s">
        <v>10727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739</v>
      </c>
      <c r="I435" s="1" t="s">
        <v>1230</v>
      </c>
      <c r="J435" s="1" t="s">
        <v>122</v>
      </c>
      <c r="K435" s="1" t="s">
        <v>10728</v>
      </c>
      <c r="L435" s="1"/>
      <c r="M435" s="20">
        <f t="shared" si="6"/>
        <v>1</v>
      </c>
    </row>
    <row r="436" spans="1:13" ht="20.100000000000001" customHeight="1" x14ac:dyDescent="0.15">
      <c r="A436" s="1" t="s">
        <v>11</v>
      </c>
      <c r="B436" s="1" t="s">
        <v>10722</v>
      </c>
      <c r="C436" s="1" t="s">
        <v>10729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739</v>
      </c>
      <c r="I436" s="1" t="s">
        <v>1230</v>
      </c>
      <c r="J436" s="1" t="s">
        <v>122</v>
      </c>
      <c r="K436" s="1" t="s">
        <v>10730</v>
      </c>
      <c r="L436" s="1"/>
      <c r="M436" s="20">
        <f t="shared" si="6"/>
        <v>1</v>
      </c>
    </row>
    <row r="437" spans="1:13" ht="20.100000000000001" customHeight="1" x14ac:dyDescent="0.15">
      <c r="A437" s="1" t="s">
        <v>11</v>
      </c>
      <c r="B437" s="1" t="s">
        <v>10722</v>
      </c>
      <c r="C437" s="1" t="s">
        <v>10731</v>
      </c>
      <c r="D437" s="1" t="s">
        <v>50</v>
      </c>
      <c r="E437" s="1" t="s">
        <v>51</v>
      </c>
      <c r="F437" s="1" t="s">
        <v>51</v>
      </c>
      <c r="G437" s="1" t="s">
        <v>52</v>
      </c>
      <c r="H437" s="1" t="s">
        <v>739</v>
      </c>
      <c r="I437" s="1" t="s">
        <v>1230</v>
      </c>
      <c r="J437" s="1" t="s">
        <v>122</v>
      </c>
      <c r="K437" s="1" t="s">
        <v>10732</v>
      </c>
      <c r="L437" s="1"/>
      <c r="M437" s="20">
        <f t="shared" si="6"/>
        <v>1</v>
      </c>
    </row>
    <row r="438" spans="1:13" ht="20.100000000000001" customHeight="1" x14ac:dyDescent="0.15">
      <c r="A438" s="1" t="s">
        <v>11</v>
      </c>
      <c r="B438" s="1" t="s">
        <v>10722</v>
      </c>
      <c r="C438" s="1" t="s">
        <v>10733</v>
      </c>
      <c r="D438" s="1" t="s">
        <v>50</v>
      </c>
      <c r="E438" s="1" t="s">
        <v>51</v>
      </c>
      <c r="F438" s="1" t="s">
        <v>51</v>
      </c>
      <c r="G438" s="1" t="s">
        <v>52</v>
      </c>
      <c r="H438" s="1" t="s">
        <v>739</v>
      </c>
      <c r="I438" s="1" t="s">
        <v>1230</v>
      </c>
      <c r="J438" s="1" t="s">
        <v>122</v>
      </c>
      <c r="K438" s="1" t="s">
        <v>10734</v>
      </c>
      <c r="L438" s="1"/>
      <c r="M438" s="20">
        <f t="shared" si="6"/>
        <v>1</v>
      </c>
    </row>
    <row r="439" spans="1:13" ht="20.100000000000001" customHeight="1" x14ac:dyDescent="0.15">
      <c r="A439" s="1" t="s">
        <v>11</v>
      </c>
      <c r="B439" s="1" t="s">
        <v>10722</v>
      </c>
      <c r="C439" s="1" t="s">
        <v>10735</v>
      </c>
      <c r="D439" s="1" t="s">
        <v>50</v>
      </c>
      <c r="E439" s="1" t="s">
        <v>51</v>
      </c>
      <c r="F439" s="1" t="s">
        <v>51</v>
      </c>
      <c r="G439" s="1" t="s">
        <v>52</v>
      </c>
      <c r="H439" s="1" t="s">
        <v>739</v>
      </c>
      <c r="I439" s="1" t="s">
        <v>1230</v>
      </c>
      <c r="J439" s="1" t="s">
        <v>122</v>
      </c>
      <c r="K439" s="1" t="s">
        <v>10736</v>
      </c>
      <c r="L439" s="1"/>
      <c r="M439" s="20">
        <f t="shared" si="6"/>
        <v>1</v>
      </c>
    </row>
    <row r="440" spans="1:13" ht="20.100000000000001" customHeight="1" x14ac:dyDescent="0.15">
      <c r="A440" s="1" t="s">
        <v>11</v>
      </c>
      <c r="B440" s="1" t="s">
        <v>10722</v>
      </c>
      <c r="C440" s="1" t="s">
        <v>10737</v>
      </c>
      <c r="D440" s="1" t="s">
        <v>50</v>
      </c>
      <c r="E440" s="1" t="s">
        <v>51</v>
      </c>
      <c r="F440" s="1" t="s">
        <v>51</v>
      </c>
      <c r="G440" s="1" t="s">
        <v>52</v>
      </c>
      <c r="H440" s="1" t="s">
        <v>739</v>
      </c>
      <c r="I440" s="1" t="s">
        <v>1230</v>
      </c>
      <c r="J440" s="1" t="s">
        <v>122</v>
      </c>
      <c r="K440" s="1" t="s">
        <v>10738</v>
      </c>
      <c r="L440" s="1"/>
      <c r="M440" s="20">
        <f t="shared" si="6"/>
        <v>1</v>
      </c>
    </row>
    <row r="441" spans="1:13" ht="20.100000000000001" customHeight="1" x14ac:dyDescent="0.15">
      <c r="A441" s="1" t="s">
        <v>11</v>
      </c>
      <c r="B441" s="1" t="s">
        <v>10722</v>
      </c>
      <c r="C441" s="1" t="s">
        <v>10739</v>
      </c>
      <c r="D441" s="1" t="s">
        <v>50</v>
      </c>
      <c r="E441" s="1" t="s">
        <v>51</v>
      </c>
      <c r="F441" s="1" t="s">
        <v>51</v>
      </c>
      <c r="G441" s="1" t="s">
        <v>52</v>
      </c>
      <c r="H441" s="1" t="s">
        <v>739</v>
      </c>
      <c r="I441" s="1" t="s">
        <v>1230</v>
      </c>
      <c r="J441" s="1" t="s">
        <v>122</v>
      </c>
      <c r="K441" s="1" t="s">
        <v>10740</v>
      </c>
      <c r="L441" s="1"/>
      <c r="M441" s="20">
        <f t="shared" si="6"/>
        <v>1</v>
      </c>
    </row>
    <row r="442" spans="1:13" ht="20.100000000000001" customHeight="1" x14ac:dyDescent="0.15">
      <c r="A442" s="1" t="s">
        <v>11</v>
      </c>
      <c r="B442" s="1" t="s">
        <v>10722</v>
      </c>
      <c r="C442" s="1" t="s">
        <v>10741</v>
      </c>
      <c r="D442" s="1" t="s">
        <v>50</v>
      </c>
      <c r="E442" s="1" t="s">
        <v>51</v>
      </c>
      <c r="F442" s="1" t="s">
        <v>51</v>
      </c>
      <c r="G442" s="1" t="s">
        <v>52</v>
      </c>
      <c r="H442" s="1" t="s">
        <v>739</v>
      </c>
      <c r="I442" s="1" t="s">
        <v>1230</v>
      </c>
      <c r="J442" s="1" t="s">
        <v>122</v>
      </c>
      <c r="K442" s="1" t="s">
        <v>10742</v>
      </c>
      <c r="L442" s="1"/>
      <c r="M442" s="20">
        <f t="shared" si="6"/>
        <v>1</v>
      </c>
    </row>
    <row r="443" spans="1:13" ht="20.100000000000001" customHeight="1" x14ac:dyDescent="0.15">
      <c r="A443" s="1" t="s">
        <v>11</v>
      </c>
      <c r="B443" s="1" t="s">
        <v>10722</v>
      </c>
      <c r="C443" s="1" t="s">
        <v>10743</v>
      </c>
      <c r="D443" s="1" t="s">
        <v>50</v>
      </c>
      <c r="E443" s="1" t="s">
        <v>51</v>
      </c>
      <c r="F443" s="1" t="s">
        <v>51</v>
      </c>
      <c r="G443" s="1" t="s">
        <v>52</v>
      </c>
      <c r="H443" s="1" t="s">
        <v>739</v>
      </c>
      <c r="I443" s="1" t="s">
        <v>1230</v>
      </c>
      <c r="J443" s="1" t="s">
        <v>122</v>
      </c>
      <c r="K443" s="1" t="s">
        <v>10744</v>
      </c>
      <c r="L443" s="1"/>
      <c r="M443" s="20">
        <f t="shared" si="6"/>
        <v>1</v>
      </c>
    </row>
    <row r="444" spans="1:13" ht="20.100000000000001" customHeight="1" x14ac:dyDescent="0.15">
      <c r="A444" s="1" t="s">
        <v>11</v>
      </c>
      <c r="B444" s="1" t="s">
        <v>10722</v>
      </c>
      <c r="C444" s="1" t="s">
        <v>10745</v>
      </c>
      <c r="D444" s="1" t="s">
        <v>50</v>
      </c>
      <c r="E444" s="1" t="s">
        <v>51</v>
      </c>
      <c r="F444" s="1" t="s">
        <v>51</v>
      </c>
      <c r="G444" s="1" t="s">
        <v>52</v>
      </c>
      <c r="H444" s="1" t="s">
        <v>739</v>
      </c>
      <c r="I444" s="1" t="s">
        <v>1230</v>
      </c>
      <c r="J444" s="1" t="s">
        <v>122</v>
      </c>
      <c r="K444" s="1" t="s">
        <v>10746</v>
      </c>
      <c r="L444" s="1"/>
      <c r="M444" s="20">
        <f t="shared" si="6"/>
        <v>1</v>
      </c>
    </row>
    <row r="445" spans="1:13" ht="20.100000000000001" customHeight="1" x14ac:dyDescent="0.15">
      <c r="A445" s="1" t="s">
        <v>11</v>
      </c>
      <c r="B445" s="1" t="s">
        <v>10722</v>
      </c>
      <c r="C445" s="1" t="s">
        <v>10747</v>
      </c>
      <c r="D445" s="1" t="s">
        <v>50</v>
      </c>
      <c r="E445" s="1" t="s">
        <v>51</v>
      </c>
      <c r="F445" s="1" t="s">
        <v>51</v>
      </c>
      <c r="G445" s="1" t="s">
        <v>52</v>
      </c>
      <c r="H445" s="1" t="s">
        <v>739</v>
      </c>
      <c r="I445" s="1" t="s">
        <v>1230</v>
      </c>
      <c r="J445" s="1" t="s">
        <v>122</v>
      </c>
      <c r="K445" s="1" t="s">
        <v>10748</v>
      </c>
      <c r="L445" s="1"/>
      <c r="M445" s="20">
        <f t="shared" si="6"/>
        <v>1</v>
      </c>
    </row>
    <row r="446" spans="1:13" ht="20.100000000000001" customHeight="1" x14ac:dyDescent="0.15">
      <c r="A446" s="1" t="s">
        <v>11</v>
      </c>
      <c r="B446" s="1" t="s">
        <v>10722</v>
      </c>
      <c r="C446" s="1" t="s">
        <v>10749</v>
      </c>
      <c r="D446" s="1" t="s">
        <v>50</v>
      </c>
      <c r="E446" s="1" t="s">
        <v>51</v>
      </c>
      <c r="F446" s="1" t="s">
        <v>51</v>
      </c>
      <c r="G446" s="1" t="s">
        <v>52</v>
      </c>
      <c r="H446" s="1" t="s">
        <v>739</v>
      </c>
      <c r="I446" s="1" t="s">
        <v>1230</v>
      </c>
      <c r="J446" s="1" t="s">
        <v>122</v>
      </c>
      <c r="K446" s="1" t="s">
        <v>10750</v>
      </c>
      <c r="L446" s="1"/>
      <c r="M446" s="20">
        <f t="shared" si="6"/>
        <v>1</v>
      </c>
    </row>
    <row r="447" spans="1:13" ht="20.100000000000001" customHeight="1" x14ac:dyDescent="0.15">
      <c r="A447" s="1" t="s">
        <v>11</v>
      </c>
      <c r="B447" s="1" t="s">
        <v>10722</v>
      </c>
      <c r="C447" s="1" t="s">
        <v>10751</v>
      </c>
      <c r="D447" s="1" t="s">
        <v>78</v>
      </c>
      <c r="E447" s="1" t="s">
        <v>51</v>
      </c>
      <c r="F447" s="1" t="s">
        <v>51</v>
      </c>
      <c r="G447" s="1" t="s">
        <v>52</v>
      </c>
      <c r="H447" s="1" t="s">
        <v>739</v>
      </c>
      <c r="I447" s="1" t="s">
        <v>1230</v>
      </c>
      <c r="J447" s="1" t="s">
        <v>122</v>
      </c>
      <c r="K447" s="1" t="s">
        <v>10752</v>
      </c>
      <c r="L447" s="1"/>
      <c r="M447" s="20">
        <f t="shared" si="6"/>
        <v>1</v>
      </c>
    </row>
    <row r="448" spans="1:13" ht="20.100000000000001" customHeight="1" x14ac:dyDescent="0.15">
      <c r="A448" s="1" t="s">
        <v>11</v>
      </c>
      <c r="B448" s="1" t="s">
        <v>10722</v>
      </c>
      <c r="C448" s="1" t="s">
        <v>10753</v>
      </c>
      <c r="D448" s="1" t="s">
        <v>78</v>
      </c>
      <c r="E448" s="1" t="s">
        <v>51</v>
      </c>
      <c r="F448" s="1" t="s">
        <v>51</v>
      </c>
      <c r="G448" s="1" t="s">
        <v>52</v>
      </c>
      <c r="H448" s="1" t="s">
        <v>739</v>
      </c>
      <c r="I448" s="1" t="s">
        <v>1230</v>
      </c>
      <c r="J448" s="1" t="s">
        <v>122</v>
      </c>
      <c r="K448" s="1" t="s">
        <v>10754</v>
      </c>
      <c r="L448" s="1"/>
      <c r="M448" s="20">
        <f t="shared" si="6"/>
        <v>1</v>
      </c>
    </row>
    <row r="449" spans="1:13" ht="20.100000000000001" customHeight="1" x14ac:dyDescent="0.15">
      <c r="A449" s="1" t="s">
        <v>11</v>
      </c>
      <c r="B449" s="1" t="s">
        <v>10722</v>
      </c>
      <c r="C449" s="1" t="s">
        <v>10755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739</v>
      </c>
      <c r="I449" s="1" t="s">
        <v>1230</v>
      </c>
      <c r="J449" s="1" t="s">
        <v>122</v>
      </c>
      <c r="K449" s="1" t="s">
        <v>10756</v>
      </c>
      <c r="L449" s="1"/>
      <c r="M449" s="20">
        <f t="shared" si="6"/>
        <v>1</v>
      </c>
    </row>
    <row r="450" spans="1:13" ht="20.100000000000001" customHeight="1" x14ac:dyDescent="0.15">
      <c r="A450" s="1" t="s">
        <v>11</v>
      </c>
      <c r="B450" s="1" t="s">
        <v>10722</v>
      </c>
      <c r="C450" s="1" t="s">
        <v>10757</v>
      </c>
      <c r="D450" s="1" t="s">
        <v>78</v>
      </c>
      <c r="E450" s="1" t="s">
        <v>51</v>
      </c>
      <c r="F450" s="1" t="s">
        <v>51</v>
      </c>
      <c r="G450" s="1" t="s">
        <v>52</v>
      </c>
      <c r="H450" s="1" t="s">
        <v>739</v>
      </c>
      <c r="I450" s="1" t="s">
        <v>1230</v>
      </c>
      <c r="J450" s="1" t="s">
        <v>122</v>
      </c>
      <c r="K450" s="1" t="s">
        <v>10758</v>
      </c>
      <c r="L450" s="1"/>
      <c r="M450" s="20">
        <f t="shared" si="6"/>
        <v>1</v>
      </c>
    </row>
    <row r="451" spans="1:13" ht="20.100000000000001" customHeight="1" x14ac:dyDescent="0.15">
      <c r="A451" s="1" t="s">
        <v>11</v>
      </c>
      <c r="B451" s="1" t="s">
        <v>10722</v>
      </c>
      <c r="C451" s="1" t="s">
        <v>10759</v>
      </c>
      <c r="D451" s="1" t="s">
        <v>78</v>
      </c>
      <c r="E451" s="1" t="s">
        <v>51</v>
      </c>
      <c r="F451" s="1" t="s">
        <v>179</v>
      </c>
      <c r="G451" s="1" t="s">
        <v>82</v>
      </c>
      <c r="H451" s="1" t="s">
        <v>212</v>
      </c>
      <c r="I451" s="1" t="s">
        <v>447</v>
      </c>
      <c r="J451" s="1" t="s">
        <v>1137</v>
      </c>
      <c r="K451" s="1" t="s">
        <v>10760</v>
      </c>
      <c r="L451" s="1"/>
      <c r="M451" s="20">
        <f t="shared" si="6"/>
        <v>0</v>
      </c>
    </row>
    <row r="452" spans="1:13" ht="20.100000000000001" customHeight="1" x14ac:dyDescent="0.15">
      <c r="A452" s="1" t="s">
        <v>11</v>
      </c>
      <c r="B452" s="1" t="s">
        <v>10722</v>
      </c>
      <c r="C452" s="1" t="s">
        <v>10761</v>
      </c>
      <c r="D452" s="1" t="s">
        <v>78</v>
      </c>
      <c r="E452" s="1" t="s">
        <v>51</v>
      </c>
      <c r="F452" s="1" t="s">
        <v>81</v>
      </c>
      <c r="G452" s="1" t="s">
        <v>82</v>
      </c>
      <c r="H452" s="1" t="s">
        <v>212</v>
      </c>
      <c r="I452" s="1" t="s">
        <v>447</v>
      </c>
      <c r="J452" s="1" t="s">
        <v>1137</v>
      </c>
      <c r="K452" s="1" t="s">
        <v>10762</v>
      </c>
      <c r="L452" s="1"/>
      <c r="M452" s="20">
        <f t="shared" si="6"/>
        <v>0</v>
      </c>
    </row>
    <row r="453" spans="1:13" ht="20.100000000000001" customHeight="1" x14ac:dyDescent="0.15">
      <c r="A453" s="1" t="s">
        <v>11</v>
      </c>
      <c r="B453" s="1" t="s">
        <v>10722</v>
      </c>
      <c r="C453" s="1" t="s">
        <v>10763</v>
      </c>
      <c r="D453" s="1" t="s">
        <v>78</v>
      </c>
      <c r="E453" s="1" t="s">
        <v>51</v>
      </c>
      <c r="F453" s="1" t="s">
        <v>51</v>
      </c>
      <c r="G453" s="1" t="s">
        <v>52</v>
      </c>
      <c r="H453" s="1" t="s">
        <v>121</v>
      </c>
      <c r="I453" s="1" t="s">
        <v>84</v>
      </c>
      <c r="J453" s="1" t="s">
        <v>122</v>
      </c>
      <c r="K453" s="1" t="s">
        <v>10764</v>
      </c>
      <c r="L453" s="1"/>
      <c r="M453" s="20">
        <f t="shared" si="6"/>
        <v>1</v>
      </c>
    </row>
    <row r="454" spans="1:13" ht="20.100000000000001" customHeight="1" x14ac:dyDescent="0.15">
      <c r="A454" s="1" t="s">
        <v>11</v>
      </c>
      <c r="B454" s="1" t="s">
        <v>10722</v>
      </c>
      <c r="C454" s="1" t="s">
        <v>10765</v>
      </c>
      <c r="D454" s="1" t="s">
        <v>78</v>
      </c>
      <c r="E454" s="1" t="s">
        <v>51</v>
      </c>
      <c r="F454" s="1" t="s">
        <v>51</v>
      </c>
      <c r="G454" s="1" t="s">
        <v>52</v>
      </c>
      <c r="H454" s="1" t="s">
        <v>739</v>
      </c>
      <c r="I454" s="1" t="s">
        <v>1230</v>
      </c>
      <c r="J454" s="1" t="s">
        <v>122</v>
      </c>
      <c r="K454" s="1" t="s">
        <v>10766</v>
      </c>
      <c r="L454" s="1"/>
      <c r="M454" s="20">
        <f t="shared" si="6"/>
        <v>1</v>
      </c>
    </row>
    <row r="455" spans="1:13" ht="20.100000000000001" customHeight="1" x14ac:dyDescent="0.15">
      <c r="A455" s="1" t="s">
        <v>11</v>
      </c>
      <c r="B455" s="1" t="s">
        <v>10722</v>
      </c>
      <c r="C455" s="1" t="s">
        <v>10767</v>
      </c>
      <c r="D455" s="1" t="s">
        <v>78</v>
      </c>
      <c r="E455" s="1" t="s">
        <v>51</v>
      </c>
      <c r="F455" s="1" t="s">
        <v>51</v>
      </c>
      <c r="G455" s="1" t="s">
        <v>52</v>
      </c>
      <c r="H455" s="1" t="s">
        <v>739</v>
      </c>
      <c r="I455" s="1" t="s">
        <v>1230</v>
      </c>
      <c r="J455" s="1" t="s">
        <v>122</v>
      </c>
      <c r="K455" s="1" t="s">
        <v>10768</v>
      </c>
      <c r="L455" s="1"/>
      <c r="M455" s="20">
        <f t="shared" si="6"/>
        <v>1</v>
      </c>
    </row>
    <row r="456" spans="1:13" ht="20.100000000000001" customHeight="1" x14ac:dyDescent="0.15">
      <c r="A456" s="1" t="s">
        <v>11</v>
      </c>
      <c r="B456" s="1" t="s">
        <v>10722</v>
      </c>
      <c r="C456" s="1" t="s">
        <v>10769</v>
      </c>
      <c r="D456" s="1" t="s">
        <v>78</v>
      </c>
      <c r="E456" s="1" t="s">
        <v>51</v>
      </c>
      <c r="F456" s="1" t="s">
        <v>51</v>
      </c>
      <c r="G456" s="1" t="s">
        <v>52</v>
      </c>
      <c r="H456" s="1" t="s">
        <v>739</v>
      </c>
      <c r="I456" s="1" t="s">
        <v>1230</v>
      </c>
      <c r="J456" s="1" t="s">
        <v>122</v>
      </c>
      <c r="K456" s="1" t="s">
        <v>10770</v>
      </c>
      <c r="L456" s="1"/>
      <c r="M456" s="20">
        <f t="shared" si="6"/>
        <v>1</v>
      </c>
    </row>
    <row r="457" spans="1:13" ht="20.100000000000001" customHeight="1" x14ac:dyDescent="0.15">
      <c r="A457" s="1" t="s">
        <v>11</v>
      </c>
      <c r="B457" s="1" t="s">
        <v>10771</v>
      </c>
      <c r="C457" s="1" t="s">
        <v>10772</v>
      </c>
      <c r="D457" s="1" t="s">
        <v>50</v>
      </c>
      <c r="E457" s="1" t="s">
        <v>51</v>
      </c>
      <c r="F457" s="1" t="s">
        <v>51</v>
      </c>
      <c r="G457" s="1" t="s">
        <v>52</v>
      </c>
      <c r="H457" s="1" t="s">
        <v>121</v>
      </c>
      <c r="I457" s="1" t="s">
        <v>84</v>
      </c>
      <c r="J457" s="1" t="s">
        <v>122</v>
      </c>
      <c r="K457" s="1" t="s">
        <v>10773</v>
      </c>
      <c r="L457" s="1"/>
      <c r="M457" s="20">
        <f t="shared" ref="M457:M520" si="7">IF(F457="○",1,0)</f>
        <v>1</v>
      </c>
    </row>
    <row r="458" spans="1:13" ht="20.100000000000001" customHeight="1" x14ac:dyDescent="0.15">
      <c r="A458" s="1" t="s">
        <v>11</v>
      </c>
      <c r="B458" s="1" t="s">
        <v>10771</v>
      </c>
      <c r="C458" s="1" t="s">
        <v>10774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121</v>
      </c>
      <c r="I458" s="1" t="s">
        <v>84</v>
      </c>
      <c r="J458" s="1" t="s">
        <v>122</v>
      </c>
      <c r="K458" s="1" t="s">
        <v>10775</v>
      </c>
      <c r="L458" s="1"/>
      <c r="M458" s="20">
        <f t="shared" si="7"/>
        <v>1</v>
      </c>
    </row>
    <row r="459" spans="1:13" ht="20.100000000000001" customHeight="1" x14ac:dyDescent="0.15">
      <c r="A459" s="1" t="s">
        <v>11</v>
      </c>
      <c r="B459" s="1" t="s">
        <v>10771</v>
      </c>
      <c r="C459" s="1" t="s">
        <v>10776</v>
      </c>
      <c r="D459" s="1" t="s">
        <v>78</v>
      </c>
      <c r="E459" s="1" t="s">
        <v>51</v>
      </c>
      <c r="F459" s="1" t="s">
        <v>51</v>
      </c>
      <c r="G459" s="1" t="s">
        <v>52</v>
      </c>
      <c r="H459" s="1" t="s">
        <v>121</v>
      </c>
      <c r="I459" s="1" t="s">
        <v>84</v>
      </c>
      <c r="J459" s="1" t="s">
        <v>122</v>
      </c>
      <c r="K459" s="1" t="s">
        <v>10777</v>
      </c>
      <c r="L459" s="1"/>
      <c r="M459" s="20">
        <f t="shared" si="7"/>
        <v>1</v>
      </c>
    </row>
    <row r="460" spans="1:13" ht="20.100000000000001" customHeight="1" x14ac:dyDescent="0.15">
      <c r="A460" s="1" t="s">
        <v>11</v>
      </c>
      <c r="B460" s="1" t="s">
        <v>10771</v>
      </c>
      <c r="C460" s="1" t="s">
        <v>10778</v>
      </c>
      <c r="D460" s="1" t="s">
        <v>78</v>
      </c>
      <c r="E460" s="1" t="s">
        <v>51</v>
      </c>
      <c r="F460" s="1" t="s">
        <v>51</v>
      </c>
      <c r="G460" s="1" t="s">
        <v>52</v>
      </c>
      <c r="H460" s="1" t="s">
        <v>121</v>
      </c>
      <c r="I460" s="1" t="s">
        <v>84</v>
      </c>
      <c r="J460" s="1" t="s">
        <v>122</v>
      </c>
      <c r="K460" s="1" t="s">
        <v>10779</v>
      </c>
      <c r="L460" s="1"/>
      <c r="M460" s="20">
        <f t="shared" si="7"/>
        <v>1</v>
      </c>
    </row>
    <row r="461" spans="1:13" ht="20.100000000000001" customHeight="1" x14ac:dyDescent="0.15">
      <c r="A461" s="1" t="s">
        <v>11</v>
      </c>
      <c r="B461" s="1" t="s">
        <v>10771</v>
      </c>
      <c r="C461" s="1" t="s">
        <v>10780</v>
      </c>
      <c r="D461" s="1" t="s">
        <v>78</v>
      </c>
      <c r="E461" s="1" t="s">
        <v>51</v>
      </c>
      <c r="F461" s="1" t="s">
        <v>51</v>
      </c>
      <c r="G461" s="1" t="s">
        <v>52</v>
      </c>
      <c r="H461" s="1" t="s">
        <v>121</v>
      </c>
      <c r="I461" s="1" t="s">
        <v>84</v>
      </c>
      <c r="J461" s="1" t="s">
        <v>122</v>
      </c>
      <c r="K461" s="1" t="s">
        <v>10781</v>
      </c>
      <c r="L461" s="1"/>
      <c r="M461" s="20">
        <f t="shared" si="7"/>
        <v>1</v>
      </c>
    </row>
    <row r="462" spans="1:13" ht="20.100000000000001" customHeight="1" x14ac:dyDescent="0.15">
      <c r="A462" s="1" t="s">
        <v>11</v>
      </c>
      <c r="B462" s="1" t="s">
        <v>10771</v>
      </c>
      <c r="C462" s="1" t="s">
        <v>10782</v>
      </c>
      <c r="D462" s="1" t="s">
        <v>78</v>
      </c>
      <c r="E462" s="1" t="s">
        <v>51</v>
      </c>
      <c r="F462" s="1" t="s">
        <v>179</v>
      </c>
      <c r="G462" s="1" t="s">
        <v>82</v>
      </c>
      <c r="H462" s="1" t="s">
        <v>212</v>
      </c>
      <c r="I462" s="1" t="s">
        <v>447</v>
      </c>
      <c r="J462" s="1" t="s">
        <v>1137</v>
      </c>
      <c r="K462" s="1" t="s">
        <v>10783</v>
      </c>
      <c r="L462" s="1"/>
      <c r="M462" s="20">
        <f t="shared" si="7"/>
        <v>0</v>
      </c>
    </row>
    <row r="463" spans="1:13" ht="20.100000000000001" customHeight="1" x14ac:dyDescent="0.15">
      <c r="A463" s="1" t="s">
        <v>11</v>
      </c>
      <c r="B463" s="1" t="s">
        <v>10771</v>
      </c>
      <c r="C463" s="1" t="s">
        <v>10784</v>
      </c>
      <c r="D463" s="1" t="s">
        <v>78</v>
      </c>
      <c r="E463" s="1" t="s">
        <v>51</v>
      </c>
      <c r="F463" s="1" t="s">
        <v>51</v>
      </c>
      <c r="G463" s="1" t="s">
        <v>52</v>
      </c>
      <c r="H463" s="1" t="s">
        <v>121</v>
      </c>
      <c r="I463" s="1" t="s">
        <v>84</v>
      </c>
      <c r="J463" s="1" t="s">
        <v>122</v>
      </c>
      <c r="K463" s="1" t="s">
        <v>10785</v>
      </c>
      <c r="L463" s="1"/>
      <c r="M463" s="20">
        <f t="shared" si="7"/>
        <v>1</v>
      </c>
    </row>
    <row r="464" spans="1:13" ht="20.100000000000001" customHeight="1" x14ac:dyDescent="0.15">
      <c r="A464" s="1" t="s">
        <v>11</v>
      </c>
      <c r="B464" s="1" t="s">
        <v>10786</v>
      </c>
      <c r="C464" s="1" t="s">
        <v>10787</v>
      </c>
      <c r="D464" s="1" t="s">
        <v>50</v>
      </c>
      <c r="E464" s="1" t="s">
        <v>51</v>
      </c>
      <c r="F464" s="1" t="s">
        <v>51</v>
      </c>
      <c r="G464" s="1" t="s">
        <v>52</v>
      </c>
      <c r="H464" s="1" t="s">
        <v>739</v>
      </c>
      <c r="I464" s="1" t="s">
        <v>1230</v>
      </c>
      <c r="J464" s="1" t="s">
        <v>122</v>
      </c>
      <c r="K464" s="1" t="s">
        <v>10788</v>
      </c>
      <c r="L464" s="1"/>
      <c r="M464" s="20">
        <f t="shared" si="7"/>
        <v>1</v>
      </c>
    </row>
    <row r="465" spans="1:13" ht="20.100000000000001" customHeight="1" x14ac:dyDescent="0.15">
      <c r="A465" s="1" t="s">
        <v>11</v>
      </c>
      <c r="B465" s="1" t="s">
        <v>10789</v>
      </c>
      <c r="C465" s="1" t="s">
        <v>10790</v>
      </c>
      <c r="D465" s="1" t="s">
        <v>50</v>
      </c>
      <c r="E465" s="1" t="s">
        <v>51</v>
      </c>
      <c r="F465" s="1" t="s">
        <v>51</v>
      </c>
      <c r="G465" s="1" t="s">
        <v>52</v>
      </c>
      <c r="H465" s="1" t="s">
        <v>739</v>
      </c>
      <c r="I465" s="1" t="s">
        <v>1230</v>
      </c>
      <c r="J465" s="1" t="s">
        <v>122</v>
      </c>
      <c r="K465" s="1" t="s">
        <v>10791</v>
      </c>
      <c r="L465" s="1"/>
      <c r="M465" s="20">
        <f t="shared" si="7"/>
        <v>1</v>
      </c>
    </row>
    <row r="466" spans="1:13" ht="20.100000000000001" customHeight="1" x14ac:dyDescent="0.15">
      <c r="A466" s="1" t="s">
        <v>11</v>
      </c>
      <c r="B466" s="1" t="s">
        <v>10789</v>
      </c>
      <c r="C466" s="1" t="s">
        <v>10792</v>
      </c>
      <c r="D466" s="1" t="s">
        <v>78</v>
      </c>
      <c r="E466" s="1" t="s">
        <v>51</v>
      </c>
      <c r="F466" s="1" t="s">
        <v>179</v>
      </c>
      <c r="G466" s="1" t="s">
        <v>82</v>
      </c>
      <c r="H466" s="1" t="s">
        <v>83</v>
      </c>
      <c r="I466" s="1" t="s">
        <v>84</v>
      </c>
      <c r="J466" s="1" t="s">
        <v>9120</v>
      </c>
      <c r="K466" s="1" t="s">
        <v>10793</v>
      </c>
      <c r="L466" s="1"/>
      <c r="M466" s="20">
        <f t="shared" si="7"/>
        <v>0</v>
      </c>
    </row>
    <row r="467" spans="1:13" ht="20.100000000000001" customHeight="1" x14ac:dyDescent="0.15">
      <c r="A467" s="1" t="s">
        <v>11</v>
      </c>
      <c r="B467" s="1" t="s">
        <v>10789</v>
      </c>
      <c r="C467" s="1" t="s">
        <v>10794</v>
      </c>
      <c r="D467" s="1" t="s">
        <v>78</v>
      </c>
      <c r="E467" s="1" t="s">
        <v>51</v>
      </c>
      <c r="F467" s="1" t="s">
        <v>51</v>
      </c>
      <c r="G467" s="1" t="s">
        <v>52</v>
      </c>
      <c r="H467" s="1" t="s">
        <v>739</v>
      </c>
      <c r="I467" s="1" t="s">
        <v>1230</v>
      </c>
      <c r="J467" s="1" t="s">
        <v>122</v>
      </c>
      <c r="K467" s="1" t="s">
        <v>10795</v>
      </c>
      <c r="L467" s="1"/>
      <c r="M467" s="20">
        <f t="shared" si="7"/>
        <v>1</v>
      </c>
    </row>
    <row r="468" spans="1:13" ht="20.100000000000001" customHeight="1" x14ac:dyDescent="0.15">
      <c r="A468" s="1" t="s">
        <v>11</v>
      </c>
      <c r="B468" s="1" t="s">
        <v>10789</v>
      </c>
      <c r="C468" s="1" t="s">
        <v>10796</v>
      </c>
      <c r="D468" s="1" t="s">
        <v>78</v>
      </c>
      <c r="E468" s="1" t="s">
        <v>51</v>
      </c>
      <c r="F468" s="1" t="s">
        <v>179</v>
      </c>
      <c r="G468" s="1" t="s">
        <v>82</v>
      </c>
      <c r="H468" s="1" t="s">
        <v>83</v>
      </c>
      <c r="I468" s="1" t="s">
        <v>84</v>
      </c>
      <c r="J468" s="1" t="s">
        <v>9120</v>
      </c>
      <c r="K468" s="1" t="s">
        <v>10797</v>
      </c>
      <c r="L468" s="1"/>
      <c r="M468" s="20">
        <f t="shared" si="7"/>
        <v>0</v>
      </c>
    </row>
    <row r="469" spans="1:13" ht="20.100000000000001" customHeight="1" x14ac:dyDescent="0.15">
      <c r="A469" s="1" t="s">
        <v>11</v>
      </c>
      <c r="B469" s="1" t="s">
        <v>10798</v>
      </c>
      <c r="C469" s="1" t="s">
        <v>10799</v>
      </c>
      <c r="D469" s="1" t="s">
        <v>78</v>
      </c>
      <c r="E469" s="1" t="s">
        <v>51</v>
      </c>
      <c r="F469" s="1" t="s">
        <v>51</v>
      </c>
      <c r="G469" s="1" t="s">
        <v>52</v>
      </c>
      <c r="H469" s="1" t="s">
        <v>739</v>
      </c>
      <c r="I469" s="1" t="s">
        <v>1230</v>
      </c>
      <c r="J469" s="1" t="s">
        <v>122</v>
      </c>
      <c r="K469" s="1" t="s">
        <v>10800</v>
      </c>
      <c r="L469" s="1"/>
      <c r="M469" s="20">
        <f t="shared" si="7"/>
        <v>1</v>
      </c>
    </row>
    <row r="470" spans="1:13" ht="20.100000000000001" customHeight="1" x14ac:dyDescent="0.15">
      <c r="A470" s="1" t="s">
        <v>11</v>
      </c>
      <c r="B470" s="1" t="s">
        <v>10801</v>
      </c>
      <c r="C470" s="1" t="s">
        <v>10802</v>
      </c>
      <c r="D470" s="1" t="s">
        <v>50</v>
      </c>
      <c r="E470" s="1" t="s">
        <v>51</v>
      </c>
      <c r="F470" s="1" t="s">
        <v>51</v>
      </c>
      <c r="G470" s="1" t="s">
        <v>52</v>
      </c>
      <c r="H470" s="1" t="s">
        <v>53</v>
      </c>
      <c r="I470" s="1" t="s">
        <v>84</v>
      </c>
      <c r="J470" s="1" t="s">
        <v>130</v>
      </c>
      <c r="K470" s="1" t="s">
        <v>10803</v>
      </c>
      <c r="L470" s="1"/>
      <c r="M470" s="20">
        <f t="shared" si="7"/>
        <v>1</v>
      </c>
    </row>
    <row r="471" spans="1:13" ht="20.100000000000001" customHeight="1" x14ac:dyDescent="0.15">
      <c r="A471" s="1" t="s">
        <v>11</v>
      </c>
      <c r="B471" s="1" t="s">
        <v>10801</v>
      </c>
      <c r="C471" s="1" t="s">
        <v>10804</v>
      </c>
      <c r="D471" s="1" t="s">
        <v>50</v>
      </c>
      <c r="E471" s="1" t="s">
        <v>51</v>
      </c>
      <c r="F471" s="1" t="s">
        <v>51</v>
      </c>
      <c r="G471" s="1" t="s">
        <v>52</v>
      </c>
      <c r="H471" s="1" t="s">
        <v>53</v>
      </c>
      <c r="I471" s="1" t="s">
        <v>84</v>
      </c>
      <c r="J471" s="1" t="s">
        <v>130</v>
      </c>
      <c r="K471" s="1" t="s">
        <v>10805</v>
      </c>
      <c r="L471" s="1"/>
      <c r="M471" s="20">
        <f t="shared" si="7"/>
        <v>1</v>
      </c>
    </row>
    <row r="472" spans="1:13" ht="20.100000000000001" customHeight="1" x14ac:dyDescent="0.15">
      <c r="A472" s="1" t="s">
        <v>11</v>
      </c>
      <c r="B472" s="1" t="s">
        <v>10801</v>
      </c>
      <c r="C472" s="1" t="s">
        <v>10806</v>
      </c>
      <c r="D472" s="1" t="s">
        <v>50</v>
      </c>
      <c r="E472" s="1" t="s">
        <v>51</v>
      </c>
      <c r="F472" s="1" t="s">
        <v>51</v>
      </c>
      <c r="G472" s="1" t="s">
        <v>52</v>
      </c>
      <c r="H472" s="1" t="s">
        <v>53</v>
      </c>
      <c r="I472" s="1" t="s">
        <v>84</v>
      </c>
      <c r="J472" s="1" t="s">
        <v>130</v>
      </c>
      <c r="K472" s="1" t="s">
        <v>10807</v>
      </c>
      <c r="L472" s="1"/>
      <c r="M472" s="20">
        <f t="shared" si="7"/>
        <v>1</v>
      </c>
    </row>
    <row r="473" spans="1:13" ht="20.100000000000001" customHeight="1" x14ac:dyDescent="0.15">
      <c r="A473" s="1" t="s">
        <v>11</v>
      </c>
      <c r="B473" s="1" t="s">
        <v>10801</v>
      </c>
      <c r="C473" s="1" t="s">
        <v>10808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53</v>
      </c>
      <c r="I473" s="1" t="s">
        <v>84</v>
      </c>
      <c r="J473" s="1" t="s">
        <v>130</v>
      </c>
      <c r="K473" s="1" t="s">
        <v>10809</v>
      </c>
      <c r="L473" s="1"/>
      <c r="M473" s="20">
        <f t="shared" si="7"/>
        <v>1</v>
      </c>
    </row>
    <row r="474" spans="1:13" ht="20.100000000000001" customHeight="1" x14ac:dyDescent="0.15">
      <c r="A474" s="1" t="s">
        <v>11</v>
      </c>
      <c r="B474" s="1" t="s">
        <v>10801</v>
      </c>
      <c r="C474" s="1" t="s">
        <v>10810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84</v>
      </c>
      <c r="J474" s="1" t="s">
        <v>130</v>
      </c>
      <c r="K474" s="1" t="s">
        <v>10811</v>
      </c>
      <c r="L474" s="1"/>
      <c r="M474" s="20">
        <f t="shared" si="7"/>
        <v>1</v>
      </c>
    </row>
    <row r="475" spans="1:13" ht="20.100000000000001" customHeight="1" x14ac:dyDescent="0.15">
      <c r="A475" s="1" t="s">
        <v>11</v>
      </c>
      <c r="B475" s="1" t="s">
        <v>10801</v>
      </c>
      <c r="C475" s="1" t="s">
        <v>10812</v>
      </c>
      <c r="D475" s="1" t="s">
        <v>50</v>
      </c>
      <c r="E475" s="1" t="s">
        <v>51</v>
      </c>
      <c r="F475" s="1" t="s">
        <v>51</v>
      </c>
      <c r="G475" s="1" t="s">
        <v>52</v>
      </c>
      <c r="H475" s="1" t="s">
        <v>53</v>
      </c>
      <c r="I475" s="1" t="s">
        <v>84</v>
      </c>
      <c r="J475" s="1" t="s">
        <v>130</v>
      </c>
      <c r="K475" s="1" t="s">
        <v>10813</v>
      </c>
      <c r="L475" s="1"/>
      <c r="M475" s="20">
        <f t="shared" si="7"/>
        <v>1</v>
      </c>
    </row>
    <row r="476" spans="1:13" ht="20.100000000000001" customHeight="1" x14ac:dyDescent="0.15">
      <c r="A476" s="1" t="s">
        <v>11</v>
      </c>
      <c r="B476" s="1" t="s">
        <v>10801</v>
      </c>
      <c r="C476" s="1" t="s">
        <v>10814</v>
      </c>
      <c r="D476" s="1" t="s">
        <v>50</v>
      </c>
      <c r="E476" s="1" t="s">
        <v>51</v>
      </c>
      <c r="F476" s="1" t="s">
        <v>51</v>
      </c>
      <c r="G476" s="1" t="s">
        <v>52</v>
      </c>
      <c r="H476" s="1" t="s">
        <v>53</v>
      </c>
      <c r="I476" s="1" t="s">
        <v>84</v>
      </c>
      <c r="J476" s="1" t="s">
        <v>130</v>
      </c>
      <c r="K476" s="1" t="s">
        <v>10815</v>
      </c>
      <c r="L476" s="1"/>
      <c r="M476" s="20">
        <f t="shared" si="7"/>
        <v>1</v>
      </c>
    </row>
    <row r="477" spans="1:13" ht="20.100000000000001" customHeight="1" x14ac:dyDescent="0.15">
      <c r="A477" s="1" t="s">
        <v>11</v>
      </c>
      <c r="B477" s="1" t="s">
        <v>10801</v>
      </c>
      <c r="C477" s="1" t="s">
        <v>10816</v>
      </c>
      <c r="D477" s="1" t="s">
        <v>50</v>
      </c>
      <c r="E477" s="1" t="s">
        <v>51</v>
      </c>
      <c r="F477" s="1" t="s">
        <v>51</v>
      </c>
      <c r="G477" s="1" t="s">
        <v>52</v>
      </c>
      <c r="H477" s="1" t="s">
        <v>53</v>
      </c>
      <c r="I477" s="1" t="s">
        <v>84</v>
      </c>
      <c r="J477" s="1" t="s">
        <v>130</v>
      </c>
      <c r="K477" s="1" t="s">
        <v>10817</v>
      </c>
      <c r="L477" s="1"/>
      <c r="M477" s="20">
        <f t="shared" si="7"/>
        <v>1</v>
      </c>
    </row>
    <row r="478" spans="1:13" ht="20.100000000000001" customHeight="1" x14ac:dyDescent="0.15">
      <c r="A478" s="1" t="s">
        <v>11</v>
      </c>
      <c r="B478" s="1" t="s">
        <v>10801</v>
      </c>
      <c r="C478" s="1" t="s">
        <v>10818</v>
      </c>
      <c r="D478" s="1" t="s">
        <v>50</v>
      </c>
      <c r="E478" s="1" t="s">
        <v>51</v>
      </c>
      <c r="F478" s="1" t="s">
        <v>51</v>
      </c>
      <c r="G478" s="1" t="s">
        <v>52</v>
      </c>
      <c r="H478" s="1" t="s">
        <v>53</v>
      </c>
      <c r="I478" s="1" t="s">
        <v>84</v>
      </c>
      <c r="J478" s="1" t="s">
        <v>130</v>
      </c>
      <c r="K478" s="1" t="s">
        <v>10819</v>
      </c>
      <c r="L478" s="1"/>
      <c r="M478" s="20">
        <f t="shared" si="7"/>
        <v>1</v>
      </c>
    </row>
    <row r="479" spans="1:13" ht="20.100000000000001" customHeight="1" x14ac:dyDescent="0.15">
      <c r="A479" s="1" t="s">
        <v>11</v>
      </c>
      <c r="B479" s="1" t="s">
        <v>10801</v>
      </c>
      <c r="C479" s="1" t="s">
        <v>10820</v>
      </c>
      <c r="D479" s="1" t="s">
        <v>50</v>
      </c>
      <c r="E479" s="1" t="s">
        <v>51</v>
      </c>
      <c r="F479" s="1" t="s">
        <v>51</v>
      </c>
      <c r="G479" s="1" t="s">
        <v>52</v>
      </c>
      <c r="H479" s="1" t="s">
        <v>53</v>
      </c>
      <c r="I479" s="1" t="s">
        <v>84</v>
      </c>
      <c r="J479" s="1" t="s">
        <v>130</v>
      </c>
      <c r="K479" s="1" t="s">
        <v>10821</v>
      </c>
      <c r="L479" s="1"/>
      <c r="M479" s="20">
        <f t="shared" si="7"/>
        <v>1</v>
      </c>
    </row>
    <row r="480" spans="1:13" ht="20.100000000000001" customHeight="1" x14ac:dyDescent="0.15">
      <c r="A480" s="1" t="s">
        <v>11</v>
      </c>
      <c r="B480" s="1" t="s">
        <v>10801</v>
      </c>
      <c r="C480" s="1" t="s">
        <v>10822</v>
      </c>
      <c r="D480" s="1" t="s">
        <v>50</v>
      </c>
      <c r="E480" s="1" t="s">
        <v>51</v>
      </c>
      <c r="F480" s="1" t="s">
        <v>51</v>
      </c>
      <c r="G480" s="1" t="s">
        <v>52</v>
      </c>
      <c r="H480" s="1" t="s">
        <v>53</v>
      </c>
      <c r="I480" s="1" t="s">
        <v>84</v>
      </c>
      <c r="J480" s="1" t="s">
        <v>130</v>
      </c>
      <c r="K480" s="1" t="s">
        <v>10823</v>
      </c>
      <c r="L480" s="1"/>
      <c r="M480" s="20">
        <f t="shared" si="7"/>
        <v>1</v>
      </c>
    </row>
    <row r="481" spans="1:13" ht="20.100000000000001" customHeight="1" x14ac:dyDescent="0.15">
      <c r="A481" s="1" t="s">
        <v>11</v>
      </c>
      <c r="B481" s="1" t="s">
        <v>10801</v>
      </c>
      <c r="C481" s="1" t="s">
        <v>10824</v>
      </c>
      <c r="D481" s="1" t="s">
        <v>50</v>
      </c>
      <c r="E481" s="1" t="s">
        <v>51</v>
      </c>
      <c r="F481" s="1" t="s">
        <v>51</v>
      </c>
      <c r="G481" s="1" t="s">
        <v>52</v>
      </c>
      <c r="H481" s="1" t="s">
        <v>53</v>
      </c>
      <c r="I481" s="1" t="s">
        <v>84</v>
      </c>
      <c r="J481" s="1" t="s">
        <v>130</v>
      </c>
      <c r="K481" s="1" t="s">
        <v>10825</v>
      </c>
      <c r="L481" s="1"/>
      <c r="M481" s="20">
        <f t="shared" si="7"/>
        <v>1</v>
      </c>
    </row>
    <row r="482" spans="1:13" ht="20.100000000000001" customHeight="1" x14ac:dyDescent="0.15">
      <c r="A482" s="1" t="s">
        <v>11</v>
      </c>
      <c r="B482" s="1" t="s">
        <v>10801</v>
      </c>
      <c r="C482" s="1" t="s">
        <v>10826</v>
      </c>
      <c r="D482" s="1" t="s">
        <v>50</v>
      </c>
      <c r="E482" s="1" t="s">
        <v>51</v>
      </c>
      <c r="F482" s="1" t="s">
        <v>51</v>
      </c>
      <c r="G482" s="1" t="s">
        <v>52</v>
      </c>
      <c r="H482" s="1" t="s">
        <v>53</v>
      </c>
      <c r="I482" s="1" t="s">
        <v>84</v>
      </c>
      <c r="J482" s="1" t="s">
        <v>130</v>
      </c>
      <c r="K482" s="1" t="s">
        <v>10827</v>
      </c>
      <c r="L482" s="1"/>
      <c r="M482" s="20">
        <f t="shared" si="7"/>
        <v>1</v>
      </c>
    </row>
    <row r="483" spans="1:13" ht="20.100000000000001" customHeight="1" x14ac:dyDescent="0.15">
      <c r="A483" s="1" t="s">
        <v>11</v>
      </c>
      <c r="B483" s="1" t="s">
        <v>10801</v>
      </c>
      <c r="C483" s="1" t="s">
        <v>10828</v>
      </c>
      <c r="D483" s="1" t="s">
        <v>50</v>
      </c>
      <c r="E483" s="1" t="s">
        <v>51</v>
      </c>
      <c r="F483" s="1" t="s">
        <v>51</v>
      </c>
      <c r="G483" s="1" t="s">
        <v>52</v>
      </c>
      <c r="H483" s="1" t="s">
        <v>53</v>
      </c>
      <c r="I483" s="1" t="s">
        <v>84</v>
      </c>
      <c r="J483" s="1" t="s">
        <v>130</v>
      </c>
      <c r="K483" s="1" t="s">
        <v>10829</v>
      </c>
      <c r="L483" s="1"/>
      <c r="M483" s="20">
        <f t="shared" si="7"/>
        <v>1</v>
      </c>
    </row>
    <row r="484" spans="1:13" ht="20.100000000000001" customHeight="1" x14ac:dyDescent="0.15">
      <c r="A484" s="1" t="s">
        <v>11</v>
      </c>
      <c r="B484" s="1" t="s">
        <v>10801</v>
      </c>
      <c r="C484" s="1" t="s">
        <v>10830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84</v>
      </c>
      <c r="J484" s="1" t="s">
        <v>130</v>
      </c>
      <c r="K484" s="1" t="s">
        <v>10831</v>
      </c>
      <c r="L484" s="1"/>
      <c r="M484" s="20">
        <f t="shared" si="7"/>
        <v>1</v>
      </c>
    </row>
    <row r="485" spans="1:13" ht="20.100000000000001" customHeight="1" x14ac:dyDescent="0.15">
      <c r="A485" s="1" t="s">
        <v>11</v>
      </c>
      <c r="B485" s="1" t="s">
        <v>10801</v>
      </c>
      <c r="C485" s="1" t="s">
        <v>10832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84</v>
      </c>
      <c r="J485" s="1" t="s">
        <v>130</v>
      </c>
      <c r="K485" s="1" t="s">
        <v>10833</v>
      </c>
      <c r="L485" s="1"/>
      <c r="M485" s="20">
        <f t="shared" si="7"/>
        <v>1</v>
      </c>
    </row>
    <row r="486" spans="1:13" ht="20.100000000000001" customHeight="1" x14ac:dyDescent="0.15">
      <c r="A486" s="1" t="s">
        <v>11</v>
      </c>
      <c r="B486" s="1" t="s">
        <v>10801</v>
      </c>
      <c r="C486" s="1" t="s">
        <v>10834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84</v>
      </c>
      <c r="J486" s="1" t="s">
        <v>130</v>
      </c>
      <c r="K486" s="1" t="s">
        <v>10835</v>
      </c>
      <c r="L486" s="1"/>
      <c r="M486" s="20">
        <f t="shared" si="7"/>
        <v>1</v>
      </c>
    </row>
    <row r="487" spans="1:13" ht="20.100000000000001" customHeight="1" x14ac:dyDescent="0.15">
      <c r="A487" s="1" t="s">
        <v>11</v>
      </c>
      <c r="B487" s="1" t="s">
        <v>10801</v>
      </c>
      <c r="C487" s="1" t="s">
        <v>10836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53</v>
      </c>
      <c r="I487" s="1" t="s">
        <v>84</v>
      </c>
      <c r="J487" s="1" t="s">
        <v>130</v>
      </c>
      <c r="K487" s="1" t="s">
        <v>10837</v>
      </c>
      <c r="L487" s="1"/>
      <c r="M487" s="20">
        <f t="shared" si="7"/>
        <v>1</v>
      </c>
    </row>
    <row r="488" spans="1:13" ht="20.100000000000001" customHeight="1" x14ac:dyDescent="0.15">
      <c r="A488" s="1" t="s">
        <v>11</v>
      </c>
      <c r="B488" s="1" t="s">
        <v>10801</v>
      </c>
      <c r="C488" s="1" t="s">
        <v>10838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53</v>
      </c>
      <c r="I488" s="1" t="s">
        <v>84</v>
      </c>
      <c r="J488" s="1" t="s">
        <v>130</v>
      </c>
      <c r="K488" s="1" t="s">
        <v>10839</v>
      </c>
      <c r="L488" s="1"/>
      <c r="M488" s="20">
        <f t="shared" si="7"/>
        <v>1</v>
      </c>
    </row>
    <row r="489" spans="1:13" ht="20.100000000000001" customHeight="1" x14ac:dyDescent="0.15">
      <c r="A489" s="1" t="s">
        <v>11</v>
      </c>
      <c r="B489" s="1" t="s">
        <v>10801</v>
      </c>
      <c r="C489" s="1" t="s">
        <v>10840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84</v>
      </c>
      <c r="J489" s="1" t="s">
        <v>130</v>
      </c>
      <c r="K489" s="1" t="s">
        <v>10841</v>
      </c>
      <c r="L489" s="1"/>
      <c r="M489" s="20">
        <f t="shared" si="7"/>
        <v>1</v>
      </c>
    </row>
    <row r="490" spans="1:13" ht="20.100000000000001" customHeight="1" x14ac:dyDescent="0.15">
      <c r="A490" s="1" t="s">
        <v>11</v>
      </c>
      <c r="B490" s="1" t="s">
        <v>10801</v>
      </c>
      <c r="C490" s="1" t="s">
        <v>10842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53</v>
      </c>
      <c r="I490" s="1" t="s">
        <v>84</v>
      </c>
      <c r="J490" s="1" t="s">
        <v>130</v>
      </c>
      <c r="K490" s="1" t="s">
        <v>10843</v>
      </c>
      <c r="L490" s="1"/>
      <c r="M490" s="20">
        <f t="shared" si="7"/>
        <v>1</v>
      </c>
    </row>
    <row r="491" spans="1:13" ht="20.100000000000001" customHeight="1" x14ac:dyDescent="0.15">
      <c r="A491" s="1" t="s">
        <v>11</v>
      </c>
      <c r="B491" s="1" t="s">
        <v>10801</v>
      </c>
      <c r="C491" s="1" t="s">
        <v>10844</v>
      </c>
      <c r="D491" s="1" t="s">
        <v>78</v>
      </c>
      <c r="E491" s="1" t="s">
        <v>51</v>
      </c>
      <c r="F491" s="1" t="s">
        <v>10720</v>
      </c>
      <c r="G491" s="1" t="s">
        <v>82</v>
      </c>
      <c r="H491" s="1" t="s">
        <v>1151</v>
      </c>
      <c r="I491" s="1" t="s">
        <v>84</v>
      </c>
      <c r="J491" s="1" t="s">
        <v>7809</v>
      </c>
      <c r="K491" s="1" t="s">
        <v>10845</v>
      </c>
      <c r="L491" s="1"/>
      <c r="M491" s="20">
        <f t="shared" si="7"/>
        <v>0</v>
      </c>
    </row>
    <row r="492" spans="1:13" ht="20.100000000000001" customHeight="1" x14ac:dyDescent="0.15">
      <c r="A492" s="1" t="s">
        <v>11</v>
      </c>
      <c r="B492" s="1" t="s">
        <v>10801</v>
      </c>
      <c r="C492" s="1" t="s">
        <v>10846</v>
      </c>
      <c r="D492" s="1" t="s">
        <v>78</v>
      </c>
      <c r="E492" s="1" t="s">
        <v>51</v>
      </c>
      <c r="F492" s="1" t="s">
        <v>51</v>
      </c>
      <c r="G492" s="1" t="s">
        <v>52</v>
      </c>
      <c r="H492" s="1" t="s">
        <v>53</v>
      </c>
      <c r="I492" s="1" t="s">
        <v>84</v>
      </c>
      <c r="J492" s="1" t="s">
        <v>130</v>
      </c>
      <c r="K492" s="1" t="s">
        <v>10847</v>
      </c>
      <c r="L492" s="1"/>
      <c r="M492" s="20">
        <f t="shared" si="7"/>
        <v>1</v>
      </c>
    </row>
    <row r="493" spans="1:13" ht="20.100000000000001" customHeight="1" x14ac:dyDescent="0.15">
      <c r="A493" s="1" t="s">
        <v>11</v>
      </c>
      <c r="B493" s="1" t="s">
        <v>10801</v>
      </c>
      <c r="C493" s="1" t="s">
        <v>10848</v>
      </c>
      <c r="D493" s="1" t="s">
        <v>78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84</v>
      </c>
      <c r="J493" s="1" t="s">
        <v>130</v>
      </c>
      <c r="K493" s="1" t="s">
        <v>10849</v>
      </c>
      <c r="L493" s="1"/>
      <c r="M493" s="20">
        <f t="shared" si="7"/>
        <v>1</v>
      </c>
    </row>
    <row r="494" spans="1:13" ht="20.100000000000001" customHeight="1" x14ac:dyDescent="0.15">
      <c r="A494" s="1" t="s">
        <v>11</v>
      </c>
      <c r="B494" s="1" t="s">
        <v>10801</v>
      </c>
      <c r="C494" s="1" t="s">
        <v>10850</v>
      </c>
      <c r="D494" s="1" t="s">
        <v>78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84</v>
      </c>
      <c r="J494" s="1" t="s">
        <v>130</v>
      </c>
      <c r="K494" s="1" t="s">
        <v>10851</v>
      </c>
      <c r="L494" s="1"/>
      <c r="M494" s="20">
        <f t="shared" si="7"/>
        <v>1</v>
      </c>
    </row>
    <row r="495" spans="1:13" ht="20.100000000000001" customHeight="1" x14ac:dyDescent="0.15">
      <c r="A495" s="1" t="s">
        <v>11</v>
      </c>
      <c r="B495" s="1" t="s">
        <v>10801</v>
      </c>
      <c r="C495" s="1" t="s">
        <v>10852</v>
      </c>
      <c r="D495" s="1" t="s">
        <v>78</v>
      </c>
      <c r="E495" s="1" t="s">
        <v>51</v>
      </c>
      <c r="F495" s="1" t="s">
        <v>51</v>
      </c>
      <c r="G495" s="1" t="s">
        <v>52</v>
      </c>
      <c r="H495" s="1" t="s">
        <v>53</v>
      </c>
      <c r="I495" s="1" t="s">
        <v>84</v>
      </c>
      <c r="J495" s="1" t="s">
        <v>130</v>
      </c>
      <c r="K495" s="1" t="s">
        <v>10853</v>
      </c>
      <c r="L495" s="1"/>
      <c r="M495" s="20">
        <f t="shared" si="7"/>
        <v>1</v>
      </c>
    </row>
    <row r="496" spans="1:13" ht="20.100000000000001" customHeight="1" x14ac:dyDescent="0.15">
      <c r="A496" s="1" t="s">
        <v>11</v>
      </c>
      <c r="B496" s="1" t="s">
        <v>10801</v>
      </c>
      <c r="C496" s="1" t="s">
        <v>10854</v>
      </c>
      <c r="D496" s="1" t="s">
        <v>78</v>
      </c>
      <c r="E496" s="1" t="s">
        <v>51</v>
      </c>
      <c r="F496" s="1" t="s">
        <v>51</v>
      </c>
      <c r="G496" s="1" t="s">
        <v>52</v>
      </c>
      <c r="H496" s="1" t="s">
        <v>53</v>
      </c>
      <c r="I496" s="1" t="s">
        <v>84</v>
      </c>
      <c r="J496" s="1" t="s">
        <v>130</v>
      </c>
      <c r="K496" s="1" t="s">
        <v>10855</v>
      </c>
      <c r="L496" s="1"/>
      <c r="M496" s="20">
        <f t="shared" si="7"/>
        <v>1</v>
      </c>
    </row>
    <row r="497" spans="1:13" ht="20.100000000000001" customHeight="1" x14ac:dyDescent="0.15">
      <c r="A497" s="1" t="s">
        <v>11</v>
      </c>
      <c r="B497" s="1" t="s">
        <v>10801</v>
      </c>
      <c r="C497" s="1" t="s">
        <v>10856</v>
      </c>
      <c r="D497" s="1" t="s">
        <v>78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84</v>
      </c>
      <c r="J497" s="1" t="s">
        <v>130</v>
      </c>
      <c r="K497" s="1" t="s">
        <v>10857</v>
      </c>
      <c r="L497" s="1"/>
      <c r="M497" s="20">
        <f t="shared" si="7"/>
        <v>1</v>
      </c>
    </row>
    <row r="498" spans="1:13" ht="20.100000000000001" customHeight="1" x14ac:dyDescent="0.15">
      <c r="A498" s="1" t="s">
        <v>11</v>
      </c>
      <c r="B498" s="1" t="s">
        <v>10801</v>
      </c>
      <c r="C498" s="1" t="s">
        <v>10858</v>
      </c>
      <c r="D498" s="1" t="s">
        <v>78</v>
      </c>
      <c r="E498" s="1" t="s">
        <v>51</v>
      </c>
      <c r="F498" s="1" t="s">
        <v>51</v>
      </c>
      <c r="G498" s="1" t="s">
        <v>52</v>
      </c>
      <c r="H498" s="1" t="s">
        <v>53</v>
      </c>
      <c r="I498" s="1" t="s">
        <v>84</v>
      </c>
      <c r="J498" s="1" t="s">
        <v>130</v>
      </c>
      <c r="K498" s="1" t="s">
        <v>10859</v>
      </c>
      <c r="L498" s="1"/>
      <c r="M498" s="20">
        <f t="shared" si="7"/>
        <v>1</v>
      </c>
    </row>
    <row r="499" spans="1:13" ht="20.100000000000001" customHeight="1" x14ac:dyDescent="0.15">
      <c r="A499" s="1" t="s">
        <v>11</v>
      </c>
      <c r="B499" s="1" t="s">
        <v>10801</v>
      </c>
      <c r="C499" s="1" t="s">
        <v>10860</v>
      </c>
      <c r="D499" s="1" t="s">
        <v>78</v>
      </c>
      <c r="E499" s="1" t="s">
        <v>51</v>
      </c>
      <c r="F499" s="1" t="s">
        <v>51</v>
      </c>
      <c r="G499" s="1" t="s">
        <v>52</v>
      </c>
      <c r="H499" s="1" t="s">
        <v>53</v>
      </c>
      <c r="I499" s="1" t="s">
        <v>84</v>
      </c>
      <c r="J499" s="1" t="s">
        <v>130</v>
      </c>
      <c r="K499" s="1" t="s">
        <v>10861</v>
      </c>
      <c r="L499" s="1"/>
      <c r="M499" s="20">
        <f t="shared" si="7"/>
        <v>1</v>
      </c>
    </row>
    <row r="500" spans="1:13" ht="20.100000000000001" customHeight="1" x14ac:dyDescent="0.15">
      <c r="A500" s="1" t="s">
        <v>11</v>
      </c>
      <c r="B500" s="1" t="s">
        <v>10801</v>
      </c>
      <c r="C500" s="1" t="s">
        <v>10862</v>
      </c>
      <c r="D500" s="1" t="s">
        <v>78</v>
      </c>
      <c r="E500" s="1" t="s">
        <v>51</v>
      </c>
      <c r="F500" s="1" t="s">
        <v>51</v>
      </c>
      <c r="G500" s="1" t="s">
        <v>52</v>
      </c>
      <c r="H500" s="1" t="s">
        <v>53</v>
      </c>
      <c r="I500" s="1" t="s">
        <v>84</v>
      </c>
      <c r="J500" s="1" t="s">
        <v>130</v>
      </c>
      <c r="K500" s="1" t="s">
        <v>10863</v>
      </c>
      <c r="L500" s="1"/>
      <c r="M500" s="20">
        <f t="shared" si="7"/>
        <v>1</v>
      </c>
    </row>
    <row r="501" spans="1:13" ht="20.100000000000001" customHeight="1" x14ac:dyDescent="0.15">
      <c r="A501" s="1" t="s">
        <v>11</v>
      </c>
      <c r="B501" s="1" t="s">
        <v>10801</v>
      </c>
      <c r="C501" s="1" t="s">
        <v>10864</v>
      </c>
      <c r="D501" s="1" t="s">
        <v>78</v>
      </c>
      <c r="E501" s="1" t="s">
        <v>51</v>
      </c>
      <c r="F501" s="1" t="s">
        <v>51</v>
      </c>
      <c r="G501" s="1" t="s">
        <v>52</v>
      </c>
      <c r="H501" s="1" t="s">
        <v>53</v>
      </c>
      <c r="I501" s="1" t="s">
        <v>84</v>
      </c>
      <c r="J501" s="1" t="s">
        <v>130</v>
      </c>
      <c r="K501" s="1" t="s">
        <v>10865</v>
      </c>
      <c r="L501" s="1"/>
      <c r="M501" s="20">
        <f t="shared" si="7"/>
        <v>1</v>
      </c>
    </row>
    <row r="502" spans="1:13" ht="20.100000000000001" customHeight="1" x14ac:dyDescent="0.15">
      <c r="A502" s="1" t="s">
        <v>11</v>
      </c>
      <c r="B502" s="1" t="s">
        <v>10801</v>
      </c>
      <c r="C502" s="1" t="s">
        <v>10866</v>
      </c>
      <c r="D502" s="1" t="s">
        <v>78</v>
      </c>
      <c r="E502" s="1" t="s">
        <v>51</v>
      </c>
      <c r="F502" s="1" t="s">
        <v>179</v>
      </c>
      <c r="G502" s="1" t="s">
        <v>82</v>
      </c>
      <c r="H502" s="1" t="s">
        <v>4727</v>
      </c>
      <c r="I502" s="1" t="s">
        <v>447</v>
      </c>
      <c r="J502" s="1" t="s">
        <v>10867</v>
      </c>
      <c r="K502" s="1" t="s">
        <v>10868</v>
      </c>
      <c r="L502" s="1"/>
      <c r="M502" s="20">
        <f t="shared" si="7"/>
        <v>0</v>
      </c>
    </row>
    <row r="503" spans="1:13" ht="20.100000000000001" customHeight="1" x14ac:dyDescent="0.15">
      <c r="A503" s="1" t="s">
        <v>11</v>
      </c>
      <c r="B503" s="1" t="s">
        <v>10801</v>
      </c>
      <c r="C503" s="1" t="s">
        <v>10869</v>
      </c>
      <c r="D503" s="1" t="s">
        <v>78</v>
      </c>
      <c r="E503" s="1" t="s">
        <v>51</v>
      </c>
      <c r="F503" s="1" t="s">
        <v>51</v>
      </c>
      <c r="G503" s="1" t="s">
        <v>52</v>
      </c>
      <c r="H503" s="1" t="s">
        <v>53</v>
      </c>
      <c r="I503" s="1" t="s">
        <v>84</v>
      </c>
      <c r="J503" s="1" t="s">
        <v>130</v>
      </c>
      <c r="K503" s="1" t="s">
        <v>10870</v>
      </c>
      <c r="L503" s="1"/>
      <c r="M503" s="20">
        <f t="shared" si="7"/>
        <v>1</v>
      </c>
    </row>
    <row r="504" spans="1:13" ht="20.100000000000001" customHeight="1" x14ac:dyDescent="0.15">
      <c r="A504" s="1" t="s">
        <v>11</v>
      </c>
      <c r="B504" s="1" t="s">
        <v>10801</v>
      </c>
      <c r="C504" s="1" t="s">
        <v>10871</v>
      </c>
      <c r="D504" s="1" t="s">
        <v>78</v>
      </c>
      <c r="E504" s="1" t="s">
        <v>51</v>
      </c>
      <c r="F504" s="1" t="s">
        <v>51</v>
      </c>
      <c r="G504" s="1" t="s">
        <v>52</v>
      </c>
      <c r="H504" s="1" t="s">
        <v>53</v>
      </c>
      <c r="I504" s="1" t="s">
        <v>84</v>
      </c>
      <c r="J504" s="1" t="s">
        <v>130</v>
      </c>
      <c r="K504" s="1" t="s">
        <v>10872</v>
      </c>
      <c r="L504" s="1"/>
      <c r="M504" s="20">
        <f t="shared" si="7"/>
        <v>1</v>
      </c>
    </row>
    <row r="505" spans="1:13" ht="20.100000000000001" customHeight="1" x14ac:dyDescent="0.15">
      <c r="A505" s="1" t="s">
        <v>11</v>
      </c>
      <c r="B505" s="1" t="s">
        <v>10801</v>
      </c>
      <c r="C505" s="1" t="s">
        <v>10873</v>
      </c>
      <c r="D505" s="1" t="s">
        <v>78</v>
      </c>
      <c r="E505" s="1" t="s">
        <v>51</v>
      </c>
      <c r="F505" s="1" t="s">
        <v>51</v>
      </c>
      <c r="G505" s="1" t="s">
        <v>52</v>
      </c>
      <c r="H505" s="1" t="s">
        <v>53</v>
      </c>
      <c r="I505" s="1" t="s">
        <v>84</v>
      </c>
      <c r="J505" s="1" t="s">
        <v>130</v>
      </c>
      <c r="K505" s="1" t="s">
        <v>10874</v>
      </c>
      <c r="L505" s="1"/>
      <c r="M505" s="20">
        <f t="shared" si="7"/>
        <v>1</v>
      </c>
    </row>
    <row r="506" spans="1:13" ht="20.100000000000001" customHeight="1" x14ac:dyDescent="0.15">
      <c r="A506" s="1" t="s">
        <v>11</v>
      </c>
      <c r="B506" s="1" t="s">
        <v>10801</v>
      </c>
      <c r="C506" s="1" t="s">
        <v>10875</v>
      </c>
      <c r="D506" s="1" t="s">
        <v>78</v>
      </c>
      <c r="E506" s="1" t="s">
        <v>51</v>
      </c>
      <c r="F506" s="1" t="s">
        <v>51</v>
      </c>
      <c r="G506" s="1" t="s">
        <v>52</v>
      </c>
      <c r="H506" s="1" t="s">
        <v>53</v>
      </c>
      <c r="I506" s="1" t="s">
        <v>84</v>
      </c>
      <c r="J506" s="1" t="s">
        <v>130</v>
      </c>
      <c r="K506" s="1" t="s">
        <v>10876</v>
      </c>
      <c r="L506" s="1"/>
      <c r="M506" s="20">
        <f t="shared" si="7"/>
        <v>1</v>
      </c>
    </row>
    <row r="507" spans="1:13" ht="20.100000000000001" customHeight="1" x14ac:dyDescent="0.15">
      <c r="A507" s="1" t="s">
        <v>11</v>
      </c>
      <c r="B507" s="1" t="s">
        <v>10801</v>
      </c>
      <c r="C507" s="1" t="s">
        <v>10877</v>
      </c>
      <c r="D507" s="1" t="s">
        <v>78</v>
      </c>
      <c r="E507" s="1" t="s">
        <v>51</v>
      </c>
      <c r="F507" s="1" t="s">
        <v>51</v>
      </c>
      <c r="G507" s="1" t="s">
        <v>52</v>
      </c>
      <c r="H507" s="1" t="s">
        <v>53</v>
      </c>
      <c r="I507" s="1" t="s">
        <v>84</v>
      </c>
      <c r="J507" s="1" t="s">
        <v>130</v>
      </c>
      <c r="K507" s="1" t="s">
        <v>10878</v>
      </c>
      <c r="L507" s="1"/>
      <c r="M507" s="20">
        <f t="shared" si="7"/>
        <v>1</v>
      </c>
    </row>
    <row r="508" spans="1:13" ht="20.100000000000001" customHeight="1" x14ac:dyDescent="0.15">
      <c r="A508" s="1" t="s">
        <v>11</v>
      </c>
      <c r="B508" s="1" t="s">
        <v>10801</v>
      </c>
      <c r="C508" s="1" t="s">
        <v>10879</v>
      </c>
      <c r="D508" s="1" t="s">
        <v>78</v>
      </c>
      <c r="E508" s="1" t="s">
        <v>51</v>
      </c>
      <c r="F508" s="1" t="s">
        <v>51</v>
      </c>
      <c r="G508" s="1" t="s">
        <v>52</v>
      </c>
      <c r="H508" s="1" t="s">
        <v>53</v>
      </c>
      <c r="I508" s="1" t="s">
        <v>84</v>
      </c>
      <c r="J508" s="1" t="s">
        <v>130</v>
      </c>
      <c r="K508" s="1" t="s">
        <v>10880</v>
      </c>
      <c r="L508" s="1"/>
      <c r="M508" s="20">
        <f t="shared" si="7"/>
        <v>1</v>
      </c>
    </row>
    <row r="509" spans="1:13" ht="20.100000000000001" customHeight="1" x14ac:dyDescent="0.15">
      <c r="A509" s="1" t="s">
        <v>11</v>
      </c>
      <c r="B509" s="1" t="s">
        <v>10801</v>
      </c>
      <c r="C509" s="1" t="s">
        <v>10881</v>
      </c>
      <c r="D509" s="1" t="s">
        <v>78</v>
      </c>
      <c r="E509" s="1" t="s">
        <v>51</v>
      </c>
      <c r="F509" s="1" t="s">
        <v>51</v>
      </c>
      <c r="G509" s="1" t="s">
        <v>52</v>
      </c>
      <c r="H509" s="1" t="s">
        <v>53</v>
      </c>
      <c r="I509" s="1" t="s">
        <v>84</v>
      </c>
      <c r="J509" s="1" t="s">
        <v>130</v>
      </c>
      <c r="K509" s="1" t="s">
        <v>10882</v>
      </c>
      <c r="L509" s="1"/>
      <c r="M509" s="20">
        <f t="shared" si="7"/>
        <v>1</v>
      </c>
    </row>
    <row r="510" spans="1:13" ht="20.100000000000001" customHeight="1" x14ac:dyDescent="0.15">
      <c r="A510" s="1" t="s">
        <v>11</v>
      </c>
      <c r="B510" s="1" t="s">
        <v>10801</v>
      </c>
      <c r="C510" s="1" t="s">
        <v>10883</v>
      </c>
      <c r="D510" s="1" t="s">
        <v>78</v>
      </c>
      <c r="E510" s="1" t="s">
        <v>51</v>
      </c>
      <c r="F510" s="1" t="s">
        <v>51</v>
      </c>
      <c r="G510" s="1" t="s">
        <v>52</v>
      </c>
      <c r="H510" s="1" t="s">
        <v>53</v>
      </c>
      <c r="I510" s="1" t="s">
        <v>84</v>
      </c>
      <c r="J510" s="1" t="s">
        <v>130</v>
      </c>
      <c r="K510" s="1" t="s">
        <v>10884</v>
      </c>
      <c r="L510" s="1"/>
      <c r="M510" s="20">
        <f t="shared" si="7"/>
        <v>1</v>
      </c>
    </row>
    <row r="511" spans="1:13" ht="20.100000000000001" customHeight="1" x14ac:dyDescent="0.15">
      <c r="A511" s="1" t="s">
        <v>11</v>
      </c>
      <c r="B511" s="1" t="s">
        <v>10801</v>
      </c>
      <c r="C511" s="1" t="s">
        <v>10885</v>
      </c>
      <c r="D511" s="1" t="s">
        <v>78</v>
      </c>
      <c r="E511" s="1" t="s">
        <v>51</v>
      </c>
      <c r="F511" s="1" t="s">
        <v>51</v>
      </c>
      <c r="G511" s="1" t="s">
        <v>52</v>
      </c>
      <c r="H511" s="1" t="s">
        <v>53</v>
      </c>
      <c r="I511" s="1" t="s">
        <v>84</v>
      </c>
      <c r="J511" s="1" t="s">
        <v>130</v>
      </c>
      <c r="K511" s="1" t="s">
        <v>10886</v>
      </c>
      <c r="L511" s="1"/>
      <c r="M511" s="20">
        <f t="shared" si="7"/>
        <v>1</v>
      </c>
    </row>
    <row r="512" spans="1:13" ht="20.100000000000001" customHeight="1" x14ac:dyDescent="0.15">
      <c r="A512" s="1" t="s">
        <v>11</v>
      </c>
      <c r="B512" s="1" t="s">
        <v>10801</v>
      </c>
      <c r="C512" s="1" t="s">
        <v>10887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53</v>
      </c>
      <c r="I512" s="1" t="s">
        <v>84</v>
      </c>
      <c r="J512" s="1" t="s">
        <v>130</v>
      </c>
      <c r="K512" s="1" t="s">
        <v>10888</v>
      </c>
      <c r="L512" s="1"/>
      <c r="M512" s="20">
        <f t="shared" si="7"/>
        <v>1</v>
      </c>
    </row>
    <row r="513" spans="1:13" ht="20.100000000000001" customHeight="1" x14ac:dyDescent="0.15">
      <c r="A513" s="1" t="s">
        <v>11</v>
      </c>
      <c r="B513" s="1" t="s">
        <v>10801</v>
      </c>
      <c r="C513" s="1" t="s">
        <v>10889</v>
      </c>
      <c r="D513" s="1" t="s">
        <v>78</v>
      </c>
      <c r="E513" s="1" t="s">
        <v>51</v>
      </c>
      <c r="F513" s="1" t="s">
        <v>51</v>
      </c>
      <c r="G513" s="1" t="s">
        <v>52</v>
      </c>
      <c r="H513" s="1" t="s">
        <v>53</v>
      </c>
      <c r="I513" s="1" t="s">
        <v>84</v>
      </c>
      <c r="J513" s="1" t="s">
        <v>130</v>
      </c>
      <c r="K513" s="1" t="s">
        <v>10890</v>
      </c>
      <c r="L513" s="1"/>
      <c r="M513" s="20">
        <f t="shared" si="7"/>
        <v>1</v>
      </c>
    </row>
    <row r="514" spans="1:13" ht="20.100000000000001" customHeight="1" x14ac:dyDescent="0.15">
      <c r="A514" s="1" t="s">
        <v>11</v>
      </c>
      <c r="B514" s="1" t="s">
        <v>10801</v>
      </c>
      <c r="C514" s="1" t="s">
        <v>10891</v>
      </c>
      <c r="D514" s="1" t="s">
        <v>78</v>
      </c>
      <c r="E514" s="1" t="s">
        <v>51</v>
      </c>
      <c r="F514" s="1" t="s">
        <v>51</v>
      </c>
      <c r="G514" s="1" t="s">
        <v>52</v>
      </c>
      <c r="H514" s="1" t="s">
        <v>53</v>
      </c>
      <c r="I514" s="1" t="s">
        <v>84</v>
      </c>
      <c r="J514" s="1" t="s">
        <v>130</v>
      </c>
      <c r="K514" s="1" t="s">
        <v>10892</v>
      </c>
      <c r="L514" s="1"/>
      <c r="M514" s="20">
        <f t="shared" si="7"/>
        <v>1</v>
      </c>
    </row>
    <row r="515" spans="1:13" ht="20.100000000000001" customHeight="1" x14ac:dyDescent="0.15">
      <c r="A515" s="1" t="s">
        <v>11</v>
      </c>
      <c r="B515" s="1" t="s">
        <v>10801</v>
      </c>
      <c r="C515" s="1" t="s">
        <v>10893</v>
      </c>
      <c r="D515" s="1" t="s">
        <v>78</v>
      </c>
      <c r="E515" s="1" t="s">
        <v>51</v>
      </c>
      <c r="F515" s="1" t="s">
        <v>51</v>
      </c>
      <c r="G515" s="1" t="s">
        <v>52</v>
      </c>
      <c r="H515" s="1" t="s">
        <v>53</v>
      </c>
      <c r="I515" s="1" t="s">
        <v>84</v>
      </c>
      <c r="J515" s="1" t="s">
        <v>130</v>
      </c>
      <c r="K515" s="1" t="s">
        <v>10894</v>
      </c>
      <c r="L515" s="1"/>
      <c r="M515" s="20">
        <f t="shared" si="7"/>
        <v>1</v>
      </c>
    </row>
    <row r="516" spans="1:13" ht="20.100000000000001" customHeight="1" x14ac:dyDescent="0.15">
      <c r="A516" s="1" t="s">
        <v>11</v>
      </c>
      <c r="B516" s="1" t="s">
        <v>10801</v>
      </c>
      <c r="C516" s="1" t="s">
        <v>10895</v>
      </c>
      <c r="D516" s="1" t="s">
        <v>78</v>
      </c>
      <c r="E516" s="1" t="s">
        <v>51</v>
      </c>
      <c r="F516" s="1" t="s">
        <v>51</v>
      </c>
      <c r="G516" s="1" t="s">
        <v>52</v>
      </c>
      <c r="H516" s="1" t="s">
        <v>53</v>
      </c>
      <c r="I516" s="1" t="s">
        <v>84</v>
      </c>
      <c r="J516" s="1" t="s">
        <v>130</v>
      </c>
      <c r="K516" s="1" t="s">
        <v>10896</v>
      </c>
      <c r="L516" s="1"/>
      <c r="M516" s="20">
        <f t="shared" si="7"/>
        <v>1</v>
      </c>
    </row>
    <row r="517" spans="1:13" ht="20.100000000000001" customHeight="1" x14ac:dyDescent="0.15">
      <c r="A517" s="1" t="s">
        <v>11</v>
      </c>
      <c r="B517" s="1" t="s">
        <v>10801</v>
      </c>
      <c r="C517" s="1" t="s">
        <v>10897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53</v>
      </c>
      <c r="I517" s="1" t="s">
        <v>84</v>
      </c>
      <c r="J517" s="1" t="s">
        <v>130</v>
      </c>
      <c r="K517" s="1" t="s">
        <v>10898</v>
      </c>
      <c r="L517" s="1"/>
      <c r="M517" s="20">
        <f t="shared" si="7"/>
        <v>1</v>
      </c>
    </row>
    <row r="518" spans="1:13" ht="20.100000000000001" customHeight="1" x14ac:dyDescent="0.15">
      <c r="A518" s="1" t="s">
        <v>11</v>
      </c>
      <c r="B518" s="1" t="s">
        <v>10801</v>
      </c>
      <c r="C518" s="1" t="s">
        <v>10899</v>
      </c>
      <c r="D518" s="1" t="s">
        <v>849</v>
      </c>
      <c r="E518" s="1" t="s">
        <v>51</v>
      </c>
      <c r="F518" s="1" t="s">
        <v>10720</v>
      </c>
      <c r="G518" s="1" t="s">
        <v>82</v>
      </c>
      <c r="H518" s="1" t="s">
        <v>83</v>
      </c>
      <c r="I518" s="1" t="s">
        <v>84</v>
      </c>
      <c r="J518" s="1" t="s">
        <v>9120</v>
      </c>
      <c r="K518" s="1" t="s">
        <v>10900</v>
      </c>
      <c r="L518" s="1"/>
      <c r="M518" s="20">
        <f t="shared" si="7"/>
        <v>0</v>
      </c>
    </row>
    <row r="519" spans="1:13" ht="20.100000000000001" customHeight="1" x14ac:dyDescent="0.15">
      <c r="A519" s="1" t="s">
        <v>11</v>
      </c>
      <c r="B519" s="1" t="s">
        <v>10901</v>
      </c>
      <c r="C519" s="1" t="s">
        <v>10902</v>
      </c>
      <c r="D519" s="1" t="s">
        <v>50</v>
      </c>
      <c r="E519" s="1" t="s">
        <v>51</v>
      </c>
      <c r="F519" s="1" t="s">
        <v>51</v>
      </c>
      <c r="G519" s="1" t="s">
        <v>52</v>
      </c>
      <c r="H519" s="1" t="s">
        <v>739</v>
      </c>
      <c r="I519" s="1" t="s">
        <v>1230</v>
      </c>
      <c r="J519" s="1" t="s">
        <v>122</v>
      </c>
      <c r="K519" s="1" t="s">
        <v>10903</v>
      </c>
      <c r="L519" s="1"/>
      <c r="M519" s="20">
        <f t="shared" si="7"/>
        <v>1</v>
      </c>
    </row>
    <row r="520" spans="1:13" ht="20.100000000000001" customHeight="1" x14ac:dyDescent="0.15">
      <c r="A520" s="1" t="s">
        <v>11</v>
      </c>
      <c r="B520" s="1" t="s">
        <v>10901</v>
      </c>
      <c r="C520" s="1" t="s">
        <v>10904</v>
      </c>
      <c r="D520" s="1" t="s">
        <v>50</v>
      </c>
      <c r="E520" s="1" t="s">
        <v>51</v>
      </c>
      <c r="F520" s="1" t="s">
        <v>51</v>
      </c>
      <c r="G520" s="1" t="s">
        <v>52</v>
      </c>
      <c r="H520" s="1" t="s">
        <v>739</v>
      </c>
      <c r="I520" s="1" t="s">
        <v>1230</v>
      </c>
      <c r="J520" s="1" t="s">
        <v>122</v>
      </c>
      <c r="K520" s="1" t="s">
        <v>10905</v>
      </c>
      <c r="L520" s="1"/>
      <c r="M520" s="20">
        <f t="shared" si="7"/>
        <v>1</v>
      </c>
    </row>
    <row r="521" spans="1:13" ht="20.100000000000001" customHeight="1" x14ac:dyDescent="0.15">
      <c r="A521" s="1" t="s">
        <v>11</v>
      </c>
      <c r="B521" s="1" t="s">
        <v>10901</v>
      </c>
      <c r="C521" s="1" t="s">
        <v>10906</v>
      </c>
      <c r="D521" s="1" t="s">
        <v>50</v>
      </c>
      <c r="E521" s="1" t="s">
        <v>51</v>
      </c>
      <c r="F521" s="1" t="s">
        <v>51</v>
      </c>
      <c r="G521" s="1" t="s">
        <v>52</v>
      </c>
      <c r="H521" s="1" t="s">
        <v>739</v>
      </c>
      <c r="I521" s="1" t="s">
        <v>1230</v>
      </c>
      <c r="J521" s="1" t="s">
        <v>122</v>
      </c>
      <c r="K521" s="1" t="s">
        <v>10907</v>
      </c>
      <c r="L521" s="1"/>
      <c r="M521" s="20">
        <f t="shared" ref="M521:M584" si="8">IF(F521="○",1,0)</f>
        <v>1</v>
      </c>
    </row>
    <row r="522" spans="1:13" ht="20.100000000000001" customHeight="1" x14ac:dyDescent="0.15">
      <c r="A522" s="1" t="s">
        <v>11</v>
      </c>
      <c r="B522" s="1" t="s">
        <v>10901</v>
      </c>
      <c r="C522" s="1" t="s">
        <v>10908</v>
      </c>
      <c r="D522" s="1" t="s">
        <v>50</v>
      </c>
      <c r="E522" s="1" t="s">
        <v>51</v>
      </c>
      <c r="F522" s="1" t="s">
        <v>51</v>
      </c>
      <c r="G522" s="1" t="s">
        <v>52</v>
      </c>
      <c r="H522" s="1" t="s">
        <v>739</v>
      </c>
      <c r="I522" s="1" t="s">
        <v>1230</v>
      </c>
      <c r="J522" s="1" t="s">
        <v>122</v>
      </c>
      <c r="K522" s="1" t="s">
        <v>10909</v>
      </c>
      <c r="L522" s="1"/>
      <c r="M522" s="20">
        <f t="shared" si="8"/>
        <v>1</v>
      </c>
    </row>
    <row r="523" spans="1:13" ht="20.100000000000001" customHeight="1" x14ac:dyDescent="0.15">
      <c r="A523" s="1" t="s">
        <v>11</v>
      </c>
      <c r="B523" s="1" t="s">
        <v>10901</v>
      </c>
      <c r="C523" s="1" t="s">
        <v>10910</v>
      </c>
      <c r="D523" s="1" t="s">
        <v>50</v>
      </c>
      <c r="E523" s="1" t="s">
        <v>51</v>
      </c>
      <c r="F523" s="1" t="s">
        <v>51</v>
      </c>
      <c r="G523" s="1" t="s">
        <v>52</v>
      </c>
      <c r="H523" s="1" t="s">
        <v>739</v>
      </c>
      <c r="I523" s="1" t="s">
        <v>1230</v>
      </c>
      <c r="J523" s="1" t="s">
        <v>122</v>
      </c>
      <c r="K523" s="1" t="s">
        <v>10911</v>
      </c>
      <c r="L523" s="1"/>
      <c r="M523" s="20">
        <f t="shared" si="8"/>
        <v>1</v>
      </c>
    </row>
    <row r="524" spans="1:13" ht="20.100000000000001" customHeight="1" x14ac:dyDescent="0.15">
      <c r="A524" s="1" t="s">
        <v>11</v>
      </c>
      <c r="B524" s="1" t="s">
        <v>10901</v>
      </c>
      <c r="C524" s="1" t="s">
        <v>10912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739</v>
      </c>
      <c r="I524" s="1" t="s">
        <v>1230</v>
      </c>
      <c r="J524" s="1" t="s">
        <v>122</v>
      </c>
      <c r="K524" s="1" t="s">
        <v>10913</v>
      </c>
      <c r="L524" s="1"/>
      <c r="M524" s="20">
        <f t="shared" si="8"/>
        <v>1</v>
      </c>
    </row>
    <row r="525" spans="1:13" ht="20.100000000000001" customHeight="1" x14ac:dyDescent="0.15">
      <c r="A525" s="1" t="s">
        <v>11</v>
      </c>
      <c r="B525" s="1" t="s">
        <v>10901</v>
      </c>
      <c r="C525" s="1" t="s">
        <v>10914</v>
      </c>
      <c r="D525" s="1" t="s">
        <v>78</v>
      </c>
      <c r="E525" s="1" t="s">
        <v>51</v>
      </c>
      <c r="F525" s="1" t="s">
        <v>51</v>
      </c>
      <c r="G525" s="1" t="s">
        <v>52</v>
      </c>
      <c r="H525" s="1" t="s">
        <v>739</v>
      </c>
      <c r="I525" s="1" t="s">
        <v>1230</v>
      </c>
      <c r="J525" s="1" t="s">
        <v>122</v>
      </c>
      <c r="K525" s="1" t="s">
        <v>10915</v>
      </c>
      <c r="L525" s="1"/>
      <c r="M525" s="20">
        <f t="shared" si="8"/>
        <v>1</v>
      </c>
    </row>
    <row r="526" spans="1:13" ht="20.100000000000001" customHeight="1" x14ac:dyDescent="0.15">
      <c r="A526" s="1" t="s">
        <v>11</v>
      </c>
      <c r="B526" s="1" t="s">
        <v>10901</v>
      </c>
      <c r="C526" s="1" t="s">
        <v>10916</v>
      </c>
      <c r="D526" s="1" t="s">
        <v>78</v>
      </c>
      <c r="E526" s="1" t="s">
        <v>51</v>
      </c>
      <c r="F526" s="1" t="s">
        <v>51</v>
      </c>
      <c r="G526" s="1" t="s">
        <v>52</v>
      </c>
      <c r="H526" s="1" t="s">
        <v>739</v>
      </c>
      <c r="I526" s="1" t="s">
        <v>1230</v>
      </c>
      <c r="J526" s="1" t="s">
        <v>122</v>
      </c>
      <c r="K526" s="1" t="s">
        <v>10917</v>
      </c>
      <c r="L526" s="1"/>
      <c r="M526" s="20">
        <f t="shared" si="8"/>
        <v>1</v>
      </c>
    </row>
    <row r="527" spans="1:13" ht="20.100000000000001" customHeight="1" x14ac:dyDescent="0.15">
      <c r="A527" s="1" t="s">
        <v>11</v>
      </c>
      <c r="B527" s="1" t="s">
        <v>10901</v>
      </c>
      <c r="C527" s="1" t="s">
        <v>10918</v>
      </c>
      <c r="D527" s="1" t="s">
        <v>78</v>
      </c>
      <c r="E527" s="1" t="s">
        <v>51</v>
      </c>
      <c r="F527" s="1" t="s">
        <v>51</v>
      </c>
      <c r="G527" s="1" t="s">
        <v>52</v>
      </c>
      <c r="H527" s="1" t="s">
        <v>739</v>
      </c>
      <c r="I527" s="1" t="s">
        <v>1230</v>
      </c>
      <c r="J527" s="1" t="s">
        <v>122</v>
      </c>
      <c r="K527" s="1" t="s">
        <v>10919</v>
      </c>
      <c r="L527" s="1"/>
      <c r="M527" s="20">
        <f t="shared" si="8"/>
        <v>1</v>
      </c>
    </row>
    <row r="528" spans="1:13" ht="20.100000000000001" customHeight="1" x14ac:dyDescent="0.15">
      <c r="A528" s="1" t="s">
        <v>11</v>
      </c>
      <c r="B528" s="1" t="s">
        <v>10920</v>
      </c>
      <c r="C528" s="1" t="s">
        <v>10921</v>
      </c>
      <c r="D528" s="1" t="s">
        <v>50</v>
      </c>
      <c r="E528" s="1" t="s">
        <v>51</v>
      </c>
      <c r="F528" s="1" t="s">
        <v>51</v>
      </c>
      <c r="G528" s="1" t="s">
        <v>82</v>
      </c>
      <c r="H528" s="1" t="s">
        <v>207</v>
      </c>
      <c r="I528" s="1" t="s">
        <v>84</v>
      </c>
      <c r="J528" s="1" t="s">
        <v>448</v>
      </c>
      <c r="K528" s="1" t="s">
        <v>10922</v>
      </c>
      <c r="L528" s="1"/>
      <c r="M528" s="20">
        <f t="shared" si="8"/>
        <v>1</v>
      </c>
    </row>
    <row r="529" spans="1:13" ht="20.100000000000001" customHeight="1" x14ac:dyDescent="0.15">
      <c r="A529" s="1" t="s">
        <v>11</v>
      </c>
      <c r="B529" s="1" t="s">
        <v>10920</v>
      </c>
      <c r="C529" s="1" t="s">
        <v>10923</v>
      </c>
      <c r="D529" s="1" t="s">
        <v>50</v>
      </c>
      <c r="E529" s="1" t="s">
        <v>51</v>
      </c>
      <c r="F529" s="1" t="s">
        <v>51</v>
      </c>
      <c r="G529" s="1" t="s">
        <v>82</v>
      </c>
      <c r="H529" s="1" t="s">
        <v>207</v>
      </c>
      <c r="I529" s="1" t="s">
        <v>84</v>
      </c>
      <c r="J529" s="1" t="s">
        <v>448</v>
      </c>
      <c r="K529" s="1" t="s">
        <v>10924</v>
      </c>
      <c r="L529" s="1"/>
      <c r="M529" s="20">
        <f t="shared" si="8"/>
        <v>1</v>
      </c>
    </row>
    <row r="530" spans="1:13" ht="20.100000000000001" customHeight="1" x14ac:dyDescent="0.15">
      <c r="A530" s="1" t="s">
        <v>11</v>
      </c>
      <c r="B530" s="1" t="s">
        <v>10920</v>
      </c>
      <c r="C530" s="1" t="s">
        <v>10925</v>
      </c>
      <c r="D530" s="1" t="s">
        <v>50</v>
      </c>
      <c r="E530" s="1" t="s">
        <v>51</v>
      </c>
      <c r="F530" s="1" t="s">
        <v>51</v>
      </c>
      <c r="G530" s="1" t="s">
        <v>82</v>
      </c>
      <c r="H530" s="1" t="s">
        <v>207</v>
      </c>
      <c r="I530" s="1" t="s">
        <v>84</v>
      </c>
      <c r="J530" s="1" t="s">
        <v>448</v>
      </c>
      <c r="K530" s="1" t="s">
        <v>10926</v>
      </c>
      <c r="L530" s="1"/>
      <c r="M530" s="20">
        <f t="shared" si="8"/>
        <v>1</v>
      </c>
    </row>
    <row r="531" spans="1:13" ht="20.100000000000001" customHeight="1" x14ac:dyDescent="0.15">
      <c r="A531" s="1" t="s">
        <v>11</v>
      </c>
      <c r="B531" s="1" t="s">
        <v>10920</v>
      </c>
      <c r="C531" s="1" t="s">
        <v>10927</v>
      </c>
      <c r="D531" s="1" t="s">
        <v>50</v>
      </c>
      <c r="E531" s="1" t="s">
        <v>51</v>
      </c>
      <c r="F531" s="1" t="s">
        <v>51</v>
      </c>
      <c r="G531" s="1" t="s">
        <v>82</v>
      </c>
      <c r="H531" s="1" t="s">
        <v>207</v>
      </c>
      <c r="I531" s="1" t="s">
        <v>84</v>
      </c>
      <c r="J531" s="1" t="s">
        <v>448</v>
      </c>
      <c r="K531" s="1" t="s">
        <v>10928</v>
      </c>
      <c r="L531" s="1"/>
      <c r="M531" s="20">
        <f t="shared" si="8"/>
        <v>1</v>
      </c>
    </row>
    <row r="532" spans="1:13" ht="20.100000000000001" customHeight="1" x14ac:dyDescent="0.15">
      <c r="A532" s="1" t="s">
        <v>11</v>
      </c>
      <c r="B532" s="1" t="s">
        <v>10920</v>
      </c>
      <c r="C532" s="1" t="s">
        <v>10929</v>
      </c>
      <c r="D532" s="1" t="s">
        <v>50</v>
      </c>
      <c r="E532" s="1" t="s">
        <v>51</v>
      </c>
      <c r="F532" s="1" t="s">
        <v>51</v>
      </c>
      <c r="G532" s="1" t="s">
        <v>82</v>
      </c>
      <c r="H532" s="1" t="s">
        <v>207</v>
      </c>
      <c r="I532" s="1" t="s">
        <v>84</v>
      </c>
      <c r="J532" s="1" t="s">
        <v>448</v>
      </c>
      <c r="K532" s="1" t="s">
        <v>10930</v>
      </c>
      <c r="L532" s="1"/>
      <c r="M532" s="20">
        <f t="shared" si="8"/>
        <v>1</v>
      </c>
    </row>
    <row r="533" spans="1:13" ht="20.100000000000001" customHeight="1" x14ac:dyDescent="0.15">
      <c r="A533" s="1" t="s">
        <v>11</v>
      </c>
      <c r="B533" s="1" t="s">
        <v>10920</v>
      </c>
      <c r="C533" s="1" t="s">
        <v>10931</v>
      </c>
      <c r="D533" s="1" t="s">
        <v>50</v>
      </c>
      <c r="E533" s="1" t="s">
        <v>51</v>
      </c>
      <c r="F533" s="1" t="s">
        <v>51</v>
      </c>
      <c r="G533" s="1" t="s">
        <v>82</v>
      </c>
      <c r="H533" s="1" t="s">
        <v>207</v>
      </c>
      <c r="I533" s="1" t="s">
        <v>84</v>
      </c>
      <c r="J533" s="1" t="s">
        <v>448</v>
      </c>
      <c r="K533" s="1" t="s">
        <v>10932</v>
      </c>
      <c r="L533" s="1"/>
      <c r="M533" s="20">
        <f t="shared" si="8"/>
        <v>1</v>
      </c>
    </row>
    <row r="534" spans="1:13" ht="20.100000000000001" customHeight="1" x14ac:dyDescent="0.15">
      <c r="A534" s="1" t="s">
        <v>11</v>
      </c>
      <c r="B534" s="1" t="s">
        <v>10920</v>
      </c>
      <c r="C534" s="1" t="s">
        <v>10933</v>
      </c>
      <c r="D534" s="1" t="s">
        <v>50</v>
      </c>
      <c r="E534" s="1" t="s">
        <v>51</v>
      </c>
      <c r="F534" s="1" t="s">
        <v>51</v>
      </c>
      <c r="G534" s="1" t="s">
        <v>82</v>
      </c>
      <c r="H534" s="1" t="s">
        <v>207</v>
      </c>
      <c r="I534" s="1" t="s">
        <v>84</v>
      </c>
      <c r="J534" s="1" t="s">
        <v>448</v>
      </c>
      <c r="K534" s="1" t="s">
        <v>10934</v>
      </c>
      <c r="L534" s="1"/>
      <c r="M534" s="20">
        <f t="shared" si="8"/>
        <v>1</v>
      </c>
    </row>
    <row r="535" spans="1:13" ht="20.100000000000001" customHeight="1" x14ac:dyDescent="0.15">
      <c r="A535" s="1" t="s">
        <v>11</v>
      </c>
      <c r="B535" s="1" t="s">
        <v>10920</v>
      </c>
      <c r="C535" s="1" t="s">
        <v>10935</v>
      </c>
      <c r="D535" s="1" t="s">
        <v>50</v>
      </c>
      <c r="E535" s="1" t="s">
        <v>51</v>
      </c>
      <c r="F535" s="1" t="s">
        <v>51</v>
      </c>
      <c r="G535" s="1" t="s">
        <v>82</v>
      </c>
      <c r="H535" s="1" t="s">
        <v>207</v>
      </c>
      <c r="I535" s="1" t="s">
        <v>84</v>
      </c>
      <c r="J535" s="1" t="s">
        <v>448</v>
      </c>
      <c r="K535" s="1" t="s">
        <v>10936</v>
      </c>
      <c r="L535" s="1"/>
      <c r="M535" s="20">
        <f t="shared" si="8"/>
        <v>1</v>
      </c>
    </row>
    <row r="536" spans="1:13" ht="20.100000000000001" customHeight="1" x14ac:dyDescent="0.15">
      <c r="A536" s="1" t="s">
        <v>11</v>
      </c>
      <c r="B536" s="1" t="s">
        <v>10920</v>
      </c>
      <c r="C536" s="1" t="s">
        <v>10937</v>
      </c>
      <c r="D536" s="1" t="s">
        <v>50</v>
      </c>
      <c r="E536" s="1" t="s">
        <v>51</v>
      </c>
      <c r="F536" s="1" t="s">
        <v>51</v>
      </c>
      <c r="G536" s="1" t="s">
        <v>82</v>
      </c>
      <c r="H536" s="1" t="s">
        <v>207</v>
      </c>
      <c r="I536" s="1" t="s">
        <v>84</v>
      </c>
      <c r="J536" s="1" t="s">
        <v>448</v>
      </c>
      <c r="K536" s="1" t="s">
        <v>10938</v>
      </c>
      <c r="L536" s="1"/>
      <c r="M536" s="20">
        <f t="shared" si="8"/>
        <v>1</v>
      </c>
    </row>
    <row r="537" spans="1:13" ht="20.100000000000001" customHeight="1" x14ac:dyDescent="0.15">
      <c r="A537" s="1" t="s">
        <v>11</v>
      </c>
      <c r="B537" s="1" t="s">
        <v>10920</v>
      </c>
      <c r="C537" s="1" t="s">
        <v>10939</v>
      </c>
      <c r="D537" s="1" t="s">
        <v>50</v>
      </c>
      <c r="E537" s="1" t="s">
        <v>51</v>
      </c>
      <c r="F537" s="1" t="s">
        <v>51</v>
      </c>
      <c r="G537" s="1" t="s">
        <v>82</v>
      </c>
      <c r="H537" s="1" t="s">
        <v>207</v>
      </c>
      <c r="I537" s="1" t="s">
        <v>84</v>
      </c>
      <c r="J537" s="1" t="s">
        <v>448</v>
      </c>
      <c r="K537" s="1" t="s">
        <v>10940</v>
      </c>
      <c r="L537" s="1"/>
      <c r="M537" s="20">
        <f t="shared" si="8"/>
        <v>1</v>
      </c>
    </row>
    <row r="538" spans="1:13" ht="20.100000000000001" customHeight="1" x14ac:dyDescent="0.15">
      <c r="A538" s="1" t="s">
        <v>11</v>
      </c>
      <c r="B538" s="1" t="s">
        <v>10920</v>
      </c>
      <c r="C538" s="1" t="s">
        <v>10941</v>
      </c>
      <c r="D538" s="1" t="s">
        <v>50</v>
      </c>
      <c r="E538" s="1" t="s">
        <v>51</v>
      </c>
      <c r="F538" s="1" t="s">
        <v>51</v>
      </c>
      <c r="G538" s="1" t="s">
        <v>82</v>
      </c>
      <c r="H538" s="1" t="s">
        <v>207</v>
      </c>
      <c r="I538" s="1" t="s">
        <v>84</v>
      </c>
      <c r="J538" s="1" t="s">
        <v>448</v>
      </c>
      <c r="K538" s="1" t="s">
        <v>10942</v>
      </c>
      <c r="L538" s="1"/>
      <c r="M538" s="20">
        <f t="shared" si="8"/>
        <v>1</v>
      </c>
    </row>
    <row r="539" spans="1:13" ht="20.100000000000001" customHeight="1" x14ac:dyDescent="0.15">
      <c r="A539" s="1" t="s">
        <v>11</v>
      </c>
      <c r="B539" s="1" t="s">
        <v>10920</v>
      </c>
      <c r="C539" s="1" t="s">
        <v>10943</v>
      </c>
      <c r="D539" s="1" t="s">
        <v>50</v>
      </c>
      <c r="E539" s="1" t="s">
        <v>51</v>
      </c>
      <c r="F539" s="1" t="s">
        <v>51</v>
      </c>
      <c r="G539" s="1" t="s">
        <v>82</v>
      </c>
      <c r="H539" s="1" t="s">
        <v>207</v>
      </c>
      <c r="I539" s="1" t="s">
        <v>84</v>
      </c>
      <c r="J539" s="1" t="s">
        <v>448</v>
      </c>
      <c r="K539" s="1" t="s">
        <v>10944</v>
      </c>
      <c r="L539" s="1"/>
      <c r="M539" s="20">
        <f t="shared" si="8"/>
        <v>1</v>
      </c>
    </row>
    <row r="540" spans="1:13" ht="20.100000000000001" customHeight="1" x14ac:dyDescent="0.15">
      <c r="A540" s="1" t="s">
        <v>11</v>
      </c>
      <c r="B540" s="1" t="s">
        <v>10920</v>
      </c>
      <c r="C540" s="1" t="s">
        <v>10945</v>
      </c>
      <c r="D540" s="1" t="s">
        <v>50</v>
      </c>
      <c r="E540" s="1" t="s">
        <v>51</v>
      </c>
      <c r="F540" s="1" t="s">
        <v>51</v>
      </c>
      <c r="G540" s="1" t="s">
        <v>82</v>
      </c>
      <c r="H540" s="1" t="s">
        <v>207</v>
      </c>
      <c r="I540" s="1" t="s">
        <v>84</v>
      </c>
      <c r="J540" s="1" t="s">
        <v>448</v>
      </c>
      <c r="K540" s="1" t="s">
        <v>10946</v>
      </c>
      <c r="L540" s="1"/>
      <c r="M540" s="20">
        <f t="shared" si="8"/>
        <v>1</v>
      </c>
    </row>
    <row r="541" spans="1:13" ht="20.100000000000001" customHeight="1" x14ac:dyDescent="0.15">
      <c r="A541" s="1" t="s">
        <v>11</v>
      </c>
      <c r="B541" s="1" t="s">
        <v>10920</v>
      </c>
      <c r="C541" s="1" t="s">
        <v>10947</v>
      </c>
      <c r="D541" s="1" t="s">
        <v>50</v>
      </c>
      <c r="E541" s="1" t="s">
        <v>51</v>
      </c>
      <c r="F541" s="1" t="s">
        <v>51</v>
      </c>
      <c r="G541" s="1" t="s">
        <v>82</v>
      </c>
      <c r="H541" s="1" t="s">
        <v>207</v>
      </c>
      <c r="I541" s="1" t="s">
        <v>84</v>
      </c>
      <c r="J541" s="1" t="s">
        <v>448</v>
      </c>
      <c r="K541" s="1" t="s">
        <v>10948</v>
      </c>
      <c r="L541" s="1"/>
      <c r="M541" s="20">
        <f t="shared" si="8"/>
        <v>1</v>
      </c>
    </row>
    <row r="542" spans="1:13" ht="20.100000000000001" customHeight="1" x14ac:dyDescent="0.15">
      <c r="A542" s="1" t="s">
        <v>11</v>
      </c>
      <c r="B542" s="1" t="s">
        <v>10920</v>
      </c>
      <c r="C542" s="1" t="s">
        <v>10949</v>
      </c>
      <c r="D542" s="1" t="s">
        <v>50</v>
      </c>
      <c r="E542" s="1" t="s">
        <v>51</v>
      </c>
      <c r="F542" s="1" t="s">
        <v>51</v>
      </c>
      <c r="G542" s="1" t="s">
        <v>82</v>
      </c>
      <c r="H542" s="1" t="s">
        <v>207</v>
      </c>
      <c r="I542" s="1" t="s">
        <v>84</v>
      </c>
      <c r="J542" s="1" t="s">
        <v>448</v>
      </c>
      <c r="K542" s="1" t="s">
        <v>10950</v>
      </c>
      <c r="L542" s="1"/>
      <c r="M542" s="20">
        <f t="shared" si="8"/>
        <v>1</v>
      </c>
    </row>
    <row r="543" spans="1:13" ht="20.100000000000001" customHeight="1" x14ac:dyDescent="0.15">
      <c r="A543" s="1" t="s">
        <v>11</v>
      </c>
      <c r="B543" s="1" t="s">
        <v>10920</v>
      </c>
      <c r="C543" s="1" t="s">
        <v>10951</v>
      </c>
      <c r="D543" s="1" t="s">
        <v>50</v>
      </c>
      <c r="E543" s="1" t="s">
        <v>51</v>
      </c>
      <c r="F543" s="1" t="s">
        <v>51</v>
      </c>
      <c r="G543" s="1" t="s">
        <v>82</v>
      </c>
      <c r="H543" s="1" t="s">
        <v>207</v>
      </c>
      <c r="I543" s="1" t="s">
        <v>84</v>
      </c>
      <c r="J543" s="1" t="s">
        <v>448</v>
      </c>
      <c r="K543" s="1" t="s">
        <v>10952</v>
      </c>
      <c r="L543" s="1"/>
      <c r="M543" s="20">
        <f t="shared" si="8"/>
        <v>1</v>
      </c>
    </row>
    <row r="544" spans="1:13" ht="20.100000000000001" customHeight="1" x14ac:dyDescent="0.15">
      <c r="A544" s="1" t="s">
        <v>11</v>
      </c>
      <c r="B544" s="1" t="s">
        <v>10920</v>
      </c>
      <c r="C544" s="1" t="s">
        <v>10953</v>
      </c>
      <c r="D544" s="1" t="s">
        <v>50</v>
      </c>
      <c r="E544" s="1" t="s">
        <v>51</v>
      </c>
      <c r="F544" s="1" t="s">
        <v>51</v>
      </c>
      <c r="G544" s="1" t="s">
        <v>82</v>
      </c>
      <c r="H544" s="1" t="s">
        <v>207</v>
      </c>
      <c r="I544" s="1" t="s">
        <v>84</v>
      </c>
      <c r="J544" s="1" t="s">
        <v>448</v>
      </c>
      <c r="K544" s="1" t="s">
        <v>10954</v>
      </c>
      <c r="L544" s="1"/>
      <c r="M544" s="20">
        <f t="shared" si="8"/>
        <v>1</v>
      </c>
    </row>
    <row r="545" spans="1:13" ht="20.100000000000001" customHeight="1" x14ac:dyDescent="0.15">
      <c r="A545" s="1" t="s">
        <v>11</v>
      </c>
      <c r="B545" s="1" t="s">
        <v>10920</v>
      </c>
      <c r="C545" s="1" t="s">
        <v>10955</v>
      </c>
      <c r="D545" s="1" t="s">
        <v>50</v>
      </c>
      <c r="E545" s="1" t="s">
        <v>51</v>
      </c>
      <c r="F545" s="1" t="s">
        <v>51</v>
      </c>
      <c r="G545" s="1" t="s">
        <v>82</v>
      </c>
      <c r="H545" s="1" t="s">
        <v>207</v>
      </c>
      <c r="I545" s="1" t="s">
        <v>84</v>
      </c>
      <c r="J545" s="1" t="s">
        <v>448</v>
      </c>
      <c r="K545" s="1" t="s">
        <v>10956</v>
      </c>
      <c r="L545" s="1"/>
      <c r="M545" s="20">
        <f t="shared" si="8"/>
        <v>1</v>
      </c>
    </row>
    <row r="546" spans="1:13" ht="20.100000000000001" customHeight="1" x14ac:dyDescent="0.15">
      <c r="A546" s="1" t="s">
        <v>11</v>
      </c>
      <c r="B546" s="1" t="s">
        <v>10920</v>
      </c>
      <c r="C546" s="1" t="s">
        <v>10957</v>
      </c>
      <c r="D546" s="1" t="s">
        <v>50</v>
      </c>
      <c r="E546" s="1" t="s">
        <v>51</v>
      </c>
      <c r="F546" s="1" t="s">
        <v>51</v>
      </c>
      <c r="G546" s="1" t="s">
        <v>82</v>
      </c>
      <c r="H546" s="1" t="s">
        <v>207</v>
      </c>
      <c r="I546" s="1" t="s">
        <v>84</v>
      </c>
      <c r="J546" s="1" t="s">
        <v>448</v>
      </c>
      <c r="K546" s="1" t="s">
        <v>10958</v>
      </c>
      <c r="L546" s="1"/>
      <c r="M546" s="20">
        <f t="shared" si="8"/>
        <v>1</v>
      </c>
    </row>
    <row r="547" spans="1:13" ht="20.100000000000001" customHeight="1" x14ac:dyDescent="0.15">
      <c r="A547" s="1" t="s">
        <v>11</v>
      </c>
      <c r="B547" s="1" t="s">
        <v>10920</v>
      </c>
      <c r="C547" s="1" t="s">
        <v>10959</v>
      </c>
      <c r="D547" s="1" t="s">
        <v>50</v>
      </c>
      <c r="E547" s="1" t="s">
        <v>51</v>
      </c>
      <c r="F547" s="1" t="s">
        <v>51</v>
      </c>
      <c r="G547" s="1" t="s">
        <v>82</v>
      </c>
      <c r="H547" s="1" t="s">
        <v>207</v>
      </c>
      <c r="I547" s="1" t="s">
        <v>84</v>
      </c>
      <c r="J547" s="1" t="s">
        <v>448</v>
      </c>
      <c r="K547" s="1" t="s">
        <v>10960</v>
      </c>
      <c r="L547" s="1"/>
      <c r="M547" s="20">
        <f t="shared" si="8"/>
        <v>1</v>
      </c>
    </row>
    <row r="548" spans="1:13" ht="20.100000000000001" customHeight="1" x14ac:dyDescent="0.15">
      <c r="A548" s="1" t="s">
        <v>11</v>
      </c>
      <c r="B548" s="1" t="s">
        <v>10920</v>
      </c>
      <c r="C548" s="1" t="s">
        <v>10961</v>
      </c>
      <c r="D548" s="1" t="s">
        <v>50</v>
      </c>
      <c r="E548" s="1" t="s">
        <v>51</v>
      </c>
      <c r="F548" s="1" t="s">
        <v>51</v>
      </c>
      <c r="G548" s="1" t="s">
        <v>82</v>
      </c>
      <c r="H548" s="1" t="s">
        <v>207</v>
      </c>
      <c r="I548" s="1" t="s">
        <v>84</v>
      </c>
      <c r="J548" s="1" t="s">
        <v>448</v>
      </c>
      <c r="K548" s="1" t="s">
        <v>10962</v>
      </c>
      <c r="L548" s="1"/>
      <c r="M548" s="20">
        <f t="shared" si="8"/>
        <v>1</v>
      </c>
    </row>
    <row r="549" spans="1:13" ht="20.100000000000001" customHeight="1" x14ac:dyDescent="0.15">
      <c r="A549" s="1" t="s">
        <v>11</v>
      </c>
      <c r="B549" s="1" t="s">
        <v>10920</v>
      </c>
      <c r="C549" s="1" t="s">
        <v>10963</v>
      </c>
      <c r="D549" s="1" t="s">
        <v>50</v>
      </c>
      <c r="E549" s="1" t="s">
        <v>51</v>
      </c>
      <c r="F549" s="1" t="s">
        <v>51</v>
      </c>
      <c r="G549" s="1" t="s">
        <v>82</v>
      </c>
      <c r="H549" s="1" t="s">
        <v>207</v>
      </c>
      <c r="I549" s="1" t="s">
        <v>84</v>
      </c>
      <c r="J549" s="1" t="s">
        <v>448</v>
      </c>
      <c r="K549" s="1" t="s">
        <v>10964</v>
      </c>
      <c r="L549" s="1"/>
      <c r="M549" s="20">
        <f t="shared" si="8"/>
        <v>1</v>
      </c>
    </row>
    <row r="550" spans="1:13" ht="20.100000000000001" customHeight="1" x14ac:dyDescent="0.15">
      <c r="A550" s="1" t="s">
        <v>11</v>
      </c>
      <c r="B550" s="1" t="s">
        <v>10920</v>
      </c>
      <c r="C550" s="1" t="s">
        <v>10965</v>
      </c>
      <c r="D550" s="1" t="s">
        <v>50</v>
      </c>
      <c r="E550" s="1" t="s">
        <v>51</v>
      </c>
      <c r="F550" s="1" t="s">
        <v>51</v>
      </c>
      <c r="G550" s="1" t="s">
        <v>82</v>
      </c>
      <c r="H550" s="1" t="s">
        <v>207</v>
      </c>
      <c r="I550" s="1" t="s">
        <v>84</v>
      </c>
      <c r="J550" s="1" t="s">
        <v>448</v>
      </c>
      <c r="K550" s="1" t="s">
        <v>10966</v>
      </c>
      <c r="L550" s="1"/>
      <c r="M550" s="20">
        <f t="shared" si="8"/>
        <v>1</v>
      </c>
    </row>
    <row r="551" spans="1:13" ht="20.100000000000001" customHeight="1" x14ac:dyDescent="0.15">
      <c r="A551" s="1" t="s">
        <v>11</v>
      </c>
      <c r="B551" s="1" t="s">
        <v>10920</v>
      </c>
      <c r="C551" s="1" t="s">
        <v>10967</v>
      </c>
      <c r="D551" s="1" t="s">
        <v>50</v>
      </c>
      <c r="E551" s="1" t="s">
        <v>51</v>
      </c>
      <c r="F551" s="1" t="s">
        <v>51</v>
      </c>
      <c r="G551" s="1" t="s">
        <v>82</v>
      </c>
      <c r="H551" s="1" t="s">
        <v>207</v>
      </c>
      <c r="I551" s="1" t="s">
        <v>84</v>
      </c>
      <c r="J551" s="1" t="s">
        <v>448</v>
      </c>
      <c r="K551" s="1" t="s">
        <v>10968</v>
      </c>
      <c r="L551" s="1"/>
      <c r="M551" s="20">
        <f t="shared" si="8"/>
        <v>1</v>
      </c>
    </row>
    <row r="552" spans="1:13" ht="20.100000000000001" customHeight="1" x14ac:dyDescent="0.15">
      <c r="A552" s="1" t="s">
        <v>11</v>
      </c>
      <c r="B552" s="1" t="s">
        <v>10920</v>
      </c>
      <c r="C552" s="1" t="s">
        <v>10969</v>
      </c>
      <c r="D552" s="1" t="s">
        <v>50</v>
      </c>
      <c r="E552" s="1" t="s">
        <v>51</v>
      </c>
      <c r="F552" s="1" t="s">
        <v>51</v>
      </c>
      <c r="G552" s="1" t="s">
        <v>82</v>
      </c>
      <c r="H552" s="1" t="s">
        <v>207</v>
      </c>
      <c r="I552" s="1" t="s">
        <v>84</v>
      </c>
      <c r="J552" s="1" t="s">
        <v>448</v>
      </c>
      <c r="K552" s="1" t="s">
        <v>10970</v>
      </c>
      <c r="L552" s="1"/>
      <c r="M552" s="20">
        <f t="shared" si="8"/>
        <v>1</v>
      </c>
    </row>
    <row r="553" spans="1:13" ht="20.100000000000001" customHeight="1" x14ac:dyDescent="0.15">
      <c r="A553" s="1" t="s">
        <v>11</v>
      </c>
      <c r="B553" s="1" t="s">
        <v>10920</v>
      </c>
      <c r="C553" s="1" t="s">
        <v>10971</v>
      </c>
      <c r="D553" s="1" t="s">
        <v>50</v>
      </c>
      <c r="E553" s="1" t="s">
        <v>51</v>
      </c>
      <c r="F553" s="1" t="s">
        <v>51</v>
      </c>
      <c r="G553" s="1" t="s">
        <v>82</v>
      </c>
      <c r="H553" s="1" t="s">
        <v>207</v>
      </c>
      <c r="I553" s="1" t="s">
        <v>84</v>
      </c>
      <c r="J553" s="1" t="s">
        <v>448</v>
      </c>
      <c r="K553" s="1" t="s">
        <v>10972</v>
      </c>
      <c r="L553" s="1"/>
      <c r="M553" s="20">
        <f t="shared" si="8"/>
        <v>1</v>
      </c>
    </row>
    <row r="554" spans="1:13" ht="20.100000000000001" customHeight="1" x14ac:dyDescent="0.15">
      <c r="A554" s="1" t="s">
        <v>11</v>
      </c>
      <c r="B554" s="1" t="s">
        <v>10920</v>
      </c>
      <c r="C554" s="1" t="s">
        <v>10973</v>
      </c>
      <c r="D554" s="1" t="s">
        <v>50</v>
      </c>
      <c r="E554" s="1" t="s">
        <v>51</v>
      </c>
      <c r="F554" s="1" t="s">
        <v>51</v>
      </c>
      <c r="G554" s="1" t="s">
        <v>82</v>
      </c>
      <c r="H554" s="1" t="s">
        <v>207</v>
      </c>
      <c r="I554" s="1" t="s">
        <v>84</v>
      </c>
      <c r="J554" s="1" t="s">
        <v>448</v>
      </c>
      <c r="K554" s="1" t="s">
        <v>10974</v>
      </c>
      <c r="L554" s="1"/>
      <c r="M554" s="20">
        <f t="shared" si="8"/>
        <v>1</v>
      </c>
    </row>
    <row r="555" spans="1:13" ht="20.100000000000001" customHeight="1" x14ac:dyDescent="0.15">
      <c r="A555" s="1" t="s">
        <v>11</v>
      </c>
      <c r="B555" s="1" t="s">
        <v>10920</v>
      </c>
      <c r="C555" s="1" t="s">
        <v>10975</v>
      </c>
      <c r="D555" s="1" t="s">
        <v>78</v>
      </c>
      <c r="E555" s="1" t="s">
        <v>51</v>
      </c>
      <c r="F555" s="1" t="s">
        <v>51</v>
      </c>
      <c r="G555" s="1" t="s">
        <v>82</v>
      </c>
      <c r="H555" s="1" t="s">
        <v>207</v>
      </c>
      <c r="I555" s="1" t="s">
        <v>84</v>
      </c>
      <c r="J555" s="1" t="s">
        <v>448</v>
      </c>
      <c r="K555" s="1" t="s">
        <v>10976</v>
      </c>
      <c r="L555" s="1"/>
      <c r="M555" s="20">
        <f t="shared" si="8"/>
        <v>1</v>
      </c>
    </row>
    <row r="556" spans="1:13" ht="20.100000000000001" customHeight="1" x14ac:dyDescent="0.15">
      <c r="A556" s="1" t="s">
        <v>11</v>
      </c>
      <c r="B556" s="1" t="s">
        <v>10920</v>
      </c>
      <c r="C556" s="1" t="s">
        <v>10977</v>
      </c>
      <c r="D556" s="1" t="s">
        <v>78</v>
      </c>
      <c r="E556" s="1" t="s">
        <v>51</v>
      </c>
      <c r="F556" s="1" t="s">
        <v>179</v>
      </c>
      <c r="G556" s="1" t="s">
        <v>82</v>
      </c>
      <c r="H556" s="1" t="s">
        <v>1151</v>
      </c>
      <c r="I556" s="1" t="s">
        <v>84</v>
      </c>
      <c r="J556" s="1" t="s">
        <v>7809</v>
      </c>
      <c r="K556" s="1" t="s">
        <v>10978</v>
      </c>
      <c r="L556" s="1"/>
      <c r="M556" s="20">
        <f t="shared" si="8"/>
        <v>0</v>
      </c>
    </row>
    <row r="557" spans="1:13" ht="20.100000000000001" customHeight="1" x14ac:dyDescent="0.15">
      <c r="A557" s="1" t="s">
        <v>11</v>
      </c>
      <c r="B557" s="1" t="s">
        <v>10920</v>
      </c>
      <c r="C557" s="1" t="s">
        <v>10979</v>
      </c>
      <c r="D557" s="1" t="s">
        <v>78</v>
      </c>
      <c r="E557" s="1" t="s">
        <v>51</v>
      </c>
      <c r="F557" s="1" t="s">
        <v>51</v>
      </c>
      <c r="G557" s="1" t="s">
        <v>82</v>
      </c>
      <c r="H557" s="1" t="s">
        <v>207</v>
      </c>
      <c r="I557" s="1" t="s">
        <v>84</v>
      </c>
      <c r="J557" s="1" t="s">
        <v>448</v>
      </c>
      <c r="K557" s="1" t="s">
        <v>10980</v>
      </c>
      <c r="L557" s="1"/>
      <c r="M557" s="20">
        <f t="shared" si="8"/>
        <v>1</v>
      </c>
    </row>
    <row r="558" spans="1:13" ht="20.100000000000001" customHeight="1" x14ac:dyDescent="0.15">
      <c r="A558" s="1" t="s">
        <v>11</v>
      </c>
      <c r="B558" s="1" t="s">
        <v>10920</v>
      </c>
      <c r="C558" s="1" t="s">
        <v>10981</v>
      </c>
      <c r="D558" s="1" t="s">
        <v>78</v>
      </c>
      <c r="E558" s="1" t="s">
        <v>51</v>
      </c>
      <c r="F558" s="1" t="s">
        <v>51</v>
      </c>
      <c r="G558" s="1" t="s">
        <v>82</v>
      </c>
      <c r="H558" s="1" t="s">
        <v>207</v>
      </c>
      <c r="I558" s="1" t="s">
        <v>84</v>
      </c>
      <c r="J558" s="1" t="s">
        <v>448</v>
      </c>
      <c r="K558" s="1" t="s">
        <v>10982</v>
      </c>
      <c r="L558" s="1"/>
      <c r="M558" s="20">
        <f t="shared" si="8"/>
        <v>1</v>
      </c>
    </row>
    <row r="559" spans="1:13" ht="20.100000000000001" customHeight="1" x14ac:dyDescent="0.15">
      <c r="A559" s="1" t="s">
        <v>11</v>
      </c>
      <c r="B559" s="1" t="s">
        <v>10920</v>
      </c>
      <c r="C559" s="1" t="s">
        <v>10983</v>
      </c>
      <c r="D559" s="1" t="s">
        <v>78</v>
      </c>
      <c r="E559" s="1" t="s">
        <v>51</v>
      </c>
      <c r="F559" s="1" t="s">
        <v>179</v>
      </c>
      <c r="G559" s="1" t="s">
        <v>82</v>
      </c>
      <c r="H559" s="1" t="s">
        <v>4727</v>
      </c>
      <c r="I559" s="1" t="s">
        <v>447</v>
      </c>
      <c r="J559" s="1" t="s">
        <v>10867</v>
      </c>
      <c r="K559" s="1" t="s">
        <v>10984</v>
      </c>
      <c r="L559" s="1"/>
      <c r="M559" s="20">
        <f t="shared" si="8"/>
        <v>0</v>
      </c>
    </row>
    <row r="560" spans="1:13" ht="20.100000000000001" customHeight="1" x14ac:dyDescent="0.15">
      <c r="A560" s="1" t="s">
        <v>11</v>
      </c>
      <c r="B560" s="1" t="s">
        <v>10920</v>
      </c>
      <c r="C560" s="1" t="s">
        <v>10985</v>
      </c>
      <c r="D560" s="1" t="s">
        <v>78</v>
      </c>
      <c r="E560" s="1" t="s">
        <v>51</v>
      </c>
      <c r="F560" s="1" t="s">
        <v>179</v>
      </c>
      <c r="G560" s="1" t="s">
        <v>82</v>
      </c>
      <c r="H560" s="1" t="s">
        <v>4727</v>
      </c>
      <c r="I560" s="1" t="s">
        <v>447</v>
      </c>
      <c r="J560" s="1" t="s">
        <v>10867</v>
      </c>
      <c r="K560" s="1" t="s">
        <v>10986</v>
      </c>
      <c r="L560" s="1"/>
      <c r="M560" s="20">
        <f t="shared" si="8"/>
        <v>0</v>
      </c>
    </row>
    <row r="561" spans="1:13" ht="20.100000000000001" customHeight="1" x14ac:dyDescent="0.15">
      <c r="A561" s="1" t="s">
        <v>11</v>
      </c>
      <c r="B561" s="1" t="s">
        <v>10920</v>
      </c>
      <c r="C561" s="1" t="s">
        <v>10987</v>
      </c>
      <c r="D561" s="1" t="s">
        <v>78</v>
      </c>
      <c r="E561" s="1" t="s">
        <v>51</v>
      </c>
      <c r="F561" s="1" t="s">
        <v>179</v>
      </c>
      <c r="G561" s="1" t="s">
        <v>82</v>
      </c>
      <c r="H561" s="1" t="s">
        <v>4727</v>
      </c>
      <c r="I561" s="1" t="s">
        <v>447</v>
      </c>
      <c r="J561" s="1" t="s">
        <v>10867</v>
      </c>
      <c r="K561" s="1" t="s">
        <v>10988</v>
      </c>
      <c r="L561" s="1"/>
      <c r="M561" s="20">
        <f t="shared" si="8"/>
        <v>0</v>
      </c>
    </row>
    <row r="562" spans="1:13" ht="20.100000000000001" customHeight="1" x14ac:dyDescent="0.15">
      <c r="A562" s="1" t="s">
        <v>11</v>
      </c>
      <c r="B562" s="1" t="s">
        <v>10920</v>
      </c>
      <c r="C562" s="1" t="s">
        <v>10989</v>
      </c>
      <c r="D562" s="1" t="s">
        <v>78</v>
      </c>
      <c r="E562" s="1" t="s">
        <v>51</v>
      </c>
      <c r="F562" s="1" t="s">
        <v>179</v>
      </c>
      <c r="G562" s="1" t="s">
        <v>82</v>
      </c>
      <c r="H562" s="1" t="s">
        <v>4727</v>
      </c>
      <c r="I562" s="1" t="s">
        <v>447</v>
      </c>
      <c r="J562" s="1" t="s">
        <v>10867</v>
      </c>
      <c r="K562" s="1" t="s">
        <v>10990</v>
      </c>
      <c r="L562" s="1"/>
      <c r="M562" s="20">
        <f t="shared" si="8"/>
        <v>0</v>
      </c>
    </row>
    <row r="563" spans="1:13" ht="20.100000000000001" customHeight="1" x14ac:dyDescent="0.15">
      <c r="A563" s="1" t="s">
        <v>11</v>
      </c>
      <c r="B563" s="1" t="s">
        <v>10920</v>
      </c>
      <c r="C563" s="1" t="s">
        <v>10991</v>
      </c>
      <c r="D563" s="1" t="s">
        <v>78</v>
      </c>
      <c r="E563" s="1" t="s">
        <v>51</v>
      </c>
      <c r="F563" s="1" t="s">
        <v>51</v>
      </c>
      <c r="G563" s="1" t="s">
        <v>82</v>
      </c>
      <c r="H563" s="1" t="s">
        <v>207</v>
      </c>
      <c r="I563" s="1" t="s">
        <v>84</v>
      </c>
      <c r="J563" s="1" t="s">
        <v>448</v>
      </c>
      <c r="K563" s="1" t="s">
        <v>10992</v>
      </c>
      <c r="L563" s="1"/>
      <c r="M563" s="20">
        <f t="shared" si="8"/>
        <v>1</v>
      </c>
    </row>
    <row r="564" spans="1:13" ht="20.100000000000001" customHeight="1" x14ac:dyDescent="0.15">
      <c r="A564" s="1" t="s">
        <v>11</v>
      </c>
      <c r="B564" s="1" t="s">
        <v>10920</v>
      </c>
      <c r="C564" s="1" t="s">
        <v>10993</v>
      </c>
      <c r="D564" s="1" t="s">
        <v>849</v>
      </c>
      <c r="E564" s="1" t="s">
        <v>51</v>
      </c>
      <c r="F564" s="1" t="s">
        <v>10720</v>
      </c>
      <c r="G564" s="1" t="s">
        <v>82</v>
      </c>
      <c r="H564" s="1" t="s">
        <v>129</v>
      </c>
      <c r="I564" s="1" t="s">
        <v>84</v>
      </c>
      <c r="J564" s="1" t="s">
        <v>130</v>
      </c>
      <c r="K564" s="1" t="s">
        <v>10994</v>
      </c>
      <c r="L564" s="1"/>
      <c r="M564" s="20">
        <f t="shared" si="8"/>
        <v>0</v>
      </c>
    </row>
    <row r="565" spans="1:13" ht="20.100000000000001" customHeight="1" x14ac:dyDescent="0.15">
      <c r="A565" s="1" t="s">
        <v>11</v>
      </c>
      <c r="B565" s="1" t="s">
        <v>10920</v>
      </c>
      <c r="C565" s="1" t="s">
        <v>10995</v>
      </c>
      <c r="D565" s="1" t="s">
        <v>849</v>
      </c>
      <c r="E565" s="1" t="s">
        <v>51</v>
      </c>
      <c r="F565" s="1" t="s">
        <v>10720</v>
      </c>
      <c r="G565" s="1" t="s">
        <v>82</v>
      </c>
      <c r="H565" s="1" t="s">
        <v>83</v>
      </c>
      <c r="I565" s="1" t="s">
        <v>84</v>
      </c>
      <c r="J565" s="1" t="s">
        <v>9120</v>
      </c>
      <c r="K565" s="1" t="s">
        <v>10996</v>
      </c>
      <c r="L565" s="1"/>
      <c r="M565" s="20">
        <f t="shared" si="8"/>
        <v>0</v>
      </c>
    </row>
    <row r="566" spans="1:13" ht="20.100000000000001" customHeight="1" x14ac:dyDescent="0.15">
      <c r="A566" s="1" t="s">
        <v>11</v>
      </c>
      <c r="B566" s="1" t="s">
        <v>10920</v>
      </c>
      <c r="C566" s="1" t="s">
        <v>10997</v>
      </c>
      <c r="D566" s="1" t="s">
        <v>849</v>
      </c>
      <c r="E566" s="1" t="s">
        <v>51</v>
      </c>
      <c r="F566" s="1" t="s">
        <v>10720</v>
      </c>
      <c r="G566" s="1" t="s">
        <v>82</v>
      </c>
      <c r="H566" s="1" t="s">
        <v>83</v>
      </c>
      <c r="I566" s="1" t="s">
        <v>84</v>
      </c>
      <c r="J566" s="1" t="s">
        <v>9120</v>
      </c>
      <c r="K566" s="1" t="s">
        <v>10998</v>
      </c>
      <c r="L566" s="1"/>
      <c r="M566" s="20">
        <f t="shared" si="8"/>
        <v>0</v>
      </c>
    </row>
    <row r="567" spans="1:13" ht="20.100000000000001" customHeight="1" x14ac:dyDescent="0.15">
      <c r="A567" s="1" t="s">
        <v>11</v>
      </c>
      <c r="B567" s="1" t="s">
        <v>10999</v>
      </c>
      <c r="C567" s="1" t="s">
        <v>11000</v>
      </c>
      <c r="D567" s="1" t="s">
        <v>78</v>
      </c>
      <c r="E567" s="1" t="s">
        <v>51</v>
      </c>
      <c r="F567" s="1" t="s">
        <v>51</v>
      </c>
      <c r="G567" s="1" t="s">
        <v>52</v>
      </c>
      <c r="H567" s="1" t="s">
        <v>739</v>
      </c>
      <c r="I567" s="1" t="s">
        <v>1230</v>
      </c>
      <c r="J567" s="1" t="s">
        <v>122</v>
      </c>
      <c r="K567" s="1" t="s">
        <v>11001</v>
      </c>
      <c r="L567" s="1"/>
      <c r="M567" s="20">
        <f t="shared" si="8"/>
        <v>1</v>
      </c>
    </row>
    <row r="568" spans="1:13" ht="20.100000000000001" customHeight="1" x14ac:dyDescent="0.15">
      <c r="A568" s="1" t="s">
        <v>11</v>
      </c>
      <c r="B568" s="1" t="s">
        <v>11002</v>
      </c>
      <c r="C568" s="1" t="s">
        <v>11003</v>
      </c>
      <c r="D568" s="1" t="s">
        <v>50</v>
      </c>
      <c r="E568" s="1" t="s">
        <v>51</v>
      </c>
      <c r="F568" s="1" t="s">
        <v>51</v>
      </c>
      <c r="G568" s="1" t="s">
        <v>52</v>
      </c>
      <c r="H568" s="1" t="s">
        <v>53</v>
      </c>
      <c r="I568" s="1" t="s">
        <v>84</v>
      </c>
      <c r="J568" s="1" t="s">
        <v>130</v>
      </c>
      <c r="K568" s="1" t="s">
        <v>11004</v>
      </c>
      <c r="L568" s="1"/>
      <c r="M568" s="20">
        <f t="shared" si="8"/>
        <v>1</v>
      </c>
    </row>
    <row r="569" spans="1:13" ht="20.100000000000001" customHeight="1" x14ac:dyDescent="0.15">
      <c r="A569" s="1" t="s">
        <v>11</v>
      </c>
      <c r="B569" s="1" t="s">
        <v>11002</v>
      </c>
      <c r="C569" s="1" t="s">
        <v>11005</v>
      </c>
      <c r="D569" s="1" t="s">
        <v>50</v>
      </c>
      <c r="E569" s="1" t="s">
        <v>51</v>
      </c>
      <c r="F569" s="1" t="s">
        <v>51</v>
      </c>
      <c r="G569" s="1" t="s">
        <v>52</v>
      </c>
      <c r="H569" s="1" t="s">
        <v>53</v>
      </c>
      <c r="I569" s="1" t="s">
        <v>84</v>
      </c>
      <c r="J569" s="1" t="s">
        <v>130</v>
      </c>
      <c r="K569" s="1" t="s">
        <v>11006</v>
      </c>
      <c r="L569" s="1"/>
      <c r="M569" s="20">
        <f t="shared" si="8"/>
        <v>1</v>
      </c>
    </row>
    <row r="570" spans="1:13" ht="20.100000000000001" customHeight="1" x14ac:dyDescent="0.15">
      <c r="A570" s="1" t="s">
        <v>11</v>
      </c>
      <c r="B570" s="1" t="s">
        <v>11002</v>
      </c>
      <c r="C570" s="1" t="s">
        <v>11007</v>
      </c>
      <c r="D570" s="1" t="s">
        <v>50</v>
      </c>
      <c r="E570" s="1" t="s">
        <v>51</v>
      </c>
      <c r="F570" s="1" t="s">
        <v>51</v>
      </c>
      <c r="G570" s="1" t="s">
        <v>52</v>
      </c>
      <c r="H570" s="1" t="s">
        <v>53</v>
      </c>
      <c r="I570" s="1" t="s">
        <v>84</v>
      </c>
      <c r="J570" s="1" t="s">
        <v>130</v>
      </c>
      <c r="K570" s="1" t="s">
        <v>11008</v>
      </c>
      <c r="L570" s="1"/>
      <c r="M570" s="20">
        <f t="shared" si="8"/>
        <v>1</v>
      </c>
    </row>
    <row r="571" spans="1:13" ht="20.100000000000001" customHeight="1" x14ac:dyDescent="0.15">
      <c r="A571" s="1" t="s">
        <v>11</v>
      </c>
      <c r="B571" s="1" t="s">
        <v>11002</v>
      </c>
      <c r="C571" s="1" t="s">
        <v>11009</v>
      </c>
      <c r="D571" s="1" t="s">
        <v>50</v>
      </c>
      <c r="E571" s="1" t="s">
        <v>51</v>
      </c>
      <c r="F571" s="1" t="s">
        <v>51</v>
      </c>
      <c r="G571" s="1" t="s">
        <v>52</v>
      </c>
      <c r="H571" s="1" t="s">
        <v>53</v>
      </c>
      <c r="I571" s="1" t="s">
        <v>84</v>
      </c>
      <c r="J571" s="1" t="s">
        <v>130</v>
      </c>
      <c r="K571" s="1" t="s">
        <v>11010</v>
      </c>
      <c r="L571" s="1"/>
      <c r="M571" s="20">
        <f t="shared" si="8"/>
        <v>1</v>
      </c>
    </row>
    <row r="572" spans="1:13" ht="20.100000000000001" customHeight="1" x14ac:dyDescent="0.15">
      <c r="A572" s="1" t="s">
        <v>11</v>
      </c>
      <c r="B572" s="1" t="s">
        <v>11002</v>
      </c>
      <c r="C572" s="1" t="s">
        <v>11011</v>
      </c>
      <c r="D572" s="1" t="s">
        <v>50</v>
      </c>
      <c r="E572" s="1" t="s">
        <v>51</v>
      </c>
      <c r="F572" s="1" t="s">
        <v>51</v>
      </c>
      <c r="G572" s="1" t="s">
        <v>52</v>
      </c>
      <c r="H572" s="1" t="s">
        <v>53</v>
      </c>
      <c r="I572" s="1" t="s">
        <v>84</v>
      </c>
      <c r="J572" s="1" t="s">
        <v>130</v>
      </c>
      <c r="K572" s="1" t="s">
        <v>11012</v>
      </c>
      <c r="L572" s="1"/>
      <c r="M572" s="20">
        <f t="shared" si="8"/>
        <v>1</v>
      </c>
    </row>
    <row r="573" spans="1:13" ht="20.100000000000001" customHeight="1" x14ac:dyDescent="0.15">
      <c r="A573" s="1" t="s">
        <v>11</v>
      </c>
      <c r="B573" s="1" t="s">
        <v>11002</v>
      </c>
      <c r="C573" s="1" t="s">
        <v>11013</v>
      </c>
      <c r="D573" s="1" t="s">
        <v>50</v>
      </c>
      <c r="E573" s="1" t="s">
        <v>51</v>
      </c>
      <c r="F573" s="1" t="s">
        <v>51</v>
      </c>
      <c r="G573" s="1" t="s">
        <v>52</v>
      </c>
      <c r="H573" s="1" t="s">
        <v>53</v>
      </c>
      <c r="I573" s="1" t="s">
        <v>84</v>
      </c>
      <c r="J573" s="1" t="s">
        <v>130</v>
      </c>
      <c r="K573" s="1" t="s">
        <v>11014</v>
      </c>
      <c r="L573" s="1"/>
      <c r="M573" s="20">
        <f t="shared" si="8"/>
        <v>1</v>
      </c>
    </row>
    <row r="574" spans="1:13" ht="20.100000000000001" customHeight="1" x14ac:dyDescent="0.15">
      <c r="A574" s="1" t="s">
        <v>11</v>
      </c>
      <c r="B574" s="1" t="s">
        <v>11002</v>
      </c>
      <c r="C574" s="1" t="s">
        <v>11015</v>
      </c>
      <c r="D574" s="1" t="s">
        <v>50</v>
      </c>
      <c r="E574" s="1" t="s">
        <v>51</v>
      </c>
      <c r="F574" s="1" t="s">
        <v>51</v>
      </c>
      <c r="G574" s="1" t="s">
        <v>52</v>
      </c>
      <c r="H574" s="1" t="s">
        <v>53</v>
      </c>
      <c r="I574" s="1" t="s">
        <v>84</v>
      </c>
      <c r="J574" s="1" t="s">
        <v>130</v>
      </c>
      <c r="K574" s="1" t="s">
        <v>11016</v>
      </c>
      <c r="L574" s="1"/>
      <c r="M574" s="20">
        <f t="shared" si="8"/>
        <v>1</v>
      </c>
    </row>
    <row r="575" spans="1:13" ht="20.100000000000001" customHeight="1" x14ac:dyDescent="0.15">
      <c r="A575" s="1" t="s">
        <v>11</v>
      </c>
      <c r="B575" s="1" t="s">
        <v>11002</v>
      </c>
      <c r="C575" s="1" t="s">
        <v>11017</v>
      </c>
      <c r="D575" s="1" t="s">
        <v>50</v>
      </c>
      <c r="E575" s="1" t="s">
        <v>51</v>
      </c>
      <c r="F575" s="1" t="s">
        <v>51</v>
      </c>
      <c r="G575" s="1" t="s">
        <v>52</v>
      </c>
      <c r="H575" s="1" t="s">
        <v>53</v>
      </c>
      <c r="I575" s="1" t="s">
        <v>84</v>
      </c>
      <c r="J575" s="1" t="s">
        <v>130</v>
      </c>
      <c r="K575" s="1" t="s">
        <v>11018</v>
      </c>
      <c r="L575" s="1"/>
      <c r="M575" s="20">
        <f t="shared" si="8"/>
        <v>1</v>
      </c>
    </row>
    <row r="576" spans="1:13" ht="20.100000000000001" customHeight="1" x14ac:dyDescent="0.15">
      <c r="A576" s="1" t="s">
        <v>11</v>
      </c>
      <c r="B576" s="1" t="s">
        <v>11002</v>
      </c>
      <c r="C576" s="1" t="s">
        <v>11019</v>
      </c>
      <c r="D576" s="1" t="s">
        <v>50</v>
      </c>
      <c r="E576" s="1" t="s">
        <v>51</v>
      </c>
      <c r="F576" s="1" t="s">
        <v>51</v>
      </c>
      <c r="G576" s="1" t="s">
        <v>52</v>
      </c>
      <c r="H576" s="1" t="s">
        <v>53</v>
      </c>
      <c r="I576" s="1" t="s">
        <v>84</v>
      </c>
      <c r="J576" s="1" t="s">
        <v>130</v>
      </c>
      <c r="K576" s="1" t="s">
        <v>11020</v>
      </c>
      <c r="L576" s="1"/>
      <c r="M576" s="20">
        <f t="shared" si="8"/>
        <v>1</v>
      </c>
    </row>
    <row r="577" spans="1:13" ht="20.100000000000001" customHeight="1" x14ac:dyDescent="0.15">
      <c r="A577" s="1" t="s">
        <v>11</v>
      </c>
      <c r="B577" s="1" t="s">
        <v>11002</v>
      </c>
      <c r="C577" s="1" t="s">
        <v>11021</v>
      </c>
      <c r="D577" s="1" t="s">
        <v>50</v>
      </c>
      <c r="E577" s="1" t="s">
        <v>51</v>
      </c>
      <c r="F577" s="1" t="s">
        <v>51</v>
      </c>
      <c r="G577" s="1" t="s">
        <v>52</v>
      </c>
      <c r="H577" s="1" t="s">
        <v>53</v>
      </c>
      <c r="I577" s="1" t="s">
        <v>84</v>
      </c>
      <c r="J577" s="1" t="s">
        <v>130</v>
      </c>
      <c r="K577" s="1" t="s">
        <v>11022</v>
      </c>
      <c r="L577" s="1"/>
      <c r="M577" s="20">
        <f t="shared" si="8"/>
        <v>1</v>
      </c>
    </row>
    <row r="578" spans="1:13" ht="20.100000000000001" customHeight="1" x14ac:dyDescent="0.15">
      <c r="A578" s="1" t="s">
        <v>11</v>
      </c>
      <c r="B578" s="1" t="s">
        <v>11002</v>
      </c>
      <c r="C578" s="1" t="s">
        <v>11023</v>
      </c>
      <c r="D578" s="1" t="s">
        <v>50</v>
      </c>
      <c r="E578" s="1" t="s">
        <v>51</v>
      </c>
      <c r="F578" s="1" t="s">
        <v>51</v>
      </c>
      <c r="G578" s="1" t="s">
        <v>52</v>
      </c>
      <c r="H578" s="1" t="s">
        <v>53</v>
      </c>
      <c r="I578" s="1" t="s">
        <v>84</v>
      </c>
      <c r="J578" s="1" t="s">
        <v>130</v>
      </c>
      <c r="K578" s="1" t="s">
        <v>11024</v>
      </c>
      <c r="L578" s="1"/>
      <c r="M578" s="20">
        <f t="shared" si="8"/>
        <v>1</v>
      </c>
    </row>
    <row r="579" spans="1:13" ht="20.100000000000001" customHeight="1" x14ac:dyDescent="0.15">
      <c r="A579" s="1" t="s">
        <v>11</v>
      </c>
      <c r="B579" s="1" t="s">
        <v>11002</v>
      </c>
      <c r="C579" s="1" t="s">
        <v>11025</v>
      </c>
      <c r="D579" s="1" t="s">
        <v>50</v>
      </c>
      <c r="E579" s="1" t="s">
        <v>51</v>
      </c>
      <c r="F579" s="1" t="s">
        <v>51</v>
      </c>
      <c r="G579" s="1" t="s">
        <v>52</v>
      </c>
      <c r="H579" s="1" t="s">
        <v>53</v>
      </c>
      <c r="I579" s="1" t="s">
        <v>84</v>
      </c>
      <c r="J579" s="1" t="s">
        <v>130</v>
      </c>
      <c r="K579" s="1" t="s">
        <v>11026</v>
      </c>
      <c r="L579" s="1"/>
      <c r="M579" s="20">
        <f t="shared" si="8"/>
        <v>1</v>
      </c>
    </row>
    <row r="580" spans="1:13" ht="20.100000000000001" customHeight="1" x14ac:dyDescent="0.15">
      <c r="A580" s="1" t="s">
        <v>11</v>
      </c>
      <c r="B580" s="1" t="s">
        <v>11002</v>
      </c>
      <c r="C580" s="1" t="s">
        <v>11027</v>
      </c>
      <c r="D580" s="1" t="s">
        <v>50</v>
      </c>
      <c r="E580" s="1" t="s">
        <v>51</v>
      </c>
      <c r="F580" s="1" t="s">
        <v>51</v>
      </c>
      <c r="G580" s="1" t="s">
        <v>52</v>
      </c>
      <c r="H580" s="1" t="s">
        <v>53</v>
      </c>
      <c r="I580" s="1" t="s">
        <v>84</v>
      </c>
      <c r="J580" s="1" t="s">
        <v>130</v>
      </c>
      <c r="K580" s="1" t="s">
        <v>11028</v>
      </c>
      <c r="L580" s="1"/>
      <c r="M580" s="20">
        <f t="shared" si="8"/>
        <v>1</v>
      </c>
    </row>
    <row r="581" spans="1:13" ht="20.100000000000001" customHeight="1" x14ac:dyDescent="0.15">
      <c r="A581" s="1" t="s">
        <v>11</v>
      </c>
      <c r="B581" s="1" t="s">
        <v>11002</v>
      </c>
      <c r="C581" s="1" t="s">
        <v>11029</v>
      </c>
      <c r="D581" s="1" t="s">
        <v>50</v>
      </c>
      <c r="E581" s="1" t="s">
        <v>51</v>
      </c>
      <c r="F581" s="1" t="s">
        <v>51</v>
      </c>
      <c r="G581" s="1" t="s">
        <v>52</v>
      </c>
      <c r="H581" s="1" t="s">
        <v>53</v>
      </c>
      <c r="I581" s="1" t="s">
        <v>84</v>
      </c>
      <c r="J581" s="1" t="s">
        <v>130</v>
      </c>
      <c r="K581" s="1" t="s">
        <v>11030</v>
      </c>
      <c r="L581" s="1"/>
      <c r="M581" s="20">
        <f t="shared" si="8"/>
        <v>1</v>
      </c>
    </row>
    <row r="582" spans="1:13" ht="20.100000000000001" customHeight="1" x14ac:dyDescent="0.15">
      <c r="A582" s="1" t="s">
        <v>11</v>
      </c>
      <c r="B582" s="1" t="s">
        <v>11002</v>
      </c>
      <c r="C582" s="1" t="s">
        <v>11031</v>
      </c>
      <c r="D582" s="1" t="s">
        <v>50</v>
      </c>
      <c r="E582" s="1" t="s">
        <v>51</v>
      </c>
      <c r="F582" s="1" t="s">
        <v>10720</v>
      </c>
      <c r="G582" s="1" t="s">
        <v>82</v>
      </c>
      <c r="H582" s="1" t="s">
        <v>180</v>
      </c>
      <c r="I582" s="1" t="s">
        <v>84</v>
      </c>
      <c r="J582" s="1" t="s">
        <v>632</v>
      </c>
      <c r="K582" s="1" t="s">
        <v>11032</v>
      </c>
      <c r="L582" s="1"/>
      <c r="M582" s="20">
        <f t="shared" si="8"/>
        <v>0</v>
      </c>
    </row>
    <row r="583" spans="1:13" ht="20.100000000000001" customHeight="1" x14ac:dyDescent="0.15">
      <c r="A583" s="1" t="s">
        <v>11</v>
      </c>
      <c r="B583" s="1" t="s">
        <v>11002</v>
      </c>
      <c r="C583" s="1" t="s">
        <v>11033</v>
      </c>
      <c r="D583" s="1" t="s">
        <v>78</v>
      </c>
      <c r="E583" s="1" t="s">
        <v>51</v>
      </c>
      <c r="F583" s="1" t="s">
        <v>51</v>
      </c>
      <c r="G583" s="1" t="s">
        <v>52</v>
      </c>
      <c r="H583" s="1" t="s">
        <v>53</v>
      </c>
      <c r="I583" s="1" t="s">
        <v>84</v>
      </c>
      <c r="J583" s="1" t="s">
        <v>130</v>
      </c>
      <c r="K583" s="1" t="s">
        <v>11034</v>
      </c>
      <c r="L583" s="1"/>
      <c r="M583" s="20">
        <f t="shared" si="8"/>
        <v>1</v>
      </c>
    </row>
    <row r="584" spans="1:13" ht="20.100000000000001" customHeight="1" x14ac:dyDescent="0.15">
      <c r="A584" s="1" t="s">
        <v>11</v>
      </c>
      <c r="B584" s="1" t="s">
        <v>11002</v>
      </c>
      <c r="C584" s="1" t="s">
        <v>11035</v>
      </c>
      <c r="D584" s="1" t="s">
        <v>78</v>
      </c>
      <c r="E584" s="1" t="s">
        <v>51</v>
      </c>
      <c r="F584" s="1" t="s">
        <v>51</v>
      </c>
      <c r="G584" s="1" t="s">
        <v>52</v>
      </c>
      <c r="H584" s="1" t="s">
        <v>53</v>
      </c>
      <c r="I584" s="1" t="s">
        <v>84</v>
      </c>
      <c r="J584" s="1" t="s">
        <v>130</v>
      </c>
      <c r="K584" s="1" t="s">
        <v>11036</v>
      </c>
      <c r="L584" s="1"/>
      <c r="M584" s="20">
        <f t="shared" si="8"/>
        <v>1</v>
      </c>
    </row>
    <row r="585" spans="1:13" ht="20.100000000000001" customHeight="1" x14ac:dyDescent="0.15">
      <c r="A585" s="1" t="s">
        <v>11</v>
      </c>
      <c r="B585" s="1" t="s">
        <v>11002</v>
      </c>
      <c r="C585" s="1" t="s">
        <v>11037</v>
      </c>
      <c r="D585" s="1" t="s">
        <v>78</v>
      </c>
      <c r="E585" s="1" t="s">
        <v>51</v>
      </c>
      <c r="F585" s="1" t="s">
        <v>51</v>
      </c>
      <c r="G585" s="1" t="s">
        <v>52</v>
      </c>
      <c r="H585" s="1" t="s">
        <v>53</v>
      </c>
      <c r="I585" s="1" t="s">
        <v>84</v>
      </c>
      <c r="J585" s="1" t="s">
        <v>130</v>
      </c>
      <c r="K585" s="1" t="s">
        <v>11038</v>
      </c>
      <c r="L585" s="1"/>
      <c r="M585" s="20">
        <f t="shared" ref="M585:M648" si="9">IF(F585="○",1,0)</f>
        <v>1</v>
      </c>
    </row>
    <row r="586" spans="1:13" ht="20.100000000000001" customHeight="1" x14ac:dyDescent="0.15">
      <c r="A586" s="1" t="s">
        <v>11</v>
      </c>
      <c r="B586" s="1" t="s">
        <v>11002</v>
      </c>
      <c r="C586" s="1" t="s">
        <v>11039</v>
      </c>
      <c r="D586" s="1" t="s">
        <v>78</v>
      </c>
      <c r="E586" s="1" t="s">
        <v>51</v>
      </c>
      <c r="F586" s="1" t="s">
        <v>51</v>
      </c>
      <c r="G586" s="1" t="s">
        <v>52</v>
      </c>
      <c r="H586" s="1" t="s">
        <v>53</v>
      </c>
      <c r="I586" s="1" t="s">
        <v>84</v>
      </c>
      <c r="J586" s="1" t="s">
        <v>130</v>
      </c>
      <c r="K586" s="1" t="s">
        <v>11040</v>
      </c>
      <c r="L586" s="1"/>
      <c r="M586" s="20">
        <f t="shared" si="9"/>
        <v>1</v>
      </c>
    </row>
    <row r="587" spans="1:13" ht="20.100000000000001" customHeight="1" x14ac:dyDescent="0.15">
      <c r="A587" s="1" t="s">
        <v>11</v>
      </c>
      <c r="B587" s="1" t="s">
        <v>11002</v>
      </c>
      <c r="C587" s="1" t="s">
        <v>11041</v>
      </c>
      <c r="D587" s="1" t="s">
        <v>78</v>
      </c>
      <c r="E587" s="1" t="s">
        <v>51</v>
      </c>
      <c r="F587" s="1" t="s">
        <v>51</v>
      </c>
      <c r="G587" s="1" t="s">
        <v>52</v>
      </c>
      <c r="H587" s="1" t="s">
        <v>53</v>
      </c>
      <c r="I587" s="1" t="s">
        <v>84</v>
      </c>
      <c r="J587" s="1" t="s">
        <v>130</v>
      </c>
      <c r="K587" s="1" t="s">
        <v>11042</v>
      </c>
      <c r="L587" s="1"/>
      <c r="M587" s="20">
        <f t="shared" si="9"/>
        <v>1</v>
      </c>
    </row>
    <row r="588" spans="1:13" ht="20.100000000000001" customHeight="1" x14ac:dyDescent="0.15">
      <c r="A588" s="1" t="s">
        <v>11</v>
      </c>
      <c r="B588" s="1" t="s">
        <v>11002</v>
      </c>
      <c r="C588" s="1" t="s">
        <v>11043</v>
      </c>
      <c r="D588" s="1" t="s">
        <v>78</v>
      </c>
      <c r="E588" s="1" t="s">
        <v>51</v>
      </c>
      <c r="F588" s="1" t="s">
        <v>51</v>
      </c>
      <c r="G588" s="1" t="s">
        <v>52</v>
      </c>
      <c r="H588" s="1" t="s">
        <v>53</v>
      </c>
      <c r="I588" s="1" t="s">
        <v>84</v>
      </c>
      <c r="J588" s="1" t="s">
        <v>130</v>
      </c>
      <c r="K588" s="1" t="s">
        <v>11044</v>
      </c>
      <c r="L588" s="1"/>
      <c r="M588" s="20">
        <f t="shared" si="9"/>
        <v>1</v>
      </c>
    </row>
    <row r="589" spans="1:13" ht="20.100000000000001" customHeight="1" x14ac:dyDescent="0.15">
      <c r="A589" s="1" t="s">
        <v>11</v>
      </c>
      <c r="B589" s="1" t="s">
        <v>11002</v>
      </c>
      <c r="C589" s="1" t="s">
        <v>11045</v>
      </c>
      <c r="D589" s="1" t="s">
        <v>78</v>
      </c>
      <c r="E589" s="1" t="s">
        <v>51</v>
      </c>
      <c r="F589" s="1" t="s">
        <v>179</v>
      </c>
      <c r="G589" s="1" t="s">
        <v>82</v>
      </c>
      <c r="H589" s="1" t="s">
        <v>4727</v>
      </c>
      <c r="I589" s="1" t="s">
        <v>447</v>
      </c>
      <c r="J589" s="1" t="s">
        <v>10867</v>
      </c>
      <c r="K589" s="1" t="s">
        <v>11046</v>
      </c>
      <c r="L589" s="1"/>
      <c r="M589" s="20">
        <f t="shared" si="9"/>
        <v>0</v>
      </c>
    </row>
    <row r="590" spans="1:13" ht="20.100000000000001" customHeight="1" x14ac:dyDescent="0.15">
      <c r="A590" s="1" t="s">
        <v>11</v>
      </c>
      <c r="B590" s="1" t="s">
        <v>11002</v>
      </c>
      <c r="C590" s="1" t="s">
        <v>11047</v>
      </c>
      <c r="D590" s="1" t="s">
        <v>78</v>
      </c>
      <c r="E590" s="1" t="s">
        <v>51</v>
      </c>
      <c r="F590" s="1" t="s">
        <v>179</v>
      </c>
      <c r="G590" s="1" t="s">
        <v>82</v>
      </c>
      <c r="H590" s="1" t="s">
        <v>4727</v>
      </c>
      <c r="I590" s="1" t="s">
        <v>447</v>
      </c>
      <c r="J590" s="1" t="s">
        <v>10867</v>
      </c>
      <c r="K590" s="1" t="s">
        <v>11048</v>
      </c>
      <c r="L590" s="1"/>
      <c r="M590" s="20">
        <f t="shared" si="9"/>
        <v>0</v>
      </c>
    </row>
    <row r="591" spans="1:13" ht="20.100000000000001" customHeight="1" x14ac:dyDescent="0.15">
      <c r="A591" s="1" t="s">
        <v>11</v>
      </c>
      <c r="B591" s="1" t="s">
        <v>11002</v>
      </c>
      <c r="C591" s="1" t="s">
        <v>11049</v>
      </c>
      <c r="D591" s="1" t="s">
        <v>78</v>
      </c>
      <c r="E591" s="1" t="s">
        <v>51</v>
      </c>
      <c r="F591" s="1" t="s">
        <v>179</v>
      </c>
      <c r="G591" s="1" t="s">
        <v>82</v>
      </c>
      <c r="H591" s="1" t="s">
        <v>4727</v>
      </c>
      <c r="I591" s="1" t="s">
        <v>447</v>
      </c>
      <c r="J591" s="1" t="s">
        <v>10867</v>
      </c>
      <c r="K591" s="1" t="s">
        <v>11050</v>
      </c>
      <c r="L591" s="1"/>
      <c r="M591" s="20">
        <f t="shared" si="9"/>
        <v>0</v>
      </c>
    </row>
    <row r="592" spans="1:13" ht="20.100000000000001" customHeight="1" x14ac:dyDescent="0.15">
      <c r="A592" s="1" t="s">
        <v>11</v>
      </c>
      <c r="B592" s="1" t="s">
        <v>11002</v>
      </c>
      <c r="C592" s="1" t="s">
        <v>11051</v>
      </c>
      <c r="D592" s="1" t="s">
        <v>78</v>
      </c>
      <c r="E592" s="1" t="s">
        <v>51</v>
      </c>
      <c r="F592" s="1" t="s">
        <v>51</v>
      </c>
      <c r="G592" s="1" t="s">
        <v>52</v>
      </c>
      <c r="H592" s="1" t="s">
        <v>53</v>
      </c>
      <c r="I592" s="1" t="s">
        <v>84</v>
      </c>
      <c r="J592" s="1" t="s">
        <v>130</v>
      </c>
      <c r="K592" s="1" t="s">
        <v>11052</v>
      </c>
      <c r="L592" s="1"/>
      <c r="M592" s="20">
        <f t="shared" si="9"/>
        <v>1</v>
      </c>
    </row>
    <row r="593" spans="1:13" ht="20.100000000000001" customHeight="1" x14ac:dyDescent="0.15">
      <c r="A593" s="1" t="s">
        <v>11</v>
      </c>
      <c r="B593" s="1" t="s">
        <v>11002</v>
      </c>
      <c r="C593" s="1" t="s">
        <v>11053</v>
      </c>
      <c r="D593" s="1" t="s">
        <v>78</v>
      </c>
      <c r="E593" s="1" t="s">
        <v>51</v>
      </c>
      <c r="F593" s="1" t="s">
        <v>51</v>
      </c>
      <c r="G593" s="1" t="s">
        <v>52</v>
      </c>
      <c r="H593" s="1" t="s">
        <v>53</v>
      </c>
      <c r="I593" s="1" t="s">
        <v>84</v>
      </c>
      <c r="J593" s="1" t="s">
        <v>130</v>
      </c>
      <c r="K593" s="1" t="s">
        <v>11054</v>
      </c>
      <c r="L593" s="1"/>
      <c r="M593" s="20">
        <f t="shared" si="9"/>
        <v>1</v>
      </c>
    </row>
    <row r="594" spans="1:13" ht="20.100000000000001" customHeight="1" x14ac:dyDescent="0.15">
      <c r="A594" s="1" t="s">
        <v>11</v>
      </c>
      <c r="B594" s="1" t="s">
        <v>11002</v>
      </c>
      <c r="C594" s="1" t="s">
        <v>11055</v>
      </c>
      <c r="D594" s="1" t="s">
        <v>78</v>
      </c>
      <c r="E594" s="1" t="s">
        <v>51</v>
      </c>
      <c r="F594" s="1" t="s">
        <v>179</v>
      </c>
      <c r="G594" s="1" t="s">
        <v>82</v>
      </c>
      <c r="H594" s="1" t="s">
        <v>180</v>
      </c>
      <c r="I594" s="1" t="s">
        <v>84</v>
      </c>
      <c r="J594" s="1" t="s">
        <v>632</v>
      </c>
      <c r="K594" s="1" t="s">
        <v>11056</v>
      </c>
      <c r="L594" s="1"/>
      <c r="M594" s="20">
        <f t="shared" si="9"/>
        <v>0</v>
      </c>
    </row>
    <row r="595" spans="1:13" ht="20.100000000000001" customHeight="1" x14ac:dyDescent="0.15">
      <c r="A595" s="1" t="s">
        <v>11</v>
      </c>
      <c r="B595" s="1" t="s">
        <v>11002</v>
      </c>
      <c r="C595" s="1" t="s">
        <v>11057</v>
      </c>
      <c r="D595" s="1" t="s">
        <v>849</v>
      </c>
      <c r="E595" s="1" t="s">
        <v>51</v>
      </c>
      <c r="F595" s="1" t="s">
        <v>10720</v>
      </c>
      <c r="G595" s="1" t="s">
        <v>82</v>
      </c>
      <c r="H595" s="1" t="s">
        <v>83</v>
      </c>
      <c r="I595" s="1" t="s">
        <v>84</v>
      </c>
      <c r="J595" s="1" t="s">
        <v>9120</v>
      </c>
      <c r="K595" s="1" t="s">
        <v>11058</v>
      </c>
      <c r="L595" s="1"/>
      <c r="M595" s="20">
        <f t="shared" si="9"/>
        <v>0</v>
      </c>
    </row>
    <row r="596" spans="1:13" ht="20.100000000000001" customHeight="1" x14ac:dyDescent="0.15">
      <c r="A596" s="1" t="s">
        <v>11</v>
      </c>
      <c r="B596" s="1" t="s">
        <v>11002</v>
      </c>
      <c r="C596" s="1" t="s">
        <v>11059</v>
      </c>
      <c r="D596" s="1" t="s">
        <v>849</v>
      </c>
      <c r="E596" s="1" t="s">
        <v>51</v>
      </c>
      <c r="F596" s="1" t="s">
        <v>10720</v>
      </c>
      <c r="G596" s="1" t="s">
        <v>82</v>
      </c>
      <c r="H596" s="1" t="s">
        <v>83</v>
      </c>
      <c r="I596" s="1" t="s">
        <v>84</v>
      </c>
      <c r="J596" s="1" t="s">
        <v>9120</v>
      </c>
      <c r="K596" s="1" t="s">
        <v>11060</v>
      </c>
      <c r="L596" s="1"/>
      <c r="M596" s="20">
        <f t="shared" si="9"/>
        <v>0</v>
      </c>
    </row>
    <row r="597" spans="1:13" ht="20.100000000000001" customHeight="1" x14ac:dyDescent="0.15">
      <c r="A597" s="1" t="s">
        <v>11</v>
      </c>
      <c r="B597" s="1" t="s">
        <v>11061</v>
      </c>
      <c r="C597" s="1" t="s">
        <v>11062</v>
      </c>
      <c r="D597" s="1" t="s">
        <v>50</v>
      </c>
      <c r="E597" s="1" t="s">
        <v>51</v>
      </c>
      <c r="F597" s="1" t="s">
        <v>51</v>
      </c>
      <c r="G597" s="1" t="s">
        <v>52</v>
      </c>
      <c r="H597" s="1" t="s">
        <v>739</v>
      </c>
      <c r="I597" s="1" t="s">
        <v>1230</v>
      </c>
      <c r="J597" s="1" t="s">
        <v>122</v>
      </c>
      <c r="K597" s="1" t="s">
        <v>11063</v>
      </c>
      <c r="L597" s="1"/>
      <c r="M597" s="20">
        <f t="shared" si="9"/>
        <v>1</v>
      </c>
    </row>
    <row r="598" spans="1:13" ht="20.100000000000001" customHeight="1" x14ac:dyDescent="0.15">
      <c r="A598" s="1" t="s">
        <v>11</v>
      </c>
      <c r="B598" s="1" t="s">
        <v>11061</v>
      </c>
      <c r="C598" s="1" t="s">
        <v>11064</v>
      </c>
      <c r="D598" s="1" t="s">
        <v>50</v>
      </c>
      <c r="E598" s="1" t="s">
        <v>51</v>
      </c>
      <c r="F598" s="1" t="s">
        <v>51</v>
      </c>
      <c r="G598" s="1" t="s">
        <v>52</v>
      </c>
      <c r="H598" s="1" t="s">
        <v>739</v>
      </c>
      <c r="I598" s="1" t="s">
        <v>1230</v>
      </c>
      <c r="J598" s="1" t="s">
        <v>122</v>
      </c>
      <c r="K598" s="1" t="s">
        <v>11065</v>
      </c>
      <c r="L598" s="1"/>
      <c r="M598" s="20">
        <f t="shared" si="9"/>
        <v>1</v>
      </c>
    </row>
    <row r="599" spans="1:13" ht="20.100000000000001" customHeight="1" x14ac:dyDescent="0.15">
      <c r="A599" s="1" t="s">
        <v>11</v>
      </c>
      <c r="B599" s="1" t="s">
        <v>11061</v>
      </c>
      <c r="C599" s="1" t="s">
        <v>11066</v>
      </c>
      <c r="D599" s="1" t="s">
        <v>78</v>
      </c>
      <c r="E599" s="1" t="s">
        <v>51</v>
      </c>
      <c r="F599" s="1" t="s">
        <v>179</v>
      </c>
      <c r="G599" s="1" t="s">
        <v>82</v>
      </c>
      <c r="H599" s="1" t="s">
        <v>2140</v>
      </c>
      <c r="I599" s="1" t="s">
        <v>447</v>
      </c>
      <c r="J599" s="1" t="s">
        <v>663</v>
      </c>
      <c r="K599" s="1" t="s">
        <v>11067</v>
      </c>
      <c r="L599" s="1"/>
      <c r="M599" s="20">
        <f t="shared" si="9"/>
        <v>0</v>
      </c>
    </row>
    <row r="600" spans="1:13" ht="20.100000000000001" customHeight="1" x14ac:dyDescent="0.15">
      <c r="A600" s="1" t="s">
        <v>11</v>
      </c>
      <c r="B600" s="1" t="s">
        <v>11061</v>
      </c>
      <c r="C600" s="1" t="s">
        <v>11068</v>
      </c>
      <c r="D600" s="1" t="s">
        <v>78</v>
      </c>
      <c r="E600" s="1" t="s">
        <v>51</v>
      </c>
      <c r="F600" s="1" t="s">
        <v>81</v>
      </c>
      <c r="G600" s="1" t="s">
        <v>82</v>
      </c>
      <c r="H600" s="1" t="s">
        <v>2140</v>
      </c>
      <c r="I600" s="1" t="s">
        <v>447</v>
      </c>
      <c r="J600" s="1" t="s">
        <v>663</v>
      </c>
      <c r="K600" s="1" t="s">
        <v>11069</v>
      </c>
      <c r="L600" s="1"/>
      <c r="M600" s="20">
        <f t="shared" si="9"/>
        <v>0</v>
      </c>
    </row>
    <row r="601" spans="1:13" ht="20.100000000000001" customHeight="1" x14ac:dyDescent="0.15">
      <c r="A601" s="1" t="s">
        <v>11</v>
      </c>
      <c r="B601" s="1" t="s">
        <v>11061</v>
      </c>
      <c r="C601" s="1" t="s">
        <v>11070</v>
      </c>
      <c r="D601" s="1" t="s">
        <v>78</v>
      </c>
      <c r="E601" s="1" t="s">
        <v>51</v>
      </c>
      <c r="F601" s="1" t="s">
        <v>51</v>
      </c>
      <c r="G601" s="1" t="s">
        <v>52</v>
      </c>
      <c r="H601" s="1" t="s">
        <v>121</v>
      </c>
      <c r="I601" s="1" t="s">
        <v>84</v>
      </c>
      <c r="J601" s="1" t="s">
        <v>122</v>
      </c>
      <c r="K601" s="1" t="s">
        <v>11071</v>
      </c>
      <c r="L601" s="1"/>
      <c r="M601" s="20">
        <f t="shared" si="9"/>
        <v>1</v>
      </c>
    </row>
    <row r="602" spans="1:13" ht="20.100000000000001" customHeight="1" x14ac:dyDescent="0.15">
      <c r="A602" s="1" t="s">
        <v>11</v>
      </c>
      <c r="B602" s="1" t="s">
        <v>11061</v>
      </c>
      <c r="C602" s="1" t="s">
        <v>11072</v>
      </c>
      <c r="D602" s="1" t="s">
        <v>78</v>
      </c>
      <c r="E602" s="1" t="s">
        <v>51</v>
      </c>
      <c r="F602" s="1" t="s">
        <v>179</v>
      </c>
      <c r="G602" s="1" t="s">
        <v>82</v>
      </c>
      <c r="H602" s="1" t="s">
        <v>2140</v>
      </c>
      <c r="I602" s="1" t="s">
        <v>447</v>
      </c>
      <c r="J602" s="1" t="s">
        <v>663</v>
      </c>
      <c r="K602" s="1" t="s">
        <v>11073</v>
      </c>
      <c r="L602" s="1"/>
      <c r="M602" s="20">
        <f t="shared" si="9"/>
        <v>0</v>
      </c>
    </row>
    <row r="603" spans="1:13" ht="20.100000000000001" customHeight="1" x14ac:dyDescent="0.15">
      <c r="A603" s="1" t="s">
        <v>11</v>
      </c>
      <c r="B603" s="1" t="s">
        <v>11061</v>
      </c>
      <c r="C603" s="1" t="s">
        <v>11074</v>
      </c>
      <c r="D603" s="1" t="s">
        <v>78</v>
      </c>
      <c r="E603" s="1" t="s">
        <v>51</v>
      </c>
      <c r="F603" s="1" t="s">
        <v>51</v>
      </c>
      <c r="G603" s="1" t="s">
        <v>52</v>
      </c>
      <c r="H603" s="1" t="s">
        <v>739</v>
      </c>
      <c r="I603" s="1" t="s">
        <v>1230</v>
      </c>
      <c r="J603" s="1" t="s">
        <v>122</v>
      </c>
      <c r="K603" s="1" t="s">
        <v>11075</v>
      </c>
      <c r="L603" s="1"/>
      <c r="M603" s="20">
        <f t="shared" si="9"/>
        <v>1</v>
      </c>
    </row>
    <row r="604" spans="1:13" ht="20.100000000000001" customHeight="1" x14ac:dyDescent="0.15">
      <c r="A604" s="1" t="s">
        <v>11</v>
      </c>
      <c r="B604" s="1" t="s">
        <v>11061</v>
      </c>
      <c r="C604" s="1" t="s">
        <v>11076</v>
      </c>
      <c r="D604" s="1" t="s">
        <v>78</v>
      </c>
      <c r="E604" s="1" t="s">
        <v>51</v>
      </c>
      <c r="F604" s="1" t="s">
        <v>51</v>
      </c>
      <c r="G604" s="1" t="s">
        <v>52</v>
      </c>
      <c r="H604" s="1" t="s">
        <v>739</v>
      </c>
      <c r="I604" s="1" t="s">
        <v>1230</v>
      </c>
      <c r="J604" s="1" t="s">
        <v>122</v>
      </c>
      <c r="K604" s="1" t="s">
        <v>11077</v>
      </c>
      <c r="L604" s="1"/>
      <c r="M604" s="20">
        <f t="shared" si="9"/>
        <v>1</v>
      </c>
    </row>
    <row r="605" spans="1:13" ht="20.100000000000001" customHeight="1" x14ac:dyDescent="0.15">
      <c r="A605" s="1" t="s">
        <v>11</v>
      </c>
      <c r="B605" s="1" t="s">
        <v>11061</v>
      </c>
      <c r="C605" s="1" t="s">
        <v>11078</v>
      </c>
      <c r="D605" s="1" t="s">
        <v>78</v>
      </c>
      <c r="E605" s="1" t="s">
        <v>51</v>
      </c>
      <c r="F605" s="1" t="s">
        <v>51</v>
      </c>
      <c r="G605" s="1" t="s">
        <v>52</v>
      </c>
      <c r="H605" s="1" t="s">
        <v>739</v>
      </c>
      <c r="I605" s="1" t="s">
        <v>1230</v>
      </c>
      <c r="J605" s="1" t="s">
        <v>122</v>
      </c>
      <c r="K605" s="1" t="s">
        <v>11079</v>
      </c>
      <c r="L605" s="1"/>
      <c r="M605" s="20">
        <f t="shared" si="9"/>
        <v>1</v>
      </c>
    </row>
    <row r="606" spans="1:13" ht="20.100000000000001" customHeight="1" x14ac:dyDescent="0.15">
      <c r="A606" s="1" t="s">
        <v>11</v>
      </c>
      <c r="B606" s="1" t="s">
        <v>11061</v>
      </c>
      <c r="C606" s="1" t="s">
        <v>11080</v>
      </c>
      <c r="D606" s="1" t="s">
        <v>78</v>
      </c>
      <c r="E606" s="1" t="s">
        <v>51</v>
      </c>
      <c r="F606" s="1" t="s">
        <v>51</v>
      </c>
      <c r="G606" s="1" t="s">
        <v>52</v>
      </c>
      <c r="H606" s="1" t="s">
        <v>739</v>
      </c>
      <c r="I606" s="1" t="s">
        <v>1230</v>
      </c>
      <c r="J606" s="1" t="s">
        <v>122</v>
      </c>
      <c r="K606" s="1" t="s">
        <v>11081</v>
      </c>
      <c r="L606" s="1"/>
      <c r="M606" s="20">
        <f t="shared" si="9"/>
        <v>1</v>
      </c>
    </row>
    <row r="607" spans="1:13" ht="20.100000000000001" customHeight="1" x14ac:dyDescent="0.15">
      <c r="A607" s="1" t="s">
        <v>11</v>
      </c>
      <c r="B607" s="1" t="s">
        <v>11061</v>
      </c>
      <c r="C607" s="1" t="s">
        <v>11082</v>
      </c>
      <c r="D607" s="1" t="s">
        <v>78</v>
      </c>
      <c r="E607" s="1" t="s">
        <v>51</v>
      </c>
      <c r="F607" s="1" t="s">
        <v>51</v>
      </c>
      <c r="G607" s="1" t="s">
        <v>52</v>
      </c>
      <c r="H607" s="1" t="s">
        <v>739</v>
      </c>
      <c r="I607" s="1" t="s">
        <v>1230</v>
      </c>
      <c r="J607" s="1" t="s">
        <v>122</v>
      </c>
      <c r="K607" s="1" t="s">
        <v>11083</v>
      </c>
      <c r="L607" s="1"/>
      <c r="M607" s="20">
        <f t="shared" si="9"/>
        <v>1</v>
      </c>
    </row>
    <row r="608" spans="1:13" ht="20.100000000000001" customHeight="1" x14ac:dyDescent="0.15">
      <c r="A608" s="1" t="s">
        <v>11</v>
      </c>
      <c r="B608" s="1" t="s">
        <v>11061</v>
      </c>
      <c r="C608" s="1" t="s">
        <v>11084</v>
      </c>
      <c r="D608" s="1" t="s">
        <v>78</v>
      </c>
      <c r="E608" s="1" t="s">
        <v>51</v>
      </c>
      <c r="F608" s="1" t="s">
        <v>179</v>
      </c>
      <c r="G608" s="1" t="s">
        <v>82</v>
      </c>
      <c r="H608" s="1" t="s">
        <v>83</v>
      </c>
      <c r="I608" s="1" t="s">
        <v>84</v>
      </c>
      <c r="J608" s="1" t="s">
        <v>9120</v>
      </c>
      <c r="K608" s="1" t="s">
        <v>11085</v>
      </c>
      <c r="L608" s="1"/>
      <c r="M608" s="20">
        <f t="shared" si="9"/>
        <v>0</v>
      </c>
    </row>
    <row r="609" spans="1:13" ht="20.100000000000001" customHeight="1" x14ac:dyDescent="0.15">
      <c r="A609" s="1" t="s">
        <v>11</v>
      </c>
      <c r="B609" s="1" t="s">
        <v>11086</v>
      </c>
      <c r="C609" s="1" t="s">
        <v>11087</v>
      </c>
      <c r="D609" s="1" t="s">
        <v>50</v>
      </c>
      <c r="E609" s="1" t="s">
        <v>51</v>
      </c>
      <c r="F609" s="1" t="s">
        <v>10720</v>
      </c>
      <c r="G609" s="1" t="s">
        <v>82</v>
      </c>
      <c r="H609" s="1" t="s">
        <v>2140</v>
      </c>
      <c r="I609" s="1" t="s">
        <v>447</v>
      </c>
      <c r="J609" s="1" t="s">
        <v>663</v>
      </c>
      <c r="K609" s="1" t="s">
        <v>11088</v>
      </c>
      <c r="L609" s="1"/>
      <c r="M609" s="20">
        <f t="shared" si="9"/>
        <v>0</v>
      </c>
    </row>
    <row r="610" spans="1:13" ht="20.100000000000001" customHeight="1" x14ac:dyDescent="0.15">
      <c r="A610" s="1" t="s">
        <v>11</v>
      </c>
      <c r="B610" s="1" t="s">
        <v>11086</v>
      </c>
      <c r="C610" s="1" t="s">
        <v>11089</v>
      </c>
      <c r="D610" s="1" t="s">
        <v>50</v>
      </c>
      <c r="E610" s="1" t="s">
        <v>51</v>
      </c>
      <c r="F610" s="1" t="s">
        <v>51</v>
      </c>
      <c r="G610" s="1" t="s">
        <v>52</v>
      </c>
      <c r="H610" s="1" t="s">
        <v>53</v>
      </c>
      <c r="I610" s="1" t="s">
        <v>84</v>
      </c>
      <c r="J610" s="1" t="s">
        <v>130</v>
      </c>
      <c r="K610" s="1" t="s">
        <v>11090</v>
      </c>
      <c r="L610" s="1"/>
      <c r="M610" s="20">
        <f t="shared" si="9"/>
        <v>1</v>
      </c>
    </row>
    <row r="611" spans="1:13" ht="20.100000000000001" customHeight="1" x14ac:dyDescent="0.15">
      <c r="A611" s="1" t="s">
        <v>11</v>
      </c>
      <c r="B611" s="1" t="s">
        <v>11086</v>
      </c>
      <c r="C611" s="1" t="s">
        <v>11091</v>
      </c>
      <c r="D611" s="1" t="s">
        <v>50</v>
      </c>
      <c r="E611" s="1" t="s">
        <v>51</v>
      </c>
      <c r="F611" s="1" t="s">
        <v>51</v>
      </c>
      <c r="G611" s="1" t="s">
        <v>52</v>
      </c>
      <c r="H611" s="1" t="s">
        <v>53</v>
      </c>
      <c r="I611" s="1" t="s">
        <v>84</v>
      </c>
      <c r="J611" s="1" t="s">
        <v>130</v>
      </c>
      <c r="K611" s="1" t="s">
        <v>11092</v>
      </c>
      <c r="L611" s="1"/>
      <c r="M611" s="20">
        <f t="shared" si="9"/>
        <v>1</v>
      </c>
    </row>
    <row r="612" spans="1:13" ht="20.100000000000001" customHeight="1" x14ac:dyDescent="0.15">
      <c r="A612" s="1" t="s">
        <v>11</v>
      </c>
      <c r="B612" s="1" t="s">
        <v>11086</v>
      </c>
      <c r="C612" s="1" t="s">
        <v>11093</v>
      </c>
      <c r="D612" s="1" t="s">
        <v>50</v>
      </c>
      <c r="E612" s="1" t="s">
        <v>51</v>
      </c>
      <c r="F612" s="1" t="s">
        <v>51</v>
      </c>
      <c r="G612" s="1" t="s">
        <v>52</v>
      </c>
      <c r="H612" s="1" t="s">
        <v>53</v>
      </c>
      <c r="I612" s="1" t="s">
        <v>84</v>
      </c>
      <c r="J612" s="1" t="s">
        <v>130</v>
      </c>
      <c r="K612" s="1" t="s">
        <v>11094</v>
      </c>
      <c r="L612" s="1"/>
      <c r="M612" s="20">
        <f t="shared" si="9"/>
        <v>1</v>
      </c>
    </row>
    <row r="613" spans="1:13" ht="20.100000000000001" customHeight="1" x14ac:dyDescent="0.15">
      <c r="A613" s="1" t="s">
        <v>11</v>
      </c>
      <c r="B613" s="1" t="s">
        <v>11086</v>
      </c>
      <c r="C613" s="1" t="s">
        <v>11095</v>
      </c>
      <c r="D613" s="1" t="s">
        <v>50</v>
      </c>
      <c r="E613" s="1" t="s">
        <v>51</v>
      </c>
      <c r="F613" s="1" t="s">
        <v>51</v>
      </c>
      <c r="G613" s="1" t="s">
        <v>52</v>
      </c>
      <c r="H613" s="1" t="s">
        <v>53</v>
      </c>
      <c r="I613" s="1" t="s">
        <v>84</v>
      </c>
      <c r="J613" s="1" t="s">
        <v>130</v>
      </c>
      <c r="K613" s="1" t="s">
        <v>11096</v>
      </c>
      <c r="L613" s="1"/>
      <c r="M613" s="20">
        <f t="shared" si="9"/>
        <v>1</v>
      </c>
    </row>
    <row r="614" spans="1:13" ht="20.100000000000001" customHeight="1" x14ac:dyDescent="0.15">
      <c r="A614" s="1" t="s">
        <v>11</v>
      </c>
      <c r="B614" s="1" t="s">
        <v>11086</v>
      </c>
      <c r="C614" s="1" t="s">
        <v>11097</v>
      </c>
      <c r="D614" s="1" t="s">
        <v>50</v>
      </c>
      <c r="E614" s="1" t="s">
        <v>51</v>
      </c>
      <c r="F614" s="1" t="s">
        <v>51</v>
      </c>
      <c r="G614" s="1" t="s">
        <v>52</v>
      </c>
      <c r="H614" s="1" t="s">
        <v>53</v>
      </c>
      <c r="I614" s="1" t="s">
        <v>84</v>
      </c>
      <c r="J614" s="1" t="s">
        <v>130</v>
      </c>
      <c r="K614" s="1" t="s">
        <v>11098</v>
      </c>
      <c r="L614" s="1"/>
      <c r="M614" s="20">
        <f t="shared" si="9"/>
        <v>1</v>
      </c>
    </row>
    <row r="615" spans="1:13" ht="20.100000000000001" customHeight="1" x14ac:dyDescent="0.15">
      <c r="A615" s="1" t="s">
        <v>11</v>
      </c>
      <c r="B615" s="1" t="s">
        <v>11086</v>
      </c>
      <c r="C615" s="1" t="s">
        <v>11099</v>
      </c>
      <c r="D615" s="1" t="s">
        <v>50</v>
      </c>
      <c r="E615" s="1" t="s">
        <v>51</v>
      </c>
      <c r="F615" s="1" t="s">
        <v>51</v>
      </c>
      <c r="G615" s="1" t="s">
        <v>52</v>
      </c>
      <c r="H615" s="1" t="s">
        <v>53</v>
      </c>
      <c r="I615" s="1" t="s">
        <v>84</v>
      </c>
      <c r="J615" s="1" t="s">
        <v>130</v>
      </c>
      <c r="K615" s="1" t="s">
        <v>11100</v>
      </c>
      <c r="L615" s="1"/>
      <c r="M615" s="20">
        <f t="shared" si="9"/>
        <v>1</v>
      </c>
    </row>
    <row r="616" spans="1:13" ht="20.100000000000001" customHeight="1" x14ac:dyDescent="0.15">
      <c r="A616" s="1" t="s">
        <v>11</v>
      </c>
      <c r="B616" s="1" t="s">
        <v>11086</v>
      </c>
      <c r="C616" s="1" t="s">
        <v>11101</v>
      </c>
      <c r="D616" s="1" t="s">
        <v>50</v>
      </c>
      <c r="E616" s="1" t="s">
        <v>51</v>
      </c>
      <c r="F616" s="1" t="s">
        <v>51</v>
      </c>
      <c r="G616" s="1" t="s">
        <v>52</v>
      </c>
      <c r="H616" s="1" t="s">
        <v>53</v>
      </c>
      <c r="I616" s="1" t="s">
        <v>84</v>
      </c>
      <c r="J616" s="1" t="s">
        <v>130</v>
      </c>
      <c r="K616" s="1" t="s">
        <v>11102</v>
      </c>
      <c r="L616" s="1"/>
      <c r="M616" s="20">
        <f t="shared" si="9"/>
        <v>1</v>
      </c>
    </row>
    <row r="617" spans="1:13" ht="20.100000000000001" customHeight="1" x14ac:dyDescent="0.15">
      <c r="A617" s="1" t="s">
        <v>11</v>
      </c>
      <c r="B617" s="1" t="s">
        <v>11086</v>
      </c>
      <c r="C617" s="1" t="s">
        <v>11103</v>
      </c>
      <c r="D617" s="1" t="s">
        <v>50</v>
      </c>
      <c r="E617" s="1" t="s">
        <v>51</v>
      </c>
      <c r="F617" s="1" t="s">
        <v>51</v>
      </c>
      <c r="G617" s="1" t="s">
        <v>52</v>
      </c>
      <c r="H617" s="1" t="s">
        <v>53</v>
      </c>
      <c r="I617" s="1" t="s">
        <v>84</v>
      </c>
      <c r="J617" s="1" t="s">
        <v>130</v>
      </c>
      <c r="K617" s="1" t="s">
        <v>11104</v>
      </c>
      <c r="L617" s="1"/>
      <c r="M617" s="20">
        <f t="shared" si="9"/>
        <v>1</v>
      </c>
    </row>
    <row r="618" spans="1:13" ht="20.100000000000001" customHeight="1" x14ac:dyDescent="0.15">
      <c r="A618" s="1" t="s">
        <v>11</v>
      </c>
      <c r="B618" s="1" t="s">
        <v>11086</v>
      </c>
      <c r="C618" s="1" t="s">
        <v>11105</v>
      </c>
      <c r="D618" s="1" t="s">
        <v>50</v>
      </c>
      <c r="E618" s="1" t="s">
        <v>51</v>
      </c>
      <c r="F618" s="1" t="s">
        <v>51</v>
      </c>
      <c r="G618" s="1" t="s">
        <v>52</v>
      </c>
      <c r="H618" s="1" t="s">
        <v>53</v>
      </c>
      <c r="I618" s="1" t="s">
        <v>84</v>
      </c>
      <c r="J618" s="1" t="s">
        <v>130</v>
      </c>
      <c r="K618" s="1" t="s">
        <v>11106</v>
      </c>
      <c r="L618" s="1"/>
      <c r="M618" s="20">
        <f t="shared" si="9"/>
        <v>1</v>
      </c>
    </row>
    <row r="619" spans="1:13" ht="20.100000000000001" customHeight="1" x14ac:dyDescent="0.15">
      <c r="A619" s="1" t="s">
        <v>11</v>
      </c>
      <c r="B619" s="1" t="s">
        <v>11086</v>
      </c>
      <c r="C619" s="1" t="s">
        <v>11107</v>
      </c>
      <c r="D619" s="1" t="s">
        <v>50</v>
      </c>
      <c r="E619" s="1" t="s">
        <v>51</v>
      </c>
      <c r="F619" s="1" t="s">
        <v>51</v>
      </c>
      <c r="G619" s="1" t="s">
        <v>52</v>
      </c>
      <c r="H619" s="1" t="s">
        <v>53</v>
      </c>
      <c r="I619" s="1" t="s">
        <v>84</v>
      </c>
      <c r="J619" s="1" t="s">
        <v>130</v>
      </c>
      <c r="K619" s="1" t="s">
        <v>11108</v>
      </c>
      <c r="L619" s="1"/>
      <c r="M619" s="20">
        <f t="shared" si="9"/>
        <v>1</v>
      </c>
    </row>
    <row r="620" spans="1:13" ht="20.100000000000001" customHeight="1" x14ac:dyDescent="0.15">
      <c r="A620" s="1" t="s">
        <v>11</v>
      </c>
      <c r="B620" s="1" t="s">
        <v>11086</v>
      </c>
      <c r="C620" s="1" t="s">
        <v>11109</v>
      </c>
      <c r="D620" s="1" t="s">
        <v>50</v>
      </c>
      <c r="E620" s="1" t="s">
        <v>51</v>
      </c>
      <c r="F620" s="1" t="s">
        <v>51</v>
      </c>
      <c r="G620" s="1" t="s">
        <v>52</v>
      </c>
      <c r="H620" s="1" t="s">
        <v>53</v>
      </c>
      <c r="I620" s="1" t="s">
        <v>84</v>
      </c>
      <c r="J620" s="1" t="s">
        <v>130</v>
      </c>
      <c r="K620" s="1" t="s">
        <v>11110</v>
      </c>
      <c r="L620" s="1"/>
      <c r="M620" s="20">
        <f t="shared" si="9"/>
        <v>1</v>
      </c>
    </row>
    <row r="621" spans="1:13" ht="20.100000000000001" customHeight="1" x14ac:dyDescent="0.15">
      <c r="A621" s="1" t="s">
        <v>11</v>
      </c>
      <c r="B621" s="1" t="s">
        <v>11086</v>
      </c>
      <c r="C621" s="1" t="s">
        <v>11111</v>
      </c>
      <c r="D621" s="1" t="s">
        <v>50</v>
      </c>
      <c r="E621" s="1" t="s">
        <v>51</v>
      </c>
      <c r="F621" s="1" t="s">
        <v>51</v>
      </c>
      <c r="G621" s="1" t="s">
        <v>52</v>
      </c>
      <c r="H621" s="1" t="s">
        <v>53</v>
      </c>
      <c r="I621" s="1" t="s">
        <v>84</v>
      </c>
      <c r="J621" s="1" t="s">
        <v>130</v>
      </c>
      <c r="K621" s="1" t="s">
        <v>11112</v>
      </c>
      <c r="L621" s="1"/>
      <c r="M621" s="20">
        <f t="shared" si="9"/>
        <v>1</v>
      </c>
    </row>
    <row r="622" spans="1:13" ht="20.100000000000001" customHeight="1" x14ac:dyDescent="0.15">
      <c r="A622" s="1" t="s">
        <v>11</v>
      </c>
      <c r="B622" s="1" t="s">
        <v>11086</v>
      </c>
      <c r="C622" s="1" t="s">
        <v>11113</v>
      </c>
      <c r="D622" s="1" t="s">
        <v>50</v>
      </c>
      <c r="E622" s="1" t="s">
        <v>51</v>
      </c>
      <c r="F622" s="1" t="s">
        <v>51</v>
      </c>
      <c r="G622" s="1" t="s">
        <v>52</v>
      </c>
      <c r="H622" s="1" t="s">
        <v>53</v>
      </c>
      <c r="I622" s="1" t="s">
        <v>84</v>
      </c>
      <c r="J622" s="1" t="s">
        <v>130</v>
      </c>
      <c r="K622" s="1" t="s">
        <v>11114</v>
      </c>
      <c r="L622" s="1"/>
      <c r="M622" s="20">
        <f t="shared" si="9"/>
        <v>1</v>
      </c>
    </row>
    <row r="623" spans="1:13" ht="20.100000000000001" customHeight="1" x14ac:dyDescent="0.15">
      <c r="A623" s="1" t="s">
        <v>11</v>
      </c>
      <c r="B623" s="1" t="s">
        <v>11086</v>
      </c>
      <c r="C623" s="1" t="s">
        <v>11115</v>
      </c>
      <c r="D623" s="1" t="s">
        <v>50</v>
      </c>
      <c r="E623" s="1" t="s">
        <v>51</v>
      </c>
      <c r="F623" s="1" t="s">
        <v>51</v>
      </c>
      <c r="G623" s="1" t="s">
        <v>52</v>
      </c>
      <c r="H623" s="1" t="s">
        <v>53</v>
      </c>
      <c r="I623" s="1" t="s">
        <v>84</v>
      </c>
      <c r="J623" s="1" t="s">
        <v>130</v>
      </c>
      <c r="K623" s="1" t="s">
        <v>11116</v>
      </c>
      <c r="L623" s="1"/>
      <c r="M623" s="20">
        <f t="shared" si="9"/>
        <v>1</v>
      </c>
    </row>
    <row r="624" spans="1:13" ht="20.100000000000001" customHeight="1" x14ac:dyDescent="0.15">
      <c r="A624" s="1" t="s">
        <v>11</v>
      </c>
      <c r="B624" s="1" t="s">
        <v>11086</v>
      </c>
      <c r="C624" s="1" t="s">
        <v>11117</v>
      </c>
      <c r="D624" s="1" t="s">
        <v>78</v>
      </c>
      <c r="E624" s="1" t="s">
        <v>51</v>
      </c>
      <c r="F624" s="1" t="s">
        <v>51</v>
      </c>
      <c r="G624" s="1" t="s">
        <v>52</v>
      </c>
      <c r="H624" s="1" t="s">
        <v>53</v>
      </c>
      <c r="I624" s="1" t="s">
        <v>84</v>
      </c>
      <c r="J624" s="1" t="s">
        <v>130</v>
      </c>
      <c r="K624" s="1" t="s">
        <v>11118</v>
      </c>
      <c r="L624" s="1"/>
      <c r="M624" s="20">
        <f t="shared" si="9"/>
        <v>1</v>
      </c>
    </row>
    <row r="625" spans="1:13" ht="20.100000000000001" customHeight="1" x14ac:dyDescent="0.15">
      <c r="A625" s="1" t="s">
        <v>11</v>
      </c>
      <c r="B625" s="1" t="s">
        <v>11086</v>
      </c>
      <c r="C625" s="1" t="s">
        <v>11119</v>
      </c>
      <c r="D625" s="1" t="s">
        <v>78</v>
      </c>
      <c r="E625" s="1" t="s">
        <v>51</v>
      </c>
      <c r="F625" s="1" t="s">
        <v>51</v>
      </c>
      <c r="G625" s="1" t="s">
        <v>52</v>
      </c>
      <c r="H625" s="1" t="s">
        <v>53</v>
      </c>
      <c r="I625" s="1" t="s">
        <v>84</v>
      </c>
      <c r="J625" s="1" t="s">
        <v>130</v>
      </c>
      <c r="K625" s="1" t="s">
        <v>11120</v>
      </c>
      <c r="L625" s="1"/>
      <c r="M625" s="20">
        <f t="shared" si="9"/>
        <v>1</v>
      </c>
    </row>
    <row r="626" spans="1:13" ht="20.100000000000001" customHeight="1" x14ac:dyDescent="0.15">
      <c r="A626" s="1" t="s">
        <v>11</v>
      </c>
      <c r="B626" s="1" t="s">
        <v>11086</v>
      </c>
      <c r="C626" s="1" t="s">
        <v>11121</v>
      </c>
      <c r="D626" s="1" t="s">
        <v>78</v>
      </c>
      <c r="E626" s="1" t="s">
        <v>51</v>
      </c>
      <c r="F626" s="1" t="s">
        <v>51</v>
      </c>
      <c r="G626" s="1" t="s">
        <v>52</v>
      </c>
      <c r="H626" s="1" t="s">
        <v>53</v>
      </c>
      <c r="I626" s="1" t="s">
        <v>84</v>
      </c>
      <c r="J626" s="1" t="s">
        <v>130</v>
      </c>
      <c r="K626" s="1" t="s">
        <v>11122</v>
      </c>
      <c r="L626" s="1"/>
      <c r="M626" s="20">
        <f t="shared" si="9"/>
        <v>1</v>
      </c>
    </row>
    <row r="627" spans="1:13" ht="20.100000000000001" customHeight="1" x14ac:dyDescent="0.15">
      <c r="A627" s="1" t="s">
        <v>11</v>
      </c>
      <c r="B627" s="1" t="s">
        <v>11086</v>
      </c>
      <c r="C627" s="1" t="s">
        <v>11123</v>
      </c>
      <c r="D627" s="1" t="s">
        <v>78</v>
      </c>
      <c r="E627" s="1" t="s">
        <v>51</v>
      </c>
      <c r="F627" s="1" t="s">
        <v>179</v>
      </c>
      <c r="G627" s="1" t="s">
        <v>82</v>
      </c>
      <c r="H627" s="1" t="s">
        <v>2140</v>
      </c>
      <c r="I627" s="1" t="s">
        <v>447</v>
      </c>
      <c r="J627" s="1" t="s">
        <v>663</v>
      </c>
      <c r="K627" s="1" t="s">
        <v>11124</v>
      </c>
      <c r="L627" s="1"/>
      <c r="M627" s="20">
        <f t="shared" si="9"/>
        <v>0</v>
      </c>
    </row>
    <row r="628" spans="1:13" ht="20.100000000000001" customHeight="1" x14ac:dyDescent="0.15">
      <c r="A628" s="1" t="s">
        <v>11</v>
      </c>
      <c r="B628" s="1" t="s">
        <v>11086</v>
      </c>
      <c r="C628" s="1" t="s">
        <v>11125</v>
      </c>
      <c r="D628" s="1" t="s">
        <v>78</v>
      </c>
      <c r="E628" s="1" t="s">
        <v>51</v>
      </c>
      <c r="F628" s="1" t="s">
        <v>179</v>
      </c>
      <c r="G628" s="1" t="s">
        <v>82</v>
      </c>
      <c r="H628" s="1" t="s">
        <v>2140</v>
      </c>
      <c r="I628" s="1" t="s">
        <v>447</v>
      </c>
      <c r="J628" s="1" t="s">
        <v>663</v>
      </c>
      <c r="K628" s="1" t="s">
        <v>11126</v>
      </c>
      <c r="L628" s="1"/>
      <c r="M628" s="20">
        <f t="shared" si="9"/>
        <v>0</v>
      </c>
    </row>
    <row r="629" spans="1:13" ht="20.100000000000001" customHeight="1" x14ac:dyDescent="0.15">
      <c r="A629" s="1" t="s">
        <v>11</v>
      </c>
      <c r="B629" s="1" t="s">
        <v>11086</v>
      </c>
      <c r="C629" s="1" t="s">
        <v>11127</v>
      </c>
      <c r="D629" s="1" t="s">
        <v>78</v>
      </c>
      <c r="E629" s="1" t="s">
        <v>51</v>
      </c>
      <c r="F629" s="1" t="s">
        <v>51</v>
      </c>
      <c r="G629" s="1" t="s">
        <v>52</v>
      </c>
      <c r="H629" s="1" t="s">
        <v>53</v>
      </c>
      <c r="I629" s="1" t="s">
        <v>84</v>
      </c>
      <c r="J629" s="1" t="s">
        <v>130</v>
      </c>
      <c r="K629" s="1" t="s">
        <v>11128</v>
      </c>
      <c r="L629" s="1"/>
      <c r="M629" s="20">
        <f t="shared" si="9"/>
        <v>1</v>
      </c>
    </row>
    <row r="630" spans="1:13" ht="20.100000000000001" customHeight="1" x14ac:dyDescent="0.15">
      <c r="A630" s="1" t="s">
        <v>11</v>
      </c>
      <c r="B630" s="1" t="s">
        <v>11086</v>
      </c>
      <c r="C630" s="1" t="s">
        <v>11129</v>
      </c>
      <c r="D630" s="1" t="s">
        <v>78</v>
      </c>
      <c r="E630" s="1" t="s">
        <v>51</v>
      </c>
      <c r="F630" s="1" t="s">
        <v>51</v>
      </c>
      <c r="G630" s="1" t="s">
        <v>52</v>
      </c>
      <c r="H630" s="1" t="s">
        <v>53</v>
      </c>
      <c r="I630" s="1" t="s">
        <v>84</v>
      </c>
      <c r="J630" s="1" t="s">
        <v>130</v>
      </c>
      <c r="K630" s="1" t="s">
        <v>11130</v>
      </c>
      <c r="L630" s="1"/>
      <c r="M630" s="20">
        <f t="shared" si="9"/>
        <v>1</v>
      </c>
    </row>
    <row r="631" spans="1:13" ht="20.100000000000001" customHeight="1" x14ac:dyDescent="0.15">
      <c r="A631" s="1" t="s">
        <v>11</v>
      </c>
      <c r="B631" s="1" t="s">
        <v>11086</v>
      </c>
      <c r="C631" s="1" t="s">
        <v>11131</v>
      </c>
      <c r="D631" s="1" t="s">
        <v>78</v>
      </c>
      <c r="E631" s="1" t="s">
        <v>51</v>
      </c>
      <c r="F631" s="1" t="s">
        <v>51</v>
      </c>
      <c r="G631" s="1" t="s">
        <v>52</v>
      </c>
      <c r="H631" s="1" t="s">
        <v>53</v>
      </c>
      <c r="I631" s="1" t="s">
        <v>84</v>
      </c>
      <c r="J631" s="1" t="s">
        <v>130</v>
      </c>
      <c r="K631" s="1" t="s">
        <v>11132</v>
      </c>
      <c r="L631" s="1"/>
      <c r="M631" s="20">
        <f t="shared" si="9"/>
        <v>1</v>
      </c>
    </row>
    <row r="632" spans="1:13" ht="20.100000000000001" customHeight="1" x14ac:dyDescent="0.15">
      <c r="A632" s="1" t="s">
        <v>11</v>
      </c>
      <c r="B632" s="1" t="s">
        <v>11086</v>
      </c>
      <c r="C632" s="1" t="s">
        <v>11133</v>
      </c>
      <c r="D632" s="1" t="s">
        <v>78</v>
      </c>
      <c r="E632" s="1" t="s">
        <v>51</v>
      </c>
      <c r="F632" s="1" t="s">
        <v>51</v>
      </c>
      <c r="G632" s="1" t="s">
        <v>52</v>
      </c>
      <c r="H632" s="1" t="s">
        <v>53</v>
      </c>
      <c r="I632" s="1" t="s">
        <v>84</v>
      </c>
      <c r="J632" s="1" t="s">
        <v>130</v>
      </c>
      <c r="K632" s="1" t="s">
        <v>11134</v>
      </c>
      <c r="L632" s="1"/>
      <c r="M632" s="20">
        <f t="shared" si="9"/>
        <v>1</v>
      </c>
    </row>
    <row r="633" spans="1:13" ht="20.100000000000001" customHeight="1" x14ac:dyDescent="0.15">
      <c r="A633" s="1" t="s">
        <v>11</v>
      </c>
      <c r="B633" s="1" t="s">
        <v>11086</v>
      </c>
      <c r="C633" s="1" t="s">
        <v>11135</v>
      </c>
      <c r="D633" s="1" t="s">
        <v>78</v>
      </c>
      <c r="E633" s="1" t="s">
        <v>51</v>
      </c>
      <c r="F633" s="1" t="s">
        <v>51</v>
      </c>
      <c r="G633" s="1" t="s">
        <v>52</v>
      </c>
      <c r="H633" s="1" t="s">
        <v>53</v>
      </c>
      <c r="I633" s="1" t="s">
        <v>84</v>
      </c>
      <c r="J633" s="1" t="s">
        <v>130</v>
      </c>
      <c r="K633" s="1" t="s">
        <v>11136</v>
      </c>
      <c r="L633" s="1"/>
      <c r="M633" s="20">
        <f t="shared" si="9"/>
        <v>1</v>
      </c>
    </row>
    <row r="634" spans="1:13" ht="20.100000000000001" customHeight="1" x14ac:dyDescent="0.15">
      <c r="A634" s="1" t="s">
        <v>11</v>
      </c>
      <c r="B634" s="1" t="s">
        <v>11086</v>
      </c>
      <c r="C634" s="1" t="s">
        <v>11137</v>
      </c>
      <c r="D634" s="1" t="s">
        <v>78</v>
      </c>
      <c r="E634" s="1" t="s">
        <v>51</v>
      </c>
      <c r="F634" s="1" t="s">
        <v>179</v>
      </c>
      <c r="G634" s="1" t="s">
        <v>82</v>
      </c>
      <c r="H634" s="1" t="s">
        <v>4727</v>
      </c>
      <c r="I634" s="1" t="s">
        <v>447</v>
      </c>
      <c r="J634" s="1" t="s">
        <v>10867</v>
      </c>
      <c r="K634" s="1" t="s">
        <v>11138</v>
      </c>
      <c r="L634" s="1"/>
      <c r="M634" s="20">
        <f t="shared" si="9"/>
        <v>0</v>
      </c>
    </row>
    <row r="635" spans="1:13" ht="20.100000000000001" customHeight="1" x14ac:dyDescent="0.15">
      <c r="A635" s="1" t="s">
        <v>11</v>
      </c>
      <c r="B635" s="1" t="s">
        <v>11086</v>
      </c>
      <c r="C635" s="1" t="s">
        <v>11139</v>
      </c>
      <c r="D635" s="1" t="s">
        <v>78</v>
      </c>
      <c r="E635" s="1" t="s">
        <v>51</v>
      </c>
      <c r="F635" s="1" t="s">
        <v>51</v>
      </c>
      <c r="G635" s="1" t="s">
        <v>52</v>
      </c>
      <c r="H635" s="1" t="s">
        <v>53</v>
      </c>
      <c r="I635" s="1" t="s">
        <v>84</v>
      </c>
      <c r="J635" s="1" t="s">
        <v>130</v>
      </c>
      <c r="K635" s="1" t="s">
        <v>11140</v>
      </c>
      <c r="L635" s="1"/>
      <c r="M635" s="20">
        <f t="shared" si="9"/>
        <v>1</v>
      </c>
    </row>
    <row r="636" spans="1:13" ht="20.100000000000001" customHeight="1" x14ac:dyDescent="0.15">
      <c r="A636" s="1" t="s">
        <v>11</v>
      </c>
      <c r="B636" s="1" t="s">
        <v>11086</v>
      </c>
      <c r="C636" s="1" t="s">
        <v>11141</v>
      </c>
      <c r="D636" s="1" t="s">
        <v>78</v>
      </c>
      <c r="E636" s="1" t="s">
        <v>51</v>
      </c>
      <c r="F636" s="1" t="s">
        <v>51</v>
      </c>
      <c r="G636" s="1" t="s">
        <v>52</v>
      </c>
      <c r="H636" s="1" t="s">
        <v>53</v>
      </c>
      <c r="I636" s="1" t="s">
        <v>84</v>
      </c>
      <c r="J636" s="1" t="s">
        <v>130</v>
      </c>
      <c r="K636" s="1" t="s">
        <v>11142</v>
      </c>
      <c r="L636" s="1"/>
      <c r="M636" s="20">
        <f t="shared" si="9"/>
        <v>1</v>
      </c>
    </row>
    <row r="637" spans="1:13" ht="20.100000000000001" customHeight="1" x14ac:dyDescent="0.15">
      <c r="A637" s="1" t="s">
        <v>11</v>
      </c>
      <c r="B637" s="1" t="s">
        <v>11086</v>
      </c>
      <c r="C637" s="1" t="s">
        <v>11143</v>
      </c>
      <c r="D637" s="1" t="s">
        <v>78</v>
      </c>
      <c r="E637" s="1" t="s">
        <v>51</v>
      </c>
      <c r="F637" s="1" t="s">
        <v>51</v>
      </c>
      <c r="G637" s="1" t="s">
        <v>52</v>
      </c>
      <c r="H637" s="1" t="s">
        <v>53</v>
      </c>
      <c r="I637" s="1" t="s">
        <v>84</v>
      </c>
      <c r="J637" s="1" t="s">
        <v>130</v>
      </c>
      <c r="K637" s="1" t="s">
        <v>11144</v>
      </c>
      <c r="L637" s="1"/>
      <c r="M637" s="20">
        <f t="shared" si="9"/>
        <v>1</v>
      </c>
    </row>
    <row r="638" spans="1:13" ht="20.100000000000001" customHeight="1" x14ac:dyDescent="0.15">
      <c r="A638" s="1" t="s">
        <v>11</v>
      </c>
      <c r="B638" s="1" t="s">
        <v>11086</v>
      </c>
      <c r="C638" s="1" t="s">
        <v>11145</v>
      </c>
      <c r="D638" s="1" t="s">
        <v>78</v>
      </c>
      <c r="E638" s="1" t="s">
        <v>51</v>
      </c>
      <c r="F638" s="1" t="s">
        <v>51</v>
      </c>
      <c r="G638" s="1" t="s">
        <v>52</v>
      </c>
      <c r="H638" s="1" t="s">
        <v>53</v>
      </c>
      <c r="I638" s="1" t="s">
        <v>84</v>
      </c>
      <c r="J638" s="1" t="s">
        <v>130</v>
      </c>
      <c r="K638" s="1" t="s">
        <v>11146</v>
      </c>
      <c r="L638" s="1"/>
      <c r="M638" s="20">
        <f t="shared" si="9"/>
        <v>1</v>
      </c>
    </row>
    <row r="639" spans="1:13" ht="20.100000000000001" customHeight="1" x14ac:dyDescent="0.15">
      <c r="A639" s="1" t="s">
        <v>11</v>
      </c>
      <c r="B639" s="1" t="s">
        <v>11147</v>
      </c>
      <c r="C639" s="1" t="s">
        <v>11148</v>
      </c>
      <c r="D639" s="1" t="s">
        <v>50</v>
      </c>
      <c r="E639" s="1" t="s">
        <v>51</v>
      </c>
      <c r="F639" s="1" t="s">
        <v>51</v>
      </c>
      <c r="G639" s="1" t="s">
        <v>82</v>
      </c>
      <c r="H639" s="1" t="s">
        <v>729</v>
      </c>
      <c r="I639" s="1" t="s">
        <v>1230</v>
      </c>
      <c r="J639" s="1" t="s">
        <v>2362</v>
      </c>
      <c r="K639" s="1" t="s">
        <v>11149</v>
      </c>
      <c r="L639" s="1"/>
      <c r="M639" s="20">
        <f t="shared" si="9"/>
        <v>1</v>
      </c>
    </row>
    <row r="640" spans="1:13" ht="20.100000000000001" customHeight="1" x14ac:dyDescent="0.15">
      <c r="A640" s="1" t="s">
        <v>11</v>
      </c>
      <c r="B640" s="1" t="s">
        <v>11147</v>
      </c>
      <c r="C640" s="1" t="s">
        <v>11150</v>
      </c>
      <c r="D640" s="1" t="s">
        <v>50</v>
      </c>
      <c r="E640" s="1" t="s">
        <v>51</v>
      </c>
      <c r="F640" s="1" t="s">
        <v>51</v>
      </c>
      <c r="G640" s="1" t="s">
        <v>82</v>
      </c>
      <c r="H640" s="1" t="s">
        <v>729</v>
      </c>
      <c r="I640" s="1" t="s">
        <v>1230</v>
      </c>
      <c r="J640" s="1" t="s">
        <v>2362</v>
      </c>
      <c r="K640" s="1" t="s">
        <v>11151</v>
      </c>
      <c r="L640" s="1"/>
      <c r="M640" s="20">
        <f t="shared" si="9"/>
        <v>1</v>
      </c>
    </row>
    <row r="641" spans="1:13" ht="20.100000000000001" customHeight="1" x14ac:dyDescent="0.15">
      <c r="A641" s="1" t="s">
        <v>11</v>
      </c>
      <c r="B641" s="1" t="s">
        <v>11147</v>
      </c>
      <c r="C641" s="1" t="s">
        <v>11152</v>
      </c>
      <c r="D641" s="1" t="s">
        <v>50</v>
      </c>
      <c r="E641" s="1" t="s">
        <v>51</v>
      </c>
      <c r="F641" s="1" t="s">
        <v>51</v>
      </c>
      <c r="G641" s="1" t="s">
        <v>82</v>
      </c>
      <c r="H641" s="1" t="s">
        <v>729</v>
      </c>
      <c r="I641" s="1" t="s">
        <v>1230</v>
      </c>
      <c r="J641" s="1" t="s">
        <v>2362</v>
      </c>
      <c r="K641" s="1" t="s">
        <v>11153</v>
      </c>
      <c r="L641" s="1"/>
      <c r="M641" s="20">
        <f t="shared" si="9"/>
        <v>1</v>
      </c>
    </row>
    <row r="642" spans="1:13" ht="20.100000000000001" customHeight="1" x14ac:dyDescent="0.15">
      <c r="A642" s="1" t="s">
        <v>11</v>
      </c>
      <c r="B642" s="1" t="s">
        <v>11147</v>
      </c>
      <c r="C642" s="1" t="s">
        <v>11154</v>
      </c>
      <c r="D642" s="1" t="s">
        <v>50</v>
      </c>
      <c r="E642" s="1" t="s">
        <v>51</v>
      </c>
      <c r="F642" s="1" t="s">
        <v>51</v>
      </c>
      <c r="G642" s="1" t="s">
        <v>82</v>
      </c>
      <c r="H642" s="1" t="s">
        <v>729</v>
      </c>
      <c r="I642" s="1" t="s">
        <v>1230</v>
      </c>
      <c r="J642" s="1" t="s">
        <v>2362</v>
      </c>
      <c r="K642" s="1" t="s">
        <v>11155</v>
      </c>
      <c r="L642" s="1"/>
      <c r="M642" s="20">
        <f t="shared" si="9"/>
        <v>1</v>
      </c>
    </row>
    <row r="643" spans="1:13" ht="20.100000000000001" customHeight="1" x14ac:dyDescent="0.15">
      <c r="A643" s="1" t="s">
        <v>11</v>
      </c>
      <c r="B643" s="1" t="s">
        <v>11147</v>
      </c>
      <c r="C643" s="1" t="s">
        <v>11156</v>
      </c>
      <c r="D643" s="1" t="s">
        <v>50</v>
      </c>
      <c r="E643" s="1" t="s">
        <v>51</v>
      </c>
      <c r="F643" s="1" t="s">
        <v>51</v>
      </c>
      <c r="G643" s="1" t="s">
        <v>82</v>
      </c>
      <c r="H643" s="1" t="s">
        <v>729</v>
      </c>
      <c r="I643" s="1" t="s">
        <v>1230</v>
      </c>
      <c r="J643" s="1" t="s">
        <v>2362</v>
      </c>
      <c r="K643" s="1" t="s">
        <v>11157</v>
      </c>
      <c r="L643" s="1"/>
      <c r="M643" s="20">
        <f t="shared" si="9"/>
        <v>1</v>
      </c>
    </row>
    <row r="644" spans="1:13" ht="20.100000000000001" customHeight="1" x14ac:dyDescent="0.15">
      <c r="A644" s="1" t="s">
        <v>11</v>
      </c>
      <c r="B644" s="1" t="s">
        <v>11147</v>
      </c>
      <c r="C644" s="1" t="s">
        <v>11158</v>
      </c>
      <c r="D644" s="1" t="s">
        <v>849</v>
      </c>
      <c r="E644" s="1" t="s">
        <v>51</v>
      </c>
      <c r="F644" s="1" t="s">
        <v>10720</v>
      </c>
      <c r="G644" s="1" t="s">
        <v>82</v>
      </c>
      <c r="H644" s="1" t="s">
        <v>83</v>
      </c>
      <c r="I644" s="1" t="s">
        <v>84</v>
      </c>
      <c r="J644" s="1" t="s">
        <v>9120</v>
      </c>
      <c r="K644" s="1" t="s">
        <v>11159</v>
      </c>
      <c r="L644" s="1"/>
      <c r="M644" s="20">
        <f t="shared" si="9"/>
        <v>0</v>
      </c>
    </row>
    <row r="645" spans="1:13" ht="20.100000000000001" customHeight="1" x14ac:dyDescent="0.15">
      <c r="A645" s="1" t="s">
        <v>11</v>
      </c>
      <c r="B645" s="1" t="s">
        <v>11147</v>
      </c>
      <c r="C645" s="1" t="s">
        <v>11160</v>
      </c>
      <c r="D645" s="1" t="s">
        <v>849</v>
      </c>
      <c r="E645" s="1" t="s">
        <v>51</v>
      </c>
      <c r="F645" s="1" t="s">
        <v>10720</v>
      </c>
      <c r="G645" s="1" t="s">
        <v>82</v>
      </c>
      <c r="H645" s="1" t="s">
        <v>83</v>
      </c>
      <c r="I645" s="1" t="s">
        <v>84</v>
      </c>
      <c r="J645" s="1" t="s">
        <v>9120</v>
      </c>
      <c r="K645" s="1" t="s">
        <v>11161</v>
      </c>
      <c r="L645" s="1"/>
      <c r="M645" s="20">
        <f t="shared" si="9"/>
        <v>0</v>
      </c>
    </row>
    <row r="646" spans="1:13" ht="20.100000000000001" customHeight="1" x14ac:dyDescent="0.15">
      <c r="A646" s="1" t="s">
        <v>11</v>
      </c>
      <c r="B646" s="1" t="s">
        <v>11147</v>
      </c>
      <c r="C646" s="1" t="s">
        <v>11162</v>
      </c>
      <c r="D646" s="1" t="s">
        <v>849</v>
      </c>
      <c r="E646" s="1" t="s">
        <v>51</v>
      </c>
      <c r="F646" s="1" t="s">
        <v>10720</v>
      </c>
      <c r="G646" s="1" t="s">
        <v>52</v>
      </c>
      <c r="H646" s="1" t="s">
        <v>121</v>
      </c>
      <c r="I646" s="1" t="s">
        <v>84</v>
      </c>
      <c r="J646" s="1" t="s">
        <v>122</v>
      </c>
      <c r="K646" s="1" t="s">
        <v>11163</v>
      </c>
      <c r="L646" s="1"/>
      <c r="M646" s="20">
        <f t="shared" si="9"/>
        <v>0</v>
      </c>
    </row>
    <row r="647" spans="1:13" ht="20.100000000000001" customHeight="1" x14ac:dyDescent="0.15">
      <c r="A647" s="1" t="s">
        <v>11</v>
      </c>
      <c r="B647" s="1" t="s">
        <v>11164</v>
      </c>
      <c r="C647" s="1" t="s">
        <v>11165</v>
      </c>
      <c r="D647" s="1" t="s">
        <v>50</v>
      </c>
      <c r="E647" s="1" t="s">
        <v>51</v>
      </c>
      <c r="F647" s="1" t="s">
        <v>51</v>
      </c>
      <c r="G647" s="1" t="s">
        <v>82</v>
      </c>
      <c r="H647" s="1" t="s">
        <v>729</v>
      </c>
      <c r="I647" s="1" t="s">
        <v>1230</v>
      </c>
      <c r="J647" s="1" t="s">
        <v>2362</v>
      </c>
      <c r="K647" s="1" t="s">
        <v>11166</v>
      </c>
      <c r="L647" s="1"/>
      <c r="M647" s="20">
        <f t="shared" si="9"/>
        <v>1</v>
      </c>
    </row>
    <row r="648" spans="1:13" ht="20.100000000000001" customHeight="1" x14ac:dyDescent="0.15">
      <c r="A648" s="1" t="s">
        <v>11</v>
      </c>
      <c r="B648" s="1" t="s">
        <v>11164</v>
      </c>
      <c r="C648" s="1" t="s">
        <v>11167</v>
      </c>
      <c r="D648" s="1" t="s">
        <v>50</v>
      </c>
      <c r="E648" s="1" t="s">
        <v>51</v>
      </c>
      <c r="F648" s="1" t="s">
        <v>51</v>
      </c>
      <c r="G648" s="1" t="s">
        <v>82</v>
      </c>
      <c r="H648" s="1" t="s">
        <v>729</v>
      </c>
      <c r="I648" s="1" t="s">
        <v>1230</v>
      </c>
      <c r="J648" s="1" t="s">
        <v>2362</v>
      </c>
      <c r="K648" s="1" t="s">
        <v>11168</v>
      </c>
      <c r="L648" s="1"/>
      <c r="M648" s="20">
        <f t="shared" si="9"/>
        <v>1</v>
      </c>
    </row>
    <row r="649" spans="1:13" ht="20.100000000000001" customHeight="1" x14ac:dyDescent="0.15">
      <c r="A649" s="1" t="s">
        <v>11</v>
      </c>
      <c r="B649" s="1" t="s">
        <v>11164</v>
      </c>
      <c r="C649" s="1" t="s">
        <v>11169</v>
      </c>
      <c r="D649" s="1" t="s">
        <v>50</v>
      </c>
      <c r="E649" s="1" t="s">
        <v>51</v>
      </c>
      <c r="F649" s="1" t="s">
        <v>51</v>
      </c>
      <c r="G649" s="1" t="s">
        <v>82</v>
      </c>
      <c r="H649" s="1" t="s">
        <v>729</v>
      </c>
      <c r="I649" s="1" t="s">
        <v>1230</v>
      </c>
      <c r="J649" s="1" t="s">
        <v>2362</v>
      </c>
      <c r="K649" s="1" t="s">
        <v>11170</v>
      </c>
      <c r="L649" s="1"/>
      <c r="M649" s="20">
        <f t="shared" ref="M649:M712" si="10">IF(F649="○",1,0)</f>
        <v>1</v>
      </c>
    </row>
    <row r="650" spans="1:13" ht="20.100000000000001" customHeight="1" x14ac:dyDescent="0.15">
      <c r="A650" s="1" t="s">
        <v>11</v>
      </c>
      <c r="B650" s="1" t="s">
        <v>11164</v>
      </c>
      <c r="C650" s="1" t="s">
        <v>11171</v>
      </c>
      <c r="D650" s="1" t="s">
        <v>50</v>
      </c>
      <c r="E650" s="1" t="s">
        <v>51</v>
      </c>
      <c r="F650" s="1" t="s">
        <v>51</v>
      </c>
      <c r="G650" s="1" t="s">
        <v>82</v>
      </c>
      <c r="H650" s="1" t="s">
        <v>729</v>
      </c>
      <c r="I650" s="1" t="s">
        <v>1230</v>
      </c>
      <c r="J650" s="1" t="s">
        <v>2362</v>
      </c>
      <c r="K650" s="1" t="s">
        <v>11172</v>
      </c>
      <c r="L650" s="1"/>
      <c r="M650" s="20">
        <f t="shared" si="10"/>
        <v>1</v>
      </c>
    </row>
    <row r="651" spans="1:13" ht="20.100000000000001" customHeight="1" x14ac:dyDescent="0.15">
      <c r="A651" s="1" t="s">
        <v>11</v>
      </c>
      <c r="B651" s="1" t="s">
        <v>11164</v>
      </c>
      <c r="C651" s="1" t="s">
        <v>11173</v>
      </c>
      <c r="D651" s="1" t="s">
        <v>50</v>
      </c>
      <c r="E651" s="1" t="s">
        <v>51</v>
      </c>
      <c r="F651" s="1" t="s">
        <v>51</v>
      </c>
      <c r="G651" s="1" t="s">
        <v>82</v>
      </c>
      <c r="H651" s="1" t="s">
        <v>729</v>
      </c>
      <c r="I651" s="1" t="s">
        <v>1230</v>
      </c>
      <c r="J651" s="1" t="s">
        <v>2362</v>
      </c>
      <c r="K651" s="1" t="s">
        <v>11174</v>
      </c>
      <c r="L651" s="1"/>
      <c r="M651" s="20">
        <f t="shared" si="10"/>
        <v>1</v>
      </c>
    </row>
    <row r="652" spans="1:13" ht="20.100000000000001" customHeight="1" x14ac:dyDescent="0.15">
      <c r="A652" s="1" t="s">
        <v>11</v>
      </c>
      <c r="B652" s="1" t="s">
        <v>11164</v>
      </c>
      <c r="C652" s="1" t="s">
        <v>11175</v>
      </c>
      <c r="D652" s="1" t="s">
        <v>50</v>
      </c>
      <c r="E652" s="1" t="s">
        <v>51</v>
      </c>
      <c r="F652" s="1" t="s">
        <v>51</v>
      </c>
      <c r="G652" s="1" t="s">
        <v>82</v>
      </c>
      <c r="H652" s="1" t="s">
        <v>729</v>
      </c>
      <c r="I652" s="1" t="s">
        <v>1230</v>
      </c>
      <c r="J652" s="1" t="s">
        <v>2362</v>
      </c>
      <c r="K652" s="1" t="s">
        <v>11176</v>
      </c>
      <c r="L652" s="1"/>
      <c r="M652" s="20">
        <f t="shared" si="10"/>
        <v>1</v>
      </c>
    </row>
    <row r="653" spans="1:13" ht="20.100000000000001" customHeight="1" x14ac:dyDescent="0.15">
      <c r="A653" s="1" t="s">
        <v>11</v>
      </c>
      <c r="B653" s="1" t="s">
        <v>11164</v>
      </c>
      <c r="C653" s="1" t="s">
        <v>11177</v>
      </c>
      <c r="D653" s="1" t="s">
        <v>50</v>
      </c>
      <c r="E653" s="1" t="s">
        <v>51</v>
      </c>
      <c r="F653" s="1" t="s">
        <v>51</v>
      </c>
      <c r="G653" s="1" t="s">
        <v>82</v>
      </c>
      <c r="H653" s="1" t="s">
        <v>729</v>
      </c>
      <c r="I653" s="1" t="s">
        <v>1230</v>
      </c>
      <c r="J653" s="1" t="s">
        <v>2362</v>
      </c>
      <c r="K653" s="1" t="s">
        <v>11178</v>
      </c>
      <c r="L653" s="1"/>
      <c r="M653" s="20">
        <f t="shared" si="10"/>
        <v>1</v>
      </c>
    </row>
    <row r="654" spans="1:13" ht="20.100000000000001" customHeight="1" x14ac:dyDescent="0.15">
      <c r="A654" s="1" t="s">
        <v>11</v>
      </c>
      <c r="B654" s="1" t="s">
        <v>11164</v>
      </c>
      <c r="C654" s="1" t="s">
        <v>11179</v>
      </c>
      <c r="D654" s="1" t="s">
        <v>50</v>
      </c>
      <c r="E654" s="1" t="s">
        <v>51</v>
      </c>
      <c r="F654" s="1" t="s">
        <v>51</v>
      </c>
      <c r="G654" s="1" t="s">
        <v>82</v>
      </c>
      <c r="H654" s="1" t="s">
        <v>729</v>
      </c>
      <c r="I654" s="1" t="s">
        <v>1230</v>
      </c>
      <c r="J654" s="1" t="s">
        <v>2362</v>
      </c>
      <c r="K654" s="1" t="s">
        <v>11180</v>
      </c>
      <c r="L654" s="1"/>
      <c r="M654" s="20">
        <f t="shared" si="10"/>
        <v>1</v>
      </c>
    </row>
    <row r="655" spans="1:13" ht="20.100000000000001" customHeight="1" x14ac:dyDescent="0.15">
      <c r="A655" s="1" t="s">
        <v>11</v>
      </c>
      <c r="B655" s="1" t="s">
        <v>11164</v>
      </c>
      <c r="C655" s="1" t="s">
        <v>11181</v>
      </c>
      <c r="D655" s="1" t="s">
        <v>50</v>
      </c>
      <c r="E655" s="1" t="s">
        <v>51</v>
      </c>
      <c r="F655" s="1" t="s">
        <v>51</v>
      </c>
      <c r="G655" s="1" t="s">
        <v>82</v>
      </c>
      <c r="H655" s="1" t="s">
        <v>729</v>
      </c>
      <c r="I655" s="1" t="s">
        <v>1230</v>
      </c>
      <c r="J655" s="1" t="s">
        <v>2362</v>
      </c>
      <c r="K655" s="1" t="s">
        <v>11182</v>
      </c>
      <c r="L655" s="1"/>
      <c r="M655" s="20">
        <f t="shared" si="10"/>
        <v>1</v>
      </c>
    </row>
    <row r="656" spans="1:13" ht="20.100000000000001" customHeight="1" x14ac:dyDescent="0.15">
      <c r="A656" s="1" t="s">
        <v>11</v>
      </c>
      <c r="B656" s="1" t="s">
        <v>11164</v>
      </c>
      <c r="C656" s="1" t="s">
        <v>11183</v>
      </c>
      <c r="D656" s="1" t="s">
        <v>50</v>
      </c>
      <c r="E656" s="1" t="s">
        <v>51</v>
      </c>
      <c r="F656" s="1" t="s">
        <v>51</v>
      </c>
      <c r="G656" s="1" t="s">
        <v>82</v>
      </c>
      <c r="H656" s="1" t="s">
        <v>729</v>
      </c>
      <c r="I656" s="1" t="s">
        <v>1230</v>
      </c>
      <c r="J656" s="1" t="s">
        <v>2362</v>
      </c>
      <c r="K656" s="1" t="s">
        <v>11184</v>
      </c>
      <c r="L656" s="1"/>
      <c r="M656" s="20">
        <f t="shared" si="10"/>
        <v>1</v>
      </c>
    </row>
    <row r="657" spans="1:13" ht="20.100000000000001" customHeight="1" x14ac:dyDescent="0.15">
      <c r="A657" s="1" t="s">
        <v>11</v>
      </c>
      <c r="B657" s="1" t="s">
        <v>11164</v>
      </c>
      <c r="C657" s="1" t="s">
        <v>11185</v>
      </c>
      <c r="D657" s="1" t="s">
        <v>50</v>
      </c>
      <c r="E657" s="1" t="s">
        <v>51</v>
      </c>
      <c r="F657" s="1" t="s">
        <v>51</v>
      </c>
      <c r="G657" s="1" t="s">
        <v>82</v>
      </c>
      <c r="H657" s="1" t="s">
        <v>729</v>
      </c>
      <c r="I657" s="1" t="s">
        <v>1230</v>
      </c>
      <c r="J657" s="1" t="s">
        <v>2362</v>
      </c>
      <c r="K657" s="1" t="s">
        <v>11186</v>
      </c>
      <c r="L657" s="1"/>
      <c r="M657" s="20">
        <f t="shared" si="10"/>
        <v>1</v>
      </c>
    </row>
    <row r="658" spans="1:13" ht="20.100000000000001" customHeight="1" x14ac:dyDescent="0.15">
      <c r="A658" s="1" t="s">
        <v>11</v>
      </c>
      <c r="B658" s="1" t="s">
        <v>11164</v>
      </c>
      <c r="C658" s="1" t="s">
        <v>11187</v>
      </c>
      <c r="D658" s="1" t="s">
        <v>50</v>
      </c>
      <c r="E658" s="1" t="s">
        <v>51</v>
      </c>
      <c r="F658" s="1" t="s">
        <v>51</v>
      </c>
      <c r="G658" s="1" t="s">
        <v>82</v>
      </c>
      <c r="H658" s="1" t="s">
        <v>729</v>
      </c>
      <c r="I658" s="1" t="s">
        <v>1230</v>
      </c>
      <c r="J658" s="1" t="s">
        <v>2362</v>
      </c>
      <c r="K658" s="1" t="s">
        <v>11188</v>
      </c>
      <c r="L658" s="1"/>
      <c r="M658" s="20">
        <f t="shared" si="10"/>
        <v>1</v>
      </c>
    </row>
    <row r="659" spans="1:13" ht="20.100000000000001" customHeight="1" x14ac:dyDescent="0.15">
      <c r="A659" s="1" t="s">
        <v>11</v>
      </c>
      <c r="B659" s="1" t="s">
        <v>11164</v>
      </c>
      <c r="C659" s="1" t="s">
        <v>11189</v>
      </c>
      <c r="D659" s="1" t="s">
        <v>50</v>
      </c>
      <c r="E659" s="1" t="s">
        <v>51</v>
      </c>
      <c r="F659" s="1" t="s">
        <v>51</v>
      </c>
      <c r="G659" s="1" t="s">
        <v>82</v>
      </c>
      <c r="H659" s="1" t="s">
        <v>729</v>
      </c>
      <c r="I659" s="1" t="s">
        <v>1230</v>
      </c>
      <c r="J659" s="1" t="s">
        <v>2362</v>
      </c>
      <c r="K659" s="1" t="s">
        <v>11190</v>
      </c>
      <c r="L659" s="1"/>
      <c r="M659" s="20">
        <f t="shared" si="10"/>
        <v>1</v>
      </c>
    </row>
    <row r="660" spans="1:13" ht="20.100000000000001" customHeight="1" x14ac:dyDescent="0.15">
      <c r="A660" s="1" t="s">
        <v>11</v>
      </c>
      <c r="B660" s="1" t="s">
        <v>11164</v>
      </c>
      <c r="C660" s="1" t="s">
        <v>11191</v>
      </c>
      <c r="D660" s="1" t="s">
        <v>50</v>
      </c>
      <c r="E660" s="1" t="s">
        <v>51</v>
      </c>
      <c r="F660" s="1" t="s">
        <v>51</v>
      </c>
      <c r="G660" s="1" t="s">
        <v>82</v>
      </c>
      <c r="H660" s="1" t="s">
        <v>729</v>
      </c>
      <c r="I660" s="1" t="s">
        <v>1230</v>
      </c>
      <c r="J660" s="1" t="s">
        <v>2362</v>
      </c>
      <c r="K660" s="1" t="s">
        <v>11192</v>
      </c>
      <c r="L660" s="1"/>
      <c r="M660" s="20">
        <f t="shared" si="10"/>
        <v>1</v>
      </c>
    </row>
    <row r="661" spans="1:13" ht="20.100000000000001" customHeight="1" x14ac:dyDescent="0.15">
      <c r="A661" s="1" t="s">
        <v>11</v>
      </c>
      <c r="B661" s="1" t="s">
        <v>11164</v>
      </c>
      <c r="C661" s="1" t="s">
        <v>11193</v>
      </c>
      <c r="D661" s="1" t="s">
        <v>50</v>
      </c>
      <c r="E661" s="1" t="s">
        <v>51</v>
      </c>
      <c r="F661" s="1" t="s">
        <v>51</v>
      </c>
      <c r="G661" s="1" t="s">
        <v>52</v>
      </c>
      <c r="H661" s="1" t="s">
        <v>739</v>
      </c>
      <c r="I661" s="1" t="s">
        <v>1230</v>
      </c>
      <c r="J661" s="1" t="s">
        <v>122</v>
      </c>
      <c r="K661" s="1" t="s">
        <v>11194</v>
      </c>
      <c r="L661" s="1"/>
      <c r="M661" s="20">
        <f t="shared" si="10"/>
        <v>1</v>
      </c>
    </row>
    <row r="662" spans="1:13" ht="20.100000000000001" customHeight="1" x14ac:dyDescent="0.15">
      <c r="A662" s="1" t="s">
        <v>11</v>
      </c>
      <c r="B662" s="1" t="s">
        <v>11164</v>
      </c>
      <c r="C662" s="1" t="s">
        <v>11195</v>
      </c>
      <c r="D662" s="1" t="s">
        <v>78</v>
      </c>
      <c r="E662" s="1" t="s">
        <v>51</v>
      </c>
      <c r="F662" s="1" t="s">
        <v>51</v>
      </c>
      <c r="G662" s="1" t="s">
        <v>82</v>
      </c>
      <c r="H662" s="1" t="s">
        <v>729</v>
      </c>
      <c r="I662" s="1" t="s">
        <v>1230</v>
      </c>
      <c r="J662" s="1" t="s">
        <v>2362</v>
      </c>
      <c r="K662" s="1" t="s">
        <v>11196</v>
      </c>
      <c r="L662" s="1"/>
      <c r="M662" s="20">
        <f t="shared" si="10"/>
        <v>1</v>
      </c>
    </row>
    <row r="663" spans="1:13" ht="20.100000000000001" customHeight="1" x14ac:dyDescent="0.15">
      <c r="A663" s="1" t="s">
        <v>11</v>
      </c>
      <c r="B663" s="1" t="s">
        <v>11164</v>
      </c>
      <c r="C663" s="1" t="s">
        <v>11197</v>
      </c>
      <c r="D663" s="1" t="s">
        <v>78</v>
      </c>
      <c r="E663" s="1" t="s">
        <v>51</v>
      </c>
      <c r="F663" s="1" t="s">
        <v>51</v>
      </c>
      <c r="G663" s="1" t="s">
        <v>82</v>
      </c>
      <c r="H663" s="1" t="s">
        <v>729</v>
      </c>
      <c r="I663" s="1" t="s">
        <v>1230</v>
      </c>
      <c r="J663" s="1" t="s">
        <v>2362</v>
      </c>
      <c r="K663" s="1" t="s">
        <v>11198</v>
      </c>
      <c r="L663" s="1"/>
      <c r="M663" s="20">
        <f t="shared" si="10"/>
        <v>1</v>
      </c>
    </row>
    <row r="664" spans="1:13" ht="20.100000000000001" customHeight="1" x14ac:dyDescent="0.15">
      <c r="A664" s="1" t="s">
        <v>11</v>
      </c>
      <c r="B664" s="1" t="s">
        <v>11164</v>
      </c>
      <c r="C664" s="1" t="s">
        <v>11199</v>
      </c>
      <c r="D664" s="1" t="s">
        <v>78</v>
      </c>
      <c r="E664" s="1" t="s">
        <v>51</v>
      </c>
      <c r="F664" s="1" t="s">
        <v>51</v>
      </c>
      <c r="G664" s="1" t="s">
        <v>82</v>
      </c>
      <c r="H664" s="1" t="s">
        <v>729</v>
      </c>
      <c r="I664" s="1" t="s">
        <v>1230</v>
      </c>
      <c r="J664" s="1" t="s">
        <v>2362</v>
      </c>
      <c r="K664" s="1" t="s">
        <v>11200</v>
      </c>
      <c r="L664" s="1"/>
      <c r="M664" s="20">
        <f t="shared" si="10"/>
        <v>1</v>
      </c>
    </row>
    <row r="665" spans="1:13" ht="20.100000000000001" customHeight="1" x14ac:dyDescent="0.15">
      <c r="A665" s="1" t="s">
        <v>11</v>
      </c>
      <c r="B665" s="1" t="s">
        <v>11164</v>
      </c>
      <c r="C665" s="1" t="s">
        <v>11201</v>
      </c>
      <c r="D665" s="1" t="s">
        <v>78</v>
      </c>
      <c r="E665" s="1" t="s">
        <v>51</v>
      </c>
      <c r="F665" s="1" t="s">
        <v>51</v>
      </c>
      <c r="G665" s="1" t="s">
        <v>82</v>
      </c>
      <c r="H665" s="1" t="s">
        <v>729</v>
      </c>
      <c r="I665" s="1" t="s">
        <v>1230</v>
      </c>
      <c r="J665" s="1" t="s">
        <v>2362</v>
      </c>
      <c r="K665" s="1" t="s">
        <v>11202</v>
      </c>
      <c r="L665" s="1"/>
      <c r="M665" s="20">
        <f t="shared" si="10"/>
        <v>1</v>
      </c>
    </row>
    <row r="666" spans="1:13" ht="20.100000000000001" customHeight="1" x14ac:dyDescent="0.15">
      <c r="A666" s="1" t="s">
        <v>11</v>
      </c>
      <c r="B666" s="1" t="s">
        <v>11164</v>
      </c>
      <c r="C666" s="1" t="s">
        <v>11203</v>
      </c>
      <c r="D666" s="1" t="s">
        <v>78</v>
      </c>
      <c r="E666" s="1" t="s">
        <v>51</v>
      </c>
      <c r="F666" s="1" t="s">
        <v>51</v>
      </c>
      <c r="G666" s="1" t="s">
        <v>82</v>
      </c>
      <c r="H666" s="1" t="s">
        <v>729</v>
      </c>
      <c r="I666" s="1" t="s">
        <v>1230</v>
      </c>
      <c r="J666" s="1" t="s">
        <v>2362</v>
      </c>
      <c r="K666" s="1" t="s">
        <v>11204</v>
      </c>
      <c r="L666" s="1"/>
      <c r="M666" s="20">
        <f t="shared" si="10"/>
        <v>1</v>
      </c>
    </row>
    <row r="667" spans="1:13" ht="20.100000000000001" customHeight="1" x14ac:dyDescent="0.15">
      <c r="A667" s="1" t="s">
        <v>11</v>
      </c>
      <c r="B667" s="1" t="s">
        <v>11164</v>
      </c>
      <c r="C667" s="1" t="s">
        <v>11205</v>
      </c>
      <c r="D667" s="1" t="s">
        <v>78</v>
      </c>
      <c r="E667" s="1" t="s">
        <v>51</v>
      </c>
      <c r="F667" s="1" t="s">
        <v>51</v>
      </c>
      <c r="G667" s="1" t="s">
        <v>82</v>
      </c>
      <c r="H667" s="1" t="s">
        <v>729</v>
      </c>
      <c r="I667" s="1" t="s">
        <v>1230</v>
      </c>
      <c r="J667" s="1" t="s">
        <v>2362</v>
      </c>
      <c r="K667" s="1" t="s">
        <v>11206</v>
      </c>
      <c r="L667" s="1"/>
      <c r="M667" s="20">
        <f t="shared" si="10"/>
        <v>1</v>
      </c>
    </row>
    <row r="668" spans="1:13" ht="20.100000000000001" customHeight="1" x14ac:dyDescent="0.15">
      <c r="A668" s="1" t="s">
        <v>11</v>
      </c>
      <c r="B668" s="1" t="s">
        <v>11164</v>
      </c>
      <c r="C668" s="1" t="s">
        <v>11207</v>
      </c>
      <c r="D668" s="1" t="s">
        <v>78</v>
      </c>
      <c r="E668" s="1" t="s">
        <v>51</v>
      </c>
      <c r="F668" s="1" t="s">
        <v>51</v>
      </c>
      <c r="G668" s="1" t="s">
        <v>82</v>
      </c>
      <c r="H668" s="1" t="s">
        <v>729</v>
      </c>
      <c r="I668" s="1" t="s">
        <v>1230</v>
      </c>
      <c r="J668" s="1" t="s">
        <v>2362</v>
      </c>
      <c r="K668" s="1" t="s">
        <v>11208</v>
      </c>
      <c r="L668" s="1"/>
      <c r="M668" s="20">
        <f t="shared" si="10"/>
        <v>1</v>
      </c>
    </row>
    <row r="669" spans="1:13" ht="20.100000000000001" customHeight="1" x14ac:dyDescent="0.15">
      <c r="A669" s="1" t="s">
        <v>11</v>
      </c>
      <c r="B669" s="1" t="s">
        <v>11164</v>
      </c>
      <c r="C669" s="1" t="s">
        <v>11209</v>
      </c>
      <c r="D669" s="1" t="s">
        <v>78</v>
      </c>
      <c r="E669" s="1" t="s">
        <v>51</v>
      </c>
      <c r="F669" s="1" t="s">
        <v>51</v>
      </c>
      <c r="G669" s="1" t="s">
        <v>82</v>
      </c>
      <c r="H669" s="1" t="s">
        <v>729</v>
      </c>
      <c r="I669" s="1" t="s">
        <v>1230</v>
      </c>
      <c r="J669" s="1" t="s">
        <v>2362</v>
      </c>
      <c r="K669" s="1" t="s">
        <v>11210</v>
      </c>
      <c r="L669" s="1"/>
      <c r="M669" s="20">
        <f t="shared" si="10"/>
        <v>1</v>
      </c>
    </row>
    <row r="670" spans="1:13" ht="20.100000000000001" customHeight="1" x14ac:dyDescent="0.15">
      <c r="A670" s="1" t="s">
        <v>11</v>
      </c>
      <c r="B670" s="1" t="s">
        <v>11164</v>
      </c>
      <c r="C670" s="1" t="s">
        <v>11211</v>
      </c>
      <c r="D670" s="1" t="s">
        <v>78</v>
      </c>
      <c r="E670" s="1" t="s">
        <v>51</v>
      </c>
      <c r="F670" s="1" t="s">
        <v>51</v>
      </c>
      <c r="G670" s="1" t="s">
        <v>82</v>
      </c>
      <c r="H670" s="1" t="s">
        <v>729</v>
      </c>
      <c r="I670" s="1" t="s">
        <v>1230</v>
      </c>
      <c r="J670" s="1" t="s">
        <v>2362</v>
      </c>
      <c r="K670" s="1" t="s">
        <v>11212</v>
      </c>
      <c r="L670" s="1"/>
      <c r="M670" s="20">
        <f t="shared" si="10"/>
        <v>1</v>
      </c>
    </row>
    <row r="671" spans="1:13" ht="20.100000000000001" customHeight="1" x14ac:dyDescent="0.15">
      <c r="A671" s="1" t="s">
        <v>11</v>
      </c>
      <c r="B671" s="1" t="s">
        <v>11164</v>
      </c>
      <c r="C671" s="1" t="s">
        <v>11213</v>
      </c>
      <c r="D671" s="1" t="s">
        <v>78</v>
      </c>
      <c r="E671" s="1" t="s">
        <v>51</v>
      </c>
      <c r="F671" s="1" t="s">
        <v>51</v>
      </c>
      <c r="G671" s="1" t="s">
        <v>82</v>
      </c>
      <c r="H671" s="1" t="s">
        <v>729</v>
      </c>
      <c r="I671" s="1" t="s">
        <v>1230</v>
      </c>
      <c r="J671" s="1" t="s">
        <v>2362</v>
      </c>
      <c r="K671" s="1" t="s">
        <v>11214</v>
      </c>
      <c r="L671" s="1"/>
      <c r="M671" s="20">
        <f t="shared" si="10"/>
        <v>1</v>
      </c>
    </row>
    <row r="672" spans="1:13" ht="20.100000000000001" customHeight="1" x14ac:dyDescent="0.15">
      <c r="A672" s="1" t="s">
        <v>11</v>
      </c>
      <c r="B672" s="1" t="s">
        <v>11164</v>
      </c>
      <c r="C672" s="1" t="s">
        <v>11215</v>
      </c>
      <c r="D672" s="1" t="s">
        <v>78</v>
      </c>
      <c r="E672" s="1" t="s">
        <v>51</v>
      </c>
      <c r="F672" s="1" t="s">
        <v>51</v>
      </c>
      <c r="G672" s="1" t="s">
        <v>82</v>
      </c>
      <c r="H672" s="1" t="s">
        <v>729</v>
      </c>
      <c r="I672" s="1" t="s">
        <v>1230</v>
      </c>
      <c r="J672" s="1" t="s">
        <v>2362</v>
      </c>
      <c r="K672" s="1" t="s">
        <v>11216</v>
      </c>
      <c r="L672" s="1"/>
      <c r="M672" s="20">
        <f t="shared" si="10"/>
        <v>1</v>
      </c>
    </row>
    <row r="673" spans="1:13" ht="20.100000000000001" customHeight="1" x14ac:dyDescent="0.15">
      <c r="A673" s="1" t="s">
        <v>11</v>
      </c>
      <c r="B673" s="1" t="s">
        <v>11164</v>
      </c>
      <c r="C673" s="1" t="s">
        <v>11218</v>
      </c>
      <c r="D673" s="1" t="s">
        <v>78</v>
      </c>
      <c r="E673" s="1" t="s">
        <v>51</v>
      </c>
      <c r="F673" s="1" t="s">
        <v>51</v>
      </c>
      <c r="G673" s="1" t="s">
        <v>82</v>
      </c>
      <c r="H673" s="1" t="s">
        <v>729</v>
      </c>
      <c r="I673" s="1" t="s">
        <v>1230</v>
      </c>
      <c r="J673" s="1" t="s">
        <v>2362</v>
      </c>
      <c r="K673" s="1" t="s">
        <v>11219</v>
      </c>
      <c r="L673" s="1"/>
      <c r="M673" s="20">
        <f t="shared" si="10"/>
        <v>1</v>
      </c>
    </row>
    <row r="674" spans="1:13" ht="20.100000000000001" customHeight="1" x14ac:dyDescent="0.15">
      <c r="A674" s="1" t="s">
        <v>11</v>
      </c>
      <c r="B674" s="1" t="s">
        <v>11220</v>
      </c>
      <c r="C674" s="1" t="s">
        <v>11221</v>
      </c>
      <c r="D674" s="1" t="s">
        <v>50</v>
      </c>
      <c r="E674" s="1" t="s">
        <v>51</v>
      </c>
      <c r="F674" s="1" t="s">
        <v>51</v>
      </c>
      <c r="G674" s="1" t="s">
        <v>82</v>
      </c>
      <c r="H674" s="1" t="s">
        <v>729</v>
      </c>
      <c r="I674" s="1" t="s">
        <v>1230</v>
      </c>
      <c r="J674" s="1" t="s">
        <v>2362</v>
      </c>
      <c r="K674" s="1" t="s">
        <v>11222</v>
      </c>
      <c r="L674" s="1"/>
      <c r="M674" s="20">
        <f t="shared" si="10"/>
        <v>1</v>
      </c>
    </row>
    <row r="675" spans="1:13" ht="20.100000000000001" customHeight="1" x14ac:dyDescent="0.15">
      <c r="A675" s="1" t="s">
        <v>11</v>
      </c>
      <c r="B675" s="1" t="s">
        <v>11220</v>
      </c>
      <c r="C675" s="1" t="s">
        <v>11223</v>
      </c>
      <c r="D675" s="1" t="s">
        <v>50</v>
      </c>
      <c r="E675" s="1" t="s">
        <v>51</v>
      </c>
      <c r="F675" s="1" t="s">
        <v>51</v>
      </c>
      <c r="G675" s="1" t="s">
        <v>82</v>
      </c>
      <c r="H675" s="1" t="s">
        <v>729</v>
      </c>
      <c r="I675" s="1" t="s">
        <v>1230</v>
      </c>
      <c r="J675" s="1" t="s">
        <v>2362</v>
      </c>
      <c r="K675" s="1" t="s">
        <v>11224</v>
      </c>
      <c r="L675" s="1"/>
      <c r="M675" s="20">
        <f t="shared" si="10"/>
        <v>1</v>
      </c>
    </row>
    <row r="676" spans="1:13" ht="20.100000000000001" customHeight="1" x14ac:dyDescent="0.15">
      <c r="A676" s="1" t="s">
        <v>11</v>
      </c>
      <c r="B676" s="1" t="s">
        <v>11220</v>
      </c>
      <c r="C676" s="1" t="s">
        <v>11225</v>
      </c>
      <c r="D676" s="1" t="s">
        <v>50</v>
      </c>
      <c r="E676" s="1" t="s">
        <v>51</v>
      </c>
      <c r="F676" s="1" t="s">
        <v>51</v>
      </c>
      <c r="G676" s="1" t="s">
        <v>82</v>
      </c>
      <c r="H676" s="1" t="s">
        <v>729</v>
      </c>
      <c r="I676" s="1" t="s">
        <v>1230</v>
      </c>
      <c r="J676" s="1" t="s">
        <v>2362</v>
      </c>
      <c r="K676" s="1" t="s">
        <v>11226</v>
      </c>
      <c r="L676" s="1"/>
      <c r="M676" s="20">
        <f t="shared" si="10"/>
        <v>1</v>
      </c>
    </row>
    <row r="677" spans="1:13" ht="20.100000000000001" customHeight="1" x14ac:dyDescent="0.15">
      <c r="A677" s="1" t="s">
        <v>11</v>
      </c>
      <c r="B677" s="1" t="s">
        <v>11220</v>
      </c>
      <c r="C677" s="1" t="s">
        <v>11227</v>
      </c>
      <c r="D677" s="1" t="s">
        <v>50</v>
      </c>
      <c r="E677" s="1" t="s">
        <v>51</v>
      </c>
      <c r="F677" s="1" t="s">
        <v>51</v>
      </c>
      <c r="G677" s="1" t="s">
        <v>82</v>
      </c>
      <c r="H677" s="1" t="s">
        <v>729</v>
      </c>
      <c r="I677" s="1" t="s">
        <v>1230</v>
      </c>
      <c r="J677" s="1" t="s">
        <v>2362</v>
      </c>
      <c r="K677" s="1" t="s">
        <v>11228</v>
      </c>
      <c r="L677" s="1"/>
      <c r="M677" s="20">
        <f t="shared" si="10"/>
        <v>1</v>
      </c>
    </row>
    <row r="678" spans="1:13" ht="20.100000000000001" customHeight="1" x14ac:dyDescent="0.15">
      <c r="A678" s="1" t="s">
        <v>11</v>
      </c>
      <c r="B678" s="1" t="s">
        <v>11220</v>
      </c>
      <c r="C678" s="1" t="s">
        <v>11229</v>
      </c>
      <c r="D678" s="1" t="s">
        <v>50</v>
      </c>
      <c r="E678" s="1" t="s">
        <v>51</v>
      </c>
      <c r="F678" s="1" t="s">
        <v>51</v>
      </c>
      <c r="G678" s="1" t="s">
        <v>82</v>
      </c>
      <c r="H678" s="1" t="s">
        <v>729</v>
      </c>
      <c r="I678" s="1" t="s">
        <v>1230</v>
      </c>
      <c r="J678" s="1" t="s">
        <v>2362</v>
      </c>
      <c r="K678" s="1" t="s">
        <v>11230</v>
      </c>
      <c r="L678" s="1"/>
      <c r="M678" s="20">
        <f t="shared" si="10"/>
        <v>1</v>
      </c>
    </row>
    <row r="679" spans="1:13" ht="20.100000000000001" customHeight="1" x14ac:dyDescent="0.15">
      <c r="A679" s="1" t="s">
        <v>11</v>
      </c>
      <c r="B679" s="1" t="s">
        <v>11220</v>
      </c>
      <c r="C679" s="1" t="s">
        <v>11231</v>
      </c>
      <c r="D679" s="1" t="s">
        <v>50</v>
      </c>
      <c r="E679" s="1" t="s">
        <v>51</v>
      </c>
      <c r="F679" s="1" t="s">
        <v>51</v>
      </c>
      <c r="G679" s="1" t="s">
        <v>82</v>
      </c>
      <c r="H679" s="1" t="s">
        <v>729</v>
      </c>
      <c r="I679" s="1" t="s">
        <v>1230</v>
      </c>
      <c r="J679" s="1" t="s">
        <v>2362</v>
      </c>
      <c r="K679" s="1" t="s">
        <v>11232</v>
      </c>
      <c r="L679" s="1"/>
      <c r="M679" s="20">
        <f t="shared" si="10"/>
        <v>1</v>
      </c>
    </row>
    <row r="680" spans="1:13" ht="20.100000000000001" customHeight="1" x14ac:dyDescent="0.15">
      <c r="A680" s="1" t="s">
        <v>11</v>
      </c>
      <c r="B680" s="1" t="s">
        <v>11220</v>
      </c>
      <c r="C680" s="1" t="s">
        <v>11233</v>
      </c>
      <c r="D680" s="1" t="s">
        <v>50</v>
      </c>
      <c r="E680" s="1" t="s">
        <v>51</v>
      </c>
      <c r="F680" s="1" t="s">
        <v>51</v>
      </c>
      <c r="G680" s="1" t="s">
        <v>82</v>
      </c>
      <c r="H680" s="1" t="s">
        <v>729</v>
      </c>
      <c r="I680" s="1" t="s">
        <v>1230</v>
      </c>
      <c r="J680" s="1" t="s">
        <v>2362</v>
      </c>
      <c r="K680" s="1" t="s">
        <v>11234</v>
      </c>
      <c r="L680" s="1"/>
      <c r="M680" s="20">
        <f t="shared" si="10"/>
        <v>1</v>
      </c>
    </row>
    <row r="681" spans="1:13" ht="20.100000000000001" customHeight="1" x14ac:dyDescent="0.15">
      <c r="A681" s="1" t="s">
        <v>11</v>
      </c>
      <c r="B681" s="1" t="s">
        <v>11220</v>
      </c>
      <c r="C681" s="1" t="s">
        <v>11235</v>
      </c>
      <c r="D681" s="1" t="s">
        <v>50</v>
      </c>
      <c r="E681" s="1" t="s">
        <v>51</v>
      </c>
      <c r="F681" s="1" t="s">
        <v>51</v>
      </c>
      <c r="G681" s="1" t="s">
        <v>82</v>
      </c>
      <c r="H681" s="1" t="s">
        <v>729</v>
      </c>
      <c r="I681" s="1" t="s">
        <v>1230</v>
      </c>
      <c r="J681" s="1" t="s">
        <v>2362</v>
      </c>
      <c r="K681" s="1" t="s">
        <v>11236</v>
      </c>
      <c r="L681" s="1"/>
      <c r="M681" s="20">
        <f t="shared" si="10"/>
        <v>1</v>
      </c>
    </row>
    <row r="682" spans="1:13" ht="20.100000000000001" customHeight="1" x14ac:dyDescent="0.15">
      <c r="A682" s="1" t="s">
        <v>11</v>
      </c>
      <c r="B682" s="1" t="s">
        <v>11220</v>
      </c>
      <c r="C682" s="1" t="s">
        <v>11237</v>
      </c>
      <c r="D682" s="1" t="s">
        <v>50</v>
      </c>
      <c r="E682" s="1" t="s">
        <v>51</v>
      </c>
      <c r="F682" s="1" t="s">
        <v>51</v>
      </c>
      <c r="G682" s="1" t="s">
        <v>82</v>
      </c>
      <c r="H682" s="1" t="s">
        <v>729</v>
      </c>
      <c r="I682" s="1" t="s">
        <v>1230</v>
      </c>
      <c r="J682" s="1" t="s">
        <v>2362</v>
      </c>
      <c r="K682" s="1" t="s">
        <v>11238</v>
      </c>
      <c r="L682" s="1"/>
      <c r="M682" s="20">
        <f t="shared" si="10"/>
        <v>1</v>
      </c>
    </row>
    <row r="683" spans="1:13" ht="20.100000000000001" customHeight="1" x14ac:dyDescent="0.15">
      <c r="A683" s="1" t="s">
        <v>11</v>
      </c>
      <c r="B683" s="1" t="s">
        <v>11220</v>
      </c>
      <c r="C683" s="1" t="s">
        <v>11239</v>
      </c>
      <c r="D683" s="1" t="s">
        <v>50</v>
      </c>
      <c r="E683" s="1" t="s">
        <v>51</v>
      </c>
      <c r="F683" s="1" t="s">
        <v>51</v>
      </c>
      <c r="G683" s="1" t="s">
        <v>82</v>
      </c>
      <c r="H683" s="1" t="s">
        <v>729</v>
      </c>
      <c r="I683" s="1" t="s">
        <v>1230</v>
      </c>
      <c r="J683" s="1" t="s">
        <v>2362</v>
      </c>
      <c r="K683" s="1" t="s">
        <v>11240</v>
      </c>
      <c r="L683" s="1"/>
      <c r="M683" s="20">
        <f t="shared" si="10"/>
        <v>1</v>
      </c>
    </row>
    <row r="684" spans="1:13" ht="20.100000000000001" customHeight="1" x14ac:dyDescent="0.15">
      <c r="A684" s="1" t="s">
        <v>11</v>
      </c>
      <c r="B684" s="1" t="s">
        <v>11220</v>
      </c>
      <c r="C684" s="1" t="s">
        <v>11241</v>
      </c>
      <c r="D684" s="1" t="s">
        <v>50</v>
      </c>
      <c r="E684" s="1" t="s">
        <v>51</v>
      </c>
      <c r="F684" s="1" t="s">
        <v>51</v>
      </c>
      <c r="G684" s="1" t="s">
        <v>82</v>
      </c>
      <c r="H684" s="1" t="s">
        <v>729</v>
      </c>
      <c r="I684" s="1" t="s">
        <v>1230</v>
      </c>
      <c r="J684" s="1" t="s">
        <v>2362</v>
      </c>
      <c r="K684" s="1" t="s">
        <v>11242</v>
      </c>
      <c r="L684" s="1"/>
      <c r="M684" s="20">
        <f t="shared" si="10"/>
        <v>1</v>
      </c>
    </row>
    <row r="685" spans="1:13" ht="20.100000000000001" customHeight="1" x14ac:dyDescent="0.15">
      <c r="A685" s="1" t="s">
        <v>11</v>
      </c>
      <c r="B685" s="1" t="s">
        <v>11220</v>
      </c>
      <c r="C685" s="1" t="s">
        <v>11243</v>
      </c>
      <c r="D685" s="1" t="s">
        <v>50</v>
      </c>
      <c r="E685" s="1" t="s">
        <v>51</v>
      </c>
      <c r="F685" s="1" t="s">
        <v>51</v>
      </c>
      <c r="G685" s="1" t="s">
        <v>82</v>
      </c>
      <c r="H685" s="1" t="s">
        <v>729</v>
      </c>
      <c r="I685" s="1" t="s">
        <v>1230</v>
      </c>
      <c r="J685" s="1" t="s">
        <v>2362</v>
      </c>
      <c r="K685" s="1" t="s">
        <v>11244</v>
      </c>
      <c r="L685" s="1"/>
      <c r="M685" s="20">
        <f t="shared" si="10"/>
        <v>1</v>
      </c>
    </row>
    <row r="686" spans="1:13" ht="20.100000000000001" customHeight="1" x14ac:dyDescent="0.15">
      <c r="A686" s="1" t="s">
        <v>11</v>
      </c>
      <c r="B686" s="1" t="s">
        <v>11220</v>
      </c>
      <c r="C686" s="1" t="s">
        <v>11245</v>
      </c>
      <c r="D686" s="1" t="s">
        <v>50</v>
      </c>
      <c r="E686" s="1" t="s">
        <v>51</v>
      </c>
      <c r="F686" s="1" t="s">
        <v>51</v>
      </c>
      <c r="G686" s="1" t="s">
        <v>82</v>
      </c>
      <c r="H686" s="1" t="s">
        <v>729</v>
      </c>
      <c r="I686" s="1" t="s">
        <v>1230</v>
      </c>
      <c r="J686" s="1" t="s">
        <v>2362</v>
      </c>
      <c r="K686" s="1" t="s">
        <v>11246</v>
      </c>
      <c r="L686" s="1"/>
      <c r="M686" s="20">
        <f t="shared" si="10"/>
        <v>1</v>
      </c>
    </row>
    <row r="687" spans="1:13" ht="20.100000000000001" customHeight="1" x14ac:dyDescent="0.15">
      <c r="A687" s="1" t="s">
        <v>11</v>
      </c>
      <c r="B687" s="1" t="s">
        <v>11220</v>
      </c>
      <c r="C687" s="1" t="s">
        <v>11247</v>
      </c>
      <c r="D687" s="1" t="s">
        <v>78</v>
      </c>
      <c r="E687" s="1" t="s">
        <v>51</v>
      </c>
      <c r="F687" s="1" t="s">
        <v>51</v>
      </c>
      <c r="G687" s="1" t="s">
        <v>82</v>
      </c>
      <c r="H687" s="1" t="s">
        <v>729</v>
      </c>
      <c r="I687" s="1" t="s">
        <v>1230</v>
      </c>
      <c r="J687" s="1" t="s">
        <v>2362</v>
      </c>
      <c r="K687" s="1" t="s">
        <v>11248</v>
      </c>
      <c r="L687" s="1"/>
      <c r="M687" s="20">
        <f t="shared" si="10"/>
        <v>1</v>
      </c>
    </row>
    <row r="688" spans="1:13" ht="20.100000000000001" customHeight="1" x14ac:dyDescent="0.15">
      <c r="A688" s="1" t="s">
        <v>11</v>
      </c>
      <c r="B688" s="1" t="s">
        <v>11220</v>
      </c>
      <c r="C688" s="1" t="s">
        <v>11249</v>
      </c>
      <c r="D688" s="1" t="s">
        <v>78</v>
      </c>
      <c r="E688" s="1" t="s">
        <v>51</v>
      </c>
      <c r="F688" s="1" t="s">
        <v>51</v>
      </c>
      <c r="G688" s="1" t="s">
        <v>82</v>
      </c>
      <c r="H688" s="1" t="s">
        <v>729</v>
      </c>
      <c r="I688" s="1" t="s">
        <v>1230</v>
      </c>
      <c r="J688" s="1" t="s">
        <v>2362</v>
      </c>
      <c r="K688" s="1" t="s">
        <v>11250</v>
      </c>
      <c r="L688" s="1"/>
      <c r="M688" s="20">
        <f t="shared" si="10"/>
        <v>1</v>
      </c>
    </row>
    <row r="689" spans="1:13" ht="20.100000000000001" customHeight="1" x14ac:dyDescent="0.15">
      <c r="A689" s="1" t="s">
        <v>11</v>
      </c>
      <c r="B689" s="1" t="s">
        <v>11220</v>
      </c>
      <c r="C689" s="1" t="s">
        <v>11251</v>
      </c>
      <c r="D689" s="1" t="s">
        <v>78</v>
      </c>
      <c r="E689" s="1" t="s">
        <v>51</v>
      </c>
      <c r="F689" s="1" t="s">
        <v>51</v>
      </c>
      <c r="G689" s="1" t="s">
        <v>82</v>
      </c>
      <c r="H689" s="1" t="s">
        <v>729</v>
      </c>
      <c r="I689" s="1" t="s">
        <v>1230</v>
      </c>
      <c r="J689" s="1" t="s">
        <v>2362</v>
      </c>
      <c r="K689" s="1" t="s">
        <v>11252</v>
      </c>
      <c r="L689" s="1"/>
      <c r="M689" s="20">
        <f t="shared" si="10"/>
        <v>1</v>
      </c>
    </row>
    <row r="690" spans="1:13" ht="20.100000000000001" customHeight="1" x14ac:dyDescent="0.15">
      <c r="A690" s="1" t="s">
        <v>11</v>
      </c>
      <c r="B690" s="1" t="s">
        <v>11220</v>
      </c>
      <c r="C690" s="1" t="s">
        <v>11253</v>
      </c>
      <c r="D690" s="1" t="s">
        <v>78</v>
      </c>
      <c r="E690" s="1" t="s">
        <v>51</v>
      </c>
      <c r="F690" s="1" t="s">
        <v>51</v>
      </c>
      <c r="G690" s="1" t="s">
        <v>82</v>
      </c>
      <c r="H690" s="1" t="s">
        <v>729</v>
      </c>
      <c r="I690" s="1" t="s">
        <v>1230</v>
      </c>
      <c r="J690" s="1" t="s">
        <v>2362</v>
      </c>
      <c r="K690" s="1" t="s">
        <v>11254</v>
      </c>
      <c r="L690" s="1"/>
      <c r="M690" s="20">
        <f t="shared" si="10"/>
        <v>1</v>
      </c>
    </row>
    <row r="691" spans="1:13" ht="20.100000000000001" customHeight="1" x14ac:dyDescent="0.15">
      <c r="A691" s="1" t="s">
        <v>11</v>
      </c>
      <c r="B691" s="1" t="s">
        <v>11220</v>
      </c>
      <c r="C691" s="1" t="s">
        <v>11255</v>
      </c>
      <c r="D691" s="1" t="s">
        <v>78</v>
      </c>
      <c r="E691" s="1" t="s">
        <v>51</v>
      </c>
      <c r="F691" s="1" t="s">
        <v>51</v>
      </c>
      <c r="G691" s="1" t="s">
        <v>82</v>
      </c>
      <c r="H691" s="1" t="s">
        <v>729</v>
      </c>
      <c r="I691" s="1" t="s">
        <v>1230</v>
      </c>
      <c r="J691" s="1" t="s">
        <v>2362</v>
      </c>
      <c r="K691" s="1" t="s">
        <v>11256</v>
      </c>
      <c r="L691" s="1"/>
      <c r="M691" s="20">
        <f t="shared" si="10"/>
        <v>1</v>
      </c>
    </row>
    <row r="692" spans="1:13" ht="20.100000000000001" customHeight="1" x14ac:dyDescent="0.15">
      <c r="A692" s="1" t="s">
        <v>11</v>
      </c>
      <c r="B692" s="1" t="s">
        <v>11220</v>
      </c>
      <c r="C692" s="1" t="s">
        <v>11257</v>
      </c>
      <c r="D692" s="1" t="s">
        <v>78</v>
      </c>
      <c r="E692" s="1" t="s">
        <v>51</v>
      </c>
      <c r="F692" s="1" t="s">
        <v>51</v>
      </c>
      <c r="G692" s="1" t="s">
        <v>82</v>
      </c>
      <c r="H692" s="1" t="s">
        <v>729</v>
      </c>
      <c r="I692" s="1" t="s">
        <v>1230</v>
      </c>
      <c r="J692" s="1" t="s">
        <v>2362</v>
      </c>
      <c r="K692" s="1" t="s">
        <v>11258</v>
      </c>
      <c r="L692" s="1"/>
      <c r="M692" s="20">
        <f t="shared" si="10"/>
        <v>1</v>
      </c>
    </row>
    <row r="693" spans="1:13" ht="20.100000000000001" customHeight="1" x14ac:dyDescent="0.15">
      <c r="A693" s="1" t="s">
        <v>11</v>
      </c>
      <c r="B693" s="1" t="s">
        <v>26834</v>
      </c>
      <c r="C693" s="1" t="s">
        <v>11259</v>
      </c>
      <c r="D693" s="1" t="s">
        <v>78</v>
      </c>
      <c r="E693" s="1" t="s">
        <v>51</v>
      </c>
      <c r="F693" s="1" t="s">
        <v>51</v>
      </c>
      <c r="G693" s="1" t="s">
        <v>82</v>
      </c>
      <c r="H693" s="1" t="s">
        <v>729</v>
      </c>
      <c r="I693" s="1" t="s">
        <v>1230</v>
      </c>
      <c r="J693" s="1" t="s">
        <v>2362</v>
      </c>
      <c r="K693" s="1" t="s">
        <v>11260</v>
      </c>
      <c r="L693" s="1"/>
      <c r="M693" s="20">
        <f t="shared" si="10"/>
        <v>1</v>
      </c>
    </row>
    <row r="694" spans="1:13" ht="20.100000000000001" customHeight="1" x14ac:dyDescent="0.15">
      <c r="A694" s="1" t="s">
        <v>11</v>
      </c>
      <c r="B694" s="1" t="s">
        <v>26834</v>
      </c>
      <c r="C694" s="1" t="s">
        <v>26833</v>
      </c>
      <c r="D694" s="1" t="s">
        <v>78</v>
      </c>
      <c r="E694" s="1" t="s">
        <v>51</v>
      </c>
      <c r="F694" s="1" t="s">
        <v>10720</v>
      </c>
      <c r="G694" s="1" t="s">
        <v>82</v>
      </c>
      <c r="H694" s="1" t="s">
        <v>212</v>
      </c>
      <c r="I694" s="1" t="s">
        <v>447</v>
      </c>
      <c r="J694" s="1" t="s">
        <v>1137</v>
      </c>
      <c r="K694" s="1" t="s">
        <v>11217</v>
      </c>
      <c r="L694" s="1"/>
      <c r="M694" s="20">
        <f>IF(F694="○",1,0)</f>
        <v>0</v>
      </c>
    </row>
    <row r="695" spans="1:13" ht="20.100000000000001" customHeight="1" x14ac:dyDescent="0.15">
      <c r="A695" s="1" t="s">
        <v>11</v>
      </c>
      <c r="B695" s="1" t="s">
        <v>11220</v>
      </c>
      <c r="C695" s="1" t="s">
        <v>11261</v>
      </c>
      <c r="D695" s="1" t="s">
        <v>849</v>
      </c>
      <c r="E695" s="1" t="s">
        <v>51</v>
      </c>
      <c r="F695" s="1" t="s">
        <v>10720</v>
      </c>
      <c r="G695" s="1" t="s">
        <v>82</v>
      </c>
      <c r="H695" s="1" t="s">
        <v>83</v>
      </c>
      <c r="I695" s="1" t="s">
        <v>84</v>
      </c>
      <c r="J695" s="1" t="s">
        <v>9120</v>
      </c>
      <c r="K695" s="1" t="s">
        <v>11262</v>
      </c>
      <c r="L695" s="1"/>
      <c r="M695" s="20">
        <f t="shared" si="10"/>
        <v>0</v>
      </c>
    </row>
    <row r="696" spans="1:13" ht="20.100000000000001" customHeight="1" x14ac:dyDescent="0.15">
      <c r="A696" s="1" t="s">
        <v>11</v>
      </c>
      <c r="B696" s="1" t="s">
        <v>11220</v>
      </c>
      <c r="C696" s="1" t="s">
        <v>11263</v>
      </c>
      <c r="D696" s="1" t="s">
        <v>849</v>
      </c>
      <c r="E696" s="1" t="s">
        <v>51</v>
      </c>
      <c r="F696" s="1" t="s">
        <v>10720</v>
      </c>
      <c r="G696" s="1" t="s">
        <v>82</v>
      </c>
      <c r="H696" s="1" t="s">
        <v>83</v>
      </c>
      <c r="I696" s="1" t="s">
        <v>84</v>
      </c>
      <c r="J696" s="1" t="s">
        <v>9120</v>
      </c>
      <c r="K696" s="1" t="s">
        <v>11264</v>
      </c>
      <c r="L696" s="1"/>
      <c r="M696" s="20">
        <f t="shared" si="10"/>
        <v>0</v>
      </c>
    </row>
    <row r="697" spans="1:13" ht="20.100000000000001" customHeight="1" x14ac:dyDescent="0.15">
      <c r="A697" s="1" t="s">
        <v>11</v>
      </c>
      <c r="B697" s="1" t="s">
        <v>11220</v>
      </c>
      <c r="C697" s="1" t="s">
        <v>11265</v>
      </c>
      <c r="D697" s="1" t="s">
        <v>849</v>
      </c>
      <c r="E697" s="1" t="s">
        <v>51</v>
      </c>
      <c r="F697" s="1" t="s">
        <v>10720</v>
      </c>
      <c r="G697" s="1" t="s">
        <v>52</v>
      </c>
      <c r="H697" s="1" t="s">
        <v>121</v>
      </c>
      <c r="I697" s="1" t="s">
        <v>84</v>
      </c>
      <c r="J697" s="1" t="s">
        <v>122</v>
      </c>
      <c r="K697" s="1" t="s">
        <v>11266</v>
      </c>
      <c r="L697" s="1"/>
      <c r="M697" s="20">
        <f t="shared" si="10"/>
        <v>0</v>
      </c>
    </row>
    <row r="698" spans="1:13" ht="20.100000000000001" customHeight="1" x14ac:dyDescent="0.15">
      <c r="A698" s="1" t="s">
        <v>11</v>
      </c>
      <c r="B698" s="1" t="s">
        <v>11267</v>
      </c>
      <c r="C698" s="1" t="s">
        <v>11268</v>
      </c>
      <c r="D698" s="1" t="s">
        <v>50</v>
      </c>
      <c r="E698" s="1" t="s">
        <v>51</v>
      </c>
      <c r="F698" s="1" t="s">
        <v>51</v>
      </c>
      <c r="G698" s="1" t="s">
        <v>52</v>
      </c>
      <c r="H698" s="1" t="s">
        <v>739</v>
      </c>
      <c r="I698" s="1" t="s">
        <v>1230</v>
      </c>
      <c r="J698" s="1" t="s">
        <v>122</v>
      </c>
      <c r="K698" s="1" t="s">
        <v>11269</v>
      </c>
      <c r="L698" s="1"/>
      <c r="M698" s="20">
        <f t="shared" si="10"/>
        <v>1</v>
      </c>
    </row>
    <row r="699" spans="1:13" ht="20.100000000000001" customHeight="1" x14ac:dyDescent="0.15">
      <c r="A699" s="1" t="s">
        <v>11</v>
      </c>
      <c r="B699" s="1" t="s">
        <v>11267</v>
      </c>
      <c r="C699" s="1" t="s">
        <v>11270</v>
      </c>
      <c r="D699" s="1" t="s">
        <v>50</v>
      </c>
      <c r="E699" s="1" t="s">
        <v>51</v>
      </c>
      <c r="F699" s="1" t="s">
        <v>51</v>
      </c>
      <c r="G699" s="1" t="s">
        <v>52</v>
      </c>
      <c r="H699" s="1" t="s">
        <v>739</v>
      </c>
      <c r="I699" s="1" t="s">
        <v>1230</v>
      </c>
      <c r="J699" s="1" t="s">
        <v>122</v>
      </c>
      <c r="K699" s="1" t="s">
        <v>11271</v>
      </c>
      <c r="L699" s="1"/>
      <c r="M699" s="20">
        <f t="shared" si="10"/>
        <v>1</v>
      </c>
    </row>
    <row r="700" spans="1:13" ht="20.100000000000001" customHeight="1" x14ac:dyDescent="0.15">
      <c r="A700" s="1" t="s">
        <v>11</v>
      </c>
      <c r="B700" s="1" t="s">
        <v>11267</v>
      </c>
      <c r="C700" s="1" t="s">
        <v>11272</v>
      </c>
      <c r="D700" s="1" t="s">
        <v>78</v>
      </c>
      <c r="E700" s="1" t="s">
        <v>51</v>
      </c>
      <c r="F700" s="1" t="s">
        <v>51</v>
      </c>
      <c r="G700" s="1" t="s">
        <v>52</v>
      </c>
      <c r="H700" s="1" t="s">
        <v>121</v>
      </c>
      <c r="I700" s="1" t="s">
        <v>84</v>
      </c>
      <c r="J700" s="1" t="s">
        <v>122</v>
      </c>
      <c r="K700" s="1" t="s">
        <v>11273</v>
      </c>
      <c r="L700" s="1"/>
      <c r="M700" s="20">
        <f t="shared" si="10"/>
        <v>1</v>
      </c>
    </row>
    <row r="701" spans="1:13" ht="20.100000000000001" customHeight="1" x14ac:dyDescent="0.15">
      <c r="A701" s="1" t="s">
        <v>11</v>
      </c>
      <c r="B701" s="1" t="s">
        <v>11274</v>
      </c>
      <c r="C701" s="1" t="s">
        <v>11275</v>
      </c>
      <c r="D701" s="1" t="s">
        <v>50</v>
      </c>
      <c r="E701" s="1" t="s">
        <v>51</v>
      </c>
      <c r="F701" s="1" t="s">
        <v>51</v>
      </c>
      <c r="G701" s="1" t="s">
        <v>82</v>
      </c>
      <c r="H701" s="1" t="s">
        <v>207</v>
      </c>
      <c r="I701" s="1" t="s">
        <v>84</v>
      </c>
      <c r="J701" s="1" t="s">
        <v>448</v>
      </c>
      <c r="K701" s="1" t="s">
        <v>11276</v>
      </c>
      <c r="L701" s="1"/>
      <c r="M701" s="20">
        <f t="shared" si="10"/>
        <v>1</v>
      </c>
    </row>
    <row r="702" spans="1:13" ht="20.100000000000001" customHeight="1" x14ac:dyDescent="0.15">
      <c r="A702" s="1" t="s">
        <v>11</v>
      </c>
      <c r="B702" s="1" t="s">
        <v>11274</v>
      </c>
      <c r="C702" s="1" t="s">
        <v>11277</v>
      </c>
      <c r="D702" s="1" t="s">
        <v>50</v>
      </c>
      <c r="E702" s="1" t="s">
        <v>51</v>
      </c>
      <c r="F702" s="1" t="s">
        <v>51</v>
      </c>
      <c r="G702" s="1" t="s">
        <v>82</v>
      </c>
      <c r="H702" s="1" t="s">
        <v>207</v>
      </c>
      <c r="I702" s="1" t="s">
        <v>84</v>
      </c>
      <c r="J702" s="1" t="s">
        <v>448</v>
      </c>
      <c r="K702" s="1" t="s">
        <v>11278</v>
      </c>
      <c r="L702" s="1"/>
      <c r="M702" s="20">
        <f t="shared" si="10"/>
        <v>1</v>
      </c>
    </row>
    <row r="703" spans="1:13" ht="20.100000000000001" customHeight="1" x14ac:dyDescent="0.15">
      <c r="A703" s="1" t="s">
        <v>11</v>
      </c>
      <c r="B703" s="1" t="s">
        <v>11274</v>
      </c>
      <c r="C703" s="1" t="s">
        <v>11279</v>
      </c>
      <c r="D703" s="1" t="s">
        <v>50</v>
      </c>
      <c r="E703" s="1" t="s">
        <v>51</v>
      </c>
      <c r="F703" s="1" t="s">
        <v>51</v>
      </c>
      <c r="G703" s="1" t="s">
        <v>82</v>
      </c>
      <c r="H703" s="1" t="s">
        <v>207</v>
      </c>
      <c r="I703" s="1" t="s">
        <v>84</v>
      </c>
      <c r="J703" s="1" t="s">
        <v>448</v>
      </c>
      <c r="K703" s="1" t="s">
        <v>11280</v>
      </c>
      <c r="L703" s="1"/>
      <c r="M703" s="20">
        <f t="shared" si="10"/>
        <v>1</v>
      </c>
    </row>
    <row r="704" spans="1:13" ht="20.100000000000001" customHeight="1" x14ac:dyDescent="0.15">
      <c r="A704" s="1" t="s">
        <v>11</v>
      </c>
      <c r="B704" s="1" t="s">
        <v>11274</v>
      </c>
      <c r="C704" s="1" t="s">
        <v>11281</v>
      </c>
      <c r="D704" s="1" t="s">
        <v>50</v>
      </c>
      <c r="E704" s="1" t="s">
        <v>51</v>
      </c>
      <c r="F704" s="1" t="s">
        <v>51</v>
      </c>
      <c r="G704" s="1" t="s">
        <v>82</v>
      </c>
      <c r="H704" s="1" t="s">
        <v>207</v>
      </c>
      <c r="I704" s="1" t="s">
        <v>84</v>
      </c>
      <c r="J704" s="1" t="s">
        <v>448</v>
      </c>
      <c r="K704" s="1" t="s">
        <v>11282</v>
      </c>
      <c r="L704" s="1"/>
      <c r="M704" s="20">
        <f t="shared" si="10"/>
        <v>1</v>
      </c>
    </row>
    <row r="705" spans="1:13" ht="20.100000000000001" customHeight="1" x14ac:dyDescent="0.15">
      <c r="A705" s="1" t="s">
        <v>11</v>
      </c>
      <c r="B705" s="1" t="s">
        <v>11274</v>
      </c>
      <c r="C705" s="1" t="s">
        <v>11283</v>
      </c>
      <c r="D705" s="1" t="s">
        <v>50</v>
      </c>
      <c r="E705" s="1" t="s">
        <v>51</v>
      </c>
      <c r="F705" s="1" t="s">
        <v>51</v>
      </c>
      <c r="G705" s="1" t="s">
        <v>82</v>
      </c>
      <c r="H705" s="1" t="s">
        <v>207</v>
      </c>
      <c r="I705" s="1" t="s">
        <v>84</v>
      </c>
      <c r="J705" s="1" t="s">
        <v>448</v>
      </c>
      <c r="K705" s="1" t="s">
        <v>11284</v>
      </c>
      <c r="L705" s="1"/>
      <c r="M705" s="20">
        <f t="shared" si="10"/>
        <v>1</v>
      </c>
    </row>
    <row r="706" spans="1:13" ht="20.100000000000001" customHeight="1" x14ac:dyDescent="0.15">
      <c r="A706" s="1" t="s">
        <v>11</v>
      </c>
      <c r="B706" s="1" t="s">
        <v>11274</v>
      </c>
      <c r="C706" s="1" t="s">
        <v>11285</v>
      </c>
      <c r="D706" s="1" t="s">
        <v>50</v>
      </c>
      <c r="E706" s="1" t="s">
        <v>51</v>
      </c>
      <c r="F706" s="1" t="s">
        <v>51</v>
      </c>
      <c r="G706" s="1" t="s">
        <v>82</v>
      </c>
      <c r="H706" s="1" t="s">
        <v>207</v>
      </c>
      <c r="I706" s="1" t="s">
        <v>84</v>
      </c>
      <c r="J706" s="1" t="s">
        <v>448</v>
      </c>
      <c r="K706" s="1" t="s">
        <v>11286</v>
      </c>
      <c r="L706" s="1"/>
      <c r="M706" s="20">
        <f t="shared" si="10"/>
        <v>1</v>
      </c>
    </row>
    <row r="707" spans="1:13" ht="20.100000000000001" customHeight="1" x14ac:dyDescent="0.15">
      <c r="A707" s="1" t="s">
        <v>11</v>
      </c>
      <c r="B707" s="1" t="s">
        <v>11274</v>
      </c>
      <c r="C707" s="1" t="s">
        <v>11287</v>
      </c>
      <c r="D707" s="1" t="s">
        <v>50</v>
      </c>
      <c r="E707" s="1" t="s">
        <v>51</v>
      </c>
      <c r="F707" s="1" t="s">
        <v>51</v>
      </c>
      <c r="G707" s="1" t="s">
        <v>82</v>
      </c>
      <c r="H707" s="1" t="s">
        <v>207</v>
      </c>
      <c r="I707" s="1" t="s">
        <v>84</v>
      </c>
      <c r="J707" s="1" t="s">
        <v>448</v>
      </c>
      <c r="K707" s="1" t="s">
        <v>11288</v>
      </c>
      <c r="L707" s="1"/>
      <c r="M707" s="20">
        <f t="shared" si="10"/>
        <v>1</v>
      </c>
    </row>
    <row r="708" spans="1:13" ht="20.100000000000001" customHeight="1" x14ac:dyDescent="0.15">
      <c r="A708" s="1" t="s">
        <v>11</v>
      </c>
      <c r="B708" s="1" t="s">
        <v>11274</v>
      </c>
      <c r="C708" s="1" t="s">
        <v>11289</v>
      </c>
      <c r="D708" s="1" t="s">
        <v>50</v>
      </c>
      <c r="E708" s="1" t="s">
        <v>51</v>
      </c>
      <c r="F708" s="1" t="s">
        <v>51</v>
      </c>
      <c r="G708" s="1" t="s">
        <v>82</v>
      </c>
      <c r="H708" s="1" t="s">
        <v>207</v>
      </c>
      <c r="I708" s="1" t="s">
        <v>84</v>
      </c>
      <c r="J708" s="1" t="s">
        <v>448</v>
      </c>
      <c r="K708" s="1" t="s">
        <v>11290</v>
      </c>
      <c r="L708" s="1"/>
      <c r="M708" s="20">
        <f t="shared" si="10"/>
        <v>1</v>
      </c>
    </row>
    <row r="709" spans="1:13" ht="20.100000000000001" customHeight="1" x14ac:dyDescent="0.15">
      <c r="A709" s="1" t="s">
        <v>11</v>
      </c>
      <c r="B709" s="1" t="s">
        <v>11274</v>
      </c>
      <c r="C709" s="1" t="s">
        <v>11291</v>
      </c>
      <c r="D709" s="1" t="s">
        <v>50</v>
      </c>
      <c r="E709" s="1" t="s">
        <v>51</v>
      </c>
      <c r="F709" s="1" t="s">
        <v>51</v>
      </c>
      <c r="G709" s="1" t="s">
        <v>82</v>
      </c>
      <c r="H709" s="1" t="s">
        <v>207</v>
      </c>
      <c r="I709" s="1" t="s">
        <v>84</v>
      </c>
      <c r="J709" s="1" t="s">
        <v>448</v>
      </c>
      <c r="K709" s="1" t="s">
        <v>11292</v>
      </c>
      <c r="L709" s="1"/>
      <c r="M709" s="20">
        <f t="shared" si="10"/>
        <v>1</v>
      </c>
    </row>
    <row r="710" spans="1:13" ht="20.100000000000001" customHeight="1" x14ac:dyDescent="0.15">
      <c r="A710" s="1" t="s">
        <v>11</v>
      </c>
      <c r="B710" s="1" t="s">
        <v>11274</v>
      </c>
      <c r="C710" s="1" t="s">
        <v>11293</v>
      </c>
      <c r="D710" s="1" t="s">
        <v>50</v>
      </c>
      <c r="E710" s="1" t="s">
        <v>51</v>
      </c>
      <c r="F710" s="1" t="s">
        <v>51</v>
      </c>
      <c r="G710" s="1" t="s">
        <v>82</v>
      </c>
      <c r="H710" s="1" t="s">
        <v>207</v>
      </c>
      <c r="I710" s="1" t="s">
        <v>84</v>
      </c>
      <c r="J710" s="1" t="s">
        <v>448</v>
      </c>
      <c r="K710" s="1" t="s">
        <v>11294</v>
      </c>
      <c r="L710" s="1"/>
      <c r="M710" s="20">
        <f t="shared" si="10"/>
        <v>1</v>
      </c>
    </row>
    <row r="711" spans="1:13" ht="20.100000000000001" customHeight="1" x14ac:dyDescent="0.15">
      <c r="A711" s="1" t="s">
        <v>11</v>
      </c>
      <c r="B711" s="1" t="s">
        <v>11274</v>
      </c>
      <c r="C711" s="1" t="s">
        <v>11295</v>
      </c>
      <c r="D711" s="1" t="s">
        <v>50</v>
      </c>
      <c r="E711" s="1" t="s">
        <v>51</v>
      </c>
      <c r="F711" s="1" t="s">
        <v>51</v>
      </c>
      <c r="G711" s="1" t="s">
        <v>82</v>
      </c>
      <c r="H711" s="1" t="s">
        <v>207</v>
      </c>
      <c r="I711" s="1" t="s">
        <v>84</v>
      </c>
      <c r="J711" s="1" t="s">
        <v>448</v>
      </c>
      <c r="K711" s="1" t="s">
        <v>11296</v>
      </c>
      <c r="L711" s="1"/>
      <c r="M711" s="20">
        <f t="shared" si="10"/>
        <v>1</v>
      </c>
    </row>
    <row r="712" spans="1:13" ht="20.100000000000001" customHeight="1" x14ac:dyDescent="0.15">
      <c r="A712" s="1" t="s">
        <v>11</v>
      </c>
      <c r="B712" s="1" t="s">
        <v>11274</v>
      </c>
      <c r="C712" s="1" t="s">
        <v>11297</v>
      </c>
      <c r="D712" s="1" t="s">
        <v>50</v>
      </c>
      <c r="E712" s="1" t="s">
        <v>51</v>
      </c>
      <c r="F712" s="1" t="s">
        <v>51</v>
      </c>
      <c r="G712" s="1" t="s">
        <v>82</v>
      </c>
      <c r="H712" s="1" t="s">
        <v>207</v>
      </c>
      <c r="I712" s="1" t="s">
        <v>84</v>
      </c>
      <c r="J712" s="1" t="s">
        <v>448</v>
      </c>
      <c r="K712" s="1" t="s">
        <v>11298</v>
      </c>
      <c r="L712" s="1"/>
      <c r="M712" s="20">
        <f t="shared" si="10"/>
        <v>1</v>
      </c>
    </row>
    <row r="713" spans="1:13" ht="20.100000000000001" customHeight="1" x14ac:dyDescent="0.15">
      <c r="A713" s="1" t="s">
        <v>11</v>
      </c>
      <c r="B713" s="1" t="s">
        <v>11274</v>
      </c>
      <c r="C713" s="1" t="s">
        <v>11299</v>
      </c>
      <c r="D713" s="1" t="s">
        <v>50</v>
      </c>
      <c r="E713" s="1" t="s">
        <v>51</v>
      </c>
      <c r="F713" s="1" t="s">
        <v>51</v>
      </c>
      <c r="G713" s="1" t="s">
        <v>82</v>
      </c>
      <c r="H713" s="1" t="s">
        <v>207</v>
      </c>
      <c r="I713" s="1" t="s">
        <v>84</v>
      </c>
      <c r="J713" s="1" t="s">
        <v>448</v>
      </c>
      <c r="K713" s="1" t="s">
        <v>11300</v>
      </c>
      <c r="L713" s="1"/>
      <c r="M713" s="20">
        <f t="shared" ref="M713:M776" si="11">IF(F713="○",1,0)</f>
        <v>1</v>
      </c>
    </row>
    <row r="714" spans="1:13" ht="20.100000000000001" customHeight="1" x14ac:dyDescent="0.15">
      <c r="A714" s="1" t="s">
        <v>11</v>
      </c>
      <c r="B714" s="1" t="s">
        <v>11274</v>
      </c>
      <c r="C714" s="1" t="s">
        <v>11301</v>
      </c>
      <c r="D714" s="1" t="s">
        <v>78</v>
      </c>
      <c r="E714" s="1" t="s">
        <v>51</v>
      </c>
      <c r="F714" s="1" t="s">
        <v>179</v>
      </c>
      <c r="G714" s="1" t="s">
        <v>82</v>
      </c>
      <c r="H714" s="1" t="s">
        <v>1151</v>
      </c>
      <c r="I714" s="1" t="s">
        <v>84</v>
      </c>
      <c r="J714" s="1" t="s">
        <v>7809</v>
      </c>
      <c r="K714" s="1" t="s">
        <v>11302</v>
      </c>
      <c r="L714" s="1"/>
      <c r="M714" s="20">
        <f t="shared" si="11"/>
        <v>0</v>
      </c>
    </row>
    <row r="715" spans="1:13" ht="20.100000000000001" customHeight="1" x14ac:dyDescent="0.15">
      <c r="A715" s="1" t="s">
        <v>11</v>
      </c>
      <c r="B715" s="1" t="s">
        <v>11274</v>
      </c>
      <c r="C715" s="1" t="s">
        <v>11303</v>
      </c>
      <c r="D715" s="1" t="s">
        <v>78</v>
      </c>
      <c r="E715" s="1" t="s">
        <v>51</v>
      </c>
      <c r="F715" s="1" t="s">
        <v>51</v>
      </c>
      <c r="G715" s="1" t="s">
        <v>82</v>
      </c>
      <c r="H715" s="1" t="s">
        <v>207</v>
      </c>
      <c r="I715" s="1" t="s">
        <v>84</v>
      </c>
      <c r="J715" s="1" t="s">
        <v>448</v>
      </c>
      <c r="K715" s="1" t="s">
        <v>11304</v>
      </c>
      <c r="L715" s="1"/>
      <c r="M715" s="20">
        <f t="shared" si="11"/>
        <v>1</v>
      </c>
    </row>
    <row r="716" spans="1:13" ht="20.100000000000001" customHeight="1" x14ac:dyDescent="0.15">
      <c r="A716" s="1" t="s">
        <v>11</v>
      </c>
      <c r="B716" s="1" t="s">
        <v>11274</v>
      </c>
      <c r="C716" s="1" t="s">
        <v>11305</v>
      </c>
      <c r="D716" s="1" t="s">
        <v>78</v>
      </c>
      <c r="E716" s="1" t="s">
        <v>51</v>
      </c>
      <c r="F716" s="1" t="s">
        <v>179</v>
      </c>
      <c r="G716" s="1" t="s">
        <v>82</v>
      </c>
      <c r="H716" s="1" t="s">
        <v>1151</v>
      </c>
      <c r="I716" s="1" t="s">
        <v>84</v>
      </c>
      <c r="J716" s="1" t="s">
        <v>7809</v>
      </c>
      <c r="K716" s="1" t="s">
        <v>11306</v>
      </c>
      <c r="L716" s="1"/>
      <c r="M716" s="20">
        <f t="shared" si="11"/>
        <v>0</v>
      </c>
    </row>
    <row r="717" spans="1:13" ht="20.100000000000001" customHeight="1" x14ac:dyDescent="0.15">
      <c r="A717" s="1" t="s">
        <v>11</v>
      </c>
      <c r="B717" s="1" t="s">
        <v>11274</v>
      </c>
      <c r="C717" s="1" t="s">
        <v>11307</v>
      </c>
      <c r="D717" s="1" t="s">
        <v>78</v>
      </c>
      <c r="E717" s="1" t="s">
        <v>51</v>
      </c>
      <c r="F717" s="1" t="s">
        <v>179</v>
      </c>
      <c r="G717" s="1" t="s">
        <v>82</v>
      </c>
      <c r="H717" s="1" t="s">
        <v>1151</v>
      </c>
      <c r="I717" s="1" t="s">
        <v>84</v>
      </c>
      <c r="J717" s="1" t="s">
        <v>7809</v>
      </c>
      <c r="K717" s="1" t="s">
        <v>11308</v>
      </c>
      <c r="L717" s="1"/>
      <c r="M717" s="20">
        <f t="shared" si="11"/>
        <v>0</v>
      </c>
    </row>
    <row r="718" spans="1:13" ht="20.100000000000001" customHeight="1" x14ac:dyDescent="0.15">
      <c r="A718" s="1" t="s">
        <v>11</v>
      </c>
      <c r="B718" s="1" t="s">
        <v>11274</v>
      </c>
      <c r="C718" s="1" t="s">
        <v>11309</v>
      </c>
      <c r="D718" s="1" t="s">
        <v>78</v>
      </c>
      <c r="E718" s="1" t="s">
        <v>51</v>
      </c>
      <c r="F718" s="1" t="s">
        <v>51</v>
      </c>
      <c r="G718" s="1" t="s">
        <v>82</v>
      </c>
      <c r="H718" s="1" t="s">
        <v>207</v>
      </c>
      <c r="I718" s="1" t="s">
        <v>84</v>
      </c>
      <c r="J718" s="1" t="s">
        <v>448</v>
      </c>
      <c r="K718" s="1" t="s">
        <v>11310</v>
      </c>
      <c r="L718" s="1"/>
      <c r="M718" s="20">
        <f t="shared" si="11"/>
        <v>1</v>
      </c>
    </row>
    <row r="719" spans="1:13" ht="20.100000000000001" customHeight="1" x14ac:dyDescent="0.15">
      <c r="A719" s="1" t="s">
        <v>11</v>
      </c>
      <c r="B719" s="1" t="s">
        <v>11274</v>
      </c>
      <c r="C719" s="1" t="s">
        <v>11311</v>
      </c>
      <c r="D719" s="1" t="s">
        <v>78</v>
      </c>
      <c r="E719" s="1" t="s">
        <v>51</v>
      </c>
      <c r="F719" s="1" t="s">
        <v>179</v>
      </c>
      <c r="G719" s="1" t="s">
        <v>82</v>
      </c>
      <c r="H719" s="1" t="s">
        <v>1151</v>
      </c>
      <c r="I719" s="1" t="s">
        <v>84</v>
      </c>
      <c r="J719" s="1" t="s">
        <v>7809</v>
      </c>
      <c r="K719" s="1" t="s">
        <v>11312</v>
      </c>
      <c r="L719" s="1"/>
      <c r="M719" s="20">
        <f t="shared" si="11"/>
        <v>0</v>
      </c>
    </row>
    <row r="720" spans="1:13" ht="20.100000000000001" customHeight="1" x14ac:dyDescent="0.15">
      <c r="A720" s="1" t="s">
        <v>11</v>
      </c>
      <c r="B720" s="1" t="s">
        <v>11274</v>
      </c>
      <c r="C720" s="1" t="s">
        <v>11313</v>
      </c>
      <c r="D720" s="1" t="s">
        <v>78</v>
      </c>
      <c r="E720" s="1" t="s">
        <v>51</v>
      </c>
      <c r="F720" s="1" t="s">
        <v>179</v>
      </c>
      <c r="G720" s="1" t="s">
        <v>82</v>
      </c>
      <c r="H720" s="1" t="s">
        <v>1151</v>
      </c>
      <c r="I720" s="1" t="s">
        <v>84</v>
      </c>
      <c r="J720" s="1" t="s">
        <v>7809</v>
      </c>
      <c r="K720" s="1" t="s">
        <v>11314</v>
      </c>
      <c r="L720" s="1"/>
      <c r="M720" s="20">
        <f t="shared" si="11"/>
        <v>0</v>
      </c>
    </row>
    <row r="721" spans="1:13" ht="20.100000000000001" customHeight="1" x14ac:dyDescent="0.15">
      <c r="A721" s="1" t="s">
        <v>11</v>
      </c>
      <c r="B721" s="1" t="s">
        <v>11274</v>
      </c>
      <c r="C721" s="1" t="s">
        <v>11315</v>
      </c>
      <c r="D721" s="1" t="s">
        <v>78</v>
      </c>
      <c r="E721" s="1" t="s">
        <v>51</v>
      </c>
      <c r="F721" s="1" t="s">
        <v>51</v>
      </c>
      <c r="G721" s="1" t="s">
        <v>82</v>
      </c>
      <c r="H721" s="1" t="s">
        <v>207</v>
      </c>
      <c r="I721" s="1" t="s">
        <v>84</v>
      </c>
      <c r="J721" s="1" t="s">
        <v>448</v>
      </c>
      <c r="K721" s="1" t="s">
        <v>11316</v>
      </c>
      <c r="L721" s="1"/>
      <c r="M721" s="20">
        <f t="shared" si="11"/>
        <v>1</v>
      </c>
    </row>
    <row r="722" spans="1:13" ht="20.100000000000001" customHeight="1" x14ac:dyDescent="0.15">
      <c r="A722" s="1" t="s">
        <v>11</v>
      </c>
      <c r="B722" s="1" t="s">
        <v>11274</v>
      </c>
      <c r="C722" s="1" t="s">
        <v>11317</v>
      </c>
      <c r="D722" s="1" t="s">
        <v>78</v>
      </c>
      <c r="E722" s="1" t="s">
        <v>51</v>
      </c>
      <c r="F722" s="1" t="s">
        <v>179</v>
      </c>
      <c r="G722" s="1" t="s">
        <v>82</v>
      </c>
      <c r="H722" s="1" t="s">
        <v>1151</v>
      </c>
      <c r="I722" s="1" t="s">
        <v>84</v>
      </c>
      <c r="J722" s="1" t="s">
        <v>7809</v>
      </c>
      <c r="K722" s="1" t="s">
        <v>11318</v>
      </c>
      <c r="L722" s="1"/>
      <c r="M722" s="20">
        <f t="shared" si="11"/>
        <v>0</v>
      </c>
    </row>
    <row r="723" spans="1:13" ht="20.100000000000001" customHeight="1" x14ac:dyDescent="0.15">
      <c r="A723" s="1" t="s">
        <v>11</v>
      </c>
      <c r="B723" s="1" t="s">
        <v>11274</v>
      </c>
      <c r="C723" s="1" t="s">
        <v>11319</v>
      </c>
      <c r="D723" s="1" t="s">
        <v>78</v>
      </c>
      <c r="E723" s="1" t="s">
        <v>51</v>
      </c>
      <c r="F723" s="1" t="s">
        <v>179</v>
      </c>
      <c r="G723" s="1" t="s">
        <v>82</v>
      </c>
      <c r="H723" s="1" t="s">
        <v>1151</v>
      </c>
      <c r="I723" s="1" t="s">
        <v>84</v>
      </c>
      <c r="J723" s="1" t="s">
        <v>7809</v>
      </c>
      <c r="K723" s="1" t="s">
        <v>11320</v>
      </c>
      <c r="L723" s="1"/>
      <c r="M723" s="20">
        <f t="shared" si="11"/>
        <v>0</v>
      </c>
    </row>
    <row r="724" spans="1:13" ht="20.100000000000001" customHeight="1" x14ac:dyDescent="0.15">
      <c r="A724" s="1" t="s">
        <v>11</v>
      </c>
      <c r="B724" s="1" t="s">
        <v>11274</v>
      </c>
      <c r="C724" s="1" t="s">
        <v>11321</v>
      </c>
      <c r="D724" s="1" t="s">
        <v>78</v>
      </c>
      <c r="E724" s="1" t="s">
        <v>51</v>
      </c>
      <c r="F724" s="1" t="s">
        <v>179</v>
      </c>
      <c r="G724" s="1" t="s">
        <v>82</v>
      </c>
      <c r="H724" s="1" t="s">
        <v>1151</v>
      </c>
      <c r="I724" s="1" t="s">
        <v>84</v>
      </c>
      <c r="J724" s="1" t="s">
        <v>7809</v>
      </c>
      <c r="K724" s="1" t="s">
        <v>11322</v>
      </c>
      <c r="L724" s="1"/>
      <c r="M724" s="20">
        <f t="shared" si="11"/>
        <v>0</v>
      </c>
    </row>
    <row r="725" spans="1:13" ht="20.100000000000001" customHeight="1" x14ac:dyDescent="0.15">
      <c r="A725" s="1" t="s">
        <v>11</v>
      </c>
      <c r="B725" s="1" t="s">
        <v>11274</v>
      </c>
      <c r="C725" s="1" t="s">
        <v>11323</v>
      </c>
      <c r="D725" s="1" t="s">
        <v>78</v>
      </c>
      <c r="E725" s="1" t="s">
        <v>51</v>
      </c>
      <c r="F725" s="1" t="s">
        <v>179</v>
      </c>
      <c r="G725" s="1" t="s">
        <v>82</v>
      </c>
      <c r="H725" s="1" t="s">
        <v>4727</v>
      </c>
      <c r="I725" s="1" t="s">
        <v>447</v>
      </c>
      <c r="J725" s="1" t="s">
        <v>10867</v>
      </c>
      <c r="K725" s="1" t="s">
        <v>11324</v>
      </c>
      <c r="L725" s="1"/>
      <c r="M725" s="20">
        <f t="shared" si="11"/>
        <v>0</v>
      </c>
    </row>
    <row r="726" spans="1:13" ht="20.100000000000001" customHeight="1" x14ac:dyDescent="0.15">
      <c r="A726" s="1" t="s">
        <v>11</v>
      </c>
      <c r="B726" s="1" t="s">
        <v>11274</v>
      </c>
      <c r="C726" s="1" t="s">
        <v>11325</v>
      </c>
      <c r="D726" s="1" t="s">
        <v>78</v>
      </c>
      <c r="E726" s="1" t="s">
        <v>51</v>
      </c>
      <c r="F726" s="1" t="s">
        <v>51</v>
      </c>
      <c r="G726" s="1" t="s">
        <v>82</v>
      </c>
      <c r="H726" s="1" t="s">
        <v>207</v>
      </c>
      <c r="I726" s="1" t="s">
        <v>84</v>
      </c>
      <c r="J726" s="1" t="s">
        <v>448</v>
      </c>
      <c r="K726" s="1" t="s">
        <v>11326</v>
      </c>
      <c r="L726" s="1"/>
      <c r="M726" s="20">
        <f t="shared" si="11"/>
        <v>1</v>
      </c>
    </row>
    <row r="727" spans="1:13" ht="20.100000000000001" customHeight="1" x14ac:dyDescent="0.15">
      <c r="A727" s="1" t="s">
        <v>11</v>
      </c>
      <c r="B727" s="1" t="s">
        <v>11274</v>
      </c>
      <c r="C727" s="1" t="s">
        <v>11327</v>
      </c>
      <c r="D727" s="1" t="s">
        <v>78</v>
      </c>
      <c r="E727" s="1" t="s">
        <v>51</v>
      </c>
      <c r="F727" s="1" t="s">
        <v>51</v>
      </c>
      <c r="G727" s="1" t="s">
        <v>82</v>
      </c>
      <c r="H727" s="1" t="s">
        <v>207</v>
      </c>
      <c r="I727" s="1" t="s">
        <v>84</v>
      </c>
      <c r="J727" s="1" t="s">
        <v>448</v>
      </c>
      <c r="K727" s="1" t="s">
        <v>11328</v>
      </c>
      <c r="L727" s="1"/>
      <c r="M727" s="20">
        <f t="shared" si="11"/>
        <v>1</v>
      </c>
    </row>
    <row r="728" spans="1:13" ht="20.100000000000001" customHeight="1" x14ac:dyDescent="0.15">
      <c r="A728" s="1" t="s">
        <v>11</v>
      </c>
      <c r="B728" s="1" t="s">
        <v>11274</v>
      </c>
      <c r="C728" s="1" t="s">
        <v>11329</v>
      </c>
      <c r="D728" s="1" t="s">
        <v>849</v>
      </c>
      <c r="E728" s="1" t="s">
        <v>51</v>
      </c>
      <c r="F728" s="1" t="s">
        <v>10720</v>
      </c>
      <c r="G728" s="1" t="s">
        <v>82</v>
      </c>
      <c r="H728" s="1" t="s">
        <v>83</v>
      </c>
      <c r="I728" s="1" t="s">
        <v>84</v>
      </c>
      <c r="J728" s="1" t="s">
        <v>9120</v>
      </c>
      <c r="K728" s="1" t="s">
        <v>11330</v>
      </c>
      <c r="L728" s="1"/>
      <c r="M728" s="20">
        <f t="shared" si="11"/>
        <v>0</v>
      </c>
    </row>
    <row r="729" spans="1:13" ht="20.100000000000001" customHeight="1" x14ac:dyDescent="0.15">
      <c r="A729" s="1" t="s">
        <v>11</v>
      </c>
      <c r="B729" s="1" t="s">
        <v>11331</v>
      </c>
      <c r="C729" s="1" t="s">
        <v>11332</v>
      </c>
      <c r="D729" s="1" t="s">
        <v>50</v>
      </c>
      <c r="E729" s="1" t="s">
        <v>51</v>
      </c>
      <c r="F729" s="1" t="s">
        <v>51</v>
      </c>
      <c r="G729" s="1" t="s">
        <v>82</v>
      </c>
      <c r="H729" s="1" t="s">
        <v>207</v>
      </c>
      <c r="I729" s="1" t="s">
        <v>84</v>
      </c>
      <c r="J729" s="1" t="s">
        <v>448</v>
      </c>
      <c r="K729" s="1" t="s">
        <v>11333</v>
      </c>
      <c r="L729" s="1"/>
      <c r="M729" s="20">
        <f t="shared" si="11"/>
        <v>1</v>
      </c>
    </row>
    <row r="730" spans="1:13" ht="20.100000000000001" customHeight="1" x14ac:dyDescent="0.15">
      <c r="A730" s="1" t="s">
        <v>11</v>
      </c>
      <c r="B730" s="1" t="s">
        <v>11331</v>
      </c>
      <c r="C730" s="1" t="s">
        <v>11334</v>
      </c>
      <c r="D730" s="1" t="s">
        <v>50</v>
      </c>
      <c r="E730" s="1" t="s">
        <v>51</v>
      </c>
      <c r="F730" s="1" t="s">
        <v>51</v>
      </c>
      <c r="G730" s="1" t="s">
        <v>82</v>
      </c>
      <c r="H730" s="1" t="s">
        <v>207</v>
      </c>
      <c r="I730" s="1" t="s">
        <v>84</v>
      </c>
      <c r="J730" s="1" t="s">
        <v>448</v>
      </c>
      <c r="K730" s="1" t="s">
        <v>11335</v>
      </c>
      <c r="L730" s="1"/>
      <c r="M730" s="20">
        <f t="shared" si="11"/>
        <v>1</v>
      </c>
    </row>
    <row r="731" spans="1:13" ht="20.100000000000001" customHeight="1" x14ac:dyDescent="0.15">
      <c r="A731" s="1" t="s">
        <v>11</v>
      </c>
      <c r="B731" s="1" t="s">
        <v>11331</v>
      </c>
      <c r="C731" s="1" t="s">
        <v>11336</v>
      </c>
      <c r="D731" s="1" t="s">
        <v>50</v>
      </c>
      <c r="E731" s="1" t="s">
        <v>51</v>
      </c>
      <c r="F731" s="1" t="s">
        <v>51</v>
      </c>
      <c r="G731" s="1" t="s">
        <v>82</v>
      </c>
      <c r="H731" s="1" t="s">
        <v>207</v>
      </c>
      <c r="I731" s="1" t="s">
        <v>84</v>
      </c>
      <c r="J731" s="1" t="s">
        <v>448</v>
      </c>
      <c r="K731" s="1" t="s">
        <v>11337</v>
      </c>
      <c r="L731" s="1"/>
      <c r="M731" s="20">
        <f t="shared" si="11"/>
        <v>1</v>
      </c>
    </row>
    <row r="732" spans="1:13" ht="20.100000000000001" customHeight="1" x14ac:dyDescent="0.15">
      <c r="A732" s="1" t="s">
        <v>11</v>
      </c>
      <c r="B732" s="1" t="s">
        <v>11331</v>
      </c>
      <c r="C732" s="1" t="s">
        <v>11338</v>
      </c>
      <c r="D732" s="1" t="s">
        <v>50</v>
      </c>
      <c r="E732" s="1" t="s">
        <v>51</v>
      </c>
      <c r="F732" s="1" t="s">
        <v>51</v>
      </c>
      <c r="G732" s="1" t="s">
        <v>82</v>
      </c>
      <c r="H732" s="1" t="s">
        <v>207</v>
      </c>
      <c r="I732" s="1" t="s">
        <v>84</v>
      </c>
      <c r="J732" s="1" t="s">
        <v>448</v>
      </c>
      <c r="K732" s="1" t="s">
        <v>11339</v>
      </c>
      <c r="L732" s="1"/>
      <c r="M732" s="20">
        <f t="shared" si="11"/>
        <v>1</v>
      </c>
    </row>
    <row r="733" spans="1:13" ht="20.100000000000001" customHeight="1" x14ac:dyDescent="0.15">
      <c r="A733" s="1" t="s">
        <v>11</v>
      </c>
      <c r="B733" s="1" t="s">
        <v>11331</v>
      </c>
      <c r="C733" s="1" t="s">
        <v>11340</v>
      </c>
      <c r="D733" s="1" t="s">
        <v>50</v>
      </c>
      <c r="E733" s="1" t="s">
        <v>51</v>
      </c>
      <c r="F733" s="1" t="s">
        <v>51</v>
      </c>
      <c r="G733" s="1" t="s">
        <v>82</v>
      </c>
      <c r="H733" s="1" t="s">
        <v>207</v>
      </c>
      <c r="I733" s="1" t="s">
        <v>84</v>
      </c>
      <c r="J733" s="1" t="s">
        <v>448</v>
      </c>
      <c r="K733" s="1" t="s">
        <v>11341</v>
      </c>
      <c r="L733" s="1"/>
      <c r="M733" s="20">
        <f t="shared" si="11"/>
        <v>1</v>
      </c>
    </row>
    <row r="734" spans="1:13" ht="20.100000000000001" customHeight="1" x14ac:dyDescent="0.15">
      <c r="A734" s="1" t="s">
        <v>11</v>
      </c>
      <c r="B734" s="1" t="s">
        <v>11331</v>
      </c>
      <c r="C734" s="1" t="s">
        <v>11342</v>
      </c>
      <c r="D734" s="1" t="s">
        <v>50</v>
      </c>
      <c r="E734" s="1" t="s">
        <v>51</v>
      </c>
      <c r="F734" s="1" t="s">
        <v>51</v>
      </c>
      <c r="G734" s="1" t="s">
        <v>82</v>
      </c>
      <c r="H734" s="1" t="s">
        <v>207</v>
      </c>
      <c r="I734" s="1" t="s">
        <v>84</v>
      </c>
      <c r="J734" s="1" t="s">
        <v>448</v>
      </c>
      <c r="K734" s="1" t="s">
        <v>11343</v>
      </c>
      <c r="L734" s="1"/>
      <c r="M734" s="20">
        <f t="shared" si="11"/>
        <v>1</v>
      </c>
    </row>
    <row r="735" spans="1:13" ht="20.100000000000001" customHeight="1" x14ac:dyDescent="0.15">
      <c r="A735" s="1" t="s">
        <v>11</v>
      </c>
      <c r="B735" s="1" t="s">
        <v>11331</v>
      </c>
      <c r="C735" s="1" t="s">
        <v>11344</v>
      </c>
      <c r="D735" s="1" t="s">
        <v>50</v>
      </c>
      <c r="E735" s="1" t="s">
        <v>51</v>
      </c>
      <c r="F735" s="1" t="s">
        <v>51</v>
      </c>
      <c r="G735" s="1" t="s">
        <v>82</v>
      </c>
      <c r="H735" s="1" t="s">
        <v>207</v>
      </c>
      <c r="I735" s="1" t="s">
        <v>84</v>
      </c>
      <c r="J735" s="1" t="s">
        <v>448</v>
      </c>
      <c r="K735" s="1" t="s">
        <v>11345</v>
      </c>
      <c r="L735" s="1"/>
      <c r="M735" s="20">
        <f t="shared" si="11"/>
        <v>1</v>
      </c>
    </row>
    <row r="736" spans="1:13" ht="20.100000000000001" customHeight="1" x14ac:dyDescent="0.15">
      <c r="A736" s="1" t="s">
        <v>11</v>
      </c>
      <c r="B736" s="1" t="s">
        <v>11331</v>
      </c>
      <c r="C736" s="1" t="s">
        <v>11346</v>
      </c>
      <c r="D736" s="1" t="s">
        <v>50</v>
      </c>
      <c r="E736" s="1" t="s">
        <v>51</v>
      </c>
      <c r="F736" s="1" t="s">
        <v>51</v>
      </c>
      <c r="G736" s="1" t="s">
        <v>82</v>
      </c>
      <c r="H736" s="1" t="s">
        <v>207</v>
      </c>
      <c r="I736" s="1" t="s">
        <v>84</v>
      </c>
      <c r="J736" s="1" t="s">
        <v>448</v>
      </c>
      <c r="K736" s="1" t="s">
        <v>11347</v>
      </c>
      <c r="L736" s="1"/>
      <c r="M736" s="20">
        <f t="shared" si="11"/>
        <v>1</v>
      </c>
    </row>
    <row r="737" spans="1:13" ht="20.100000000000001" customHeight="1" x14ac:dyDescent="0.15">
      <c r="A737" s="1" t="s">
        <v>11</v>
      </c>
      <c r="B737" s="1" t="s">
        <v>11331</v>
      </c>
      <c r="C737" s="1" t="s">
        <v>11348</v>
      </c>
      <c r="D737" s="1" t="s">
        <v>50</v>
      </c>
      <c r="E737" s="1" t="s">
        <v>51</v>
      </c>
      <c r="F737" s="1" t="s">
        <v>51</v>
      </c>
      <c r="G737" s="1" t="s">
        <v>82</v>
      </c>
      <c r="H737" s="1" t="s">
        <v>207</v>
      </c>
      <c r="I737" s="1" t="s">
        <v>84</v>
      </c>
      <c r="J737" s="1" t="s">
        <v>448</v>
      </c>
      <c r="K737" s="1" t="s">
        <v>11349</v>
      </c>
      <c r="L737" s="1"/>
      <c r="M737" s="20">
        <f t="shared" si="11"/>
        <v>1</v>
      </c>
    </row>
    <row r="738" spans="1:13" ht="20.100000000000001" customHeight="1" x14ac:dyDescent="0.15">
      <c r="A738" s="1" t="s">
        <v>11</v>
      </c>
      <c r="B738" s="1" t="s">
        <v>11331</v>
      </c>
      <c r="C738" s="1" t="s">
        <v>11350</v>
      </c>
      <c r="D738" s="1" t="s">
        <v>50</v>
      </c>
      <c r="E738" s="1" t="s">
        <v>51</v>
      </c>
      <c r="F738" s="1" t="s">
        <v>51</v>
      </c>
      <c r="G738" s="1" t="s">
        <v>82</v>
      </c>
      <c r="H738" s="1" t="s">
        <v>207</v>
      </c>
      <c r="I738" s="1" t="s">
        <v>84</v>
      </c>
      <c r="J738" s="1" t="s">
        <v>448</v>
      </c>
      <c r="K738" s="1" t="s">
        <v>11351</v>
      </c>
      <c r="L738" s="1"/>
      <c r="M738" s="20">
        <f t="shared" si="11"/>
        <v>1</v>
      </c>
    </row>
    <row r="739" spans="1:13" ht="20.100000000000001" customHeight="1" x14ac:dyDescent="0.15">
      <c r="A739" s="1" t="s">
        <v>11</v>
      </c>
      <c r="B739" s="1" t="s">
        <v>11331</v>
      </c>
      <c r="C739" s="1" t="s">
        <v>11352</v>
      </c>
      <c r="D739" s="1" t="s">
        <v>50</v>
      </c>
      <c r="E739" s="1" t="s">
        <v>51</v>
      </c>
      <c r="F739" s="1" t="s">
        <v>51</v>
      </c>
      <c r="G739" s="1" t="s">
        <v>82</v>
      </c>
      <c r="H739" s="1" t="s">
        <v>207</v>
      </c>
      <c r="I739" s="1" t="s">
        <v>84</v>
      </c>
      <c r="J739" s="1" t="s">
        <v>448</v>
      </c>
      <c r="K739" s="1" t="s">
        <v>11353</v>
      </c>
      <c r="L739" s="1"/>
      <c r="M739" s="20">
        <f t="shared" si="11"/>
        <v>1</v>
      </c>
    </row>
    <row r="740" spans="1:13" ht="20.100000000000001" customHeight="1" x14ac:dyDescent="0.15">
      <c r="A740" s="1" t="s">
        <v>11</v>
      </c>
      <c r="B740" s="1" t="s">
        <v>11331</v>
      </c>
      <c r="C740" s="1" t="s">
        <v>11354</v>
      </c>
      <c r="D740" s="1" t="s">
        <v>78</v>
      </c>
      <c r="E740" s="1" t="s">
        <v>51</v>
      </c>
      <c r="F740" s="1" t="s">
        <v>179</v>
      </c>
      <c r="G740" s="1" t="s">
        <v>82</v>
      </c>
      <c r="H740" s="1" t="s">
        <v>1151</v>
      </c>
      <c r="I740" s="1" t="s">
        <v>84</v>
      </c>
      <c r="J740" s="1" t="s">
        <v>7809</v>
      </c>
      <c r="K740" s="1" t="s">
        <v>11355</v>
      </c>
      <c r="L740" s="1"/>
      <c r="M740" s="20">
        <f t="shared" si="11"/>
        <v>0</v>
      </c>
    </row>
    <row r="741" spans="1:13" ht="20.100000000000001" customHeight="1" x14ac:dyDescent="0.15">
      <c r="A741" s="1" t="s">
        <v>11</v>
      </c>
      <c r="B741" s="1" t="s">
        <v>11331</v>
      </c>
      <c r="C741" s="1" t="s">
        <v>11356</v>
      </c>
      <c r="D741" s="1" t="s">
        <v>78</v>
      </c>
      <c r="E741" s="1" t="s">
        <v>51</v>
      </c>
      <c r="F741" s="1" t="s">
        <v>179</v>
      </c>
      <c r="G741" s="1" t="s">
        <v>82</v>
      </c>
      <c r="H741" s="1" t="s">
        <v>1151</v>
      </c>
      <c r="I741" s="1" t="s">
        <v>84</v>
      </c>
      <c r="J741" s="1" t="s">
        <v>7809</v>
      </c>
      <c r="K741" s="1" t="s">
        <v>11357</v>
      </c>
      <c r="L741" s="1"/>
      <c r="M741" s="20">
        <f t="shared" si="11"/>
        <v>0</v>
      </c>
    </row>
    <row r="742" spans="1:13" ht="20.100000000000001" customHeight="1" x14ac:dyDescent="0.15">
      <c r="A742" s="1" t="s">
        <v>11</v>
      </c>
      <c r="B742" s="1" t="s">
        <v>11331</v>
      </c>
      <c r="C742" s="1" t="s">
        <v>11358</v>
      </c>
      <c r="D742" s="1" t="s">
        <v>78</v>
      </c>
      <c r="E742" s="1" t="s">
        <v>51</v>
      </c>
      <c r="F742" s="1" t="s">
        <v>51</v>
      </c>
      <c r="G742" s="1" t="s">
        <v>82</v>
      </c>
      <c r="H742" s="1" t="s">
        <v>207</v>
      </c>
      <c r="I742" s="1" t="s">
        <v>84</v>
      </c>
      <c r="J742" s="1" t="s">
        <v>448</v>
      </c>
      <c r="K742" s="1" t="s">
        <v>11359</v>
      </c>
      <c r="L742" s="1"/>
      <c r="M742" s="20">
        <f t="shared" si="11"/>
        <v>1</v>
      </c>
    </row>
    <row r="743" spans="1:13" ht="20.100000000000001" customHeight="1" x14ac:dyDescent="0.15">
      <c r="A743" s="1" t="s">
        <v>11</v>
      </c>
      <c r="B743" s="1" t="s">
        <v>11331</v>
      </c>
      <c r="C743" s="1" t="s">
        <v>11360</v>
      </c>
      <c r="D743" s="1" t="s">
        <v>78</v>
      </c>
      <c r="E743" s="1" t="s">
        <v>51</v>
      </c>
      <c r="F743" s="1" t="s">
        <v>51</v>
      </c>
      <c r="G743" s="1" t="s">
        <v>82</v>
      </c>
      <c r="H743" s="1" t="s">
        <v>207</v>
      </c>
      <c r="I743" s="1" t="s">
        <v>84</v>
      </c>
      <c r="J743" s="1" t="s">
        <v>448</v>
      </c>
      <c r="K743" s="1" t="s">
        <v>11361</v>
      </c>
      <c r="L743" s="1"/>
      <c r="M743" s="20">
        <f t="shared" si="11"/>
        <v>1</v>
      </c>
    </row>
    <row r="744" spans="1:13" ht="20.100000000000001" customHeight="1" x14ac:dyDescent="0.15">
      <c r="A744" s="1" t="s">
        <v>11</v>
      </c>
      <c r="B744" s="1" t="s">
        <v>11331</v>
      </c>
      <c r="C744" s="1" t="s">
        <v>11362</v>
      </c>
      <c r="D744" s="1" t="s">
        <v>78</v>
      </c>
      <c r="E744" s="1" t="s">
        <v>51</v>
      </c>
      <c r="F744" s="1" t="s">
        <v>179</v>
      </c>
      <c r="G744" s="1" t="s">
        <v>82</v>
      </c>
      <c r="H744" s="1" t="s">
        <v>1151</v>
      </c>
      <c r="I744" s="1" t="s">
        <v>84</v>
      </c>
      <c r="J744" s="1" t="s">
        <v>7809</v>
      </c>
      <c r="K744" s="1" t="s">
        <v>11363</v>
      </c>
      <c r="L744" s="1"/>
      <c r="M744" s="20">
        <f t="shared" si="11"/>
        <v>0</v>
      </c>
    </row>
    <row r="745" spans="1:13" ht="20.100000000000001" customHeight="1" x14ac:dyDescent="0.15">
      <c r="A745" s="1" t="s">
        <v>11</v>
      </c>
      <c r="B745" s="1" t="s">
        <v>11331</v>
      </c>
      <c r="C745" s="1" t="s">
        <v>11364</v>
      </c>
      <c r="D745" s="1" t="s">
        <v>78</v>
      </c>
      <c r="E745" s="1" t="s">
        <v>51</v>
      </c>
      <c r="F745" s="1" t="s">
        <v>51</v>
      </c>
      <c r="G745" s="1" t="s">
        <v>82</v>
      </c>
      <c r="H745" s="1" t="s">
        <v>207</v>
      </c>
      <c r="I745" s="1" t="s">
        <v>84</v>
      </c>
      <c r="J745" s="1" t="s">
        <v>448</v>
      </c>
      <c r="K745" s="1" t="s">
        <v>11365</v>
      </c>
      <c r="L745" s="1"/>
      <c r="M745" s="20">
        <f t="shared" si="11"/>
        <v>1</v>
      </c>
    </row>
    <row r="746" spans="1:13" ht="20.100000000000001" customHeight="1" x14ac:dyDescent="0.15">
      <c r="A746" s="1" t="s">
        <v>11</v>
      </c>
      <c r="B746" s="1" t="s">
        <v>11331</v>
      </c>
      <c r="C746" s="1" t="s">
        <v>11366</v>
      </c>
      <c r="D746" s="1" t="s">
        <v>78</v>
      </c>
      <c r="E746" s="1" t="s">
        <v>51</v>
      </c>
      <c r="F746" s="1" t="s">
        <v>179</v>
      </c>
      <c r="G746" s="1" t="s">
        <v>82</v>
      </c>
      <c r="H746" s="1" t="s">
        <v>4727</v>
      </c>
      <c r="I746" s="1" t="s">
        <v>447</v>
      </c>
      <c r="J746" s="1" t="s">
        <v>10867</v>
      </c>
      <c r="K746" s="1" t="s">
        <v>11367</v>
      </c>
      <c r="L746" s="1"/>
      <c r="M746" s="20">
        <f t="shared" si="11"/>
        <v>0</v>
      </c>
    </row>
    <row r="747" spans="1:13" ht="20.100000000000001" customHeight="1" x14ac:dyDescent="0.15">
      <c r="A747" s="1" t="s">
        <v>11</v>
      </c>
      <c r="B747" s="1" t="s">
        <v>11331</v>
      </c>
      <c r="C747" s="1" t="s">
        <v>11368</v>
      </c>
      <c r="D747" s="1" t="s">
        <v>78</v>
      </c>
      <c r="E747" s="1" t="s">
        <v>51</v>
      </c>
      <c r="F747" s="1" t="s">
        <v>51</v>
      </c>
      <c r="G747" s="1" t="s">
        <v>82</v>
      </c>
      <c r="H747" s="1" t="s">
        <v>207</v>
      </c>
      <c r="I747" s="1" t="s">
        <v>84</v>
      </c>
      <c r="J747" s="1" t="s">
        <v>448</v>
      </c>
      <c r="K747" s="1" t="s">
        <v>11369</v>
      </c>
      <c r="L747" s="1"/>
      <c r="M747" s="20">
        <f t="shared" si="11"/>
        <v>1</v>
      </c>
    </row>
    <row r="748" spans="1:13" ht="20.100000000000001" customHeight="1" x14ac:dyDescent="0.15">
      <c r="A748" s="1" t="s">
        <v>11</v>
      </c>
      <c r="B748" s="1" t="s">
        <v>11331</v>
      </c>
      <c r="C748" s="1" t="s">
        <v>11370</v>
      </c>
      <c r="D748" s="1" t="s">
        <v>78</v>
      </c>
      <c r="E748" s="1" t="s">
        <v>51</v>
      </c>
      <c r="F748" s="1" t="s">
        <v>51</v>
      </c>
      <c r="G748" s="1" t="s">
        <v>82</v>
      </c>
      <c r="H748" s="1" t="s">
        <v>207</v>
      </c>
      <c r="I748" s="1" t="s">
        <v>84</v>
      </c>
      <c r="J748" s="1" t="s">
        <v>448</v>
      </c>
      <c r="K748" s="1" t="s">
        <v>11371</v>
      </c>
      <c r="L748" s="1"/>
      <c r="M748" s="20">
        <f t="shared" si="11"/>
        <v>1</v>
      </c>
    </row>
    <row r="749" spans="1:13" ht="20.100000000000001" customHeight="1" x14ac:dyDescent="0.15">
      <c r="A749" s="1" t="s">
        <v>11</v>
      </c>
      <c r="B749" s="1" t="s">
        <v>11331</v>
      </c>
      <c r="C749" s="1" t="s">
        <v>11372</v>
      </c>
      <c r="D749" s="1" t="s">
        <v>849</v>
      </c>
      <c r="E749" s="1" t="s">
        <v>51</v>
      </c>
      <c r="F749" s="1" t="s">
        <v>10720</v>
      </c>
      <c r="G749" s="1" t="s">
        <v>82</v>
      </c>
      <c r="H749" s="1" t="s">
        <v>83</v>
      </c>
      <c r="I749" s="1" t="s">
        <v>84</v>
      </c>
      <c r="J749" s="1" t="s">
        <v>9120</v>
      </c>
      <c r="K749" s="1" t="s">
        <v>11373</v>
      </c>
      <c r="L749" s="1"/>
      <c r="M749" s="20">
        <f t="shared" si="11"/>
        <v>0</v>
      </c>
    </row>
    <row r="750" spans="1:13" ht="20.100000000000001" customHeight="1" x14ac:dyDescent="0.15">
      <c r="A750" s="1" t="s">
        <v>11</v>
      </c>
      <c r="B750" s="1" t="s">
        <v>11374</v>
      </c>
      <c r="C750" s="1" t="s">
        <v>11375</v>
      </c>
      <c r="D750" s="1" t="s">
        <v>50</v>
      </c>
      <c r="E750" s="1" t="s">
        <v>51</v>
      </c>
      <c r="F750" s="1" t="s">
        <v>51</v>
      </c>
      <c r="G750" s="1" t="s">
        <v>52</v>
      </c>
      <c r="H750" s="1" t="s">
        <v>739</v>
      </c>
      <c r="I750" s="1" t="s">
        <v>1230</v>
      </c>
      <c r="J750" s="1" t="s">
        <v>122</v>
      </c>
      <c r="K750" s="1" t="s">
        <v>11376</v>
      </c>
      <c r="L750" s="1"/>
      <c r="M750" s="20">
        <f t="shared" si="11"/>
        <v>1</v>
      </c>
    </row>
    <row r="751" spans="1:13" ht="20.100000000000001" customHeight="1" x14ac:dyDescent="0.15">
      <c r="A751" s="1" t="s">
        <v>11</v>
      </c>
      <c r="B751" s="1" t="s">
        <v>11374</v>
      </c>
      <c r="C751" s="1" t="s">
        <v>11377</v>
      </c>
      <c r="D751" s="1" t="s">
        <v>50</v>
      </c>
      <c r="E751" s="1" t="s">
        <v>51</v>
      </c>
      <c r="F751" s="1" t="s">
        <v>51</v>
      </c>
      <c r="G751" s="1" t="s">
        <v>52</v>
      </c>
      <c r="H751" s="1" t="s">
        <v>739</v>
      </c>
      <c r="I751" s="1" t="s">
        <v>1230</v>
      </c>
      <c r="J751" s="1" t="s">
        <v>122</v>
      </c>
      <c r="K751" s="1" t="s">
        <v>11378</v>
      </c>
      <c r="L751" s="1"/>
      <c r="M751" s="20">
        <f t="shared" si="11"/>
        <v>1</v>
      </c>
    </row>
    <row r="752" spans="1:13" ht="20.100000000000001" customHeight="1" x14ac:dyDescent="0.15">
      <c r="A752" s="1" t="s">
        <v>11</v>
      </c>
      <c r="B752" s="1" t="s">
        <v>11374</v>
      </c>
      <c r="C752" s="1" t="s">
        <v>11379</v>
      </c>
      <c r="D752" s="1" t="s">
        <v>50</v>
      </c>
      <c r="E752" s="1" t="s">
        <v>51</v>
      </c>
      <c r="F752" s="1" t="s">
        <v>51</v>
      </c>
      <c r="G752" s="1" t="s">
        <v>52</v>
      </c>
      <c r="H752" s="1" t="s">
        <v>739</v>
      </c>
      <c r="I752" s="1" t="s">
        <v>1230</v>
      </c>
      <c r="J752" s="1" t="s">
        <v>122</v>
      </c>
      <c r="K752" s="1" t="s">
        <v>11380</v>
      </c>
      <c r="L752" s="1"/>
      <c r="M752" s="20">
        <f t="shared" si="11"/>
        <v>1</v>
      </c>
    </row>
    <row r="753" spans="1:13" ht="20.100000000000001" customHeight="1" x14ac:dyDescent="0.15">
      <c r="A753" s="1" t="s">
        <v>11</v>
      </c>
      <c r="B753" s="1" t="s">
        <v>11374</v>
      </c>
      <c r="C753" s="1" t="s">
        <v>11381</v>
      </c>
      <c r="D753" s="1" t="s">
        <v>50</v>
      </c>
      <c r="E753" s="1" t="s">
        <v>51</v>
      </c>
      <c r="F753" s="1" t="s">
        <v>51</v>
      </c>
      <c r="G753" s="1" t="s">
        <v>52</v>
      </c>
      <c r="H753" s="1" t="s">
        <v>739</v>
      </c>
      <c r="I753" s="1" t="s">
        <v>1230</v>
      </c>
      <c r="J753" s="1" t="s">
        <v>122</v>
      </c>
      <c r="K753" s="1" t="s">
        <v>11382</v>
      </c>
      <c r="L753" s="1"/>
      <c r="M753" s="20">
        <f t="shared" si="11"/>
        <v>1</v>
      </c>
    </row>
    <row r="754" spans="1:13" ht="20.100000000000001" customHeight="1" x14ac:dyDescent="0.15">
      <c r="A754" s="1" t="s">
        <v>11</v>
      </c>
      <c r="B754" s="1" t="s">
        <v>11374</v>
      </c>
      <c r="C754" s="1" t="s">
        <v>11383</v>
      </c>
      <c r="D754" s="1" t="s">
        <v>50</v>
      </c>
      <c r="E754" s="1" t="s">
        <v>51</v>
      </c>
      <c r="F754" s="1" t="s">
        <v>51</v>
      </c>
      <c r="G754" s="1" t="s">
        <v>52</v>
      </c>
      <c r="H754" s="1" t="s">
        <v>739</v>
      </c>
      <c r="I754" s="1" t="s">
        <v>1230</v>
      </c>
      <c r="J754" s="1" t="s">
        <v>122</v>
      </c>
      <c r="K754" s="1" t="s">
        <v>11384</v>
      </c>
      <c r="L754" s="1"/>
      <c r="M754" s="20">
        <f t="shared" si="11"/>
        <v>1</v>
      </c>
    </row>
    <row r="755" spans="1:13" ht="20.100000000000001" customHeight="1" x14ac:dyDescent="0.15">
      <c r="A755" s="1" t="s">
        <v>11</v>
      </c>
      <c r="B755" s="1" t="s">
        <v>11374</v>
      </c>
      <c r="C755" s="1" t="s">
        <v>11385</v>
      </c>
      <c r="D755" s="1" t="s">
        <v>50</v>
      </c>
      <c r="E755" s="1" t="s">
        <v>51</v>
      </c>
      <c r="F755" s="1" t="s">
        <v>51</v>
      </c>
      <c r="G755" s="1" t="s">
        <v>52</v>
      </c>
      <c r="H755" s="1" t="s">
        <v>739</v>
      </c>
      <c r="I755" s="1" t="s">
        <v>1230</v>
      </c>
      <c r="J755" s="1" t="s">
        <v>122</v>
      </c>
      <c r="K755" s="1" t="s">
        <v>11386</v>
      </c>
      <c r="L755" s="1"/>
      <c r="M755" s="20">
        <f t="shared" si="11"/>
        <v>1</v>
      </c>
    </row>
    <row r="756" spans="1:13" ht="20.100000000000001" customHeight="1" x14ac:dyDescent="0.15">
      <c r="A756" s="1" t="s">
        <v>11</v>
      </c>
      <c r="B756" s="1" t="s">
        <v>11374</v>
      </c>
      <c r="C756" s="1" t="s">
        <v>11387</v>
      </c>
      <c r="D756" s="1" t="s">
        <v>50</v>
      </c>
      <c r="E756" s="1" t="s">
        <v>51</v>
      </c>
      <c r="F756" s="1" t="s">
        <v>51</v>
      </c>
      <c r="G756" s="1" t="s">
        <v>52</v>
      </c>
      <c r="H756" s="1" t="s">
        <v>739</v>
      </c>
      <c r="I756" s="1" t="s">
        <v>1230</v>
      </c>
      <c r="J756" s="1" t="s">
        <v>122</v>
      </c>
      <c r="K756" s="1" t="s">
        <v>11388</v>
      </c>
      <c r="L756" s="1"/>
      <c r="M756" s="20">
        <f t="shared" si="11"/>
        <v>1</v>
      </c>
    </row>
    <row r="757" spans="1:13" ht="20.100000000000001" customHeight="1" x14ac:dyDescent="0.15">
      <c r="A757" s="1" t="s">
        <v>11</v>
      </c>
      <c r="B757" s="1" t="s">
        <v>11374</v>
      </c>
      <c r="C757" s="1" t="s">
        <v>11389</v>
      </c>
      <c r="D757" s="1" t="s">
        <v>78</v>
      </c>
      <c r="E757" s="1" t="s">
        <v>51</v>
      </c>
      <c r="F757" s="1" t="s">
        <v>51</v>
      </c>
      <c r="G757" s="1" t="s">
        <v>52</v>
      </c>
      <c r="H757" s="1" t="s">
        <v>739</v>
      </c>
      <c r="I757" s="1" t="s">
        <v>1230</v>
      </c>
      <c r="J757" s="1" t="s">
        <v>122</v>
      </c>
      <c r="K757" s="1" t="s">
        <v>11390</v>
      </c>
      <c r="L757" s="1"/>
      <c r="M757" s="20">
        <f t="shared" si="11"/>
        <v>1</v>
      </c>
    </row>
    <row r="758" spans="1:13" ht="20.100000000000001" customHeight="1" x14ac:dyDescent="0.15">
      <c r="A758" s="1" t="s">
        <v>11</v>
      </c>
      <c r="B758" s="1" t="s">
        <v>11374</v>
      </c>
      <c r="C758" s="1" t="s">
        <v>11391</v>
      </c>
      <c r="D758" s="1" t="s">
        <v>78</v>
      </c>
      <c r="E758" s="1" t="s">
        <v>51</v>
      </c>
      <c r="F758" s="1" t="s">
        <v>51</v>
      </c>
      <c r="G758" s="1" t="s">
        <v>52</v>
      </c>
      <c r="H758" s="1" t="s">
        <v>739</v>
      </c>
      <c r="I758" s="1" t="s">
        <v>1230</v>
      </c>
      <c r="J758" s="1" t="s">
        <v>122</v>
      </c>
      <c r="K758" s="1" t="s">
        <v>11392</v>
      </c>
      <c r="L758" s="1"/>
      <c r="M758" s="20">
        <f t="shared" si="11"/>
        <v>1</v>
      </c>
    </row>
    <row r="759" spans="1:13" ht="20.100000000000001" customHeight="1" x14ac:dyDescent="0.15">
      <c r="A759" s="1" t="s">
        <v>11</v>
      </c>
      <c r="B759" s="1" t="s">
        <v>11374</v>
      </c>
      <c r="C759" s="1" t="s">
        <v>11393</v>
      </c>
      <c r="D759" s="1" t="s">
        <v>78</v>
      </c>
      <c r="E759" s="1" t="s">
        <v>51</v>
      </c>
      <c r="F759" s="1" t="s">
        <v>51</v>
      </c>
      <c r="G759" s="1" t="s">
        <v>52</v>
      </c>
      <c r="H759" s="1" t="s">
        <v>739</v>
      </c>
      <c r="I759" s="1" t="s">
        <v>1230</v>
      </c>
      <c r="J759" s="1" t="s">
        <v>122</v>
      </c>
      <c r="K759" s="1" t="s">
        <v>11394</v>
      </c>
      <c r="L759" s="1"/>
      <c r="M759" s="20">
        <f t="shared" si="11"/>
        <v>1</v>
      </c>
    </row>
    <row r="760" spans="1:13" ht="20.100000000000001" customHeight="1" x14ac:dyDescent="0.15">
      <c r="A760" s="1" t="s">
        <v>11</v>
      </c>
      <c r="B760" s="1" t="s">
        <v>11374</v>
      </c>
      <c r="C760" s="1" t="s">
        <v>11395</v>
      </c>
      <c r="D760" s="1" t="s">
        <v>78</v>
      </c>
      <c r="E760" s="1" t="s">
        <v>51</v>
      </c>
      <c r="F760" s="1" t="s">
        <v>51</v>
      </c>
      <c r="G760" s="1" t="s">
        <v>52</v>
      </c>
      <c r="H760" s="1" t="s">
        <v>739</v>
      </c>
      <c r="I760" s="1" t="s">
        <v>1230</v>
      </c>
      <c r="J760" s="1" t="s">
        <v>122</v>
      </c>
      <c r="K760" s="1" t="s">
        <v>11396</v>
      </c>
      <c r="L760" s="1"/>
      <c r="M760" s="20">
        <f t="shared" si="11"/>
        <v>1</v>
      </c>
    </row>
    <row r="761" spans="1:13" ht="20.100000000000001" customHeight="1" x14ac:dyDescent="0.15">
      <c r="A761" s="1" t="s">
        <v>11</v>
      </c>
      <c r="B761" s="1" t="s">
        <v>11374</v>
      </c>
      <c r="C761" s="1" t="s">
        <v>11397</v>
      </c>
      <c r="D761" s="1" t="s">
        <v>78</v>
      </c>
      <c r="E761" s="1" t="s">
        <v>51</v>
      </c>
      <c r="F761" s="1" t="s">
        <v>51</v>
      </c>
      <c r="G761" s="1" t="s">
        <v>52</v>
      </c>
      <c r="H761" s="1" t="s">
        <v>739</v>
      </c>
      <c r="I761" s="1" t="s">
        <v>1230</v>
      </c>
      <c r="J761" s="1" t="s">
        <v>122</v>
      </c>
      <c r="K761" s="1" t="s">
        <v>11398</v>
      </c>
      <c r="L761" s="1"/>
      <c r="M761" s="20">
        <f t="shared" si="11"/>
        <v>1</v>
      </c>
    </row>
    <row r="762" spans="1:13" ht="20.100000000000001" customHeight="1" x14ac:dyDescent="0.15">
      <c r="A762" s="1" t="s">
        <v>11</v>
      </c>
      <c r="B762" s="1" t="s">
        <v>11374</v>
      </c>
      <c r="C762" s="1" t="s">
        <v>11399</v>
      </c>
      <c r="D762" s="1" t="s">
        <v>78</v>
      </c>
      <c r="E762" s="1" t="s">
        <v>51</v>
      </c>
      <c r="F762" s="1" t="s">
        <v>51</v>
      </c>
      <c r="G762" s="1" t="s">
        <v>52</v>
      </c>
      <c r="H762" s="1" t="s">
        <v>739</v>
      </c>
      <c r="I762" s="1" t="s">
        <v>1230</v>
      </c>
      <c r="J762" s="1" t="s">
        <v>122</v>
      </c>
      <c r="K762" s="1" t="s">
        <v>11400</v>
      </c>
      <c r="L762" s="1"/>
      <c r="M762" s="20">
        <f t="shared" si="11"/>
        <v>1</v>
      </c>
    </row>
    <row r="763" spans="1:13" ht="20.100000000000001" customHeight="1" x14ac:dyDescent="0.15">
      <c r="A763" s="1" t="s">
        <v>11</v>
      </c>
      <c r="B763" s="1" t="s">
        <v>11374</v>
      </c>
      <c r="C763" s="1" t="s">
        <v>11401</v>
      </c>
      <c r="D763" s="1" t="s">
        <v>78</v>
      </c>
      <c r="E763" s="1" t="s">
        <v>51</v>
      </c>
      <c r="F763" s="1" t="s">
        <v>51</v>
      </c>
      <c r="G763" s="1" t="s">
        <v>52</v>
      </c>
      <c r="H763" s="1" t="s">
        <v>739</v>
      </c>
      <c r="I763" s="1" t="s">
        <v>1230</v>
      </c>
      <c r="J763" s="1" t="s">
        <v>122</v>
      </c>
      <c r="K763" s="1" t="s">
        <v>11402</v>
      </c>
      <c r="L763" s="1"/>
      <c r="M763" s="20">
        <f t="shared" si="11"/>
        <v>1</v>
      </c>
    </row>
    <row r="764" spans="1:13" ht="20.100000000000001" customHeight="1" x14ac:dyDescent="0.15">
      <c r="A764" s="1" t="s">
        <v>11</v>
      </c>
      <c r="B764" s="1" t="s">
        <v>11403</v>
      </c>
      <c r="C764" s="1" t="s">
        <v>11404</v>
      </c>
      <c r="D764" s="1" t="s">
        <v>50</v>
      </c>
      <c r="E764" s="1" t="s">
        <v>51</v>
      </c>
      <c r="F764" s="1" t="s">
        <v>51</v>
      </c>
      <c r="G764" s="1" t="s">
        <v>52</v>
      </c>
      <c r="H764" s="1" t="s">
        <v>53</v>
      </c>
      <c r="I764" s="1" t="s">
        <v>84</v>
      </c>
      <c r="J764" s="1" t="s">
        <v>130</v>
      </c>
      <c r="K764" s="1" t="s">
        <v>11405</v>
      </c>
      <c r="L764" s="1"/>
      <c r="M764" s="20">
        <f t="shared" si="11"/>
        <v>1</v>
      </c>
    </row>
    <row r="765" spans="1:13" ht="20.100000000000001" customHeight="1" x14ac:dyDescent="0.15">
      <c r="A765" s="1" t="s">
        <v>11</v>
      </c>
      <c r="B765" s="1" t="s">
        <v>11403</v>
      </c>
      <c r="C765" s="1" t="s">
        <v>11406</v>
      </c>
      <c r="D765" s="1" t="s">
        <v>50</v>
      </c>
      <c r="E765" s="1" t="s">
        <v>51</v>
      </c>
      <c r="F765" s="1" t="s">
        <v>51</v>
      </c>
      <c r="G765" s="1" t="s">
        <v>52</v>
      </c>
      <c r="H765" s="1" t="s">
        <v>53</v>
      </c>
      <c r="I765" s="1" t="s">
        <v>84</v>
      </c>
      <c r="J765" s="1" t="s">
        <v>130</v>
      </c>
      <c r="K765" s="1" t="s">
        <v>11407</v>
      </c>
      <c r="L765" s="1"/>
      <c r="M765" s="20">
        <f t="shared" si="11"/>
        <v>1</v>
      </c>
    </row>
    <row r="766" spans="1:13" ht="20.100000000000001" customHeight="1" x14ac:dyDescent="0.15">
      <c r="A766" s="1" t="s">
        <v>11</v>
      </c>
      <c r="B766" s="1" t="s">
        <v>11403</v>
      </c>
      <c r="C766" s="1" t="s">
        <v>11408</v>
      </c>
      <c r="D766" s="1" t="s">
        <v>50</v>
      </c>
      <c r="E766" s="1" t="s">
        <v>51</v>
      </c>
      <c r="F766" s="1" t="s">
        <v>51</v>
      </c>
      <c r="G766" s="1" t="s">
        <v>52</v>
      </c>
      <c r="H766" s="1" t="s">
        <v>53</v>
      </c>
      <c r="I766" s="1" t="s">
        <v>84</v>
      </c>
      <c r="J766" s="1" t="s">
        <v>130</v>
      </c>
      <c r="K766" s="1" t="s">
        <v>11409</v>
      </c>
      <c r="L766" s="1"/>
      <c r="M766" s="20">
        <f t="shared" si="11"/>
        <v>1</v>
      </c>
    </row>
    <row r="767" spans="1:13" ht="39.950000000000003" customHeight="1" x14ac:dyDescent="0.15">
      <c r="A767" s="82" t="s">
        <v>27137</v>
      </c>
      <c r="B767" s="82" t="s">
        <v>27138</v>
      </c>
      <c r="C767" s="1" t="s">
        <v>11410</v>
      </c>
      <c r="D767" s="1" t="s">
        <v>50</v>
      </c>
      <c r="E767" s="1" t="s">
        <v>51</v>
      </c>
      <c r="F767" s="1" t="s">
        <v>51</v>
      </c>
      <c r="G767" s="1" t="s">
        <v>52</v>
      </c>
      <c r="H767" s="1" t="s">
        <v>53</v>
      </c>
      <c r="I767" s="1" t="s">
        <v>84</v>
      </c>
      <c r="J767" s="1" t="s">
        <v>130</v>
      </c>
      <c r="K767" s="1" t="s">
        <v>11411</v>
      </c>
      <c r="L767" s="83" t="s">
        <v>27139</v>
      </c>
      <c r="M767" s="20">
        <f t="shared" si="11"/>
        <v>1</v>
      </c>
    </row>
    <row r="768" spans="1:13" ht="20.100000000000001" customHeight="1" x14ac:dyDescent="0.15">
      <c r="A768" s="1" t="s">
        <v>11</v>
      </c>
      <c r="B768" s="1" t="s">
        <v>11403</v>
      </c>
      <c r="C768" s="1" t="s">
        <v>11412</v>
      </c>
      <c r="D768" s="1" t="s">
        <v>50</v>
      </c>
      <c r="E768" s="1" t="s">
        <v>51</v>
      </c>
      <c r="F768" s="1" t="s">
        <v>51</v>
      </c>
      <c r="G768" s="1" t="s">
        <v>52</v>
      </c>
      <c r="H768" s="1" t="s">
        <v>53</v>
      </c>
      <c r="I768" s="1" t="s">
        <v>84</v>
      </c>
      <c r="J768" s="1" t="s">
        <v>130</v>
      </c>
      <c r="K768" s="1" t="s">
        <v>11413</v>
      </c>
      <c r="L768" s="1"/>
      <c r="M768" s="20">
        <f t="shared" si="11"/>
        <v>1</v>
      </c>
    </row>
    <row r="769" spans="1:13" ht="20.100000000000001" customHeight="1" x14ac:dyDescent="0.15">
      <c r="A769" s="1" t="s">
        <v>11</v>
      </c>
      <c r="B769" s="1" t="s">
        <v>11403</v>
      </c>
      <c r="C769" s="1" t="s">
        <v>11414</v>
      </c>
      <c r="D769" s="1" t="s">
        <v>50</v>
      </c>
      <c r="E769" s="1" t="s">
        <v>51</v>
      </c>
      <c r="F769" s="1" t="s">
        <v>51</v>
      </c>
      <c r="G769" s="1" t="s">
        <v>52</v>
      </c>
      <c r="H769" s="1" t="s">
        <v>53</v>
      </c>
      <c r="I769" s="1" t="s">
        <v>84</v>
      </c>
      <c r="J769" s="1" t="s">
        <v>130</v>
      </c>
      <c r="K769" s="1" t="s">
        <v>11415</v>
      </c>
      <c r="L769" s="1"/>
      <c r="M769" s="20">
        <f t="shared" si="11"/>
        <v>1</v>
      </c>
    </row>
    <row r="770" spans="1:13" ht="20.100000000000001" customHeight="1" x14ac:dyDescent="0.15">
      <c r="A770" s="1" t="s">
        <v>11</v>
      </c>
      <c r="B770" s="1" t="s">
        <v>11403</v>
      </c>
      <c r="C770" s="1" t="s">
        <v>11416</v>
      </c>
      <c r="D770" s="1" t="s">
        <v>50</v>
      </c>
      <c r="E770" s="1" t="s">
        <v>51</v>
      </c>
      <c r="F770" s="1" t="s">
        <v>51</v>
      </c>
      <c r="G770" s="1" t="s">
        <v>52</v>
      </c>
      <c r="H770" s="1" t="s">
        <v>53</v>
      </c>
      <c r="I770" s="1" t="s">
        <v>84</v>
      </c>
      <c r="J770" s="1" t="s">
        <v>130</v>
      </c>
      <c r="K770" s="1" t="s">
        <v>11417</v>
      </c>
      <c r="L770" s="1"/>
      <c r="M770" s="20">
        <f t="shared" si="11"/>
        <v>1</v>
      </c>
    </row>
    <row r="771" spans="1:13" ht="20.100000000000001" customHeight="1" x14ac:dyDescent="0.15">
      <c r="A771" s="1" t="s">
        <v>11</v>
      </c>
      <c r="B771" s="1" t="s">
        <v>11403</v>
      </c>
      <c r="C771" s="1" t="s">
        <v>11418</v>
      </c>
      <c r="D771" s="1" t="s">
        <v>50</v>
      </c>
      <c r="E771" s="1" t="s">
        <v>51</v>
      </c>
      <c r="F771" s="1" t="s">
        <v>51</v>
      </c>
      <c r="G771" s="1" t="s">
        <v>52</v>
      </c>
      <c r="H771" s="1" t="s">
        <v>53</v>
      </c>
      <c r="I771" s="1" t="s">
        <v>84</v>
      </c>
      <c r="J771" s="1" t="s">
        <v>130</v>
      </c>
      <c r="K771" s="1" t="s">
        <v>11419</v>
      </c>
      <c r="L771" s="1"/>
      <c r="M771" s="20">
        <f t="shared" si="11"/>
        <v>1</v>
      </c>
    </row>
    <row r="772" spans="1:13" ht="20.100000000000001" customHeight="1" x14ac:dyDescent="0.15">
      <c r="A772" s="1" t="s">
        <v>11</v>
      </c>
      <c r="B772" s="1" t="s">
        <v>11403</v>
      </c>
      <c r="C772" s="1" t="s">
        <v>11420</v>
      </c>
      <c r="D772" s="1" t="s">
        <v>50</v>
      </c>
      <c r="E772" s="1" t="s">
        <v>51</v>
      </c>
      <c r="F772" s="1" t="s">
        <v>51</v>
      </c>
      <c r="G772" s="1" t="s">
        <v>52</v>
      </c>
      <c r="H772" s="1" t="s">
        <v>53</v>
      </c>
      <c r="I772" s="1" t="s">
        <v>84</v>
      </c>
      <c r="J772" s="1" t="s">
        <v>130</v>
      </c>
      <c r="K772" s="1" t="s">
        <v>11421</v>
      </c>
      <c r="L772" s="1"/>
      <c r="M772" s="20">
        <f t="shared" si="11"/>
        <v>1</v>
      </c>
    </row>
    <row r="773" spans="1:13" ht="39.950000000000003" customHeight="1" x14ac:dyDescent="0.15">
      <c r="A773" s="82" t="s">
        <v>27137</v>
      </c>
      <c r="B773" s="82" t="s">
        <v>27138</v>
      </c>
      <c r="C773" s="1" t="s">
        <v>11422</v>
      </c>
      <c r="D773" s="1" t="s">
        <v>50</v>
      </c>
      <c r="E773" s="1" t="s">
        <v>51</v>
      </c>
      <c r="F773" s="1" t="s">
        <v>51</v>
      </c>
      <c r="G773" s="1" t="s">
        <v>52</v>
      </c>
      <c r="H773" s="1" t="s">
        <v>53</v>
      </c>
      <c r="I773" s="1" t="s">
        <v>84</v>
      </c>
      <c r="J773" s="1" t="s">
        <v>130</v>
      </c>
      <c r="K773" s="1" t="s">
        <v>11423</v>
      </c>
      <c r="L773" s="83" t="s">
        <v>26945</v>
      </c>
      <c r="M773" s="20">
        <f t="shared" si="11"/>
        <v>1</v>
      </c>
    </row>
    <row r="774" spans="1:13" ht="20.100000000000001" customHeight="1" x14ac:dyDescent="0.15">
      <c r="A774" s="1" t="s">
        <v>11</v>
      </c>
      <c r="B774" s="1" t="s">
        <v>11403</v>
      </c>
      <c r="C774" s="1" t="s">
        <v>11424</v>
      </c>
      <c r="D774" s="1" t="s">
        <v>50</v>
      </c>
      <c r="E774" s="1" t="s">
        <v>51</v>
      </c>
      <c r="F774" s="1" t="s">
        <v>51</v>
      </c>
      <c r="G774" s="1" t="s">
        <v>52</v>
      </c>
      <c r="H774" s="1" t="s">
        <v>53</v>
      </c>
      <c r="I774" s="1" t="s">
        <v>84</v>
      </c>
      <c r="J774" s="1" t="s">
        <v>130</v>
      </c>
      <c r="K774" s="1" t="s">
        <v>11425</v>
      </c>
      <c r="L774" s="1"/>
      <c r="M774" s="20">
        <f t="shared" si="11"/>
        <v>1</v>
      </c>
    </row>
    <row r="775" spans="1:13" ht="20.100000000000001" customHeight="1" x14ac:dyDescent="0.15">
      <c r="A775" s="1" t="s">
        <v>11</v>
      </c>
      <c r="B775" s="1" t="s">
        <v>11403</v>
      </c>
      <c r="C775" s="1" t="s">
        <v>11426</v>
      </c>
      <c r="D775" s="1" t="s">
        <v>50</v>
      </c>
      <c r="E775" s="1" t="s">
        <v>51</v>
      </c>
      <c r="F775" s="1" t="s">
        <v>51</v>
      </c>
      <c r="G775" s="1" t="s">
        <v>52</v>
      </c>
      <c r="H775" s="1" t="s">
        <v>53</v>
      </c>
      <c r="I775" s="1" t="s">
        <v>84</v>
      </c>
      <c r="J775" s="1" t="s">
        <v>130</v>
      </c>
      <c r="K775" s="1" t="s">
        <v>11427</v>
      </c>
      <c r="L775" s="1"/>
      <c r="M775" s="20">
        <f t="shared" si="11"/>
        <v>1</v>
      </c>
    </row>
    <row r="776" spans="1:13" ht="20.100000000000001" customHeight="1" x14ac:dyDescent="0.15">
      <c r="A776" s="1" t="s">
        <v>11</v>
      </c>
      <c r="B776" s="1" t="s">
        <v>11403</v>
      </c>
      <c r="C776" s="1" t="s">
        <v>11428</v>
      </c>
      <c r="D776" s="1" t="s">
        <v>50</v>
      </c>
      <c r="E776" s="1" t="s">
        <v>51</v>
      </c>
      <c r="F776" s="1" t="s">
        <v>51</v>
      </c>
      <c r="G776" s="1" t="s">
        <v>52</v>
      </c>
      <c r="H776" s="1" t="s">
        <v>53</v>
      </c>
      <c r="I776" s="1" t="s">
        <v>84</v>
      </c>
      <c r="J776" s="1" t="s">
        <v>130</v>
      </c>
      <c r="K776" s="1" t="s">
        <v>11429</v>
      </c>
      <c r="L776" s="1"/>
      <c r="M776" s="20">
        <f t="shared" si="11"/>
        <v>1</v>
      </c>
    </row>
    <row r="777" spans="1:13" ht="20.100000000000001" customHeight="1" x14ac:dyDescent="0.15">
      <c r="A777" s="1" t="s">
        <v>11</v>
      </c>
      <c r="B777" s="1" t="s">
        <v>11403</v>
      </c>
      <c r="C777" s="1" t="s">
        <v>11430</v>
      </c>
      <c r="D777" s="1" t="s">
        <v>50</v>
      </c>
      <c r="E777" s="1" t="s">
        <v>51</v>
      </c>
      <c r="F777" s="1" t="s">
        <v>51</v>
      </c>
      <c r="G777" s="1" t="s">
        <v>52</v>
      </c>
      <c r="H777" s="1" t="s">
        <v>53</v>
      </c>
      <c r="I777" s="1" t="s">
        <v>84</v>
      </c>
      <c r="J777" s="1" t="s">
        <v>130</v>
      </c>
      <c r="K777" s="1" t="s">
        <v>11431</v>
      </c>
      <c r="L777" s="1"/>
      <c r="M777" s="20">
        <f t="shared" ref="M777:M840" si="12">IF(F777="○",1,0)</f>
        <v>1</v>
      </c>
    </row>
    <row r="778" spans="1:13" ht="20.100000000000001" customHeight="1" x14ac:dyDescent="0.15">
      <c r="A778" s="1" t="s">
        <v>11</v>
      </c>
      <c r="B778" s="1" t="s">
        <v>11403</v>
      </c>
      <c r="C778" s="1" t="s">
        <v>11432</v>
      </c>
      <c r="D778" s="1" t="s">
        <v>50</v>
      </c>
      <c r="E778" s="1" t="s">
        <v>51</v>
      </c>
      <c r="F778" s="1" t="s">
        <v>51</v>
      </c>
      <c r="G778" s="1" t="s">
        <v>52</v>
      </c>
      <c r="H778" s="1" t="s">
        <v>53</v>
      </c>
      <c r="I778" s="1" t="s">
        <v>84</v>
      </c>
      <c r="J778" s="1" t="s">
        <v>130</v>
      </c>
      <c r="K778" s="1" t="s">
        <v>11433</v>
      </c>
      <c r="L778" s="1"/>
      <c r="M778" s="20">
        <f t="shared" si="12"/>
        <v>1</v>
      </c>
    </row>
    <row r="779" spans="1:13" ht="20.100000000000001" customHeight="1" x14ac:dyDescent="0.15">
      <c r="A779" s="1" t="s">
        <v>11</v>
      </c>
      <c r="B779" s="1" t="s">
        <v>11403</v>
      </c>
      <c r="C779" s="1" t="s">
        <v>11434</v>
      </c>
      <c r="D779" s="1" t="s">
        <v>50</v>
      </c>
      <c r="E779" s="1" t="s">
        <v>51</v>
      </c>
      <c r="F779" s="1" t="s">
        <v>51</v>
      </c>
      <c r="G779" s="1" t="s">
        <v>52</v>
      </c>
      <c r="H779" s="1" t="s">
        <v>53</v>
      </c>
      <c r="I779" s="1" t="s">
        <v>84</v>
      </c>
      <c r="J779" s="1" t="s">
        <v>130</v>
      </c>
      <c r="K779" s="1" t="s">
        <v>11435</v>
      </c>
      <c r="L779" s="1"/>
      <c r="M779" s="20">
        <f t="shared" si="12"/>
        <v>1</v>
      </c>
    </row>
    <row r="780" spans="1:13" ht="20.100000000000001" customHeight="1" x14ac:dyDescent="0.15">
      <c r="A780" s="1" t="s">
        <v>11</v>
      </c>
      <c r="B780" s="1" t="s">
        <v>11403</v>
      </c>
      <c r="C780" s="1" t="s">
        <v>11436</v>
      </c>
      <c r="D780" s="1" t="s">
        <v>50</v>
      </c>
      <c r="E780" s="1" t="s">
        <v>51</v>
      </c>
      <c r="F780" s="1" t="s">
        <v>51</v>
      </c>
      <c r="G780" s="1" t="s">
        <v>52</v>
      </c>
      <c r="H780" s="1" t="s">
        <v>53</v>
      </c>
      <c r="I780" s="1" t="s">
        <v>84</v>
      </c>
      <c r="J780" s="1" t="s">
        <v>130</v>
      </c>
      <c r="K780" s="1" t="s">
        <v>11437</v>
      </c>
      <c r="L780" s="1"/>
      <c r="M780" s="20">
        <f t="shared" si="12"/>
        <v>1</v>
      </c>
    </row>
    <row r="781" spans="1:13" ht="20.100000000000001" customHeight="1" x14ac:dyDescent="0.15">
      <c r="A781" s="1" t="s">
        <v>11</v>
      </c>
      <c r="B781" s="1" t="s">
        <v>11403</v>
      </c>
      <c r="C781" s="1" t="s">
        <v>11438</v>
      </c>
      <c r="D781" s="1" t="s">
        <v>50</v>
      </c>
      <c r="E781" s="1" t="s">
        <v>51</v>
      </c>
      <c r="F781" s="1" t="s">
        <v>51</v>
      </c>
      <c r="G781" s="1" t="s">
        <v>52</v>
      </c>
      <c r="H781" s="1" t="s">
        <v>53</v>
      </c>
      <c r="I781" s="1" t="s">
        <v>84</v>
      </c>
      <c r="J781" s="1" t="s">
        <v>130</v>
      </c>
      <c r="K781" s="1" t="s">
        <v>11439</v>
      </c>
      <c r="L781" s="1"/>
      <c r="M781" s="20">
        <f t="shared" si="12"/>
        <v>1</v>
      </c>
    </row>
    <row r="782" spans="1:13" ht="20.100000000000001" customHeight="1" x14ac:dyDescent="0.15">
      <c r="A782" s="1" t="s">
        <v>11</v>
      </c>
      <c r="B782" s="1" t="s">
        <v>11403</v>
      </c>
      <c r="C782" s="1" t="s">
        <v>11440</v>
      </c>
      <c r="D782" s="1" t="s">
        <v>50</v>
      </c>
      <c r="E782" s="1" t="s">
        <v>51</v>
      </c>
      <c r="F782" s="1" t="s">
        <v>51</v>
      </c>
      <c r="G782" s="1" t="s">
        <v>52</v>
      </c>
      <c r="H782" s="1" t="s">
        <v>53</v>
      </c>
      <c r="I782" s="1" t="s">
        <v>84</v>
      </c>
      <c r="J782" s="1" t="s">
        <v>130</v>
      </c>
      <c r="K782" s="1" t="s">
        <v>11441</v>
      </c>
      <c r="L782" s="1"/>
      <c r="M782" s="20">
        <f t="shared" si="12"/>
        <v>1</v>
      </c>
    </row>
    <row r="783" spans="1:13" ht="20.100000000000001" customHeight="1" x14ac:dyDescent="0.15">
      <c r="A783" s="1" t="s">
        <v>11</v>
      </c>
      <c r="B783" s="1" t="s">
        <v>11403</v>
      </c>
      <c r="C783" s="1" t="s">
        <v>11442</v>
      </c>
      <c r="D783" s="1" t="s">
        <v>50</v>
      </c>
      <c r="E783" s="1" t="s">
        <v>51</v>
      </c>
      <c r="F783" s="1" t="s">
        <v>51</v>
      </c>
      <c r="G783" s="1" t="s">
        <v>52</v>
      </c>
      <c r="H783" s="1" t="s">
        <v>53</v>
      </c>
      <c r="I783" s="1" t="s">
        <v>84</v>
      </c>
      <c r="J783" s="1" t="s">
        <v>130</v>
      </c>
      <c r="K783" s="1" t="s">
        <v>11443</v>
      </c>
      <c r="L783" s="1"/>
      <c r="M783" s="20">
        <f t="shared" si="12"/>
        <v>1</v>
      </c>
    </row>
    <row r="784" spans="1:13" ht="20.100000000000001" customHeight="1" x14ac:dyDescent="0.15">
      <c r="A784" s="1" t="s">
        <v>11</v>
      </c>
      <c r="B784" s="1" t="s">
        <v>11403</v>
      </c>
      <c r="C784" s="1" t="s">
        <v>11444</v>
      </c>
      <c r="D784" s="1" t="s">
        <v>50</v>
      </c>
      <c r="E784" s="1" t="s">
        <v>51</v>
      </c>
      <c r="F784" s="1" t="s">
        <v>51</v>
      </c>
      <c r="G784" s="1" t="s">
        <v>52</v>
      </c>
      <c r="H784" s="1" t="s">
        <v>53</v>
      </c>
      <c r="I784" s="1" t="s">
        <v>84</v>
      </c>
      <c r="J784" s="1" t="s">
        <v>130</v>
      </c>
      <c r="K784" s="1" t="s">
        <v>11445</v>
      </c>
      <c r="L784" s="1"/>
      <c r="M784" s="20">
        <f t="shared" si="12"/>
        <v>1</v>
      </c>
    </row>
    <row r="785" spans="1:13" ht="20.100000000000001" customHeight="1" x14ac:dyDescent="0.15">
      <c r="A785" s="1" t="s">
        <v>11</v>
      </c>
      <c r="B785" s="1" t="s">
        <v>11403</v>
      </c>
      <c r="C785" s="1" t="s">
        <v>11446</v>
      </c>
      <c r="D785" s="1" t="s">
        <v>50</v>
      </c>
      <c r="E785" s="1" t="s">
        <v>51</v>
      </c>
      <c r="F785" s="1" t="s">
        <v>51</v>
      </c>
      <c r="G785" s="1" t="s">
        <v>52</v>
      </c>
      <c r="H785" s="1" t="s">
        <v>53</v>
      </c>
      <c r="I785" s="1" t="s">
        <v>84</v>
      </c>
      <c r="J785" s="1" t="s">
        <v>130</v>
      </c>
      <c r="K785" s="1" t="s">
        <v>11447</v>
      </c>
      <c r="L785" s="1"/>
      <c r="M785" s="20">
        <f t="shared" si="12"/>
        <v>1</v>
      </c>
    </row>
    <row r="786" spans="1:13" ht="20.100000000000001" customHeight="1" x14ac:dyDescent="0.15">
      <c r="A786" s="1" t="s">
        <v>11</v>
      </c>
      <c r="B786" s="1" t="s">
        <v>11403</v>
      </c>
      <c r="C786" s="1" t="s">
        <v>11448</v>
      </c>
      <c r="D786" s="1" t="s">
        <v>50</v>
      </c>
      <c r="E786" s="1" t="s">
        <v>51</v>
      </c>
      <c r="F786" s="1" t="s">
        <v>51</v>
      </c>
      <c r="G786" s="1" t="s">
        <v>52</v>
      </c>
      <c r="H786" s="1" t="s">
        <v>53</v>
      </c>
      <c r="I786" s="1" t="s">
        <v>84</v>
      </c>
      <c r="J786" s="1" t="s">
        <v>130</v>
      </c>
      <c r="K786" s="1" t="s">
        <v>11449</v>
      </c>
      <c r="L786" s="1"/>
      <c r="M786" s="20">
        <f t="shared" si="12"/>
        <v>1</v>
      </c>
    </row>
    <row r="787" spans="1:13" ht="20.100000000000001" customHeight="1" x14ac:dyDescent="0.15">
      <c r="A787" s="1" t="s">
        <v>11</v>
      </c>
      <c r="B787" s="1" t="s">
        <v>11403</v>
      </c>
      <c r="C787" s="1" t="s">
        <v>11450</v>
      </c>
      <c r="D787" s="1" t="s">
        <v>50</v>
      </c>
      <c r="E787" s="1" t="s">
        <v>51</v>
      </c>
      <c r="F787" s="1" t="s">
        <v>51</v>
      </c>
      <c r="G787" s="1" t="s">
        <v>52</v>
      </c>
      <c r="H787" s="1" t="s">
        <v>53</v>
      </c>
      <c r="I787" s="1" t="s">
        <v>84</v>
      </c>
      <c r="J787" s="1" t="s">
        <v>130</v>
      </c>
      <c r="K787" s="1" t="s">
        <v>11451</v>
      </c>
      <c r="L787" s="1"/>
      <c r="M787" s="20">
        <f t="shared" si="12"/>
        <v>1</v>
      </c>
    </row>
    <row r="788" spans="1:13" ht="20.100000000000001" customHeight="1" x14ac:dyDescent="0.15">
      <c r="A788" s="1" t="s">
        <v>11</v>
      </c>
      <c r="B788" s="1" t="s">
        <v>11403</v>
      </c>
      <c r="C788" s="1" t="s">
        <v>11452</v>
      </c>
      <c r="D788" s="1" t="s">
        <v>50</v>
      </c>
      <c r="E788" s="1" t="s">
        <v>51</v>
      </c>
      <c r="F788" s="1" t="s">
        <v>51</v>
      </c>
      <c r="G788" s="1" t="s">
        <v>52</v>
      </c>
      <c r="H788" s="1" t="s">
        <v>53</v>
      </c>
      <c r="I788" s="1" t="s">
        <v>84</v>
      </c>
      <c r="J788" s="1" t="s">
        <v>130</v>
      </c>
      <c r="K788" s="1" t="s">
        <v>11453</v>
      </c>
      <c r="L788" s="1"/>
      <c r="M788" s="20">
        <f t="shared" si="12"/>
        <v>1</v>
      </c>
    </row>
    <row r="789" spans="1:13" ht="20.100000000000001" customHeight="1" x14ac:dyDescent="0.15">
      <c r="A789" s="1" t="s">
        <v>11</v>
      </c>
      <c r="B789" s="1" t="s">
        <v>11403</v>
      </c>
      <c r="C789" s="1" t="s">
        <v>11454</v>
      </c>
      <c r="D789" s="1" t="s">
        <v>50</v>
      </c>
      <c r="E789" s="1" t="s">
        <v>51</v>
      </c>
      <c r="F789" s="1" t="s">
        <v>51</v>
      </c>
      <c r="G789" s="1" t="s">
        <v>52</v>
      </c>
      <c r="H789" s="1" t="s">
        <v>53</v>
      </c>
      <c r="I789" s="1" t="s">
        <v>84</v>
      </c>
      <c r="J789" s="1" t="s">
        <v>130</v>
      </c>
      <c r="K789" s="1" t="s">
        <v>11455</v>
      </c>
      <c r="L789" s="1"/>
      <c r="M789" s="20">
        <f t="shared" si="12"/>
        <v>1</v>
      </c>
    </row>
    <row r="790" spans="1:13" ht="20.100000000000001" customHeight="1" x14ac:dyDescent="0.15">
      <c r="A790" s="1" t="s">
        <v>11</v>
      </c>
      <c r="B790" s="1" t="s">
        <v>11403</v>
      </c>
      <c r="C790" s="1" t="s">
        <v>11456</v>
      </c>
      <c r="D790" s="1" t="s">
        <v>50</v>
      </c>
      <c r="E790" s="1" t="s">
        <v>51</v>
      </c>
      <c r="F790" s="1" t="s">
        <v>51</v>
      </c>
      <c r="G790" s="1" t="s">
        <v>52</v>
      </c>
      <c r="H790" s="1" t="s">
        <v>53</v>
      </c>
      <c r="I790" s="1" t="s">
        <v>84</v>
      </c>
      <c r="J790" s="1" t="s">
        <v>130</v>
      </c>
      <c r="K790" s="1" t="s">
        <v>11457</v>
      </c>
      <c r="L790" s="1"/>
      <c r="M790" s="20">
        <f t="shared" si="12"/>
        <v>1</v>
      </c>
    </row>
    <row r="791" spans="1:13" ht="20.100000000000001" customHeight="1" x14ac:dyDescent="0.15">
      <c r="A791" s="1" t="s">
        <v>11</v>
      </c>
      <c r="B791" s="1" t="s">
        <v>11403</v>
      </c>
      <c r="C791" s="1" t="s">
        <v>11458</v>
      </c>
      <c r="D791" s="1" t="s">
        <v>50</v>
      </c>
      <c r="E791" s="1" t="s">
        <v>51</v>
      </c>
      <c r="F791" s="1" t="s">
        <v>51</v>
      </c>
      <c r="G791" s="1" t="s">
        <v>52</v>
      </c>
      <c r="H791" s="1" t="s">
        <v>53</v>
      </c>
      <c r="I791" s="1" t="s">
        <v>84</v>
      </c>
      <c r="J791" s="1" t="s">
        <v>130</v>
      </c>
      <c r="K791" s="1" t="s">
        <v>11459</v>
      </c>
      <c r="L791" s="1"/>
      <c r="M791" s="20">
        <f t="shared" si="12"/>
        <v>1</v>
      </c>
    </row>
    <row r="792" spans="1:13" ht="20.100000000000001" customHeight="1" x14ac:dyDescent="0.15">
      <c r="A792" s="1" t="s">
        <v>11</v>
      </c>
      <c r="B792" s="1" t="s">
        <v>11403</v>
      </c>
      <c r="C792" s="1" t="s">
        <v>11460</v>
      </c>
      <c r="D792" s="1" t="s">
        <v>50</v>
      </c>
      <c r="E792" s="1" t="s">
        <v>51</v>
      </c>
      <c r="F792" s="1" t="s">
        <v>51</v>
      </c>
      <c r="G792" s="1" t="s">
        <v>52</v>
      </c>
      <c r="H792" s="1" t="s">
        <v>53</v>
      </c>
      <c r="I792" s="1" t="s">
        <v>84</v>
      </c>
      <c r="J792" s="1" t="s">
        <v>130</v>
      </c>
      <c r="K792" s="1" t="s">
        <v>11461</v>
      </c>
      <c r="L792" s="1"/>
      <c r="M792" s="20">
        <f t="shared" si="12"/>
        <v>1</v>
      </c>
    </row>
    <row r="793" spans="1:13" ht="20.100000000000001" customHeight="1" x14ac:dyDescent="0.15">
      <c r="A793" s="1" t="s">
        <v>11</v>
      </c>
      <c r="B793" s="1" t="s">
        <v>11403</v>
      </c>
      <c r="C793" s="1" t="s">
        <v>11462</v>
      </c>
      <c r="D793" s="1" t="s">
        <v>50</v>
      </c>
      <c r="E793" s="1" t="s">
        <v>51</v>
      </c>
      <c r="F793" s="1" t="s">
        <v>51</v>
      </c>
      <c r="G793" s="1" t="s">
        <v>52</v>
      </c>
      <c r="H793" s="1" t="s">
        <v>53</v>
      </c>
      <c r="I793" s="1" t="s">
        <v>84</v>
      </c>
      <c r="J793" s="1" t="s">
        <v>130</v>
      </c>
      <c r="K793" s="1" t="s">
        <v>11463</v>
      </c>
      <c r="L793" s="1"/>
      <c r="M793" s="20">
        <f t="shared" si="12"/>
        <v>1</v>
      </c>
    </row>
    <row r="794" spans="1:13" ht="20.100000000000001" customHeight="1" x14ac:dyDescent="0.15">
      <c r="A794" s="1" t="s">
        <v>11</v>
      </c>
      <c r="B794" s="1" t="s">
        <v>11403</v>
      </c>
      <c r="C794" s="1" t="s">
        <v>11464</v>
      </c>
      <c r="D794" s="1" t="s">
        <v>50</v>
      </c>
      <c r="E794" s="1" t="s">
        <v>51</v>
      </c>
      <c r="F794" s="1" t="s">
        <v>51</v>
      </c>
      <c r="G794" s="1" t="s">
        <v>52</v>
      </c>
      <c r="H794" s="1" t="s">
        <v>53</v>
      </c>
      <c r="I794" s="1" t="s">
        <v>84</v>
      </c>
      <c r="J794" s="1" t="s">
        <v>130</v>
      </c>
      <c r="K794" s="1" t="s">
        <v>11465</v>
      </c>
      <c r="L794" s="1"/>
      <c r="M794" s="20">
        <f t="shared" si="12"/>
        <v>1</v>
      </c>
    </row>
    <row r="795" spans="1:13" ht="20.100000000000001" customHeight="1" x14ac:dyDescent="0.15">
      <c r="A795" s="1" t="s">
        <v>11</v>
      </c>
      <c r="B795" s="1" t="s">
        <v>11403</v>
      </c>
      <c r="C795" s="1" t="s">
        <v>11466</v>
      </c>
      <c r="D795" s="1" t="s">
        <v>50</v>
      </c>
      <c r="E795" s="1" t="s">
        <v>51</v>
      </c>
      <c r="F795" s="1" t="s">
        <v>51</v>
      </c>
      <c r="G795" s="1" t="s">
        <v>52</v>
      </c>
      <c r="H795" s="1" t="s">
        <v>53</v>
      </c>
      <c r="I795" s="1" t="s">
        <v>84</v>
      </c>
      <c r="J795" s="1" t="s">
        <v>130</v>
      </c>
      <c r="K795" s="1" t="s">
        <v>11467</v>
      </c>
      <c r="L795" s="1"/>
      <c r="M795" s="20">
        <f t="shared" si="12"/>
        <v>1</v>
      </c>
    </row>
    <row r="796" spans="1:13" ht="20.100000000000001" customHeight="1" x14ac:dyDescent="0.15">
      <c r="A796" s="1" t="s">
        <v>11</v>
      </c>
      <c r="B796" s="1" t="s">
        <v>11403</v>
      </c>
      <c r="C796" s="1" t="s">
        <v>11468</v>
      </c>
      <c r="D796" s="1" t="s">
        <v>50</v>
      </c>
      <c r="E796" s="1" t="s">
        <v>51</v>
      </c>
      <c r="F796" s="1" t="s">
        <v>51</v>
      </c>
      <c r="G796" s="1" t="s">
        <v>52</v>
      </c>
      <c r="H796" s="1" t="s">
        <v>53</v>
      </c>
      <c r="I796" s="1" t="s">
        <v>84</v>
      </c>
      <c r="J796" s="1" t="s">
        <v>130</v>
      </c>
      <c r="K796" s="1" t="s">
        <v>11469</v>
      </c>
      <c r="L796" s="1"/>
      <c r="M796" s="20">
        <f t="shared" si="12"/>
        <v>1</v>
      </c>
    </row>
    <row r="797" spans="1:13" ht="20.100000000000001" customHeight="1" x14ac:dyDescent="0.15">
      <c r="A797" s="1" t="s">
        <v>11</v>
      </c>
      <c r="B797" s="1" t="s">
        <v>11403</v>
      </c>
      <c r="C797" s="1" t="s">
        <v>11470</v>
      </c>
      <c r="D797" s="1" t="s">
        <v>50</v>
      </c>
      <c r="E797" s="1" t="s">
        <v>51</v>
      </c>
      <c r="F797" s="1" t="s">
        <v>51</v>
      </c>
      <c r="G797" s="1" t="s">
        <v>52</v>
      </c>
      <c r="H797" s="1" t="s">
        <v>53</v>
      </c>
      <c r="I797" s="1" t="s">
        <v>84</v>
      </c>
      <c r="J797" s="1" t="s">
        <v>130</v>
      </c>
      <c r="K797" s="1" t="s">
        <v>11471</v>
      </c>
      <c r="L797" s="1"/>
      <c r="M797" s="20">
        <f t="shared" si="12"/>
        <v>1</v>
      </c>
    </row>
    <row r="798" spans="1:13" ht="20.100000000000001" customHeight="1" x14ac:dyDescent="0.15">
      <c r="A798" s="1" t="s">
        <v>11</v>
      </c>
      <c r="B798" s="1" t="s">
        <v>11403</v>
      </c>
      <c r="C798" s="1" t="s">
        <v>11472</v>
      </c>
      <c r="D798" s="1" t="s">
        <v>50</v>
      </c>
      <c r="E798" s="1" t="s">
        <v>51</v>
      </c>
      <c r="F798" s="1" t="s">
        <v>51</v>
      </c>
      <c r="G798" s="1" t="s">
        <v>52</v>
      </c>
      <c r="H798" s="1" t="s">
        <v>53</v>
      </c>
      <c r="I798" s="1" t="s">
        <v>84</v>
      </c>
      <c r="J798" s="1" t="s">
        <v>130</v>
      </c>
      <c r="K798" s="1" t="s">
        <v>11473</v>
      </c>
      <c r="L798" s="1"/>
      <c r="M798" s="20">
        <f t="shared" si="12"/>
        <v>1</v>
      </c>
    </row>
    <row r="799" spans="1:13" ht="20.100000000000001" customHeight="1" x14ac:dyDescent="0.15">
      <c r="A799" s="1" t="s">
        <v>11</v>
      </c>
      <c r="B799" s="1" t="s">
        <v>11403</v>
      </c>
      <c r="C799" s="1" t="s">
        <v>11474</v>
      </c>
      <c r="D799" s="1" t="s">
        <v>50</v>
      </c>
      <c r="E799" s="1" t="s">
        <v>51</v>
      </c>
      <c r="F799" s="1" t="s">
        <v>51</v>
      </c>
      <c r="G799" s="1" t="s">
        <v>52</v>
      </c>
      <c r="H799" s="1" t="s">
        <v>53</v>
      </c>
      <c r="I799" s="1" t="s">
        <v>84</v>
      </c>
      <c r="J799" s="1" t="s">
        <v>130</v>
      </c>
      <c r="K799" s="1" t="s">
        <v>11475</v>
      </c>
      <c r="L799" s="1"/>
      <c r="M799" s="20">
        <f t="shared" si="12"/>
        <v>1</v>
      </c>
    </row>
    <row r="800" spans="1:13" ht="20.100000000000001" customHeight="1" x14ac:dyDescent="0.15">
      <c r="A800" s="1" t="s">
        <v>11</v>
      </c>
      <c r="B800" s="1" t="s">
        <v>11403</v>
      </c>
      <c r="C800" s="1" t="s">
        <v>11476</v>
      </c>
      <c r="D800" s="1" t="s">
        <v>78</v>
      </c>
      <c r="E800" s="1" t="s">
        <v>51</v>
      </c>
      <c r="F800" s="1" t="s">
        <v>51</v>
      </c>
      <c r="G800" s="1" t="s">
        <v>52</v>
      </c>
      <c r="H800" s="1" t="s">
        <v>53</v>
      </c>
      <c r="I800" s="1" t="s">
        <v>84</v>
      </c>
      <c r="J800" s="1" t="s">
        <v>130</v>
      </c>
      <c r="K800" s="1" t="s">
        <v>11477</v>
      </c>
      <c r="L800" s="1"/>
      <c r="M800" s="20">
        <f t="shared" si="12"/>
        <v>1</v>
      </c>
    </row>
    <row r="801" spans="1:13" ht="20.100000000000001" customHeight="1" x14ac:dyDescent="0.15">
      <c r="A801" s="1" t="s">
        <v>11</v>
      </c>
      <c r="B801" s="1" t="s">
        <v>11403</v>
      </c>
      <c r="C801" s="1" t="s">
        <v>11478</v>
      </c>
      <c r="D801" s="1" t="s">
        <v>78</v>
      </c>
      <c r="E801" s="1" t="s">
        <v>51</v>
      </c>
      <c r="F801" s="1" t="s">
        <v>51</v>
      </c>
      <c r="G801" s="1" t="s">
        <v>52</v>
      </c>
      <c r="H801" s="1" t="s">
        <v>53</v>
      </c>
      <c r="I801" s="1" t="s">
        <v>84</v>
      </c>
      <c r="J801" s="1" t="s">
        <v>130</v>
      </c>
      <c r="K801" s="1" t="s">
        <v>11479</v>
      </c>
      <c r="L801" s="1"/>
      <c r="M801" s="20">
        <f t="shared" si="12"/>
        <v>1</v>
      </c>
    </row>
    <row r="802" spans="1:13" ht="20.100000000000001" customHeight="1" x14ac:dyDescent="0.15">
      <c r="A802" s="1" t="s">
        <v>11</v>
      </c>
      <c r="B802" s="1" t="s">
        <v>11403</v>
      </c>
      <c r="C802" s="1" t="s">
        <v>11480</v>
      </c>
      <c r="D802" s="1" t="s">
        <v>78</v>
      </c>
      <c r="E802" s="1" t="s">
        <v>51</v>
      </c>
      <c r="F802" s="1" t="s">
        <v>51</v>
      </c>
      <c r="G802" s="1" t="s">
        <v>52</v>
      </c>
      <c r="H802" s="1" t="s">
        <v>53</v>
      </c>
      <c r="I802" s="1" t="s">
        <v>84</v>
      </c>
      <c r="J802" s="1" t="s">
        <v>130</v>
      </c>
      <c r="K802" s="1" t="s">
        <v>11481</v>
      </c>
      <c r="L802" s="1"/>
      <c r="M802" s="20">
        <f t="shared" si="12"/>
        <v>1</v>
      </c>
    </row>
    <row r="803" spans="1:13" ht="20.100000000000001" customHeight="1" x14ac:dyDescent="0.15">
      <c r="A803" s="1" t="s">
        <v>11</v>
      </c>
      <c r="B803" s="1" t="s">
        <v>11403</v>
      </c>
      <c r="C803" s="1" t="s">
        <v>11482</v>
      </c>
      <c r="D803" s="1" t="s">
        <v>78</v>
      </c>
      <c r="E803" s="1" t="s">
        <v>51</v>
      </c>
      <c r="F803" s="1" t="s">
        <v>51</v>
      </c>
      <c r="G803" s="1" t="s">
        <v>52</v>
      </c>
      <c r="H803" s="1" t="s">
        <v>53</v>
      </c>
      <c r="I803" s="1" t="s">
        <v>84</v>
      </c>
      <c r="J803" s="1" t="s">
        <v>130</v>
      </c>
      <c r="K803" s="1" t="s">
        <v>11483</v>
      </c>
      <c r="L803" s="1"/>
      <c r="M803" s="20">
        <f t="shared" si="12"/>
        <v>1</v>
      </c>
    </row>
    <row r="804" spans="1:13" ht="20.100000000000001" customHeight="1" x14ac:dyDescent="0.15">
      <c r="A804" s="1" t="s">
        <v>11</v>
      </c>
      <c r="B804" s="1" t="s">
        <v>11403</v>
      </c>
      <c r="C804" s="1" t="s">
        <v>11484</v>
      </c>
      <c r="D804" s="1" t="s">
        <v>78</v>
      </c>
      <c r="E804" s="1" t="s">
        <v>51</v>
      </c>
      <c r="F804" s="1" t="s">
        <v>179</v>
      </c>
      <c r="G804" s="1" t="s">
        <v>82</v>
      </c>
      <c r="H804" s="1" t="s">
        <v>2234</v>
      </c>
      <c r="I804" s="1" t="s">
        <v>84</v>
      </c>
      <c r="J804" s="1" t="s">
        <v>182</v>
      </c>
      <c r="K804" s="1" t="s">
        <v>11485</v>
      </c>
      <c r="L804" s="1"/>
      <c r="M804" s="20">
        <f t="shared" si="12"/>
        <v>0</v>
      </c>
    </row>
    <row r="805" spans="1:13" ht="20.100000000000001" customHeight="1" x14ac:dyDescent="0.15">
      <c r="A805" s="1" t="s">
        <v>11</v>
      </c>
      <c r="B805" s="1" t="s">
        <v>11403</v>
      </c>
      <c r="C805" s="1" t="s">
        <v>11486</v>
      </c>
      <c r="D805" s="1" t="s">
        <v>78</v>
      </c>
      <c r="E805" s="1" t="s">
        <v>51</v>
      </c>
      <c r="F805" s="1" t="s">
        <v>51</v>
      </c>
      <c r="G805" s="1" t="s">
        <v>52</v>
      </c>
      <c r="H805" s="1" t="s">
        <v>53</v>
      </c>
      <c r="I805" s="1" t="s">
        <v>84</v>
      </c>
      <c r="J805" s="1" t="s">
        <v>130</v>
      </c>
      <c r="K805" s="1" t="s">
        <v>11487</v>
      </c>
      <c r="L805" s="1"/>
      <c r="M805" s="20">
        <f t="shared" si="12"/>
        <v>1</v>
      </c>
    </row>
    <row r="806" spans="1:13" ht="20.100000000000001" customHeight="1" x14ac:dyDescent="0.15">
      <c r="A806" s="1" t="s">
        <v>11</v>
      </c>
      <c r="B806" s="1" t="s">
        <v>11403</v>
      </c>
      <c r="C806" s="1" t="s">
        <v>11488</v>
      </c>
      <c r="D806" s="1" t="s">
        <v>78</v>
      </c>
      <c r="E806" s="1" t="s">
        <v>51</v>
      </c>
      <c r="F806" s="1" t="s">
        <v>51</v>
      </c>
      <c r="G806" s="1" t="s">
        <v>52</v>
      </c>
      <c r="H806" s="1" t="s">
        <v>53</v>
      </c>
      <c r="I806" s="1" t="s">
        <v>84</v>
      </c>
      <c r="J806" s="1" t="s">
        <v>130</v>
      </c>
      <c r="K806" s="1" t="s">
        <v>11489</v>
      </c>
      <c r="L806" s="1"/>
      <c r="M806" s="20">
        <f t="shared" si="12"/>
        <v>1</v>
      </c>
    </row>
    <row r="807" spans="1:13" ht="20.100000000000001" customHeight="1" x14ac:dyDescent="0.15">
      <c r="A807" s="1" t="s">
        <v>11</v>
      </c>
      <c r="B807" s="1" t="s">
        <v>11403</v>
      </c>
      <c r="C807" s="1" t="s">
        <v>11490</v>
      </c>
      <c r="D807" s="1" t="s">
        <v>78</v>
      </c>
      <c r="E807" s="1" t="s">
        <v>51</v>
      </c>
      <c r="F807" s="1" t="s">
        <v>51</v>
      </c>
      <c r="G807" s="1" t="s">
        <v>52</v>
      </c>
      <c r="H807" s="1" t="s">
        <v>53</v>
      </c>
      <c r="I807" s="1" t="s">
        <v>84</v>
      </c>
      <c r="J807" s="1" t="s">
        <v>130</v>
      </c>
      <c r="K807" s="1" t="s">
        <v>11491</v>
      </c>
      <c r="L807" s="1"/>
      <c r="M807" s="20">
        <f t="shared" si="12"/>
        <v>1</v>
      </c>
    </row>
    <row r="808" spans="1:13" ht="20.100000000000001" customHeight="1" x14ac:dyDescent="0.15">
      <c r="A808" s="1" t="s">
        <v>11</v>
      </c>
      <c r="B808" s="1" t="s">
        <v>11403</v>
      </c>
      <c r="C808" s="1" t="s">
        <v>11492</v>
      </c>
      <c r="D808" s="1" t="s">
        <v>78</v>
      </c>
      <c r="E808" s="1" t="s">
        <v>51</v>
      </c>
      <c r="F808" s="1" t="s">
        <v>51</v>
      </c>
      <c r="G808" s="1" t="s">
        <v>52</v>
      </c>
      <c r="H808" s="1" t="s">
        <v>53</v>
      </c>
      <c r="I808" s="1" t="s">
        <v>84</v>
      </c>
      <c r="J808" s="1" t="s">
        <v>130</v>
      </c>
      <c r="K808" s="1" t="s">
        <v>11493</v>
      </c>
      <c r="L808" s="1"/>
      <c r="M808" s="20">
        <f t="shared" si="12"/>
        <v>1</v>
      </c>
    </row>
    <row r="809" spans="1:13" ht="20.100000000000001" customHeight="1" x14ac:dyDescent="0.15">
      <c r="A809" s="1" t="s">
        <v>11</v>
      </c>
      <c r="B809" s="1" t="s">
        <v>11403</v>
      </c>
      <c r="C809" s="1" t="s">
        <v>11494</v>
      </c>
      <c r="D809" s="1" t="s">
        <v>78</v>
      </c>
      <c r="E809" s="1" t="s">
        <v>51</v>
      </c>
      <c r="F809" s="1" t="s">
        <v>51</v>
      </c>
      <c r="G809" s="1" t="s">
        <v>52</v>
      </c>
      <c r="H809" s="1" t="s">
        <v>53</v>
      </c>
      <c r="I809" s="1" t="s">
        <v>84</v>
      </c>
      <c r="J809" s="1" t="s">
        <v>130</v>
      </c>
      <c r="K809" s="1" t="s">
        <v>11495</v>
      </c>
      <c r="L809" s="1"/>
      <c r="M809" s="20">
        <f t="shared" si="12"/>
        <v>1</v>
      </c>
    </row>
    <row r="810" spans="1:13" ht="20.100000000000001" customHeight="1" x14ac:dyDescent="0.15">
      <c r="A810" s="1" t="s">
        <v>11</v>
      </c>
      <c r="B810" s="1" t="s">
        <v>11403</v>
      </c>
      <c r="C810" s="1" t="s">
        <v>11496</v>
      </c>
      <c r="D810" s="1" t="s">
        <v>78</v>
      </c>
      <c r="E810" s="1" t="s">
        <v>51</v>
      </c>
      <c r="F810" s="1" t="s">
        <v>51</v>
      </c>
      <c r="G810" s="1" t="s">
        <v>52</v>
      </c>
      <c r="H810" s="1" t="s">
        <v>53</v>
      </c>
      <c r="I810" s="1" t="s">
        <v>84</v>
      </c>
      <c r="J810" s="1" t="s">
        <v>130</v>
      </c>
      <c r="K810" s="1" t="s">
        <v>11497</v>
      </c>
      <c r="L810" s="1"/>
      <c r="M810" s="20">
        <f t="shared" si="12"/>
        <v>1</v>
      </c>
    </row>
    <row r="811" spans="1:13" ht="20.100000000000001" customHeight="1" x14ac:dyDescent="0.15">
      <c r="A811" s="1" t="s">
        <v>11</v>
      </c>
      <c r="B811" s="1" t="s">
        <v>11403</v>
      </c>
      <c r="C811" s="1" t="s">
        <v>11498</v>
      </c>
      <c r="D811" s="1" t="s">
        <v>78</v>
      </c>
      <c r="E811" s="1" t="s">
        <v>51</v>
      </c>
      <c r="F811" s="1" t="s">
        <v>51</v>
      </c>
      <c r="G811" s="1" t="s">
        <v>52</v>
      </c>
      <c r="H811" s="1" t="s">
        <v>53</v>
      </c>
      <c r="I811" s="1" t="s">
        <v>84</v>
      </c>
      <c r="J811" s="1" t="s">
        <v>130</v>
      </c>
      <c r="K811" s="1" t="s">
        <v>11499</v>
      </c>
      <c r="L811" s="1"/>
      <c r="M811" s="20">
        <f t="shared" si="12"/>
        <v>1</v>
      </c>
    </row>
    <row r="812" spans="1:13" ht="20.100000000000001" customHeight="1" x14ac:dyDescent="0.15">
      <c r="A812" s="1" t="s">
        <v>11</v>
      </c>
      <c r="B812" s="1" t="s">
        <v>11403</v>
      </c>
      <c r="C812" s="1" t="s">
        <v>11500</v>
      </c>
      <c r="D812" s="1" t="s">
        <v>78</v>
      </c>
      <c r="E812" s="1" t="s">
        <v>51</v>
      </c>
      <c r="F812" s="1" t="s">
        <v>179</v>
      </c>
      <c r="G812" s="1" t="s">
        <v>82</v>
      </c>
      <c r="H812" s="1" t="s">
        <v>2234</v>
      </c>
      <c r="I812" s="1" t="s">
        <v>84</v>
      </c>
      <c r="J812" s="1" t="s">
        <v>182</v>
      </c>
      <c r="K812" s="1" t="s">
        <v>11501</v>
      </c>
      <c r="L812" s="1"/>
      <c r="M812" s="20">
        <f t="shared" si="12"/>
        <v>0</v>
      </c>
    </row>
    <row r="813" spans="1:13" ht="20.100000000000001" customHeight="1" x14ac:dyDescent="0.15">
      <c r="A813" s="1" t="s">
        <v>11</v>
      </c>
      <c r="B813" s="1" t="s">
        <v>11403</v>
      </c>
      <c r="C813" s="1" t="s">
        <v>11502</v>
      </c>
      <c r="D813" s="1" t="s">
        <v>78</v>
      </c>
      <c r="E813" s="1" t="s">
        <v>51</v>
      </c>
      <c r="F813" s="1" t="s">
        <v>179</v>
      </c>
      <c r="G813" s="1" t="s">
        <v>82</v>
      </c>
      <c r="H813" s="1" t="s">
        <v>2234</v>
      </c>
      <c r="I813" s="1" t="s">
        <v>84</v>
      </c>
      <c r="J813" s="1" t="s">
        <v>182</v>
      </c>
      <c r="K813" s="1" t="s">
        <v>11503</v>
      </c>
      <c r="L813" s="1"/>
      <c r="M813" s="20">
        <f t="shared" si="12"/>
        <v>0</v>
      </c>
    </row>
    <row r="814" spans="1:13" ht="20.100000000000001" customHeight="1" x14ac:dyDescent="0.15">
      <c r="A814" s="1" t="s">
        <v>11</v>
      </c>
      <c r="B814" s="1" t="s">
        <v>11403</v>
      </c>
      <c r="C814" s="1" t="s">
        <v>11504</v>
      </c>
      <c r="D814" s="1" t="s">
        <v>78</v>
      </c>
      <c r="E814" s="1" t="s">
        <v>51</v>
      </c>
      <c r="F814" s="1" t="s">
        <v>179</v>
      </c>
      <c r="G814" s="1" t="s">
        <v>82</v>
      </c>
      <c r="H814" s="1" t="s">
        <v>2234</v>
      </c>
      <c r="I814" s="1" t="s">
        <v>84</v>
      </c>
      <c r="J814" s="1" t="s">
        <v>182</v>
      </c>
      <c r="K814" s="1" t="s">
        <v>11505</v>
      </c>
      <c r="L814" s="1"/>
      <c r="M814" s="20">
        <f t="shared" si="12"/>
        <v>0</v>
      </c>
    </row>
    <row r="815" spans="1:13" ht="20.100000000000001" customHeight="1" x14ac:dyDescent="0.15">
      <c r="A815" s="1" t="s">
        <v>11</v>
      </c>
      <c r="B815" s="1" t="s">
        <v>11403</v>
      </c>
      <c r="C815" s="1" t="s">
        <v>11506</v>
      </c>
      <c r="D815" s="1" t="s">
        <v>78</v>
      </c>
      <c r="E815" s="1" t="s">
        <v>51</v>
      </c>
      <c r="F815" s="1" t="s">
        <v>51</v>
      </c>
      <c r="G815" s="1" t="s">
        <v>52</v>
      </c>
      <c r="H815" s="1" t="s">
        <v>53</v>
      </c>
      <c r="I815" s="1" t="s">
        <v>84</v>
      </c>
      <c r="J815" s="1" t="s">
        <v>130</v>
      </c>
      <c r="K815" s="1" t="s">
        <v>11507</v>
      </c>
      <c r="L815" s="1"/>
      <c r="M815" s="20">
        <f t="shared" si="12"/>
        <v>1</v>
      </c>
    </row>
    <row r="816" spans="1:13" ht="20.100000000000001" customHeight="1" x14ac:dyDescent="0.15">
      <c r="A816" s="1" t="s">
        <v>11</v>
      </c>
      <c r="B816" s="1" t="s">
        <v>11403</v>
      </c>
      <c r="C816" s="1" t="s">
        <v>11508</v>
      </c>
      <c r="D816" s="1" t="s">
        <v>78</v>
      </c>
      <c r="E816" s="1" t="s">
        <v>51</v>
      </c>
      <c r="F816" s="1" t="s">
        <v>179</v>
      </c>
      <c r="G816" s="1" t="s">
        <v>82</v>
      </c>
      <c r="H816" s="1" t="s">
        <v>2234</v>
      </c>
      <c r="I816" s="1" t="s">
        <v>84</v>
      </c>
      <c r="J816" s="1" t="s">
        <v>182</v>
      </c>
      <c r="K816" s="1" t="s">
        <v>11509</v>
      </c>
      <c r="L816" s="1"/>
      <c r="M816" s="20">
        <f t="shared" si="12"/>
        <v>0</v>
      </c>
    </row>
    <row r="817" spans="1:13" ht="20.100000000000001" customHeight="1" x14ac:dyDescent="0.15">
      <c r="A817" s="1" t="s">
        <v>11</v>
      </c>
      <c r="B817" s="1" t="s">
        <v>11403</v>
      </c>
      <c r="C817" s="1" t="s">
        <v>11510</v>
      </c>
      <c r="D817" s="1" t="s">
        <v>78</v>
      </c>
      <c r="E817" s="1" t="s">
        <v>51</v>
      </c>
      <c r="F817" s="1" t="s">
        <v>51</v>
      </c>
      <c r="G817" s="1" t="s">
        <v>52</v>
      </c>
      <c r="H817" s="1" t="s">
        <v>53</v>
      </c>
      <c r="I817" s="1" t="s">
        <v>84</v>
      </c>
      <c r="J817" s="1" t="s">
        <v>130</v>
      </c>
      <c r="K817" s="1" t="s">
        <v>11511</v>
      </c>
      <c r="L817" s="1"/>
      <c r="M817" s="20">
        <f t="shared" si="12"/>
        <v>1</v>
      </c>
    </row>
    <row r="818" spans="1:13" ht="20.100000000000001" customHeight="1" x14ac:dyDescent="0.15">
      <c r="A818" s="1" t="s">
        <v>11</v>
      </c>
      <c r="B818" s="1" t="s">
        <v>11403</v>
      </c>
      <c r="C818" s="1" t="s">
        <v>11512</v>
      </c>
      <c r="D818" s="1" t="s">
        <v>78</v>
      </c>
      <c r="E818" s="1" t="s">
        <v>51</v>
      </c>
      <c r="F818" s="1" t="s">
        <v>51</v>
      </c>
      <c r="G818" s="1" t="s">
        <v>52</v>
      </c>
      <c r="H818" s="1" t="s">
        <v>53</v>
      </c>
      <c r="I818" s="1" t="s">
        <v>84</v>
      </c>
      <c r="J818" s="1" t="s">
        <v>130</v>
      </c>
      <c r="K818" s="1" t="s">
        <v>11513</v>
      </c>
      <c r="L818" s="1"/>
      <c r="M818" s="20">
        <f t="shared" si="12"/>
        <v>1</v>
      </c>
    </row>
    <row r="819" spans="1:13" ht="20.100000000000001" customHeight="1" x14ac:dyDescent="0.15">
      <c r="A819" s="1" t="s">
        <v>11</v>
      </c>
      <c r="B819" s="1" t="s">
        <v>11403</v>
      </c>
      <c r="C819" s="1" t="s">
        <v>11514</v>
      </c>
      <c r="D819" s="1" t="s">
        <v>78</v>
      </c>
      <c r="E819" s="1" t="s">
        <v>51</v>
      </c>
      <c r="F819" s="1" t="s">
        <v>51</v>
      </c>
      <c r="G819" s="1" t="s">
        <v>52</v>
      </c>
      <c r="H819" s="1" t="s">
        <v>53</v>
      </c>
      <c r="I819" s="1" t="s">
        <v>84</v>
      </c>
      <c r="J819" s="1" t="s">
        <v>130</v>
      </c>
      <c r="K819" s="1" t="s">
        <v>11515</v>
      </c>
      <c r="L819" s="1"/>
      <c r="M819" s="20">
        <f t="shared" si="12"/>
        <v>1</v>
      </c>
    </row>
    <row r="820" spans="1:13" ht="20.100000000000001" customHeight="1" x14ac:dyDescent="0.15">
      <c r="A820" s="1" t="s">
        <v>11</v>
      </c>
      <c r="B820" s="1" t="s">
        <v>11403</v>
      </c>
      <c r="C820" s="1" t="s">
        <v>11516</v>
      </c>
      <c r="D820" s="1" t="s">
        <v>78</v>
      </c>
      <c r="E820" s="1" t="s">
        <v>51</v>
      </c>
      <c r="F820" s="1" t="s">
        <v>51</v>
      </c>
      <c r="G820" s="1" t="s">
        <v>52</v>
      </c>
      <c r="H820" s="1" t="s">
        <v>53</v>
      </c>
      <c r="I820" s="1" t="s">
        <v>84</v>
      </c>
      <c r="J820" s="1" t="s">
        <v>130</v>
      </c>
      <c r="K820" s="1" t="s">
        <v>11517</v>
      </c>
      <c r="L820" s="1"/>
      <c r="M820" s="20">
        <f t="shared" si="12"/>
        <v>1</v>
      </c>
    </row>
    <row r="821" spans="1:13" ht="20.100000000000001" customHeight="1" x14ac:dyDescent="0.15">
      <c r="A821" s="1" t="s">
        <v>11</v>
      </c>
      <c r="B821" s="1" t="s">
        <v>11403</v>
      </c>
      <c r="C821" s="1" t="s">
        <v>11518</v>
      </c>
      <c r="D821" s="1" t="s">
        <v>78</v>
      </c>
      <c r="E821" s="1" t="s">
        <v>51</v>
      </c>
      <c r="F821" s="1" t="s">
        <v>51</v>
      </c>
      <c r="G821" s="1" t="s">
        <v>52</v>
      </c>
      <c r="H821" s="1" t="s">
        <v>53</v>
      </c>
      <c r="I821" s="1" t="s">
        <v>84</v>
      </c>
      <c r="J821" s="1" t="s">
        <v>130</v>
      </c>
      <c r="K821" s="1" t="s">
        <v>11519</v>
      </c>
      <c r="L821" s="1"/>
      <c r="M821" s="20">
        <f t="shared" si="12"/>
        <v>1</v>
      </c>
    </row>
    <row r="822" spans="1:13" ht="20.100000000000001" customHeight="1" x14ac:dyDescent="0.15">
      <c r="A822" s="1" t="s">
        <v>11</v>
      </c>
      <c r="B822" s="1" t="s">
        <v>11403</v>
      </c>
      <c r="C822" s="1" t="s">
        <v>11520</v>
      </c>
      <c r="D822" s="1" t="s">
        <v>78</v>
      </c>
      <c r="E822" s="1" t="s">
        <v>51</v>
      </c>
      <c r="F822" s="1" t="s">
        <v>51</v>
      </c>
      <c r="G822" s="1" t="s">
        <v>52</v>
      </c>
      <c r="H822" s="1" t="s">
        <v>53</v>
      </c>
      <c r="I822" s="1" t="s">
        <v>84</v>
      </c>
      <c r="J822" s="1" t="s">
        <v>130</v>
      </c>
      <c r="K822" s="1" t="s">
        <v>11521</v>
      </c>
      <c r="L822" s="1"/>
      <c r="M822" s="20">
        <f t="shared" si="12"/>
        <v>1</v>
      </c>
    </row>
    <row r="823" spans="1:13" ht="20.100000000000001" customHeight="1" x14ac:dyDescent="0.15">
      <c r="A823" s="1" t="s">
        <v>11</v>
      </c>
      <c r="B823" s="1" t="s">
        <v>11403</v>
      </c>
      <c r="C823" s="1" t="s">
        <v>11522</v>
      </c>
      <c r="D823" s="1" t="s">
        <v>78</v>
      </c>
      <c r="E823" s="1" t="s">
        <v>51</v>
      </c>
      <c r="F823" s="1" t="s">
        <v>51</v>
      </c>
      <c r="G823" s="1" t="s">
        <v>52</v>
      </c>
      <c r="H823" s="1" t="s">
        <v>53</v>
      </c>
      <c r="I823" s="1" t="s">
        <v>84</v>
      </c>
      <c r="J823" s="1" t="s">
        <v>130</v>
      </c>
      <c r="K823" s="1" t="s">
        <v>11523</v>
      </c>
      <c r="L823" s="1"/>
      <c r="M823" s="20">
        <f t="shared" si="12"/>
        <v>1</v>
      </c>
    </row>
    <row r="824" spans="1:13" ht="20.100000000000001" customHeight="1" x14ac:dyDescent="0.15">
      <c r="A824" s="1" t="s">
        <v>11</v>
      </c>
      <c r="B824" s="1" t="s">
        <v>11403</v>
      </c>
      <c r="C824" s="1" t="s">
        <v>11524</v>
      </c>
      <c r="D824" s="1" t="s">
        <v>78</v>
      </c>
      <c r="E824" s="1" t="s">
        <v>51</v>
      </c>
      <c r="F824" s="1" t="s">
        <v>51</v>
      </c>
      <c r="G824" s="1" t="s">
        <v>52</v>
      </c>
      <c r="H824" s="1" t="s">
        <v>53</v>
      </c>
      <c r="I824" s="1" t="s">
        <v>84</v>
      </c>
      <c r="J824" s="1" t="s">
        <v>130</v>
      </c>
      <c r="K824" s="1" t="s">
        <v>11525</v>
      </c>
      <c r="L824" s="1"/>
      <c r="M824" s="20">
        <f t="shared" si="12"/>
        <v>1</v>
      </c>
    </row>
    <row r="825" spans="1:13" ht="20.100000000000001" customHeight="1" x14ac:dyDescent="0.15">
      <c r="A825" s="1" t="s">
        <v>11</v>
      </c>
      <c r="B825" s="1" t="s">
        <v>11403</v>
      </c>
      <c r="C825" s="1" t="s">
        <v>11526</v>
      </c>
      <c r="D825" s="1" t="s">
        <v>78</v>
      </c>
      <c r="E825" s="1" t="s">
        <v>51</v>
      </c>
      <c r="F825" s="1" t="s">
        <v>51</v>
      </c>
      <c r="G825" s="1" t="s">
        <v>52</v>
      </c>
      <c r="H825" s="1" t="s">
        <v>53</v>
      </c>
      <c r="I825" s="1" t="s">
        <v>84</v>
      </c>
      <c r="J825" s="1" t="s">
        <v>130</v>
      </c>
      <c r="K825" s="1" t="s">
        <v>11527</v>
      </c>
      <c r="L825" s="1"/>
      <c r="M825" s="20">
        <f t="shared" si="12"/>
        <v>1</v>
      </c>
    </row>
    <row r="826" spans="1:13" ht="20.100000000000001" customHeight="1" x14ac:dyDescent="0.15">
      <c r="A826" s="1" t="s">
        <v>11</v>
      </c>
      <c r="B826" s="1" t="s">
        <v>11403</v>
      </c>
      <c r="C826" s="1" t="s">
        <v>11528</v>
      </c>
      <c r="D826" s="1" t="s">
        <v>78</v>
      </c>
      <c r="E826" s="1" t="s">
        <v>51</v>
      </c>
      <c r="F826" s="1" t="s">
        <v>51</v>
      </c>
      <c r="G826" s="1" t="s">
        <v>52</v>
      </c>
      <c r="H826" s="1" t="s">
        <v>53</v>
      </c>
      <c r="I826" s="1" t="s">
        <v>84</v>
      </c>
      <c r="J826" s="1" t="s">
        <v>130</v>
      </c>
      <c r="K826" s="1" t="s">
        <v>11529</v>
      </c>
      <c r="L826" s="1"/>
      <c r="M826" s="20">
        <f t="shared" si="12"/>
        <v>1</v>
      </c>
    </row>
    <row r="827" spans="1:13" ht="39.950000000000003" customHeight="1" x14ac:dyDescent="0.15">
      <c r="A827" s="82" t="s">
        <v>27137</v>
      </c>
      <c r="B827" s="82" t="s">
        <v>27138</v>
      </c>
      <c r="C827" s="1" t="s">
        <v>11530</v>
      </c>
      <c r="D827" s="1" t="s">
        <v>849</v>
      </c>
      <c r="E827" s="1" t="s">
        <v>51</v>
      </c>
      <c r="F827" s="1" t="s">
        <v>10720</v>
      </c>
      <c r="G827" s="1" t="s">
        <v>82</v>
      </c>
      <c r="H827" s="1" t="s">
        <v>83</v>
      </c>
      <c r="I827" s="1" t="s">
        <v>84</v>
      </c>
      <c r="J827" s="1" t="s">
        <v>9120</v>
      </c>
      <c r="K827" s="1" t="s">
        <v>11531</v>
      </c>
      <c r="L827" s="83" t="s">
        <v>26945</v>
      </c>
      <c r="M827" s="20">
        <f t="shared" si="12"/>
        <v>0</v>
      </c>
    </row>
    <row r="828" spans="1:13" ht="20.100000000000001" customHeight="1" x14ac:dyDescent="0.15">
      <c r="A828" s="1" t="s">
        <v>11</v>
      </c>
      <c r="B828" s="1" t="s">
        <v>11403</v>
      </c>
      <c r="C828" s="1" t="s">
        <v>11532</v>
      </c>
      <c r="D828" s="1" t="s">
        <v>849</v>
      </c>
      <c r="E828" s="1" t="s">
        <v>51</v>
      </c>
      <c r="F828" s="1" t="s">
        <v>10720</v>
      </c>
      <c r="G828" s="1" t="s">
        <v>82</v>
      </c>
      <c r="H828" s="1" t="s">
        <v>83</v>
      </c>
      <c r="I828" s="1" t="s">
        <v>84</v>
      </c>
      <c r="J828" s="1" t="s">
        <v>9120</v>
      </c>
      <c r="K828" s="1" t="s">
        <v>11533</v>
      </c>
      <c r="L828" s="1"/>
      <c r="M828" s="20">
        <f t="shared" si="12"/>
        <v>0</v>
      </c>
    </row>
    <row r="829" spans="1:13" ht="20.100000000000001" customHeight="1" x14ac:dyDescent="0.15">
      <c r="A829" s="1" t="s">
        <v>11</v>
      </c>
      <c r="B829" s="1" t="s">
        <v>11534</v>
      </c>
      <c r="C829" s="1" t="s">
        <v>11535</v>
      </c>
      <c r="D829" s="1" t="s">
        <v>50</v>
      </c>
      <c r="E829" s="1" t="s">
        <v>51</v>
      </c>
      <c r="F829" s="1" t="s">
        <v>51</v>
      </c>
      <c r="G829" s="1" t="s">
        <v>52</v>
      </c>
      <c r="H829" s="1" t="s">
        <v>739</v>
      </c>
      <c r="I829" s="1" t="s">
        <v>1230</v>
      </c>
      <c r="J829" s="1" t="s">
        <v>122</v>
      </c>
      <c r="K829" s="1" t="s">
        <v>11536</v>
      </c>
      <c r="L829" s="1"/>
      <c r="M829" s="20">
        <f t="shared" si="12"/>
        <v>1</v>
      </c>
    </row>
    <row r="830" spans="1:13" ht="20.100000000000001" customHeight="1" x14ac:dyDescent="0.15">
      <c r="A830" s="1" t="s">
        <v>11</v>
      </c>
      <c r="B830" s="1" t="s">
        <v>11534</v>
      </c>
      <c r="C830" s="1" t="s">
        <v>11537</v>
      </c>
      <c r="D830" s="1" t="s">
        <v>78</v>
      </c>
      <c r="E830" s="1" t="s">
        <v>51</v>
      </c>
      <c r="F830" s="1" t="s">
        <v>51</v>
      </c>
      <c r="G830" s="1" t="s">
        <v>52</v>
      </c>
      <c r="H830" s="1" t="s">
        <v>121</v>
      </c>
      <c r="I830" s="1" t="s">
        <v>84</v>
      </c>
      <c r="J830" s="1" t="s">
        <v>122</v>
      </c>
      <c r="K830" s="1" t="s">
        <v>11538</v>
      </c>
      <c r="L830" s="1"/>
      <c r="M830" s="20">
        <f t="shared" si="12"/>
        <v>1</v>
      </c>
    </row>
    <row r="831" spans="1:13" ht="20.100000000000001" customHeight="1" x14ac:dyDescent="0.15">
      <c r="A831" s="1" t="s">
        <v>11</v>
      </c>
      <c r="B831" s="1" t="s">
        <v>11539</v>
      </c>
      <c r="C831" s="1" t="s">
        <v>11540</v>
      </c>
      <c r="D831" s="1" t="s">
        <v>78</v>
      </c>
      <c r="E831" s="1" t="s">
        <v>51</v>
      </c>
      <c r="F831" s="1" t="s">
        <v>51</v>
      </c>
      <c r="G831" s="1" t="s">
        <v>52</v>
      </c>
      <c r="H831" s="1" t="s">
        <v>739</v>
      </c>
      <c r="I831" s="1" t="s">
        <v>1230</v>
      </c>
      <c r="J831" s="1" t="s">
        <v>122</v>
      </c>
      <c r="K831" s="1" t="s">
        <v>11541</v>
      </c>
      <c r="L831" s="1"/>
      <c r="M831" s="20">
        <f t="shared" si="12"/>
        <v>1</v>
      </c>
    </row>
    <row r="832" spans="1:13" ht="20.100000000000001" customHeight="1" x14ac:dyDescent="0.15">
      <c r="A832" s="1" t="s">
        <v>11</v>
      </c>
      <c r="B832" s="1" t="s">
        <v>11539</v>
      </c>
      <c r="C832" s="1" t="s">
        <v>11542</v>
      </c>
      <c r="D832" s="1" t="s">
        <v>78</v>
      </c>
      <c r="E832" s="1" t="s">
        <v>51</v>
      </c>
      <c r="F832" s="1" t="s">
        <v>51</v>
      </c>
      <c r="G832" s="1" t="s">
        <v>52</v>
      </c>
      <c r="H832" s="1" t="s">
        <v>121</v>
      </c>
      <c r="I832" s="1" t="s">
        <v>84</v>
      </c>
      <c r="J832" s="1" t="s">
        <v>122</v>
      </c>
      <c r="K832" s="1" t="s">
        <v>11543</v>
      </c>
      <c r="L832" s="1"/>
      <c r="M832" s="20">
        <f t="shared" si="12"/>
        <v>1</v>
      </c>
    </row>
    <row r="833" spans="1:13" ht="20.100000000000001" customHeight="1" x14ac:dyDescent="0.15">
      <c r="A833" s="1" t="s">
        <v>11</v>
      </c>
      <c r="B833" s="1" t="s">
        <v>11544</v>
      </c>
      <c r="C833" s="1" t="s">
        <v>11545</v>
      </c>
      <c r="D833" s="1" t="s">
        <v>50</v>
      </c>
      <c r="E833" s="1" t="s">
        <v>51</v>
      </c>
      <c r="F833" s="1" t="s">
        <v>51</v>
      </c>
      <c r="G833" s="1" t="s">
        <v>52</v>
      </c>
      <c r="H833" s="1" t="s">
        <v>739</v>
      </c>
      <c r="I833" s="1" t="s">
        <v>1230</v>
      </c>
      <c r="J833" s="1" t="s">
        <v>122</v>
      </c>
      <c r="K833" s="1" t="s">
        <v>11546</v>
      </c>
      <c r="L833" s="1"/>
      <c r="M833" s="20">
        <f t="shared" si="12"/>
        <v>1</v>
      </c>
    </row>
    <row r="834" spans="1:13" ht="20.100000000000001" customHeight="1" x14ac:dyDescent="0.15">
      <c r="A834" s="1" t="s">
        <v>11</v>
      </c>
      <c r="B834" s="1" t="s">
        <v>11544</v>
      </c>
      <c r="C834" s="1" t="s">
        <v>11547</v>
      </c>
      <c r="D834" s="1" t="s">
        <v>50</v>
      </c>
      <c r="E834" s="1" t="s">
        <v>51</v>
      </c>
      <c r="F834" s="1" t="s">
        <v>51</v>
      </c>
      <c r="G834" s="1" t="s">
        <v>52</v>
      </c>
      <c r="H834" s="1" t="s">
        <v>739</v>
      </c>
      <c r="I834" s="1" t="s">
        <v>1230</v>
      </c>
      <c r="J834" s="1" t="s">
        <v>122</v>
      </c>
      <c r="K834" s="1" t="s">
        <v>11548</v>
      </c>
      <c r="L834" s="1"/>
      <c r="M834" s="20">
        <f t="shared" si="12"/>
        <v>1</v>
      </c>
    </row>
    <row r="835" spans="1:13" ht="20.100000000000001" customHeight="1" x14ac:dyDescent="0.15">
      <c r="A835" s="1" t="s">
        <v>11</v>
      </c>
      <c r="B835" s="1" t="s">
        <v>11544</v>
      </c>
      <c r="C835" s="1" t="s">
        <v>11549</v>
      </c>
      <c r="D835" s="1" t="s">
        <v>50</v>
      </c>
      <c r="E835" s="1" t="s">
        <v>51</v>
      </c>
      <c r="F835" s="1" t="s">
        <v>51</v>
      </c>
      <c r="G835" s="1" t="s">
        <v>52</v>
      </c>
      <c r="H835" s="1" t="s">
        <v>739</v>
      </c>
      <c r="I835" s="1" t="s">
        <v>1230</v>
      </c>
      <c r="J835" s="1" t="s">
        <v>122</v>
      </c>
      <c r="K835" s="1" t="s">
        <v>11550</v>
      </c>
      <c r="L835" s="1"/>
      <c r="M835" s="20">
        <f t="shared" si="12"/>
        <v>1</v>
      </c>
    </row>
    <row r="836" spans="1:13" ht="20.100000000000001" customHeight="1" x14ac:dyDescent="0.15">
      <c r="A836" s="1" t="s">
        <v>11</v>
      </c>
      <c r="B836" s="1" t="s">
        <v>11544</v>
      </c>
      <c r="C836" s="1" t="s">
        <v>11551</v>
      </c>
      <c r="D836" s="1" t="s">
        <v>50</v>
      </c>
      <c r="E836" s="1" t="s">
        <v>51</v>
      </c>
      <c r="F836" s="1" t="s">
        <v>51</v>
      </c>
      <c r="G836" s="1" t="s">
        <v>52</v>
      </c>
      <c r="H836" s="1" t="s">
        <v>739</v>
      </c>
      <c r="I836" s="1" t="s">
        <v>1230</v>
      </c>
      <c r="J836" s="1" t="s">
        <v>122</v>
      </c>
      <c r="K836" s="1" t="s">
        <v>11552</v>
      </c>
      <c r="L836" s="1"/>
      <c r="M836" s="20">
        <f t="shared" si="12"/>
        <v>1</v>
      </c>
    </row>
    <row r="837" spans="1:13" ht="20.100000000000001" customHeight="1" x14ac:dyDescent="0.15">
      <c r="A837" s="1" t="s">
        <v>11</v>
      </c>
      <c r="B837" s="1" t="s">
        <v>11544</v>
      </c>
      <c r="C837" s="1" t="s">
        <v>11553</v>
      </c>
      <c r="D837" s="1" t="s">
        <v>50</v>
      </c>
      <c r="E837" s="1" t="s">
        <v>51</v>
      </c>
      <c r="F837" s="1" t="s">
        <v>51</v>
      </c>
      <c r="G837" s="1" t="s">
        <v>52</v>
      </c>
      <c r="H837" s="1" t="s">
        <v>739</v>
      </c>
      <c r="I837" s="1" t="s">
        <v>1230</v>
      </c>
      <c r="J837" s="1" t="s">
        <v>122</v>
      </c>
      <c r="K837" s="1" t="s">
        <v>11554</v>
      </c>
      <c r="L837" s="1"/>
      <c r="M837" s="20">
        <f t="shared" si="12"/>
        <v>1</v>
      </c>
    </row>
    <row r="838" spans="1:13" ht="20.100000000000001" customHeight="1" x14ac:dyDescent="0.15">
      <c r="A838" s="1" t="s">
        <v>11</v>
      </c>
      <c r="B838" s="1" t="s">
        <v>11544</v>
      </c>
      <c r="C838" s="1" t="s">
        <v>11555</v>
      </c>
      <c r="D838" s="1" t="s">
        <v>50</v>
      </c>
      <c r="E838" s="1" t="s">
        <v>51</v>
      </c>
      <c r="F838" s="1" t="s">
        <v>10720</v>
      </c>
      <c r="G838" s="1" t="s">
        <v>82</v>
      </c>
      <c r="H838" s="1" t="s">
        <v>180</v>
      </c>
      <c r="I838" s="1" t="s">
        <v>84</v>
      </c>
      <c r="J838" s="1" t="s">
        <v>632</v>
      </c>
      <c r="K838" s="1" t="s">
        <v>11556</v>
      </c>
      <c r="L838" s="1"/>
      <c r="M838" s="20">
        <f t="shared" si="12"/>
        <v>0</v>
      </c>
    </row>
    <row r="839" spans="1:13" ht="20.100000000000001" customHeight="1" x14ac:dyDescent="0.15">
      <c r="A839" s="1" t="s">
        <v>11</v>
      </c>
      <c r="B839" s="1" t="s">
        <v>11544</v>
      </c>
      <c r="C839" s="1" t="s">
        <v>11557</v>
      </c>
      <c r="D839" s="1" t="s">
        <v>50</v>
      </c>
      <c r="E839" s="1" t="s">
        <v>51</v>
      </c>
      <c r="F839" s="1" t="s">
        <v>10720</v>
      </c>
      <c r="G839" s="1" t="s">
        <v>82</v>
      </c>
      <c r="H839" s="1" t="s">
        <v>180</v>
      </c>
      <c r="I839" s="1" t="s">
        <v>84</v>
      </c>
      <c r="J839" s="1" t="s">
        <v>632</v>
      </c>
      <c r="K839" s="1" t="s">
        <v>11558</v>
      </c>
      <c r="L839" s="1"/>
      <c r="M839" s="20">
        <f t="shared" si="12"/>
        <v>0</v>
      </c>
    </row>
    <row r="840" spans="1:13" ht="20.100000000000001" customHeight="1" x14ac:dyDescent="0.15">
      <c r="A840" s="1" t="s">
        <v>11</v>
      </c>
      <c r="B840" s="1" t="s">
        <v>11544</v>
      </c>
      <c r="C840" s="1" t="s">
        <v>11559</v>
      </c>
      <c r="D840" s="1" t="s">
        <v>78</v>
      </c>
      <c r="E840" s="1" t="s">
        <v>51</v>
      </c>
      <c r="F840" s="1" t="s">
        <v>10720</v>
      </c>
      <c r="G840" s="1" t="s">
        <v>82</v>
      </c>
      <c r="H840" s="1" t="s">
        <v>180</v>
      </c>
      <c r="I840" s="1" t="s">
        <v>84</v>
      </c>
      <c r="J840" s="1" t="s">
        <v>632</v>
      </c>
      <c r="K840" s="1" t="s">
        <v>11560</v>
      </c>
      <c r="L840" s="1"/>
      <c r="M840" s="20">
        <f t="shared" si="12"/>
        <v>0</v>
      </c>
    </row>
    <row r="841" spans="1:13" ht="20.100000000000001" customHeight="1" x14ac:dyDescent="0.15">
      <c r="A841" s="1" t="s">
        <v>11</v>
      </c>
      <c r="B841" s="1" t="s">
        <v>11544</v>
      </c>
      <c r="C841" s="1" t="s">
        <v>11561</v>
      </c>
      <c r="D841" s="1" t="s">
        <v>849</v>
      </c>
      <c r="E841" s="1" t="s">
        <v>51</v>
      </c>
      <c r="F841" s="1" t="s">
        <v>10720</v>
      </c>
      <c r="G841" s="1" t="s">
        <v>82</v>
      </c>
      <c r="H841" s="1" t="s">
        <v>83</v>
      </c>
      <c r="I841" s="1" t="s">
        <v>84</v>
      </c>
      <c r="J841" s="1" t="s">
        <v>9120</v>
      </c>
      <c r="K841" s="1" t="s">
        <v>11562</v>
      </c>
      <c r="L841" s="1"/>
      <c r="M841" s="20">
        <f t="shared" ref="M841:M904" si="13">IF(F841="○",1,0)</f>
        <v>0</v>
      </c>
    </row>
    <row r="842" spans="1:13" ht="20.100000000000001" customHeight="1" x14ac:dyDescent="0.15">
      <c r="A842" s="1" t="s">
        <v>11</v>
      </c>
      <c r="B842" s="1" t="s">
        <v>11544</v>
      </c>
      <c r="C842" s="1" t="s">
        <v>11563</v>
      </c>
      <c r="D842" s="1" t="s">
        <v>849</v>
      </c>
      <c r="E842" s="1" t="s">
        <v>51</v>
      </c>
      <c r="F842" s="1" t="s">
        <v>10720</v>
      </c>
      <c r="G842" s="1" t="s">
        <v>52</v>
      </c>
      <c r="H842" s="1" t="s">
        <v>121</v>
      </c>
      <c r="I842" s="1" t="s">
        <v>84</v>
      </c>
      <c r="J842" s="1" t="s">
        <v>122</v>
      </c>
      <c r="K842" s="1" t="s">
        <v>11564</v>
      </c>
      <c r="L842" s="1"/>
      <c r="M842" s="20">
        <f t="shared" si="13"/>
        <v>0</v>
      </c>
    </row>
    <row r="843" spans="1:13" ht="20.100000000000001" customHeight="1" x14ac:dyDescent="0.15">
      <c r="A843" s="1" t="s">
        <v>11</v>
      </c>
      <c r="B843" s="1" t="s">
        <v>11565</v>
      </c>
      <c r="C843" s="1" t="s">
        <v>11566</v>
      </c>
      <c r="D843" s="1" t="s">
        <v>50</v>
      </c>
      <c r="E843" s="1" t="s">
        <v>51</v>
      </c>
      <c r="F843" s="1" t="s">
        <v>51</v>
      </c>
      <c r="G843" s="1" t="s">
        <v>52</v>
      </c>
      <c r="H843" s="1" t="s">
        <v>739</v>
      </c>
      <c r="I843" s="1" t="s">
        <v>1230</v>
      </c>
      <c r="J843" s="1" t="s">
        <v>122</v>
      </c>
      <c r="K843" s="1" t="s">
        <v>11567</v>
      </c>
      <c r="L843" s="1"/>
      <c r="M843" s="20">
        <f t="shared" si="13"/>
        <v>1</v>
      </c>
    </row>
    <row r="844" spans="1:13" ht="20.100000000000001" customHeight="1" x14ac:dyDescent="0.15">
      <c r="A844" s="1" t="s">
        <v>11</v>
      </c>
      <c r="B844" s="1" t="s">
        <v>11565</v>
      </c>
      <c r="C844" s="1" t="s">
        <v>11568</v>
      </c>
      <c r="D844" s="1" t="s">
        <v>50</v>
      </c>
      <c r="E844" s="1" t="s">
        <v>51</v>
      </c>
      <c r="F844" s="1" t="s">
        <v>51</v>
      </c>
      <c r="G844" s="1" t="s">
        <v>52</v>
      </c>
      <c r="H844" s="1" t="s">
        <v>739</v>
      </c>
      <c r="I844" s="1" t="s">
        <v>1230</v>
      </c>
      <c r="J844" s="1" t="s">
        <v>122</v>
      </c>
      <c r="K844" s="1" t="s">
        <v>11569</v>
      </c>
      <c r="L844" s="1"/>
      <c r="M844" s="20">
        <f t="shared" si="13"/>
        <v>1</v>
      </c>
    </row>
    <row r="845" spans="1:13" ht="20.100000000000001" customHeight="1" x14ac:dyDescent="0.15">
      <c r="A845" s="1" t="s">
        <v>11</v>
      </c>
      <c r="B845" s="1" t="s">
        <v>11565</v>
      </c>
      <c r="C845" s="1" t="s">
        <v>11570</v>
      </c>
      <c r="D845" s="1" t="s">
        <v>50</v>
      </c>
      <c r="E845" s="1" t="s">
        <v>51</v>
      </c>
      <c r="F845" s="1" t="s">
        <v>51</v>
      </c>
      <c r="G845" s="1" t="s">
        <v>52</v>
      </c>
      <c r="H845" s="1" t="s">
        <v>739</v>
      </c>
      <c r="I845" s="1" t="s">
        <v>1230</v>
      </c>
      <c r="J845" s="1" t="s">
        <v>122</v>
      </c>
      <c r="K845" s="1" t="s">
        <v>11571</v>
      </c>
      <c r="L845" s="1"/>
      <c r="M845" s="20">
        <f t="shared" si="13"/>
        <v>1</v>
      </c>
    </row>
    <row r="846" spans="1:13" ht="20.100000000000001" customHeight="1" x14ac:dyDescent="0.15">
      <c r="A846" s="1" t="s">
        <v>11</v>
      </c>
      <c r="B846" s="1" t="s">
        <v>11565</v>
      </c>
      <c r="C846" s="1" t="s">
        <v>11572</v>
      </c>
      <c r="D846" s="1" t="s">
        <v>50</v>
      </c>
      <c r="E846" s="1" t="s">
        <v>51</v>
      </c>
      <c r="F846" s="1" t="s">
        <v>51</v>
      </c>
      <c r="G846" s="1" t="s">
        <v>52</v>
      </c>
      <c r="H846" s="1" t="s">
        <v>739</v>
      </c>
      <c r="I846" s="1" t="s">
        <v>1230</v>
      </c>
      <c r="J846" s="1" t="s">
        <v>122</v>
      </c>
      <c r="K846" s="1" t="s">
        <v>11573</v>
      </c>
      <c r="L846" s="1"/>
      <c r="M846" s="20">
        <f t="shared" si="13"/>
        <v>1</v>
      </c>
    </row>
    <row r="847" spans="1:13" ht="20.100000000000001" customHeight="1" x14ac:dyDescent="0.15">
      <c r="A847" s="1" t="s">
        <v>11</v>
      </c>
      <c r="B847" s="1" t="s">
        <v>11565</v>
      </c>
      <c r="C847" s="1" t="s">
        <v>11574</v>
      </c>
      <c r="D847" s="1" t="s">
        <v>50</v>
      </c>
      <c r="E847" s="1" t="s">
        <v>51</v>
      </c>
      <c r="F847" s="1" t="s">
        <v>51</v>
      </c>
      <c r="G847" s="1" t="s">
        <v>52</v>
      </c>
      <c r="H847" s="1" t="s">
        <v>739</v>
      </c>
      <c r="I847" s="1" t="s">
        <v>1230</v>
      </c>
      <c r="J847" s="1" t="s">
        <v>122</v>
      </c>
      <c r="K847" s="1" t="s">
        <v>11575</v>
      </c>
      <c r="L847" s="1"/>
      <c r="M847" s="20">
        <f t="shared" si="13"/>
        <v>1</v>
      </c>
    </row>
    <row r="848" spans="1:13" ht="20.100000000000001" customHeight="1" x14ac:dyDescent="0.15">
      <c r="A848" s="1" t="s">
        <v>11</v>
      </c>
      <c r="B848" s="1" t="s">
        <v>11565</v>
      </c>
      <c r="C848" s="1" t="s">
        <v>11576</v>
      </c>
      <c r="D848" s="1" t="s">
        <v>78</v>
      </c>
      <c r="E848" s="1" t="s">
        <v>51</v>
      </c>
      <c r="F848" s="1" t="s">
        <v>51</v>
      </c>
      <c r="G848" s="1" t="s">
        <v>52</v>
      </c>
      <c r="H848" s="1" t="s">
        <v>739</v>
      </c>
      <c r="I848" s="1" t="s">
        <v>1230</v>
      </c>
      <c r="J848" s="1" t="s">
        <v>122</v>
      </c>
      <c r="K848" s="1" t="s">
        <v>11577</v>
      </c>
      <c r="L848" s="1"/>
      <c r="M848" s="20">
        <f t="shared" si="13"/>
        <v>1</v>
      </c>
    </row>
    <row r="849" spans="1:13" ht="20.100000000000001" customHeight="1" x14ac:dyDescent="0.15">
      <c r="A849" s="1" t="s">
        <v>11</v>
      </c>
      <c r="B849" s="1" t="s">
        <v>11565</v>
      </c>
      <c r="C849" s="1" t="s">
        <v>11578</v>
      </c>
      <c r="D849" s="1" t="s">
        <v>78</v>
      </c>
      <c r="E849" s="1" t="s">
        <v>51</v>
      </c>
      <c r="F849" s="1" t="s">
        <v>51</v>
      </c>
      <c r="G849" s="1" t="s">
        <v>52</v>
      </c>
      <c r="H849" s="1" t="s">
        <v>739</v>
      </c>
      <c r="I849" s="1" t="s">
        <v>1230</v>
      </c>
      <c r="J849" s="1" t="s">
        <v>122</v>
      </c>
      <c r="K849" s="1" t="s">
        <v>11579</v>
      </c>
      <c r="L849" s="1"/>
      <c r="M849" s="20">
        <f t="shared" si="13"/>
        <v>1</v>
      </c>
    </row>
    <row r="850" spans="1:13" ht="20.100000000000001" customHeight="1" x14ac:dyDescent="0.15">
      <c r="A850" s="1" t="s">
        <v>11</v>
      </c>
      <c r="B850" s="1" t="s">
        <v>11565</v>
      </c>
      <c r="C850" s="1" t="s">
        <v>11580</v>
      </c>
      <c r="D850" s="1" t="s">
        <v>78</v>
      </c>
      <c r="E850" s="1" t="s">
        <v>51</v>
      </c>
      <c r="F850" s="1" t="s">
        <v>51</v>
      </c>
      <c r="G850" s="1" t="s">
        <v>52</v>
      </c>
      <c r="H850" s="1" t="s">
        <v>739</v>
      </c>
      <c r="I850" s="1" t="s">
        <v>1230</v>
      </c>
      <c r="J850" s="1" t="s">
        <v>122</v>
      </c>
      <c r="K850" s="1" t="s">
        <v>11581</v>
      </c>
      <c r="L850" s="1"/>
      <c r="M850" s="20">
        <f t="shared" si="13"/>
        <v>1</v>
      </c>
    </row>
    <row r="851" spans="1:13" ht="20.100000000000001" customHeight="1" x14ac:dyDescent="0.15">
      <c r="A851" s="1" t="s">
        <v>11</v>
      </c>
      <c r="B851" s="1" t="s">
        <v>11582</v>
      </c>
      <c r="C851" s="1" t="s">
        <v>11583</v>
      </c>
      <c r="D851" s="1" t="s">
        <v>50</v>
      </c>
      <c r="E851" s="1" t="s">
        <v>51</v>
      </c>
      <c r="F851" s="1" t="s">
        <v>51</v>
      </c>
      <c r="G851" s="1" t="s">
        <v>52</v>
      </c>
      <c r="H851" s="1" t="s">
        <v>739</v>
      </c>
      <c r="I851" s="1" t="s">
        <v>1230</v>
      </c>
      <c r="J851" s="1" t="s">
        <v>122</v>
      </c>
      <c r="K851" s="1" t="s">
        <v>11584</v>
      </c>
      <c r="L851" s="1"/>
      <c r="M851" s="20">
        <f t="shared" si="13"/>
        <v>1</v>
      </c>
    </row>
    <row r="852" spans="1:13" ht="20.100000000000001" customHeight="1" x14ac:dyDescent="0.15">
      <c r="A852" s="1" t="s">
        <v>11</v>
      </c>
      <c r="B852" s="1" t="s">
        <v>11582</v>
      </c>
      <c r="C852" s="1" t="s">
        <v>11585</v>
      </c>
      <c r="D852" s="1" t="s">
        <v>50</v>
      </c>
      <c r="E852" s="1" t="s">
        <v>51</v>
      </c>
      <c r="F852" s="1" t="s">
        <v>51</v>
      </c>
      <c r="G852" s="1" t="s">
        <v>52</v>
      </c>
      <c r="H852" s="1" t="s">
        <v>739</v>
      </c>
      <c r="I852" s="1" t="s">
        <v>1230</v>
      </c>
      <c r="J852" s="1" t="s">
        <v>122</v>
      </c>
      <c r="K852" s="1" t="s">
        <v>11586</v>
      </c>
      <c r="L852" s="1"/>
      <c r="M852" s="20">
        <f t="shared" si="13"/>
        <v>1</v>
      </c>
    </row>
    <row r="853" spans="1:13" ht="20.100000000000001" customHeight="1" x14ac:dyDescent="0.15">
      <c r="A853" s="1" t="s">
        <v>11</v>
      </c>
      <c r="B853" s="1" t="s">
        <v>11582</v>
      </c>
      <c r="C853" s="1" t="s">
        <v>11587</v>
      </c>
      <c r="D853" s="1" t="s">
        <v>50</v>
      </c>
      <c r="E853" s="1" t="s">
        <v>51</v>
      </c>
      <c r="F853" s="1" t="s">
        <v>51</v>
      </c>
      <c r="G853" s="1" t="s">
        <v>52</v>
      </c>
      <c r="H853" s="1" t="s">
        <v>739</v>
      </c>
      <c r="I853" s="1" t="s">
        <v>1230</v>
      </c>
      <c r="J853" s="1" t="s">
        <v>122</v>
      </c>
      <c r="K853" s="1" t="s">
        <v>11588</v>
      </c>
      <c r="L853" s="1"/>
      <c r="M853" s="20">
        <f t="shared" si="13"/>
        <v>1</v>
      </c>
    </row>
    <row r="854" spans="1:13" ht="20.100000000000001" customHeight="1" x14ac:dyDescent="0.15">
      <c r="A854" s="1" t="s">
        <v>11</v>
      </c>
      <c r="B854" s="1" t="s">
        <v>11582</v>
      </c>
      <c r="C854" s="1" t="s">
        <v>11589</v>
      </c>
      <c r="D854" s="1" t="s">
        <v>50</v>
      </c>
      <c r="E854" s="1" t="s">
        <v>51</v>
      </c>
      <c r="F854" s="1" t="s">
        <v>51</v>
      </c>
      <c r="G854" s="1" t="s">
        <v>52</v>
      </c>
      <c r="H854" s="1" t="s">
        <v>739</v>
      </c>
      <c r="I854" s="1" t="s">
        <v>1230</v>
      </c>
      <c r="J854" s="1" t="s">
        <v>122</v>
      </c>
      <c r="K854" s="1" t="s">
        <v>11590</v>
      </c>
      <c r="L854" s="1"/>
      <c r="M854" s="20">
        <f t="shared" si="13"/>
        <v>1</v>
      </c>
    </row>
    <row r="855" spans="1:13" ht="20.100000000000001" customHeight="1" x14ac:dyDescent="0.15">
      <c r="A855" s="1" t="s">
        <v>11</v>
      </c>
      <c r="B855" s="1" t="s">
        <v>11582</v>
      </c>
      <c r="C855" s="1" t="s">
        <v>11591</v>
      </c>
      <c r="D855" s="1" t="s">
        <v>50</v>
      </c>
      <c r="E855" s="1" t="s">
        <v>51</v>
      </c>
      <c r="F855" s="1" t="s">
        <v>51</v>
      </c>
      <c r="G855" s="1" t="s">
        <v>52</v>
      </c>
      <c r="H855" s="1" t="s">
        <v>739</v>
      </c>
      <c r="I855" s="1" t="s">
        <v>1230</v>
      </c>
      <c r="J855" s="1" t="s">
        <v>122</v>
      </c>
      <c r="K855" s="1" t="s">
        <v>11592</v>
      </c>
      <c r="L855" s="1"/>
      <c r="M855" s="20">
        <f t="shared" si="13"/>
        <v>1</v>
      </c>
    </row>
    <row r="856" spans="1:13" ht="20.100000000000001" customHeight="1" x14ac:dyDescent="0.15">
      <c r="A856" s="1" t="s">
        <v>11</v>
      </c>
      <c r="B856" s="1" t="s">
        <v>11582</v>
      </c>
      <c r="C856" s="1" t="s">
        <v>11593</v>
      </c>
      <c r="D856" s="1" t="s">
        <v>78</v>
      </c>
      <c r="E856" s="1" t="s">
        <v>51</v>
      </c>
      <c r="F856" s="1" t="s">
        <v>51</v>
      </c>
      <c r="G856" s="1" t="s">
        <v>52</v>
      </c>
      <c r="H856" s="1" t="s">
        <v>739</v>
      </c>
      <c r="I856" s="1" t="s">
        <v>1230</v>
      </c>
      <c r="J856" s="1" t="s">
        <v>122</v>
      </c>
      <c r="K856" s="1" t="s">
        <v>11594</v>
      </c>
      <c r="L856" s="1"/>
      <c r="M856" s="20">
        <f t="shared" si="13"/>
        <v>1</v>
      </c>
    </row>
    <row r="857" spans="1:13" ht="20.100000000000001" customHeight="1" x14ac:dyDescent="0.15">
      <c r="A857" s="1" t="s">
        <v>11</v>
      </c>
      <c r="B857" s="1" t="s">
        <v>11582</v>
      </c>
      <c r="C857" s="1" t="s">
        <v>11595</v>
      </c>
      <c r="D857" s="1" t="s">
        <v>78</v>
      </c>
      <c r="E857" s="1" t="s">
        <v>51</v>
      </c>
      <c r="F857" s="1" t="s">
        <v>51</v>
      </c>
      <c r="G857" s="1" t="s">
        <v>52</v>
      </c>
      <c r="H857" s="1" t="s">
        <v>739</v>
      </c>
      <c r="I857" s="1" t="s">
        <v>1230</v>
      </c>
      <c r="J857" s="1" t="s">
        <v>122</v>
      </c>
      <c r="K857" s="1" t="s">
        <v>11596</v>
      </c>
      <c r="L857" s="1"/>
      <c r="M857" s="20">
        <f t="shared" si="13"/>
        <v>1</v>
      </c>
    </row>
    <row r="858" spans="1:13" ht="20.100000000000001" customHeight="1" x14ac:dyDescent="0.15">
      <c r="A858" s="1" t="s">
        <v>11</v>
      </c>
      <c r="B858" s="1" t="s">
        <v>11582</v>
      </c>
      <c r="C858" s="1" t="s">
        <v>11597</v>
      </c>
      <c r="D858" s="1" t="s">
        <v>78</v>
      </c>
      <c r="E858" s="1" t="s">
        <v>51</v>
      </c>
      <c r="F858" s="1" t="s">
        <v>51</v>
      </c>
      <c r="G858" s="1" t="s">
        <v>52</v>
      </c>
      <c r="H858" s="1" t="s">
        <v>739</v>
      </c>
      <c r="I858" s="1" t="s">
        <v>1230</v>
      </c>
      <c r="J858" s="1" t="s">
        <v>122</v>
      </c>
      <c r="K858" s="1" t="s">
        <v>11598</v>
      </c>
      <c r="L858" s="1"/>
      <c r="M858" s="20">
        <f t="shared" si="13"/>
        <v>1</v>
      </c>
    </row>
    <row r="859" spans="1:13" ht="20.100000000000001" customHeight="1" x14ac:dyDescent="0.15">
      <c r="A859" s="1" t="s">
        <v>11</v>
      </c>
      <c r="B859" s="1" t="s">
        <v>11582</v>
      </c>
      <c r="C859" s="1" t="s">
        <v>11599</v>
      </c>
      <c r="D859" s="1" t="s">
        <v>849</v>
      </c>
      <c r="E859" s="1" t="s">
        <v>51</v>
      </c>
      <c r="F859" s="1" t="s">
        <v>10720</v>
      </c>
      <c r="G859" s="1" t="s">
        <v>82</v>
      </c>
      <c r="H859" s="1" t="s">
        <v>83</v>
      </c>
      <c r="I859" s="1" t="s">
        <v>84</v>
      </c>
      <c r="J859" s="1" t="s">
        <v>9120</v>
      </c>
      <c r="K859" s="1" t="s">
        <v>11600</v>
      </c>
      <c r="L859" s="1"/>
      <c r="M859" s="20">
        <f t="shared" si="13"/>
        <v>0</v>
      </c>
    </row>
    <row r="860" spans="1:13" ht="20.100000000000001" customHeight="1" x14ac:dyDescent="0.15">
      <c r="A860" s="1" t="s">
        <v>11</v>
      </c>
      <c r="B860" s="1" t="s">
        <v>11601</v>
      </c>
      <c r="C860" s="1" t="s">
        <v>11602</v>
      </c>
      <c r="D860" s="1" t="s">
        <v>50</v>
      </c>
      <c r="E860" s="1" t="s">
        <v>51</v>
      </c>
      <c r="F860" s="1" t="s">
        <v>51</v>
      </c>
      <c r="G860" s="1" t="s">
        <v>52</v>
      </c>
      <c r="H860" s="1" t="s">
        <v>739</v>
      </c>
      <c r="I860" s="1" t="s">
        <v>1230</v>
      </c>
      <c r="J860" s="1" t="s">
        <v>122</v>
      </c>
      <c r="K860" s="1" t="s">
        <v>11603</v>
      </c>
      <c r="L860" s="1"/>
      <c r="M860" s="20">
        <f t="shared" si="13"/>
        <v>1</v>
      </c>
    </row>
    <row r="861" spans="1:13" ht="20.100000000000001" customHeight="1" x14ac:dyDescent="0.15">
      <c r="A861" s="1" t="s">
        <v>11</v>
      </c>
      <c r="B861" s="1" t="s">
        <v>11601</v>
      </c>
      <c r="C861" s="1" t="s">
        <v>11604</v>
      </c>
      <c r="D861" s="1" t="s">
        <v>50</v>
      </c>
      <c r="E861" s="1" t="s">
        <v>51</v>
      </c>
      <c r="F861" s="1" t="s">
        <v>51</v>
      </c>
      <c r="G861" s="1" t="s">
        <v>52</v>
      </c>
      <c r="H861" s="1" t="s">
        <v>739</v>
      </c>
      <c r="I861" s="1" t="s">
        <v>1230</v>
      </c>
      <c r="J861" s="1" t="s">
        <v>122</v>
      </c>
      <c r="K861" s="1" t="s">
        <v>11605</v>
      </c>
      <c r="L861" s="1"/>
      <c r="M861" s="20">
        <f t="shared" si="13"/>
        <v>1</v>
      </c>
    </row>
    <row r="862" spans="1:13" ht="20.100000000000001" customHeight="1" x14ac:dyDescent="0.15">
      <c r="A862" s="1" t="s">
        <v>11</v>
      </c>
      <c r="B862" s="1" t="s">
        <v>11601</v>
      </c>
      <c r="C862" s="1" t="s">
        <v>11606</v>
      </c>
      <c r="D862" s="1" t="s">
        <v>50</v>
      </c>
      <c r="E862" s="1" t="s">
        <v>51</v>
      </c>
      <c r="F862" s="1" t="s">
        <v>51</v>
      </c>
      <c r="G862" s="1" t="s">
        <v>52</v>
      </c>
      <c r="H862" s="1" t="s">
        <v>739</v>
      </c>
      <c r="I862" s="1" t="s">
        <v>1230</v>
      </c>
      <c r="J862" s="1" t="s">
        <v>122</v>
      </c>
      <c r="K862" s="1" t="s">
        <v>11607</v>
      </c>
      <c r="L862" s="1"/>
      <c r="M862" s="20">
        <f t="shared" si="13"/>
        <v>1</v>
      </c>
    </row>
    <row r="863" spans="1:13" ht="20.100000000000001" customHeight="1" x14ac:dyDescent="0.15">
      <c r="A863" s="1" t="s">
        <v>11</v>
      </c>
      <c r="B863" s="1" t="s">
        <v>11601</v>
      </c>
      <c r="C863" s="1" t="s">
        <v>11608</v>
      </c>
      <c r="D863" s="1" t="s">
        <v>50</v>
      </c>
      <c r="E863" s="1" t="s">
        <v>51</v>
      </c>
      <c r="F863" s="1" t="s">
        <v>51</v>
      </c>
      <c r="G863" s="1" t="s">
        <v>52</v>
      </c>
      <c r="H863" s="1" t="s">
        <v>739</v>
      </c>
      <c r="I863" s="1" t="s">
        <v>1230</v>
      </c>
      <c r="J863" s="1" t="s">
        <v>122</v>
      </c>
      <c r="K863" s="1" t="s">
        <v>11609</v>
      </c>
      <c r="L863" s="1"/>
      <c r="M863" s="20">
        <f t="shared" si="13"/>
        <v>1</v>
      </c>
    </row>
    <row r="864" spans="1:13" ht="20.100000000000001" customHeight="1" x14ac:dyDescent="0.15">
      <c r="A864" s="1" t="s">
        <v>11</v>
      </c>
      <c r="B864" s="1" t="s">
        <v>11601</v>
      </c>
      <c r="C864" s="1" t="s">
        <v>11610</v>
      </c>
      <c r="D864" s="1" t="s">
        <v>50</v>
      </c>
      <c r="E864" s="1" t="s">
        <v>51</v>
      </c>
      <c r="F864" s="1" t="s">
        <v>51</v>
      </c>
      <c r="G864" s="1" t="s">
        <v>52</v>
      </c>
      <c r="H864" s="1" t="s">
        <v>739</v>
      </c>
      <c r="I864" s="1" t="s">
        <v>1230</v>
      </c>
      <c r="J864" s="1" t="s">
        <v>122</v>
      </c>
      <c r="K864" s="1" t="s">
        <v>11611</v>
      </c>
      <c r="L864" s="1"/>
      <c r="M864" s="20">
        <f t="shared" si="13"/>
        <v>1</v>
      </c>
    </row>
    <row r="865" spans="1:13" ht="20.100000000000001" customHeight="1" x14ac:dyDescent="0.15">
      <c r="A865" s="1" t="s">
        <v>11</v>
      </c>
      <c r="B865" s="1" t="s">
        <v>11601</v>
      </c>
      <c r="C865" s="1" t="s">
        <v>11612</v>
      </c>
      <c r="D865" s="1" t="s">
        <v>50</v>
      </c>
      <c r="E865" s="1" t="s">
        <v>51</v>
      </c>
      <c r="F865" s="1" t="s">
        <v>51</v>
      </c>
      <c r="G865" s="1" t="s">
        <v>52</v>
      </c>
      <c r="H865" s="1" t="s">
        <v>739</v>
      </c>
      <c r="I865" s="1" t="s">
        <v>1230</v>
      </c>
      <c r="J865" s="1" t="s">
        <v>122</v>
      </c>
      <c r="K865" s="1" t="s">
        <v>11613</v>
      </c>
      <c r="L865" s="1"/>
      <c r="M865" s="20">
        <f t="shared" si="13"/>
        <v>1</v>
      </c>
    </row>
    <row r="866" spans="1:13" ht="20.100000000000001" customHeight="1" x14ac:dyDescent="0.15">
      <c r="A866" s="1" t="s">
        <v>11</v>
      </c>
      <c r="B866" s="1" t="s">
        <v>11601</v>
      </c>
      <c r="C866" s="1" t="s">
        <v>11614</v>
      </c>
      <c r="D866" s="1" t="s">
        <v>50</v>
      </c>
      <c r="E866" s="1" t="s">
        <v>51</v>
      </c>
      <c r="F866" s="1" t="s">
        <v>51</v>
      </c>
      <c r="G866" s="1" t="s">
        <v>52</v>
      </c>
      <c r="H866" s="1" t="s">
        <v>739</v>
      </c>
      <c r="I866" s="1" t="s">
        <v>1230</v>
      </c>
      <c r="J866" s="1" t="s">
        <v>122</v>
      </c>
      <c r="K866" s="1" t="s">
        <v>11615</v>
      </c>
      <c r="L866" s="1"/>
      <c r="M866" s="20">
        <f t="shared" si="13"/>
        <v>1</v>
      </c>
    </row>
    <row r="867" spans="1:13" ht="20.100000000000001" customHeight="1" x14ac:dyDescent="0.15">
      <c r="A867" s="1" t="s">
        <v>11</v>
      </c>
      <c r="B867" s="1" t="s">
        <v>11601</v>
      </c>
      <c r="C867" s="1" t="s">
        <v>11616</v>
      </c>
      <c r="D867" s="1" t="s">
        <v>50</v>
      </c>
      <c r="E867" s="1" t="s">
        <v>51</v>
      </c>
      <c r="F867" s="1" t="s">
        <v>51</v>
      </c>
      <c r="G867" s="1" t="s">
        <v>52</v>
      </c>
      <c r="H867" s="1" t="s">
        <v>739</v>
      </c>
      <c r="I867" s="1" t="s">
        <v>1230</v>
      </c>
      <c r="J867" s="1" t="s">
        <v>122</v>
      </c>
      <c r="K867" s="1" t="s">
        <v>11617</v>
      </c>
      <c r="L867" s="1"/>
      <c r="M867" s="20">
        <f t="shared" si="13"/>
        <v>1</v>
      </c>
    </row>
    <row r="868" spans="1:13" ht="20.100000000000001" customHeight="1" x14ac:dyDescent="0.15">
      <c r="A868" s="1" t="s">
        <v>11</v>
      </c>
      <c r="B868" s="1" t="s">
        <v>11601</v>
      </c>
      <c r="C868" s="1" t="s">
        <v>11618</v>
      </c>
      <c r="D868" s="1" t="s">
        <v>50</v>
      </c>
      <c r="E868" s="1" t="s">
        <v>51</v>
      </c>
      <c r="F868" s="1" t="s">
        <v>51</v>
      </c>
      <c r="G868" s="1" t="s">
        <v>52</v>
      </c>
      <c r="H868" s="1" t="s">
        <v>739</v>
      </c>
      <c r="I868" s="1" t="s">
        <v>1230</v>
      </c>
      <c r="J868" s="1" t="s">
        <v>122</v>
      </c>
      <c r="K868" s="1" t="s">
        <v>11619</v>
      </c>
      <c r="L868" s="1"/>
      <c r="M868" s="20">
        <f t="shared" si="13"/>
        <v>1</v>
      </c>
    </row>
    <row r="869" spans="1:13" ht="20.100000000000001" customHeight="1" x14ac:dyDescent="0.15">
      <c r="A869" s="1" t="s">
        <v>11</v>
      </c>
      <c r="B869" s="1" t="s">
        <v>11601</v>
      </c>
      <c r="C869" s="1" t="s">
        <v>11620</v>
      </c>
      <c r="D869" s="1" t="s">
        <v>50</v>
      </c>
      <c r="E869" s="1" t="s">
        <v>51</v>
      </c>
      <c r="F869" s="1" t="s">
        <v>51</v>
      </c>
      <c r="G869" s="1" t="s">
        <v>52</v>
      </c>
      <c r="H869" s="1" t="s">
        <v>739</v>
      </c>
      <c r="I869" s="1" t="s">
        <v>1230</v>
      </c>
      <c r="J869" s="1" t="s">
        <v>122</v>
      </c>
      <c r="K869" s="1" t="s">
        <v>11621</v>
      </c>
      <c r="L869" s="1"/>
      <c r="M869" s="20">
        <f t="shared" si="13"/>
        <v>1</v>
      </c>
    </row>
    <row r="870" spans="1:13" ht="20.100000000000001" customHeight="1" x14ac:dyDescent="0.15">
      <c r="A870" s="1" t="s">
        <v>11</v>
      </c>
      <c r="B870" s="1" t="s">
        <v>11601</v>
      </c>
      <c r="C870" s="1" t="s">
        <v>11622</v>
      </c>
      <c r="D870" s="1" t="s">
        <v>78</v>
      </c>
      <c r="E870" s="1" t="s">
        <v>51</v>
      </c>
      <c r="F870" s="1" t="s">
        <v>51</v>
      </c>
      <c r="G870" s="1" t="s">
        <v>52</v>
      </c>
      <c r="H870" s="1" t="s">
        <v>739</v>
      </c>
      <c r="I870" s="1" t="s">
        <v>1230</v>
      </c>
      <c r="J870" s="1" t="s">
        <v>122</v>
      </c>
      <c r="K870" s="1" t="s">
        <v>11623</v>
      </c>
      <c r="L870" s="1"/>
      <c r="M870" s="20">
        <f t="shared" si="13"/>
        <v>1</v>
      </c>
    </row>
    <row r="871" spans="1:13" ht="20.100000000000001" customHeight="1" x14ac:dyDescent="0.15">
      <c r="A871" s="1" t="s">
        <v>11</v>
      </c>
      <c r="B871" s="1" t="s">
        <v>11601</v>
      </c>
      <c r="C871" s="1" t="s">
        <v>11624</v>
      </c>
      <c r="D871" s="1" t="s">
        <v>78</v>
      </c>
      <c r="E871" s="1" t="s">
        <v>51</v>
      </c>
      <c r="F871" s="1" t="s">
        <v>51</v>
      </c>
      <c r="G871" s="1" t="s">
        <v>52</v>
      </c>
      <c r="H871" s="1" t="s">
        <v>739</v>
      </c>
      <c r="I871" s="1" t="s">
        <v>1230</v>
      </c>
      <c r="J871" s="1" t="s">
        <v>122</v>
      </c>
      <c r="K871" s="1" t="s">
        <v>11625</v>
      </c>
      <c r="L871" s="1"/>
      <c r="M871" s="20">
        <f t="shared" si="13"/>
        <v>1</v>
      </c>
    </row>
    <row r="872" spans="1:13" ht="20.100000000000001" customHeight="1" x14ac:dyDescent="0.15">
      <c r="A872" s="1" t="s">
        <v>11</v>
      </c>
      <c r="B872" s="1" t="s">
        <v>11601</v>
      </c>
      <c r="C872" s="1" t="s">
        <v>11626</v>
      </c>
      <c r="D872" s="1" t="s">
        <v>78</v>
      </c>
      <c r="E872" s="1" t="s">
        <v>51</v>
      </c>
      <c r="F872" s="1" t="s">
        <v>51</v>
      </c>
      <c r="G872" s="1" t="s">
        <v>52</v>
      </c>
      <c r="H872" s="1" t="s">
        <v>739</v>
      </c>
      <c r="I872" s="1" t="s">
        <v>1230</v>
      </c>
      <c r="J872" s="1" t="s">
        <v>122</v>
      </c>
      <c r="K872" s="1" t="s">
        <v>11627</v>
      </c>
      <c r="L872" s="1"/>
      <c r="M872" s="20">
        <f t="shared" si="13"/>
        <v>1</v>
      </c>
    </row>
    <row r="873" spans="1:13" ht="20.100000000000001" customHeight="1" x14ac:dyDescent="0.15">
      <c r="A873" s="1" t="s">
        <v>11</v>
      </c>
      <c r="B873" s="1" t="s">
        <v>11601</v>
      </c>
      <c r="C873" s="1" t="s">
        <v>11628</v>
      </c>
      <c r="D873" s="1" t="s">
        <v>78</v>
      </c>
      <c r="E873" s="1" t="s">
        <v>51</v>
      </c>
      <c r="F873" s="1" t="s">
        <v>51</v>
      </c>
      <c r="G873" s="1" t="s">
        <v>52</v>
      </c>
      <c r="H873" s="1" t="s">
        <v>739</v>
      </c>
      <c r="I873" s="1" t="s">
        <v>1230</v>
      </c>
      <c r="J873" s="1" t="s">
        <v>122</v>
      </c>
      <c r="K873" s="1" t="s">
        <v>11629</v>
      </c>
      <c r="L873" s="1"/>
      <c r="M873" s="20">
        <f t="shared" si="13"/>
        <v>1</v>
      </c>
    </row>
    <row r="874" spans="1:13" ht="20.100000000000001" customHeight="1" x14ac:dyDescent="0.15">
      <c r="A874" s="1" t="s">
        <v>11</v>
      </c>
      <c r="B874" s="1" t="s">
        <v>11601</v>
      </c>
      <c r="C874" s="1" t="s">
        <v>11630</v>
      </c>
      <c r="D874" s="1" t="s">
        <v>78</v>
      </c>
      <c r="E874" s="1" t="s">
        <v>51</v>
      </c>
      <c r="F874" s="1" t="s">
        <v>51</v>
      </c>
      <c r="G874" s="1" t="s">
        <v>52</v>
      </c>
      <c r="H874" s="1" t="s">
        <v>739</v>
      </c>
      <c r="I874" s="1" t="s">
        <v>1230</v>
      </c>
      <c r="J874" s="1" t="s">
        <v>122</v>
      </c>
      <c r="K874" s="1" t="s">
        <v>11631</v>
      </c>
      <c r="L874" s="1"/>
      <c r="M874" s="20">
        <f t="shared" si="13"/>
        <v>1</v>
      </c>
    </row>
    <row r="875" spans="1:13" ht="20.100000000000001" customHeight="1" x14ac:dyDescent="0.15">
      <c r="A875" s="1" t="s">
        <v>11</v>
      </c>
      <c r="B875" s="1" t="s">
        <v>11601</v>
      </c>
      <c r="C875" s="1" t="s">
        <v>11632</v>
      </c>
      <c r="D875" s="1" t="s">
        <v>849</v>
      </c>
      <c r="E875" s="1" t="s">
        <v>51</v>
      </c>
      <c r="F875" s="1" t="s">
        <v>10720</v>
      </c>
      <c r="G875" s="1" t="s">
        <v>52</v>
      </c>
      <c r="H875" s="1" t="s">
        <v>121</v>
      </c>
      <c r="I875" s="1" t="s">
        <v>84</v>
      </c>
      <c r="J875" s="1" t="s">
        <v>122</v>
      </c>
      <c r="K875" s="1" t="s">
        <v>11633</v>
      </c>
      <c r="L875" s="1"/>
      <c r="M875" s="20">
        <f t="shared" si="13"/>
        <v>0</v>
      </c>
    </row>
    <row r="876" spans="1:13" ht="20.100000000000001" customHeight="1" x14ac:dyDescent="0.15">
      <c r="A876" s="1" t="s">
        <v>11</v>
      </c>
      <c r="B876" s="1" t="s">
        <v>11634</v>
      </c>
      <c r="C876" s="1" t="s">
        <v>11635</v>
      </c>
      <c r="D876" s="1" t="s">
        <v>78</v>
      </c>
      <c r="E876" s="1" t="s">
        <v>51</v>
      </c>
      <c r="F876" s="1" t="s">
        <v>51</v>
      </c>
      <c r="G876" s="1" t="s">
        <v>52</v>
      </c>
      <c r="H876" s="1" t="s">
        <v>739</v>
      </c>
      <c r="I876" s="1" t="s">
        <v>1230</v>
      </c>
      <c r="J876" s="1" t="s">
        <v>122</v>
      </c>
      <c r="K876" s="1" t="s">
        <v>11636</v>
      </c>
      <c r="L876" s="1"/>
      <c r="M876" s="20">
        <f t="shared" si="13"/>
        <v>1</v>
      </c>
    </row>
    <row r="877" spans="1:13" ht="20.100000000000001" customHeight="1" x14ac:dyDescent="0.15">
      <c r="A877" s="1" t="s">
        <v>11637</v>
      </c>
      <c r="B877" s="1" t="s">
        <v>11638</v>
      </c>
      <c r="C877" s="1" t="s">
        <v>11639</v>
      </c>
      <c r="D877" s="1" t="s">
        <v>50</v>
      </c>
      <c r="E877" s="1" t="s">
        <v>51</v>
      </c>
      <c r="F877" s="1" t="s">
        <v>51</v>
      </c>
      <c r="G877" s="1" t="s">
        <v>52</v>
      </c>
      <c r="H877" s="1" t="s">
        <v>121</v>
      </c>
      <c r="I877" s="1" t="s">
        <v>84</v>
      </c>
      <c r="J877" s="1" t="s">
        <v>122</v>
      </c>
      <c r="K877" s="1" t="s">
        <v>11640</v>
      </c>
      <c r="L877" s="1"/>
      <c r="M877" s="20">
        <f t="shared" si="13"/>
        <v>1</v>
      </c>
    </row>
    <row r="878" spans="1:13" ht="20.100000000000001" customHeight="1" x14ac:dyDescent="0.15">
      <c r="A878" s="1" t="s">
        <v>11637</v>
      </c>
      <c r="B878" s="1" t="s">
        <v>11638</v>
      </c>
      <c r="C878" s="1" t="s">
        <v>11641</v>
      </c>
      <c r="D878" s="1" t="s">
        <v>50</v>
      </c>
      <c r="E878" s="1" t="s">
        <v>51</v>
      </c>
      <c r="F878" s="1" t="s">
        <v>51</v>
      </c>
      <c r="G878" s="1" t="s">
        <v>52</v>
      </c>
      <c r="H878" s="1" t="s">
        <v>121</v>
      </c>
      <c r="I878" s="1" t="s">
        <v>84</v>
      </c>
      <c r="J878" s="1" t="s">
        <v>122</v>
      </c>
      <c r="K878" s="1" t="s">
        <v>11642</v>
      </c>
      <c r="L878" s="1"/>
      <c r="M878" s="20">
        <f t="shared" si="13"/>
        <v>1</v>
      </c>
    </row>
    <row r="879" spans="1:13" ht="20.100000000000001" customHeight="1" x14ac:dyDescent="0.15">
      <c r="A879" s="1" t="s">
        <v>11637</v>
      </c>
      <c r="B879" s="1" t="s">
        <v>11638</v>
      </c>
      <c r="C879" s="1" t="s">
        <v>11643</v>
      </c>
      <c r="D879" s="1" t="s">
        <v>50</v>
      </c>
      <c r="E879" s="1" t="s">
        <v>51</v>
      </c>
      <c r="F879" s="1" t="s">
        <v>51</v>
      </c>
      <c r="G879" s="1" t="s">
        <v>52</v>
      </c>
      <c r="H879" s="1" t="s">
        <v>121</v>
      </c>
      <c r="I879" s="1" t="s">
        <v>84</v>
      </c>
      <c r="J879" s="1" t="s">
        <v>122</v>
      </c>
      <c r="K879" s="1" t="s">
        <v>11644</v>
      </c>
      <c r="L879" s="1"/>
      <c r="M879" s="20">
        <f t="shared" si="13"/>
        <v>1</v>
      </c>
    </row>
    <row r="880" spans="1:13" ht="20.100000000000001" customHeight="1" x14ac:dyDescent="0.15">
      <c r="A880" s="1" t="s">
        <v>11637</v>
      </c>
      <c r="B880" s="1" t="s">
        <v>11638</v>
      </c>
      <c r="C880" s="1" t="s">
        <v>11645</v>
      </c>
      <c r="D880" s="1" t="s">
        <v>50</v>
      </c>
      <c r="E880" s="1" t="s">
        <v>51</v>
      </c>
      <c r="F880" s="1" t="s">
        <v>51</v>
      </c>
      <c r="G880" s="1" t="s">
        <v>52</v>
      </c>
      <c r="H880" s="1" t="s">
        <v>121</v>
      </c>
      <c r="I880" s="1" t="s">
        <v>84</v>
      </c>
      <c r="J880" s="1" t="s">
        <v>122</v>
      </c>
      <c r="K880" s="1" t="s">
        <v>11646</v>
      </c>
      <c r="L880" s="1"/>
      <c r="M880" s="20">
        <f t="shared" si="13"/>
        <v>1</v>
      </c>
    </row>
    <row r="881" spans="1:13" ht="20.100000000000001" customHeight="1" x14ac:dyDescent="0.15">
      <c r="A881" s="1" t="s">
        <v>11637</v>
      </c>
      <c r="B881" s="1" t="s">
        <v>11638</v>
      </c>
      <c r="C881" s="1" t="s">
        <v>11647</v>
      </c>
      <c r="D881" s="1" t="s">
        <v>50</v>
      </c>
      <c r="E881" s="1" t="s">
        <v>51</v>
      </c>
      <c r="F881" s="1" t="s">
        <v>51</v>
      </c>
      <c r="G881" s="1" t="s">
        <v>52</v>
      </c>
      <c r="H881" s="1" t="s">
        <v>121</v>
      </c>
      <c r="I881" s="1" t="s">
        <v>84</v>
      </c>
      <c r="J881" s="1" t="s">
        <v>122</v>
      </c>
      <c r="K881" s="1" t="s">
        <v>11648</v>
      </c>
      <c r="L881" s="1"/>
      <c r="M881" s="20">
        <f t="shared" si="13"/>
        <v>1</v>
      </c>
    </row>
    <row r="882" spans="1:13" ht="20.100000000000001" customHeight="1" x14ac:dyDescent="0.15">
      <c r="A882" s="1" t="s">
        <v>11637</v>
      </c>
      <c r="B882" s="1" t="s">
        <v>11638</v>
      </c>
      <c r="C882" s="1" t="s">
        <v>11649</v>
      </c>
      <c r="D882" s="1" t="s">
        <v>50</v>
      </c>
      <c r="E882" s="1" t="s">
        <v>51</v>
      </c>
      <c r="F882" s="1" t="s">
        <v>51</v>
      </c>
      <c r="G882" s="1" t="s">
        <v>52</v>
      </c>
      <c r="H882" s="1" t="s">
        <v>121</v>
      </c>
      <c r="I882" s="1" t="s">
        <v>84</v>
      </c>
      <c r="J882" s="1" t="s">
        <v>122</v>
      </c>
      <c r="K882" s="1" t="s">
        <v>11650</v>
      </c>
      <c r="L882" s="1"/>
      <c r="M882" s="20">
        <f t="shared" si="13"/>
        <v>1</v>
      </c>
    </row>
    <row r="883" spans="1:13" ht="20.100000000000001" customHeight="1" x14ac:dyDescent="0.15">
      <c r="A883" s="1" t="s">
        <v>11637</v>
      </c>
      <c r="B883" s="1" t="s">
        <v>11638</v>
      </c>
      <c r="C883" s="1" t="s">
        <v>11651</v>
      </c>
      <c r="D883" s="1" t="s">
        <v>50</v>
      </c>
      <c r="E883" s="1" t="s">
        <v>51</v>
      </c>
      <c r="F883" s="1" t="s">
        <v>51</v>
      </c>
      <c r="G883" s="1" t="s">
        <v>52</v>
      </c>
      <c r="H883" s="1" t="s">
        <v>121</v>
      </c>
      <c r="I883" s="1" t="s">
        <v>84</v>
      </c>
      <c r="J883" s="1" t="s">
        <v>122</v>
      </c>
      <c r="K883" s="1" t="s">
        <v>11652</v>
      </c>
      <c r="L883" s="1"/>
      <c r="M883" s="20">
        <f t="shared" si="13"/>
        <v>1</v>
      </c>
    </row>
    <row r="884" spans="1:13" ht="20.100000000000001" customHeight="1" x14ac:dyDescent="0.15">
      <c r="A884" s="1" t="s">
        <v>11637</v>
      </c>
      <c r="B884" s="1" t="s">
        <v>11638</v>
      </c>
      <c r="C884" s="1" t="s">
        <v>11653</v>
      </c>
      <c r="D884" s="1" t="s">
        <v>50</v>
      </c>
      <c r="E884" s="1" t="s">
        <v>51</v>
      </c>
      <c r="F884" s="1" t="s">
        <v>51</v>
      </c>
      <c r="G884" s="1" t="s">
        <v>52</v>
      </c>
      <c r="H884" s="1" t="s">
        <v>121</v>
      </c>
      <c r="I884" s="1" t="s">
        <v>84</v>
      </c>
      <c r="J884" s="1" t="s">
        <v>122</v>
      </c>
      <c r="K884" s="1" t="s">
        <v>11654</v>
      </c>
      <c r="L884" s="1"/>
      <c r="M884" s="20">
        <f t="shared" si="13"/>
        <v>1</v>
      </c>
    </row>
    <row r="885" spans="1:13" ht="20.100000000000001" customHeight="1" x14ac:dyDescent="0.15">
      <c r="A885" s="1" t="s">
        <v>11637</v>
      </c>
      <c r="B885" s="1" t="s">
        <v>11638</v>
      </c>
      <c r="C885" s="1" t="s">
        <v>11655</v>
      </c>
      <c r="D885" s="1" t="s">
        <v>50</v>
      </c>
      <c r="E885" s="1" t="s">
        <v>51</v>
      </c>
      <c r="F885" s="1" t="s">
        <v>51</v>
      </c>
      <c r="G885" s="1" t="s">
        <v>52</v>
      </c>
      <c r="H885" s="1" t="s">
        <v>121</v>
      </c>
      <c r="I885" s="1" t="s">
        <v>84</v>
      </c>
      <c r="J885" s="1" t="s">
        <v>122</v>
      </c>
      <c r="K885" s="1" t="s">
        <v>11656</v>
      </c>
      <c r="L885" s="1"/>
      <c r="M885" s="20">
        <f t="shared" si="13"/>
        <v>1</v>
      </c>
    </row>
    <row r="886" spans="1:13" ht="20.100000000000001" customHeight="1" x14ac:dyDescent="0.15">
      <c r="A886" s="1" t="s">
        <v>11637</v>
      </c>
      <c r="B886" s="1" t="s">
        <v>11638</v>
      </c>
      <c r="C886" s="1" t="s">
        <v>11657</v>
      </c>
      <c r="D886" s="1" t="s">
        <v>50</v>
      </c>
      <c r="E886" s="1" t="s">
        <v>51</v>
      </c>
      <c r="F886" s="1" t="s">
        <v>51</v>
      </c>
      <c r="G886" s="1" t="s">
        <v>52</v>
      </c>
      <c r="H886" s="1" t="s">
        <v>121</v>
      </c>
      <c r="I886" s="1" t="s">
        <v>84</v>
      </c>
      <c r="J886" s="1" t="s">
        <v>122</v>
      </c>
      <c r="K886" s="1" t="s">
        <v>11658</v>
      </c>
      <c r="L886" s="1"/>
      <c r="M886" s="20">
        <f t="shared" si="13"/>
        <v>1</v>
      </c>
    </row>
    <row r="887" spans="1:13" ht="20.100000000000001" customHeight="1" x14ac:dyDescent="0.15">
      <c r="A887" s="1" t="s">
        <v>11637</v>
      </c>
      <c r="B887" s="1" t="s">
        <v>11638</v>
      </c>
      <c r="C887" s="1" t="s">
        <v>11659</v>
      </c>
      <c r="D887" s="1" t="s">
        <v>78</v>
      </c>
      <c r="E887" s="1" t="s">
        <v>51</v>
      </c>
      <c r="F887" s="1" t="s">
        <v>51</v>
      </c>
      <c r="G887" s="1" t="s">
        <v>52</v>
      </c>
      <c r="H887" s="1" t="s">
        <v>121</v>
      </c>
      <c r="I887" s="1" t="s">
        <v>84</v>
      </c>
      <c r="J887" s="1" t="s">
        <v>122</v>
      </c>
      <c r="K887" s="1" t="s">
        <v>11660</v>
      </c>
      <c r="L887" s="1"/>
      <c r="M887" s="20">
        <f t="shared" si="13"/>
        <v>1</v>
      </c>
    </row>
    <row r="888" spans="1:13" ht="20.100000000000001" customHeight="1" x14ac:dyDescent="0.15">
      <c r="A888" s="1" t="s">
        <v>11637</v>
      </c>
      <c r="B888" s="1" t="s">
        <v>11638</v>
      </c>
      <c r="C888" s="1" t="s">
        <v>11661</v>
      </c>
      <c r="D888" s="1" t="s">
        <v>78</v>
      </c>
      <c r="E888" s="1" t="s">
        <v>51</v>
      </c>
      <c r="F888" s="1" t="s">
        <v>81</v>
      </c>
      <c r="G888" s="1" t="s">
        <v>82</v>
      </c>
      <c r="H888" s="1" t="s">
        <v>83</v>
      </c>
      <c r="I888" s="1" t="s">
        <v>84</v>
      </c>
      <c r="J888" s="1" t="s">
        <v>9120</v>
      </c>
      <c r="K888" s="1" t="s">
        <v>11662</v>
      </c>
      <c r="L888" s="1"/>
      <c r="M888" s="20">
        <f t="shared" si="13"/>
        <v>0</v>
      </c>
    </row>
    <row r="889" spans="1:13" ht="20.100000000000001" customHeight="1" x14ac:dyDescent="0.15">
      <c r="A889" s="1" t="s">
        <v>11637</v>
      </c>
      <c r="B889" s="1" t="s">
        <v>11638</v>
      </c>
      <c r="C889" s="1" t="s">
        <v>11663</v>
      </c>
      <c r="D889" s="1" t="s">
        <v>78</v>
      </c>
      <c r="E889" s="1" t="s">
        <v>51</v>
      </c>
      <c r="F889" s="1" t="s">
        <v>51</v>
      </c>
      <c r="G889" s="1" t="s">
        <v>52</v>
      </c>
      <c r="H889" s="1" t="s">
        <v>121</v>
      </c>
      <c r="I889" s="1" t="s">
        <v>84</v>
      </c>
      <c r="J889" s="1" t="s">
        <v>122</v>
      </c>
      <c r="K889" s="1" t="s">
        <v>11664</v>
      </c>
      <c r="L889" s="1"/>
      <c r="M889" s="20">
        <f t="shared" si="13"/>
        <v>1</v>
      </c>
    </row>
    <row r="890" spans="1:13" ht="20.100000000000001" customHeight="1" x14ac:dyDescent="0.15">
      <c r="A890" s="1" t="s">
        <v>11637</v>
      </c>
      <c r="B890" s="1" t="s">
        <v>11638</v>
      </c>
      <c r="C890" s="1" t="s">
        <v>11665</v>
      </c>
      <c r="D890" s="1" t="s">
        <v>78</v>
      </c>
      <c r="E890" s="1" t="s">
        <v>51</v>
      </c>
      <c r="F890" s="1" t="s">
        <v>51</v>
      </c>
      <c r="G890" s="1" t="s">
        <v>52</v>
      </c>
      <c r="H890" s="1" t="s">
        <v>121</v>
      </c>
      <c r="I890" s="1" t="s">
        <v>84</v>
      </c>
      <c r="J890" s="1" t="s">
        <v>122</v>
      </c>
      <c r="K890" s="1" t="s">
        <v>11666</v>
      </c>
      <c r="L890" s="1"/>
      <c r="M890" s="20">
        <f t="shared" si="13"/>
        <v>1</v>
      </c>
    </row>
    <row r="891" spans="1:13" ht="20.100000000000001" customHeight="1" x14ac:dyDescent="0.15">
      <c r="A891" s="1" t="s">
        <v>11637</v>
      </c>
      <c r="B891" s="1" t="s">
        <v>11638</v>
      </c>
      <c r="C891" s="1" t="s">
        <v>11667</v>
      </c>
      <c r="D891" s="1" t="s">
        <v>78</v>
      </c>
      <c r="E891" s="1" t="s">
        <v>51</v>
      </c>
      <c r="F891" s="1" t="s">
        <v>51</v>
      </c>
      <c r="G891" s="1" t="s">
        <v>52</v>
      </c>
      <c r="H891" s="1" t="s">
        <v>121</v>
      </c>
      <c r="I891" s="1" t="s">
        <v>84</v>
      </c>
      <c r="J891" s="1" t="s">
        <v>122</v>
      </c>
      <c r="K891" s="1" t="s">
        <v>11668</v>
      </c>
      <c r="L891" s="1"/>
      <c r="M891" s="20">
        <f t="shared" si="13"/>
        <v>1</v>
      </c>
    </row>
    <row r="892" spans="1:13" ht="20.100000000000001" customHeight="1" x14ac:dyDescent="0.15">
      <c r="A892" s="1" t="s">
        <v>11637</v>
      </c>
      <c r="B892" s="1" t="s">
        <v>11638</v>
      </c>
      <c r="C892" s="1" t="s">
        <v>11669</v>
      </c>
      <c r="D892" s="1" t="s">
        <v>78</v>
      </c>
      <c r="E892" s="1" t="s">
        <v>51</v>
      </c>
      <c r="F892" s="1" t="s">
        <v>51</v>
      </c>
      <c r="G892" s="1" t="s">
        <v>52</v>
      </c>
      <c r="H892" s="1" t="s">
        <v>121</v>
      </c>
      <c r="I892" s="1" t="s">
        <v>84</v>
      </c>
      <c r="J892" s="1" t="s">
        <v>122</v>
      </c>
      <c r="K892" s="1" t="s">
        <v>11670</v>
      </c>
      <c r="L892" s="1"/>
      <c r="M892" s="20">
        <f t="shared" si="13"/>
        <v>1</v>
      </c>
    </row>
    <row r="893" spans="1:13" ht="20.100000000000001" customHeight="1" x14ac:dyDescent="0.15">
      <c r="A893" s="1" t="s">
        <v>11637</v>
      </c>
      <c r="B893" s="1" t="s">
        <v>11638</v>
      </c>
      <c r="C893" s="1" t="s">
        <v>11671</v>
      </c>
      <c r="D893" s="1" t="s">
        <v>78</v>
      </c>
      <c r="E893" s="1" t="s">
        <v>51</v>
      </c>
      <c r="F893" s="1" t="s">
        <v>51</v>
      </c>
      <c r="G893" s="1" t="s">
        <v>52</v>
      </c>
      <c r="H893" s="1" t="s">
        <v>121</v>
      </c>
      <c r="I893" s="1" t="s">
        <v>84</v>
      </c>
      <c r="J893" s="1" t="s">
        <v>122</v>
      </c>
      <c r="K893" s="1" t="s">
        <v>11672</v>
      </c>
      <c r="L893" s="1"/>
      <c r="M893" s="20">
        <f t="shared" si="13"/>
        <v>1</v>
      </c>
    </row>
    <row r="894" spans="1:13" ht="20.100000000000001" customHeight="1" x14ac:dyDescent="0.15">
      <c r="A894" s="1" t="s">
        <v>11637</v>
      </c>
      <c r="B894" s="1" t="s">
        <v>11638</v>
      </c>
      <c r="C894" s="1" t="s">
        <v>11673</v>
      </c>
      <c r="D894" s="1" t="s">
        <v>78</v>
      </c>
      <c r="E894" s="1" t="s">
        <v>51</v>
      </c>
      <c r="F894" s="1" t="s">
        <v>51</v>
      </c>
      <c r="G894" s="1" t="s">
        <v>52</v>
      </c>
      <c r="H894" s="1" t="s">
        <v>121</v>
      </c>
      <c r="I894" s="1" t="s">
        <v>84</v>
      </c>
      <c r="J894" s="1" t="s">
        <v>122</v>
      </c>
      <c r="K894" s="1" t="s">
        <v>11674</v>
      </c>
      <c r="L894" s="1"/>
      <c r="M894" s="20">
        <f t="shared" si="13"/>
        <v>1</v>
      </c>
    </row>
    <row r="895" spans="1:13" ht="20.100000000000001" customHeight="1" x14ac:dyDescent="0.15">
      <c r="A895" s="1" t="s">
        <v>11637</v>
      </c>
      <c r="B895" s="1" t="s">
        <v>11638</v>
      </c>
      <c r="C895" s="1" t="s">
        <v>11675</v>
      </c>
      <c r="D895" s="1" t="s">
        <v>78</v>
      </c>
      <c r="E895" s="1" t="s">
        <v>51</v>
      </c>
      <c r="F895" s="1" t="s">
        <v>51</v>
      </c>
      <c r="G895" s="1" t="s">
        <v>52</v>
      </c>
      <c r="H895" s="1" t="s">
        <v>121</v>
      </c>
      <c r="I895" s="1" t="s">
        <v>84</v>
      </c>
      <c r="J895" s="1" t="s">
        <v>122</v>
      </c>
      <c r="K895" s="1" t="s">
        <v>11676</v>
      </c>
      <c r="L895" s="1"/>
      <c r="M895" s="20">
        <f t="shared" si="13"/>
        <v>1</v>
      </c>
    </row>
    <row r="896" spans="1:13" ht="20.100000000000001" customHeight="1" x14ac:dyDescent="0.15">
      <c r="A896" s="1" t="s">
        <v>11637</v>
      </c>
      <c r="B896" s="1" t="s">
        <v>11638</v>
      </c>
      <c r="C896" s="1" t="s">
        <v>11677</v>
      </c>
      <c r="D896" s="1" t="s">
        <v>78</v>
      </c>
      <c r="E896" s="1" t="s">
        <v>51</v>
      </c>
      <c r="F896" s="1" t="s">
        <v>51</v>
      </c>
      <c r="G896" s="1" t="s">
        <v>52</v>
      </c>
      <c r="H896" s="1" t="s">
        <v>121</v>
      </c>
      <c r="I896" s="1" t="s">
        <v>84</v>
      </c>
      <c r="J896" s="1" t="s">
        <v>122</v>
      </c>
      <c r="K896" s="1" t="s">
        <v>11678</v>
      </c>
      <c r="L896" s="1"/>
      <c r="M896" s="20">
        <f t="shared" si="13"/>
        <v>1</v>
      </c>
    </row>
    <row r="897" spans="1:13" ht="20.100000000000001" customHeight="1" x14ac:dyDescent="0.15">
      <c r="A897" s="1" t="s">
        <v>11637</v>
      </c>
      <c r="B897" s="1" t="s">
        <v>11638</v>
      </c>
      <c r="C897" s="1" t="s">
        <v>11679</v>
      </c>
      <c r="D897" s="1" t="s">
        <v>78</v>
      </c>
      <c r="E897" s="1" t="s">
        <v>51</v>
      </c>
      <c r="F897" s="1" t="s">
        <v>51</v>
      </c>
      <c r="G897" s="1" t="s">
        <v>52</v>
      </c>
      <c r="H897" s="1" t="s">
        <v>121</v>
      </c>
      <c r="I897" s="1" t="s">
        <v>84</v>
      </c>
      <c r="J897" s="1" t="s">
        <v>122</v>
      </c>
      <c r="K897" s="1" t="s">
        <v>11680</v>
      </c>
      <c r="L897" s="1"/>
      <c r="M897" s="20">
        <f t="shared" si="13"/>
        <v>1</v>
      </c>
    </row>
    <row r="898" spans="1:13" ht="39.950000000000003" customHeight="1" x14ac:dyDescent="0.15">
      <c r="A898" s="82" t="s">
        <v>27123</v>
      </c>
      <c r="B898" s="82" t="s">
        <v>27124</v>
      </c>
      <c r="C898" s="1" t="s">
        <v>11681</v>
      </c>
      <c r="D898" s="1" t="s">
        <v>78</v>
      </c>
      <c r="E898" s="1" t="s">
        <v>51</v>
      </c>
      <c r="F898" s="1" t="s">
        <v>51</v>
      </c>
      <c r="G898" s="1" t="s">
        <v>52</v>
      </c>
      <c r="H898" s="1" t="s">
        <v>121</v>
      </c>
      <c r="I898" s="1" t="s">
        <v>84</v>
      </c>
      <c r="J898" s="1" t="s">
        <v>122</v>
      </c>
      <c r="K898" s="1" t="s">
        <v>11682</v>
      </c>
      <c r="L898" s="83" t="s">
        <v>26941</v>
      </c>
      <c r="M898" s="20">
        <f t="shared" si="13"/>
        <v>1</v>
      </c>
    </row>
    <row r="899" spans="1:13" ht="20.100000000000001" customHeight="1" x14ac:dyDescent="0.15">
      <c r="A899" s="1" t="s">
        <v>11637</v>
      </c>
      <c r="B899" s="1" t="s">
        <v>11638</v>
      </c>
      <c r="C899" s="1" t="s">
        <v>11683</v>
      </c>
      <c r="D899" s="1" t="s">
        <v>849</v>
      </c>
      <c r="E899" s="1" t="s">
        <v>51</v>
      </c>
      <c r="F899" s="1" t="s">
        <v>26832</v>
      </c>
      <c r="G899" s="1" t="s">
        <v>82</v>
      </c>
      <c r="H899" s="1" t="s">
        <v>83</v>
      </c>
      <c r="I899" s="1" t="s">
        <v>84</v>
      </c>
      <c r="J899" s="1" t="s">
        <v>9120</v>
      </c>
      <c r="K899" s="1" t="s">
        <v>11684</v>
      </c>
      <c r="L899" s="1"/>
      <c r="M899" s="20">
        <f t="shared" si="13"/>
        <v>0</v>
      </c>
    </row>
    <row r="900" spans="1:13" ht="20.100000000000001" customHeight="1" x14ac:dyDescent="0.15">
      <c r="A900" s="1" t="s">
        <v>11637</v>
      </c>
      <c r="B900" s="1" t="s">
        <v>11638</v>
      </c>
      <c r="C900" s="1" t="s">
        <v>11685</v>
      </c>
      <c r="D900" s="1" t="s">
        <v>849</v>
      </c>
      <c r="E900" s="1" t="s">
        <v>51</v>
      </c>
      <c r="F900" s="1" t="s">
        <v>26832</v>
      </c>
      <c r="G900" s="1" t="s">
        <v>82</v>
      </c>
      <c r="H900" s="1" t="s">
        <v>83</v>
      </c>
      <c r="I900" s="1" t="s">
        <v>84</v>
      </c>
      <c r="J900" s="1" t="s">
        <v>9120</v>
      </c>
      <c r="K900" s="1" t="s">
        <v>11686</v>
      </c>
      <c r="L900" s="1"/>
      <c r="M900" s="20">
        <f t="shared" si="13"/>
        <v>0</v>
      </c>
    </row>
    <row r="901" spans="1:13" ht="39.950000000000003" customHeight="1" x14ac:dyDescent="0.15">
      <c r="A901" s="82" t="s">
        <v>27123</v>
      </c>
      <c r="B901" s="82" t="s">
        <v>27124</v>
      </c>
      <c r="C901" s="1" t="s">
        <v>11687</v>
      </c>
      <c r="D901" s="1" t="s">
        <v>849</v>
      </c>
      <c r="E901" s="1" t="s">
        <v>51</v>
      </c>
      <c r="F901" s="1" t="s">
        <v>26832</v>
      </c>
      <c r="G901" s="1" t="s">
        <v>82</v>
      </c>
      <c r="H901" s="1" t="s">
        <v>83</v>
      </c>
      <c r="I901" s="1" t="s">
        <v>84</v>
      </c>
      <c r="J901" s="1" t="s">
        <v>9120</v>
      </c>
      <c r="K901" s="1" t="s">
        <v>11688</v>
      </c>
      <c r="L901" s="83" t="s">
        <v>26941</v>
      </c>
      <c r="M901" s="20">
        <f t="shared" si="13"/>
        <v>0</v>
      </c>
    </row>
    <row r="902" spans="1:13" ht="20.100000000000001" customHeight="1" x14ac:dyDescent="0.15">
      <c r="A902" s="1" t="s">
        <v>11637</v>
      </c>
      <c r="B902" s="1" t="s">
        <v>11689</v>
      </c>
      <c r="C902" s="1" t="s">
        <v>11690</v>
      </c>
      <c r="D902" s="1" t="s">
        <v>50</v>
      </c>
      <c r="E902" s="1" t="s">
        <v>51</v>
      </c>
      <c r="F902" s="1" t="s">
        <v>51</v>
      </c>
      <c r="G902" s="1" t="s">
        <v>52</v>
      </c>
      <c r="H902" s="1" t="s">
        <v>121</v>
      </c>
      <c r="I902" s="1" t="s">
        <v>84</v>
      </c>
      <c r="J902" s="1" t="s">
        <v>122</v>
      </c>
      <c r="K902" s="1" t="s">
        <v>11691</v>
      </c>
      <c r="L902" s="1"/>
      <c r="M902" s="20">
        <f t="shared" si="13"/>
        <v>1</v>
      </c>
    </row>
    <row r="903" spans="1:13" ht="20.100000000000001" customHeight="1" x14ac:dyDescent="0.15">
      <c r="A903" s="1" t="s">
        <v>11637</v>
      </c>
      <c r="B903" s="1" t="s">
        <v>11689</v>
      </c>
      <c r="C903" s="1" t="s">
        <v>11692</v>
      </c>
      <c r="D903" s="1" t="s">
        <v>50</v>
      </c>
      <c r="E903" s="1" t="s">
        <v>51</v>
      </c>
      <c r="F903" s="1" t="s">
        <v>51</v>
      </c>
      <c r="G903" s="1" t="s">
        <v>52</v>
      </c>
      <c r="H903" s="1" t="s">
        <v>121</v>
      </c>
      <c r="I903" s="1" t="s">
        <v>84</v>
      </c>
      <c r="J903" s="1" t="s">
        <v>122</v>
      </c>
      <c r="K903" s="1" t="s">
        <v>11693</v>
      </c>
      <c r="L903" s="1"/>
      <c r="M903" s="20">
        <f t="shared" si="13"/>
        <v>1</v>
      </c>
    </row>
    <row r="904" spans="1:13" ht="20.100000000000001" customHeight="1" x14ac:dyDescent="0.15">
      <c r="A904" s="1" t="s">
        <v>11637</v>
      </c>
      <c r="B904" s="1" t="s">
        <v>11689</v>
      </c>
      <c r="C904" s="1" t="s">
        <v>11694</v>
      </c>
      <c r="D904" s="1" t="s">
        <v>849</v>
      </c>
      <c r="E904" s="1" t="s">
        <v>51</v>
      </c>
      <c r="F904" s="1" t="s">
        <v>26832</v>
      </c>
      <c r="G904" s="1" t="s">
        <v>82</v>
      </c>
      <c r="H904" s="1" t="s">
        <v>83</v>
      </c>
      <c r="I904" s="1" t="s">
        <v>84</v>
      </c>
      <c r="J904" s="1" t="s">
        <v>9120</v>
      </c>
      <c r="K904" s="1" t="s">
        <v>11695</v>
      </c>
      <c r="L904" s="1"/>
      <c r="M904" s="20">
        <f t="shared" si="13"/>
        <v>0</v>
      </c>
    </row>
    <row r="905" spans="1:13" ht="20.100000000000001" customHeight="1" x14ac:dyDescent="0.15">
      <c r="A905" s="1" t="s">
        <v>11637</v>
      </c>
      <c r="B905" s="1" t="s">
        <v>11696</v>
      </c>
      <c r="C905" s="1" t="s">
        <v>11697</v>
      </c>
      <c r="D905" s="1" t="s">
        <v>50</v>
      </c>
      <c r="E905" s="1" t="s">
        <v>51</v>
      </c>
      <c r="F905" s="1" t="s">
        <v>51</v>
      </c>
      <c r="G905" s="1" t="s">
        <v>52</v>
      </c>
      <c r="H905" s="1" t="s">
        <v>121</v>
      </c>
      <c r="I905" s="1" t="s">
        <v>84</v>
      </c>
      <c r="J905" s="1" t="s">
        <v>122</v>
      </c>
      <c r="K905" s="1" t="s">
        <v>11698</v>
      </c>
      <c r="L905" s="1"/>
      <c r="M905" s="20">
        <f t="shared" ref="M905:M966" si="14">IF(F905="○",1,0)</f>
        <v>1</v>
      </c>
    </row>
    <row r="906" spans="1:13" ht="20.100000000000001" customHeight="1" x14ac:dyDescent="0.15">
      <c r="A906" s="1" t="s">
        <v>11637</v>
      </c>
      <c r="B906" s="1" t="s">
        <v>11696</v>
      </c>
      <c r="C906" s="1" t="s">
        <v>11699</v>
      </c>
      <c r="D906" s="1" t="s">
        <v>50</v>
      </c>
      <c r="E906" s="1" t="s">
        <v>51</v>
      </c>
      <c r="F906" s="1" t="s">
        <v>51</v>
      </c>
      <c r="G906" s="1" t="s">
        <v>52</v>
      </c>
      <c r="H906" s="1" t="s">
        <v>121</v>
      </c>
      <c r="I906" s="1" t="s">
        <v>84</v>
      </c>
      <c r="J906" s="1" t="s">
        <v>122</v>
      </c>
      <c r="K906" s="1" t="s">
        <v>11700</v>
      </c>
      <c r="L906" s="1"/>
      <c r="M906" s="20">
        <f t="shared" si="14"/>
        <v>1</v>
      </c>
    </row>
    <row r="907" spans="1:13" ht="20.100000000000001" customHeight="1" x14ac:dyDescent="0.15">
      <c r="A907" s="1" t="s">
        <v>11637</v>
      </c>
      <c r="B907" s="1" t="s">
        <v>11696</v>
      </c>
      <c r="C907" s="1" t="s">
        <v>11701</v>
      </c>
      <c r="D907" s="1" t="s">
        <v>50</v>
      </c>
      <c r="E907" s="1" t="s">
        <v>51</v>
      </c>
      <c r="F907" s="1" t="s">
        <v>51</v>
      </c>
      <c r="G907" s="1" t="s">
        <v>52</v>
      </c>
      <c r="H907" s="1" t="s">
        <v>121</v>
      </c>
      <c r="I907" s="1" t="s">
        <v>84</v>
      </c>
      <c r="J907" s="1" t="s">
        <v>122</v>
      </c>
      <c r="K907" s="1" t="s">
        <v>11702</v>
      </c>
      <c r="L907" s="1"/>
      <c r="M907" s="20">
        <f t="shared" si="14"/>
        <v>1</v>
      </c>
    </row>
    <row r="908" spans="1:13" ht="20.100000000000001" customHeight="1" x14ac:dyDescent="0.15">
      <c r="A908" s="1" t="s">
        <v>11637</v>
      </c>
      <c r="B908" s="1" t="s">
        <v>11696</v>
      </c>
      <c r="C908" s="1" t="s">
        <v>11703</v>
      </c>
      <c r="D908" s="1" t="s">
        <v>50</v>
      </c>
      <c r="E908" s="1" t="s">
        <v>51</v>
      </c>
      <c r="F908" s="1" t="s">
        <v>51</v>
      </c>
      <c r="G908" s="1" t="s">
        <v>52</v>
      </c>
      <c r="H908" s="1" t="s">
        <v>121</v>
      </c>
      <c r="I908" s="1" t="s">
        <v>84</v>
      </c>
      <c r="J908" s="1" t="s">
        <v>122</v>
      </c>
      <c r="K908" s="1" t="s">
        <v>11704</v>
      </c>
      <c r="L908" s="1"/>
      <c r="M908" s="20">
        <f t="shared" si="14"/>
        <v>1</v>
      </c>
    </row>
    <row r="909" spans="1:13" ht="20.100000000000001" customHeight="1" x14ac:dyDescent="0.15">
      <c r="A909" s="1" t="s">
        <v>11637</v>
      </c>
      <c r="B909" s="1" t="s">
        <v>11696</v>
      </c>
      <c r="C909" s="1" t="s">
        <v>11705</v>
      </c>
      <c r="D909" s="1" t="s">
        <v>78</v>
      </c>
      <c r="E909" s="1" t="s">
        <v>51</v>
      </c>
      <c r="F909" s="1" t="s">
        <v>51</v>
      </c>
      <c r="G909" s="1" t="s">
        <v>52</v>
      </c>
      <c r="H909" s="1" t="s">
        <v>121</v>
      </c>
      <c r="I909" s="1" t="s">
        <v>84</v>
      </c>
      <c r="J909" s="1" t="s">
        <v>122</v>
      </c>
      <c r="K909" s="1" t="s">
        <v>11706</v>
      </c>
      <c r="L909" s="1"/>
      <c r="M909" s="20">
        <f t="shared" si="14"/>
        <v>1</v>
      </c>
    </row>
    <row r="910" spans="1:13" ht="20.100000000000001" customHeight="1" x14ac:dyDescent="0.15">
      <c r="A910" s="1" t="s">
        <v>11637</v>
      </c>
      <c r="B910" s="1" t="s">
        <v>11696</v>
      </c>
      <c r="C910" s="1" t="s">
        <v>11707</v>
      </c>
      <c r="D910" s="1" t="s">
        <v>78</v>
      </c>
      <c r="E910" s="1" t="s">
        <v>51</v>
      </c>
      <c r="F910" s="1" t="s">
        <v>51</v>
      </c>
      <c r="G910" s="1" t="s">
        <v>52</v>
      </c>
      <c r="H910" s="1" t="s">
        <v>121</v>
      </c>
      <c r="I910" s="1" t="s">
        <v>84</v>
      </c>
      <c r="J910" s="1" t="s">
        <v>122</v>
      </c>
      <c r="K910" s="1" t="s">
        <v>11708</v>
      </c>
      <c r="L910" s="1"/>
      <c r="M910" s="20">
        <f t="shared" si="14"/>
        <v>1</v>
      </c>
    </row>
    <row r="911" spans="1:13" ht="20.100000000000001" customHeight="1" x14ac:dyDescent="0.15">
      <c r="A911" s="1" t="s">
        <v>11637</v>
      </c>
      <c r="B911" s="1" t="s">
        <v>11696</v>
      </c>
      <c r="C911" s="1" t="s">
        <v>11709</v>
      </c>
      <c r="D911" s="1" t="s">
        <v>78</v>
      </c>
      <c r="E911" s="1" t="s">
        <v>51</v>
      </c>
      <c r="F911" s="1" t="s">
        <v>51</v>
      </c>
      <c r="G911" s="1" t="s">
        <v>52</v>
      </c>
      <c r="H911" s="1" t="s">
        <v>121</v>
      </c>
      <c r="I911" s="1" t="s">
        <v>84</v>
      </c>
      <c r="J911" s="1" t="s">
        <v>122</v>
      </c>
      <c r="K911" s="1" t="s">
        <v>11710</v>
      </c>
      <c r="L911" s="1"/>
      <c r="M911" s="20">
        <f t="shared" si="14"/>
        <v>1</v>
      </c>
    </row>
    <row r="912" spans="1:13" ht="20.100000000000001" customHeight="1" x14ac:dyDescent="0.15">
      <c r="A912" s="1" t="s">
        <v>11637</v>
      </c>
      <c r="B912" s="1" t="s">
        <v>11696</v>
      </c>
      <c r="C912" s="1" t="s">
        <v>11711</v>
      </c>
      <c r="D912" s="1" t="s">
        <v>78</v>
      </c>
      <c r="E912" s="1" t="s">
        <v>51</v>
      </c>
      <c r="F912" s="1" t="s">
        <v>51</v>
      </c>
      <c r="G912" s="1" t="s">
        <v>52</v>
      </c>
      <c r="H912" s="1" t="s">
        <v>121</v>
      </c>
      <c r="I912" s="1" t="s">
        <v>84</v>
      </c>
      <c r="J912" s="1" t="s">
        <v>122</v>
      </c>
      <c r="K912" s="1" t="s">
        <v>11712</v>
      </c>
      <c r="L912" s="1"/>
      <c r="M912" s="20">
        <f t="shared" si="14"/>
        <v>1</v>
      </c>
    </row>
    <row r="913" spans="1:13" ht="20.100000000000001" customHeight="1" x14ac:dyDescent="0.15">
      <c r="A913" s="1" t="s">
        <v>11637</v>
      </c>
      <c r="B913" s="1" t="s">
        <v>11696</v>
      </c>
      <c r="C913" s="1" t="s">
        <v>11713</v>
      </c>
      <c r="D913" s="1" t="s">
        <v>78</v>
      </c>
      <c r="E913" s="1" t="s">
        <v>51</v>
      </c>
      <c r="F913" s="1" t="s">
        <v>51</v>
      </c>
      <c r="G913" s="1" t="s">
        <v>52</v>
      </c>
      <c r="H913" s="1" t="s">
        <v>121</v>
      </c>
      <c r="I913" s="1" t="s">
        <v>84</v>
      </c>
      <c r="J913" s="1" t="s">
        <v>122</v>
      </c>
      <c r="K913" s="1" t="s">
        <v>11714</v>
      </c>
      <c r="L913" s="1"/>
      <c r="M913" s="20">
        <f t="shared" si="14"/>
        <v>1</v>
      </c>
    </row>
    <row r="914" spans="1:13" ht="20.100000000000001" customHeight="1" x14ac:dyDescent="0.15">
      <c r="A914" s="1" t="s">
        <v>11637</v>
      </c>
      <c r="B914" s="1" t="s">
        <v>11696</v>
      </c>
      <c r="C914" s="1" t="s">
        <v>11715</v>
      </c>
      <c r="D914" s="1" t="s">
        <v>78</v>
      </c>
      <c r="E914" s="1" t="s">
        <v>51</v>
      </c>
      <c r="F914" s="1" t="s">
        <v>81</v>
      </c>
      <c r="G914" s="1" t="s">
        <v>82</v>
      </c>
      <c r="H914" s="1" t="s">
        <v>2038</v>
      </c>
      <c r="I914" s="1" t="s">
        <v>84</v>
      </c>
      <c r="J914" s="1" t="s">
        <v>96</v>
      </c>
      <c r="K914" s="1" t="s">
        <v>11716</v>
      </c>
      <c r="L914" s="1"/>
      <c r="M914" s="20">
        <f t="shared" si="14"/>
        <v>0</v>
      </c>
    </row>
    <row r="915" spans="1:13" ht="20.100000000000001" customHeight="1" x14ac:dyDescent="0.15">
      <c r="A915" s="1" t="s">
        <v>11637</v>
      </c>
      <c r="B915" s="1" t="s">
        <v>11696</v>
      </c>
      <c r="C915" s="1" t="s">
        <v>11717</v>
      </c>
      <c r="D915" s="1" t="s">
        <v>78</v>
      </c>
      <c r="E915" s="1" t="s">
        <v>51</v>
      </c>
      <c r="F915" s="1" t="s">
        <v>51</v>
      </c>
      <c r="G915" s="1" t="s">
        <v>52</v>
      </c>
      <c r="H915" s="1" t="s">
        <v>121</v>
      </c>
      <c r="I915" s="1" t="s">
        <v>84</v>
      </c>
      <c r="J915" s="1" t="s">
        <v>122</v>
      </c>
      <c r="K915" s="1" t="s">
        <v>11718</v>
      </c>
      <c r="L915" s="1"/>
      <c r="M915" s="20">
        <f t="shared" si="14"/>
        <v>1</v>
      </c>
    </row>
    <row r="916" spans="1:13" ht="20.100000000000001" customHeight="1" x14ac:dyDescent="0.15">
      <c r="A916" s="1" t="s">
        <v>11637</v>
      </c>
      <c r="B916" s="1" t="s">
        <v>11696</v>
      </c>
      <c r="C916" s="1" t="s">
        <v>11719</v>
      </c>
      <c r="D916" s="1" t="s">
        <v>78</v>
      </c>
      <c r="E916" s="1" t="s">
        <v>51</v>
      </c>
      <c r="F916" s="1" t="s">
        <v>51</v>
      </c>
      <c r="G916" s="1" t="s">
        <v>52</v>
      </c>
      <c r="H916" s="1" t="s">
        <v>121</v>
      </c>
      <c r="I916" s="1" t="s">
        <v>84</v>
      </c>
      <c r="J916" s="1" t="s">
        <v>122</v>
      </c>
      <c r="K916" s="1" t="s">
        <v>11720</v>
      </c>
      <c r="L916" s="1"/>
      <c r="M916" s="20">
        <f t="shared" si="14"/>
        <v>1</v>
      </c>
    </row>
    <row r="917" spans="1:13" ht="20.100000000000001" customHeight="1" x14ac:dyDescent="0.15">
      <c r="A917" s="1" t="s">
        <v>11637</v>
      </c>
      <c r="B917" s="1" t="s">
        <v>11696</v>
      </c>
      <c r="C917" s="1" t="s">
        <v>11721</v>
      </c>
      <c r="D917" s="1" t="s">
        <v>78</v>
      </c>
      <c r="E917" s="1" t="s">
        <v>51</v>
      </c>
      <c r="F917" s="1" t="s">
        <v>179</v>
      </c>
      <c r="G917" s="1" t="s">
        <v>82</v>
      </c>
      <c r="H917" s="1" t="s">
        <v>2038</v>
      </c>
      <c r="I917" s="1" t="s">
        <v>84</v>
      </c>
      <c r="J917" s="1" t="s">
        <v>96</v>
      </c>
      <c r="K917" s="1" t="s">
        <v>11722</v>
      </c>
      <c r="L917" s="1"/>
      <c r="M917" s="20">
        <f t="shared" si="14"/>
        <v>0</v>
      </c>
    </row>
    <row r="918" spans="1:13" ht="20.100000000000001" customHeight="1" x14ac:dyDescent="0.15">
      <c r="A918" s="1" t="s">
        <v>11637</v>
      </c>
      <c r="B918" s="1" t="s">
        <v>11696</v>
      </c>
      <c r="C918" s="1" t="s">
        <v>11723</v>
      </c>
      <c r="D918" s="1" t="s">
        <v>78</v>
      </c>
      <c r="E918" s="1" t="s">
        <v>51</v>
      </c>
      <c r="F918" s="1" t="s">
        <v>81</v>
      </c>
      <c r="G918" s="1" t="s">
        <v>82</v>
      </c>
      <c r="H918" s="1" t="s">
        <v>2038</v>
      </c>
      <c r="I918" s="1" t="s">
        <v>84</v>
      </c>
      <c r="J918" s="1" t="s">
        <v>96</v>
      </c>
      <c r="K918" s="1" t="s">
        <v>11724</v>
      </c>
      <c r="L918" s="1"/>
      <c r="M918" s="20">
        <f t="shared" si="14"/>
        <v>0</v>
      </c>
    </row>
    <row r="919" spans="1:13" ht="20.100000000000001" customHeight="1" x14ac:dyDescent="0.15">
      <c r="A919" s="1" t="s">
        <v>11637</v>
      </c>
      <c r="B919" s="1" t="s">
        <v>11696</v>
      </c>
      <c r="C919" s="1" t="s">
        <v>11725</v>
      </c>
      <c r="D919" s="1" t="s">
        <v>78</v>
      </c>
      <c r="E919" s="1" t="s">
        <v>51</v>
      </c>
      <c r="F919" s="1" t="s">
        <v>51</v>
      </c>
      <c r="G919" s="1" t="s">
        <v>52</v>
      </c>
      <c r="H919" s="1" t="s">
        <v>121</v>
      </c>
      <c r="I919" s="1" t="s">
        <v>84</v>
      </c>
      <c r="J919" s="1" t="s">
        <v>122</v>
      </c>
      <c r="K919" s="1" t="s">
        <v>11726</v>
      </c>
      <c r="L919" s="1"/>
      <c r="M919" s="20">
        <f t="shared" si="14"/>
        <v>1</v>
      </c>
    </row>
    <row r="920" spans="1:13" ht="20.100000000000001" customHeight="1" x14ac:dyDescent="0.15">
      <c r="A920" s="1" t="s">
        <v>11637</v>
      </c>
      <c r="B920" s="1" t="s">
        <v>11696</v>
      </c>
      <c r="C920" s="1" t="s">
        <v>11727</v>
      </c>
      <c r="D920" s="1" t="s">
        <v>78</v>
      </c>
      <c r="E920" s="1" t="s">
        <v>51</v>
      </c>
      <c r="F920" s="1" t="s">
        <v>51</v>
      </c>
      <c r="G920" s="1" t="s">
        <v>52</v>
      </c>
      <c r="H920" s="1" t="s">
        <v>121</v>
      </c>
      <c r="I920" s="1" t="s">
        <v>84</v>
      </c>
      <c r="J920" s="1" t="s">
        <v>122</v>
      </c>
      <c r="K920" s="1" t="s">
        <v>11728</v>
      </c>
      <c r="L920" s="1"/>
      <c r="M920" s="20">
        <f t="shared" si="14"/>
        <v>1</v>
      </c>
    </row>
    <row r="921" spans="1:13" ht="20.100000000000001" customHeight="1" x14ac:dyDescent="0.15">
      <c r="A921" s="1" t="s">
        <v>11637</v>
      </c>
      <c r="B921" s="1" t="s">
        <v>11696</v>
      </c>
      <c r="C921" s="1" t="s">
        <v>11729</v>
      </c>
      <c r="D921" s="1" t="s">
        <v>78</v>
      </c>
      <c r="E921" s="1" t="s">
        <v>51</v>
      </c>
      <c r="F921" s="1" t="s">
        <v>51</v>
      </c>
      <c r="G921" s="1" t="s">
        <v>52</v>
      </c>
      <c r="H921" s="1" t="s">
        <v>121</v>
      </c>
      <c r="I921" s="1" t="s">
        <v>84</v>
      </c>
      <c r="J921" s="1" t="s">
        <v>122</v>
      </c>
      <c r="K921" s="1" t="s">
        <v>11730</v>
      </c>
      <c r="L921" s="1"/>
      <c r="M921" s="20">
        <f t="shared" si="14"/>
        <v>1</v>
      </c>
    </row>
    <row r="922" spans="1:13" ht="20.100000000000001" customHeight="1" x14ac:dyDescent="0.15">
      <c r="A922" s="1" t="s">
        <v>11637</v>
      </c>
      <c r="B922" s="1" t="s">
        <v>11696</v>
      </c>
      <c r="C922" s="1" t="s">
        <v>11731</v>
      </c>
      <c r="D922" s="1" t="s">
        <v>78</v>
      </c>
      <c r="E922" s="1" t="s">
        <v>51</v>
      </c>
      <c r="F922" s="1" t="s">
        <v>51</v>
      </c>
      <c r="G922" s="1" t="s">
        <v>52</v>
      </c>
      <c r="H922" s="1" t="s">
        <v>121</v>
      </c>
      <c r="I922" s="1" t="s">
        <v>84</v>
      </c>
      <c r="J922" s="1" t="s">
        <v>122</v>
      </c>
      <c r="K922" s="1" t="s">
        <v>11732</v>
      </c>
      <c r="L922" s="1"/>
      <c r="M922" s="20">
        <f t="shared" si="14"/>
        <v>1</v>
      </c>
    </row>
    <row r="923" spans="1:13" ht="20.100000000000001" customHeight="1" x14ac:dyDescent="0.15">
      <c r="A923" s="1" t="s">
        <v>11637</v>
      </c>
      <c r="B923" s="1" t="s">
        <v>11696</v>
      </c>
      <c r="C923" s="1" t="s">
        <v>11733</v>
      </c>
      <c r="D923" s="1" t="s">
        <v>78</v>
      </c>
      <c r="E923" s="1" t="s">
        <v>51</v>
      </c>
      <c r="F923" s="1" t="s">
        <v>51</v>
      </c>
      <c r="G923" s="1" t="s">
        <v>52</v>
      </c>
      <c r="H923" s="1" t="s">
        <v>121</v>
      </c>
      <c r="I923" s="1" t="s">
        <v>84</v>
      </c>
      <c r="J923" s="1" t="s">
        <v>122</v>
      </c>
      <c r="K923" s="1" t="s">
        <v>11734</v>
      </c>
      <c r="L923" s="1"/>
      <c r="M923" s="20">
        <f t="shared" si="14"/>
        <v>1</v>
      </c>
    </row>
    <row r="924" spans="1:13" ht="20.100000000000001" customHeight="1" x14ac:dyDescent="0.15">
      <c r="A924" s="1" t="s">
        <v>11637</v>
      </c>
      <c r="B924" s="1" t="s">
        <v>11696</v>
      </c>
      <c r="C924" s="1" t="s">
        <v>11735</v>
      </c>
      <c r="D924" s="1" t="s">
        <v>78</v>
      </c>
      <c r="E924" s="1" t="s">
        <v>51</v>
      </c>
      <c r="F924" s="1" t="s">
        <v>51</v>
      </c>
      <c r="G924" s="1" t="s">
        <v>52</v>
      </c>
      <c r="H924" s="1" t="s">
        <v>121</v>
      </c>
      <c r="I924" s="1" t="s">
        <v>84</v>
      </c>
      <c r="J924" s="1" t="s">
        <v>122</v>
      </c>
      <c r="K924" s="1" t="s">
        <v>11736</v>
      </c>
      <c r="L924" s="1"/>
      <c r="M924" s="20">
        <f t="shared" si="14"/>
        <v>1</v>
      </c>
    </row>
    <row r="925" spans="1:13" ht="20.100000000000001" customHeight="1" x14ac:dyDescent="0.15">
      <c r="A925" s="1" t="s">
        <v>11637</v>
      </c>
      <c r="B925" s="1" t="s">
        <v>11696</v>
      </c>
      <c r="C925" s="1" t="s">
        <v>11737</v>
      </c>
      <c r="D925" s="1" t="s">
        <v>78</v>
      </c>
      <c r="E925" s="1" t="s">
        <v>51</v>
      </c>
      <c r="F925" s="1" t="s">
        <v>51</v>
      </c>
      <c r="G925" s="1" t="s">
        <v>52</v>
      </c>
      <c r="H925" s="1" t="s">
        <v>121</v>
      </c>
      <c r="I925" s="1" t="s">
        <v>84</v>
      </c>
      <c r="J925" s="1" t="s">
        <v>122</v>
      </c>
      <c r="K925" s="1" t="s">
        <v>11738</v>
      </c>
      <c r="L925" s="1"/>
      <c r="M925" s="20">
        <f t="shared" si="14"/>
        <v>1</v>
      </c>
    </row>
    <row r="926" spans="1:13" ht="20.100000000000001" customHeight="1" x14ac:dyDescent="0.15">
      <c r="A926" s="1" t="s">
        <v>11637</v>
      </c>
      <c r="B926" s="1" t="s">
        <v>11696</v>
      </c>
      <c r="C926" s="1" t="s">
        <v>11739</v>
      </c>
      <c r="D926" s="1" t="s">
        <v>78</v>
      </c>
      <c r="E926" s="1" t="s">
        <v>51</v>
      </c>
      <c r="F926" s="1" t="s">
        <v>51</v>
      </c>
      <c r="G926" s="1" t="s">
        <v>52</v>
      </c>
      <c r="H926" s="1" t="s">
        <v>121</v>
      </c>
      <c r="I926" s="1" t="s">
        <v>84</v>
      </c>
      <c r="J926" s="1" t="s">
        <v>122</v>
      </c>
      <c r="K926" s="1" t="s">
        <v>11740</v>
      </c>
      <c r="L926" s="1"/>
      <c r="M926" s="20">
        <f t="shared" si="14"/>
        <v>1</v>
      </c>
    </row>
    <row r="927" spans="1:13" ht="20.100000000000001" customHeight="1" x14ac:dyDescent="0.15">
      <c r="A927" s="1" t="s">
        <v>11637</v>
      </c>
      <c r="B927" s="1" t="s">
        <v>11696</v>
      </c>
      <c r="C927" s="1" t="s">
        <v>11741</v>
      </c>
      <c r="D927" s="1" t="s">
        <v>78</v>
      </c>
      <c r="E927" s="1" t="s">
        <v>51</v>
      </c>
      <c r="F927" s="1" t="s">
        <v>51</v>
      </c>
      <c r="G927" s="1" t="s">
        <v>52</v>
      </c>
      <c r="H927" s="1" t="s">
        <v>121</v>
      </c>
      <c r="I927" s="1" t="s">
        <v>84</v>
      </c>
      <c r="J927" s="1" t="s">
        <v>122</v>
      </c>
      <c r="K927" s="1" t="s">
        <v>11742</v>
      </c>
      <c r="L927" s="1"/>
      <c r="M927" s="20">
        <f t="shared" si="14"/>
        <v>1</v>
      </c>
    </row>
    <row r="928" spans="1:13" ht="20.100000000000001" customHeight="1" x14ac:dyDescent="0.15">
      <c r="A928" s="1" t="s">
        <v>11637</v>
      </c>
      <c r="B928" s="1" t="s">
        <v>11696</v>
      </c>
      <c r="C928" s="1" t="s">
        <v>11743</v>
      </c>
      <c r="D928" s="1" t="s">
        <v>78</v>
      </c>
      <c r="E928" s="1" t="s">
        <v>51</v>
      </c>
      <c r="F928" s="1" t="s">
        <v>51</v>
      </c>
      <c r="G928" s="1" t="s">
        <v>52</v>
      </c>
      <c r="H928" s="1" t="s">
        <v>121</v>
      </c>
      <c r="I928" s="1" t="s">
        <v>84</v>
      </c>
      <c r="J928" s="1" t="s">
        <v>122</v>
      </c>
      <c r="K928" s="1" t="s">
        <v>11744</v>
      </c>
      <c r="L928" s="1"/>
      <c r="M928" s="20">
        <f t="shared" si="14"/>
        <v>1</v>
      </c>
    </row>
    <row r="929" spans="1:13" ht="20.100000000000001" customHeight="1" x14ac:dyDescent="0.15">
      <c r="A929" s="1" t="s">
        <v>11637</v>
      </c>
      <c r="B929" s="1" t="s">
        <v>11696</v>
      </c>
      <c r="C929" s="1" t="s">
        <v>11745</v>
      </c>
      <c r="D929" s="1" t="s">
        <v>78</v>
      </c>
      <c r="E929" s="1" t="s">
        <v>51</v>
      </c>
      <c r="F929" s="1" t="s">
        <v>51</v>
      </c>
      <c r="G929" s="1" t="s">
        <v>52</v>
      </c>
      <c r="H929" s="1" t="s">
        <v>121</v>
      </c>
      <c r="I929" s="1" t="s">
        <v>84</v>
      </c>
      <c r="J929" s="1" t="s">
        <v>122</v>
      </c>
      <c r="K929" s="1" t="s">
        <v>11746</v>
      </c>
      <c r="L929" s="1"/>
      <c r="M929" s="20">
        <f t="shared" si="14"/>
        <v>1</v>
      </c>
    </row>
    <row r="930" spans="1:13" ht="20.100000000000001" customHeight="1" x14ac:dyDescent="0.15">
      <c r="A930" s="1" t="s">
        <v>11637</v>
      </c>
      <c r="B930" s="1" t="s">
        <v>11696</v>
      </c>
      <c r="C930" s="1" t="s">
        <v>11747</v>
      </c>
      <c r="D930" s="1" t="s">
        <v>78</v>
      </c>
      <c r="E930" s="1" t="s">
        <v>51</v>
      </c>
      <c r="F930" s="1" t="s">
        <v>51</v>
      </c>
      <c r="G930" s="1" t="s">
        <v>52</v>
      </c>
      <c r="H930" s="1" t="s">
        <v>121</v>
      </c>
      <c r="I930" s="1" t="s">
        <v>84</v>
      </c>
      <c r="J930" s="1" t="s">
        <v>122</v>
      </c>
      <c r="K930" s="1" t="s">
        <v>11748</v>
      </c>
      <c r="L930" s="1"/>
      <c r="M930" s="20">
        <f t="shared" si="14"/>
        <v>1</v>
      </c>
    </row>
    <row r="931" spans="1:13" ht="20.100000000000001" customHeight="1" x14ac:dyDescent="0.15">
      <c r="A931" s="1" t="s">
        <v>11637</v>
      </c>
      <c r="B931" s="1" t="s">
        <v>11696</v>
      </c>
      <c r="C931" s="1" t="s">
        <v>11749</v>
      </c>
      <c r="D931" s="1" t="s">
        <v>78</v>
      </c>
      <c r="E931" s="1" t="s">
        <v>51</v>
      </c>
      <c r="F931" s="1" t="s">
        <v>51</v>
      </c>
      <c r="G931" s="1" t="s">
        <v>52</v>
      </c>
      <c r="H931" s="1" t="s">
        <v>121</v>
      </c>
      <c r="I931" s="1" t="s">
        <v>84</v>
      </c>
      <c r="J931" s="1" t="s">
        <v>122</v>
      </c>
      <c r="K931" s="1" t="s">
        <v>11750</v>
      </c>
      <c r="L931" s="1"/>
      <c r="M931" s="20">
        <f t="shared" si="14"/>
        <v>1</v>
      </c>
    </row>
    <row r="932" spans="1:13" ht="20.100000000000001" customHeight="1" x14ac:dyDescent="0.15">
      <c r="A932" s="1" t="s">
        <v>11637</v>
      </c>
      <c r="B932" s="1" t="s">
        <v>11696</v>
      </c>
      <c r="C932" s="1" t="s">
        <v>11751</v>
      </c>
      <c r="D932" s="1" t="s">
        <v>849</v>
      </c>
      <c r="E932" s="1" t="s">
        <v>51</v>
      </c>
      <c r="F932" s="1" t="s">
        <v>26832</v>
      </c>
      <c r="G932" s="1" t="s">
        <v>82</v>
      </c>
      <c r="H932" s="1" t="s">
        <v>83</v>
      </c>
      <c r="I932" s="1" t="s">
        <v>84</v>
      </c>
      <c r="J932" s="1" t="s">
        <v>9120</v>
      </c>
      <c r="K932" s="1" t="s">
        <v>11752</v>
      </c>
      <c r="L932" s="1"/>
      <c r="M932" s="20">
        <f t="shared" si="14"/>
        <v>0</v>
      </c>
    </row>
    <row r="933" spans="1:13" ht="20.100000000000001" customHeight="1" x14ac:dyDescent="0.15">
      <c r="A933" s="1" t="s">
        <v>11637</v>
      </c>
      <c r="B933" s="1" t="s">
        <v>11696</v>
      </c>
      <c r="C933" s="1" t="s">
        <v>11753</v>
      </c>
      <c r="D933" s="1" t="s">
        <v>849</v>
      </c>
      <c r="E933" s="1" t="s">
        <v>51</v>
      </c>
      <c r="F933" s="1" t="s">
        <v>26832</v>
      </c>
      <c r="G933" s="1" t="s">
        <v>82</v>
      </c>
      <c r="H933" s="1" t="s">
        <v>83</v>
      </c>
      <c r="I933" s="1" t="s">
        <v>84</v>
      </c>
      <c r="J933" s="1" t="s">
        <v>9120</v>
      </c>
      <c r="K933" s="1" t="s">
        <v>11754</v>
      </c>
      <c r="L933" s="1"/>
      <c r="M933" s="20">
        <f t="shared" si="14"/>
        <v>0</v>
      </c>
    </row>
    <row r="934" spans="1:13" ht="20.100000000000001" customHeight="1" x14ac:dyDescent="0.15">
      <c r="A934" s="1" t="s">
        <v>11637</v>
      </c>
      <c r="B934" s="1" t="s">
        <v>11755</v>
      </c>
      <c r="C934" s="1" t="s">
        <v>11756</v>
      </c>
      <c r="D934" s="1" t="s">
        <v>50</v>
      </c>
      <c r="E934" s="1" t="s">
        <v>51</v>
      </c>
      <c r="F934" s="1" t="s">
        <v>51</v>
      </c>
      <c r="G934" s="1" t="s">
        <v>52</v>
      </c>
      <c r="H934" s="1" t="s">
        <v>121</v>
      </c>
      <c r="I934" s="1" t="s">
        <v>84</v>
      </c>
      <c r="J934" s="1" t="s">
        <v>122</v>
      </c>
      <c r="K934" s="1" t="s">
        <v>11757</v>
      </c>
      <c r="L934" s="1"/>
      <c r="M934" s="20">
        <f t="shared" si="14"/>
        <v>1</v>
      </c>
    </row>
    <row r="935" spans="1:13" ht="20.100000000000001" customHeight="1" x14ac:dyDescent="0.15">
      <c r="A935" s="1" t="s">
        <v>11637</v>
      </c>
      <c r="B935" s="1" t="s">
        <v>11755</v>
      </c>
      <c r="C935" s="1" t="s">
        <v>11758</v>
      </c>
      <c r="D935" s="1" t="s">
        <v>50</v>
      </c>
      <c r="E935" s="1" t="s">
        <v>51</v>
      </c>
      <c r="F935" s="1" t="s">
        <v>51</v>
      </c>
      <c r="G935" s="1" t="s">
        <v>52</v>
      </c>
      <c r="H935" s="1" t="s">
        <v>121</v>
      </c>
      <c r="I935" s="1" t="s">
        <v>84</v>
      </c>
      <c r="J935" s="1" t="s">
        <v>122</v>
      </c>
      <c r="K935" s="1" t="s">
        <v>11759</v>
      </c>
      <c r="L935" s="1"/>
      <c r="M935" s="20">
        <f t="shared" si="14"/>
        <v>1</v>
      </c>
    </row>
    <row r="936" spans="1:13" ht="20.100000000000001" customHeight="1" x14ac:dyDescent="0.15">
      <c r="A936" s="1" t="s">
        <v>11637</v>
      </c>
      <c r="B936" s="1" t="s">
        <v>11755</v>
      </c>
      <c r="C936" s="1" t="s">
        <v>11760</v>
      </c>
      <c r="D936" s="1" t="s">
        <v>50</v>
      </c>
      <c r="E936" s="1" t="s">
        <v>51</v>
      </c>
      <c r="F936" s="1" t="s">
        <v>51</v>
      </c>
      <c r="G936" s="1" t="s">
        <v>52</v>
      </c>
      <c r="H936" s="1" t="s">
        <v>121</v>
      </c>
      <c r="I936" s="1" t="s">
        <v>84</v>
      </c>
      <c r="J936" s="1" t="s">
        <v>122</v>
      </c>
      <c r="K936" s="1" t="s">
        <v>11761</v>
      </c>
      <c r="L936" s="1"/>
      <c r="M936" s="20">
        <f t="shared" si="14"/>
        <v>1</v>
      </c>
    </row>
    <row r="937" spans="1:13" ht="20.100000000000001" customHeight="1" x14ac:dyDescent="0.15">
      <c r="A937" s="1" t="s">
        <v>11637</v>
      </c>
      <c r="B937" s="1" t="s">
        <v>11755</v>
      </c>
      <c r="C937" s="1" t="s">
        <v>11762</v>
      </c>
      <c r="D937" s="1" t="s">
        <v>78</v>
      </c>
      <c r="E937" s="1" t="s">
        <v>51</v>
      </c>
      <c r="F937" s="1" t="s">
        <v>51</v>
      </c>
      <c r="G937" s="1" t="s">
        <v>52</v>
      </c>
      <c r="H937" s="1" t="s">
        <v>121</v>
      </c>
      <c r="I937" s="1" t="s">
        <v>84</v>
      </c>
      <c r="J937" s="1" t="s">
        <v>122</v>
      </c>
      <c r="K937" s="1" t="s">
        <v>11763</v>
      </c>
      <c r="L937" s="1"/>
      <c r="M937" s="20">
        <f t="shared" si="14"/>
        <v>1</v>
      </c>
    </row>
    <row r="938" spans="1:13" ht="20.100000000000001" customHeight="1" x14ac:dyDescent="0.15">
      <c r="A938" s="1" t="s">
        <v>11637</v>
      </c>
      <c r="B938" s="1" t="s">
        <v>11755</v>
      </c>
      <c r="C938" s="1" t="s">
        <v>11764</v>
      </c>
      <c r="D938" s="1" t="s">
        <v>78</v>
      </c>
      <c r="E938" s="1" t="s">
        <v>51</v>
      </c>
      <c r="F938" s="1" t="s">
        <v>51</v>
      </c>
      <c r="G938" s="1" t="s">
        <v>52</v>
      </c>
      <c r="H938" s="1" t="s">
        <v>121</v>
      </c>
      <c r="I938" s="1" t="s">
        <v>84</v>
      </c>
      <c r="J938" s="1" t="s">
        <v>122</v>
      </c>
      <c r="K938" s="1" t="s">
        <v>11765</v>
      </c>
      <c r="L938" s="1"/>
      <c r="M938" s="20">
        <f t="shared" si="14"/>
        <v>1</v>
      </c>
    </row>
    <row r="939" spans="1:13" ht="20.100000000000001" customHeight="1" x14ac:dyDescent="0.15">
      <c r="A939" s="1" t="s">
        <v>11637</v>
      </c>
      <c r="B939" s="1" t="s">
        <v>11755</v>
      </c>
      <c r="C939" s="1" t="s">
        <v>11766</v>
      </c>
      <c r="D939" s="1" t="s">
        <v>78</v>
      </c>
      <c r="E939" s="1" t="s">
        <v>51</v>
      </c>
      <c r="F939" s="1" t="s">
        <v>51</v>
      </c>
      <c r="G939" s="1" t="s">
        <v>52</v>
      </c>
      <c r="H939" s="1" t="s">
        <v>121</v>
      </c>
      <c r="I939" s="1" t="s">
        <v>84</v>
      </c>
      <c r="J939" s="1" t="s">
        <v>122</v>
      </c>
      <c r="K939" s="1" t="s">
        <v>11767</v>
      </c>
      <c r="L939" s="1"/>
      <c r="M939" s="20">
        <f t="shared" si="14"/>
        <v>1</v>
      </c>
    </row>
    <row r="940" spans="1:13" ht="20.100000000000001" customHeight="1" x14ac:dyDescent="0.15">
      <c r="A940" s="1" t="s">
        <v>11637</v>
      </c>
      <c r="B940" s="1" t="s">
        <v>11755</v>
      </c>
      <c r="C940" s="1" t="s">
        <v>11768</v>
      </c>
      <c r="D940" s="1" t="s">
        <v>78</v>
      </c>
      <c r="E940" s="1" t="s">
        <v>51</v>
      </c>
      <c r="F940" s="1" t="s">
        <v>179</v>
      </c>
      <c r="G940" s="1" t="s">
        <v>82</v>
      </c>
      <c r="H940" s="1" t="s">
        <v>83</v>
      </c>
      <c r="I940" s="1" t="s">
        <v>181</v>
      </c>
      <c r="J940" s="1" t="s">
        <v>11769</v>
      </c>
      <c r="K940" s="1" t="s">
        <v>11770</v>
      </c>
      <c r="L940" s="1"/>
      <c r="M940" s="20">
        <f t="shared" si="14"/>
        <v>0</v>
      </c>
    </row>
    <row r="941" spans="1:13" ht="20.100000000000001" customHeight="1" x14ac:dyDescent="0.15">
      <c r="A941" s="1" t="s">
        <v>11637</v>
      </c>
      <c r="B941" s="1" t="s">
        <v>11755</v>
      </c>
      <c r="C941" s="1" t="s">
        <v>11771</v>
      </c>
      <c r="D941" s="1" t="s">
        <v>78</v>
      </c>
      <c r="E941" s="1" t="s">
        <v>51</v>
      </c>
      <c r="F941" s="1" t="s">
        <v>51</v>
      </c>
      <c r="G941" s="1" t="s">
        <v>52</v>
      </c>
      <c r="H941" s="1" t="s">
        <v>121</v>
      </c>
      <c r="I941" s="1" t="s">
        <v>84</v>
      </c>
      <c r="J941" s="1" t="s">
        <v>122</v>
      </c>
      <c r="K941" s="1" t="s">
        <v>11772</v>
      </c>
      <c r="L941" s="1"/>
      <c r="M941" s="20">
        <f t="shared" si="14"/>
        <v>1</v>
      </c>
    </row>
    <row r="942" spans="1:13" ht="20.100000000000001" customHeight="1" x14ac:dyDescent="0.15">
      <c r="A942" s="1" t="s">
        <v>11637</v>
      </c>
      <c r="B942" s="1" t="s">
        <v>11773</v>
      </c>
      <c r="C942" s="1" t="s">
        <v>11774</v>
      </c>
      <c r="D942" s="1" t="s">
        <v>50</v>
      </c>
      <c r="E942" s="1" t="s">
        <v>51</v>
      </c>
      <c r="F942" s="1" t="s">
        <v>51</v>
      </c>
      <c r="G942" s="1" t="s">
        <v>52</v>
      </c>
      <c r="H942" s="1" t="s">
        <v>121</v>
      </c>
      <c r="I942" s="1" t="s">
        <v>84</v>
      </c>
      <c r="J942" s="1" t="s">
        <v>122</v>
      </c>
      <c r="K942" s="1" t="s">
        <v>11775</v>
      </c>
      <c r="L942" s="1"/>
      <c r="M942" s="20">
        <f t="shared" si="14"/>
        <v>1</v>
      </c>
    </row>
    <row r="943" spans="1:13" ht="20.100000000000001" customHeight="1" x14ac:dyDescent="0.15">
      <c r="A943" s="1" t="s">
        <v>11637</v>
      </c>
      <c r="B943" s="1" t="s">
        <v>11773</v>
      </c>
      <c r="C943" s="1" t="s">
        <v>11776</v>
      </c>
      <c r="D943" s="1" t="s">
        <v>50</v>
      </c>
      <c r="E943" s="1" t="s">
        <v>51</v>
      </c>
      <c r="F943" s="1" t="s">
        <v>51</v>
      </c>
      <c r="G943" s="1" t="s">
        <v>52</v>
      </c>
      <c r="H943" s="1" t="s">
        <v>121</v>
      </c>
      <c r="I943" s="1" t="s">
        <v>84</v>
      </c>
      <c r="J943" s="1" t="s">
        <v>122</v>
      </c>
      <c r="K943" s="1" t="s">
        <v>11777</v>
      </c>
      <c r="L943" s="1"/>
      <c r="M943" s="20">
        <f t="shared" si="14"/>
        <v>1</v>
      </c>
    </row>
    <row r="944" spans="1:13" ht="20.100000000000001" customHeight="1" x14ac:dyDescent="0.15">
      <c r="A944" s="1" t="s">
        <v>11637</v>
      </c>
      <c r="B944" s="1" t="s">
        <v>11773</v>
      </c>
      <c r="C944" s="1" t="s">
        <v>11778</v>
      </c>
      <c r="D944" s="1" t="s">
        <v>50</v>
      </c>
      <c r="E944" s="1" t="s">
        <v>51</v>
      </c>
      <c r="F944" s="1" t="s">
        <v>51</v>
      </c>
      <c r="G944" s="1" t="s">
        <v>52</v>
      </c>
      <c r="H944" s="1" t="s">
        <v>121</v>
      </c>
      <c r="I944" s="1" t="s">
        <v>84</v>
      </c>
      <c r="J944" s="1" t="s">
        <v>122</v>
      </c>
      <c r="K944" s="1" t="s">
        <v>11779</v>
      </c>
      <c r="L944" s="1"/>
      <c r="M944" s="20">
        <f t="shared" si="14"/>
        <v>1</v>
      </c>
    </row>
    <row r="945" spans="1:13" ht="20.100000000000001" customHeight="1" x14ac:dyDescent="0.15">
      <c r="A945" s="1" t="s">
        <v>11637</v>
      </c>
      <c r="B945" s="1" t="s">
        <v>11773</v>
      </c>
      <c r="C945" s="1" t="s">
        <v>11780</v>
      </c>
      <c r="D945" s="1" t="s">
        <v>50</v>
      </c>
      <c r="E945" s="1" t="s">
        <v>51</v>
      </c>
      <c r="F945" s="1" t="s">
        <v>51</v>
      </c>
      <c r="G945" s="1" t="s">
        <v>52</v>
      </c>
      <c r="H945" s="1" t="s">
        <v>121</v>
      </c>
      <c r="I945" s="1" t="s">
        <v>84</v>
      </c>
      <c r="J945" s="1" t="s">
        <v>122</v>
      </c>
      <c r="K945" s="1" t="s">
        <v>5402</v>
      </c>
      <c r="L945" s="1"/>
      <c r="M945" s="20">
        <f t="shared" si="14"/>
        <v>1</v>
      </c>
    </row>
    <row r="946" spans="1:13" ht="20.100000000000001" customHeight="1" x14ac:dyDescent="0.15">
      <c r="A946" s="1" t="s">
        <v>11637</v>
      </c>
      <c r="B946" s="1" t="s">
        <v>11773</v>
      </c>
      <c r="C946" s="1" t="s">
        <v>11781</v>
      </c>
      <c r="D946" s="1" t="s">
        <v>50</v>
      </c>
      <c r="E946" s="1" t="s">
        <v>51</v>
      </c>
      <c r="F946" s="1" t="s">
        <v>51</v>
      </c>
      <c r="G946" s="1" t="s">
        <v>52</v>
      </c>
      <c r="H946" s="1" t="s">
        <v>121</v>
      </c>
      <c r="I946" s="1" t="s">
        <v>84</v>
      </c>
      <c r="J946" s="1" t="s">
        <v>122</v>
      </c>
      <c r="K946" s="1" t="s">
        <v>11782</v>
      </c>
      <c r="L946" s="1"/>
      <c r="M946" s="20">
        <f t="shared" si="14"/>
        <v>1</v>
      </c>
    </row>
    <row r="947" spans="1:13" ht="20.100000000000001" customHeight="1" x14ac:dyDescent="0.15">
      <c r="A947" s="1" t="s">
        <v>11637</v>
      </c>
      <c r="B947" s="1" t="s">
        <v>11773</v>
      </c>
      <c r="C947" s="1" t="s">
        <v>11783</v>
      </c>
      <c r="D947" s="1" t="s">
        <v>50</v>
      </c>
      <c r="E947" s="1" t="s">
        <v>51</v>
      </c>
      <c r="F947" s="1" t="s">
        <v>51</v>
      </c>
      <c r="G947" s="1" t="s">
        <v>52</v>
      </c>
      <c r="H947" s="1" t="s">
        <v>121</v>
      </c>
      <c r="I947" s="1" t="s">
        <v>84</v>
      </c>
      <c r="J947" s="1" t="s">
        <v>122</v>
      </c>
      <c r="K947" s="1" t="s">
        <v>11784</v>
      </c>
      <c r="L947" s="1"/>
      <c r="M947" s="20">
        <f t="shared" si="14"/>
        <v>1</v>
      </c>
    </row>
    <row r="948" spans="1:13" ht="20.100000000000001" customHeight="1" x14ac:dyDescent="0.15">
      <c r="A948" s="1" t="s">
        <v>11637</v>
      </c>
      <c r="B948" s="1" t="s">
        <v>11773</v>
      </c>
      <c r="C948" s="1" t="s">
        <v>11785</v>
      </c>
      <c r="D948" s="1" t="s">
        <v>78</v>
      </c>
      <c r="E948" s="1" t="s">
        <v>51</v>
      </c>
      <c r="F948" s="1" t="s">
        <v>179</v>
      </c>
      <c r="G948" s="1" t="s">
        <v>82</v>
      </c>
      <c r="H948" s="1" t="s">
        <v>129</v>
      </c>
      <c r="I948" s="1" t="s">
        <v>7857</v>
      </c>
      <c r="J948" s="1" t="s">
        <v>7858</v>
      </c>
      <c r="K948" s="1" t="s">
        <v>11786</v>
      </c>
      <c r="L948" s="1"/>
      <c r="M948" s="20">
        <f t="shared" si="14"/>
        <v>0</v>
      </c>
    </row>
    <row r="949" spans="1:13" ht="20.100000000000001" customHeight="1" x14ac:dyDescent="0.15">
      <c r="A949" s="1" t="s">
        <v>11637</v>
      </c>
      <c r="B949" s="1" t="s">
        <v>11773</v>
      </c>
      <c r="C949" s="1" t="s">
        <v>11787</v>
      </c>
      <c r="D949" s="1" t="s">
        <v>78</v>
      </c>
      <c r="E949" s="1" t="s">
        <v>51</v>
      </c>
      <c r="F949" s="1" t="s">
        <v>179</v>
      </c>
      <c r="G949" s="1" t="s">
        <v>82</v>
      </c>
      <c r="H949" s="1" t="s">
        <v>129</v>
      </c>
      <c r="I949" s="1" t="s">
        <v>7857</v>
      </c>
      <c r="J949" s="1" t="s">
        <v>7858</v>
      </c>
      <c r="K949" s="1" t="s">
        <v>11788</v>
      </c>
      <c r="L949" s="1"/>
      <c r="M949" s="20">
        <f t="shared" si="14"/>
        <v>0</v>
      </c>
    </row>
    <row r="950" spans="1:13" ht="20.100000000000001" customHeight="1" x14ac:dyDescent="0.15">
      <c r="A950" s="1" t="s">
        <v>11637</v>
      </c>
      <c r="B950" s="1" t="s">
        <v>11773</v>
      </c>
      <c r="C950" s="1" t="s">
        <v>11789</v>
      </c>
      <c r="D950" s="1" t="s">
        <v>78</v>
      </c>
      <c r="E950" s="1" t="s">
        <v>51</v>
      </c>
      <c r="F950" s="1" t="s">
        <v>51</v>
      </c>
      <c r="G950" s="1" t="s">
        <v>52</v>
      </c>
      <c r="H950" s="1" t="s">
        <v>121</v>
      </c>
      <c r="I950" s="1" t="s">
        <v>84</v>
      </c>
      <c r="J950" s="1" t="s">
        <v>122</v>
      </c>
      <c r="K950" s="1" t="s">
        <v>11790</v>
      </c>
      <c r="L950" s="1"/>
      <c r="M950" s="20">
        <f t="shared" si="14"/>
        <v>1</v>
      </c>
    </row>
    <row r="951" spans="1:13" ht="20.100000000000001" customHeight="1" x14ac:dyDescent="0.15">
      <c r="A951" s="1" t="s">
        <v>11637</v>
      </c>
      <c r="B951" s="1" t="s">
        <v>11773</v>
      </c>
      <c r="C951" s="1" t="s">
        <v>11791</v>
      </c>
      <c r="D951" s="1" t="s">
        <v>78</v>
      </c>
      <c r="E951" s="1" t="s">
        <v>51</v>
      </c>
      <c r="F951" s="1" t="s">
        <v>51</v>
      </c>
      <c r="G951" s="1" t="s">
        <v>52</v>
      </c>
      <c r="H951" s="1" t="s">
        <v>121</v>
      </c>
      <c r="I951" s="1" t="s">
        <v>84</v>
      </c>
      <c r="J951" s="1" t="s">
        <v>122</v>
      </c>
      <c r="K951" s="1" t="s">
        <v>11792</v>
      </c>
      <c r="L951" s="1"/>
      <c r="M951" s="20">
        <f t="shared" si="14"/>
        <v>1</v>
      </c>
    </row>
    <row r="952" spans="1:13" ht="20.100000000000001" customHeight="1" x14ac:dyDescent="0.15">
      <c r="A952" s="1" t="s">
        <v>11637</v>
      </c>
      <c r="B952" s="1" t="s">
        <v>11773</v>
      </c>
      <c r="C952" s="1" t="s">
        <v>11793</v>
      </c>
      <c r="D952" s="1" t="s">
        <v>78</v>
      </c>
      <c r="E952" s="1" t="s">
        <v>51</v>
      </c>
      <c r="F952" s="1" t="s">
        <v>179</v>
      </c>
      <c r="G952" s="1" t="s">
        <v>82</v>
      </c>
      <c r="H952" s="1" t="s">
        <v>129</v>
      </c>
      <c r="I952" s="1" t="s">
        <v>7857</v>
      </c>
      <c r="J952" s="1" t="s">
        <v>7858</v>
      </c>
      <c r="K952" s="1" t="s">
        <v>11794</v>
      </c>
      <c r="L952" s="1"/>
      <c r="M952" s="20">
        <f t="shared" si="14"/>
        <v>0</v>
      </c>
    </row>
    <row r="953" spans="1:13" ht="20.100000000000001" customHeight="1" x14ac:dyDescent="0.15">
      <c r="A953" s="1" t="s">
        <v>11637</v>
      </c>
      <c r="B953" s="1" t="s">
        <v>11795</v>
      </c>
      <c r="C953" s="1" t="s">
        <v>11796</v>
      </c>
      <c r="D953" s="1" t="s">
        <v>50</v>
      </c>
      <c r="E953" s="1" t="s">
        <v>51</v>
      </c>
      <c r="F953" s="1" t="s">
        <v>51</v>
      </c>
      <c r="G953" s="1" t="s">
        <v>52</v>
      </c>
      <c r="H953" s="1" t="s">
        <v>121</v>
      </c>
      <c r="I953" s="1" t="s">
        <v>84</v>
      </c>
      <c r="J953" s="1" t="s">
        <v>122</v>
      </c>
      <c r="K953" s="1" t="s">
        <v>11797</v>
      </c>
      <c r="L953" s="1"/>
      <c r="M953" s="20">
        <f t="shared" si="14"/>
        <v>1</v>
      </c>
    </row>
    <row r="954" spans="1:13" ht="20.100000000000001" customHeight="1" x14ac:dyDescent="0.15">
      <c r="A954" s="1" t="s">
        <v>11637</v>
      </c>
      <c r="B954" s="1" t="s">
        <v>11795</v>
      </c>
      <c r="C954" s="1" t="s">
        <v>11798</v>
      </c>
      <c r="D954" s="1" t="s">
        <v>50</v>
      </c>
      <c r="E954" s="1" t="s">
        <v>51</v>
      </c>
      <c r="F954" s="1" t="s">
        <v>51</v>
      </c>
      <c r="G954" s="1" t="s">
        <v>52</v>
      </c>
      <c r="H954" s="1" t="s">
        <v>121</v>
      </c>
      <c r="I954" s="1" t="s">
        <v>84</v>
      </c>
      <c r="J954" s="1" t="s">
        <v>122</v>
      </c>
      <c r="K954" s="1" t="s">
        <v>11799</v>
      </c>
      <c r="L954" s="1"/>
      <c r="M954" s="20">
        <f t="shared" si="14"/>
        <v>1</v>
      </c>
    </row>
    <row r="955" spans="1:13" ht="20.100000000000001" customHeight="1" x14ac:dyDescent="0.15">
      <c r="A955" s="1" t="s">
        <v>11637</v>
      </c>
      <c r="B955" s="1" t="s">
        <v>11795</v>
      </c>
      <c r="C955" s="1" t="s">
        <v>11800</v>
      </c>
      <c r="D955" s="1" t="s">
        <v>50</v>
      </c>
      <c r="E955" s="1" t="s">
        <v>51</v>
      </c>
      <c r="F955" s="1" t="s">
        <v>51</v>
      </c>
      <c r="G955" s="1" t="s">
        <v>52</v>
      </c>
      <c r="H955" s="1" t="s">
        <v>121</v>
      </c>
      <c r="I955" s="1" t="s">
        <v>84</v>
      </c>
      <c r="J955" s="1" t="s">
        <v>122</v>
      </c>
      <c r="K955" s="1" t="s">
        <v>11801</v>
      </c>
      <c r="L955" s="1"/>
      <c r="M955" s="20">
        <f t="shared" si="14"/>
        <v>1</v>
      </c>
    </row>
    <row r="956" spans="1:13" ht="20.100000000000001" customHeight="1" x14ac:dyDescent="0.15">
      <c r="A956" s="1" t="s">
        <v>11637</v>
      </c>
      <c r="B956" s="1" t="s">
        <v>11795</v>
      </c>
      <c r="C956" s="1" t="s">
        <v>11802</v>
      </c>
      <c r="D956" s="1" t="s">
        <v>50</v>
      </c>
      <c r="E956" s="1" t="s">
        <v>51</v>
      </c>
      <c r="F956" s="1" t="s">
        <v>51</v>
      </c>
      <c r="G956" s="1" t="s">
        <v>52</v>
      </c>
      <c r="H956" s="1" t="s">
        <v>121</v>
      </c>
      <c r="I956" s="1" t="s">
        <v>84</v>
      </c>
      <c r="J956" s="1" t="s">
        <v>122</v>
      </c>
      <c r="K956" s="1" t="s">
        <v>11803</v>
      </c>
      <c r="L956" s="1"/>
      <c r="M956" s="20">
        <f t="shared" si="14"/>
        <v>1</v>
      </c>
    </row>
    <row r="957" spans="1:13" ht="20.100000000000001" customHeight="1" x14ac:dyDescent="0.15">
      <c r="A957" s="1" t="s">
        <v>11637</v>
      </c>
      <c r="B957" s="1" t="s">
        <v>11795</v>
      </c>
      <c r="C957" s="1" t="s">
        <v>11804</v>
      </c>
      <c r="D957" s="1" t="s">
        <v>50</v>
      </c>
      <c r="E957" s="1" t="s">
        <v>51</v>
      </c>
      <c r="F957" s="1" t="s">
        <v>51</v>
      </c>
      <c r="G957" s="1" t="s">
        <v>52</v>
      </c>
      <c r="H957" s="1" t="s">
        <v>121</v>
      </c>
      <c r="I957" s="1" t="s">
        <v>84</v>
      </c>
      <c r="J957" s="1" t="s">
        <v>122</v>
      </c>
      <c r="K957" s="1" t="s">
        <v>11805</v>
      </c>
      <c r="L957" s="1"/>
      <c r="M957" s="20">
        <f t="shared" si="14"/>
        <v>1</v>
      </c>
    </row>
    <row r="958" spans="1:13" ht="20.100000000000001" customHeight="1" x14ac:dyDescent="0.15">
      <c r="A958" s="1" t="s">
        <v>11637</v>
      </c>
      <c r="B958" s="1" t="s">
        <v>11795</v>
      </c>
      <c r="C958" s="1" t="s">
        <v>11806</v>
      </c>
      <c r="D958" s="1" t="s">
        <v>50</v>
      </c>
      <c r="E958" s="1" t="s">
        <v>51</v>
      </c>
      <c r="F958" s="1" t="s">
        <v>51</v>
      </c>
      <c r="G958" s="1" t="s">
        <v>52</v>
      </c>
      <c r="H958" s="1" t="s">
        <v>121</v>
      </c>
      <c r="I958" s="1" t="s">
        <v>84</v>
      </c>
      <c r="J958" s="1" t="s">
        <v>122</v>
      </c>
      <c r="K958" s="1" t="s">
        <v>11807</v>
      </c>
      <c r="L958" s="1"/>
      <c r="M958" s="20">
        <f t="shared" si="14"/>
        <v>1</v>
      </c>
    </row>
    <row r="959" spans="1:13" ht="20.100000000000001" customHeight="1" x14ac:dyDescent="0.15">
      <c r="A959" s="1" t="s">
        <v>11637</v>
      </c>
      <c r="B959" s="1" t="s">
        <v>11795</v>
      </c>
      <c r="C959" s="1" t="s">
        <v>11808</v>
      </c>
      <c r="D959" s="1" t="s">
        <v>50</v>
      </c>
      <c r="E959" s="1" t="s">
        <v>51</v>
      </c>
      <c r="F959" s="1" t="s">
        <v>51</v>
      </c>
      <c r="G959" s="1" t="s">
        <v>52</v>
      </c>
      <c r="H959" s="1" t="s">
        <v>121</v>
      </c>
      <c r="I959" s="1" t="s">
        <v>84</v>
      </c>
      <c r="J959" s="1" t="s">
        <v>122</v>
      </c>
      <c r="K959" s="1" t="s">
        <v>11809</v>
      </c>
      <c r="L959" s="1"/>
      <c r="M959" s="20">
        <f t="shared" si="14"/>
        <v>1</v>
      </c>
    </row>
    <row r="960" spans="1:13" ht="20.100000000000001" customHeight="1" x14ac:dyDescent="0.15">
      <c r="A960" s="1" t="s">
        <v>11637</v>
      </c>
      <c r="B960" s="1" t="s">
        <v>11795</v>
      </c>
      <c r="C960" s="1" t="s">
        <v>11810</v>
      </c>
      <c r="D960" s="1" t="s">
        <v>50</v>
      </c>
      <c r="E960" s="1" t="s">
        <v>51</v>
      </c>
      <c r="F960" s="1" t="s">
        <v>51</v>
      </c>
      <c r="G960" s="1" t="s">
        <v>52</v>
      </c>
      <c r="H960" s="1" t="s">
        <v>121</v>
      </c>
      <c r="I960" s="1" t="s">
        <v>84</v>
      </c>
      <c r="J960" s="1" t="s">
        <v>122</v>
      </c>
      <c r="K960" s="1" t="s">
        <v>11811</v>
      </c>
      <c r="L960" s="1"/>
      <c r="M960" s="20">
        <f t="shared" si="14"/>
        <v>1</v>
      </c>
    </row>
    <row r="961" spans="1:13" ht="20.100000000000001" customHeight="1" x14ac:dyDescent="0.15">
      <c r="A961" s="1" t="s">
        <v>11637</v>
      </c>
      <c r="B961" s="1" t="s">
        <v>11795</v>
      </c>
      <c r="C961" s="1" t="s">
        <v>11812</v>
      </c>
      <c r="D961" s="1" t="s">
        <v>50</v>
      </c>
      <c r="E961" s="1" t="s">
        <v>51</v>
      </c>
      <c r="F961" s="1" t="s">
        <v>51</v>
      </c>
      <c r="G961" s="1" t="s">
        <v>52</v>
      </c>
      <c r="H961" s="1" t="s">
        <v>121</v>
      </c>
      <c r="I961" s="1" t="s">
        <v>84</v>
      </c>
      <c r="J961" s="1" t="s">
        <v>122</v>
      </c>
      <c r="K961" s="1" t="s">
        <v>11813</v>
      </c>
      <c r="L961" s="1"/>
      <c r="M961" s="20">
        <f t="shared" si="14"/>
        <v>1</v>
      </c>
    </row>
    <row r="962" spans="1:13" ht="20.100000000000001" customHeight="1" x14ac:dyDescent="0.15">
      <c r="A962" s="1" t="s">
        <v>11637</v>
      </c>
      <c r="B962" s="1" t="s">
        <v>11795</v>
      </c>
      <c r="C962" s="1" t="s">
        <v>11814</v>
      </c>
      <c r="D962" s="1" t="s">
        <v>50</v>
      </c>
      <c r="E962" s="1" t="s">
        <v>51</v>
      </c>
      <c r="F962" s="1" t="s">
        <v>51</v>
      </c>
      <c r="G962" s="1" t="s">
        <v>52</v>
      </c>
      <c r="H962" s="1" t="s">
        <v>121</v>
      </c>
      <c r="I962" s="1" t="s">
        <v>84</v>
      </c>
      <c r="J962" s="1" t="s">
        <v>122</v>
      </c>
      <c r="K962" s="1" t="s">
        <v>11815</v>
      </c>
      <c r="L962" s="1"/>
      <c r="M962" s="20">
        <f t="shared" si="14"/>
        <v>1</v>
      </c>
    </row>
    <row r="963" spans="1:13" ht="20.100000000000001" customHeight="1" x14ac:dyDescent="0.15">
      <c r="A963" s="1" t="s">
        <v>11637</v>
      </c>
      <c r="B963" s="1" t="s">
        <v>11795</v>
      </c>
      <c r="C963" s="1" t="s">
        <v>11816</v>
      </c>
      <c r="D963" s="1" t="s">
        <v>50</v>
      </c>
      <c r="E963" s="1" t="s">
        <v>51</v>
      </c>
      <c r="F963" s="1" t="s">
        <v>51</v>
      </c>
      <c r="G963" s="1" t="s">
        <v>52</v>
      </c>
      <c r="H963" s="1" t="s">
        <v>121</v>
      </c>
      <c r="I963" s="1" t="s">
        <v>84</v>
      </c>
      <c r="J963" s="1" t="s">
        <v>122</v>
      </c>
      <c r="K963" s="1" t="s">
        <v>11817</v>
      </c>
      <c r="L963" s="1"/>
      <c r="M963" s="20">
        <f t="shared" si="14"/>
        <v>1</v>
      </c>
    </row>
    <row r="964" spans="1:13" ht="20.100000000000001" customHeight="1" x14ac:dyDescent="0.15">
      <c r="A964" s="1" t="s">
        <v>11637</v>
      </c>
      <c r="B964" s="1" t="s">
        <v>11795</v>
      </c>
      <c r="C964" s="1" t="s">
        <v>11818</v>
      </c>
      <c r="D964" s="1" t="s">
        <v>50</v>
      </c>
      <c r="E964" s="1" t="s">
        <v>51</v>
      </c>
      <c r="F964" s="1" t="s">
        <v>51</v>
      </c>
      <c r="G964" s="1" t="s">
        <v>52</v>
      </c>
      <c r="H964" s="1" t="s">
        <v>121</v>
      </c>
      <c r="I964" s="1" t="s">
        <v>84</v>
      </c>
      <c r="J964" s="1" t="s">
        <v>122</v>
      </c>
      <c r="K964" s="1" t="s">
        <v>11819</v>
      </c>
      <c r="L964" s="1"/>
      <c r="M964" s="20">
        <f t="shared" si="14"/>
        <v>1</v>
      </c>
    </row>
    <row r="965" spans="1:13" ht="20.100000000000001" customHeight="1" x14ac:dyDescent="0.15">
      <c r="A965" s="1" t="s">
        <v>11637</v>
      </c>
      <c r="B965" s="1" t="s">
        <v>11795</v>
      </c>
      <c r="C965" s="1" t="s">
        <v>11820</v>
      </c>
      <c r="D965" s="1" t="s">
        <v>50</v>
      </c>
      <c r="E965" s="1" t="s">
        <v>51</v>
      </c>
      <c r="F965" s="1" t="s">
        <v>51</v>
      </c>
      <c r="G965" s="1" t="s">
        <v>52</v>
      </c>
      <c r="H965" s="1" t="s">
        <v>121</v>
      </c>
      <c r="I965" s="1" t="s">
        <v>84</v>
      </c>
      <c r="J965" s="1" t="s">
        <v>122</v>
      </c>
      <c r="K965" s="1" t="s">
        <v>11821</v>
      </c>
      <c r="L965" s="1"/>
      <c r="M965" s="20">
        <f t="shared" si="14"/>
        <v>1</v>
      </c>
    </row>
    <row r="966" spans="1:13" ht="20.100000000000001" customHeight="1" x14ac:dyDescent="0.15">
      <c r="A966" s="1" t="s">
        <v>11637</v>
      </c>
      <c r="B966" s="1" t="s">
        <v>11795</v>
      </c>
      <c r="C966" s="1" t="s">
        <v>11822</v>
      </c>
      <c r="D966" s="1" t="s">
        <v>50</v>
      </c>
      <c r="E966" s="1" t="s">
        <v>51</v>
      </c>
      <c r="F966" s="1" t="s">
        <v>51</v>
      </c>
      <c r="G966" s="1" t="s">
        <v>52</v>
      </c>
      <c r="H966" s="1" t="s">
        <v>121</v>
      </c>
      <c r="I966" s="1" t="s">
        <v>84</v>
      </c>
      <c r="J966" s="1" t="s">
        <v>122</v>
      </c>
      <c r="K966" s="1" t="s">
        <v>11823</v>
      </c>
      <c r="L966" s="1"/>
      <c r="M966" s="20">
        <f t="shared" si="14"/>
        <v>1</v>
      </c>
    </row>
    <row r="967" spans="1:13" ht="20.100000000000001" customHeight="1" x14ac:dyDescent="0.15">
      <c r="A967" s="1" t="s">
        <v>11637</v>
      </c>
      <c r="B967" s="1" t="s">
        <v>11795</v>
      </c>
      <c r="C967" s="1" t="s">
        <v>11824</v>
      </c>
      <c r="D967" s="1" t="s">
        <v>50</v>
      </c>
      <c r="E967" s="1" t="s">
        <v>51</v>
      </c>
      <c r="F967" s="1" t="s">
        <v>51</v>
      </c>
      <c r="G967" s="1" t="s">
        <v>52</v>
      </c>
      <c r="H967" s="1" t="s">
        <v>121</v>
      </c>
      <c r="I967" s="1" t="s">
        <v>84</v>
      </c>
      <c r="J967" s="1" t="s">
        <v>122</v>
      </c>
      <c r="K967" s="1" t="s">
        <v>11825</v>
      </c>
      <c r="L967" s="1"/>
      <c r="M967" s="20">
        <f t="shared" ref="M967:M1030" si="15">IF(F967="○",1,0)</f>
        <v>1</v>
      </c>
    </row>
    <row r="968" spans="1:13" ht="20.100000000000001" customHeight="1" x14ac:dyDescent="0.15">
      <c r="A968" s="1" t="s">
        <v>11637</v>
      </c>
      <c r="B968" s="1" t="s">
        <v>11795</v>
      </c>
      <c r="C968" s="1" t="s">
        <v>11826</v>
      </c>
      <c r="D968" s="1" t="s">
        <v>50</v>
      </c>
      <c r="E968" s="1" t="s">
        <v>51</v>
      </c>
      <c r="F968" s="1" t="s">
        <v>51</v>
      </c>
      <c r="G968" s="1" t="s">
        <v>52</v>
      </c>
      <c r="H968" s="1" t="s">
        <v>121</v>
      </c>
      <c r="I968" s="1" t="s">
        <v>84</v>
      </c>
      <c r="J968" s="1" t="s">
        <v>122</v>
      </c>
      <c r="K968" s="1" t="s">
        <v>11827</v>
      </c>
      <c r="L968" s="1"/>
      <c r="M968" s="20">
        <f t="shared" si="15"/>
        <v>1</v>
      </c>
    </row>
    <row r="969" spans="1:13" ht="20.100000000000001" customHeight="1" x14ac:dyDescent="0.15">
      <c r="A969" s="1" t="s">
        <v>11637</v>
      </c>
      <c r="B969" s="1" t="s">
        <v>11795</v>
      </c>
      <c r="C969" s="1" t="s">
        <v>11828</v>
      </c>
      <c r="D969" s="1" t="s">
        <v>78</v>
      </c>
      <c r="E969" s="1" t="s">
        <v>51</v>
      </c>
      <c r="F969" s="1" t="s">
        <v>51</v>
      </c>
      <c r="G969" s="1" t="s">
        <v>52</v>
      </c>
      <c r="H969" s="1" t="s">
        <v>121</v>
      </c>
      <c r="I969" s="1" t="s">
        <v>84</v>
      </c>
      <c r="J969" s="1" t="s">
        <v>122</v>
      </c>
      <c r="K969" s="1" t="s">
        <v>11829</v>
      </c>
      <c r="L969" s="1"/>
      <c r="M969" s="20">
        <f t="shared" si="15"/>
        <v>1</v>
      </c>
    </row>
    <row r="970" spans="1:13" ht="20.100000000000001" customHeight="1" x14ac:dyDescent="0.15">
      <c r="A970" s="1" t="s">
        <v>11637</v>
      </c>
      <c r="B970" s="1" t="s">
        <v>11795</v>
      </c>
      <c r="C970" s="1" t="s">
        <v>11830</v>
      </c>
      <c r="D970" s="1" t="s">
        <v>78</v>
      </c>
      <c r="E970" s="1" t="s">
        <v>51</v>
      </c>
      <c r="F970" s="1" t="s">
        <v>51</v>
      </c>
      <c r="G970" s="1" t="s">
        <v>52</v>
      </c>
      <c r="H970" s="1" t="s">
        <v>121</v>
      </c>
      <c r="I970" s="1" t="s">
        <v>84</v>
      </c>
      <c r="J970" s="1" t="s">
        <v>122</v>
      </c>
      <c r="K970" s="1" t="s">
        <v>11831</v>
      </c>
      <c r="L970" s="1"/>
      <c r="M970" s="20">
        <f t="shared" si="15"/>
        <v>1</v>
      </c>
    </row>
    <row r="971" spans="1:13" ht="20.100000000000001" customHeight="1" x14ac:dyDescent="0.15">
      <c r="A971" s="1" t="s">
        <v>11637</v>
      </c>
      <c r="B971" s="1" t="s">
        <v>11795</v>
      </c>
      <c r="C971" s="1" t="s">
        <v>11832</v>
      </c>
      <c r="D971" s="1" t="s">
        <v>78</v>
      </c>
      <c r="E971" s="1" t="s">
        <v>51</v>
      </c>
      <c r="F971" s="1" t="s">
        <v>81</v>
      </c>
      <c r="G971" s="1" t="s">
        <v>82</v>
      </c>
      <c r="H971" s="1" t="s">
        <v>83</v>
      </c>
      <c r="I971" s="1" t="s">
        <v>84</v>
      </c>
      <c r="J971" s="1" t="s">
        <v>9120</v>
      </c>
      <c r="K971" s="1" t="s">
        <v>11833</v>
      </c>
      <c r="L971" s="1"/>
      <c r="M971" s="20">
        <f t="shared" si="15"/>
        <v>0</v>
      </c>
    </row>
    <row r="972" spans="1:13" ht="20.100000000000001" customHeight="1" x14ac:dyDescent="0.15">
      <c r="A972" s="1" t="s">
        <v>11637</v>
      </c>
      <c r="B972" s="1" t="s">
        <v>11795</v>
      </c>
      <c r="C972" s="1" t="s">
        <v>11834</v>
      </c>
      <c r="D972" s="1" t="s">
        <v>78</v>
      </c>
      <c r="E972" s="1" t="s">
        <v>51</v>
      </c>
      <c r="F972" s="1" t="s">
        <v>51</v>
      </c>
      <c r="G972" s="1" t="s">
        <v>52</v>
      </c>
      <c r="H972" s="1" t="s">
        <v>121</v>
      </c>
      <c r="I972" s="1" t="s">
        <v>84</v>
      </c>
      <c r="J972" s="1" t="s">
        <v>122</v>
      </c>
      <c r="K972" s="1" t="s">
        <v>11835</v>
      </c>
      <c r="L972" s="1"/>
      <c r="M972" s="20">
        <f t="shared" si="15"/>
        <v>1</v>
      </c>
    </row>
    <row r="973" spans="1:13" ht="20.100000000000001" customHeight="1" x14ac:dyDescent="0.15">
      <c r="A973" s="1" t="s">
        <v>11637</v>
      </c>
      <c r="B973" s="1" t="s">
        <v>11795</v>
      </c>
      <c r="C973" s="1" t="s">
        <v>11836</v>
      </c>
      <c r="D973" s="1" t="s">
        <v>78</v>
      </c>
      <c r="E973" s="1" t="s">
        <v>51</v>
      </c>
      <c r="F973" s="1" t="s">
        <v>51</v>
      </c>
      <c r="G973" s="1" t="s">
        <v>52</v>
      </c>
      <c r="H973" s="1" t="s">
        <v>121</v>
      </c>
      <c r="I973" s="1" t="s">
        <v>84</v>
      </c>
      <c r="J973" s="1" t="s">
        <v>122</v>
      </c>
      <c r="K973" s="1" t="s">
        <v>11837</v>
      </c>
      <c r="L973" s="1"/>
      <c r="M973" s="20">
        <f t="shared" si="15"/>
        <v>1</v>
      </c>
    </row>
    <row r="974" spans="1:13" ht="20.100000000000001" customHeight="1" x14ac:dyDescent="0.15">
      <c r="A974" s="1" t="s">
        <v>11637</v>
      </c>
      <c r="B974" s="1" t="s">
        <v>11795</v>
      </c>
      <c r="C974" s="1" t="s">
        <v>11838</v>
      </c>
      <c r="D974" s="1" t="s">
        <v>78</v>
      </c>
      <c r="E974" s="1" t="s">
        <v>51</v>
      </c>
      <c r="F974" s="1" t="s">
        <v>51</v>
      </c>
      <c r="G974" s="1" t="s">
        <v>52</v>
      </c>
      <c r="H974" s="1" t="s">
        <v>121</v>
      </c>
      <c r="I974" s="1" t="s">
        <v>84</v>
      </c>
      <c r="J974" s="1" t="s">
        <v>122</v>
      </c>
      <c r="K974" s="1" t="s">
        <v>11839</v>
      </c>
      <c r="L974" s="1"/>
      <c r="M974" s="20">
        <f t="shared" si="15"/>
        <v>1</v>
      </c>
    </row>
    <row r="975" spans="1:13" ht="20.100000000000001" customHeight="1" x14ac:dyDescent="0.15">
      <c r="A975" s="1" t="s">
        <v>11637</v>
      </c>
      <c r="B975" s="1" t="s">
        <v>11795</v>
      </c>
      <c r="C975" s="1" t="s">
        <v>11840</v>
      </c>
      <c r="D975" s="1" t="s">
        <v>78</v>
      </c>
      <c r="E975" s="1" t="s">
        <v>51</v>
      </c>
      <c r="F975" s="1" t="s">
        <v>51</v>
      </c>
      <c r="G975" s="1" t="s">
        <v>52</v>
      </c>
      <c r="H975" s="1" t="s">
        <v>121</v>
      </c>
      <c r="I975" s="1" t="s">
        <v>84</v>
      </c>
      <c r="J975" s="1" t="s">
        <v>122</v>
      </c>
      <c r="K975" s="1" t="s">
        <v>11841</v>
      </c>
      <c r="L975" s="1"/>
      <c r="M975" s="20">
        <f t="shared" si="15"/>
        <v>1</v>
      </c>
    </row>
    <row r="976" spans="1:13" ht="20.100000000000001" customHeight="1" x14ac:dyDescent="0.15">
      <c r="A976" s="1" t="s">
        <v>11637</v>
      </c>
      <c r="B976" s="1" t="s">
        <v>11795</v>
      </c>
      <c r="C976" s="1" t="s">
        <v>11842</v>
      </c>
      <c r="D976" s="1" t="s">
        <v>78</v>
      </c>
      <c r="E976" s="1" t="s">
        <v>51</v>
      </c>
      <c r="F976" s="1" t="s">
        <v>51</v>
      </c>
      <c r="G976" s="1" t="s">
        <v>52</v>
      </c>
      <c r="H976" s="1" t="s">
        <v>121</v>
      </c>
      <c r="I976" s="1" t="s">
        <v>84</v>
      </c>
      <c r="J976" s="1" t="s">
        <v>122</v>
      </c>
      <c r="K976" s="1" t="s">
        <v>11843</v>
      </c>
      <c r="L976" s="1"/>
      <c r="M976" s="20">
        <f t="shared" si="15"/>
        <v>1</v>
      </c>
    </row>
    <row r="977" spans="1:13" ht="20.100000000000001" customHeight="1" x14ac:dyDescent="0.15">
      <c r="A977" s="1" t="s">
        <v>11637</v>
      </c>
      <c r="B977" s="1" t="s">
        <v>11795</v>
      </c>
      <c r="C977" s="1" t="s">
        <v>11844</v>
      </c>
      <c r="D977" s="1" t="s">
        <v>78</v>
      </c>
      <c r="E977" s="1" t="s">
        <v>51</v>
      </c>
      <c r="F977" s="1" t="s">
        <v>51</v>
      </c>
      <c r="G977" s="1" t="s">
        <v>52</v>
      </c>
      <c r="H977" s="1" t="s">
        <v>121</v>
      </c>
      <c r="I977" s="1" t="s">
        <v>84</v>
      </c>
      <c r="J977" s="1" t="s">
        <v>122</v>
      </c>
      <c r="K977" s="1" t="s">
        <v>11845</v>
      </c>
      <c r="L977" s="1"/>
      <c r="M977" s="20">
        <f t="shared" si="15"/>
        <v>1</v>
      </c>
    </row>
    <row r="978" spans="1:13" ht="20.100000000000001" customHeight="1" x14ac:dyDescent="0.15">
      <c r="A978" s="1" t="s">
        <v>11637</v>
      </c>
      <c r="B978" s="1" t="s">
        <v>11795</v>
      </c>
      <c r="C978" s="1" t="s">
        <v>11846</v>
      </c>
      <c r="D978" s="1" t="s">
        <v>78</v>
      </c>
      <c r="E978" s="1" t="s">
        <v>51</v>
      </c>
      <c r="F978" s="1" t="s">
        <v>51</v>
      </c>
      <c r="G978" s="1" t="s">
        <v>52</v>
      </c>
      <c r="H978" s="1" t="s">
        <v>121</v>
      </c>
      <c r="I978" s="1" t="s">
        <v>84</v>
      </c>
      <c r="J978" s="1" t="s">
        <v>122</v>
      </c>
      <c r="K978" s="1" t="s">
        <v>11847</v>
      </c>
      <c r="L978" s="1"/>
      <c r="M978" s="20">
        <f t="shared" si="15"/>
        <v>1</v>
      </c>
    </row>
    <row r="979" spans="1:13" ht="20.100000000000001" customHeight="1" x14ac:dyDescent="0.15">
      <c r="A979" s="1" t="s">
        <v>11637</v>
      </c>
      <c r="B979" s="1" t="s">
        <v>11795</v>
      </c>
      <c r="C979" s="1" t="s">
        <v>11848</v>
      </c>
      <c r="D979" s="1" t="s">
        <v>78</v>
      </c>
      <c r="E979" s="1" t="s">
        <v>51</v>
      </c>
      <c r="F979" s="1" t="s">
        <v>51</v>
      </c>
      <c r="G979" s="1" t="s">
        <v>52</v>
      </c>
      <c r="H979" s="1" t="s">
        <v>121</v>
      </c>
      <c r="I979" s="1" t="s">
        <v>84</v>
      </c>
      <c r="J979" s="1" t="s">
        <v>122</v>
      </c>
      <c r="K979" s="1" t="s">
        <v>11849</v>
      </c>
      <c r="L979" s="1"/>
      <c r="M979" s="20">
        <f t="shared" si="15"/>
        <v>1</v>
      </c>
    </row>
    <row r="980" spans="1:13" ht="20.100000000000001" customHeight="1" x14ac:dyDescent="0.15">
      <c r="A980" s="1" t="s">
        <v>11637</v>
      </c>
      <c r="B980" s="1" t="s">
        <v>11795</v>
      </c>
      <c r="C980" s="1" t="s">
        <v>11850</v>
      </c>
      <c r="D980" s="1" t="s">
        <v>78</v>
      </c>
      <c r="E980" s="1" t="s">
        <v>51</v>
      </c>
      <c r="F980" s="1" t="s">
        <v>51</v>
      </c>
      <c r="G980" s="1" t="s">
        <v>52</v>
      </c>
      <c r="H980" s="1" t="s">
        <v>121</v>
      </c>
      <c r="I980" s="1" t="s">
        <v>84</v>
      </c>
      <c r="J980" s="1" t="s">
        <v>122</v>
      </c>
      <c r="K980" s="1" t="s">
        <v>11851</v>
      </c>
      <c r="L980" s="1"/>
      <c r="M980" s="20">
        <f t="shared" si="15"/>
        <v>1</v>
      </c>
    </row>
    <row r="981" spans="1:13" ht="20.100000000000001" customHeight="1" x14ac:dyDescent="0.15">
      <c r="A981" s="1" t="s">
        <v>11637</v>
      </c>
      <c r="B981" s="1" t="s">
        <v>11795</v>
      </c>
      <c r="C981" s="1" t="s">
        <v>11852</v>
      </c>
      <c r="D981" s="1" t="s">
        <v>78</v>
      </c>
      <c r="E981" s="1" t="s">
        <v>51</v>
      </c>
      <c r="F981" s="1" t="s">
        <v>51</v>
      </c>
      <c r="G981" s="1" t="s">
        <v>52</v>
      </c>
      <c r="H981" s="1" t="s">
        <v>121</v>
      </c>
      <c r="I981" s="1" t="s">
        <v>84</v>
      </c>
      <c r="J981" s="1" t="s">
        <v>122</v>
      </c>
      <c r="K981" s="1" t="s">
        <v>11853</v>
      </c>
      <c r="L981" s="1"/>
      <c r="M981" s="20">
        <f t="shared" si="15"/>
        <v>1</v>
      </c>
    </row>
    <row r="982" spans="1:13" ht="20.100000000000001" customHeight="1" x14ac:dyDescent="0.15">
      <c r="A982" s="1" t="s">
        <v>11637</v>
      </c>
      <c r="B982" s="1" t="s">
        <v>11795</v>
      </c>
      <c r="C982" s="1" t="s">
        <v>11854</v>
      </c>
      <c r="D982" s="1" t="s">
        <v>78</v>
      </c>
      <c r="E982" s="1" t="s">
        <v>51</v>
      </c>
      <c r="F982" s="1" t="s">
        <v>81</v>
      </c>
      <c r="G982" s="1" t="s">
        <v>82</v>
      </c>
      <c r="H982" s="1" t="s">
        <v>83</v>
      </c>
      <c r="I982" s="1" t="s">
        <v>84</v>
      </c>
      <c r="J982" s="1" t="s">
        <v>9120</v>
      </c>
      <c r="K982" s="1" t="s">
        <v>11855</v>
      </c>
      <c r="L982" s="1"/>
      <c r="M982" s="20">
        <f t="shared" si="15"/>
        <v>0</v>
      </c>
    </row>
    <row r="983" spans="1:13" ht="20.100000000000001" customHeight="1" x14ac:dyDescent="0.15">
      <c r="A983" s="1" t="s">
        <v>11637</v>
      </c>
      <c r="B983" s="1" t="s">
        <v>11795</v>
      </c>
      <c r="C983" s="1" t="s">
        <v>11856</v>
      </c>
      <c r="D983" s="1" t="s">
        <v>78</v>
      </c>
      <c r="E983" s="1" t="s">
        <v>51</v>
      </c>
      <c r="F983" s="1" t="s">
        <v>51</v>
      </c>
      <c r="G983" s="1" t="s">
        <v>52</v>
      </c>
      <c r="H983" s="1" t="s">
        <v>121</v>
      </c>
      <c r="I983" s="1" t="s">
        <v>84</v>
      </c>
      <c r="J983" s="1" t="s">
        <v>122</v>
      </c>
      <c r="K983" s="1" t="s">
        <v>11857</v>
      </c>
      <c r="L983" s="1"/>
      <c r="M983" s="20">
        <f t="shared" si="15"/>
        <v>1</v>
      </c>
    </row>
    <row r="984" spans="1:13" ht="20.100000000000001" customHeight="1" x14ac:dyDescent="0.15">
      <c r="A984" s="1" t="s">
        <v>11637</v>
      </c>
      <c r="B984" s="1" t="s">
        <v>11795</v>
      </c>
      <c r="C984" s="1" t="s">
        <v>11858</v>
      </c>
      <c r="D984" s="1" t="s">
        <v>849</v>
      </c>
      <c r="E984" s="1" t="s">
        <v>51</v>
      </c>
      <c r="F984" s="1" t="s">
        <v>26832</v>
      </c>
      <c r="G984" s="1" t="s">
        <v>82</v>
      </c>
      <c r="H984" s="1" t="s">
        <v>83</v>
      </c>
      <c r="I984" s="1" t="s">
        <v>84</v>
      </c>
      <c r="J984" s="1" t="s">
        <v>9120</v>
      </c>
      <c r="K984" s="1" t="s">
        <v>11859</v>
      </c>
      <c r="L984" s="1"/>
      <c r="M984" s="20">
        <f t="shared" si="15"/>
        <v>0</v>
      </c>
    </row>
    <row r="985" spans="1:13" ht="20.100000000000001" customHeight="1" x14ac:dyDescent="0.15">
      <c r="A985" s="1" t="s">
        <v>11637</v>
      </c>
      <c r="B985" s="1" t="s">
        <v>11795</v>
      </c>
      <c r="C985" s="1" t="s">
        <v>11860</v>
      </c>
      <c r="D985" s="1" t="s">
        <v>849</v>
      </c>
      <c r="E985" s="1" t="s">
        <v>51</v>
      </c>
      <c r="F985" s="1" t="s">
        <v>26832</v>
      </c>
      <c r="G985" s="1" t="s">
        <v>82</v>
      </c>
      <c r="H985" s="1" t="s">
        <v>83</v>
      </c>
      <c r="I985" s="1" t="s">
        <v>84</v>
      </c>
      <c r="J985" s="1" t="s">
        <v>9120</v>
      </c>
      <c r="K985" s="1" t="s">
        <v>11861</v>
      </c>
      <c r="L985" s="1"/>
      <c r="M985" s="20">
        <f t="shared" si="15"/>
        <v>0</v>
      </c>
    </row>
    <row r="986" spans="1:13" ht="20.100000000000001" customHeight="1" x14ac:dyDescent="0.15">
      <c r="A986" s="1" t="s">
        <v>11637</v>
      </c>
      <c r="B986" s="1" t="s">
        <v>11795</v>
      </c>
      <c r="C986" s="1" t="s">
        <v>11862</v>
      </c>
      <c r="D986" s="1" t="s">
        <v>849</v>
      </c>
      <c r="E986" s="1" t="s">
        <v>51</v>
      </c>
      <c r="F986" s="1" t="s">
        <v>10720</v>
      </c>
      <c r="G986" s="1" t="s">
        <v>52</v>
      </c>
      <c r="H986" s="1" t="s">
        <v>121</v>
      </c>
      <c r="I986" s="1" t="s">
        <v>84</v>
      </c>
      <c r="J986" s="1" t="s">
        <v>122</v>
      </c>
      <c r="K986" s="1" t="s">
        <v>11863</v>
      </c>
      <c r="L986" s="1"/>
      <c r="M986" s="20">
        <f t="shared" si="15"/>
        <v>0</v>
      </c>
    </row>
    <row r="987" spans="1:13" ht="20.100000000000001" customHeight="1" x14ac:dyDescent="0.15">
      <c r="A987" s="1" t="s">
        <v>11637</v>
      </c>
      <c r="B987" s="1" t="s">
        <v>11864</v>
      </c>
      <c r="C987" s="1" t="s">
        <v>11865</v>
      </c>
      <c r="D987" s="1" t="s">
        <v>50</v>
      </c>
      <c r="E987" s="1" t="s">
        <v>51</v>
      </c>
      <c r="F987" s="1" t="s">
        <v>51</v>
      </c>
      <c r="G987" s="1" t="s">
        <v>52</v>
      </c>
      <c r="H987" s="1" t="s">
        <v>121</v>
      </c>
      <c r="I987" s="1" t="s">
        <v>84</v>
      </c>
      <c r="J987" s="1" t="s">
        <v>122</v>
      </c>
      <c r="K987" s="1" t="s">
        <v>11866</v>
      </c>
      <c r="L987" s="1"/>
      <c r="M987" s="20">
        <f t="shared" si="15"/>
        <v>1</v>
      </c>
    </row>
    <row r="988" spans="1:13" ht="20.100000000000001" customHeight="1" x14ac:dyDescent="0.15">
      <c r="A988" s="1" t="s">
        <v>11637</v>
      </c>
      <c r="B988" s="1" t="s">
        <v>11864</v>
      </c>
      <c r="C988" s="1" t="s">
        <v>11867</v>
      </c>
      <c r="D988" s="1" t="s">
        <v>50</v>
      </c>
      <c r="E988" s="1" t="s">
        <v>51</v>
      </c>
      <c r="F988" s="1" t="s">
        <v>51</v>
      </c>
      <c r="G988" s="1" t="s">
        <v>52</v>
      </c>
      <c r="H988" s="1" t="s">
        <v>121</v>
      </c>
      <c r="I988" s="1" t="s">
        <v>84</v>
      </c>
      <c r="J988" s="1" t="s">
        <v>122</v>
      </c>
      <c r="K988" s="1" t="s">
        <v>11868</v>
      </c>
      <c r="L988" s="1"/>
      <c r="M988" s="20">
        <f t="shared" si="15"/>
        <v>1</v>
      </c>
    </row>
    <row r="989" spans="1:13" ht="20.100000000000001" customHeight="1" x14ac:dyDescent="0.15">
      <c r="A989" s="1" t="s">
        <v>11637</v>
      </c>
      <c r="B989" s="1" t="s">
        <v>11864</v>
      </c>
      <c r="C989" s="1" t="s">
        <v>11869</v>
      </c>
      <c r="D989" s="1" t="s">
        <v>50</v>
      </c>
      <c r="E989" s="1" t="s">
        <v>51</v>
      </c>
      <c r="F989" s="1" t="s">
        <v>51</v>
      </c>
      <c r="G989" s="1" t="s">
        <v>52</v>
      </c>
      <c r="H989" s="1" t="s">
        <v>121</v>
      </c>
      <c r="I989" s="1" t="s">
        <v>84</v>
      </c>
      <c r="J989" s="1" t="s">
        <v>122</v>
      </c>
      <c r="K989" s="1" t="s">
        <v>11870</v>
      </c>
      <c r="L989" s="1"/>
      <c r="M989" s="20">
        <f t="shared" si="15"/>
        <v>1</v>
      </c>
    </row>
    <row r="990" spans="1:13" ht="20.100000000000001" customHeight="1" x14ac:dyDescent="0.15">
      <c r="A990" s="1" t="s">
        <v>11637</v>
      </c>
      <c r="B990" s="1" t="s">
        <v>11864</v>
      </c>
      <c r="C990" s="1" t="s">
        <v>11871</v>
      </c>
      <c r="D990" s="1" t="s">
        <v>50</v>
      </c>
      <c r="E990" s="1" t="s">
        <v>51</v>
      </c>
      <c r="F990" s="1" t="s">
        <v>51</v>
      </c>
      <c r="G990" s="1" t="s">
        <v>52</v>
      </c>
      <c r="H990" s="1" t="s">
        <v>121</v>
      </c>
      <c r="I990" s="1" t="s">
        <v>84</v>
      </c>
      <c r="J990" s="1" t="s">
        <v>122</v>
      </c>
      <c r="K990" s="1" t="s">
        <v>11872</v>
      </c>
      <c r="L990" s="1"/>
      <c r="M990" s="20">
        <f t="shared" si="15"/>
        <v>1</v>
      </c>
    </row>
    <row r="991" spans="1:13" ht="20.100000000000001" customHeight="1" x14ac:dyDescent="0.15">
      <c r="A991" s="1" t="s">
        <v>11637</v>
      </c>
      <c r="B991" s="1" t="s">
        <v>11864</v>
      </c>
      <c r="C991" s="1" t="s">
        <v>11873</v>
      </c>
      <c r="D991" s="1" t="s">
        <v>50</v>
      </c>
      <c r="E991" s="1" t="s">
        <v>51</v>
      </c>
      <c r="F991" s="1" t="s">
        <v>51</v>
      </c>
      <c r="G991" s="1" t="s">
        <v>52</v>
      </c>
      <c r="H991" s="1" t="s">
        <v>121</v>
      </c>
      <c r="I991" s="1" t="s">
        <v>84</v>
      </c>
      <c r="J991" s="1" t="s">
        <v>122</v>
      </c>
      <c r="K991" s="1" t="s">
        <v>11874</v>
      </c>
      <c r="L991" s="1"/>
      <c r="M991" s="20">
        <f t="shared" si="15"/>
        <v>1</v>
      </c>
    </row>
    <row r="992" spans="1:13" ht="20.100000000000001" customHeight="1" x14ac:dyDescent="0.15">
      <c r="A992" s="1" t="s">
        <v>11637</v>
      </c>
      <c r="B992" s="1" t="s">
        <v>11864</v>
      </c>
      <c r="C992" s="1" t="s">
        <v>11875</v>
      </c>
      <c r="D992" s="1" t="s">
        <v>50</v>
      </c>
      <c r="E992" s="1" t="s">
        <v>51</v>
      </c>
      <c r="F992" s="1" t="s">
        <v>51</v>
      </c>
      <c r="G992" s="1" t="s">
        <v>52</v>
      </c>
      <c r="H992" s="1" t="s">
        <v>121</v>
      </c>
      <c r="I992" s="1" t="s">
        <v>84</v>
      </c>
      <c r="J992" s="1" t="s">
        <v>122</v>
      </c>
      <c r="K992" s="1" t="s">
        <v>11876</v>
      </c>
      <c r="L992" s="1"/>
      <c r="M992" s="20">
        <f t="shared" si="15"/>
        <v>1</v>
      </c>
    </row>
    <row r="993" spans="1:13" ht="20.100000000000001" customHeight="1" x14ac:dyDescent="0.15">
      <c r="A993" s="1" t="s">
        <v>11637</v>
      </c>
      <c r="B993" s="1" t="s">
        <v>11864</v>
      </c>
      <c r="C993" s="1" t="s">
        <v>11877</v>
      </c>
      <c r="D993" s="1" t="s">
        <v>50</v>
      </c>
      <c r="E993" s="1" t="s">
        <v>51</v>
      </c>
      <c r="F993" s="1" t="s">
        <v>51</v>
      </c>
      <c r="G993" s="1" t="s">
        <v>52</v>
      </c>
      <c r="H993" s="1" t="s">
        <v>121</v>
      </c>
      <c r="I993" s="1" t="s">
        <v>84</v>
      </c>
      <c r="J993" s="1" t="s">
        <v>122</v>
      </c>
      <c r="K993" s="1" t="s">
        <v>11878</v>
      </c>
      <c r="L993" s="1"/>
      <c r="M993" s="20">
        <f t="shared" si="15"/>
        <v>1</v>
      </c>
    </row>
    <row r="994" spans="1:13" ht="20.100000000000001" customHeight="1" x14ac:dyDescent="0.15">
      <c r="A994" s="1" t="s">
        <v>11637</v>
      </c>
      <c r="B994" s="1" t="s">
        <v>11864</v>
      </c>
      <c r="C994" s="1" t="s">
        <v>11879</v>
      </c>
      <c r="D994" s="1" t="s">
        <v>50</v>
      </c>
      <c r="E994" s="1" t="s">
        <v>51</v>
      </c>
      <c r="F994" s="1" t="s">
        <v>51</v>
      </c>
      <c r="G994" s="1" t="s">
        <v>52</v>
      </c>
      <c r="H994" s="1" t="s">
        <v>121</v>
      </c>
      <c r="I994" s="1" t="s">
        <v>84</v>
      </c>
      <c r="J994" s="1" t="s">
        <v>122</v>
      </c>
      <c r="K994" s="1" t="s">
        <v>11880</v>
      </c>
      <c r="L994" s="1"/>
      <c r="M994" s="20">
        <f t="shared" si="15"/>
        <v>1</v>
      </c>
    </row>
    <row r="995" spans="1:13" ht="20.100000000000001" customHeight="1" x14ac:dyDescent="0.15">
      <c r="A995" s="1" t="s">
        <v>11637</v>
      </c>
      <c r="B995" s="1" t="s">
        <v>11864</v>
      </c>
      <c r="C995" s="1" t="s">
        <v>11881</v>
      </c>
      <c r="D995" s="1" t="s">
        <v>78</v>
      </c>
      <c r="E995" s="1" t="s">
        <v>51</v>
      </c>
      <c r="F995" s="1" t="s">
        <v>51</v>
      </c>
      <c r="G995" s="1" t="s">
        <v>52</v>
      </c>
      <c r="H995" s="1" t="s">
        <v>121</v>
      </c>
      <c r="I995" s="1" t="s">
        <v>84</v>
      </c>
      <c r="J995" s="1" t="s">
        <v>122</v>
      </c>
      <c r="K995" s="1" t="s">
        <v>11882</v>
      </c>
      <c r="L995" s="1"/>
      <c r="M995" s="20">
        <f t="shared" si="15"/>
        <v>1</v>
      </c>
    </row>
    <row r="996" spans="1:13" ht="20.100000000000001" customHeight="1" x14ac:dyDescent="0.15">
      <c r="A996" s="1" t="s">
        <v>11637</v>
      </c>
      <c r="B996" s="1" t="s">
        <v>11864</v>
      </c>
      <c r="C996" s="1" t="s">
        <v>11883</v>
      </c>
      <c r="D996" s="1" t="s">
        <v>78</v>
      </c>
      <c r="E996" s="1" t="s">
        <v>51</v>
      </c>
      <c r="F996" s="1" t="s">
        <v>51</v>
      </c>
      <c r="G996" s="1" t="s">
        <v>52</v>
      </c>
      <c r="H996" s="1" t="s">
        <v>121</v>
      </c>
      <c r="I996" s="1" t="s">
        <v>84</v>
      </c>
      <c r="J996" s="1" t="s">
        <v>122</v>
      </c>
      <c r="K996" s="1" t="s">
        <v>11884</v>
      </c>
      <c r="L996" s="1"/>
      <c r="M996" s="20">
        <f t="shared" si="15"/>
        <v>1</v>
      </c>
    </row>
    <row r="997" spans="1:13" ht="20.100000000000001" customHeight="1" x14ac:dyDescent="0.15">
      <c r="A997" s="1" t="s">
        <v>11637</v>
      </c>
      <c r="B997" s="1" t="s">
        <v>11864</v>
      </c>
      <c r="C997" s="1" t="s">
        <v>11885</v>
      </c>
      <c r="D997" s="1" t="s">
        <v>78</v>
      </c>
      <c r="E997" s="1" t="s">
        <v>51</v>
      </c>
      <c r="F997" s="1" t="s">
        <v>51</v>
      </c>
      <c r="G997" s="1" t="s">
        <v>52</v>
      </c>
      <c r="H997" s="1" t="s">
        <v>121</v>
      </c>
      <c r="I997" s="1" t="s">
        <v>84</v>
      </c>
      <c r="J997" s="1" t="s">
        <v>122</v>
      </c>
      <c r="K997" s="1" t="s">
        <v>11886</v>
      </c>
      <c r="L997" s="1"/>
      <c r="M997" s="20">
        <f t="shared" si="15"/>
        <v>1</v>
      </c>
    </row>
    <row r="998" spans="1:13" ht="20.100000000000001" customHeight="1" x14ac:dyDescent="0.15">
      <c r="A998" s="1" t="s">
        <v>11637</v>
      </c>
      <c r="B998" s="1" t="s">
        <v>11864</v>
      </c>
      <c r="C998" s="1" t="s">
        <v>11887</v>
      </c>
      <c r="D998" s="1" t="s">
        <v>78</v>
      </c>
      <c r="E998" s="1" t="s">
        <v>51</v>
      </c>
      <c r="F998" s="1" t="s">
        <v>51</v>
      </c>
      <c r="G998" s="1" t="s">
        <v>52</v>
      </c>
      <c r="H998" s="1" t="s">
        <v>121</v>
      </c>
      <c r="I998" s="1" t="s">
        <v>84</v>
      </c>
      <c r="J998" s="1" t="s">
        <v>122</v>
      </c>
      <c r="K998" s="1" t="s">
        <v>11888</v>
      </c>
      <c r="L998" s="1"/>
      <c r="M998" s="20">
        <f t="shared" si="15"/>
        <v>1</v>
      </c>
    </row>
    <row r="999" spans="1:13" ht="20.100000000000001" customHeight="1" x14ac:dyDescent="0.15">
      <c r="A999" s="1" t="s">
        <v>11637</v>
      </c>
      <c r="B999" s="1" t="s">
        <v>11864</v>
      </c>
      <c r="C999" s="1" t="s">
        <v>11889</v>
      </c>
      <c r="D999" s="1" t="s">
        <v>78</v>
      </c>
      <c r="E999" s="1" t="s">
        <v>51</v>
      </c>
      <c r="F999" s="1" t="s">
        <v>51</v>
      </c>
      <c r="G999" s="1" t="s">
        <v>52</v>
      </c>
      <c r="H999" s="1" t="s">
        <v>121</v>
      </c>
      <c r="I999" s="1" t="s">
        <v>84</v>
      </c>
      <c r="J999" s="1" t="s">
        <v>122</v>
      </c>
      <c r="K999" s="1" t="s">
        <v>11890</v>
      </c>
      <c r="L999" s="1"/>
      <c r="M999" s="20">
        <f t="shared" si="15"/>
        <v>1</v>
      </c>
    </row>
    <row r="1000" spans="1:13" ht="20.100000000000001" customHeight="1" x14ac:dyDescent="0.15">
      <c r="A1000" s="1" t="s">
        <v>11637</v>
      </c>
      <c r="B1000" s="1" t="s">
        <v>11864</v>
      </c>
      <c r="C1000" s="1" t="s">
        <v>11891</v>
      </c>
      <c r="D1000" s="1" t="s">
        <v>849</v>
      </c>
      <c r="E1000" s="1" t="s">
        <v>51</v>
      </c>
      <c r="F1000" s="1" t="s">
        <v>26832</v>
      </c>
      <c r="G1000" s="1" t="s">
        <v>82</v>
      </c>
      <c r="H1000" s="1" t="s">
        <v>83</v>
      </c>
      <c r="I1000" s="1" t="s">
        <v>84</v>
      </c>
      <c r="J1000" s="1" t="s">
        <v>9120</v>
      </c>
      <c r="K1000" s="1" t="s">
        <v>11892</v>
      </c>
      <c r="L1000" s="1"/>
      <c r="M1000" s="20">
        <f t="shared" si="15"/>
        <v>0</v>
      </c>
    </row>
    <row r="1001" spans="1:13" ht="20.100000000000001" customHeight="1" x14ac:dyDescent="0.15">
      <c r="A1001" s="1" t="s">
        <v>11637</v>
      </c>
      <c r="B1001" s="1" t="s">
        <v>11893</v>
      </c>
      <c r="C1001" s="1" t="s">
        <v>11894</v>
      </c>
      <c r="D1001" s="1" t="s">
        <v>50</v>
      </c>
      <c r="E1001" s="1" t="s">
        <v>51</v>
      </c>
      <c r="F1001" s="1" t="s">
        <v>51</v>
      </c>
      <c r="G1001" s="1" t="s">
        <v>52</v>
      </c>
      <c r="H1001" s="1" t="s">
        <v>121</v>
      </c>
      <c r="I1001" s="1" t="s">
        <v>84</v>
      </c>
      <c r="J1001" s="1" t="s">
        <v>122</v>
      </c>
      <c r="K1001" s="1" t="s">
        <v>11895</v>
      </c>
      <c r="L1001" s="1"/>
      <c r="M1001" s="20">
        <f t="shared" si="15"/>
        <v>1</v>
      </c>
    </row>
    <row r="1002" spans="1:13" ht="20.100000000000001" customHeight="1" x14ac:dyDescent="0.15">
      <c r="A1002" s="1" t="s">
        <v>11637</v>
      </c>
      <c r="B1002" s="1" t="s">
        <v>11893</v>
      </c>
      <c r="C1002" s="1" t="s">
        <v>11896</v>
      </c>
      <c r="D1002" s="1" t="s">
        <v>50</v>
      </c>
      <c r="E1002" s="1" t="s">
        <v>51</v>
      </c>
      <c r="F1002" s="1" t="s">
        <v>51</v>
      </c>
      <c r="G1002" s="1" t="s">
        <v>52</v>
      </c>
      <c r="H1002" s="1" t="s">
        <v>121</v>
      </c>
      <c r="I1002" s="1" t="s">
        <v>84</v>
      </c>
      <c r="J1002" s="1" t="s">
        <v>122</v>
      </c>
      <c r="K1002" s="1" t="s">
        <v>11897</v>
      </c>
      <c r="L1002" s="1"/>
      <c r="M1002" s="20">
        <f t="shared" si="15"/>
        <v>1</v>
      </c>
    </row>
    <row r="1003" spans="1:13" ht="20.100000000000001" customHeight="1" x14ac:dyDescent="0.15">
      <c r="A1003" s="1" t="s">
        <v>11637</v>
      </c>
      <c r="B1003" s="1" t="s">
        <v>11893</v>
      </c>
      <c r="C1003" s="1" t="s">
        <v>11898</v>
      </c>
      <c r="D1003" s="1" t="s">
        <v>50</v>
      </c>
      <c r="E1003" s="1" t="s">
        <v>51</v>
      </c>
      <c r="F1003" s="1" t="s">
        <v>51</v>
      </c>
      <c r="G1003" s="1" t="s">
        <v>52</v>
      </c>
      <c r="H1003" s="1" t="s">
        <v>121</v>
      </c>
      <c r="I1003" s="1" t="s">
        <v>84</v>
      </c>
      <c r="J1003" s="1" t="s">
        <v>122</v>
      </c>
      <c r="K1003" s="1" t="s">
        <v>11899</v>
      </c>
      <c r="L1003" s="1"/>
      <c r="M1003" s="20">
        <f t="shared" si="15"/>
        <v>1</v>
      </c>
    </row>
    <row r="1004" spans="1:13" ht="20.100000000000001" customHeight="1" x14ac:dyDescent="0.15">
      <c r="A1004" s="1" t="s">
        <v>11637</v>
      </c>
      <c r="B1004" s="1" t="s">
        <v>11893</v>
      </c>
      <c r="C1004" s="1" t="s">
        <v>11900</v>
      </c>
      <c r="D1004" s="1" t="s">
        <v>50</v>
      </c>
      <c r="E1004" s="1" t="s">
        <v>51</v>
      </c>
      <c r="F1004" s="1" t="s">
        <v>51</v>
      </c>
      <c r="G1004" s="1" t="s">
        <v>52</v>
      </c>
      <c r="H1004" s="1" t="s">
        <v>121</v>
      </c>
      <c r="I1004" s="1" t="s">
        <v>84</v>
      </c>
      <c r="J1004" s="1" t="s">
        <v>122</v>
      </c>
      <c r="K1004" s="1" t="s">
        <v>11901</v>
      </c>
      <c r="L1004" s="1"/>
      <c r="M1004" s="20">
        <f t="shared" si="15"/>
        <v>1</v>
      </c>
    </row>
    <row r="1005" spans="1:13" ht="20.100000000000001" customHeight="1" x14ac:dyDescent="0.15">
      <c r="A1005" s="1" t="s">
        <v>11637</v>
      </c>
      <c r="B1005" s="1" t="s">
        <v>11893</v>
      </c>
      <c r="C1005" s="1" t="s">
        <v>11902</v>
      </c>
      <c r="D1005" s="1" t="s">
        <v>50</v>
      </c>
      <c r="E1005" s="1" t="s">
        <v>51</v>
      </c>
      <c r="F1005" s="1" t="s">
        <v>51</v>
      </c>
      <c r="G1005" s="1" t="s">
        <v>52</v>
      </c>
      <c r="H1005" s="1" t="s">
        <v>121</v>
      </c>
      <c r="I1005" s="1" t="s">
        <v>84</v>
      </c>
      <c r="J1005" s="1" t="s">
        <v>122</v>
      </c>
      <c r="K1005" s="1" t="s">
        <v>11903</v>
      </c>
      <c r="L1005" s="1"/>
      <c r="M1005" s="20">
        <f t="shared" si="15"/>
        <v>1</v>
      </c>
    </row>
    <row r="1006" spans="1:13" ht="20.100000000000001" customHeight="1" x14ac:dyDescent="0.15">
      <c r="A1006" s="1" t="s">
        <v>11637</v>
      </c>
      <c r="B1006" s="1" t="s">
        <v>11893</v>
      </c>
      <c r="C1006" s="1" t="s">
        <v>11904</v>
      </c>
      <c r="D1006" s="1" t="s">
        <v>50</v>
      </c>
      <c r="E1006" s="1" t="s">
        <v>51</v>
      </c>
      <c r="F1006" s="1" t="s">
        <v>81</v>
      </c>
      <c r="G1006" s="1" t="s">
        <v>82</v>
      </c>
      <c r="H1006" s="1" t="s">
        <v>180</v>
      </c>
      <c r="I1006" s="1" t="s">
        <v>84</v>
      </c>
      <c r="J1006" s="1" t="s">
        <v>632</v>
      </c>
      <c r="K1006" s="1" t="s">
        <v>11905</v>
      </c>
      <c r="L1006" s="1"/>
      <c r="M1006" s="20">
        <f t="shared" si="15"/>
        <v>0</v>
      </c>
    </row>
    <row r="1007" spans="1:13" ht="20.100000000000001" customHeight="1" x14ac:dyDescent="0.15">
      <c r="A1007" s="1" t="s">
        <v>11637</v>
      </c>
      <c r="B1007" s="1" t="s">
        <v>11893</v>
      </c>
      <c r="C1007" s="1" t="s">
        <v>11906</v>
      </c>
      <c r="D1007" s="1" t="s">
        <v>50</v>
      </c>
      <c r="E1007" s="1" t="s">
        <v>51</v>
      </c>
      <c r="F1007" s="1" t="s">
        <v>51</v>
      </c>
      <c r="G1007" s="1" t="s">
        <v>52</v>
      </c>
      <c r="H1007" s="1" t="s">
        <v>121</v>
      </c>
      <c r="I1007" s="1" t="s">
        <v>84</v>
      </c>
      <c r="J1007" s="1" t="s">
        <v>122</v>
      </c>
      <c r="K1007" s="1" t="s">
        <v>11907</v>
      </c>
      <c r="L1007" s="1"/>
      <c r="M1007" s="20">
        <f t="shared" si="15"/>
        <v>1</v>
      </c>
    </row>
    <row r="1008" spans="1:13" ht="20.100000000000001" customHeight="1" x14ac:dyDescent="0.15">
      <c r="A1008" s="1" t="s">
        <v>11637</v>
      </c>
      <c r="B1008" s="1" t="s">
        <v>11893</v>
      </c>
      <c r="C1008" s="1" t="s">
        <v>11908</v>
      </c>
      <c r="D1008" s="1" t="s">
        <v>50</v>
      </c>
      <c r="E1008" s="1" t="s">
        <v>51</v>
      </c>
      <c r="F1008" s="1" t="s">
        <v>51</v>
      </c>
      <c r="G1008" s="1" t="s">
        <v>52</v>
      </c>
      <c r="H1008" s="1" t="s">
        <v>121</v>
      </c>
      <c r="I1008" s="1" t="s">
        <v>84</v>
      </c>
      <c r="J1008" s="1" t="s">
        <v>122</v>
      </c>
      <c r="K1008" s="1" t="s">
        <v>11909</v>
      </c>
      <c r="L1008" s="1"/>
      <c r="M1008" s="20">
        <f t="shared" si="15"/>
        <v>1</v>
      </c>
    </row>
    <row r="1009" spans="1:13" ht="20.100000000000001" customHeight="1" x14ac:dyDescent="0.15">
      <c r="A1009" s="1" t="s">
        <v>11637</v>
      </c>
      <c r="B1009" s="1" t="s">
        <v>11893</v>
      </c>
      <c r="C1009" s="1" t="s">
        <v>11910</v>
      </c>
      <c r="D1009" s="1" t="s">
        <v>50</v>
      </c>
      <c r="E1009" s="1" t="s">
        <v>51</v>
      </c>
      <c r="F1009" s="1" t="s">
        <v>51</v>
      </c>
      <c r="G1009" s="1" t="s">
        <v>52</v>
      </c>
      <c r="H1009" s="1" t="s">
        <v>121</v>
      </c>
      <c r="I1009" s="1" t="s">
        <v>84</v>
      </c>
      <c r="J1009" s="1" t="s">
        <v>122</v>
      </c>
      <c r="K1009" s="1" t="s">
        <v>11911</v>
      </c>
      <c r="L1009" s="1"/>
      <c r="M1009" s="20">
        <f t="shared" si="15"/>
        <v>1</v>
      </c>
    </row>
    <row r="1010" spans="1:13" ht="20.100000000000001" customHeight="1" x14ac:dyDescent="0.15">
      <c r="A1010" s="1" t="s">
        <v>11637</v>
      </c>
      <c r="B1010" s="1" t="s">
        <v>11893</v>
      </c>
      <c r="C1010" s="1" t="s">
        <v>11912</v>
      </c>
      <c r="D1010" s="1" t="s">
        <v>50</v>
      </c>
      <c r="E1010" s="1" t="s">
        <v>51</v>
      </c>
      <c r="F1010" s="1" t="s">
        <v>51</v>
      </c>
      <c r="G1010" s="1" t="s">
        <v>52</v>
      </c>
      <c r="H1010" s="1" t="s">
        <v>121</v>
      </c>
      <c r="I1010" s="1" t="s">
        <v>84</v>
      </c>
      <c r="J1010" s="1" t="s">
        <v>122</v>
      </c>
      <c r="K1010" s="1" t="s">
        <v>11913</v>
      </c>
      <c r="L1010" s="1"/>
      <c r="M1010" s="20">
        <f t="shared" si="15"/>
        <v>1</v>
      </c>
    </row>
    <row r="1011" spans="1:13" ht="20.100000000000001" customHeight="1" x14ac:dyDescent="0.15">
      <c r="A1011" s="1" t="s">
        <v>11637</v>
      </c>
      <c r="B1011" s="1" t="s">
        <v>11893</v>
      </c>
      <c r="C1011" s="1" t="s">
        <v>11914</v>
      </c>
      <c r="D1011" s="1" t="s">
        <v>50</v>
      </c>
      <c r="E1011" s="1" t="s">
        <v>51</v>
      </c>
      <c r="F1011" s="1" t="s">
        <v>51</v>
      </c>
      <c r="G1011" s="1" t="s">
        <v>52</v>
      </c>
      <c r="H1011" s="1" t="s">
        <v>121</v>
      </c>
      <c r="I1011" s="1" t="s">
        <v>84</v>
      </c>
      <c r="J1011" s="1" t="s">
        <v>122</v>
      </c>
      <c r="K1011" s="1" t="s">
        <v>11915</v>
      </c>
      <c r="L1011" s="1"/>
      <c r="M1011" s="20">
        <f t="shared" si="15"/>
        <v>1</v>
      </c>
    </row>
    <row r="1012" spans="1:13" ht="20.100000000000001" customHeight="1" x14ac:dyDescent="0.15">
      <c r="A1012" s="1" t="s">
        <v>11637</v>
      </c>
      <c r="B1012" s="1" t="s">
        <v>11893</v>
      </c>
      <c r="C1012" s="1" t="s">
        <v>11916</v>
      </c>
      <c r="D1012" s="1" t="s">
        <v>50</v>
      </c>
      <c r="E1012" s="1" t="s">
        <v>51</v>
      </c>
      <c r="F1012" s="1" t="s">
        <v>51</v>
      </c>
      <c r="G1012" s="1" t="s">
        <v>52</v>
      </c>
      <c r="H1012" s="1" t="s">
        <v>121</v>
      </c>
      <c r="I1012" s="1" t="s">
        <v>84</v>
      </c>
      <c r="J1012" s="1" t="s">
        <v>122</v>
      </c>
      <c r="K1012" s="1" t="s">
        <v>11917</v>
      </c>
      <c r="L1012" s="1"/>
      <c r="M1012" s="20">
        <f t="shared" si="15"/>
        <v>1</v>
      </c>
    </row>
    <row r="1013" spans="1:13" ht="20.100000000000001" customHeight="1" x14ac:dyDescent="0.15">
      <c r="A1013" s="1" t="s">
        <v>11637</v>
      </c>
      <c r="B1013" s="1" t="s">
        <v>11893</v>
      </c>
      <c r="C1013" s="1" t="s">
        <v>11918</v>
      </c>
      <c r="D1013" s="1" t="s">
        <v>50</v>
      </c>
      <c r="E1013" s="1" t="s">
        <v>51</v>
      </c>
      <c r="F1013" s="1" t="s">
        <v>51</v>
      </c>
      <c r="G1013" s="1" t="s">
        <v>52</v>
      </c>
      <c r="H1013" s="1" t="s">
        <v>121</v>
      </c>
      <c r="I1013" s="1" t="s">
        <v>84</v>
      </c>
      <c r="J1013" s="1" t="s">
        <v>122</v>
      </c>
      <c r="K1013" s="1" t="s">
        <v>11919</v>
      </c>
      <c r="L1013" s="1"/>
      <c r="M1013" s="20">
        <f t="shared" si="15"/>
        <v>1</v>
      </c>
    </row>
    <row r="1014" spans="1:13" ht="20.100000000000001" customHeight="1" x14ac:dyDescent="0.15">
      <c r="A1014" s="1" t="s">
        <v>11637</v>
      </c>
      <c r="B1014" s="1" t="s">
        <v>11893</v>
      </c>
      <c r="C1014" s="1" t="s">
        <v>11920</v>
      </c>
      <c r="D1014" s="1" t="s">
        <v>50</v>
      </c>
      <c r="E1014" s="1" t="s">
        <v>51</v>
      </c>
      <c r="F1014" s="1" t="s">
        <v>51</v>
      </c>
      <c r="G1014" s="1" t="s">
        <v>52</v>
      </c>
      <c r="H1014" s="1" t="s">
        <v>121</v>
      </c>
      <c r="I1014" s="1" t="s">
        <v>84</v>
      </c>
      <c r="J1014" s="1" t="s">
        <v>122</v>
      </c>
      <c r="K1014" s="1" t="s">
        <v>11921</v>
      </c>
      <c r="L1014" s="1"/>
      <c r="M1014" s="20">
        <f t="shared" si="15"/>
        <v>1</v>
      </c>
    </row>
    <row r="1015" spans="1:13" ht="20.100000000000001" customHeight="1" x14ac:dyDescent="0.15">
      <c r="A1015" s="1" t="s">
        <v>11637</v>
      </c>
      <c r="B1015" s="1" t="s">
        <v>11893</v>
      </c>
      <c r="C1015" s="1" t="s">
        <v>11922</v>
      </c>
      <c r="D1015" s="1" t="s">
        <v>50</v>
      </c>
      <c r="E1015" s="1" t="s">
        <v>51</v>
      </c>
      <c r="F1015" s="1" t="s">
        <v>51</v>
      </c>
      <c r="G1015" s="1" t="s">
        <v>52</v>
      </c>
      <c r="H1015" s="1" t="s">
        <v>121</v>
      </c>
      <c r="I1015" s="1" t="s">
        <v>84</v>
      </c>
      <c r="J1015" s="1" t="s">
        <v>122</v>
      </c>
      <c r="K1015" s="1" t="s">
        <v>11923</v>
      </c>
      <c r="L1015" s="1"/>
      <c r="M1015" s="20">
        <f t="shared" si="15"/>
        <v>1</v>
      </c>
    </row>
    <row r="1016" spans="1:13" ht="20.100000000000001" customHeight="1" x14ac:dyDescent="0.15">
      <c r="A1016" s="1" t="s">
        <v>11637</v>
      </c>
      <c r="B1016" s="1" t="s">
        <v>11893</v>
      </c>
      <c r="C1016" s="1" t="s">
        <v>11924</v>
      </c>
      <c r="D1016" s="1" t="s">
        <v>50</v>
      </c>
      <c r="E1016" s="1" t="s">
        <v>51</v>
      </c>
      <c r="F1016" s="1" t="s">
        <v>51</v>
      </c>
      <c r="G1016" s="1" t="s">
        <v>52</v>
      </c>
      <c r="H1016" s="1" t="s">
        <v>121</v>
      </c>
      <c r="I1016" s="1" t="s">
        <v>84</v>
      </c>
      <c r="J1016" s="1" t="s">
        <v>122</v>
      </c>
      <c r="K1016" s="1" t="s">
        <v>11925</v>
      </c>
      <c r="L1016" s="1"/>
      <c r="M1016" s="20">
        <f t="shared" si="15"/>
        <v>1</v>
      </c>
    </row>
    <row r="1017" spans="1:13" ht="20.100000000000001" customHeight="1" x14ac:dyDescent="0.15">
      <c r="A1017" s="1" t="s">
        <v>11637</v>
      </c>
      <c r="B1017" s="1" t="s">
        <v>11893</v>
      </c>
      <c r="C1017" s="1" t="s">
        <v>11926</v>
      </c>
      <c r="D1017" s="1" t="s">
        <v>50</v>
      </c>
      <c r="E1017" s="1" t="s">
        <v>51</v>
      </c>
      <c r="F1017" s="1" t="s">
        <v>51</v>
      </c>
      <c r="G1017" s="1" t="s">
        <v>52</v>
      </c>
      <c r="H1017" s="1" t="s">
        <v>121</v>
      </c>
      <c r="I1017" s="1" t="s">
        <v>84</v>
      </c>
      <c r="J1017" s="1" t="s">
        <v>122</v>
      </c>
      <c r="K1017" s="1" t="s">
        <v>11927</v>
      </c>
      <c r="L1017" s="1"/>
      <c r="M1017" s="20">
        <f t="shared" si="15"/>
        <v>1</v>
      </c>
    </row>
    <row r="1018" spans="1:13" ht="20.100000000000001" customHeight="1" x14ac:dyDescent="0.15">
      <c r="A1018" s="1" t="s">
        <v>11637</v>
      </c>
      <c r="B1018" s="1" t="s">
        <v>11893</v>
      </c>
      <c r="C1018" s="1" t="s">
        <v>11928</v>
      </c>
      <c r="D1018" s="1" t="s">
        <v>78</v>
      </c>
      <c r="E1018" s="1" t="s">
        <v>51</v>
      </c>
      <c r="F1018" s="1" t="s">
        <v>51</v>
      </c>
      <c r="G1018" s="1" t="s">
        <v>52</v>
      </c>
      <c r="H1018" s="1" t="s">
        <v>121</v>
      </c>
      <c r="I1018" s="1" t="s">
        <v>84</v>
      </c>
      <c r="J1018" s="1" t="s">
        <v>122</v>
      </c>
      <c r="K1018" s="1" t="s">
        <v>11929</v>
      </c>
      <c r="L1018" s="1"/>
      <c r="M1018" s="20">
        <f t="shared" si="15"/>
        <v>1</v>
      </c>
    </row>
    <row r="1019" spans="1:13" ht="20.100000000000001" customHeight="1" x14ac:dyDescent="0.15">
      <c r="A1019" s="1" t="s">
        <v>11637</v>
      </c>
      <c r="B1019" s="1" t="s">
        <v>11893</v>
      </c>
      <c r="C1019" s="1" t="s">
        <v>11930</v>
      </c>
      <c r="D1019" s="1" t="s">
        <v>78</v>
      </c>
      <c r="E1019" s="1" t="s">
        <v>51</v>
      </c>
      <c r="F1019" s="1" t="s">
        <v>179</v>
      </c>
      <c r="G1019" s="1" t="s">
        <v>82</v>
      </c>
      <c r="H1019" s="1" t="s">
        <v>180</v>
      </c>
      <c r="I1019" s="1" t="s">
        <v>84</v>
      </c>
      <c r="J1019" s="1" t="s">
        <v>632</v>
      </c>
      <c r="K1019" s="1" t="s">
        <v>11931</v>
      </c>
      <c r="L1019" s="1"/>
      <c r="M1019" s="20">
        <f t="shared" si="15"/>
        <v>0</v>
      </c>
    </row>
    <row r="1020" spans="1:13" ht="20.100000000000001" customHeight="1" x14ac:dyDescent="0.15">
      <c r="A1020" s="1" t="s">
        <v>11637</v>
      </c>
      <c r="B1020" s="1" t="s">
        <v>11893</v>
      </c>
      <c r="C1020" s="1" t="s">
        <v>11932</v>
      </c>
      <c r="D1020" s="1" t="s">
        <v>78</v>
      </c>
      <c r="E1020" s="1" t="s">
        <v>51</v>
      </c>
      <c r="F1020" s="1" t="s">
        <v>179</v>
      </c>
      <c r="G1020" s="1" t="s">
        <v>82</v>
      </c>
      <c r="H1020" s="1" t="s">
        <v>180</v>
      </c>
      <c r="I1020" s="1" t="s">
        <v>84</v>
      </c>
      <c r="J1020" s="1" t="s">
        <v>632</v>
      </c>
      <c r="K1020" s="1" t="s">
        <v>11933</v>
      </c>
      <c r="L1020" s="1"/>
      <c r="M1020" s="20">
        <f t="shared" si="15"/>
        <v>0</v>
      </c>
    </row>
    <row r="1021" spans="1:13" ht="20.100000000000001" customHeight="1" x14ac:dyDescent="0.15">
      <c r="A1021" s="1" t="s">
        <v>11637</v>
      </c>
      <c r="B1021" s="1" t="s">
        <v>11893</v>
      </c>
      <c r="C1021" s="1" t="s">
        <v>11934</v>
      </c>
      <c r="D1021" s="1" t="s">
        <v>78</v>
      </c>
      <c r="E1021" s="1" t="s">
        <v>51</v>
      </c>
      <c r="F1021" s="1" t="s">
        <v>81</v>
      </c>
      <c r="G1021" s="1" t="s">
        <v>82</v>
      </c>
      <c r="H1021" s="1" t="s">
        <v>180</v>
      </c>
      <c r="I1021" s="1" t="s">
        <v>84</v>
      </c>
      <c r="J1021" s="1" t="s">
        <v>632</v>
      </c>
      <c r="K1021" s="1" t="s">
        <v>11935</v>
      </c>
      <c r="L1021" s="1"/>
      <c r="M1021" s="20">
        <f t="shared" si="15"/>
        <v>0</v>
      </c>
    </row>
    <row r="1022" spans="1:13" ht="20.100000000000001" customHeight="1" x14ac:dyDescent="0.15">
      <c r="A1022" s="1" t="s">
        <v>11637</v>
      </c>
      <c r="B1022" s="1" t="s">
        <v>11893</v>
      </c>
      <c r="C1022" s="1" t="s">
        <v>11936</v>
      </c>
      <c r="D1022" s="1" t="s">
        <v>78</v>
      </c>
      <c r="E1022" s="1" t="s">
        <v>51</v>
      </c>
      <c r="F1022" s="1" t="s">
        <v>51</v>
      </c>
      <c r="G1022" s="1" t="s">
        <v>52</v>
      </c>
      <c r="H1022" s="1" t="s">
        <v>121</v>
      </c>
      <c r="I1022" s="1" t="s">
        <v>84</v>
      </c>
      <c r="J1022" s="1" t="s">
        <v>122</v>
      </c>
      <c r="K1022" s="1" t="s">
        <v>11937</v>
      </c>
      <c r="L1022" s="1"/>
      <c r="M1022" s="20">
        <f t="shared" si="15"/>
        <v>1</v>
      </c>
    </row>
    <row r="1023" spans="1:13" ht="20.100000000000001" customHeight="1" x14ac:dyDescent="0.15">
      <c r="A1023" s="1" t="s">
        <v>11637</v>
      </c>
      <c r="B1023" s="1" t="s">
        <v>11893</v>
      </c>
      <c r="C1023" s="1" t="s">
        <v>11938</v>
      </c>
      <c r="D1023" s="1" t="s">
        <v>78</v>
      </c>
      <c r="E1023" s="1" t="s">
        <v>51</v>
      </c>
      <c r="F1023" s="1" t="s">
        <v>51</v>
      </c>
      <c r="G1023" s="1" t="s">
        <v>52</v>
      </c>
      <c r="H1023" s="1" t="s">
        <v>121</v>
      </c>
      <c r="I1023" s="1" t="s">
        <v>84</v>
      </c>
      <c r="J1023" s="1" t="s">
        <v>122</v>
      </c>
      <c r="K1023" s="1" t="s">
        <v>11939</v>
      </c>
      <c r="L1023" s="1"/>
      <c r="M1023" s="20">
        <f t="shared" si="15"/>
        <v>1</v>
      </c>
    </row>
    <row r="1024" spans="1:13" ht="20.100000000000001" customHeight="1" x14ac:dyDescent="0.15">
      <c r="A1024" s="1" t="s">
        <v>11637</v>
      </c>
      <c r="B1024" s="1" t="s">
        <v>11893</v>
      </c>
      <c r="C1024" s="1" t="s">
        <v>11940</v>
      </c>
      <c r="D1024" s="1" t="s">
        <v>78</v>
      </c>
      <c r="E1024" s="1" t="s">
        <v>51</v>
      </c>
      <c r="F1024" s="1" t="s">
        <v>51</v>
      </c>
      <c r="G1024" s="1" t="s">
        <v>52</v>
      </c>
      <c r="H1024" s="1" t="s">
        <v>121</v>
      </c>
      <c r="I1024" s="1" t="s">
        <v>84</v>
      </c>
      <c r="J1024" s="1" t="s">
        <v>122</v>
      </c>
      <c r="K1024" s="1" t="s">
        <v>11941</v>
      </c>
      <c r="L1024" s="1"/>
      <c r="M1024" s="20">
        <f t="shared" si="15"/>
        <v>1</v>
      </c>
    </row>
    <row r="1025" spans="1:13" ht="20.100000000000001" customHeight="1" x14ac:dyDescent="0.15">
      <c r="A1025" s="1" t="s">
        <v>11637</v>
      </c>
      <c r="B1025" s="1" t="s">
        <v>11893</v>
      </c>
      <c r="C1025" s="1" t="s">
        <v>11942</v>
      </c>
      <c r="D1025" s="1" t="s">
        <v>78</v>
      </c>
      <c r="E1025" s="1" t="s">
        <v>51</v>
      </c>
      <c r="F1025" s="1" t="s">
        <v>51</v>
      </c>
      <c r="G1025" s="1" t="s">
        <v>52</v>
      </c>
      <c r="H1025" s="1" t="s">
        <v>121</v>
      </c>
      <c r="I1025" s="1" t="s">
        <v>84</v>
      </c>
      <c r="J1025" s="1" t="s">
        <v>122</v>
      </c>
      <c r="K1025" s="1" t="s">
        <v>11943</v>
      </c>
      <c r="L1025" s="1"/>
      <c r="M1025" s="20">
        <f t="shared" si="15"/>
        <v>1</v>
      </c>
    </row>
    <row r="1026" spans="1:13" ht="20.100000000000001" customHeight="1" x14ac:dyDescent="0.15">
      <c r="A1026" s="1" t="s">
        <v>11637</v>
      </c>
      <c r="B1026" s="1" t="s">
        <v>11893</v>
      </c>
      <c r="C1026" s="1" t="s">
        <v>11944</v>
      </c>
      <c r="D1026" s="1" t="s">
        <v>78</v>
      </c>
      <c r="E1026" s="1" t="s">
        <v>51</v>
      </c>
      <c r="F1026" s="1" t="s">
        <v>51</v>
      </c>
      <c r="G1026" s="1" t="s">
        <v>52</v>
      </c>
      <c r="H1026" s="1" t="s">
        <v>121</v>
      </c>
      <c r="I1026" s="1" t="s">
        <v>84</v>
      </c>
      <c r="J1026" s="1" t="s">
        <v>122</v>
      </c>
      <c r="K1026" s="1" t="s">
        <v>11945</v>
      </c>
      <c r="L1026" s="1"/>
      <c r="M1026" s="20">
        <f t="shared" si="15"/>
        <v>1</v>
      </c>
    </row>
    <row r="1027" spans="1:13" ht="20.100000000000001" customHeight="1" x14ac:dyDescent="0.15">
      <c r="A1027" s="1" t="s">
        <v>11637</v>
      </c>
      <c r="B1027" s="1" t="s">
        <v>11893</v>
      </c>
      <c r="C1027" s="1" t="s">
        <v>11946</v>
      </c>
      <c r="D1027" s="1" t="s">
        <v>78</v>
      </c>
      <c r="E1027" s="1" t="s">
        <v>51</v>
      </c>
      <c r="F1027" s="1" t="s">
        <v>51</v>
      </c>
      <c r="G1027" s="1" t="s">
        <v>52</v>
      </c>
      <c r="H1027" s="1" t="s">
        <v>121</v>
      </c>
      <c r="I1027" s="1" t="s">
        <v>84</v>
      </c>
      <c r="J1027" s="1" t="s">
        <v>122</v>
      </c>
      <c r="K1027" s="1" t="s">
        <v>11947</v>
      </c>
      <c r="L1027" s="1"/>
      <c r="M1027" s="20">
        <f t="shared" si="15"/>
        <v>1</v>
      </c>
    </row>
    <row r="1028" spans="1:13" ht="20.100000000000001" customHeight="1" x14ac:dyDescent="0.15">
      <c r="A1028" s="1" t="s">
        <v>11637</v>
      </c>
      <c r="B1028" s="1" t="s">
        <v>11893</v>
      </c>
      <c r="C1028" s="1" t="s">
        <v>11948</v>
      </c>
      <c r="D1028" s="1" t="s">
        <v>78</v>
      </c>
      <c r="E1028" s="1" t="s">
        <v>51</v>
      </c>
      <c r="F1028" s="1" t="s">
        <v>51</v>
      </c>
      <c r="G1028" s="1" t="s">
        <v>52</v>
      </c>
      <c r="H1028" s="1" t="s">
        <v>121</v>
      </c>
      <c r="I1028" s="1" t="s">
        <v>84</v>
      </c>
      <c r="J1028" s="1" t="s">
        <v>122</v>
      </c>
      <c r="K1028" s="1" t="s">
        <v>11949</v>
      </c>
      <c r="L1028" s="1"/>
      <c r="M1028" s="20">
        <f t="shared" si="15"/>
        <v>1</v>
      </c>
    </row>
    <row r="1029" spans="1:13" ht="20.100000000000001" customHeight="1" x14ac:dyDescent="0.15">
      <c r="A1029" s="1" t="s">
        <v>11637</v>
      </c>
      <c r="B1029" s="1" t="s">
        <v>11893</v>
      </c>
      <c r="C1029" s="1" t="s">
        <v>11950</v>
      </c>
      <c r="D1029" s="1" t="s">
        <v>78</v>
      </c>
      <c r="E1029" s="1" t="s">
        <v>51</v>
      </c>
      <c r="F1029" s="1" t="s">
        <v>51</v>
      </c>
      <c r="G1029" s="1" t="s">
        <v>52</v>
      </c>
      <c r="H1029" s="1" t="s">
        <v>121</v>
      </c>
      <c r="I1029" s="1" t="s">
        <v>84</v>
      </c>
      <c r="J1029" s="1" t="s">
        <v>122</v>
      </c>
      <c r="K1029" s="1" t="s">
        <v>11951</v>
      </c>
      <c r="L1029" s="1"/>
      <c r="M1029" s="20">
        <f t="shared" si="15"/>
        <v>1</v>
      </c>
    </row>
    <row r="1030" spans="1:13" ht="20.100000000000001" customHeight="1" x14ac:dyDescent="0.15">
      <c r="A1030" s="1" t="s">
        <v>11637</v>
      </c>
      <c r="B1030" s="1" t="s">
        <v>11893</v>
      </c>
      <c r="C1030" s="1" t="s">
        <v>11952</v>
      </c>
      <c r="D1030" s="1" t="s">
        <v>78</v>
      </c>
      <c r="E1030" s="1" t="s">
        <v>51</v>
      </c>
      <c r="F1030" s="1" t="s">
        <v>179</v>
      </c>
      <c r="G1030" s="1" t="s">
        <v>82</v>
      </c>
      <c r="H1030" s="1" t="s">
        <v>83</v>
      </c>
      <c r="I1030" s="1" t="s">
        <v>84</v>
      </c>
      <c r="J1030" s="1" t="s">
        <v>9120</v>
      </c>
      <c r="K1030" s="1" t="s">
        <v>11953</v>
      </c>
      <c r="L1030" s="1"/>
      <c r="M1030" s="20">
        <f t="shared" si="15"/>
        <v>0</v>
      </c>
    </row>
    <row r="1031" spans="1:13" ht="20.100000000000001" customHeight="1" x14ac:dyDescent="0.15">
      <c r="A1031" s="1" t="s">
        <v>11637</v>
      </c>
      <c r="B1031" s="1" t="s">
        <v>11893</v>
      </c>
      <c r="C1031" s="1" t="s">
        <v>11954</v>
      </c>
      <c r="D1031" s="1" t="s">
        <v>78</v>
      </c>
      <c r="E1031" s="1" t="s">
        <v>51</v>
      </c>
      <c r="F1031" s="1" t="s">
        <v>51</v>
      </c>
      <c r="G1031" s="1" t="s">
        <v>52</v>
      </c>
      <c r="H1031" s="1" t="s">
        <v>121</v>
      </c>
      <c r="I1031" s="1" t="s">
        <v>84</v>
      </c>
      <c r="J1031" s="1" t="s">
        <v>122</v>
      </c>
      <c r="K1031" s="1" t="s">
        <v>11955</v>
      </c>
      <c r="L1031" s="1"/>
      <c r="M1031" s="20">
        <f t="shared" ref="M1031:M1094" si="16">IF(F1031="○",1,0)</f>
        <v>1</v>
      </c>
    </row>
    <row r="1032" spans="1:13" ht="20.100000000000001" customHeight="1" x14ac:dyDescent="0.15">
      <c r="A1032" s="1" t="s">
        <v>11637</v>
      </c>
      <c r="B1032" s="1" t="s">
        <v>11893</v>
      </c>
      <c r="C1032" s="1" t="s">
        <v>11956</v>
      </c>
      <c r="D1032" s="1" t="s">
        <v>849</v>
      </c>
      <c r="E1032" s="1" t="s">
        <v>51</v>
      </c>
      <c r="F1032" s="1" t="s">
        <v>26832</v>
      </c>
      <c r="G1032" s="1" t="s">
        <v>82</v>
      </c>
      <c r="H1032" s="1" t="s">
        <v>83</v>
      </c>
      <c r="I1032" s="1" t="s">
        <v>84</v>
      </c>
      <c r="J1032" s="1" t="s">
        <v>9120</v>
      </c>
      <c r="K1032" s="1" t="s">
        <v>11957</v>
      </c>
      <c r="L1032" s="1"/>
      <c r="M1032" s="20">
        <f t="shared" si="16"/>
        <v>0</v>
      </c>
    </row>
    <row r="1033" spans="1:13" ht="20.100000000000001" customHeight="1" x14ac:dyDescent="0.15">
      <c r="A1033" s="1" t="s">
        <v>11637</v>
      </c>
      <c r="B1033" s="1" t="s">
        <v>11893</v>
      </c>
      <c r="C1033" s="1" t="s">
        <v>11958</v>
      </c>
      <c r="D1033" s="1" t="s">
        <v>849</v>
      </c>
      <c r="E1033" s="1" t="s">
        <v>51</v>
      </c>
      <c r="F1033" s="1" t="s">
        <v>26832</v>
      </c>
      <c r="G1033" s="1" t="s">
        <v>82</v>
      </c>
      <c r="H1033" s="1" t="s">
        <v>83</v>
      </c>
      <c r="I1033" s="1" t="s">
        <v>84</v>
      </c>
      <c r="J1033" s="1" t="s">
        <v>9120</v>
      </c>
      <c r="K1033" s="1" t="s">
        <v>11959</v>
      </c>
      <c r="L1033" s="1"/>
      <c r="M1033" s="20">
        <f t="shared" si="16"/>
        <v>0</v>
      </c>
    </row>
    <row r="1034" spans="1:13" ht="20.100000000000001" customHeight="1" x14ac:dyDescent="0.15">
      <c r="A1034" s="1" t="s">
        <v>11637</v>
      </c>
      <c r="B1034" s="1" t="s">
        <v>11893</v>
      </c>
      <c r="C1034" s="1" t="s">
        <v>11960</v>
      </c>
      <c r="D1034" s="1" t="s">
        <v>849</v>
      </c>
      <c r="E1034" s="1" t="s">
        <v>51</v>
      </c>
      <c r="F1034" s="1" t="s">
        <v>26832</v>
      </c>
      <c r="G1034" s="1" t="s">
        <v>82</v>
      </c>
      <c r="H1034" s="1" t="s">
        <v>83</v>
      </c>
      <c r="I1034" s="1" t="s">
        <v>84</v>
      </c>
      <c r="J1034" s="1" t="s">
        <v>9120</v>
      </c>
      <c r="K1034" s="1" t="s">
        <v>11961</v>
      </c>
      <c r="L1034" s="1"/>
      <c r="M1034" s="20">
        <f t="shared" si="16"/>
        <v>0</v>
      </c>
    </row>
    <row r="1035" spans="1:13" ht="20.100000000000001" customHeight="1" x14ac:dyDescent="0.15">
      <c r="A1035" s="1" t="s">
        <v>11637</v>
      </c>
      <c r="B1035" s="1" t="s">
        <v>11893</v>
      </c>
      <c r="C1035" s="1" t="s">
        <v>11962</v>
      </c>
      <c r="D1035" s="1" t="s">
        <v>849</v>
      </c>
      <c r="E1035" s="1" t="s">
        <v>51</v>
      </c>
      <c r="F1035" s="1" t="s">
        <v>26832</v>
      </c>
      <c r="G1035" s="1" t="s">
        <v>82</v>
      </c>
      <c r="H1035" s="1" t="s">
        <v>83</v>
      </c>
      <c r="I1035" s="1" t="s">
        <v>84</v>
      </c>
      <c r="J1035" s="1" t="s">
        <v>9120</v>
      </c>
      <c r="K1035" s="1" t="s">
        <v>11963</v>
      </c>
      <c r="L1035" s="1"/>
      <c r="M1035" s="20">
        <f t="shared" si="16"/>
        <v>0</v>
      </c>
    </row>
    <row r="1036" spans="1:13" ht="20.100000000000001" customHeight="1" x14ac:dyDescent="0.15">
      <c r="A1036" s="1" t="s">
        <v>11637</v>
      </c>
      <c r="B1036" s="1" t="s">
        <v>11893</v>
      </c>
      <c r="C1036" s="1" t="s">
        <v>11964</v>
      </c>
      <c r="D1036" s="1" t="s">
        <v>849</v>
      </c>
      <c r="E1036" s="1" t="s">
        <v>51</v>
      </c>
      <c r="F1036" s="1" t="s">
        <v>26832</v>
      </c>
      <c r="G1036" s="1" t="s">
        <v>82</v>
      </c>
      <c r="H1036" s="1" t="s">
        <v>83</v>
      </c>
      <c r="I1036" s="1" t="s">
        <v>84</v>
      </c>
      <c r="J1036" s="1" t="s">
        <v>9120</v>
      </c>
      <c r="K1036" s="1" t="s">
        <v>11965</v>
      </c>
      <c r="L1036" s="1"/>
      <c r="M1036" s="20">
        <f t="shared" si="16"/>
        <v>0</v>
      </c>
    </row>
    <row r="1037" spans="1:13" ht="20.100000000000001" customHeight="1" x14ac:dyDescent="0.15">
      <c r="A1037" s="1" t="s">
        <v>11637</v>
      </c>
      <c r="B1037" s="1" t="s">
        <v>11893</v>
      </c>
      <c r="C1037" s="1" t="s">
        <v>11966</v>
      </c>
      <c r="D1037" s="1" t="s">
        <v>849</v>
      </c>
      <c r="E1037" s="1" t="s">
        <v>51</v>
      </c>
      <c r="F1037" s="1" t="s">
        <v>26832</v>
      </c>
      <c r="G1037" s="1" t="s">
        <v>82</v>
      </c>
      <c r="H1037" s="1" t="s">
        <v>83</v>
      </c>
      <c r="I1037" s="1" t="s">
        <v>84</v>
      </c>
      <c r="J1037" s="1" t="s">
        <v>9120</v>
      </c>
      <c r="K1037" s="1" t="s">
        <v>11967</v>
      </c>
      <c r="L1037" s="1"/>
      <c r="M1037" s="20">
        <f t="shared" si="16"/>
        <v>0</v>
      </c>
    </row>
    <row r="1038" spans="1:13" ht="20.100000000000001" customHeight="1" x14ac:dyDescent="0.15">
      <c r="A1038" s="1" t="s">
        <v>11637</v>
      </c>
      <c r="B1038" s="1" t="s">
        <v>11968</v>
      </c>
      <c r="C1038" s="1" t="s">
        <v>11969</v>
      </c>
      <c r="D1038" s="1" t="s">
        <v>50</v>
      </c>
      <c r="E1038" s="1" t="s">
        <v>51</v>
      </c>
      <c r="F1038" s="1" t="s">
        <v>51</v>
      </c>
      <c r="G1038" s="1" t="s">
        <v>52</v>
      </c>
      <c r="H1038" s="1" t="s">
        <v>121</v>
      </c>
      <c r="I1038" s="1" t="s">
        <v>84</v>
      </c>
      <c r="J1038" s="1" t="s">
        <v>122</v>
      </c>
      <c r="K1038" s="1" t="s">
        <v>11970</v>
      </c>
      <c r="L1038" s="1"/>
      <c r="M1038" s="20">
        <f t="shared" si="16"/>
        <v>1</v>
      </c>
    </row>
    <row r="1039" spans="1:13" ht="20.100000000000001" customHeight="1" x14ac:dyDescent="0.15">
      <c r="A1039" s="1" t="s">
        <v>11637</v>
      </c>
      <c r="B1039" s="1" t="s">
        <v>11968</v>
      </c>
      <c r="C1039" s="1" t="s">
        <v>11971</v>
      </c>
      <c r="D1039" s="1" t="s">
        <v>50</v>
      </c>
      <c r="E1039" s="1" t="s">
        <v>51</v>
      </c>
      <c r="F1039" s="1" t="s">
        <v>51</v>
      </c>
      <c r="G1039" s="1" t="s">
        <v>52</v>
      </c>
      <c r="H1039" s="1" t="s">
        <v>121</v>
      </c>
      <c r="I1039" s="1" t="s">
        <v>84</v>
      </c>
      <c r="J1039" s="1" t="s">
        <v>122</v>
      </c>
      <c r="K1039" s="1" t="s">
        <v>11972</v>
      </c>
      <c r="L1039" s="1"/>
      <c r="M1039" s="20">
        <f t="shared" si="16"/>
        <v>1</v>
      </c>
    </row>
    <row r="1040" spans="1:13" ht="20.100000000000001" customHeight="1" x14ac:dyDescent="0.15">
      <c r="A1040" s="1" t="s">
        <v>11637</v>
      </c>
      <c r="B1040" s="1" t="s">
        <v>11968</v>
      </c>
      <c r="C1040" s="1" t="s">
        <v>11973</v>
      </c>
      <c r="D1040" s="1" t="s">
        <v>50</v>
      </c>
      <c r="E1040" s="1" t="s">
        <v>51</v>
      </c>
      <c r="F1040" s="1" t="s">
        <v>51</v>
      </c>
      <c r="G1040" s="1" t="s">
        <v>52</v>
      </c>
      <c r="H1040" s="1" t="s">
        <v>121</v>
      </c>
      <c r="I1040" s="1" t="s">
        <v>84</v>
      </c>
      <c r="J1040" s="1" t="s">
        <v>122</v>
      </c>
      <c r="K1040" s="1" t="s">
        <v>11974</v>
      </c>
      <c r="L1040" s="1"/>
      <c r="M1040" s="20">
        <f t="shared" si="16"/>
        <v>1</v>
      </c>
    </row>
    <row r="1041" spans="1:13" ht="20.100000000000001" customHeight="1" x14ac:dyDescent="0.15">
      <c r="A1041" s="1" t="s">
        <v>11637</v>
      </c>
      <c r="B1041" s="1" t="s">
        <v>11968</v>
      </c>
      <c r="C1041" s="1" t="s">
        <v>11975</v>
      </c>
      <c r="D1041" s="1" t="s">
        <v>78</v>
      </c>
      <c r="E1041" s="1" t="s">
        <v>51</v>
      </c>
      <c r="F1041" s="1" t="s">
        <v>51</v>
      </c>
      <c r="G1041" s="1" t="s">
        <v>52</v>
      </c>
      <c r="H1041" s="1" t="s">
        <v>121</v>
      </c>
      <c r="I1041" s="1" t="s">
        <v>84</v>
      </c>
      <c r="J1041" s="1" t="s">
        <v>122</v>
      </c>
      <c r="K1041" s="1" t="s">
        <v>11976</v>
      </c>
      <c r="L1041" s="1"/>
      <c r="M1041" s="20">
        <f t="shared" si="16"/>
        <v>1</v>
      </c>
    </row>
    <row r="1042" spans="1:13" ht="20.100000000000001" customHeight="1" x14ac:dyDescent="0.15">
      <c r="A1042" s="1" t="s">
        <v>11637</v>
      </c>
      <c r="B1042" s="1" t="s">
        <v>11968</v>
      </c>
      <c r="C1042" s="1" t="s">
        <v>11977</v>
      </c>
      <c r="D1042" s="1" t="s">
        <v>78</v>
      </c>
      <c r="E1042" s="1" t="s">
        <v>51</v>
      </c>
      <c r="F1042" s="1" t="s">
        <v>51</v>
      </c>
      <c r="G1042" s="1" t="s">
        <v>52</v>
      </c>
      <c r="H1042" s="1" t="s">
        <v>121</v>
      </c>
      <c r="I1042" s="1" t="s">
        <v>84</v>
      </c>
      <c r="J1042" s="1" t="s">
        <v>122</v>
      </c>
      <c r="K1042" s="1" t="s">
        <v>11978</v>
      </c>
      <c r="L1042" s="1"/>
      <c r="M1042" s="20">
        <f t="shared" si="16"/>
        <v>1</v>
      </c>
    </row>
    <row r="1043" spans="1:13" ht="20.100000000000001" customHeight="1" x14ac:dyDescent="0.15">
      <c r="A1043" s="1" t="s">
        <v>11637</v>
      </c>
      <c r="B1043" s="1" t="s">
        <v>11968</v>
      </c>
      <c r="C1043" s="1" t="s">
        <v>11979</v>
      </c>
      <c r="D1043" s="1" t="s">
        <v>849</v>
      </c>
      <c r="E1043" s="1" t="s">
        <v>51</v>
      </c>
      <c r="F1043" s="1" t="s">
        <v>26832</v>
      </c>
      <c r="G1043" s="1" t="s">
        <v>82</v>
      </c>
      <c r="H1043" s="1" t="s">
        <v>83</v>
      </c>
      <c r="I1043" s="1" t="s">
        <v>84</v>
      </c>
      <c r="J1043" s="1" t="s">
        <v>9120</v>
      </c>
      <c r="K1043" s="1" t="s">
        <v>11980</v>
      </c>
      <c r="L1043" s="1"/>
      <c r="M1043" s="20">
        <f t="shared" si="16"/>
        <v>0</v>
      </c>
    </row>
    <row r="1044" spans="1:13" ht="20.100000000000001" customHeight="1" x14ac:dyDescent="0.15">
      <c r="A1044" s="1" t="s">
        <v>11637</v>
      </c>
      <c r="B1044" s="1" t="s">
        <v>11981</v>
      </c>
      <c r="C1044" s="1" t="s">
        <v>11982</v>
      </c>
      <c r="D1044" s="1" t="s">
        <v>50</v>
      </c>
      <c r="E1044" s="1" t="s">
        <v>51</v>
      </c>
      <c r="F1044" s="1" t="s">
        <v>51</v>
      </c>
      <c r="G1044" s="1" t="s">
        <v>52</v>
      </c>
      <c r="H1044" s="1" t="s">
        <v>121</v>
      </c>
      <c r="I1044" s="1" t="s">
        <v>84</v>
      </c>
      <c r="J1044" s="1" t="s">
        <v>122</v>
      </c>
      <c r="K1044" s="1" t="s">
        <v>11983</v>
      </c>
      <c r="L1044" s="1"/>
      <c r="M1044" s="20">
        <f t="shared" si="16"/>
        <v>1</v>
      </c>
    </row>
    <row r="1045" spans="1:13" ht="20.100000000000001" customHeight="1" x14ac:dyDescent="0.15">
      <c r="A1045" s="1" t="s">
        <v>11637</v>
      </c>
      <c r="B1045" s="1" t="s">
        <v>11981</v>
      </c>
      <c r="C1045" s="1" t="s">
        <v>11984</v>
      </c>
      <c r="D1045" s="1" t="s">
        <v>50</v>
      </c>
      <c r="E1045" s="1" t="s">
        <v>51</v>
      </c>
      <c r="F1045" s="1" t="s">
        <v>51</v>
      </c>
      <c r="G1045" s="1" t="s">
        <v>52</v>
      </c>
      <c r="H1045" s="1" t="s">
        <v>121</v>
      </c>
      <c r="I1045" s="1" t="s">
        <v>84</v>
      </c>
      <c r="J1045" s="1" t="s">
        <v>122</v>
      </c>
      <c r="K1045" s="1" t="s">
        <v>11985</v>
      </c>
      <c r="L1045" s="1"/>
      <c r="M1045" s="20">
        <f t="shared" si="16"/>
        <v>1</v>
      </c>
    </row>
    <row r="1046" spans="1:13" ht="20.100000000000001" customHeight="1" x14ac:dyDescent="0.15">
      <c r="A1046" s="1" t="s">
        <v>11637</v>
      </c>
      <c r="B1046" s="1" t="s">
        <v>11981</v>
      </c>
      <c r="C1046" s="1" t="s">
        <v>11986</v>
      </c>
      <c r="D1046" s="1" t="s">
        <v>50</v>
      </c>
      <c r="E1046" s="1" t="s">
        <v>51</v>
      </c>
      <c r="F1046" s="1" t="s">
        <v>51</v>
      </c>
      <c r="G1046" s="1" t="s">
        <v>52</v>
      </c>
      <c r="H1046" s="1" t="s">
        <v>121</v>
      </c>
      <c r="I1046" s="1" t="s">
        <v>84</v>
      </c>
      <c r="J1046" s="1" t="s">
        <v>122</v>
      </c>
      <c r="K1046" s="1" t="s">
        <v>11987</v>
      </c>
      <c r="L1046" s="1"/>
      <c r="M1046" s="20">
        <f t="shared" si="16"/>
        <v>1</v>
      </c>
    </row>
    <row r="1047" spans="1:13" ht="20.100000000000001" customHeight="1" x14ac:dyDescent="0.15">
      <c r="A1047" s="1" t="s">
        <v>11637</v>
      </c>
      <c r="B1047" s="1" t="s">
        <v>11981</v>
      </c>
      <c r="C1047" s="1" t="s">
        <v>11988</v>
      </c>
      <c r="D1047" s="1" t="s">
        <v>50</v>
      </c>
      <c r="E1047" s="1" t="s">
        <v>51</v>
      </c>
      <c r="F1047" s="1" t="s">
        <v>51</v>
      </c>
      <c r="G1047" s="1" t="s">
        <v>52</v>
      </c>
      <c r="H1047" s="1" t="s">
        <v>121</v>
      </c>
      <c r="I1047" s="1" t="s">
        <v>84</v>
      </c>
      <c r="J1047" s="1" t="s">
        <v>122</v>
      </c>
      <c r="K1047" s="1" t="s">
        <v>11989</v>
      </c>
      <c r="L1047" s="1"/>
      <c r="M1047" s="20">
        <f t="shared" si="16"/>
        <v>1</v>
      </c>
    </row>
    <row r="1048" spans="1:13" ht="20.100000000000001" customHeight="1" x14ac:dyDescent="0.15">
      <c r="A1048" s="1" t="s">
        <v>11637</v>
      </c>
      <c r="B1048" s="1" t="s">
        <v>11981</v>
      </c>
      <c r="C1048" s="1" t="s">
        <v>11990</v>
      </c>
      <c r="D1048" s="1" t="s">
        <v>50</v>
      </c>
      <c r="E1048" s="1" t="s">
        <v>51</v>
      </c>
      <c r="F1048" s="1" t="s">
        <v>51</v>
      </c>
      <c r="G1048" s="1" t="s">
        <v>52</v>
      </c>
      <c r="H1048" s="1" t="s">
        <v>121</v>
      </c>
      <c r="I1048" s="1" t="s">
        <v>84</v>
      </c>
      <c r="J1048" s="1" t="s">
        <v>122</v>
      </c>
      <c r="K1048" s="1" t="s">
        <v>11991</v>
      </c>
      <c r="L1048" s="1"/>
      <c r="M1048" s="20">
        <f t="shared" si="16"/>
        <v>1</v>
      </c>
    </row>
    <row r="1049" spans="1:13" ht="20.100000000000001" customHeight="1" x14ac:dyDescent="0.15">
      <c r="A1049" s="1" t="s">
        <v>11637</v>
      </c>
      <c r="B1049" s="1" t="s">
        <v>11981</v>
      </c>
      <c r="C1049" s="1" t="s">
        <v>11992</v>
      </c>
      <c r="D1049" s="1" t="s">
        <v>50</v>
      </c>
      <c r="E1049" s="1" t="s">
        <v>51</v>
      </c>
      <c r="F1049" s="1" t="s">
        <v>51</v>
      </c>
      <c r="G1049" s="1" t="s">
        <v>52</v>
      </c>
      <c r="H1049" s="1" t="s">
        <v>121</v>
      </c>
      <c r="I1049" s="1" t="s">
        <v>84</v>
      </c>
      <c r="J1049" s="1" t="s">
        <v>122</v>
      </c>
      <c r="K1049" s="1" t="s">
        <v>11993</v>
      </c>
      <c r="L1049" s="1"/>
      <c r="M1049" s="20">
        <f t="shared" si="16"/>
        <v>1</v>
      </c>
    </row>
    <row r="1050" spans="1:13" ht="20.100000000000001" customHeight="1" x14ac:dyDescent="0.15">
      <c r="A1050" s="1" t="s">
        <v>11637</v>
      </c>
      <c r="B1050" s="1" t="s">
        <v>11981</v>
      </c>
      <c r="C1050" s="1" t="s">
        <v>11994</v>
      </c>
      <c r="D1050" s="1" t="s">
        <v>50</v>
      </c>
      <c r="E1050" s="1" t="s">
        <v>51</v>
      </c>
      <c r="F1050" s="1" t="s">
        <v>51</v>
      </c>
      <c r="G1050" s="1" t="s">
        <v>52</v>
      </c>
      <c r="H1050" s="1" t="s">
        <v>121</v>
      </c>
      <c r="I1050" s="1" t="s">
        <v>84</v>
      </c>
      <c r="J1050" s="1" t="s">
        <v>122</v>
      </c>
      <c r="K1050" s="1" t="s">
        <v>11995</v>
      </c>
      <c r="L1050" s="1"/>
      <c r="M1050" s="20">
        <f t="shared" si="16"/>
        <v>1</v>
      </c>
    </row>
    <row r="1051" spans="1:13" ht="20.100000000000001" customHeight="1" x14ac:dyDescent="0.15">
      <c r="A1051" s="1" t="s">
        <v>11637</v>
      </c>
      <c r="B1051" s="1" t="s">
        <v>11981</v>
      </c>
      <c r="C1051" s="1" t="s">
        <v>11996</v>
      </c>
      <c r="D1051" s="1" t="s">
        <v>50</v>
      </c>
      <c r="E1051" s="1" t="s">
        <v>51</v>
      </c>
      <c r="F1051" s="1" t="s">
        <v>51</v>
      </c>
      <c r="G1051" s="1" t="s">
        <v>52</v>
      </c>
      <c r="H1051" s="1" t="s">
        <v>121</v>
      </c>
      <c r="I1051" s="1" t="s">
        <v>84</v>
      </c>
      <c r="J1051" s="1" t="s">
        <v>122</v>
      </c>
      <c r="K1051" s="1" t="s">
        <v>11997</v>
      </c>
      <c r="L1051" s="1"/>
      <c r="M1051" s="20">
        <f t="shared" si="16"/>
        <v>1</v>
      </c>
    </row>
    <row r="1052" spans="1:13" ht="20.100000000000001" customHeight="1" x14ac:dyDescent="0.15">
      <c r="A1052" s="1" t="s">
        <v>11637</v>
      </c>
      <c r="B1052" s="1" t="s">
        <v>11981</v>
      </c>
      <c r="C1052" s="1" t="s">
        <v>11998</v>
      </c>
      <c r="D1052" s="1" t="s">
        <v>50</v>
      </c>
      <c r="E1052" s="1" t="s">
        <v>51</v>
      </c>
      <c r="F1052" s="1" t="s">
        <v>51</v>
      </c>
      <c r="G1052" s="1" t="s">
        <v>52</v>
      </c>
      <c r="H1052" s="1" t="s">
        <v>121</v>
      </c>
      <c r="I1052" s="1" t="s">
        <v>84</v>
      </c>
      <c r="J1052" s="1" t="s">
        <v>122</v>
      </c>
      <c r="K1052" s="1" t="s">
        <v>11999</v>
      </c>
      <c r="L1052" s="1"/>
      <c r="M1052" s="20">
        <f t="shared" si="16"/>
        <v>1</v>
      </c>
    </row>
    <row r="1053" spans="1:13" ht="20.100000000000001" customHeight="1" x14ac:dyDescent="0.15">
      <c r="A1053" s="1" t="s">
        <v>11637</v>
      </c>
      <c r="B1053" s="1" t="s">
        <v>11981</v>
      </c>
      <c r="C1053" s="1" t="s">
        <v>12000</v>
      </c>
      <c r="D1053" s="1" t="s">
        <v>50</v>
      </c>
      <c r="E1053" s="1" t="s">
        <v>51</v>
      </c>
      <c r="F1053" s="1" t="s">
        <v>51</v>
      </c>
      <c r="G1053" s="1" t="s">
        <v>52</v>
      </c>
      <c r="H1053" s="1" t="s">
        <v>121</v>
      </c>
      <c r="I1053" s="1" t="s">
        <v>84</v>
      </c>
      <c r="J1053" s="1" t="s">
        <v>122</v>
      </c>
      <c r="K1053" s="1" t="s">
        <v>12001</v>
      </c>
      <c r="L1053" s="1"/>
      <c r="M1053" s="20">
        <f t="shared" si="16"/>
        <v>1</v>
      </c>
    </row>
    <row r="1054" spans="1:13" ht="20.100000000000001" customHeight="1" x14ac:dyDescent="0.15">
      <c r="A1054" s="1" t="s">
        <v>11637</v>
      </c>
      <c r="B1054" s="1" t="s">
        <v>11981</v>
      </c>
      <c r="C1054" s="1" t="s">
        <v>12002</v>
      </c>
      <c r="D1054" s="1" t="s">
        <v>50</v>
      </c>
      <c r="E1054" s="1" t="s">
        <v>51</v>
      </c>
      <c r="F1054" s="1" t="s">
        <v>51</v>
      </c>
      <c r="G1054" s="1" t="s">
        <v>52</v>
      </c>
      <c r="H1054" s="1" t="s">
        <v>121</v>
      </c>
      <c r="I1054" s="1" t="s">
        <v>84</v>
      </c>
      <c r="J1054" s="1" t="s">
        <v>122</v>
      </c>
      <c r="K1054" s="1" t="s">
        <v>12003</v>
      </c>
      <c r="L1054" s="1"/>
      <c r="M1054" s="20">
        <f t="shared" si="16"/>
        <v>1</v>
      </c>
    </row>
    <row r="1055" spans="1:13" ht="20.100000000000001" customHeight="1" x14ac:dyDescent="0.15">
      <c r="A1055" s="1" t="s">
        <v>11637</v>
      </c>
      <c r="B1055" s="1" t="s">
        <v>11981</v>
      </c>
      <c r="C1055" s="1" t="s">
        <v>12004</v>
      </c>
      <c r="D1055" s="1" t="s">
        <v>78</v>
      </c>
      <c r="E1055" s="1" t="s">
        <v>51</v>
      </c>
      <c r="F1055" s="1" t="s">
        <v>51</v>
      </c>
      <c r="G1055" s="1" t="s">
        <v>52</v>
      </c>
      <c r="H1055" s="1" t="s">
        <v>121</v>
      </c>
      <c r="I1055" s="1" t="s">
        <v>84</v>
      </c>
      <c r="J1055" s="1" t="s">
        <v>122</v>
      </c>
      <c r="K1055" s="1" t="s">
        <v>12005</v>
      </c>
      <c r="L1055" s="1"/>
      <c r="M1055" s="20">
        <f t="shared" si="16"/>
        <v>1</v>
      </c>
    </row>
    <row r="1056" spans="1:13" ht="20.100000000000001" customHeight="1" x14ac:dyDescent="0.15">
      <c r="A1056" s="1" t="s">
        <v>11637</v>
      </c>
      <c r="B1056" s="1" t="s">
        <v>11981</v>
      </c>
      <c r="C1056" s="1" t="s">
        <v>12006</v>
      </c>
      <c r="D1056" s="1" t="s">
        <v>78</v>
      </c>
      <c r="E1056" s="1" t="s">
        <v>51</v>
      </c>
      <c r="F1056" s="1" t="s">
        <v>51</v>
      </c>
      <c r="G1056" s="1" t="s">
        <v>52</v>
      </c>
      <c r="H1056" s="1" t="s">
        <v>121</v>
      </c>
      <c r="I1056" s="1" t="s">
        <v>84</v>
      </c>
      <c r="J1056" s="1" t="s">
        <v>122</v>
      </c>
      <c r="K1056" s="1" t="s">
        <v>12007</v>
      </c>
      <c r="L1056" s="1"/>
      <c r="M1056" s="20">
        <f t="shared" si="16"/>
        <v>1</v>
      </c>
    </row>
    <row r="1057" spans="1:13" ht="20.100000000000001" customHeight="1" x14ac:dyDescent="0.15">
      <c r="A1057" s="1" t="s">
        <v>11637</v>
      </c>
      <c r="B1057" s="1" t="s">
        <v>11981</v>
      </c>
      <c r="C1057" s="1" t="s">
        <v>12008</v>
      </c>
      <c r="D1057" s="1" t="s">
        <v>78</v>
      </c>
      <c r="E1057" s="1" t="s">
        <v>51</v>
      </c>
      <c r="F1057" s="1" t="s">
        <v>51</v>
      </c>
      <c r="G1057" s="1" t="s">
        <v>52</v>
      </c>
      <c r="H1057" s="1" t="s">
        <v>121</v>
      </c>
      <c r="I1057" s="1" t="s">
        <v>84</v>
      </c>
      <c r="J1057" s="1" t="s">
        <v>122</v>
      </c>
      <c r="K1057" s="1" t="s">
        <v>12009</v>
      </c>
      <c r="L1057" s="1"/>
      <c r="M1057" s="20">
        <f t="shared" si="16"/>
        <v>1</v>
      </c>
    </row>
    <row r="1058" spans="1:13" ht="20.100000000000001" customHeight="1" x14ac:dyDescent="0.15">
      <c r="A1058" s="1" t="s">
        <v>11637</v>
      </c>
      <c r="B1058" s="1" t="s">
        <v>11981</v>
      </c>
      <c r="C1058" s="1" t="s">
        <v>12010</v>
      </c>
      <c r="D1058" s="1" t="s">
        <v>78</v>
      </c>
      <c r="E1058" s="1" t="s">
        <v>51</v>
      </c>
      <c r="F1058" s="1" t="s">
        <v>51</v>
      </c>
      <c r="G1058" s="1" t="s">
        <v>52</v>
      </c>
      <c r="H1058" s="1" t="s">
        <v>121</v>
      </c>
      <c r="I1058" s="1" t="s">
        <v>84</v>
      </c>
      <c r="J1058" s="1" t="s">
        <v>122</v>
      </c>
      <c r="K1058" s="1" t="s">
        <v>12011</v>
      </c>
      <c r="L1058" s="1"/>
      <c r="M1058" s="20">
        <f t="shared" si="16"/>
        <v>1</v>
      </c>
    </row>
    <row r="1059" spans="1:13" ht="20.100000000000001" customHeight="1" x14ac:dyDescent="0.15">
      <c r="A1059" s="1" t="s">
        <v>11637</v>
      </c>
      <c r="B1059" s="1" t="s">
        <v>11981</v>
      </c>
      <c r="C1059" s="1" t="s">
        <v>12012</v>
      </c>
      <c r="D1059" s="1" t="s">
        <v>78</v>
      </c>
      <c r="E1059" s="1" t="s">
        <v>51</v>
      </c>
      <c r="F1059" s="1" t="s">
        <v>51</v>
      </c>
      <c r="G1059" s="1" t="s">
        <v>52</v>
      </c>
      <c r="H1059" s="1" t="s">
        <v>121</v>
      </c>
      <c r="I1059" s="1" t="s">
        <v>84</v>
      </c>
      <c r="J1059" s="1" t="s">
        <v>122</v>
      </c>
      <c r="K1059" s="1" t="s">
        <v>12013</v>
      </c>
      <c r="L1059" s="1"/>
      <c r="M1059" s="20">
        <f t="shared" si="16"/>
        <v>1</v>
      </c>
    </row>
    <row r="1060" spans="1:13" ht="20.100000000000001" customHeight="1" x14ac:dyDescent="0.15">
      <c r="A1060" s="1" t="s">
        <v>11637</v>
      </c>
      <c r="B1060" s="1" t="s">
        <v>11981</v>
      </c>
      <c r="C1060" s="1" t="s">
        <v>12014</v>
      </c>
      <c r="D1060" s="1" t="s">
        <v>78</v>
      </c>
      <c r="E1060" s="1" t="s">
        <v>51</v>
      </c>
      <c r="F1060" s="1" t="s">
        <v>51</v>
      </c>
      <c r="G1060" s="1" t="s">
        <v>52</v>
      </c>
      <c r="H1060" s="1" t="s">
        <v>121</v>
      </c>
      <c r="I1060" s="1" t="s">
        <v>84</v>
      </c>
      <c r="J1060" s="1" t="s">
        <v>122</v>
      </c>
      <c r="K1060" s="1" t="s">
        <v>12015</v>
      </c>
      <c r="L1060" s="1"/>
      <c r="M1060" s="20">
        <f t="shared" si="16"/>
        <v>1</v>
      </c>
    </row>
    <row r="1061" spans="1:13" ht="20.100000000000001" customHeight="1" x14ac:dyDescent="0.15">
      <c r="A1061" s="1" t="s">
        <v>11637</v>
      </c>
      <c r="B1061" s="1" t="s">
        <v>12016</v>
      </c>
      <c r="C1061" s="1" t="s">
        <v>12017</v>
      </c>
      <c r="D1061" s="1" t="s">
        <v>50</v>
      </c>
      <c r="E1061" s="1" t="s">
        <v>51</v>
      </c>
      <c r="F1061" s="1" t="s">
        <v>51</v>
      </c>
      <c r="G1061" s="1" t="s">
        <v>52</v>
      </c>
      <c r="H1061" s="1" t="s">
        <v>121</v>
      </c>
      <c r="I1061" s="1" t="s">
        <v>84</v>
      </c>
      <c r="J1061" s="1" t="s">
        <v>122</v>
      </c>
      <c r="K1061" s="1" t="s">
        <v>12018</v>
      </c>
      <c r="L1061" s="1"/>
      <c r="M1061" s="20">
        <f t="shared" si="16"/>
        <v>1</v>
      </c>
    </row>
    <row r="1062" spans="1:13" ht="20.100000000000001" customHeight="1" x14ac:dyDescent="0.15">
      <c r="A1062" s="1" t="s">
        <v>11637</v>
      </c>
      <c r="B1062" s="1" t="s">
        <v>12016</v>
      </c>
      <c r="C1062" s="1" t="s">
        <v>12019</v>
      </c>
      <c r="D1062" s="1" t="s">
        <v>50</v>
      </c>
      <c r="E1062" s="1" t="s">
        <v>51</v>
      </c>
      <c r="F1062" s="1" t="s">
        <v>51</v>
      </c>
      <c r="G1062" s="1" t="s">
        <v>52</v>
      </c>
      <c r="H1062" s="1" t="s">
        <v>121</v>
      </c>
      <c r="I1062" s="1" t="s">
        <v>84</v>
      </c>
      <c r="J1062" s="1" t="s">
        <v>122</v>
      </c>
      <c r="K1062" s="1" t="s">
        <v>12020</v>
      </c>
      <c r="L1062" s="1"/>
      <c r="M1062" s="20">
        <f t="shared" si="16"/>
        <v>1</v>
      </c>
    </row>
    <row r="1063" spans="1:13" ht="20.100000000000001" customHeight="1" x14ac:dyDescent="0.15">
      <c r="A1063" s="1" t="s">
        <v>11637</v>
      </c>
      <c r="B1063" s="1" t="s">
        <v>12016</v>
      </c>
      <c r="C1063" s="1" t="s">
        <v>12021</v>
      </c>
      <c r="D1063" s="1" t="s">
        <v>78</v>
      </c>
      <c r="E1063" s="1" t="s">
        <v>51</v>
      </c>
      <c r="F1063" s="1" t="s">
        <v>51</v>
      </c>
      <c r="G1063" s="1" t="s">
        <v>52</v>
      </c>
      <c r="H1063" s="1" t="s">
        <v>121</v>
      </c>
      <c r="I1063" s="1" t="s">
        <v>84</v>
      </c>
      <c r="J1063" s="1" t="s">
        <v>122</v>
      </c>
      <c r="K1063" s="1" t="s">
        <v>12022</v>
      </c>
      <c r="L1063" s="1"/>
      <c r="M1063" s="20">
        <f t="shared" si="16"/>
        <v>1</v>
      </c>
    </row>
    <row r="1064" spans="1:13" ht="20.100000000000001" customHeight="1" x14ac:dyDescent="0.15">
      <c r="A1064" s="1" t="s">
        <v>11637</v>
      </c>
      <c r="B1064" s="1" t="s">
        <v>12016</v>
      </c>
      <c r="C1064" s="1" t="s">
        <v>12023</v>
      </c>
      <c r="D1064" s="1" t="s">
        <v>78</v>
      </c>
      <c r="E1064" s="1" t="s">
        <v>51</v>
      </c>
      <c r="F1064" s="1" t="s">
        <v>51</v>
      </c>
      <c r="G1064" s="1" t="s">
        <v>52</v>
      </c>
      <c r="H1064" s="1" t="s">
        <v>121</v>
      </c>
      <c r="I1064" s="1" t="s">
        <v>84</v>
      </c>
      <c r="J1064" s="1" t="s">
        <v>122</v>
      </c>
      <c r="K1064" s="1" t="s">
        <v>12024</v>
      </c>
      <c r="L1064" s="1"/>
      <c r="M1064" s="20">
        <f t="shared" si="16"/>
        <v>1</v>
      </c>
    </row>
    <row r="1065" spans="1:13" ht="20.100000000000001" customHeight="1" x14ac:dyDescent="0.15">
      <c r="A1065" s="1" t="s">
        <v>11637</v>
      </c>
      <c r="B1065" s="1" t="s">
        <v>12016</v>
      </c>
      <c r="C1065" s="1" t="s">
        <v>12025</v>
      </c>
      <c r="D1065" s="1" t="s">
        <v>78</v>
      </c>
      <c r="E1065" s="1" t="s">
        <v>51</v>
      </c>
      <c r="F1065" s="1" t="s">
        <v>51</v>
      </c>
      <c r="G1065" s="1" t="s">
        <v>52</v>
      </c>
      <c r="H1065" s="1" t="s">
        <v>121</v>
      </c>
      <c r="I1065" s="1" t="s">
        <v>84</v>
      </c>
      <c r="J1065" s="1" t="s">
        <v>122</v>
      </c>
      <c r="K1065" s="1" t="s">
        <v>12026</v>
      </c>
      <c r="L1065" s="1"/>
      <c r="M1065" s="20">
        <f t="shared" si="16"/>
        <v>1</v>
      </c>
    </row>
    <row r="1066" spans="1:13" ht="20.100000000000001" customHeight="1" x14ac:dyDescent="0.15">
      <c r="A1066" s="1" t="s">
        <v>11637</v>
      </c>
      <c r="B1066" s="1" t="s">
        <v>12016</v>
      </c>
      <c r="C1066" s="1" t="s">
        <v>12027</v>
      </c>
      <c r="D1066" s="1" t="s">
        <v>78</v>
      </c>
      <c r="E1066" s="1" t="s">
        <v>51</v>
      </c>
      <c r="F1066" s="1" t="s">
        <v>179</v>
      </c>
      <c r="G1066" s="1" t="s">
        <v>82</v>
      </c>
      <c r="H1066" s="1" t="s">
        <v>83</v>
      </c>
      <c r="I1066" s="1" t="s">
        <v>84</v>
      </c>
      <c r="J1066" s="1" t="s">
        <v>9120</v>
      </c>
      <c r="K1066" s="1" t="s">
        <v>12028</v>
      </c>
      <c r="L1066" s="1"/>
      <c r="M1066" s="20">
        <f t="shared" si="16"/>
        <v>0</v>
      </c>
    </row>
    <row r="1067" spans="1:13" ht="20.100000000000001" customHeight="1" x14ac:dyDescent="0.15">
      <c r="A1067" s="1" t="s">
        <v>12029</v>
      </c>
      <c r="B1067" s="1" t="s">
        <v>12030</v>
      </c>
      <c r="C1067" s="1" t="s">
        <v>12031</v>
      </c>
      <c r="D1067" s="1" t="s">
        <v>50</v>
      </c>
      <c r="E1067" s="1" t="s">
        <v>51</v>
      </c>
      <c r="F1067" s="1" t="s">
        <v>51</v>
      </c>
      <c r="G1067" s="1" t="s">
        <v>82</v>
      </c>
      <c r="H1067" s="1" t="s">
        <v>207</v>
      </c>
      <c r="I1067" s="1" t="s">
        <v>84</v>
      </c>
      <c r="J1067" s="1" t="s">
        <v>448</v>
      </c>
      <c r="K1067" s="1" t="s">
        <v>12032</v>
      </c>
      <c r="L1067" s="1"/>
      <c r="M1067" s="20">
        <f t="shared" si="16"/>
        <v>1</v>
      </c>
    </row>
    <row r="1068" spans="1:13" ht="20.100000000000001" customHeight="1" x14ac:dyDescent="0.15">
      <c r="A1068" s="1" t="s">
        <v>12029</v>
      </c>
      <c r="B1068" s="1" t="s">
        <v>12033</v>
      </c>
      <c r="C1068" s="1" t="s">
        <v>12034</v>
      </c>
      <c r="D1068" s="1" t="s">
        <v>50</v>
      </c>
      <c r="E1068" s="1" t="s">
        <v>51</v>
      </c>
      <c r="F1068" s="1" t="s">
        <v>51</v>
      </c>
      <c r="G1068" s="1" t="s">
        <v>82</v>
      </c>
      <c r="H1068" s="1" t="s">
        <v>207</v>
      </c>
      <c r="I1068" s="1" t="s">
        <v>84</v>
      </c>
      <c r="J1068" s="1" t="s">
        <v>448</v>
      </c>
      <c r="K1068" s="1" t="s">
        <v>12035</v>
      </c>
      <c r="L1068" s="1"/>
      <c r="M1068" s="20">
        <f t="shared" si="16"/>
        <v>1</v>
      </c>
    </row>
    <row r="1069" spans="1:13" ht="20.100000000000001" customHeight="1" x14ac:dyDescent="0.15">
      <c r="A1069" s="1" t="s">
        <v>12029</v>
      </c>
      <c r="B1069" s="1" t="s">
        <v>12033</v>
      </c>
      <c r="C1069" s="1" t="s">
        <v>12036</v>
      </c>
      <c r="D1069" s="1" t="s">
        <v>50</v>
      </c>
      <c r="E1069" s="1" t="s">
        <v>51</v>
      </c>
      <c r="F1069" s="1" t="s">
        <v>51</v>
      </c>
      <c r="G1069" s="1" t="s">
        <v>82</v>
      </c>
      <c r="H1069" s="1" t="s">
        <v>207</v>
      </c>
      <c r="I1069" s="1" t="s">
        <v>84</v>
      </c>
      <c r="J1069" s="1" t="s">
        <v>448</v>
      </c>
      <c r="K1069" s="1" t="s">
        <v>12037</v>
      </c>
      <c r="L1069" s="1"/>
      <c r="M1069" s="20">
        <f t="shared" si="16"/>
        <v>1</v>
      </c>
    </row>
    <row r="1070" spans="1:13" ht="20.100000000000001" customHeight="1" x14ac:dyDescent="0.15">
      <c r="A1070" s="1" t="s">
        <v>12029</v>
      </c>
      <c r="B1070" s="1" t="s">
        <v>12033</v>
      </c>
      <c r="C1070" s="1" t="s">
        <v>12038</v>
      </c>
      <c r="D1070" s="1" t="s">
        <v>78</v>
      </c>
      <c r="E1070" s="1" t="s">
        <v>51</v>
      </c>
      <c r="F1070" s="1" t="s">
        <v>51</v>
      </c>
      <c r="G1070" s="1" t="s">
        <v>52</v>
      </c>
      <c r="H1070" s="1" t="s">
        <v>121</v>
      </c>
      <c r="I1070" s="1" t="s">
        <v>84</v>
      </c>
      <c r="J1070" s="1" t="s">
        <v>122</v>
      </c>
      <c r="K1070" s="1" t="s">
        <v>12039</v>
      </c>
      <c r="L1070" s="1"/>
      <c r="M1070" s="20">
        <f t="shared" si="16"/>
        <v>1</v>
      </c>
    </row>
    <row r="1071" spans="1:13" ht="20.100000000000001" customHeight="1" x14ac:dyDescent="0.15">
      <c r="A1071" s="1" t="s">
        <v>12029</v>
      </c>
      <c r="B1071" s="1" t="s">
        <v>12033</v>
      </c>
      <c r="C1071" s="1" t="s">
        <v>12040</v>
      </c>
      <c r="D1071" s="1" t="s">
        <v>849</v>
      </c>
      <c r="E1071" s="1" t="s">
        <v>51</v>
      </c>
      <c r="F1071" s="1" t="s">
        <v>26832</v>
      </c>
      <c r="G1071" s="1" t="s">
        <v>82</v>
      </c>
      <c r="H1071" s="1" t="s">
        <v>83</v>
      </c>
      <c r="I1071" s="1" t="s">
        <v>84</v>
      </c>
      <c r="J1071" s="1" t="s">
        <v>9120</v>
      </c>
      <c r="K1071" s="1" t="s">
        <v>12041</v>
      </c>
      <c r="L1071" s="1"/>
      <c r="M1071" s="20">
        <f t="shared" si="16"/>
        <v>0</v>
      </c>
    </row>
    <row r="1072" spans="1:13" ht="20.100000000000001" customHeight="1" x14ac:dyDescent="0.15">
      <c r="A1072" s="1" t="s">
        <v>12029</v>
      </c>
      <c r="B1072" s="1" t="s">
        <v>12042</v>
      </c>
      <c r="C1072" s="1" t="s">
        <v>12043</v>
      </c>
      <c r="D1072" s="1" t="s">
        <v>50</v>
      </c>
      <c r="E1072" s="1" t="s">
        <v>51</v>
      </c>
      <c r="F1072" s="1" t="s">
        <v>51</v>
      </c>
      <c r="G1072" s="1" t="s">
        <v>82</v>
      </c>
      <c r="H1072" s="1" t="s">
        <v>207</v>
      </c>
      <c r="I1072" s="1" t="s">
        <v>84</v>
      </c>
      <c r="J1072" s="1" t="s">
        <v>448</v>
      </c>
      <c r="K1072" s="1" t="s">
        <v>12044</v>
      </c>
      <c r="L1072" s="1"/>
      <c r="M1072" s="20">
        <f t="shared" si="16"/>
        <v>1</v>
      </c>
    </row>
    <row r="1073" spans="1:13" ht="20.100000000000001" customHeight="1" x14ac:dyDescent="0.15">
      <c r="A1073" s="1" t="s">
        <v>12029</v>
      </c>
      <c r="B1073" s="1" t="s">
        <v>12042</v>
      </c>
      <c r="C1073" s="1" t="s">
        <v>12045</v>
      </c>
      <c r="D1073" s="1" t="s">
        <v>50</v>
      </c>
      <c r="E1073" s="1" t="s">
        <v>51</v>
      </c>
      <c r="F1073" s="1" t="s">
        <v>51</v>
      </c>
      <c r="G1073" s="1" t="s">
        <v>82</v>
      </c>
      <c r="H1073" s="1" t="s">
        <v>207</v>
      </c>
      <c r="I1073" s="1" t="s">
        <v>84</v>
      </c>
      <c r="J1073" s="1" t="s">
        <v>448</v>
      </c>
      <c r="K1073" s="1" t="s">
        <v>12046</v>
      </c>
      <c r="L1073" s="1"/>
      <c r="M1073" s="20">
        <f t="shared" si="16"/>
        <v>1</v>
      </c>
    </row>
    <row r="1074" spans="1:13" ht="20.100000000000001" customHeight="1" x14ac:dyDescent="0.15">
      <c r="A1074" s="1" t="s">
        <v>12029</v>
      </c>
      <c r="B1074" s="1" t="s">
        <v>12042</v>
      </c>
      <c r="C1074" s="1" t="s">
        <v>12047</v>
      </c>
      <c r="D1074" s="1" t="s">
        <v>50</v>
      </c>
      <c r="E1074" s="1" t="s">
        <v>51</v>
      </c>
      <c r="F1074" s="1" t="s">
        <v>51</v>
      </c>
      <c r="G1074" s="1" t="s">
        <v>82</v>
      </c>
      <c r="H1074" s="1" t="s">
        <v>207</v>
      </c>
      <c r="I1074" s="1" t="s">
        <v>84</v>
      </c>
      <c r="J1074" s="1" t="s">
        <v>448</v>
      </c>
      <c r="K1074" s="1" t="s">
        <v>12048</v>
      </c>
      <c r="L1074" s="1"/>
      <c r="M1074" s="20">
        <f t="shared" si="16"/>
        <v>1</v>
      </c>
    </row>
    <row r="1075" spans="1:13" ht="20.100000000000001" customHeight="1" x14ac:dyDescent="0.15">
      <c r="A1075" s="1" t="s">
        <v>12029</v>
      </c>
      <c r="B1075" s="1" t="s">
        <v>12042</v>
      </c>
      <c r="C1075" s="1" t="s">
        <v>12049</v>
      </c>
      <c r="D1075" s="1" t="s">
        <v>50</v>
      </c>
      <c r="E1075" s="1" t="s">
        <v>51</v>
      </c>
      <c r="F1075" s="1" t="s">
        <v>51</v>
      </c>
      <c r="G1075" s="1" t="s">
        <v>82</v>
      </c>
      <c r="H1075" s="1" t="s">
        <v>207</v>
      </c>
      <c r="I1075" s="1" t="s">
        <v>84</v>
      </c>
      <c r="J1075" s="1" t="s">
        <v>448</v>
      </c>
      <c r="K1075" s="1" t="s">
        <v>12050</v>
      </c>
      <c r="L1075" s="1"/>
      <c r="M1075" s="20">
        <f t="shared" si="16"/>
        <v>1</v>
      </c>
    </row>
    <row r="1076" spans="1:13" ht="20.100000000000001" customHeight="1" x14ac:dyDescent="0.15">
      <c r="A1076" s="1" t="s">
        <v>12029</v>
      </c>
      <c r="B1076" s="1" t="s">
        <v>12042</v>
      </c>
      <c r="C1076" s="1" t="s">
        <v>12051</v>
      </c>
      <c r="D1076" s="1" t="s">
        <v>50</v>
      </c>
      <c r="E1076" s="1" t="s">
        <v>51</v>
      </c>
      <c r="F1076" s="1" t="s">
        <v>51</v>
      </c>
      <c r="G1076" s="1" t="s">
        <v>82</v>
      </c>
      <c r="H1076" s="1" t="s">
        <v>207</v>
      </c>
      <c r="I1076" s="1" t="s">
        <v>84</v>
      </c>
      <c r="J1076" s="1" t="s">
        <v>448</v>
      </c>
      <c r="K1076" s="1" t="s">
        <v>12052</v>
      </c>
      <c r="L1076" s="1"/>
      <c r="M1076" s="20">
        <f t="shared" si="16"/>
        <v>1</v>
      </c>
    </row>
    <row r="1077" spans="1:13" ht="20.100000000000001" customHeight="1" x14ac:dyDescent="0.15">
      <c r="A1077" s="1" t="s">
        <v>12029</v>
      </c>
      <c r="B1077" s="1" t="s">
        <v>12042</v>
      </c>
      <c r="C1077" s="1" t="s">
        <v>12053</v>
      </c>
      <c r="D1077" s="1" t="s">
        <v>50</v>
      </c>
      <c r="E1077" s="1" t="s">
        <v>51</v>
      </c>
      <c r="F1077" s="1" t="s">
        <v>51</v>
      </c>
      <c r="G1077" s="1" t="s">
        <v>82</v>
      </c>
      <c r="H1077" s="1" t="s">
        <v>207</v>
      </c>
      <c r="I1077" s="1" t="s">
        <v>84</v>
      </c>
      <c r="J1077" s="1" t="s">
        <v>448</v>
      </c>
      <c r="K1077" s="1" t="s">
        <v>12054</v>
      </c>
      <c r="L1077" s="1"/>
      <c r="M1077" s="20">
        <f t="shared" si="16"/>
        <v>1</v>
      </c>
    </row>
    <row r="1078" spans="1:13" ht="20.100000000000001" customHeight="1" x14ac:dyDescent="0.15">
      <c r="A1078" s="1" t="s">
        <v>12029</v>
      </c>
      <c r="B1078" s="1" t="s">
        <v>12042</v>
      </c>
      <c r="C1078" s="1" t="s">
        <v>12055</v>
      </c>
      <c r="D1078" s="1" t="s">
        <v>50</v>
      </c>
      <c r="E1078" s="1" t="s">
        <v>51</v>
      </c>
      <c r="F1078" s="1" t="s">
        <v>51</v>
      </c>
      <c r="G1078" s="1" t="s">
        <v>82</v>
      </c>
      <c r="H1078" s="1" t="s">
        <v>207</v>
      </c>
      <c r="I1078" s="1" t="s">
        <v>84</v>
      </c>
      <c r="J1078" s="1" t="s">
        <v>448</v>
      </c>
      <c r="K1078" s="1" t="s">
        <v>12056</v>
      </c>
      <c r="L1078" s="1"/>
      <c r="M1078" s="20">
        <f t="shared" si="16"/>
        <v>1</v>
      </c>
    </row>
    <row r="1079" spans="1:13" ht="20.100000000000001" customHeight="1" x14ac:dyDescent="0.15">
      <c r="A1079" s="1" t="s">
        <v>12029</v>
      </c>
      <c r="B1079" s="1" t="s">
        <v>12042</v>
      </c>
      <c r="C1079" s="1" t="s">
        <v>12057</v>
      </c>
      <c r="D1079" s="1" t="s">
        <v>50</v>
      </c>
      <c r="E1079" s="1" t="s">
        <v>51</v>
      </c>
      <c r="F1079" s="1" t="s">
        <v>51</v>
      </c>
      <c r="G1079" s="1" t="s">
        <v>82</v>
      </c>
      <c r="H1079" s="1" t="s">
        <v>207</v>
      </c>
      <c r="I1079" s="1" t="s">
        <v>84</v>
      </c>
      <c r="J1079" s="1" t="s">
        <v>448</v>
      </c>
      <c r="K1079" s="1" t="s">
        <v>12058</v>
      </c>
      <c r="L1079" s="1"/>
      <c r="M1079" s="20">
        <f t="shared" si="16"/>
        <v>1</v>
      </c>
    </row>
    <row r="1080" spans="1:13" ht="20.100000000000001" customHeight="1" x14ac:dyDescent="0.15">
      <c r="A1080" s="1" t="s">
        <v>12029</v>
      </c>
      <c r="B1080" s="1" t="s">
        <v>12042</v>
      </c>
      <c r="C1080" s="1" t="s">
        <v>12059</v>
      </c>
      <c r="D1080" s="1" t="s">
        <v>50</v>
      </c>
      <c r="E1080" s="1" t="s">
        <v>51</v>
      </c>
      <c r="F1080" s="1" t="s">
        <v>51</v>
      </c>
      <c r="G1080" s="1" t="s">
        <v>82</v>
      </c>
      <c r="H1080" s="1" t="s">
        <v>207</v>
      </c>
      <c r="I1080" s="1" t="s">
        <v>84</v>
      </c>
      <c r="J1080" s="1" t="s">
        <v>448</v>
      </c>
      <c r="K1080" s="1" t="s">
        <v>12060</v>
      </c>
      <c r="L1080" s="1"/>
      <c r="M1080" s="20">
        <f t="shared" si="16"/>
        <v>1</v>
      </c>
    </row>
    <row r="1081" spans="1:13" ht="20.100000000000001" customHeight="1" x14ac:dyDescent="0.15">
      <c r="A1081" s="1" t="s">
        <v>12029</v>
      </c>
      <c r="B1081" s="1" t="s">
        <v>12042</v>
      </c>
      <c r="C1081" s="1" t="s">
        <v>12061</v>
      </c>
      <c r="D1081" s="1" t="s">
        <v>50</v>
      </c>
      <c r="E1081" s="1" t="s">
        <v>51</v>
      </c>
      <c r="F1081" s="1" t="s">
        <v>51</v>
      </c>
      <c r="G1081" s="1" t="s">
        <v>82</v>
      </c>
      <c r="H1081" s="1" t="s">
        <v>207</v>
      </c>
      <c r="I1081" s="1" t="s">
        <v>84</v>
      </c>
      <c r="J1081" s="1" t="s">
        <v>448</v>
      </c>
      <c r="K1081" s="1" t="s">
        <v>12062</v>
      </c>
      <c r="L1081" s="1"/>
      <c r="M1081" s="20">
        <f t="shared" si="16"/>
        <v>1</v>
      </c>
    </row>
    <row r="1082" spans="1:13" ht="20.100000000000001" customHeight="1" x14ac:dyDescent="0.15">
      <c r="A1082" s="1" t="s">
        <v>12029</v>
      </c>
      <c r="B1082" s="1" t="s">
        <v>12042</v>
      </c>
      <c r="C1082" s="1" t="s">
        <v>12063</v>
      </c>
      <c r="D1082" s="1" t="s">
        <v>78</v>
      </c>
      <c r="E1082" s="1" t="s">
        <v>51</v>
      </c>
      <c r="F1082" s="1" t="s">
        <v>51</v>
      </c>
      <c r="G1082" s="1" t="s">
        <v>82</v>
      </c>
      <c r="H1082" s="1" t="s">
        <v>207</v>
      </c>
      <c r="I1082" s="1" t="s">
        <v>84</v>
      </c>
      <c r="J1082" s="1" t="s">
        <v>448</v>
      </c>
      <c r="K1082" s="1" t="s">
        <v>12064</v>
      </c>
      <c r="L1082" s="1"/>
      <c r="M1082" s="20">
        <f t="shared" si="16"/>
        <v>1</v>
      </c>
    </row>
    <row r="1083" spans="1:13" ht="20.100000000000001" customHeight="1" x14ac:dyDescent="0.15">
      <c r="A1083" s="1" t="s">
        <v>12029</v>
      </c>
      <c r="B1083" s="1" t="s">
        <v>12065</v>
      </c>
      <c r="C1083" s="1" t="s">
        <v>12066</v>
      </c>
      <c r="D1083" s="1" t="s">
        <v>50</v>
      </c>
      <c r="E1083" s="1" t="s">
        <v>51</v>
      </c>
      <c r="F1083" s="1" t="s">
        <v>51</v>
      </c>
      <c r="G1083" s="1" t="s">
        <v>82</v>
      </c>
      <c r="H1083" s="1" t="s">
        <v>207</v>
      </c>
      <c r="I1083" s="1" t="s">
        <v>84</v>
      </c>
      <c r="J1083" s="1" t="s">
        <v>448</v>
      </c>
      <c r="K1083" s="1" t="s">
        <v>12067</v>
      </c>
      <c r="L1083" s="1"/>
      <c r="M1083" s="20">
        <f t="shared" si="16"/>
        <v>1</v>
      </c>
    </row>
    <row r="1084" spans="1:13" ht="20.100000000000001" customHeight="1" x14ac:dyDescent="0.15">
      <c r="A1084" s="1" t="s">
        <v>12029</v>
      </c>
      <c r="B1084" s="1" t="s">
        <v>12065</v>
      </c>
      <c r="C1084" s="1" t="s">
        <v>12068</v>
      </c>
      <c r="D1084" s="1" t="s">
        <v>50</v>
      </c>
      <c r="E1084" s="1" t="s">
        <v>51</v>
      </c>
      <c r="F1084" s="1" t="s">
        <v>51</v>
      </c>
      <c r="G1084" s="1" t="s">
        <v>82</v>
      </c>
      <c r="H1084" s="1" t="s">
        <v>207</v>
      </c>
      <c r="I1084" s="1" t="s">
        <v>84</v>
      </c>
      <c r="J1084" s="1" t="s">
        <v>448</v>
      </c>
      <c r="K1084" s="1" t="s">
        <v>12069</v>
      </c>
      <c r="L1084" s="1"/>
      <c r="M1084" s="20">
        <f t="shared" si="16"/>
        <v>1</v>
      </c>
    </row>
    <row r="1085" spans="1:13" ht="20.100000000000001" customHeight="1" x14ac:dyDescent="0.15">
      <c r="A1085" s="1" t="s">
        <v>12029</v>
      </c>
      <c r="B1085" s="1" t="s">
        <v>12065</v>
      </c>
      <c r="C1085" s="1" t="s">
        <v>12070</v>
      </c>
      <c r="D1085" s="1" t="s">
        <v>50</v>
      </c>
      <c r="E1085" s="1" t="s">
        <v>51</v>
      </c>
      <c r="F1085" s="1" t="s">
        <v>51</v>
      </c>
      <c r="G1085" s="1" t="s">
        <v>82</v>
      </c>
      <c r="H1085" s="1" t="s">
        <v>207</v>
      </c>
      <c r="I1085" s="1" t="s">
        <v>84</v>
      </c>
      <c r="J1085" s="1" t="s">
        <v>448</v>
      </c>
      <c r="K1085" s="1" t="s">
        <v>12071</v>
      </c>
      <c r="L1085" s="1"/>
      <c r="M1085" s="20">
        <f t="shared" si="16"/>
        <v>1</v>
      </c>
    </row>
    <row r="1086" spans="1:13" ht="20.100000000000001" customHeight="1" x14ac:dyDescent="0.15">
      <c r="A1086" s="1" t="s">
        <v>12029</v>
      </c>
      <c r="B1086" s="1" t="s">
        <v>12065</v>
      </c>
      <c r="C1086" s="1" t="s">
        <v>12072</v>
      </c>
      <c r="D1086" s="1" t="s">
        <v>50</v>
      </c>
      <c r="E1086" s="1" t="s">
        <v>51</v>
      </c>
      <c r="F1086" s="1" t="s">
        <v>51</v>
      </c>
      <c r="G1086" s="1" t="s">
        <v>82</v>
      </c>
      <c r="H1086" s="1" t="s">
        <v>207</v>
      </c>
      <c r="I1086" s="1" t="s">
        <v>84</v>
      </c>
      <c r="J1086" s="1" t="s">
        <v>448</v>
      </c>
      <c r="K1086" s="1" t="s">
        <v>12073</v>
      </c>
      <c r="L1086" s="1"/>
      <c r="M1086" s="20">
        <f t="shared" si="16"/>
        <v>1</v>
      </c>
    </row>
    <row r="1087" spans="1:13" ht="20.100000000000001" customHeight="1" x14ac:dyDescent="0.15">
      <c r="A1087" s="1" t="s">
        <v>12029</v>
      </c>
      <c r="B1087" s="1" t="s">
        <v>12065</v>
      </c>
      <c r="C1087" s="1" t="s">
        <v>12074</v>
      </c>
      <c r="D1087" s="1" t="s">
        <v>50</v>
      </c>
      <c r="E1087" s="1" t="s">
        <v>51</v>
      </c>
      <c r="F1087" s="1" t="s">
        <v>51</v>
      </c>
      <c r="G1087" s="1" t="s">
        <v>82</v>
      </c>
      <c r="H1087" s="1" t="s">
        <v>207</v>
      </c>
      <c r="I1087" s="1" t="s">
        <v>84</v>
      </c>
      <c r="J1087" s="1" t="s">
        <v>448</v>
      </c>
      <c r="K1087" s="1" t="s">
        <v>12075</v>
      </c>
      <c r="L1087" s="1"/>
      <c r="M1087" s="20">
        <f t="shared" si="16"/>
        <v>1</v>
      </c>
    </row>
    <row r="1088" spans="1:13" ht="20.100000000000001" customHeight="1" x14ac:dyDescent="0.15">
      <c r="A1088" s="1" t="s">
        <v>12029</v>
      </c>
      <c r="B1088" s="1" t="s">
        <v>12065</v>
      </c>
      <c r="C1088" s="1" t="s">
        <v>12076</v>
      </c>
      <c r="D1088" s="1" t="s">
        <v>50</v>
      </c>
      <c r="E1088" s="1" t="s">
        <v>51</v>
      </c>
      <c r="F1088" s="1" t="s">
        <v>51</v>
      </c>
      <c r="G1088" s="1" t="s">
        <v>82</v>
      </c>
      <c r="H1088" s="1" t="s">
        <v>207</v>
      </c>
      <c r="I1088" s="1" t="s">
        <v>84</v>
      </c>
      <c r="J1088" s="1" t="s">
        <v>448</v>
      </c>
      <c r="K1088" s="1" t="s">
        <v>12077</v>
      </c>
      <c r="L1088" s="1"/>
      <c r="M1088" s="20">
        <f t="shared" si="16"/>
        <v>1</v>
      </c>
    </row>
    <row r="1089" spans="1:13" ht="20.100000000000001" customHeight="1" x14ac:dyDescent="0.15">
      <c r="A1089" s="1" t="s">
        <v>12029</v>
      </c>
      <c r="B1089" s="1" t="s">
        <v>12065</v>
      </c>
      <c r="C1089" s="1" t="s">
        <v>12078</v>
      </c>
      <c r="D1089" s="1" t="s">
        <v>50</v>
      </c>
      <c r="E1089" s="1" t="s">
        <v>51</v>
      </c>
      <c r="F1089" s="1" t="s">
        <v>51</v>
      </c>
      <c r="G1089" s="1" t="s">
        <v>82</v>
      </c>
      <c r="H1089" s="1" t="s">
        <v>207</v>
      </c>
      <c r="I1089" s="1" t="s">
        <v>84</v>
      </c>
      <c r="J1089" s="1" t="s">
        <v>448</v>
      </c>
      <c r="K1089" s="1" t="s">
        <v>12079</v>
      </c>
      <c r="L1089" s="1"/>
      <c r="M1089" s="20">
        <f t="shared" si="16"/>
        <v>1</v>
      </c>
    </row>
    <row r="1090" spans="1:13" ht="20.100000000000001" customHeight="1" x14ac:dyDescent="0.15">
      <c r="A1090" s="1" t="s">
        <v>12029</v>
      </c>
      <c r="B1090" s="1" t="s">
        <v>12065</v>
      </c>
      <c r="C1090" s="1" t="s">
        <v>12080</v>
      </c>
      <c r="D1090" s="1" t="s">
        <v>78</v>
      </c>
      <c r="E1090" s="1" t="s">
        <v>51</v>
      </c>
      <c r="F1090" s="1" t="s">
        <v>51</v>
      </c>
      <c r="G1090" s="1" t="s">
        <v>82</v>
      </c>
      <c r="H1090" s="1" t="s">
        <v>207</v>
      </c>
      <c r="I1090" s="1" t="s">
        <v>84</v>
      </c>
      <c r="J1090" s="1" t="s">
        <v>448</v>
      </c>
      <c r="K1090" s="1" t="s">
        <v>12081</v>
      </c>
      <c r="L1090" s="1"/>
      <c r="M1090" s="20">
        <f t="shared" si="16"/>
        <v>1</v>
      </c>
    </row>
    <row r="1091" spans="1:13" ht="20.100000000000001" customHeight="1" x14ac:dyDescent="0.15">
      <c r="A1091" s="1" t="s">
        <v>12029</v>
      </c>
      <c r="B1091" s="1" t="s">
        <v>12065</v>
      </c>
      <c r="C1091" s="1" t="s">
        <v>12082</v>
      </c>
      <c r="D1091" s="1" t="s">
        <v>78</v>
      </c>
      <c r="E1091" s="1" t="s">
        <v>51</v>
      </c>
      <c r="F1091" s="1" t="s">
        <v>179</v>
      </c>
      <c r="G1091" s="1" t="s">
        <v>82</v>
      </c>
      <c r="H1091" s="1" t="s">
        <v>180</v>
      </c>
      <c r="I1091" s="1" t="s">
        <v>84</v>
      </c>
      <c r="J1091" s="1" t="s">
        <v>632</v>
      </c>
      <c r="K1091" s="1" t="s">
        <v>12083</v>
      </c>
      <c r="L1091" s="1"/>
      <c r="M1091" s="20">
        <f t="shared" si="16"/>
        <v>0</v>
      </c>
    </row>
    <row r="1092" spans="1:13" ht="20.100000000000001" customHeight="1" x14ac:dyDescent="0.15">
      <c r="A1092" s="1" t="s">
        <v>12029</v>
      </c>
      <c r="B1092" s="1" t="s">
        <v>12065</v>
      </c>
      <c r="C1092" s="1" t="s">
        <v>12084</v>
      </c>
      <c r="D1092" s="1" t="s">
        <v>78</v>
      </c>
      <c r="E1092" s="1" t="s">
        <v>51</v>
      </c>
      <c r="F1092" s="1" t="s">
        <v>179</v>
      </c>
      <c r="G1092" s="1" t="s">
        <v>82</v>
      </c>
      <c r="H1092" s="1" t="s">
        <v>180</v>
      </c>
      <c r="I1092" s="1" t="s">
        <v>84</v>
      </c>
      <c r="J1092" s="1" t="s">
        <v>632</v>
      </c>
      <c r="K1092" s="1" t="s">
        <v>12085</v>
      </c>
      <c r="L1092" s="1"/>
      <c r="M1092" s="20">
        <f t="shared" si="16"/>
        <v>0</v>
      </c>
    </row>
    <row r="1093" spans="1:13" ht="20.100000000000001" customHeight="1" x14ac:dyDescent="0.15">
      <c r="A1093" s="1" t="s">
        <v>12029</v>
      </c>
      <c r="B1093" s="1" t="s">
        <v>12065</v>
      </c>
      <c r="C1093" s="1" t="s">
        <v>12086</v>
      </c>
      <c r="D1093" s="1" t="s">
        <v>78</v>
      </c>
      <c r="E1093" s="1" t="s">
        <v>51</v>
      </c>
      <c r="F1093" s="1" t="s">
        <v>51</v>
      </c>
      <c r="G1093" s="1" t="s">
        <v>82</v>
      </c>
      <c r="H1093" s="1" t="s">
        <v>207</v>
      </c>
      <c r="I1093" s="1" t="s">
        <v>84</v>
      </c>
      <c r="J1093" s="1" t="s">
        <v>448</v>
      </c>
      <c r="K1093" s="1" t="s">
        <v>12087</v>
      </c>
      <c r="L1093" s="1"/>
      <c r="M1093" s="20">
        <f t="shared" si="16"/>
        <v>1</v>
      </c>
    </row>
    <row r="1094" spans="1:13" ht="20.100000000000001" customHeight="1" x14ac:dyDescent="0.15">
      <c r="A1094" s="1" t="s">
        <v>12029</v>
      </c>
      <c r="B1094" s="1" t="s">
        <v>12065</v>
      </c>
      <c r="C1094" s="1" t="s">
        <v>12088</v>
      </c>
      <c r="D1094" s="1" t="s">
        <v>78</v>
      </c>
      <c r="E1094" s="1" t="s">
        <v>51</v>
      </c>
      <c r="F1094" s="1" t="s">
        <v>51</v>
      </c>
      <c r="G1094" s="1" t="s">
        <v>82</v>
      </c>
      <c r="H1094" s="1" t="s">
        <v>207</v>
      </c>
      <c r="I1094" s="1" t="s">
        <v>84</v>
      </c>
      <c r="J1094" s="1" t="s">
        <v>448</v>
      </c>
      <c r="K1094" s="1" t="s">
        <v>12089</v>
      </c>
      <c r="L1094" s="1"/>
      <c r="M1094" s="20">
        <f t="shared" si="16"/>
        <v>1</v>
      </c>
    </row>
    <row r="1095" spans="1:13" ht="20.100000000000001" customHeight="1" x14ac:dyDescent="0.15">
      <c r="A1095" s="1" t="s">
        <v>12029</v>
      </c>
      <c r="B1095" s="1" t="s">
        <v>12065</v>
      </c>
      <c r="C1095" s="1" t="s">
        <v>12090</v>
      </c>
      <c r="D1095" s="1" t="s">
        <v>78</v>
      </c>
      <c r="E1095" s="1" t="s">
        <v>51</v>
      </c>
      <c r="F1095" s="1" t="s">
        <v>51</v>
      </c>
      <c r="G1095" s="1" t="s">
        <v>82</v>
      </c>
      <c r="H1095" s="1" t="s">
        <v>207</v>
      </c>
      <c r="I1095" s="1" t="s">
        <v>84</v>
      </c>
      <c r="J1095" s="1" t="s">
        <v>448</v>
      </c>
      <c r="K1095" s="1" t="s">
        <v>12091</v>
      </c>
      <c r="L1095" s="1"/>
      <c r="M1095" s="20">
        <f t="shared" ref="M1095:M1158" si="17">IF(F1095="○",1,0)</f>
        <v>1</v>
      </c>
    </row>
    <row r="1096" spans="1:13" ht="20.100000000000001" customHeight="1" x14ac:dyDescent="0.15">
      <c r="A1096" s="1" t="s">
        <v>12029</v>
      </c>
      <c r="B1096" s="1" t="s">
        <v>12065</v>
      </c>
      <c r="C1096" s="1" t="s">
        <v>12092</v>
      </c>
      <c r="D1096" s="1" t="s">
        <v>78</v>
      </c>
      <c r="E1096" s="1" t="s">
        <v>51</v>
      </c>
      <c r="F1096" s="1" t="s">
        <v>51</v>
      </c>
      <c r="G1096" s="1" t="s">
        <v>82</v>
      </c>
      <c r="H1096" s="1" t="s">
        <v>207</v>
      </c>
      <c r="I1096" s="1" t="s">
        <v>84</v>
      </c>
      <c r="J1096" s="1" t="s">
        <v>448</v>
      </c>
      <c r="K1096" s="1" t="s">
        <v>12093</v>
      </c>
      <c r="L1096" s="1"/>
      <c r="M1096" s="20">
        <f t="shared" si="17"/>
        <v>1</v>
      </c>
    </row>
    <row r="1097" spans="1:13" ht="20.100000000000001" customHeight="1" x14ac:dyDescent="0.15">
      <c r="A1097" s="1" t="s">
        <v>12029</v>
      </c>
      <c r="B1097" s="1" t="s">
        <v>12065</v>
      </c>
      <c r="C1097" s="1" t="s">
        <v>12094</v>
      </c>
      <c r="D1097" s="1" t="s">
        <v>78</v>
      </c>
      <c r="E1097" s="1" t="s">
        <v>51</v>
      </c>
      <c r="F1097" s="1" t="s">
        <v>51</v>
      </c>
      <c r="G1097" s="1" t="s">
        <v>82</v>
      </c>
      <c r="H1097" s="1" t="s">
        <v>207</v>
      </c>
      <c r="I1097" s="1" t="s">
        <v>84</v>
      </c>
      <c r="J1097" s="1" t="s">
        <v>448</v>
      </c>
      <c r="K1097" s="1" t="s">
        <v>12095</v>
      </c>
      <c r="L1097" s="1"/>
      <c r="M1097" s="20">
        <f t="shared" si="17"/>
        <v>1</v>
      </c>
    </row>
    <row r="1098" spans="1:13" ht="20.100000000000001" customHeight="1" x14ac:dyDescent="0.15">
      <c r="A1098" s="1" t="s">
        <v>12029</v>
      </c>
      <c r="B1098" s="1" t="s">
        <v>12096</v>
      </c>
      <c r="C1098" s="1" t="s">
        <v>12097</v>
      </c>
      <c r="D1098" s="1" t="s">
        <v>50</v>
      </c>
      <c r="E1098" s="1" t="s">
        <v>51</v>
      </c>
      <c r="F1098" s="1" t="s">
        <v>51</v>
      </c>
      <c r="G1098" s="1" t="s">
        <v>82</v>
      </c>
      <c r="H1098" s="1" t="s">
        <v>207</v>
      </c>
      <c r="I1098" s="1" t="s">
        <v>84</v>
      </c>
      <c r="J1098" s="1" t="s">
        <v>448</v>
      </c>
      <c r="K1098" s="1" t="s">
        <v>12098</v>
      </c>
      <c r="L1098" s="1"/>
      <c r="M1098" s="20">
        <f t="shared" si="17"/>
        <v>1</v>
      </c>
    </row>
    <row r="1099" spans="1:13" ht="20.100000000000001" customHeight="1" x14ac:dyDescent="0.15">
      <c r="A1099" s="1" t="s">
        <v>12029</v>
      </c>
      <c r="B1099" s="1" t="s">
        <v>12096</v>
      </c>
      <c r="C1099" s="1" t="s">
        <v>12099</v>
      </c>
      <c r="D1099" s="1" t="s">
        <v>50</v>
      </c>
      <c r="E1099" s="1" t="s">
        <v>51</v>
      </c>
      <c r="F1099" s="1" t="s">
        <v>51</v>
      </c>
      <c r="G1099" s="1" t="s">
        <v>82</v>
      </c>
      <c r="H1099" s="1" t="s">
        <v>207</v>
      </c>
      <c r="I1099" s="1" t="s">
        <v>84</v>
      </c>
      <c r="J1099" s="1" t="s">
        <v>448</v>
      </c>
      <c r="K1099" s="1" t="s">
        <v>12100</v>
      </c>
      <c r="L1099" s="1"/>
      <c r="M1099" s="20">
        <f t="shared" si="17"/>
        <v>1</v>
      </c>
    </row>
    <row r="1100" spans="1:13" ht="20.100000000000001" customHeight="1" x14ac:dyDescent="0.15">
      <c r="A1100" s="1" t="s">
        <v>12029</v>
      </c>
      <c r="B1100" s="1" t="s">
        <v>12096</v>
      </c>
      <c r="C1100" s="1" t="s">
        <v>12101</v>
      </c>
      <c r="D1100" s="1" t="s">
        <v>50</v>
      </c>
      <c r="E1100" s="1" t="s">
        <v>51</v>
      </c>
      <c r="F1100" s="1" t="s">
        <v>51</v>
      </c>
      <c r="G1100" s="1" t="s">
        <v>82</v>
      </c>
      <c r="H1100" s="1" t="s">
        <v>207</v>
      </c>
      <c r="I1100" s="1" t="s">
        <v>84</v>
      </c>
      <c r="J1100" s="1" t="s">
        <v>448</v>
      </c>
      <c r="K1100" s="1" t="s">
        <v>12102</v>
      </c>
      <c r="L1100" s="1"/>
      <c r="M1100" s="20">
        <f t="shared" si="17"/>
        <v>1</v>
      </c>
    </row>
    <row r="1101" spans="1:13" ht="20.100000000000001" customHeight="1" x14ac:dyDescent="0.15">
      <c r="A1101" s="1" t="s">
        <v>12029</v>
      </c>
      <c r="B1101" s="1" t="s">
        <v>12096</v>
      </c>
      <c r="C1101" s="1" t="s">
        <v>12103</v>
      </c>
      <c r="D1101" s="1" t="s">
        <v>50</v>
      </c>
      <c r="E1101" s="1" t="s">
        <v>51</v>
      </c>
      <c r="F1101" s="1" t="s">
        <v>51</v>
      </c>
      <c r="G1101" s="1" t="s">
        <v>82</v>
      </c>
      <c r="H1101" s="1" t="s">
        <v>207</v>
      </c>
      <c r="I1101" s="1" t="s">
        <v>84</v>
      </c>
      <c r="J1101" s="1" t="s">
        <v>448</v>
      </c>
      <c r="K1101" s="1" t="s">
        <v>12104</v>
      </c>
      <c r="L1101" s="1"/>
      <c r="M1101" s="20">
        <f t="shared" si="17"/>
        <v>1</v>
      </c>
    </row>
    <row r="1102" spans="1:13" ht="20.100000000000001" customHeight="1" x14ac:dyDescent="0.15">
      <c r="A1102" s="1" t="s">
        <v>12029</v>
      </c>
      <c r="B1102" s="1" t="s">
        <v>12096</v>
      </c>
      <c r="C1102" s="1" t="s">
        <v>12105</v>
      </c>
      <c r="D1102" s="1" t="s">
        <v>50</v>
      </c>
      <c r="E1102" s="1" t="s">
        <v>51</v>
      </c>
      <c r="F1102" s="1" t="s">
        <v>51</v>
      </c>
      <c r="G1102" s="1" t="s">
        <v>82</v>
      </c>
      <c r="H1102" s="1" t="s">
        <v>207</v>
      </c>
      <c r="I1102" s="1" t="s">
        <v>84</v>
      </c>
      <c r="J1102" s="1" t="s">
        <v>448</v>
      </c>
      <c r="K1102" s="1" t="s">
        <v>12106</v>
      </c>
      <c r="L1102" s="1"/>
      <c r="M1102" s="20">
        <f t="shared" si="17"/>
        <v>1</v>
      </c>
    </row>
    <row r="1103" spans="1:13" ht="20.100000000000001" customHeight="1" x14ac:dyDescent="0.15">
      <c r="A1103" s="1" t="s">
        <v>12029</v>
      </c>
      <c r="B1103" s="1" t="s">
        <v>12096</v>
      </c>
      <c r="C1103" s="1" t="s">
        <v>12107</v>
      </c>
      <c r="D1103" s="1" t="s">
        <v>50</v>
      </c>
      <c r="E1103" s="1" t="s">
        <v>51</v>
      </c>
      <c r="F1103" s="1" t="s">
        <v>51</v>
      </c>
      <c r="G1103" s="1" t="s">
        <v>82</v>
      </c>
      <c r="H1103" s="1" t="s">
        <v>207</v>
      </c>
      <c r="I1103" s="1" t="s">
        <v>84</v>
      </c>
      <c r="J1103" s="1" t="s">
        <v>448</v>
      </c>
      <c r="K1103" s="1" t="s">
        <v>12108</v>
      </c>
      <c r="L1103" s="1"/>
      <c r="M1103" s="20">
        <f t="shared" si="17"/>
        <v>1</v>
      </c>
    </row>
    <row r="1104" spans="1:13" ht="20.100000000000001" customHeight="1" x14ac:dyDescent="0.15">
      <c r="A1104" s="1" t="s">
        <v>12029</v>
      </c>
      <c r="B1104" s="1" t="s">
        <v>12096</v>
      </c>
      <c r="C1104" s="1" t="s">
        <v>12109</v>
      </c>
      <c r="D1104" s="1" t="s">
        <v>50</v>
      </c>
      <c r="E1104" s="1" t="s">
        <v>51</v>
      </c>
      <c r="F1104" s="1" t="s">
        <v>51</v>
      </c>
      <c r="G1104" s="1" t="s">
        <v>82</v>
      </c>
      <c r="H1104" s="1" t="s">
        <v>207</v>
      </c>
      <c r="I1104" s="1" t="s">
        <v>84</v>
      </c>
      <c r="J1104" s="1" t="s">
        <v>448</v>
      </c>
      <c r="K1104" s="1" t="s">
        <v>12110</v>
      </c>
      <c r="L1104" s="1"/>
      <c r="M1104" s="20">
        <f t="shared" si="17"/>
        <v>1</v>
      </c>
    </row>
    <row r="1105" spans="1:13" ht="20.100000000000001" customHeight="1" x14ac:dyDescent="0.15">
      <c r="A1105" s="1" t="s">
        <v>12029</v>
      </c>
      <c r="B1105" s="1" t="s">
        <v>12096</v>
      </c>
      <c r="C1105" s="1" t="s">
        <v>12111</v>
      </c>
      <c r="D1105" s="1" t="s">
        <v>50</v>
      </c>
      <c r="E1105" s="1" t="s">
        <v>51</v>
      </c>
      <c r="F1105" s="1" t="s">
        <v>51</v>
      </c>
      <c r="G1105" s="1" t="s">
        <v>82</v>
      </c>
      <c r="H1105" s="1" t="s">
        <v>207</v>
      </c>
      <c r="I1105" s="1" t="s">
        <v>84</v>
      </c>
      <c r="J1105" s="1" t="s">
        <v>448</v>
      </c>
      <c r="K1105" s="1" t="s">
        <v>12112</v>
      </c>
      <c r="L1105" s="1"/>
      <c r="M1105" s="20">
        <f t="shared" si="17"/>
        <v>1</v>
      </c>
    </row>
    <row r="1106" spans="1:13" ht="20.100000000000001" customHeight="1" x14ac:dyDescent="0.15">
      <c r="A1106" s="1" t="s">
        <v>12029</v>
      </c>
      <c r="B1106" s="1" t="s">
        <v>12096</v>
      </c>
      <c r="C1106" s="1" t="s">
        <v>12113</v>
      </c>
      <c r="D1106" s="1" t="s">
        <v>50</v>
      </c>
      <c r="E1106" s="1" t="s">
        <v>51</v>
      </c>
      <c r="F1106" s="1" t="s">
        <v>51</v>
      </c>
      <c r="G1106" s="1" t="s">
        <v>82</v>
      </c>
      <c r="H1106" s="1" t="s">
        <v>207</v>
      </c>
      <c r="I1106" s="1" t="s">
        <v>84</v>
      </c>
      <c r="J1106" s="1" t="s">
        <v>448</v>
      </c>
      <c r="K1106" s="1" t="s">
        <v>12114</v>
      </c>
      <c r="L1106" s="1"/>
      <c r="M1106" s="20">
        <f t="shared" si="17"/>
        <v>1</v>
      </c>
    </row>
    <row r="1107" spans="1:13" ht="20.100000000000001" customHeight="1" x14ac:dyDescent="0.15">
      <c r="A1107" s="1" t="s">
        <v>12029</v>
      </c>
      <c r="B1107" s="1" t="s">
        <v>12096</v>
      </c>
      <c r="C1107" s="1" t="s">
        <v>12115</v>
      </c>
      <c r="D1107" s="1" t="s">
        <v>50</v>
      </c>
      <c r="E1107" s="1" t="s">
        <v>51</v>
      </c>
      <c r="F1107" s="1" t="s">
        <v>51</v>
      </c>
      <c r="G1107" s="1" t="s">
        <v>82</v>
      </c>
      <c r="H1107" s="1" t="s">
        <v>207</v>
      </c>
      <c r="I1107" s="1" t="s">
        <v>84</v>
      </c>
      <c r="J1107" s="1" t="s">
        <v>448</v>
      </c>
      <c r="K1107" s="1" t="s">
        <v>12116</v>
      </c>
      <c r="L1107" s="1"/>
      <c r="M1107" s="20">
        <f t="shared" si="17"/>
        <v>1</v>
      </c>
    </row>
    <row r="1108" spans="1:13" ht="20.100000000000001" customHeight="1" x14ac:dyDescent="0.15">
      <c r="A1108" s="1" t="s">
        <v>12029</v>
      </c>
      <c r="B1108" s="1" t="s">
        <v>12096</v>
      </c>
      <c r="C1108" s="1" t="s">
        <v>12117</v>
      </c>
      <c r="D1108" s="1" t="s">
        <v>50</v>
      </c>
      <c r="E1108" s="1" t="s">
        <v>51</v>
      </c>
      <c r="F1108" s="1" t="s">
        <v>51</v>
      </c>
      <c r="G1108" s="1" t="s">
        <v>82</v>
      </c>
      <c r="H1108" s="1" t="s">
        <v>207</v>
      </c>
      <c r="I1108" s="1" t="s">
        <v>84</v>
      </c>
      <c r="J1108" s="1" t="s">
        <v>448</v>
      </c>
      <c r="K1108" s="1" t="s">
        <v>12118</v>
      </c>
      <c r="L1108" s="1"/>
      <c r="M1108" s="20">
        <f t="shared" si="17"/>
        <v>1</v>
      </c>
    </row>
    <row r="1109" spans="1:13" ht="20.100000000000001" customHeight="1" x14ac:dyDescent="0.15">
      <c r="A1109" s="1" t="s">
        <v>12029</v>
      </c>
      <c r="B1109" s="1" t="s">
        <v>12096</v>
      </c>
      <c r="C1109" s="1" t="s">
        <v>12119</v>
      </c>
      <c r="D1109" s="1" t="s">
        <v>50</v>
      </c>
      <c r="E1109" s="1" t="s">
        <v>51</v>
      </c>
      <c r="F1109" s="1" t="s">
        <v>51</v>
      </c>
      <c r="G1109" s="1" t="s">
        <v>82</v>
      </c>
      <c r="H1109" s="1" t="s">
        <v>207</v>
      </c>
      <c r="I1109" s="1" t="s">
        <v>84</v>
      </c>
      <c r="J1109" s="1" t="s">
        <v>448</v>
      </c>
      <c r="K1109" s="1" t="s">
        <v>12120</v>
      </c>
      <c r="L1109" s="1"/>
      <c r="M1109" s="20">
        <f t="shared" si="17"/>
        <v>1</v>
      </c>
    </row>
    <row r="1110" spans="1:13" ht="20.100000000000001" customHeight="1" x14ac:dyDescent="0.15">
      <c r="A1110" s="1" t="s">
        <v>12029</v>
      </c>
      <c r="B1110" s="1" t="s">
        <v>12096</v>
      </c>
      <c r="C1110" s="1" t="s">
        <v>12121</v>
      </c>
      <c r="D1110" s="1" t="s">
        <v>50</v>
      </c>
      <c r="E1110" s="1" t="s">
        <v>51</v>
      </c>
      <c r="F1110" s="1" t="s">
        <v>51</v>
      </c>
      <c r="G1110" s="1" t="s">
        <v>82</v>
      </c>
      <c r="H1110" s="1" t="s">
        <v>207</v>
      </c>
      <c r="I1110" s="1" t="s">
        <v>84</v>
      </c>
      <c r="J1110" s="1" t="s">
        <v>448</v>
      </c>
      <c r="K1110" s="1" t="s">
        <v>12122</v>
      </c>
      <c r="L1110" s="1"/>
      <c r="M1110" s="20">
        <f t="shared" si="17"/>
        <v>1</v>
      </c>
    </row>
    <row r="1111" spans="1:13" ht="20.100000000000001" customHeight="1" x14ac:dyDescent="0.15">
      <c r="A1111" s="1" t="s">
        <v>12029</v>
      </c>
      <c r="B1111" s="1" t="s">
        <v>12096</v>
      </c>
      <c r="C1111" s="1" t="s">
        <v>12123</v>
      </c>
      <c r="D1111" s="1" t="s">
        <v>78</v>
      </c>
      <c r="E1111" s="1" t="s">
        <v>51</v>
      </c>
      <c r="F1111" s="1" t="s">
        <v>51</v>
      </c>
      <c r="G1111" s="1" t="s">
        <v>82</v>
      </c>
      <c r="H1111" s="1" t="s">
        <v>207</v>
      </c>
      <c r="I1111" s="1" t="s">
        <v>84</v>
      </c>
      <c r="J1111" s="1" t="s">
        <v>448</v>
      </c>
      <c r="K1111" s="1" t="s">
        <v>12124</v>
      </c>
      <c r="L1111" s="1"/>
      <c r="M1111" s="20">
        <f t="shared" si="17"/>
        <v>1</v>
      </c>
    </row>
    <row r="1112" spans="1:13" ht="20.100000000000001" customHeight="1" x14ac:dyDescent="0.15">
      <c r="A1112" s="1" t="s">
        <v>12029</v>
      </c>
      <c r="B1112" s="1" t="s">
        <v>12096</v>
      </c>
      <c r="C1112" s="1" t="s">
        <v>12125</v>
      </c>
      <c r="D1112" s="1" t="s">
        <v>78</v>
      </c>
      <c r="E1112" s="1" t="s">
        <v>51</v>
      </c>
      <c r="F1112" s="1" t="s">
        <v>51</v>
      </c>
      <c r="G1112" s="1" t="s">
        <v>82</v>
      </c>
      <c r="H1112" s="1" t="s">
        <v>207</v>
      </c>
      <c r="I1112" s="1" t="s">
        <v>84</v>
      </c>
      <c r="J1112" s="1" t="s">
        <v>448</v>
      </c>
      <c r="K1112" s="1" t="s">
        <v>12126</v>
      </c>
      <c r="L1112" s="1"/>
      <c r="M1112" s="20">
        <f t="shared" si="17"/>
        <v>1</v>
      </c>
    </row>
    <row r="1113" spans="1:13" ht="20.100000000000001" customHeight="1" x14ac:dyDescent="0.15">
      <c r="A1113" s="1" t="s">
        <v>12029</v>
      </c>
      <c r="B1113" s="1" t="s">
        <v>12096</v>
      </c>
      <c r="C1113" s="1" t="s">
        <v>12127</v>
      </c>
      <c r="D1113" s="1" t="s">
        <v>78</v>
      </c>
      <c r="E1113" s="1" t="s">
        <v>51</v>
      </c>
      <c r="F1113" s="1" t="s">
        <v>51</v>
      </c>
      <c r="G1113" s="1" t="s">
        <v>82</v>
      </c>
      <c r="H1113" s="1" t="s">
        <v>207</v>
      </c>
      <c r="I1113" s="1" t="s">
        <v>84</v>
      </c>
      <c r="J1113" s="1" t="s">
        <v>448</v>
      </c>
      <c r="K1113" s="1" t="s">
        <v>12128</v>
      </c>
      <c r="L1113" s="1"/>
      <c r="M1113" s="20">
        <f t="shared" si="17"/>
        <v>1</v>
      </c>
    </row>
    <row r="1114" spans="1:13" ht="20.100000000000001" customHeight="1" x14ac:dyDescent="0.15">
      <c r="A1114" s="1" t="s">
        <v>12029</v>
      </c>
      <c r="B1114" s="1" t="s">
        <v>12096</v>
      </c>
      <c r="C1114" s="1" t="s">
        <v>12129</v>
      </c>
      <c r="D1114" s="1" t="s">
        <v>78</v>
      </c>
      <c r="E1114" s="1" t="s">
        <v>51</v>
      </c>
      <c r="F1114" s="1" t="s">
        <v>51</v>
      </c>
      <c r="G1114" s="1" t="s">
        <v>82</v>
      </c>
      <c r="H1114" s="1" t="s">
        <v>207</v>
      </c>
      <c r="I1114" s="1" t="s">
        <v>84</v>
      </c>
      <c r="J1114" s="1" t="s">
        <v>448</v>
      </c>
      <c r="K1114" s="1" t="s">
        <v>12130</v>
      </c>
      <c r="L1114" s="1"/>
      <c r="M1114" s="20">
        <f t="shared" si="17"/>
        <v>1</v>
      </c>
    </row>
    <row r="1115" spans="1:13" ht="20.100000000000001" customHeight="1" x14ac:dyDescent="0.15">
      <c r="A1115" s="1" t="s">
        <v>12029</v>
      </c>
      <c r="B1115" s="1" t="s">
        <v>12096</v>
      </c>
      <c r="C1115" s="1" t="s">
        <v>12131</v>
      </c>
      <c r="D1115" s="1" t="s">
        <v>78</v>
      </c>
      <c r="E1115" s="1" t="s">
        <v>51</v>
      </c>
      <c r="F1115" s="1" t="s">
        <v>51</v>
      </c>
      <c r="G1115" s="1" t="s">
        <v>82</v>
      </c>
      <c r="H1115" s="1" t="s">
        <v>207</v>
      </c>
      <c r="I1115" s="1" t="s">
        <v>84</v>
      </c>
      <c r="J1115" s="1" t="s">
        <v>448</v>
      </c>
      <c r="K1115" s="1" t="s">
        <v>12132</v>
      </c>
      <c r="L1115" s="1"/>
      <c r="M1115" s="20">
        <f t="shared" si="17"/>
        <v>1</v>
      </c>
    </row>
    <row r="1116" spans="1:13" ht="20.100000000000001" customHeight="1" x14ac:dyDescent="0.15">
      <c r="A1116" s="1" t="s">
        <v>12029</v>
      </c>
      <c r="B1116" s="1" t="s">
        <v>12096</v>
      </c>
      <c r="C1116" s="1" t="s">
        <v>12133</v>
      </c>
      <c r="D1116" s="1" t="s">
        <v>849</v>
      </c>
      <c r="E1116" s="1" t="s">
        <v>51</v>
      </c>
      <c r="F1116" s="1" t="s">
        <v>26832</v>
      </c>
      <c r="G1116" s="1" t="s">
        <v>82</v>
      </c>
      <c r="H1116" s="1" t="s">
        <v>83</v>
      </c>
      <c r="I1116" s="1" t="s">
        <v>84</v>
      </c>
      <c r="J1116" s="1" t="s">
        <v>9120</v>
      </c>
      <c r="K1116" s="1" t="s">
        <v>12134</v>
      </c>
      <c r="L1116" s="1"/>
      <c r="M1116" s="20">
        <f t="shared" si="17"/>
        <v>0</v>
      </c>
    </row>
    <row r="1117" spans="1:13" ht="20.100000000000001" customHeight="1" x14ac:dyDescent="0.15">
      <c r="A1117" s="1" t="s">
        <v>12029</v>
      </c>
      <c r="B1117" s="1" t="s">
        <v>12096</v>
      </c>
      <c r="C1117" s="1" t="s">
        <v>12135</v>
      </c>
      <c r="D1117" s="1" t="s">
        <v>849</v>
      </c>
      <c r="E1117" s="1" t="s">
        <v>51</v>
      </c>
      <c r="F1117" s="1" t="s">
        <v>26832</v>
      </c>
      <c r="G1117" s="1" t="s">
        <v>82</v>
      </c>
      <c r="H1117" s="1" t="s">
        <v>83</v>
      </c>
      <c r="I1117" s="1" t="s">
        <v>84</v>
      </c>
      <c r="J1117" s="1" t="s">
        <v>9120</v>
      </c>
      <c r="K1117" s="1" t="s">
        <v>12136</v>
      </c>
      <c r="L1117" s="1"/>
      <c r="M1117" s="20">
        <f t="shared" si="17"/>
        <v>0</v>
      </c>
    </row>
    <row r="1118" spans="1:13" ht="20.100000000000001" customHeight="1" x14ac:dyDescent="0.15">
      <c r="A1118" s="1" t="s">
        <v>12029</v>
      </c>
      <c r="B1118" s="1" t="s">
        <v>12096</v>
      </c>
      <c r="C1118" s="1" t="s">
        <v>12137</v>
      </c>
      <c r="D1118" s="1" t="s">
        <v>849</v>
      </c>
      <c r="E1118" s="1" t="s">
        <v>51</v>
      </c>
      <c r="F1118" s="1" t="s">
        <v>26832</v>
      </c>
      <c r="G1118" s="1" t="s">
        <v>82</v>
      </c>
      <c r="H1118" s="1" t="s">
        <v>83</v>
      </c>
      <c r="I1118" s="1" t="s">
        <v>181</v>
      </c>
      <c r="J1118" s="1" t="s">
        <v>11769</v>
      </c>
      <c r="K1118" s="1" t="s">
        <v>12138</v>
      </c>
      <c r="L1118" s="1"/>
      <c r="M1118" s="20">
        <f t="shared" si="17"/>
        <v>0</v>
      </c>
    </row>
    <row r="1119" spans="1:13" ht="20.100000000000001" customHeight="1" x14ac:dyDescent="0.15">
      <c r="A1119" s="1" t="s">
        <v>12029</v>
      </c>
      <c r="B1119" s="1" t="s">
        <v>12139</v>
      </c>
      <c r="C1119" s="1" t="s">
        <v>12140</v>
      </c>
      <c r="D1119" s="1" t="s">
        <v>50</v>
      </c>
      <c r="E1119" s="1" t="s">
        <v>51</v>
      </c>
      <c r="F1119" s="1" t="s">
        <v>51</v>
      </c>
      <c r="G1119" s="1" t="s">
        <v>82</v>
      </c>
      <c r="H1119" s="1" t="s">
        <v>207</v>
      </c>
      <c r="I1119" s="1" t="s">
        <v>84</v>
      </c>
      <c r="J1119" s="1" t="s">
        <v>448</v>
      </c>
      <c r="K1119" s="1" t="s">
        <v>12141</v>
      </c>
      <c r="L1119" s="1"/>
      <c r="M1119" s="20">
        <f t="shared" si="17"/>
        <v>1</v>
      </c>
    </row>
    <row r="1120" spans="1:13" ht="20.100000000000001" customHeight="1" x14ac:dyDescent="0.15">
      <c r="A1120" s="1" t="s">
        <v>12029</v>
      </c>
      <c r="B1120" s="1" t="s">
        <v>12139</v>
      </c>
      <c r="C1120" s="1" t="s">
        <v>12142</v>
      </c>
      <c r="D1120" s="1" t="s">
        <v>50</v>
      </c>
      <c r="E1120" s="1" t="s">
        <v>51</v>
      </c>
      <c r="F1120" s="1" t="s">
        <v>51</v>
      </c>
      <c r="G1120" s="1" t="s">
        <v>82</v>
      </c>
      <c r="H1120" s="1" t="s">
        <v>207</v>
      </c>
      <c r="I1120" s="1" t="s">
        <v>84</v>
      </c>
      <c r="J1120" s="1" t="s">
        <v>448</v>
      </c>
      <c r="K1120" s="1" t="s">
        <v>12143</v>
      </c>
      <c r="L1120" s="1"/>
      <c r="M1120" s="20">
        <f t="shared" si="17"/>
        <v>1</v>
      </c>
    </row>
    <row r="1121" spans="1:13" ht="20.100000000000001" customHeight="1" x14ac:dyDescent="0.15">
      <c r="A1121" s="1" t="s">
        <v>12029</v>
      </c>
      <c r="B1121" s="1" t="s">
        <v>12139</v>
      </c>
      <c r="C1121" s="1" t="s">
        <v>12144</v>
      </c>
      <c r="D1121" s="1" t="s">
        <v>50</v>
      </c>
      <c r="E1121" s="1" t="s">
        <v>51</v>
      </c>
      <c r="F1121" s="1" t="s">
        <v>51</v>
      </c>
      <c r="G1121" s="1" t="s">
        <v>82</v>
      </c>
      <c r="H1121" s="1" t="s">
        <v>207</v>
      </c>
      <c r="I1121" s="1" t="s">
        <v>84</v>
      </c>
      <c r="J1121" s="1" t="s">
        <v>448</v>
      </c>
      <c r="K1121" s="1" t="s">
        <v>12145</v>
      </c>
      <c r="L1121" s="1"/>
      <c r="M1121" s="20">
        <f t="shared" si="17"/>
        <v>1</v>
      </c>
    </row>
    <row r="1122" spans="1:13" ht="20.100000000000001" customHeight="1" x14ac:dyDescent="0.15">
      <c r="A1122" s="1" t="s">
        <v>12029</v>
      </c>
      <c r="B1122" s="1" t="s">
        <v>12139</v>
      </c>
      <c r="C1122" s="1" t="s">
        <v>12146</v>
      </c>
      <c r="D1122" s="1" t="s">
        <v>50</v>
      </c>
      <c r="E1122" s="1" t="s">
        <v>51</v>
      </c>
      <c r="F1122" s="1" t="s">
        <v>51</v>
      </c>
      <c r="G1122" s="1" t="s">
        <v>82</v>
      </c>
      <c r="H1122" s="1" t="s">
        <v>207</v>
      </c>
      <c r="I1122" s="1" t="s">
        <v>84</v>
      </c>
      <c r="J1122" s="1" t="s">
        <v>448</v>
      </c>
      <c r="K1122" s="1" t="s">
        <v>12147</v>
      </c>
      <c r="L1122" s="1"/>
      <c r="M1122" s="20">
        <f t="shared" si="17"/>
        <v>1</v>
      </c>
    </row>
    <row r="1123" spans="1:13" ht="20.100000000000001" customHeight="1" x14ac:dyDescent="0.15">
      <c r="A1123" s="1" t="s">
        <v>12029</v>
      </c>
      <c r="B1123" s="1" t="s">
        <v>12139</v>
      </c>
      <c r="C1123" s="1" t="s">
        <v>12148</v>
      </c>
      <c r="D1123" s="1" t="s">
        <v>50</v>
      </c>
      <c r="E1123" s="1" t="s">
        <v>51</v>
      </c>
      <c r="F1123" s="1" t="s">
        <v>51</v>
      </c>
      <c r="G1123" s="1" t="s">
        <v>82</v>
      </c>
      <c r="H1123" s="1" t="s">
        <v>207</v>
      </c>
      <c r="I1123" s="1" t="s">
        <v>84</v>
      </c>
      <c r="J1123" s="1" t="s">
        <v>448</v>
      </c>
      <c r="K1123" s="1" t="s">
        <v>12149</v>
      </c>
      <c r="L1123" s="1"/>
      <c r="M1123" s="20">
        <f t="shared" si="17"/>
        <v>1</v>
      </c>
    </row>
    <row r="1124" spans="1:13" ht="20.100000000000001" customHeight="1" x14ac:dyDescent="0.15">
      <c r="A1124" s="1" t="s">
        <v>12029</v>
      </c>
      <c r="B1124" s="1" t="s">
        <v>12139</v>
      </c>
      <c r="C1124" s="1" t="s">
        <v>12150</v>
      </c>
      <c r="D1124" s="1" t="s">
        <v>50</v>
      </c>
      <c r="E1124" s="1" t="s">
        <v>51</v>
      </c>
      <c r="F1124" s="1" t="s">
        <v>51</v>
      </c>
      <c r="G1124" s="1" t="s">
        <v>82</v>
      </c>
      <c r="H1124" s="1" t="s">
        <v>207</v>
      </c>
      <c r="I1124" s="1" t="s">
        <v>84</v>
      </c>
      <c r="J1124" s="1" t="s">
        <v>448</v>
      </c>
      <c r="K1124" s="1" t="s">
        <v>12151</v>
      </c>
      <c r="L1124" s="1"/>
      <c r="M1124" s="20">
        <f t="shared" si="17"/>
        <v>1</v>
      </c>
    </row>
    <row r="1125" spans="1:13" ht="20.100000000000001" customHeight="1" x14ac:dyDescent="0.15">
      <c r="A1125" s="1" t="s">
        <v>12029</v>
      </c>
      <c r="B1125" s="1" t="s">
        <v>12139</v>
      </c>
      <c r="C1125" s="1" t="s">
        <v>12152</v>
      </c>
      <c r="D1125" s="1" t="s">
        <v>50</v>
      </c>
      <c r="E1125" s="1" t="s">
        <v>51</v>
      </c>
      <c r="F1125" s="1" t="s">
        <v>51</v>
      </c>
      <c r="G1125" s="1" t="s">
        <v>82</v>
      </c>
      <c r="H1125" s="1" t="s">
        <v>207</v>
      </c>
      <c r="I1125" s="1" t="s">
        <v>84</v>
      </c>
      <c r="J1125" s="1" t="s">
        <v>448</v>
      </c>
      <c r="K1125" s="1" t="s">
        <v>12153</v>
      </c>
      <c r="L1125" s="1"/>
      <c r="M1125" s="20">
        <f t="shared" si="17"/>
        <v>1</v>
      </c>
    </row>
    <row r="1126" spans="1:13" ht="20.100000000000001" customHeight="1" x14ac:dyDescent="0.15">
      <c r="A1126" s="1" t="s">
        <v>12029</v>
      </c>
      <c r="B1126" s="1" t="s">
        <v>12139</v>
      </c>
      <c r="C1126" s="1" t="s">
        <v>12154</v>
      </c>
      <c r="D1126" s="1" t="s">
        <v>50</v>
      </c>
      <c r="E1126" s="1" t="s">
        <v>51</v>
      </c>
      <c r="F1126" s="1" t="s">
        <v>51</v>
      </c>
      <c r="G1126" s="1" t="s">
        <v>82</v>
      </c>
      <c r="H1126" s="1" t="s">
        <v>207</v>
      </c>
      <c r="I1126" s="1" t="s">
        <v>84</v>
      </c>
      <c r="J1126" s="1" t="s">
        <v>448</v>
      </c>
      <c r="K1126" s="1" t="s">
        <v>12155</v>
      </c>
      <c r="L1126" s="1"/>
      <c r="M1126" s="20">
        <f t="shared" si="17"/>
        <v>1</v>
      </c>
    </row>
    <row r="1127" spans="1:13" ht="20.100000000000001" customHeight="1" x14ac:dyDescent="0.15">
      <c r="A1127" s="1" t="s">
        <v>12029</v>
      </c>
      <c r="B1127" s="1" t="s">
        <v>12139</v>
      </c>
      <c r="C1127" s="1" t="s">
        <v>12156</v>
      </c>
      <c r="D1127" s="1" t="s">
        <v>50</v>
      </c>
      <c r="E1127" s="1" t="s">
        <v>51</v>
      </c>
      <c r="F1127" s="1" t="s">
        <v>51</v>
      </c>
      <c r="G1127" s="1" t="s">
        <v>82</v>
      </c>
      <c r="H1127" s="1" t="s">
        <v>207</v>
      </c>
      <c r="I1127" s="1" t="s">
        <v>84</v>
      </c>
      <c r="J1127" s="1" t="s">
        <v>448</v>
      </c>
      <c r="K1127" s="1" t="s">
        <v>12157</v>
      </c>
      <c r="L1127" s="1"/>
      <c r="M1127" s="20">
        <f t="shared" si="17"/>
        <v>1</v>
      </c>
    </row>
    <row r="1128" spans="1:13" ht="20.100000000000001" customHeight="1" x14ac:dyDescent="0.15">
      <c r="A1128" s="1" t="s">
        <v>12029</v>
      </c>
      <c r="B1128" s="1" t="s">
        <v>12139</v>
      </c>
      <c r="C1128" s="1" t="s">
        <v>12158</v>
      </c>
      <c r="D1128" s="1" t="s">
        <v>50</v>
      </c>
      <c r="E1128" s="1" t="s">
        <v>51</v>
      </c>
      <c r="F1128" s="1" t="s">
        <v>51</v>
      </c>
      <c r="G1128" s="1" t="s">
        <v>82</v>
      </c>
      <c r="H1128" s="1" t="s">
        <v>207</v>
      </c>
      <c r="I1128" s="1" t="s">
        <v>84</v>
      </c>
      <c r="J1128" s="1" t="s">
        <v>448</v>
      </c>
      <c r="K1128" s="1" t="s">
        <v>12159</v>
      </c>
      <c r="L1128" s="1"/>
      <c r="M1128" s="20">
        <f t="shared" si="17"/>
        <v>1</v>
      </c>
    </row>
    <row r="1129" spans="1:13" ht="20.100000000000001" customHeight="1" x14ac:dyDescent="0.15">
      <c r="A1129" s="1" t="s">
        <v>12029</v>
      </c>
      <c r="B1129" s="1" t="s">
        <v>12139</v>
      </c>
      <c r="C1129" s="1" t="s">
        <v>12160</v>
      </c>
      <c r="D1129" s="1" t="s">
        <v>50</v>
      </c>
      <c r="E1129" s="1" t="s">
        <v>51</v>
      </c>
      <c r="F1129" s="1" t="s">
        <v>51</v>
      </c>
      <c r="G1129" s="1" t="s">
        <v>82</v>
      </c>
      <c r="H1129" s="1" t="s">
        <v>207</v>
      </c>
      <c r="I1129" s="1" t="s">
        <v>84</v>
      </c>
      <c r="J1129" s="1" t="s">
        <v>448</v>
      </c>
      <c r="K1129" s="1" t="s">
        <v>12161</v>
      </c>
      <c r="L1129" s="1"/>
      <c r="M1129" s="20">
        <f t="shared" si="17"/>
        <v>1</v>
      </c>
    </row>
    <row r="1130" spans="1:13" ht="20.100000000000001" customHeight="1" x14ac:dyDescent="0.15">
      <c r="A1130" s="1" t="s">
        <v>12029</v>
      </c>
      <c r="B1130" s="1" t="s">
        <v>12139</v>
      </c>
      <c r="C1130" s="1" t="s">
        <v>12162</v>
      </c>
      <c r="D1130" s="1" t="s">
        <v>50</v>
      </c>
      <c r="E1130" s="1" t="s">
        <v>51</v>
      </c>
      <c r="F1130" s="1" t="s">
        <v>51</v>
      </c>
      <c r="G1130" s="1" t="s">
        <v>82</v>
      </c>
      <c r="H1130" s="1" t="s">
        <v>207</v>
      </c>
      <c r="I1130" s="1" t="s">
        <v>84</v>
      </c>
      <c r="J1130" s="1" t="s">
        <v>448</v>
      </c>
      <c r="K1130" s="1" t="s">
        <v>12163</v>
      </c>
      <c r="L1130" s="1"/>
      <c r="M1130" s="20">
        <f t="shared" si="17"/>
        <v>1</v>
      </c>
    </row>
    <row r="1131" spans="1:13" ht="20.100000000000001" customHeight="1" x14ac:dyDescent="0.15">
      <c r="A1131" s="1" t="s">
        <v>12029</v>
      </c>
      <c r="B1131" s="1" t="s">
        <v>12139</v>
      </c>
      <c r="C1131" s="1" t="s">
        <v>12164</v>
      </c>
      <c r="D1131" s="1" t="s">
        <v>50</v>
      </c>
      <c r="E1131" s="1" t="s">
        <v>51</v>
      </c>
      <c r="F1131" s="1" t="s">
        <v>51</v>
      </c>
      <c r="G1131" s="1" t="s">
        <v>82</v>
      </c>
      <c r="H1131" s="1" t="s">
        <v>207</v>
      </c>
      <c r="I1131" s="1" t="s">
        <v>84</v>
      </c>
      <c r="J1131" s="1" t="s">
        <v>448</v>
      </c>
      <c r="K1131" s="1" t="s">
        <v>12165</v>
      </c>
      <c r="L1131" s="1"/>
      <c r="M1131" s="20">
        <f t="shared" si="17"/>
        <v>1</v>
      </c>
    </row>
    <row r="1132" spans="1:13" ht="20.100000000000001" customHeight="1" x14ac:dyDescent="0.15">
      <c r="A1132" s="1" t="s">
        <v>12029</v>
      </c>
      <c r="B1132" s="1" t="s">
        <v>12139</v>
      </c>
      <c r="C1132" s="1" t="s">
        <v>12166</v>
      </c>
      <c r="D1132" s="1" t="s">
        <v>50</v>
      </c>
      <c r="E1132" s="1" t="s">
        <v>51</v>
      </c>
      <c r="F1132" s="1" t="s">
        <v>51</v>
      </c>
      <c r="G1132" s="1" t="s">
        <v>82</v>
      </c>
      <c r="H1132" s="1" t="s">
        <v>207</v>
      </c>
      <c r="I1132" s="1" t="s">
        <v>84</v>
      </c>
      <c r="J1132" s="1" t="s">
        <v>448</v>
      </c>
      <c r="K1132" s="1" t="s">
        <v>12167</v>
      </c>
      <c r="L1132" s="1"/>
      <c r="M1132" s="20">
        <f t="shared" si="17"/>
        <v>1</v>
      </c>
    </row>
    <row r="1133" spans="1:13" ht="20.100000000000001" customHeight="1" x14ac:dyDescent="0.15">
      <c r="A1133" s="1" t="s">
        <v>12029</v>
      </c>
      <c r="B1133" s="1" t="s">
        <v>12139</v>
      </c>
      <c r="C1133" s="1" t="s">
        <v>12168</v>
      </c>
      <c r="D1133" s="1" t="s">
        <v>50</v>
      </c>
      <c r="E1133" s="1" t="s">
        <v>51</v>
      </c>
      <c r="F1133" s="1" t="s">
        <v>51</v>
      </c>
      <c r="G1133" s="1" t="s">
        <v>82</v>
      </c>
      <c r="H1133" s="1" t="s">
        <v>207</v>
      </c>
      <c r="I1133" s="1" t="s">
        <v>84</v>
      </c>
      <c r="J1133" s="1" t="s">
        <v>448</v>
      </c>
      <c r="K1133" s="1" t="s">
        <v>12169</v>
      </c>
      <c r="L1133" s="1"/>
      <c r="M1133" s="20">
        <f t="shared" si="17"/>
        <v>1</v>
      </c>
    </row>
    <row r="1134" spans="1:13" ht="20.100000000000001" customHeight="1" x14ac:dyDescent="0.15">
      <c r="A1134" s="1" t="s">
        <v>12029</v>
      </c>
      <c r="B1134" s="1" t="s">
        <v>12139</v>
      </c>
      <c r="C1134" s="1" t="s">
        <v>12170</v>
      </c>
      <c r="D1134" s="1" t="s">
        <v>50</v>
      </c>
      <c r="E1134" s="1" t="s">
        <v>51</v>
      </c>
      <c r="F1134" s="1" t="s">
        <v>51</v>
      </c>
      <c r="G1134" s="1" t="s">
        <v>82</v>
      </c>
      <c r="H1134" s="1" t="s">
        <v>207</v>
      </c>
      <c r="I1134" s="1" t="s">
        <v>84</v>
      </c>
      <c r="J1134" s="1" t="s">
        <v>448</v>
      </c>
      <c r="K1134" s="1" t="s">
        <v>12171</v>
      </c>
      <c r="L1134" s="1"/>
      <c r="M1134" s="20">
        <f t="shared" si="17"/>
        <v>1</v>
      </c>
    </row>
    <row r="1135" spans="1:13" ht="20.100000000000001" customHeight="1" x14ac:dyDescent="0.15">
      <c r="A1135" s="1" t="s">
        <v>12029</v>
      </c>
      <c r="B1135" s="1" t="s">
        <v>12139</v>
      </c>
      <c r="C1135" s="1" t="s">
        <v>12172</v>
      </c>
      <c r="D1135" s="1" t="s">
        <v>78</v>
      </c>
      <c r="E1135" s="1" t="s">
        <v>51</v>
      </c>
      <c r="F1135" s="1" t="s">
        <v>51</v>
      </c>
      <c r="G1135" s="1" t="s">
        <v>82</v>
      </c>
      <c r="H1135" s="1" t="s">
        <v>207</v>
      </c>
      <c r="I1135" s="1" t="s">
        <v>84</v>
      </c>
      <c r="J1135" s="1" t="s">
        <v>448</v>
      </c>
      <c r="K1135" s="1" t="s">
        <v>12173</v>
      </c>
      <c r="L1135" s="1"/>
      <c r="M1135" s="20">
        <f t="shared" si="17"/>
        <v>1</v>
      </c>
    </row>
    <row r="1136" spans="1:13" ht="20.100000000000001" customHeight="1" x14ac:dyDescent="0.15">
      <c r="A1136" s="1" t="s">
        <v>12029</v>
      </c>
      <c r="B1136" s="1" t="s">
        <v>12139</v>
      </c>
      <c r="C1136" s="1" t="s">
        <v>12174</v>
      </c>
      <c r="D1136" s="1" t="s">
        <v>78</v>
      </c>
      <c r="E1136" s="1" t="s">
        <v>51</v>
      </c>
      <c r="F1136" s="1" t="s">
        <v>51</v>
      </c>
      <c r="G1136" s="1" t="s">
        <v>82</v>
      </c>
      <c r="H1136" s="1" t="s">
        <v>207</v>
      </c>
      <c r="I1136" s="1" t="s">
        <v>84</v>
      </c>
      <c r="J1136" s="1" t="s">
        <v>448</v>
      </c>
      <c r="K1136" s="1" t="s">
        <v>12175</v>
      </c>
      <c r="L1136" s="1"/>
      <c r="M1136" s="20">
        <f t="shared" si="17"/>
        <v>1</v>
      </c>
    </row>
    <row r="1137" spans="1:13" ht="20.100000000000001" customHeight="1" x14ac:dyDescent="0.15">
      <c r="A1137" s="1" t="s">
        <v>12029</v>
      </c>
      <c r="B1137" s="1" t="s">
        <v>12139</v>
      </c>
      <c r="C1137" s="1" t="s">
        <v>12176</v>
      </c>
      <c r="D1137" s="1" t="s">
        <v>78</v>
      </c>
      <c r="E1137" s="1" t="s">
        <v>51</v>
      </c>
      <c r="F1137" s="1" t="s">
        <v>179</v>
      </c>
      <c r="G1137" s="1" t="s">
        <v>82</v>
      </c>
      <c r="H1137" s="1" t="s">
        <v>129</v>
      </c>
      <c r="I1137" s="1" t="s">
        <v>7857</v>
      </c>
      <c r="J1137" s="1" t="s">
        <v>7858</v>
      </c>
      <c r="K1137" s="1" t="s">
        <v>12177</v>
      </c>
      <c r="L1137" s="1"/>
      <c r="M1137" s="20">
        <f t="shared" si="17"/>
        <v>0</v>
      </c>
    </row>
    <row r="1138" spans="1:13" ht="20.100000000000001" customHeight="1" x14ac:dyDescent="0.15">
      <c r="A1138" s="1" t="s">
        <v>12029</v>
      </c>
      <c r="B1138" s="1" t="s">
        <v>12139</v>
      </c>
      <c r="C1138" s="1" t="s">
        <v>12178</v>
      </c>
      <c r="D1138" s="1" t="s">
        <v>78</v>
      </c>
      <c r="E1138" s="1" t="s">
        <v>51</v>
      </c>
      <c r="F1138" s="1" t="s">
        <v>51</v>
      </c>
      <c r="G1138" s="1" t="s">
        <v>82</v>
      </c>
      <c r="H1138" s="1" t="s">
        <v>207</v>
      </c>
      <c r="I1138" s="1" t="s">
        <v>84</v>
      </c>
      <c r="J1138" s="1" t="s">
        <v>448</v>
      </c>
      <c r="K1138" s="1" t="s">
        <v>12179</v>
      </c>
      <c r="L1138" s="1"/>
      <c r="M1138" s="20">
        <f t="shared" si="17"/>
        <v>1</v>
      </c>
    </row>
    <row r="1139" spans="1:13" ht="20.100000000000001" customHeight="1" x14ac:dyDescent="0.15">
      <c r="A1139" s="1" t="s">
        <v>12029</v>
      </c>
      <c r="B1139" s="1" t="s">
        <v>12139</v>
      </c>
      <c r="C1139" s="1" t="s">
        <v>12180</v>
      </c>
      <c r="D1139" s="1" t="s">
        <v>78</v>
      </c>
      <c r="E1139" s="1" t="s">
        <v>51</v>
      </c>
      <c r="F1139" s="1" t="s">
        <v>179</v>
      </c>
      <c r="G1139" s="1" t="s">
        <v>82</v>
      </c>
      <c r="H1139" s="1" t="s">
        <v>2038</v>
      </c>
      <c r="I1139" s="1" t="s">
        <v>84</v>
      </c>
      <c r="J1139" s="1" t="s">
        <v>96</v>
      </c>
      <c r="K1139" s="1" t="s">
        <v>12181</v>
      </c>
      <c r="L1139" s="1"/>
      <c r="M1139" s="20">
        <f t="shared" si="17"/>
        <v>0</v>
      </c>
    </row>
    <row r="1140" spans="1:13" ht="20.100000000000001" customHeight="1" x14ac:dyDescent="0.15">
      <c r="A1140" s="1" t="s">
        <v>12029</v>
      </c>
      <c r="B1140" s="1" t="s">
        <v>12139</v>
      </c>
      <c r="C1140" s="1" t="s">
        <v>12182</v>
      </c>
      <c r="D1140" s="1" t="s">
        <v>78</v>
      </c>
      <c r="E1140" s="1" t="s">
        <v>51</v>
      </c>
      <c r="F1140" s="1" t="s">
        <v>51</v>
      </c>
      <c r="G1140" s="1" t="s">
        <v>82</v>
      </c>
      <c r="H1140" s="1" t="s">
        <v>207</v>
      </c>
      <c r="I1140" s="1" t="s">
        <v>84</v>
      </c>
      <c r="J1140" s="1" t="s">
        <v>448</v>
      </c>
      <c r="K1140" s="1" t="s">
        <v>12183</v>
      </c>
      <c r="L1140" s="1"/>
      <c r="M1140" s="20">
        <f t="shared" si="17"/>
        <v>1</v>
      </c>
    </row>
    <row r="1141" spans="1:13" ht="20.100000000000001" customHeight="1" x14ac:dyDescent="0.15">
      <c r="A1141" s="1" t="s">
        <v>12029</v>
      </c>
      <c r="B1141" s="1" t="s">
        <v>12139</v>
      </c>
      <c r="C1141" s="1" t="s">
        <v>12184</v>
      </c>
      <c r="D1141" s="1" t="s">
        <v>78</v>
      </c>
      <c r="E1141" s="1" t="s">
        <v>51</v>
      </c>
      <c r="F1141" s="1" t="s">
        <v>51</v>
      </c>
      <c r="G1141" s="1" t="s">
        <v>82</v>
      </c>
      <c r="H1141" s="1" t="s">
        <v>207</v>
      </c>
      <c r="I1141" s="1" t="s">
        <v>84</v>
      </c>
      <c r="J1141" s="1" t="s">
        <v>448</v>
      </c>
      <c r="K1141" s="1" t="s">
        <v>12185</v>
      </c>
      <c r="L1141" s="1"/>
      <c r="M1141" s="20">
        <f t="shared" si="17"/>
        <v>1</v>
      </c>
    </row>
    <row r="1142" spans="1:13" ht="20.100000000000001" customHeight="1" x14ac:dyDescent="0.15">
      <c r="A1142" s="1" t="s">
        <v>12029</v>
      </c>
      <c r="B1142" s="1" t="s">
        <v>12139</v>
      </c>
      <c r="C1142" s="1" t="s">
        <v>12186</v>
      </c>
      <c r="D1142" s="1" t="s">
        <v>78</v>
      </c>
      <c r="E1142" s="1" t="s">
        <v>51</v>
      </c>
      <c r="F1142" s="1" t="s">
        <v>51</v>
      </c>
      <c r="G1142" s="1" t="s">
        <v>82</v>
      </c>
      <c r="H1142" s="1" t="s">
        <v>207</v>
      </c>
      <c r="I1142" s="1" t="s">
        <v>84</v>
      </c>
      <c r="J1142" s="1" t="s">
        <v>448</v>
      </c>
      <c r="K1142" s="1" t="s">
        <v>12187</v>
      </c>
      <c r="L1142" s="1"/>
      <c r="M1142" s="20">
        <f t="shared" si="17"/>
        <v>1</v>
      </c>
    </row>
    <row r="1143" spans="1:13" ht="20.100000000000001" customHeight="1" x14ac:dyDescent="0.15">
      <c r="A1143" s="1" t="s">
        <v>12029</v>
      </c>
      <c r="B1143" s="1" t="s">
        <v>12139</v>
      </c>
      <c r="C1143" s="1" t="s">
        <v>12188</v>
      </c>
      <c r="D1143" s="1" t="s">
        <v>78</v>
      </c>
      <c r="E1143" s="1" t="s">
        <v>51</v>
      </c>
      <c r="F1143" s="1" t="s">
        <v>179</v>
      </c>
      <c r="G1143" s="1" t="s">
        <v>82</v>
      </c>
      <c r="H1143" s="1" t="s">
        <v>2038</v>
      </c>
      <c r="I1143" s="1" t="s">
        <v>84</v>
      </c>
      <c r="J1143" s="1" t="s">
        <v>96</v>
      </c>
      <c r="K1143" s="1" t="s">
        <v>12189</v>
      </c>
      <c r="L1143" s="1"/>
      <c r="M1143" s="20">
        <f t="shared" si="17"/>
        <v>0</v>
      </c>
    </row>
    <row r="1144" spans="1:13" ht="20.100000000000001" customHeight="1" x14ac:dyDescent="0.15">
      <c r="A1144" s="1" t="s">
        <v>12029</v>
      </c>
      <c r="B1144" s="1" t="s">
        <v>12139</v>
      </c>
      <c r="C1144" s="1" t="s">
        <v>12190</v>
      </c>
      <c r="D1144" s="1" t="s">
        <v>78</v>
      </c>
      <c r="E1144" s="1" t="s">
        <v>51</v>
      </c>
      <c r="F1144" s="1" t="s">
        <v>51</v>
      </c>
      <c r="G1144" s="1" t="s">
        <v>82</v>
      </c>
      <c r="H1144" s="1" t="s">
        <v>207</v>
      </c>
      <c r="I1144" s="1" t="s">
        <v>84</v>
      </c>
      <c r="J1144" s="1" t="s">
        <v>448</v>
      </c>
      <c r="K1144" s="1" t="s">
        <v>12191</v>
      </c>
      <c r="L1144" s="1"/>
      <c r="M1144" s="20">
        <f t="shared" si="17"/>
        <v>1</v>
      </c>
    </row>
    <row r="1145" spans="1:13" ht="20.100000000000001" customHeight="1" x14ac:dyDescent="0.15">
      <c r="A1145" s="1" t="s">
        <v>12029</v>
      </c>
      <c r="B1145" s="1" t="s">
        <v>12139</v>
      </c>
      <c r="C1145" s="1" t="s">
        <v>12192</v>
      </c>
      <c r="D1145" s="1" t="s">
        <v>78</v>
      </c>
      <c r="E1145" s="1" t="s">
        <v>51</v>
      </c>
      <c r="F1145" s="1" t="s">
        <v>51</v>
      </c>
      <c r="G1145" s="1" t="s">
        <v>82</v>
      </c>
      <c r="H1145" s="1" t="s">
        <v>207</v>
      </c>
      <c r="I1145" s="1" t="s">
        <v>84</v>
      </c>
      <c r="J1145" s="1" t="s">
        <v>448</v>
      </c>
      <c r="K1145" s="1" t="s">
        <v>12193</v>
      </c>
      <c r="L1145" s="1"/>
      <c r="M1145" s="20">
        <f t="shared" si="17"/>
        <v>1</v>
      </c>
    </row>
    <row r="1146" spans="1:13" ht="20.100000000000001" customHeight="1" x14ac:dyDescent="0.15">
      <c r="A1146" s="1" t="s">
        <v>12029</v>
      </c>
      <c r="B1146" s="1" t="s">
        <v>12139</v>
      </c>
      <c r="C1146" s="1" t="s">
        <v>12194</v>
      </c>
      <c r="D1146" s="1" t="s">
        <v>78</v>
      </c>
      <c r="E1146" s="1" t="s">
        <v>51</v>
      </c>
      <c r="F1146" s="1" t="s">
        <v>51</v>
      </c>
      <c r="G1146" s="1" t="s">
        <v>52</v>
      </c>
      <c r="H1146" s="1" t="s">
        <v>121</v>
      </c>
      <c r="I1146" s="1" t="s">
        <v>84</v>
      </c>
      <c r="J1146" s="1" t="s">
        <v>122</v>
      </c>
      <c r="K1146" s="1" t="s">
        <v>12195</v>
      </c>
      <c r="L1146" s="1"/>
      <c r="M1146" s="20">
        <f t="shared" si="17"/>
        <v>1</v>
      </c>
    </row>
    <row r="1147" spans="1:13" ht="20.100000000000001" customHeight="1" x14ac:dyDescent="0.15">
      <c r="A1147" s="1" t="s">
        <v>12029</v>
      </c>
      <c r="B1147" s="1" t="s">
        <v>12139</v>
      </c>
      <c r="C1147" s="1" t="s">
        <v>12196</v>
      </c>
      <c r="D1147" s="1" t="s">
        <v>78</v>
      </c>
      <c r="E1147" s="1" t="s">
        <v>51</v>
      </c>
      <c r="F1147" s="1" t="s">
        <v>51</v>
      </c>
      <c r="G1147" s="1" t="s">
        <v>52</v>
      </c>
      <c r="H1147" s="1" t="s">
        <v>121</v>
      </c>
      <c r="I1147" s="1" t="s">
        <v>84</v>
      </c>
      <c r="J1147" s="1" t="s">
        <v>122</v>
      </c>
      <c r="K1147" s="1" t="s">
        <v>12197</v>
      </c>
      <c r="L1147" s="1"/>
      <c r="M1147" s="20">
        <f t="shared" si="17"/>
        <v>1</v>
      </c>
    </row>
    <row r="1148" spans="1:13" ht="20.100000000000001" customHeight="1" x14ac:dyDescent="0.15">
      <c r="A1148" s="1" t="s">
        <v>12029</v>
      </c>
      <c r="B1148" s="1" t="s">
        <v>12139</v>
      </c>
      <c r="C1148" s="1" t="s">
        <v>12198</v>
      </c>
      <c r="D1148" s="1" t="s">
        <v>849</v>
      </c>
      <c r="E1148" s="1" t="s">
        <v>51</v>
      </c>
      <c r="F1148" s="1" t="s">
        <v>10720</v>
      </c>
      <c r="G1148" s="1" t="s">
        <v>52</v>
      </c>
      <c r="H1148" s="1" t="s">
        <v>121</v>
      </c>
      <c r="I1148" s="1" t="s">
        <v>84</v>
      </c>
      <c r="J1148" s="1" t="s">
        <v>122</v>
      </c>
      <c r="K1148" s="1" t="s">
        <v>12199</v>
      </c>
      <c r="L1148" s="1"/>
      <c r="M1148" s="20">
        <f t="shared" si="17"/>
        <v>0</v>
      </c>
    </row>
    <row r="1149" spans="1:13" ht="20.100000000000001" customHeight="1" x14ac:dyDescent="0.15">
      <c r="A1149" s="1" t="s">
        <v>12029</v>
      </c>
      <c r="B1149" s="1" t="s">
        <v>12200</v>
      </c>
      <c r="C1149" s="1" t="s">
        <v>12201</v>
      </c>
      <c r="D1149" s="1" t="s">
        <v>50</v>
      </c>
      <c r="E1149" s="1" t="s">
        <v>51</v>
      </c>
      <c r="F1149" s="1" t="s">
        <v>51</v>
      </c>
      <c r="G1149" s="1" t="s">
        <v>82</v>
      </c>
      <c r="H1149" s="1" t="s">
        <v>207</v>
      </c>
      <c r="I1149" s="1" t="s">
        <v>84</v>
      </c>
      <c r="J1149" s="1" t="s">
        <v>448</v>
      </c>
      <c r="K1149" s="1" t="s">
        <v>12202</v>
      </c>
      <c r="L1149" s="1"/>
      <c r="M1149" s="20">
        <f t="shared" si="17"/>
        <v>1</v>
      </c>
    </row>
    <row r="1150" spans="1:13" ht="20.100000000000001" customHeight="1" x14ac:dyDescent="0.15">
      <c r="A1150" s="1" t="s">
        <v>12029</v>
      </c>
      <c r="B1150" s="1" t="s">
        <v>12200</v>
      </c>
      <c r="C1150" s="1" t="s">
        <v>12203</v>
      </c>
      <c r="D1150" s="1" t="s">
        <v>50</v>
      </c>
      <c r="E1150" s="1" t="s">
        <v>51</v>
      </c>
      <c r="F1150" s="1" t="s">
        <v>51</v>
      </c>
      <c r="G1150" s="1" t="s">
        <v>82</v>
      </c>
      <c r="H1150" s="1" t="s">
        <v>207</v>
      </c>
      <c r="I1150" s="1" t="s">
        <v>84</v>
      </c>
      <c r="J1150" s="1" t="s">
        <v>448</v>
      </c>
      <c r="K1150" s="1" t="s">
        <v>12204</v>
      </c>
      <c r="L1150" s="1"/>
      <c r="M1150" s="20">
        <f t="shared" si="17"/>
        <v>1</v>
      </c>
    </row>
    <row r="1151" spans="1:13" ht="20.100000000000001" customHeight="1" x14ac:dyDescent="0.15">
      <c r="A1151" s="1" t="s">
        <v>12029</v>
      </c>
      <c r="B1151" s="1" t="s">
        <v>12200</v>
      </c>
      <c r="C1151" s="1" t="s">
        <v>12205</v>
      </c>
      <c r="D1151" s="1" t="s">
        <v>50</v>
      </c>
      <c r="E1151" s="1" t="s">
        <v>51</v>
      </c>
      <c r="F1151" s="1" t="s">
        <v>51</v>
      </c>
      <c r="G1151" s="1" t="s">
        <v>82</v>
      </c>
      <c r="H1151" s="1" t="s">
        <v>207</v>
      </c>
      <c r="I1151" s="1" t="s">
        <v>84</v>
      </c>
      <c r="J1151" s="1" t="s">
        <v>448</v>
      </c>
      <c r="K1151" s="1" t="s">
        <v>12206</v>
      </c>
      <c r="L1151" s="1"/>
      <c r="M1151" s="20">
        <f t="shared" si="17"/>
        <v>1</v>
      </c>
    </row>
    <row r="1152" spans="1:13" ht="20.100000000000001" customHeight="1" x14ac:dyDescent="0.15">
      <c r="A1152" s="1" t="s">
        <v>12029</v>
      </c>
      <c r="B1152" s="1" t="s">
        <v>12200</v>
      </c>
      <c r="C1152" s="1" t="s">
        <v>12207</v>
      </c>
      <c r="D1152" s="1" t="s">
        <v>50</v>
      </c>
      <c r="E1152" s="1" t="s">
        <v>51</v>
      </c>
      <c r="F1152" s="1" t="s">
        <v>51</v>
      </c>
      <c r="G1152" s="1" t="s">
        <v>82</v>
      </c>
      <c r="H1152" s="1" t="s">
        <v>207</v>
      </c>
      <c r="I1152" s="1" t="s">
        <v>84</v>
      </c>
      <c r="J1152" s="1" t="s">
        <v>448</v>
      </c>
      <c r="K1152" s="1" t="s">
        <v>12208</v>
      </c>
      <c r="L1152" s="1"/>
      <c r="M1152" s="20">
        <f t="shared" si="17"/>
        <v>1</v>
      </c>
    </row>
    <row r="1153" spans="1:13" ht="20.100000000000001" customHeight="1" x14ac:dyDescent="0.15">
      <c r="A1153" s="1" t="s">
        <v>12029</v>
      </c>
      <c r="B1153" s="1" t="s">
        <v>12200</v>
      </c>
      <c r="C1153" s="1" t="s">
        <v>12209</v>
      </c>
      <c r="D1153" s="1" t="s">
        <v>50</v>
      </c>
      <c r="E1153" s="1" t="s">
        <v>51</v>
      </c>
      <c r="F1153" s="1" t="s">
        <v>51</v>
      </c>
      <c r="G1153" s="1" t="s">
        <v>82</v>
      </c>
      <c r="H1153" s="1" t="s">
        <v>207</v>
      </c>
      <c r="I1153" s="1" t="s">
        <v>84</v>
      </c>
      <c r="J1153" s="1" t="s">
        <v>448</v>
      </c>
      <c r="K1153" s="1" t="s">
        <v>12210</v>
      </c>
      <c r="L1153" s="1"/>
      <c r="M1153" s="20">
        <f t="shared" si="17"/>
        <v>1</v>
      </c>
    </row>
    <row r="1154" spans="1:13" ht="20.100000000000001" customHeight="1" x14ac:dyDescent="0.15">
      <c r="A1154" s="1" t="s">
        <v>12029</v>
      </c>
      <c r="B1154" s="1" t="s">
        <v>12200</v>
      </c>
      <c r="C1154" s="1" t="s">
        <v>12211</v>
      </c>
      <c r="D1154" s="1" t="s">
        <v>50</v>
      </c>
      <c r="E1154" s="1" t="s">
        <v>51</v>
      </c>
      <c r="F1154" s="1" t="s">
        <v>51</v>
      </c>
      <c r="G1154" s="1" t="s">
        <v>82</v>
      </c>
      <c r="H1154" s="1" t="s">
        <v>207</v>
      </c>
      <c r="I1154" s="1" t="s">
        <v>84</v>
      </c>
      <c r="J1154" s="1" t="s">
        <v>448</v>
      </c>
      <c r="K1154" s="1" t="s">
        <v>12212</v>
      </c>
      <c r="L1154" s="1"/>
      <c r="M1154" s="20">
        <f t="shared" si="17"/>
        <v>1</v>
      </c>
    </row>
    <row r="1155" spans="1:13" ht="20.100000000000001" customHeight="1" x14ac:dyDescent="0.15">
      <c r="A1155" s="1" t="s">
        <v>12029</v>
      </c>
      <c r="B1155" s="1" t="s">
        <v>12200</v>
      </c>
      <c r="C1155" s="1" t="s">
        <v>12213</v>
      </c>
      <c r="D1155" s="1" t="s">
        <v>50</v>
      </c>
      <c r="E1155" s="1" t="s">
        <v>51</v>
      </c>
      <c r="F1155" s="1" t="s">
        <v>51</v>
      </c>
      <c r="G1155" s="1" t="s">
        <v>82</v>
      </c>
      <c r="H1155" s="1" t="s">
        <v>207</v>
      </c>
      <c r="I1155" s="1" t="s">
        <v>84</v>
      </c>
      <c r="J1155" s="1" t="s">
        <v>448</v>
      </c>
      <c r="K1155" s="1" t="s">
        <v>12214</v>
      </c>
      <c r="L1155" s="1"/>
      <c r="M1155" s="20">
        <f t="shared" si="17"/>
        <v>1</v>
      </c>
    </row>
    <row r="1156" spans="1:13" ht="20.100000000000001" customHeight="1" x14ac:dyDescent="0.15">
      <c r="A1156" s="1" t="s">
        <v>12029</v>
      </c>
      <c r="B1156" s="1" t="s">
        <v>12200</v>
      </c>
      <c r="C1156" s="1" t="s">
        <v>12215</v>
      </c>
      <c r="D1156" s="1" t="s">
        <v>50</v>
      </c>
      <c r="E1156" s="1" t="s">
        <v>51</v>
      </c>
      <c r="F1156" s="1" t="s">
        <v>51</v>
      </c>
      <c r="G1156" s="1" t="s">
        <v>82</v>
      </c>
      <c r="H1156" s="1" t="s">
        <v>207</v>
      </c>
      <c r="I1156" s="1" t="s">
        <v>84</v>
      </c>
      <c r="J1156" s="1" t="s">
        <v>448</v>
      </c>
      <c r="K1156" s="1" t="s">
        <v>12216</v>
      </c>
      <c r="L1156" s="1"/>
      <c r="M1156" s="20">
        <f t="shared" si="17"/>
        <v>1</v>
      </c>
    </row>
    <row r="1157" spans="1:13" ht="20.100000000000001" customHeight="1" x14ac:dyDescent="0.15">
      <c r="A1157" s="1" t="s">
        <v>12029</v>
      </c>
      <c r="B1157" s="1" t="s">
        <v>12200</v>
      </c>
      <c r="C1157" s="1" t="s">
        <v>12217</v>
      </c>
      <c r="D1157" s="1" t="s">
        <v>50</v>
      </c>
      <c r="E1157" s="1" t="s">
        <v>51</v>
      </c>
      <c r="F1157" s="1" t="s">
        <v>51</v>
      </c>
      <c r="G1157" s="1" t="s">
        <v>82</v>
      </c>
      <c r="H1157" s="1" t="s">
        <v>207</v>
      </c>
      <c r="I1157" s="1" t="s">
        <v>84</v>
      </c>
      <c r="J1157" s="1" t="s">
        <v>448</v>
      </c>
      <c r="K1157" s="1" t="s">
        <v>12218</v>
      </c>
      <c r="L1157" s="1"/>
      <c r="M1157" s="20">
        <f t="shared" si="17"/>
        <v>1</v>
      </c>
    </row>
    <row r="1158" spans="1:13" ht="20.100000000000001" customHeight="1" x14ac:dyDescent="0.15">
      <c r="A1158" s="1" t="s">
        <v>12029</v>
      </c>
      <c r="B1158" s="1" t="s">
        <v>12200</v>
      </c>
      <c r="C1158" s="1" t="s">
        <v>12219</v>
      </c>
      <c r="D1158" s="1" t="s">
        <v>50</v>
      </c>
      <c r="E1158" s="1" t="s">
        <v>51</v>
      </c>
      <c r="F1158" s="1" t="s">
        <v>51</v>
      </c>
      <c r="G1158" s="1" t="s">
        <v>82</v>
      </c>
      <c r="H1158" s="1" t="s">
        <v>207</v>
      </c>
      <c r="I1158" s="1" t="s">
        <v>84</v>
      </c>
      <c r="J1158" s="1" t="s">
        <v>448</v>
      </c>
      <c r="K1158" s="1" t="s">
        <v>12220</v>
      </c>
      <c r="L1158" s="1"/>
      <c r="M1158" s="20">
        <f t="shared" si="17"/>
        <v>1</v>
      </c>
    </row>
    <row r="1159" spans="1:13" ht="20.100000000000001" customHeight="1" x14ac:dyDescent="0.15">
      <c r="A1159" s="1" t="s">
        <v>12029</v>
      </c>
      <c r="B1159" s="1" t="s">
        <v>12200</v>
      </c>
      <c r="C1159" s="1" t="s">
        <v>12221</v>
      </c>
      <c r="D1159" s="1" t="s">
        <v>50</v>
      </c>
      <c r="E1159" s="1" t="s">
        <v>51</v>
      </c>
      <c r="F1159" s="1" t="s">
        <v>51</v>
      </c>
      <c r="G1159" s="1" t="s">
        <v>82</v>
      </c>
      <c r="H1159" s="1" t="s">
        <v>207</v>
      </c>
      <c r="I1159" s="1" t="s">
        <v>84</v>
      </c>
      <c r="J1159" s="1" t="s">
        <v>448</v>
      </c>
      <c r="K1159" s="1" t="s">
        <v>12222</v>
      </c>
      <c r="L1159" s="1"/>
      <c r="M1159" s="20">
        <f t="shared" ref="M1159:M1174" si="18">IF(F1159="○",1,0)</f>
        <v>1</v>
      </c>
    </row>
    <row r="1160" spans="1:13" ht="20.100000000000001" customHeight="1" x14ac:dyDescent="0.15">
      <c r="A1160" s="1" t="s">
        <v>12029</v>
      </c>
      <c r="B1160" s="1" t="s">
        <v>12200</v>
      </c>
      <c r="C1160" s="1" t="s">
        <v>12223</v>
      </c>
      <c r="D1160" s="1" t="s">
        <v>50</v>
      </c>
      <c r="E1160" s="1" t="s">
        <v>51</v>
      </c>
      <c r="F1160" s="1" t="s">
        <v>51</v>
      </c>
      <c r="G1160" s="1" t="s">
        <v>82</v>
      </c>
      <c r="H1160" s="1" t="s">
        <v>207</v>
      </c>
      <c r="I1160" s="1" t="s">
        <v>84</v>
      </c>
      <c r="J1160" s="1" t="s">
        <v>448</v>
      </c>
      <c r="K1160" s="1" t="s">
        <v>12224</v>
      </c>
      <c r="L1160" s="1"/>
      <c r="M1160" s="20">
        <f t="shared" si="18"/>
        <v>1</v>
      </c>
    </row>
    <row r="1161" spans="1:13" ht="20.100000000000001" customHeight="1" x14ac:dyDescent="0.15">
      <c r="A1161" s="1" t="s">
        <v>12029</v>
      </c>
      <c r="B1161" s="1" t="s">
        <v>12200</v>
      </c>
      <c r="C1161" s="1" t="s">
        <v>12225</v>
      </c>
      <c r="D1161" s="1" t="s">
        <v>50</v>
      </c>
      <c r="E1161" s="1" t="s">
        <v>51</v>
      </c>
      <c r="F1161" s="1" t="s">
        <v>51</v>
      </c>
      <c r="G1161" s="1" t="s">
        <v>82</v>
      </c>
      <c r="H1161" s="1" t="s">
        <v>207</v>
      </c>
      <c r="I1161" s="1" t="s">
        <v>84</v>
      </c>
      <c r="J1161" s="1" t="s">
        <v>448</v>
      </c>
      <c r="K1161" s="1" t="s">
        <v>12226</v>
      </c>
      <c r="L1161" s="1"/>
      <c r="M1161" s="20">
        <f t="shared" si="18"/>
        <v>1</v>
      </c>
    </row>
    <row r="1162" spans="1:13" ht="20.100000000000001" customHeight="1" x14ac:dyDescent="0.15">
      <c r="A1162" s="1" t="s">
        <v>12029</v>
      </c>
      <c r="B1162" s="1" t="s">
        <v>12200</v>
      </c>
      <c r="C1162" s="1" t="s">
        <v>12227</v>
      </c>
      <c r="D1162" s="1" t="s">
        <v>50</v>
      </c>
      <c r="E1162" s="1" t="s">
        <v>51</v>
      </c>
      <c r="F1162" s="1" t="s">
        <v>51</v>
      </c>
      <c r="G1162" s="1" t="s">
        <v>82</v>
      </c>
      <c r="H1162" s="1" t="s">
        <v>207</v>
      </c>
      <c r="I1162" s="1" t="s">
        <v>84</v>
      </c>
      <c r="J1162" s="1" t="s">
        <v>448</v>
      </c>
      <c r="K1162" s="1" t="s">
        <v>12228</v>
      </c>
      <c r="L1162" s="1"/>
      <c r="M1162" s="20">
        <f t="shared" si="18"/>
        <v>1</v>
      </c>
    </row>
    <row r="1163" spans="1:13" ht="20.100000000000001" customHeight="1" x14ac:dyDescent="0.15">
      <c r="A1163" s="1" t="s">
        <v>12029</v>
      </c>
      <c r="B1163" s="1" t="s">
        <v>12200</v>
      </c>
      <c r="C1163" s="1" t="s">
        <v>12229</v>
      </c>
      <c r="D1163" s="1" t="s">
        <v>50</v>
      </c>
      <c r="E1163" s="1" t="s">
        <v>51</v>
      </c>
      <c r="F1163" s="1" t="s">
        <v>51</v>
      </c>
      <c r="G1163" s="1" t="s">
        <v>82</v>
      </c>
      <c r="H1163" s="1" t="s">
        <v>207</v>
      </c>
      <c r="I1163" s="1" t="s">
        <v>84</v>
      </c>
      <c r="J1163" s="1" t="s">
        <v>448</v>
      </c>
      <c r="K1163" s="1" t="s">
        <v>12230</v>
      </c>
      <c r="L1163" s="1"/>
      <c r="M1163" s="20">
        <f t="shared" si="18"/>
        <v>1</v>
      </c>
    </row>
    <row r="1164" spans="1:13" ht="20.100000000000001" customHeight="1" x14ac:dyDescent="0.15">
      <c r="A1164" s="1" t="s">
        <v>12029</v>
      </c>
      <c r="B1164" s="1" t="s">
        <v>12200</v>
      </c>
      <c r="C1164" s="1" t="s">
        <v>12231</v>
      </c>
      <c r="D1164" s="1" t="s">
        <v>78</v>
      </c>
      <c r="E1164" s="1" t="s">
        <v>51</v>
      </c>
      <c r="F1164" s="1" t="s">
        <v>51</v>
      </c>
      <c r="G1164" s="1" t="s">
        <v>82</v>
      </c>
      <c r="H1164" s="1" t="s">
        <v>207</v>
      </c>
      <c r="I1164" s="1" t="s">
        <v>84</v>
      </c>
      <c r="J1164" s="1" t="s">
        <v>448</v>
      </c>
      <c r="K1164" s="1" t="s">
        <v>12232</v>
      </c>
      <c r="L1164" s="1"/>
      <c r="M1164" s="20">
        <f t="shared" si="18"/>
        <v>1</v>
      </c>
    </row>
    <row r="1165" spans="1:13" ht="20.100000000000001" customHeight="1" x14ac:dyDescent="0.15">
      <c r="A1165" s="1" t="s">
        <v>12029</v>
      </c>
      <c r="B1165" s="1" t="s">
        <v>12200</v>
      </c>
      <c r="C1165" s="1" t="s">
        <v>12233</v>
      </c>
      <c r="D1165" s="1" t="s">
        <v>78</v>
      </c>
      <c r="E1165" s="1" t="s">
        <v>51</v>
      </c>
      <c r="F1165" s="1" t="s">
        <v>51</v>
      </c>
      <c r="G1165" s="1" t="s">
        <v>82</v>
      </c>
      <c r="H1165" s="1" t="s">
        <v>207</v>
      </c>
      <c r="I1165" s="1" t="s">
        <v>84</v>
      </c>
      <c r="J1165" s="1" t="s">
        <v>448</v>
      </c>
      <c r="K1165" s="1" t="s">
        <v>12234</v>
      </c>
      <c r="L1165" s="1"/>
      <c r="M1165" s="20">
        <f t="shared" si="18"/>
        <v>1</v>
      </c>
    </row>
    <row r="1166" spans="1:13" ht="20.100000000000001" customHeight="1" x14ac:dyDescent="0.15">
      <c r="A1166" s="1" t="s">
        <v>12029</v>
      </c>
      <c r="B1166" s="1" t="s">
        <v>12200</v>
      </c>
      <c r="C1166" s="1" t="s">
        <v>12235</v>
      </c>
      <c r="D1166" s="1" t="s">
        <v>78</v>
      </c>
      <c r="E1166" s="1" t="s">
        <v>51</v>
      </c>
      <c r="F1166" s="1" t="s">
        <v>51</v>
      </c>
      <c r="G1166" s="1" t="s">
        <v>82</v>
      </c>
      <c r="H1166" s="1" t="s">
        <v>207</v>
      </c>
      <c r="I1166" s="1" t="s">
        <v>84</v>
      </c>
      <c r="J1166" s="1" t="s">
        <v>448</v>
      </c>
      <c r="K1166" s="1" t="s">
        <v>12236</v>
      </c>
      <c r="L1166" s="1"/>
      <c r="M1166" s="20">
        <f t="shared" si="18"/>
        <v>1</v>
      </c>
    </row>
    <row r="1167" spans="1:13" ht="20.100000000000001" customHeight="1" x14ac:dyDescent="0.15">
      <c r="A1167" s="1" t="s">
        <v>12029</v>
      </c>
      <c r="B1167" s="1" t="s">
        <v>12200</v>
      </c>
      <c r="C1167" s="1" t="s">
        <v>12237</v>
      </c>
      <c r="D1167" s="1" t="s">
        <v>78</v>
      </c>
      <c r="E1167" s="1" t="s">
        <v>51</v>
      </c>
      <c r="F1167" s="1" t="s">
        <v>51</v>
      </c>
      <c r="G1167" s="1" t="s">
        <v>82</v>
      </c>
      <c r="H1167" s="1" t="s">
        <v>207</v>
      </c>
      <c r="I1167" s="1" t="s">
        <v>84</v>
      </c>
      <c r="J1167" s="1" t="s">
        <v>448</v>
      </c>
      <c r="K1167" s="1" t="s">
        <v>12238</v>
      </c>
      <c r="L1167" s="1"/>
      <c r="M1167" s="20">
        <f t="shared" si="18"/>
        <v>1</v>
      </c>
    </row>
    <row r="1168" spans="1:13" ht="20.100000000000001" customHeight="1" x14ac:dyDescent="0.15">
      <c r="A1168" s="1" t="s">
        <v>12029</v>
      </c>
      <c r="B1168" s="1" t="s">
        <v>12200</v>
      </c>
      <c r="C1168" s="1" t="s">
        <v>12239</v>
      </c>
      <c r="D1168" s="1" t="s">
        <v>78</v>
      </c>
      <c r="E1168" s="1" t="s">
        <v>51</v>
      </c>
      <c r="F1168" s="1" t="s">
        <v>51</v>
      </c>
      <c r="G1168" s="1" t="s">
        <v>82</v>
      </c>
      <c r="H1168" s="1" t="s">
        <v>207</v>
      </c>
      <c r="I1168" s="1" t="s">
        <v>84</v>
      </c>
      <c r="J1168" s="1" t="s">
        <v>448</v>
      </c>
      <c r="K1168" s="1" t="s">
        <v>12240</v>
      </c>
      <c r="L1168" s="1"/>
      <c r="M1168" s="20">
        <f t="shared" si="18"/>
        <v>1</v>
      </c>
    </row>
    <row r="1169" spans="1:13" ht="20.100000000000001" customHeight="1" x14ac:dyDescent="0.15">
      <c r="A1169" s="1" t="s">
        <v>12029</v>
      </c>
      <c r="B1169" s="1" t="s">
        <v>12200</v>
      </c>
      <c r="C1169" s="1" t="s">
        <v>12241</v>
      </c>
      <c r="D1169" s="1" t="s">
        <v>78</v>
      </c>
      <c r="E1169" s="1" t="s">
        <v>51</v>
      </c>
      <c r="F1169" s="1" t="s">
        <v>51</v>
      </c>
      <c r="G1169" s="1" t="s">
        <v>82</v>
      </c>
      <c r="H1169" s="1" t="s">
        <v>207</v>
      </c>
      <c r="I1169" s="1" t="s">
        <v>84</v>
      </c>
      <c r="J1169" s="1" t="s">
        <v>448</v>
      </c>
      <c r="K1169" s="1" t="s">
        <v>12242</v>
      </c>
      <c r="L1169" s="1"/>
      <c r="M1169" s="20">
        <f t="shared" si="18"/>
        <v>1</v>
      </c>
    </row>
    <row r="1170" spans="1:13" ht="20.100000000000001" customHeight="1" x14ac:dyDescent="0.15">
      <c r="A1170" s="1" t="s">
        <v>12029</v>
      </c>
      <c r="B1170" s="1" t="s">
        <v>12200</v>
      </c>
      <c r="C1170" s="1" t="s">
        <v>12243</v>
      </c>
      <c r="D1170" s="1" t="s">
        <v>78</v>
      </c>
      <c r="E1170" s="1" t="s">
        <v>51</v>
      </c>
      <c r="F1170" s="1" t="s">
        <v>51</v>
      </c>
      <c r="G1170" s="1" t="s">
        <v>82</v>
      </c>
      <c r="H1170" s="1" t="s">
        <v>207</v>
      </c>
      <c r="I1170" s="1" t="s">
        <v>84</v>
      </c>
      <c r="J1170" s="1" t="s">
        <v>448</v>
      </c>
      <c r="K1170" s="1" t="s">
        <v>12244</v>
      </c>
      <c r="L1170" s="1"/>
      <c r="M1170" s="20">
        <f t="shared" si="18"/>
        <v>1</v>
      </c>
    </row>
    <row r="1171" spans="1:13" ht="39.950000000000003" customHeight="1" x14ac:dyDescent="0.15">
      <c r="A1171" s="82" t="s">
        <v>27051</v>
      </c>
      <c r="B1171" s="82" t="s">
        <v>27052</v>
      </c>
      <c r="C1171" s="1" t="s">
        <v>27053</v>
      </c>
      <c r="D1171" s="1" t="s">
        <v>78</v>
      </c>
      <c r="E1171" s="1" t="s">
        <v>51</v>
      </c>
      <c r="F1171" s="83" t="s">
        <v>179</v>
      </c>
      <c r="G1171" s="1" t="s">
        <v>82</v>
      </c>
      <c r="H1171" s="1" t="s">
        <v>129</v>
      </c>
      <c r="I1171" s="1" t="s">
        <v>447</v>
      </c>
      <c r="J1171" s="1" t="s">
        <v>6142</v>
      </c>
      <c r="K1171" s="1" t="s">
        <v>14318</v>
      </c>
      <c r="L1171" s="83" t="s">
        <v>27054</v>
      </c>
      <c r="M1171" s="20">
        <f t="shared" si="18"/>
        <v>0</v>
      </c>
    </row>
    <row r="1172" spans="1:13" ht="39.950000000000003" customHeight="1" x14ac:dyDescent="0.15">
      <c r="A1172" s="82" t="s">
        <v>27051</v>
      </c>
      <c r="B1172" s="82" t="s">
        <v>27052</v>
      </c>
      <c r="C1172" s="1" t="s">
        <v>27055</v>
      </c>
      <c r="D1172" s="1" t="s">
        <v>849</v>
      </c>
      <c r="E1172" s="1" t="s">
        <v>51</v>
      </c>
      <c r="F1172" s="83" t="s">
        <v>10720</v>
      </c>
      <c r="G1172" s="1" t="s">
        <v>82</v>
      </c>
      <c r="H1172" s="1" t="s">
        <v>83</v>
      </c>
      <c r="I1172" s="1" t="s">
        <v>447</v>
      </c>
      <c r="J1172" s="1" t="s">
        <v>7809</v>
      </c>
      <c r="K1172" s="1" t="s">
        <v>14322</v>
      </c>
      <c r="L1172" s="83" t="s">
        <v>27054</v>
      </c>
      <c r="M1172" s="20">
        <f t="shared" si="18"/>
        <v>0</v>
      </c>
    </row>
    <row r="1173" spans="1:13" ht="39.950000000000003" customHeight="1" x14ac:dyDescent="0.15">
      <c r="A1173" s="82" t="s">
        <v>27056</v>
      </c>
      <c r="B1173" s="82" t="s">
        <v>27057</v>
      </c>
      <c r="C1173" s="1" t="s">
        <v>27058</v>
      </c>
      <c r="D1173" s="1" t="s">
        <v>849</v>
      </c>
      <c r="E1173" s="1" t="s">
        <v>51</v>
      </c>
      <c r="F1173" s="83" t="s">
        <v>10720</v>
      </c>
      <c r="G1173" s="1" t="s">
        <v>82</v>
      </c>
      <c r="H1173" s="1" t="s">
        <v>83</v>
      </c>
      <c r="I1173" s="1" t="s">
        <v>447</v>
      </c>
      <c r="J1173" s="1" t="s">
        <v>7809</v>
      </c>
      <c r="K1173" s="1" t="s">
        <v>13573</v>
      </c>
      <c r="L1173" s="83" t="s">
        <v>27054</v>
      </c>
      <c r="M1173" s="20">
        <f t="shared" si="18"/>
        <v>0</v>
      </c>
    </row>
    <row r="1174" spans="1:13" ht="39.950000000000003" customHeight="1" x14ac:dyDescent="0.15">
      <c r="A1174" s="85" t="s">
        <v>27059</v>
      </c>
      <c r="B1174" s="85" t="s">
        <v>27060</v>
      </c>
      <c r="C1174" s="1" t="s">
        <v>26965</v>
      </c>
      <c r="D1174" s="1" t="s">
        <v>50</v>
      </c>
      <c r="E1174" s="1" t="s">
        <v>51</v>
      </c>
      <c r="F1174" s="83" t="s">
        <v>51</v>
      </c>
      <c r="G1174" s="1" t="s">
        <v>52</v>
      </c>
      <c r="H1174" s="1" t="s">
        <v>121</v>
      </c>
      <c r="I1174" s="1" t="s">
        <v>662</v>
      </c>
      <c r="J1174" s="1" t="s">
        <v>663</v>
      </c>
      <c r="K1174" s="1" t="s">
        <v>8502</v>
      </c>
      <c r="L1174" s="83" t="s">
        <v>26941</v>
      </c>
      <c r="M1174" s="20">
        <f t="shared" si="18"/>
        <v>1</v>
      </c>
    </row>
  </sheetData>
  <autoFilter ref="A7:L1174" xr:uid="{00000000-0009-0000-0000-00000D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N1038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3" style="20" hidden="1" customWidth="1"/>
    <col min="14" max="16384" width="9" style="20"/>
  </cols>
  <sheetData>
    <row r="1" spans="1:14" ht="20.100000000000001" customHeight="1" x14ac:dyDescent="0.15">
      <c r="A1" s="3" t="s">
        <v>14350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SUBTOTAL(3,E8:E1038)</f>
        <v>1031</v>
      </c>
      <c r="F6" s="23">
        <f>SUBTOTAL(9,M8:M1038)</f>
        <v>869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12246</v>
      </c>
      <c r="B8" s="1" t="s">
        <v>12247</v>
      </c>
      <c r="C8" s="1" t="s">
        <v>23238</v>
      </c>
      <c r="D8" s="1" t="s">
        <v>50</v>
      </c>
      <c r="E8" s="1" t="s">
        <v>51</v>
      </c>
      <c r="F8" s="1" t="s">
        <v>81</v>
      </c>
      <c r="G8" s="1" t="s">
        <v>82</v>
      </c>
      <c r="H8" s="17" t="s">
        <v>180</v>
      </c>
      <c r="I8" s="17" t="s">
        <v>447</v>
      </c>
      <c r="J8" s="1" t="s">
        <v>730</v>
      </c>
      <c r="K8" s="1" t="s">
        <v>23239</v>
      </c>
      <c r="L8" s="1"/>
      <c r="M8" s="20">
        <f t="shared" ref="M8:M71" si="0">IF(F8="○",1,0)</f>
        <v>0</v>
      </c>
    </row>
    <row r="9" spans="1:14" ht="20.100000000000001" customHeight="1" x14ac:dyDescent="0.15">
      <c r="A9" s="1" t="s">
        <v>12246</v>
      </c>
      <c r="B9" s="1" t="s">
        <v>12247</v>
      </c>
      <c r="C9" s="1" t="s">
        <v>12248</v>
      </c>
      <c r="D9" s="1" t="s">
        <v>50</v>
      </c>
      <c r="E9" s="1" t="s">
        <v>51</v>
      </c>
      <c r="F9" s="1" t="s">
        <v>51</v>
      </c>
      <c r="G9" s="1" t="s">
        <v>52</v>
      </c>
      <c r="H9" s="17" t="s">
        <v>121</v>
      </c>
      <c r="I9" s="17" t="s">
        <v>84</v>
      </c>
      <c r="J9" s="1" t="s">
        <v>122</v>
      </c>
      <c r="K9" s="1" t="s">
        <v>12249</v>
      </c>
      <c r="L9" s="1"/>
      <c r="M9" s="20">
        <f t="shared" si="0"/>
        <v>1</v>
      </c>
    </row>
    <row r="10" spans="1:14" ht="20.100000000000001" customHeight="1" x14ac:dyDescent="0.15">
      <c r="A10" s="1" t="s">
        <v>12246</v>
      </c>
      <c r="B10" s="1" t="s">
        <v>12247</v>
      </c>
      <c r="C10" s="1" t="s">
        <v>12250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121</v>
      </c>
      <c r="I10" s="1" t="s">
        <v>84</v>
      </c>
      <c r="J10" s="1" t="s">
        <v>122</v>
      </c>
      <c r="K10" s="1" t="s">
        <v>12251</v>
      </c>
      <c r="L10" s="1"/>
      <c r="M10" s="20">
        <f t="shared" si="0"/>
        <v>1</v>
      </c>
    </row>
    <row r="11" spans="1:14" ht="20.100000000000001" customHeight="1" x14ac:dyDescent="0.15">
      <c r="A11" s="1" t="s">
        <v>12246</v>
      </c>
      <c r="B11" s="1" t="s">
        <v>12247</v>
      </c>
      <c r="C11" s="1" t="s">
        <v>12252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84</v>
      </c>
      <c r="J11" s="1" t="s">
        <v>122</v>
      </c>
      <c r="K11" s="1" t="s">
        <v>12253</v>
      </c>
      <c r="L11" s="1"/>
      <c r="M11" s="20">
        <f t="shared" si="0"/>
        <v>1</v>
      </c>
    </row>
    <row r="12" spans="1:14" ht="20.100000000000001" customHeight="1" x14ac:dyDescent="0.15">
      <c r="A12" s="1" t="s">
        <v>12246</v>
      </c>
      <c r="B12" s="1" t="s">
        <v>12247</v>
      </c>
      <c r="C12" s="1" t="s">
        <v>12254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84</v>
      </c>
      <c r="J12" s="1" t="s">
        <v>122</v>
      </c>
      <c r="K12" s="1" t="s">
        <v>12255</v>
      </c>
      <c r="L12" s="1"/>
      <c r="M12" s="20">
        <f t="shared" si="0"/>
        <v>1</v>
      </c>
    </row>
    <row r="13" spans="1:14" ht="20.100000000000001" customHeight="1" x14ac:dyDescent="0.15">
      <c r="A13" s="1" t="s">
        <v>12246</v>
      </c>
      <c r="B13" s="1" t="s">
        <v>12247</v>
      </c>
      <c r="C13" s="1" t="s">
        <v>12256</v>
      </c>
      <c r="D13" s="1" t="s">
        <v>78</v>
      </c>
      <c r="E13" s="1" t="s">
        <v>51</v>
      </c>
      <c r="F13" s="1" t="s">
        <v>179</v>
      </c>
      <c r="G13" s="1" t="s">
        <v>82</v>
      </c>
      <c r="H13" s="1" t="s">
        <v>180</v>
      </c>
      <c r="I13" s="1" t="s">
        <v>447</v>
      </c>
      <c r="J13" s="1" t="s">
        <v>730</v>
      </c>
      <c r="K13" s="1" t="s">
        <v>12257</v>
      </c>
      <c r="L13" s="1"/>
      <c r="M13" s="20">
        <f t="shared" si="0"/>
        <v>0</v>
      </c>
      <c r="N13" s="3"/>
    </row>
    <row r="14" spans="1:14" ht="20.100000000000001" customHeight="1" x14ac:dyDescent="0.15">
      <c r="A14" s="1" t="s">
        <v>12246</v>
      </c>
      <c r="B14" s="1" t="s">
        <v>12247</v>
      </c>
      <c r="C14" s="1" t="s">
        <v>12258</v>
      </c>
      <c r="D14" s="1" t="s">
        <v>78</v>
      </c>
      <c r="E14" s="1" t="s">
        <v>51</v>
      </c>
      <c r="F14" s="1" t="s">
        <v>51</v>
      </c>
      <c r="G14" s="1" t="s">
        <v>52</v>
      </c>
      <c r="H14" s="1" t="s">
        <v>121</v>
      </c>
      <c r="I14" s="1" t="s">
        <v>84</v>
      </c>
      <c r="J14" s="1" t="s">
        <v>122</v>
      </c>
      <c r="K14" s="1" t="s">
        <v>12259</v>
      </c>
      <c r="L14" s="1"/>
      <c r="M14" s="20">
        <f t="shared" si="0"/>
        <v>1</v>
      </c>
    </row>
    <row r="15" spans="1:14" ht="20.100000000000001" customHeight="1" x14ac:dyDescent="0.15">
      <c r="A15" s="1" t="s">
        <v>12246</v>
      </c>
      <c r="B15" s="1" t="s">
        <v>12247</v>
      </c>
      <c r="C15" s="1" t="s">
        <v>12260</v>
      </c>
      <c r="D15" s="1" t="s">
        <v>78</v>
      </c>
      <c r="E15" s="1" t="s">
        <v>51</v>
      </c>
      <c r="F15" s="1" t="s">
        <v>51</v>
      </c>
      <c r="G15" s="1" t="s">
        <v>52</v>
      </c>
      <c r="H15" s="1" t="s">
        <v>121</v>
      </c>
      <c r="I15" s="1" t="s">
        <v>84</v>
      </c>
      <c r="J15" s="1" t="s">
        <v>122</v>
      </c>
      <c r="K15" s="1" t="s">
        <v>12261</v>
      </c>
      <c r="L15" s="1"/>
      <c r="M15" s="20">
        <f t="shared" si="0"/>
        <v>1</v>
      </c>
    </row>
    <row r="16" spans="1:14" ht="20.100000000000001" customHeight="1" x14ac:dyDescent="0.15">
      <c r="A16" s="1" t="s">
        <v>12246</v>
      </c>
      <c r="B16" s="1" t="s">
        <v>12247</v>
      </c>
      <c r="C16" s="1" t="s">
        <v>12262</v>
      </c>
      <c r="D16" s="1" t="s">
        <v>78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84</v>
      </c>
      <c r="J16" s="1" t="s">
        <v>122</v>
      </c>
      <c r="K16" s="1" t="s">
        <v>12263</v>
      </c>
      <c r="L16" s="1"/>
      <c r="M16" s="20">
        <f t="shared" si="0"/>
        <v>1</v>
      </c>
    </row>
    <row r="17" spans="1:13" ht="20.100000000000001" customHeight="1" x14ac:dyDescent="0.15">
      <c r="A17" s="1" t="s">
        <v>12246</v>
      </c>
      <c r="B17" s="1" t="s">
        <v>12247</v>
      </c>
      <c r="C17" s="1" t="s">
        <v>12264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121</v>
      </c>
      <c r="I17" s="1" t="s">
        <v>84</v>
      </c>
      <c r="J17" s="1" t="s">
        <v>122</v>
      </c>
      <c r="K17" s="1" t="s">
        <v>12265</v>
      </c>
      <c r="L17" s="1"/>
      <c r="M17" s="20">
        <f t="shared" si="0"/>
        <v>1</v>
      </c>
    </row>
    <row r="18" spans="1:13" ht="20.100000000000001" customHeight="1" x14ac:dyDescent="0.15">
      <c r="A18" s="1" t="s">
        <v>12246</v>
      </c>
      <c r="B18" s="1" t="s">
        <v>12247</v>
      </c>
      <c r="C18" s="1" t="s">
        <v>12266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84</v>
      </c>
      <c r="J18" s="1" t="s">
        <v>122</v>
      </c>
      <c r="K18" s="1" t="s">
        <v>12267</v>
      </c>
      <c r="L18" s="1"/>
      <c r="M18" s="20">
        <f t="shared" si="0"/>
        <v>1</v>
      </c>
    </row>
    <row r="19" spans="1:13" ht="20.100000000000001" customHeight="1" x14ac:dyDescent="0.15">
      <c r="A19" s="1" t="s">
        <v>12246</v>
      </c>
      <c r="B19" s="1" t="s">
        <v>12247</v>
      </c>
      <c r="C19" s="1" t="s">
        <v>12268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121</v>
      </c>
      <c r="I19" s="1" t="s">
        <v>84</v>
      </c>
      <c r="J19" s="1" t="s">
        <v>122</v>
      </c>
      <c r="K19" s="1" t="s">
        <v>12269</v>
      </c>
      <c r="L19" s="1"/>
      <c r="M19" s="20">
        <f t="shared" si="0"/>
        <v>1</v>
      </c>
    </row>
    <row r="20" spans="1:13" ht="20.100000000000001" customHeight="1" x14ac:dyDescent="0.15">
      <c r="A20" s="1" t="s">
        <v>12246</v>
      </c>
      <c r="B20" s="1" t="s">
        <v>12247</v>
      </c>
      <c r="C20" s="1" t="s">
        <v>12270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84</v>
      </c>
      <c r="J20" s="1" t="s">
        <v>122</v>
      </c>
      <c r="K20" s="1" t="s">
        <v>12271</v>
      </c>
      <c r="L20" s="1"/>
      <c r="M20" s="20">
        <f t="shared" si="0"/>
        <v>1</v>
      </c>
    </row>
    <row r="21" spans="1:13" ht="20.100000000000001" customHeight="1" x14ac:dyDescent="0.15">
      <c r="A21" s="1" t="s">
        <v>12246</v>
      </c>
      <c r="B21" s="1" t="s">
        <v>12247</v>
      </c>
      <c r="C21" s="1" t="s">
        <v>12272</v>
      </c>
      <c r="D21" s="1" t="s">
        <v>78</v>
      </c>
      <c r="E21" s="1" t="s">
        <v>51</v>
      </c>
      <c r="F21" s="1" t="s">
        <v>51</v>
      </c>
      <c r="G21" s="1" t="s">
        <v>52</v>
      </c>
      <c r="H21" s="1" t="s">
        <v>121</v>
      </c>
      <c r="I21" s="1" t="s">
        <v>84</v>
      </c>
      <c r="J21" s="1" t="s">
        <v>122</v>
      </c>
      <c r="K21" s="1" t="s">
        <v>12273</v>
      </c>
      <c r="L21" s="1"/>
      <c r="M21" s="20">
        <f t="shared" si="0"/>
        <v>1</v>
      </c>
    </row>
    <row r="22" spans="1:13" ht="20.100000000000001" customHeight="1" x14ac:dyDescent="0.15">
      <c r="A22" s="1" t="s">
        <v>12246</v>
      </c>
      <c r="B22" s="1" t="s">
        <v>12247</v>
      </c>
      <c r="C22" s="1" t="s">
        <v>12274</v>
      </c>
      <c r="D22" s="1" t="s">
        <v>78</v>
      </c>
      <c r="E22" s="1" t="s">
        <v>51</v>
      </c>
      <c r="F22" s="1" t="s">
        <v>51</v>
      </c>
      <c r="G22" s="1" t="s">
        <v>52</v>
      </c>
      <c r="H22" s="1" t="s">
        <v>121</v>
      </c>
      <c r="I22" s="1" t="s">
        <v>84</v>
      </c>
      <c r="J22" s="1" t="s">
        <v>122</v>
      </c>
      <c r="K22" s="1" t="s">
        <v>12275</v>
      </c>
      <c r="L22" s="1"/>
      <c r="M22" s="20">
        <f t="shared" si="0"/>
        <v>1</v>
      </c>
    </row>
    <row r="23" spans="1:13" ht="20.100000000000001" customHeight="1" x14ac:dyDescent="0.15">
      <c r="A23" s="1" t="s">
        <v>12246</v>
      </c>
      <c r="B23" s="1" t="s">
        <v>12247</v>
      </c>
      <c r="C23" s="1" t="s">
        <v>12276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84</v>
      </c>
      <c r="J23" s="1" t="s">
        <v>122</v>
      </c>
      <c r="K23" s="1" t="s">
        <v>12277</v>
      </c>
      <c r="L23" s="1"/>
      <c r="M23" s="20">
        <f t="shared" si="0"/>
        <v>1</v>
      </c>
    </row>
    <row r="24" spans="1:13" ht="20.100000000000001" customHeight="1" x14ac:dyDescent="0.15">
      <c r="A24" s="1" t="s">
        <v>12246</v>
      </c>
      <c r="B24" s="1" t="s">
        <v>12247</v>
      </c>
      <c r="C24" s="1" t="s">
        <v>12278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84</v>
      </c>
      <c r="J24" s="1" t="s">
        <v>122</v>
      </c>
      <c r="K24" s="1" t="s">
        <v>12279</v>
      </c>
      <c r="L24" s="1"/>
      <c r="M24" s="20">
        <f t="shared" si="0"/>
        <v>1</v>
      </c>
    </row>
    <row r="25" spans="1:13" ht="20.100000000000001" customHeight="1" x14ac:dyDescent="0.15">
      <c r="A25" s="1" t="s">
        <v>12246</v>
      </c>
      <c r="B25" s="1" t="s">
        <v>12247</v>
      </c>
      <c r="C25" s="1" t="s">
        <v>12280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84</v>
      </c>
      <c r="J25" s="1" t="s">
        <v>122</v>
      </c>
      <c r="K25" s="1" t="s">
        <v>12281</v>
      </c>
      <c r="L25" s="1"/>
      <c r="M25" s="20">
        <f t="shared" si="0"/>
        <v>1</v>
      </c>
    </row>
    <row r="26" spans="1:13" ht="20.100000000000001" customHeight="1" x14ac:dyDescent="0.15">
      <c r="A26" s="1" t="s">
        <v>12246</v>
      </c>
      <c r="B26" s="1" t="s">
        <v>12247</v>
      </c>
      <c r="C26" s="1" t="s">
        <v>12282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84</v>
      </c>
      <c r="J26" s="1" t="s">
        <v>122</v>
      </c>
      <c r="K26" s="1" t="s">
        <v>12283</v>
      </c>
      <c r="L26" s="1"/>
      <c r="M26" s="20">
        <f t="shared" si="0"/>
        <v>1</v>
      </c>
    </row>
    <row r="27" spans="1:13" ht="20.100000000000001" customHeight="1" x14ac:dyDescent="0.15">
      <c r="A27" s="1" t="s">
        <v>12246</v>
      </c>
      <c r="B27" s="1" t="s">
        <v>12247</v>
      </c>
      <c r="C27" s="1" t="s">
        <v>12284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84</v>
      </c>
      <c r="J27" s="1" t="s">
        <v>122</v>
      </c>
      <c r="K27" s="1" t="s">
        <v>12285</v>
      </c>
      <c r="L27" s="1"/>
      <c r="M27" s="20">
        <f t="shared" si="0"/>
        <v>1</v>
      </c>
    </row>
    <row r="28" spans="1:13" ht="20.100000000000001" customHeight="1" x14ac:dyDescent="0.15">
      <c r="A28" s="1" t="s">
        <v>12246</v>
      </c>
      <c r="B28" s="1" t="s">
        <v>12247</v>
      </c>
      <c r="C28" s="1" t="s">
        <v>12286</v>
      </c>
      <c r="D28" s="1" t="s">
        <v>78</v>
      </c>
      <c r="E28" s="1" t="s">
        <v>51</v>
      </c>
      <c r="F28" s="1" t="s">
        <v>51</v>
      </c>
      <c r="G28" s="1" t="s">
        <v>52</v>
      </c>
      <c r="H28" s="1" t="s">
        <v>121</v>
      </c>
      <c r="I28" s="1" t="s">
        <v>84</v>
      </c>
      <c r="J28" s="1" t="s">
        <v>122</v>
      </c>
      <c r="K28" s="1" t="s">
        <v>12287</v>
      </c>
      <c r="L28" s="1"/>
      <c r="M28" s="20">
        <f t="shared" si="0"/>
        <v>1</v>
      </c>
    </row>
    <row r="29" spans="1:13" ht="20.100000000000001" customHeight="1" x14ac:dyDescent="0.15">
      <c r="A29" s="1" t="s">
        <v>12246</v>
      </c>
      <c r="B29" s="1" t="s">
        <v>12247</v>
      </c>
      <c r="C29" s="1" t="s">
        <v>12288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84</v>
      </c>
      <c r="J29" s="1" t="s">
        <v>122</v>
      </c>
      <c r="K29" s="1" t="s">
        <v>12289</v>
      </c>
      <c r="L29" s="1"/>
      <c r="M29" s="20">
        <f t="shared" si="0"/>
        <v>1</v>
      </c>
    </row>
    <row r="30" spans="1:13" ht="20.100000000000001" customHeight="1" x14ac:dyDescent="0.15">
      <c r="A30" s="1" t="s">
        <v>12246</v>
      </c>
      <c r="B30" s="1" t="s">
        <v>12247</v>
      </c>
      <c r="C30" s="1" t="s">
        <v>12290</v>
      </c>
      <c r="D30" s="1" t="s">
        <v>78</v>
      </c>
      <c r="E30" s="1" t="s">
        <v>51</v>
      </c>
      <c r="F30" s="1" t="s">
        <v>51</v>
      </c>
      <c r="G30" s="1" t="s">
        <v>52</v>
      </c>
      <c r="H30" s="1" t="s">
        <v>121</v>
      </c>
      <c r="I30" s="1" t="s">
        <v>84</v>
      </c>
      <c r="J30" s="1" t="s">
        <v>122</v>
      </c>
      <c r="K30" s="1" t="s">
        <v>12291</v>
      </c>
      <c r="L30" s="1"/>
      <c r="M30" s="20">
        <f t="shared" si="0"/>
        <v>1</v>
      </c>
    </row>
    <row r="31" spans="1:13" ht="20.100000000000001" customHeight="1" x14ac:dyDescent="0.15">
      <c r="A31" s="1" t="s">
        <v>12246</v>
      </c>
      <c r="B31" s="1" t="s">
        <v>12247</v>
      </c>
      <c r="C31" s="1" t="s">
        <v>12292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121</v>
      </c>
      <c r="I31" s="1" t="s">
        <v>84</v>
      </c>
      <c r="J31" s="1" t="s">
        <v>122</v>
      </c>
      <c r="K31" s="1" t="s">
        <v>12293</v>
      </c>
      <c r="L31" s="1"/>
      <c r="M31" s="20">
        <f t="shared" si="0"/>
        <v>1</v>
      </c>
    </row>
    <row r="32" spans="1:13" ht="20.100000000000001" customHeight="1" x14ac:dyDescent="0.15">
      <c r="A32" s="1" t="s">
        <v>12246</v>
      </c>
      <c r="B32" s="1" t="s">
        <v>12294</v>
      </c>
      <c r="C32" s="1" t="s">
        <v>12295</v>
      </c>
      <c r="D32" s="1" t="s">
        <v>50</v>
      </c>
      <c r="E32" s="1" t="s">
        <v>51</v>
      </c>
      <c r="F32" s="1" t="s">
        <v>51</v>
      </c>
      <c r="G32" s="1" t="s">
        <v>52</v>
      </c>
      <c r="H32" s="1" t="s">
        <v>121</v>
      </c>
      <c r="I32" s="1" t="s">
        <v>84</v>
      </c>
      <c r="J32" s="1" t="s">
        <v>122</v>
      </c>
      <c r="K32" s="1" t="s">
        <v>12296</v>
      </c>
      <c r="L32" s="1"/>
      <c r="M32" s="20">
        <f t="shared" si="0"/>
        <v>1</v>
      </c>
    </row>
    <row r="33" spans="1:13" ht="20.100000000000001" customHeight="1" x14ac:dyDescent="0.15">
      <c r="A33" s="1" t="s">
        <v>12246</v>
      </c>
      <c r="B33" s="1" t="s">
        <v>12294</v>
      </c>
      <c r="C33" s="1" t="s">
        <v>12297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121</v>
      </c>
      <c r="I33" s="1" t="s">
        <v>84</v>
      </c>
      <c r="J33" s="1" t="s">
        <v>122</v>
      </c>
      <c r="K33" s="1" t="s">
        <v>12298</v>
      </c>
      <c r="L33" s="1"/>
      <c r="M33" s="20">
        <f t="shared" si="0"/>
        <v>1</v>
      </c>
    </row>
    <row r="34" spans="1:13" ht="20.100000000000001" customHeight="1" x14ac:dyDescent="0.15">
      <c r="A34" s="1" t="s">
        <v>12246</v>
      </c>
      <c r="B34" s="1" t="s">
        <v>12294</v>
      </c>
      <c r="C34" s="1" t="s">
        <v>12299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84</v>
      </c>
      <c r="J34" s="1" t="s">
        <v>122</v>
      </c>
      <c r="K34" s="1" t="s">
        <v>12300</v>
      </c>
      <c r="L34" s="1"/>
      <c r="M34" s="20">
        <f t="shared" si="0"/>
        <v>1</v>
      </c>
    </row>
    <row r="35" spans="1:13" ht="20.100000000000001" customHeight="1" x14ac:dyDescent="0.15">
      <c r="A35" s="1" t="s">
        <v>12246</v>
      </c>
      <c r="B35" s="1" t="s">
        <v>12294</v>
      </c>
      <c r="C35" s="1" t="s">
        <v>12301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84</v>
      </c>
      <c r="J35" s="1" t="s">
        <v>122</v>
      </c>
      <c r="K35" s="1" t="s">
        <v>12302</v>
      </c>
      <c r="L35" s="1"/>
      <c r="M35" s="20">
        <f t="shared" si="0"/>
        <v>1</v>
      </c>
    </row>
    <row r="36" spans="1:13" ht="20.100000000000001" customHeight="1" x14ac:dyDescent="0.15">
      <c r="A36" s="1" t="s">
        <v>12246</v>
      </c>
      <c r="B36" s="1" t="s">
        <v>12294</v>
      </c>
      <c r="C36" s="1" t="s">
        <v>12303</v>
      </c>
      <c r="D36" s="1" t="s">
        <v>50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12304</v>
      </c>
      <c r="L36" s="1"/>
      <c r="M36" s="20">
        <f t="shared" si="0"/>
        <v>1</v>
      </c>
    </row>
    <row r="37" spans="1:13" ht="20.100000000000001" customHeight="1" x14ac:dyDescent="0.15">
      <c r="A37" s="1" t="s">
        <v>12246</v>
      </c>
      <c r="B37" s="1" t="s">
        <v>12294</v>
      </c>
      <c r="C37" s="1" t="s">
        <v>12305</v>
      </c>
      <c r="D37" s="1" t="s">
        <v>50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84</v>
      </c>
      <c r="J37" s="1" t="s">
        <v>122</v>
      </c>
      <c r="K37" s="1" t="s">
        <v>12306</v>
      </c>
      <c r="L37" s="1"/>
      <c r="M37" s="20">
        <f t="shared" si="0"/>
        <v>1</v>
      </c>
    </row>
    <row r="38" spans="1:13" ht="20.100000000000001" customHeight="1" x14ac:dyDescent="0.15">
      <c r="A38" s="1" t="s">
        <v>12246</v>
      </c>
      <c r="B38" s="1" t="s">
        <v>12294</v>
      </c>
      <c r="C38" s="1" t="s">
        <v>12307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122</v>
      </c>
      <c r="K38" s="1" t="s">
        <v>12308</v>
      </c>
      <c r="L38" s="1"/>
      <c r="M38" s="20">
        <f t="shared" si="0"/>
        <v>1</v>
      </c>
    </row>
    <row r="39" spans="1:13" ht="20.100000000000001" customHeight="1" x14ac:dyDescent="0.15">
      <c r="A39" s="1" t="s">
        <v>12246</v>
      </c>
      <c r="B39" s="1" t="s">
        <v>12294</v>
      </c>
      <c r="C39" s="1" t="s">
        <v>12309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84</v>
      </c>
      <c r="J39" s="1" t="s">
        <v>122</v>
      </c>
      <c r="K39" s="1" t="s">
        <v>12310</v>
      </c>
      <c r="L39" s="1"/>
      <c r="M39" s="20">
        <f t="shared" si="0"/>
        <v>1</v>
      </c>
    </row>
    <row r="40" spans="1:13" ht="20.100000000000001" customHeight="1" x14ac:dyDescent="0.15">
      <c r="A40" s="1" t="s">
        <v>12246</v>
      </c>
      <c r="B40" s="1" t="s">
        <v>12294</v>
      </c>
      <c r="C40" s="1" t="s">
        <v>12311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122</v>
      </c>
      <c r="K40" s="1" t="s">
        <v>12312</v>
      </c>
      <c r="L40" s="1"/>
      <c r="M40" s="20">
        <f t="shared" si="0"/>
        <v>1</v>
      </c>
    </row>
    <row r="41" spans="1:13" ht="20.100000000000001" customHeight="1" x14ac:dyDescent="0.15">
      <c r="A41" s="1" t="s">
        <v>12246</v>
      </c>
      <c r="B41" s="1" t="s">
        <v>12294</v>
      </c>
      <c r="C41" s="1" t="s">
        <v>12313</v>
      </c>
      <c r="D41" s="1" t="s">
        <v>78</v>
      </c>
      <c r="E41" s="1" t="s">
        <v>51</v>
      </c>
      <c r="F41" s="1" t="s">
        <v>81</v>
      </c>
      <c r="G41" s="1" t="s">
        <v>82</v>
      </c>
      <c r="H41" s="1" t="s">
        <v>2140</v>
      </c>
      <c r="I41" s="1" t="s">
        <v>84</v>
      </c>
      <c r="J41" s="1" t="s">
        <v>2362</v>
      </c>
      <c r="K41" s="1" t="s">
        <v>12314</v>
      </c>
      <c r="L41" s="1"/>
      <c r="M41" s="20">
        <f t="shared" si="0"/>
        <v>0</v>
      </c>
    </row>
    <row r="42" spans="1:13" ht="20.100000000000001" customHeight="1" x14ac:dyDescent="0.15">
      <c r="A42" s="1" t="s">
        <v>12246</v>
      </c>
      <c r="B42" s="1" t="s">
        <v>12294</v>
      </c>
      <c r="C42" s="1" t="s">
        <v>12315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122</v>
      </c>
      <c r="K42" s="1" t="s">
        <v>12316</v>
      </c>
      <c r="L42" s="1"/>
      <c r="M42" s="20">
        <f t="shared" si="0"/>
        <v>1</v>
      </c>
    </row>
    <row r="43" spans="1:13" ht="20.100000000000001" customHeight="1" x14ac:dyDescent="0.15">
      <c r="A43" s="1" t="s">
        <v>12246</v>
      </c>
      <c r="B43" s="1" t="s">
        <v>12294</v>
      </c>
      <c r="C43" s="1" t="s">
        <v>12317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122</v>
      </c>
      <c r="K43" s="1" t="s">
        <v>12318</v>
      </c>
      <c r="L43" s="1"/>
      <c r="M43" s="20">
        <f t="shared" si="0"/>
        <v>1</v>
      </c>
    </row>
    <row r="44" spans="1:13" ht="20.100000000000001" customHeight="1" x14ac:dyDescent="0.15">
      <c r="A44" s="1" t="s">
        <v>12246</v>
      </c>
      <c r="B44" s="1" t="s">
        <v>12294</v>
      </c>
      <c r="C44" s="1" t="s">
        <v>12319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84</v>
      </c>
      <c r="J44" s="1" t="s">
        <v>122</v>
      </c>
      <c r="K44" s="1" t="s">
        <v>12320</v>
      </c>
      <c r="L44" s="1"/>
      <c r="M44" s="20">
        <f t="shared" si="0"/>
        <v>1</v>
      </c>
    </row>
    <row r="45" spans="1:13" ht="20.100000000000001" customHeight="1" x14ac:dyDescent="0.15">
      <c r="A45" s="1" t="s">
        <v>12246</v>
      </c>
      <c r="B45" s="1" t="s">
        <v>12294</v>
      </c>
      <c r="C45" s="1" t="s">
        <v>12321</v>
      </c>
      <c r="D45" s="1" t="s">
        <v>78</v>
      </c>
      <c r="E45" s="1" t="s">
        <v>51</v>
      </c>
      <c r="F45" s="1" t="s">
        <v>81</v>
      </c>
      <c r="G45" s="1" t="s">
        <v>82</v>
      </c>
      <c r="H45" s="1" t="s">
        <v>2140</v>
      </c>
      <c r="I45" s="1" t="s">
        <v>84</v>
      </c>
      <c r="J45" s="1" t="s">
        <v>2362</v>
      </c>
      <c r="K45" s="1" t="s">
        <v>12322</v>
      </c>
      <c r="L45" s="1"/>
      <c r="M45" s="20">
        <f t="shared" si="0"/>
        <v>0</v>
      </c>
    </row>
    <row r="46" spans="1:13" ht="20.100000000000001" customHeight="1" x14ac:dyDescent="0.15">
      <c r="A46" s="1" t="s">
        <v>12246</v>
      </c>
      <c r="B46" s="1" t="s">
        <v>12294</v>
      </c>
      <c r="C46" s="1" t="s">
        <v>12323</v>
      </c>
      <c r="D46" s="1" t="s">
        <v>78</v>
      </c>
      <c r="E46" s="1" t="s">
        <v>51</v>
      </c>
      <c r="F46" s="1" t="s">
        <v>81</v>
      </c>
      <c r="G46" s="1" t="s">
        <v>82</v>
      </c>
      <c r="H46" s="1" t="s">
        <v>2140</v>
      </c>
      <c r="I46" s="1" t="s">
        <v>84</v>
      </c>
      <c r="J46" s="1" t="s">
        <v>2362</v>
      </c>
      <c r="K46" s="1" t="s">
        <v>12324</v>
      </c>
      <c r="L46" s="1"/>
      <c r="M46" s="20">
        <f t="shared" si="0"/>
        <v>0</v>
      </c>
    </row>
    <row r="47" spans="1:13" ht="20.100000000000001" customHeight="1" x14ac:dyDescent="0.15">
      <c r="A47" s="1" t="s">
        <v>12246</v>
      </c>
      <c r="B47" s="1" t="s">
        <v>12294</v>
      </c>
      <c r="C47" s="1" t="s">
        <v>12325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121</v>
      </c>
      <c r="I47" s="1" t="s">
        <v>84</v>
      </c>
      <c r="J47" s="1" t="s">
        <v>122</v>
      </c>
      <c r="K47" s="1" t="s">
        <v>12326</v>
      </c>
      <c r="L47" s="1"/>
      <c r="M47" s="20">
        <f t="shared" si="0"/>
        <v>1</v>
      </c>
    </row>
    <row r="48" spans="1:13" ht="20.100000000000001" customHeight="1" x14ac:dyDescent="0.15">
      <c r="A48" s="1" t="s">
        <v>12246</v>
      </c>
      <c r="B48" s="1" t="s">
        <v>12294</v>
      </c>
      <c r="C48" s="1" t="s">
        <v>12327</v>
      </c>
      <c r="D48" s="1" t="s">
        <v>78</v>
      </c>
      <c r="E48" s="1" t="s">
        <v>51</v>
      </c>
      <c r="F48" s="1" t="s">
        <v>179</v>
      </c>
      <c r="G48" s="1" t="s">
        <v>82</v>
      </c>
      <c r="H48" s="1" t="s">
        <v>2140</v>
      </c>
      <c r="I48" s="1" t="s">
        <v>84</v>
      </c>
      <c r="J48" s="1" t="s">
        <v>2362</v>
      </c>
      <c r="K48" s="1" t="s">
        <v>12328</v>
      </c>
      <c r="L48" s="1"/>
      <c r="M48" s="20">
        <f t="shared" si="0"/>
        <v>0</v>
      </c>
    </row>
    <row r="49" spans="1:13" ht="20.100000000000001" customHeight="1" x14ac:dyDescent="0.15">
      <c r="A49" s="1" t="s">
        <v>12246</v>
      </c>
      <c r="B49" s="1" t="s">
        <v>12294</v>
      </c>
      <c r="C49" s="1" t="s">
        <v>12329</v>
      </c>
      <c r="D49" s="1" t="s">
        <v>78</v>
      </c>
      <c r="E49" s="1" t="s">
        <v>51</v>
      </c>
      <c r="F49" s="1" t="s">
        <v>179</v>
      </c>
      <c r="G49" s="1" t="s">
        <v>82</v>
      </c>
      <c r="H49" s="1" t="s">
        <v>2140</v>
      </c>
      <c r="I49" s="1" t="s">
        <v>84</v>
      </c>
      <c r="J49" s="1" t="s">
        <v>2362</v>
      </c>
      <c r="K49" s="1" t="s">
        <v>12330</v>
      </c>
      <c r="L49" s="1"/>
      <c r="M49" s="20">
        <f t="shared" si="0"/>
        <v>0</v>
      </c>
    </row>
    <row r="50" spans="1:13" ht="20.100000000000001" customHeight="1" x14ac:dyDescent="0.15">
      <c r="A50" s="1" t="s">
        <v>12246</v>
      </c>
      <c r="B50" s="1" t="s">
        <v>12294</v>
      </c>
      <c r="C50" s="1" t="s">
        <v>12331</v>
      </c>
      <c r="D50" s="1" t="s">
        <v>78</v>
      </c>
      <c r="E50" s="1" t="s">
        <v>51</v>
      </c>
      <c r="F50" s="1" t="s">
        <v>179</v>
      </c>
      <c r="G50" s="1" t="s">
        <v>82</v>
      </c>
      <c r="H50" s="1" t="s">
        <v>2140</v>
      </c>
      <c r="I50" s="1" t="s">
        <v>84</v>
      </c>
      <c r="J50" s="1" t="s">
        <v>2362</v>
      </c>
      <c r="K50" s="1" t="s">
        <v>12332</v>
      </c>
      <c r="L50" s="1"/>
      <c r="M50" s="20">
        <f t="shared" si="0"/>
        <v>0</v>
      </c>
    </row>
    <row r="51" spans="1:13" ht="20.100000000000001" customHeight="1" x14ac:dyDescent="0.15">
      <c r="A51" s="1" t="s">
        <v>12246</v>
      </c>
      <c r="B51" s="1" t="s">
        <v>12294</v>
      </c>
      <c r="C51" s="1" t="s">
        <v>12333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121</v>
      </c>
      <c r="I51" s="1" t="s">
        <v>84</v>
      </c>
      <c r="J51" s="1" t="s">
        <v>122</v>
      </c>
      <c r="K51" s="1" t="s">
        <v>12334</v>
      </c>
      <c r="L51" s="1"/>
      <c r="M51" s="20">
        <f t="shared" si="0"/>
        <v>1</v>
      </c>
    </row>
    <row r="52" spans="1:13" ht="20.100000000000001" customHeight="1" x14ac:dyDescent="0.15">
      <c r="A52" s="1" t="s">
        <v>12246</v>
      </c>
      <c r="B52" s="1" t="s">
        <v>12294</v>
      </c>
      <c r="C52" s="1" t="s">
        <v>12335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121</v>
      </c>
      <c r="I52" s="1" t="s">
        <v>84</v>
      </c>
      <c r="J52" s="1" t="s">
        <v>122</v>
      </c>
      <c r="K52" s="1" t="s">
        <v>12336</v>
      </c>
      <c r="L52" s="1"/>
      <c r="M52" s="20">
        <f t="shared" si="0"/>
        <v>1</v>
      </c>
    </row>
    <row r="53" spans="1:13" ht="20.100000000000001" customHeight="1" x14ac:dyDescent="0.15">
      <c r="A53" s="1" t="s">
        <v>12246</v>
      </c>
      <c r="B53" s="1" t="s">
        <v>12294</v>
      </c>
      <c r="C53" s="1" t="s">
        <v>12337</v>
      </c>
      <c r="D53" s="1" t="s">
        <v>78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84</v>
      </c>
      <c r="J53" s="1" t="s">
        <v>122</v>
      </c>
      <c r="K53" s="1" t="s">
        <v>12338</v>
      </c>
      <c r="L53" s="1"/>
      <c r="M53" s="20">
        <f t="shared" si="0"/>
        <v>1</v>
      </c>
    </row>
    <row r="54" spans="1:13" ht="20.100000000000001" customHeight="1" x14ac:dyDescent="0.15">
      <c r="A54" s="1" t="s">
        <v>12246</v>
      </c>
      <c r="B54" s="1" t="s">
        <v>12294</v>
      </c>
      <c r="C54" s="1" t="s">
        <v>12339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84</v>
      </c>
      <c r="J54" s="1" t="s">
        <v>122</v>
      </c>
      <c r="K54" s="1" t="s">
        <v>12340</v>
      </c>
      <c r="L54" s="1"/>
      <c r="M54" s="20">
        <f t="shared" si="0"/>
        <v>1</v>
      </c>
    </row>
    <row r="55" spans="1:13" ht="20.100000000000001" customHeight="1" x14ac:dyDescent="0.15">
      <c r="A55" s="1" t="s">
        <v>12246</v>
      </c>
      <c r="B55" s="1" t="s">
        <v>12294</v>
      </c>
      <c r="C55" s="1" t="s">
        <v>12341</v>
      </c>
      <c r="D55" s="1" t="s">
        <v>849</v>
      </c>
      <c r="E55" s="1" t="s">
        <v>51</v>
      </c>
      <c r="F55" s="1" t="s">
        <v>26832</v>
      </c>
      <c r="G55" s="1" t="s">
        <v>82</v>
      </c>
      <c r="H55" s="1" t="s">
        <v>83</v>
      </c>
      <c r="I55" s="1" t="s">
        <v>447</v>
      </c>
      <c r="J55" s="1" t="s">
        <v>7809</v>
      </c>
      <c r="K55" s="1" t="s">
        <v>12342</v>
      </c>
      <c r="L55" s="1"/>
      <c r="M55" s="20">
        <f t="shared" si="0"/>
        <v>0</v>
      </c>
    </row>
    <row r="56" spans="1:13" ht="20.100000000000001" customHeight="1" x14ac:dyDescent="0.15">
      <c r="A56" s="1" t="s">
        <v>12246</v>
      </c>
      <c r="B56" s="1" t="s">
        <v>12343</v>
      </c>
      <c r="C56" s="1" t="s">
        <v>12344</v>
      </c>
      <c r="D56" s="1" t="s">
        <v>50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84</v>
      </c>
      <c r="J56" s="1" t="s">
        <v>122</v>
      </c>
      <c r="K56" s="1" t="s">
        <v>12345</v>
      </c>
      <c r="L56" s="1"/>
      <c r="M56" s="20">
        <f t="shared" si="0"/>
        <v>1</v>
      </c>
    </row>
    <row r="57" spans="1:13" ht="20.100000000000001" customHeight="1" x14ac:dyDescent="0.15">
      <c r="A57" s="1" t="s">
        <v>12246</v>
      </c>
      <c r="B57" s="1" t="s">
        <v>12343</v>
      </c>
      <c r="C57" s="1" t="s">
        <v>12346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84</v>
      </c>
      <c r="J57" s="1" t="s">
        <v>122</v>
      </c>
      <c r="K57" s="1" t="s">
        <v>12347</v>
      </c>
      <c r="L57" s="1"/>
      <c r="M57" s="20">
        <f t="shared" si="0"/>
        <v>1</v>
      </c>
    </row>
    <row r="58" spans="1:13" ht="20.100000000000001" customHeight="1" x14ac:dyDescent="0.15">
      <c r="A58" s="1" t="s">
        <v>12246</v>
      </c>
      <c r="B58" s="1" t="s">
        <v>12343</v>
      </c>
      <c r="C58" s="1" t="s">
        <v>12348</v>
      </c>
      <c r="D58" s="1" t="s">
        <v>50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84</v>
      </c>
      <c r="J58" s="1" t="s">
        <v>122</v>
      </c>
      <c r="K58" s="1" t="s">
        <v>12349</v>
      </c>
      <c r="L58" s="1"/>
      <c r="M58" s="20">
        <f t="shared" si="0"/>
        <v>1</v>
      </c>
    </row>
    <row r="59" spans="1:13" ht="20.100000000000001" customHeight="1" x14ac:dyDescent="0.15">
      <c r="A59" s="1" t="s">
        <v>12246</v>
      </c>
      <c r="B59" s="1" t="s">
        <v>12343</v>
      </c>
      <c r="C59" s="1" t="s">
        <v>12350</v>
      </c>
      <c r="D59" s="1" t="s">
        <v>50</v>
      </c>
      <c r="E59" s="1" t="s">
        <v>51</v>
      </c>
      <c r="F59" s="1" t="s">
        <v>51</v>
      </c>
      <c r="G59" s="1" t="s">
        <v>52</v>
      </c>
      <c r="H59" s="1" t="s">
        <v>121</v>
      </c>
      <c r="I59" s="1" t="s">
        <v>84</v>
      </c>
      <c r="J59" s="1" t="s">
        <v>122</v>
      </c>
      <c r="K59" s="1" t="s">
        <v>12351</v>
      </c>
      <c r="L59" s="1"/>
      <c r="M59" s="20">
        <f t="shared" si="0"/>
        <v>1</v>
      </c>
    </row>
    <row r="60" spans="1:13" ht="20.100000000000001" customHeight="1" x14ac:dyDescent="0.15">
      <c r="A60" s="1" t="s">
        <v>12246</v>
      </c>
      <c r="B60" s="1" t="s">
        <v>12343</v>
      </c>
      <c r="C60" s="1" t="s">
        <v>12352</v>
      </c>
      <c r="D60" s="1" t="s">
        <v>50</v>
      </c>
      <c r="E60" s="1" t="s">
        <v>51</v>
      </c>
      <c r="F60" s="1" t="s">
        <v>51</v>
      </c>
      <c r="G60" s="1" t="s">
        <v>52</v>
      </c>
      <c r="H60" s="1" t="s">
        <v>121</v>
      </c>
      <c r="I60" s="1" t="s">
        <v>84</v>
      </c>
      <c r="J60" s="1" t="s">
        <v>122</v>
      </c>
      <c r="K60" s="1" t="s">
        <v>12353</v>
      </c>
      <c r="L60" s="1"/>
      <c r="M60" s="20">
        <f t="shared" si="0"/>
        <v>1</v>
      </c>
    </row>
    <row r="61" spans="1:13" ht="20.100000000000001" customHeight="1" x14ac:dyDescent="0.15">
      <c r="A61" s="1" t="s">
        <v>12246</v>
      </c>
      <c r="B61" s="1" t="s">
        <v>12343</v>
      </c>
      <c r="C61" s="1" t="s">
        <v>12354</v>
      </c>
      <c r="D61" s="1" t="s">
        <v>50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84</v>
      </c>
      <c r="J61" s="1" t="s">
        <v>122</v>
      </c>
      <c r="K61" s="1" t="s">
        <v>12355</v>
      </c>
      <c r="L61" s="1"/>
      <c r="M61" s="20">
        <f t="shared" si="0"/>
        <v>1</v>
      </c>
    </row>
    <row r="62" spans="1:13" ht="20.100000000000001" customHeight="1" x14ac:dyDescent="0.15">
      <c r="A62" s="1" t="s">
        <v>12246</v>
      </c>
      <c r="B62" s="1" t="s">
        <v>12343</v>
      </c>
      <c r="C62" s="1" t="s">
        <v>12356</v>
      </c>
      <c r="D62" s="1" t="s">
        <v>50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84</v>
      </c>
      <c r="J62" s="1" t="s">
        <v>122</v>
      </c>
      <c r="K62" s="1" t="s">
        <v>12357</v>
      </c>
      <c r="L62" s="1"/>
      <c r="M62" s="20">
        <f t="shared" si="0"/>
        <v>1</v>
      </c>
    </row>
    <row r="63" spans="1:13" ht="20.100000000000001" customHeight="1" x14ac:dyDescent="0.15">
      <c r="A63" s="1" t="s">
        <v>12246</v>
      </c>
      <c r="B63" s="1" t="s">
        <v>12343</v>
      </c>
      <c r="C63" s="1" t="s">
        <v>12358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121</v>
      </c>
      <c r="I63" s="1" t="s">
        <v>84</v>
      </c>
      <c r="J63" s="1" t="s">
        <v>122</v>
      </c>
      <c r="K63" s="1" t="s">
        <v>12359</v>
      </c>
      <c r="L63" s="1"/>
      <c r="M63" s="20">
        <f t="shared" si="0"/>
        <v>1</v>
      </c>
    </row>
    <row r="64" spans="1:13" ht="20.100000000000001" customHeight="1" x14ac:dyDescent="0.15">
      <c r="A64" s="1" t="s">
        <v>12246</v>
      </c>
      <c r="B64" s="1" t="s">
        <v>12343</v>
      </c>
      <c r="C64" s="1" t="s">
        <v>12360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84</v>
      </c>
      <c r="J64" s="1" t="s">
        <v>122</v>
      </c>
      <c r="K64" s="1" t="s">
        <v>12361</v>
      </c>
      <c r="L64" s="1"/>
      <c r="M64" s="20">
        <f t="shared" si="0"/>
        <v>1</v>
      </c>
    </row>
    <row r="65" spans="1:13" ht="20.100000000000001" customHeight="1" x14ac:dyDescent="0.15">
      <c r="A65" s="1" t="s">
        <v>12246</v>
      </c>
      <c r="B65" s="1" t="s">
        <v>12343</v>
      </c>
      <c r="C65" s="1" t="s">
        <v>12362</v>
      </c>
      <c r="D65" s="1" t="s">
        <v>50</v>
      </c>
      <c r="E65" s="1" t="s">
        <v>51</v>
      </c>
      <c r="F65" s="1" t="s">
        <v>51</v>
      </c>
      <c r="G65" s="1" t="s">
        <v>52</v>
      </c>
      <c r="H65" s="1" t="s">
        <v>121</v>
      </c>
      <c r="I65" s="1" t="s">
        <v>84</v>
      </c>
      <c r="J65" s="1" t="s">
        <v>122</v>
      </c>
      <c r="K65" s="1" t="s">
        <v>12363</v>
      </c>
      <c r="L65" s="1"/>
      <c r="M65" s="20">
        <f t="shared" si="0"/>
        <v>1</v>
      </c>
    </row>
    <row r="66" spans="1:13" ht="20.100000000000001" customHeight="1" x14ac:dyDescent="0.15">
      <c r="A66" s="1" t="s">
        <v>12246</v>
      </c>
      <c r="B66" s="1" t="s">
        <v>12343</v>
      </c>
      <c r="C66" s="1" t="s">
        <v>12364</v>
      </c>
      <c r="D66" s="1" t="s">
        <v>50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84</v>
      </c>
      <c r="J66" s="1" t="s">
        <v>122</v>
      </c>
      <c r="K66" s="1" t="s">
        <v>12365</v>
      </c>
      <c r="L66" s="1"/>
      <c r="M66" s="20">
        <f t="shared" si="0"/>
        <v>1</v>
      </c>
    </row>
    <row r="67" spans="1:13" ht="20.100000000000001" customHeight="1" x14ac:dyDescent="0.15">
      <c r="A67" s="1" t="s">
        <v>12246</v>
      </c>
      <c r="B67" s="1" t="s">
        <v>12343</v>
      </c>
      <c r="C67" s="1" t="s">
        <v>12366</v>
      </c>
      <c r="D67" s="1" t="s">
        <v>50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84</v>
      </c>
      <c r="J67" s="1" t="s">
        <v>122</v>
      </c>
      <c r="K67" s="1" t="s">
        <v>12367</v>
      </c>
      <c r="L67" s="1"/>
      <c r="M67" s="20">
        <f t="shared" si="0"/>
        <v>1</v>
      </c>
    </row>
    <row r="68" spans="1:13" ht="20.100000000000001" customHeight="1" x14ac:dyDescent="0.15">
      <c r="A68" s="1" t="s">
        <v>12246</v>
      </c>
      <c r="B68" s="1" t="s">
        <v>12343</v>
      </c>
      <c r="C68" s="1" t="s">
        <v>12368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84</v>
      </c>
      <c r="J68" s="1" t="s">
        <v>122</v>
      </c>
      <c r="K68" s="1" t="s">
        <v>12369</v>
      </c>
      <c r="L68" s="1"/>
      <c r="M68" s="20">
        <f t="shared" si="0"/>
        <v>1</v>
      </c>
    </row>
    <row r="69" spans="1:13" ht="20.100000000000001" customHeight="1" x14ac:dyDescent="0.15">
      <c r="A69" s="1" t="s">
        <v>12246</v>
      </c>
      <c r="B69" s="1" t="s">
        <v>12343</v>
      </c>
      <c r="C69" s="1" t="s">
        <v>12370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122</v>
      </c>
      <c r="K69" s="1" t="s">
        <v>12371</v>
      </c>
      <c r="L69" s="1"/>
      <c r="M69" s="20">
        <f t="shared" si="0"/>
        <v>1</v>
      </c>
    </row>
    <row r="70" spans="1:13" ht="20.100000000000001" customHeight="1" x14ac:dyDescent="0.15">
      <c r="A70" s="1" t="s">
        <v>12246</v>
      </c>
      <c r="B70" s="1" t="s">
        <v>12343</v>
      </c>
      <c r="C70" s="1" t="s">
        <v>12372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12373</v>
      </c>
      <c r="L70" s="1"/>
      <c r="M70" s="20">
        <f t="shared" si="0"/>
        <v>1</v>
      </c>
    </row>
    <row r="71" spans="1:13" ht="20.100000000000001" customHeight="1" x14ac:dyDescent="0.15">
      <c r="A71" s="1" t="s">
        <v>12246</v>
      </c>
      <c r="B71" s="1" t="s">
        <v>12343</v>
      </c>
      <c r="C71" s="1" t="s">
        <v>12374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122</v>
      </c>
      <c r="K71" s="1" t="s">
        <v>12375</v>
      </c>
      <c r="L71" s="1"/>
      <c r="M71" s="20">
        <f t="shared" si="0"/>
        <v>1</v>
      </c>
    </row>
    <row r="72" spans="1:13" ht="20.100000000000001" customHeight="1" x14ac:dyDescent="0.15">
      <c r="A72" s="1" t="s">
        <v>12246</v>
      </c>
      <c r="B72" s="1" t="s">
        <v>12343</v>
      </c>
      <c r="C72" s="1" t="s">
        <v>12376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12377</v>
      </c>
      <c r="L72" s="1"/>
      <c r="M72" s="20">
        <f t="shared" ref="M72:M135" si="1">IF(F72="○",1,0)</f>
        <v>1</v>
      </c>
    </row>
    <row r="73" spans="1:13" ht="20.100000000000001" customHeight="1" x14ac:dyDescent="0.15">
      <c r="A73" s="1" t="s">
        <v>12246</v>
      </c>
      <c r="B73" s="1" t="s">
        <v>12343</v>
      </c>
      <c r="C73" s="1" t="s">
        <v>12378</v>
      </c>
      <c r="D73" s="1" t="s">
        <v>78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84</v>
      </c>
      <c r="J73" s="1" t="s">
        <v>122</v>
      </c>
      <c r="K73" s="1" t="s">
        <v>12379</v>
      </c>
      <c r="L73" s="1"/>
      <c r="M73" s="20">
        <f t="shared" si="1"/>
        <v>1</v>
      </c>
    </row>
    <row r="74" spans="1:13" ht="20.100000000000001" customHeight="1" x14ac:dyDescent="0.15">
      <c r="A74" s="1" t="s">
        <v>12246</v>
      </c>
      <c r="B74" s="1" t="s">
        <v>12343</v>
      </c>
      <c r="C74" s="1" t="s">
        <v>12380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122</v>
      </c>
      <c r="K74" s="1" t="s">
        <v>12381</v>
      </c>
      <c r="L74" s="1"/>
      <c r="M74" s="20">
        <f t="shared" si="1"/>
        <v>1</v>
      </c>
    </row>
    <row r="75" spans="1:13" ht="20.100000000000001" customHeight="1" x14ac:dyDescent="0.15">
      <c r="A75" s="1" t="s">
        <v>12246</v>
      </c>
      <c r="B75" s="1" t="s">
        <v>12343</v>
      </c>
      <c r="C75" s="1" t="s">
        <v>12382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122</v>
      </c>
      <c r="K75" s="1" t="s">
        <v>12383</v>
      </c>
      <c r="L75" s="1"/>
      <c r="M75" s="20">
        <f t="shared" si="1"/>
        <v>1</v>
      </c>
    </row>
    <row r="76" spans="1:13" ht="20.100000000000001" customHeight="1" x14ac:dyDescent="0.15">
      <c r="A76" s="1" t="s">
        <v>12246</v>
      </c>
      <c r="B76" s="1" t="s">
        <v>12343</v>
      </c>
      <c r="C76" s="1" t="s">
        <v>12384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12385</v>
      </c>
      <c r="L76" s="1"/>
      <c r="M76" s="20">
        <f t="shared" si="1"/>
        <v>1</v>
      </c>
    </row>
    <row r="77" spans="1:13" ht="20.100000000000001" customHeight="1" x14ac:dyDescent="0.15">
      <c r="A77" s="1" t="s">
        <v>12246</v>
      </c>
      <c r="B77" s="1" t="s">
        <v>12343</v>
      </c>
      <c r="C77" s="1" t="s">
        <v>12386</v>
      </c>
      <c r="D77" s="1" t="s">
        <v>78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84</v>
      </c>
      <c r="J77" s="1" t="s">
        <v>122</v>
      </c>
      <c r="K77" s="1" t="s">
        <v>12387</v>
      </c>
      <c r="L77" s="1"/>
      <c r="M77" s="20">
        <f t="shared" si="1"/>
        <v>1</v>
      </c>
    </row>
    <row r="78" spans="1:13" ht="20.100000000000001" customHeight="1" x14ac:dyDescent="0.15">
      <c r="A78" s="1" t="s">
        <v>12246</v>
      </c>
      <c r="B78" s="1" t="s">
        <v>12343</v>
      </c>
      <c r="C78" s="1" t="s">
        <v>12388</v>
      </c>
      <c r="D78" s="1" t="s">
        <v>78</v>
      </c>
      <c r="E78" s="1" t="s">
        <v>51</v>
      </c>
      <c r="F78" s="1" t="s">
        <v>81</v>
      </c>
      <c r="G78" s="1" t="s">
        <v>82</v>
      </c>
      <c r="H78" s="1" t="s">
        <v>2038</v>
      </c>
      <c r="I78" s="1" t="s">
        <v>84</v>
      </c>
      <c r="J78" s="1" t="s">
        <v>6853</v>
      </c>
      <c r="K78" s="1" t="s">
        <v>12389</v>
      </c>
      <c r="L78" s="1"/>
      <c r="M78" s="20">
        <f t="shared" si="1"/>
        <v>0</v>
      </c>
    </row>
    <row r="79" spans="1:13" ht="20.100000000000001" customHeight="1" x14ac:dyDescent="0.15">
      <c r="A79" s="1" t="s">
        <v>12246</v>
      </c>
      <c r="B79" s="1" t="s">
        <v>12343</v>
      </c>
      <c r="C79" s="1" t="s">
        <v>12390</v>
      </c>
      <c r="D79" s="1" t="s">
        <v>78</v>
      </c>
      <c r="E79" s="1" t="s">
        <v>51</v>
      </c>
      <c r="F79" s="1" t="s">
        <v>51</v>
      </c>
      <c r="G79" s="1" t="s">
        <v>52</v>
      </c>
      <c r="H79" s="1" t="s">
        <v>121</v>
      </c>
      <c r="I79" s="1" t="s">
        <v>84</v>
      </c>
      <c r="J79" s="1" t="s">
        <v>122</v>
      </c>
      <c r="K79" s="1" t="s">
        <v>12391</v>
      </c>
      <c r="L79" s="1"/>
      <c r="M79" s="20">
        <f t="shared" si="1"/>
        <v>1</v>
      </c>
    </row>
    <row r="80" spans="1:13" ht="20.100000000000001" customHeight="1" x14ac:dyDescent="0.15">
      <c r="A80" s="1" t="s">
        <v>12246</v>
      </c>
      <c r="B80" s="1" t="s">
        <v>12343</v>
      </c>
      <c r="C80" s="1" t="s">
        <v>12392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84</v>
      </c>
      <c r="J80" s="1" t="s">
        <v>122</v>
      </c>
      <c r="K80" s="1" t="s">
        <v>12393</v>
      </c>
      <c r="L80" s="1"/>
      <c r="M80" s="20">
        <f t="shared" si="1"/>
        <v>1</v>
      </c>
    </row>
    <row r="81" spans="1:13" ht="20.100000000000001" customHeight="1" x14ac:dyDescent="0.15">
      <c r="A81" s="1" t="s">
        <v>12246</v>
      </c>
      <c r="B81" s="1" t="s">
        <v>12343</v>
      </c>
      <c r="C81" s="1" t="s">
        <v>12394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121</v>
      </c>
      <c r="I81" s="1" t="s">
        <v>84</v>
      </c>
      <c r="J81" s="1" t="s">
        <v>122</v>
      </c>
      <c r="K81" s="1" t="s">
        <v>12395</v>
      </c>
      <c r="L81" s="1"/>
      <c r="M81" s="20">
        <f t="shared" si="1"/>
        <v>1</v>
      </c>
    </row>
    <row r="82" spans="1:13" ht="20.100000000000001" customHeight="1" x14ac:dyDescent="0.15">
      <c r="A82" s="1" t="s">
        <v>12246</v>
      </c>
      <c r="B82" s="1" t="s">
        <v>12343</v>
      </c>
      <c r="C82" s="1" t="s">
        <v>12396</v>
      </c>
      <c r="D82" s="1" t="s">
        <v>78</v>
      </c>
      <c r="E82" s="1" t="s">
        <v>51</v>
      </c>
      <c r="F82" s="1" t="s">
        <v>51</v>
      </c>
      <c r="G82" s="1" t="s">
        <v>52</v>
      </c>
      <c r="H82" s="1" t="s">
        <v>121</v>
      </c>
      <c r="I82" s="1" t="s">
        <v>84</v>
      </c>
      <c r="J82" s="1" t="s">
        <v>122</v>
      </c>
      <c r="K82" s="1" t="s">
        <v>12397</v>
      </c>
      <c r="L82" s="1"/>
      <c r="M82" s="20">
        <f t="shared" si="1"/>
        <v>1</v>
      </c>
    </row>
    <row r="83" spans="1:13" ht="20.100000000000001" customHeight="1" x14ac:dyDescent="0.15">
      <c r="A83" s="1" t="s">
        <v>12246</v>
      </c>
      <c r="B83" s="1" t="s">
        <v>12343</v>
      </c>
      <c r="C83" s="1" t="s">
        <v>12398</v>
      </c>
      <c r="D83" s="1" t="s">
        <v>849</v>
      </c>
      <c r="E83" s="1" t="s">
        <v>51</v>
      </c>
      <c r="F83" s="1" t="s">
        <v>26832</v>
      </c>
      <c r="G83" s="1" t="s">
        <v>82</v>
      </c>
      <c r="H83" s="1" t="s">
        <v>83</v>
      </c>
      <c r="I83" s="1" t="s">
        <v>447</v>
      </c>
      <c r="J83" s="1" t="s">
        <v>7809</v>
      </c>
      <c r="K83" s="1" t="s">
        <v>12399</v>
      </c>
      <c r="L83" s="1"/>
      <c r="M83" s="20">
        <f t="shared" si="1"/>
        <v>0</v>
      </c>
    </row>
    <row r="84" spans="1:13" ht="20.100000000000001" customHeight="1" x14ac:dyDescent="0.15">
      <c r="A84" s="1" t="s">
        <v>12246</v>
      </c>
      <c r="B84" s="1" t="s">
        <v>12400</v>
      </c>
      <c r="C84" s="1" t="s">
        <v>12401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122</v>
      </c>
      <c r="K84" s="1" t="s">
        <v>12402</v>
      </c>
      <c r="L84" s="1"/>
      <c r="M84" s="20">
        <f t="shared" si="1"/>
        <v>1</v>
      </c>
    </row>
    <row r="85" spans="1:13" ht="20.100000000000001" customHeight="1" x14ac:dyDescent="0.15">
      <c r="A85" s="1" t="s">
        <v>12246</v>
      </c>
      <c r="B85" s="1" t="s">
        <v>12400</v>
      </c>
      <c r="C85" s="1" t="s">
        <v>12403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122</v>
      </c>
      <c r="K85" s="1" t="s">
        <v>12404</v>
      </c>
      <c r="L85" s="1"/>
      <c r="M85" s="20">
        <f t="shared" si="1"/>
        <v>1</v>
      </c>
    </row>
    <row r="86" spans="1:13" ht="20.100000000000001" customHeight="1" x14ac:dyDescent="0.15">
      <c r="A86" s="1" t="s">
        <v>12246</v>
      </c>
      <c r="B86" s="1" t="s">
        <v>12400</v>
      </c>
      <c r="C86" s="1" t="s">
        <v>12405</v>
      </c>
      <c r="D86" s="1" t="s">
        <v>50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122</v>
      </c>
      <c r="K86" s="1" t="s">
        <v>12406</v>
      </c>
      <c r="L86" s="1"/>
      <c r="M86" s="20">
        <f t="shared" si="1"/>
        <v>1</v>
      </c>
    </row>
    <row r="87" spans="1:13" ht="20.100000000000001" customHeight="1" x14ac:dyDescent="0.15">
      <c r="A87" s="1" t="s">
        <v>12246</v>
      </c>
      <c r="B87" s="1" t="s">
        <v>12400</v>
      </c>
      <c r="C87" s="1" t="s">
        <v>12407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84</v>
      </c>
      <c r="J87" s="1" t="s">
        <v>122</v>
      </c>
      <c r="K87" s="1" t="s">
        <v>12408</v>
      </c>
      <c r="L87" s="1"/>
      <c r="M87" s="20">
        <f t="shared" si="1"/>
        <v>1</v>
      </c>
    </row>
    <row r="88" spans="1:13" ht="20.100000000000001" customHeight="1" x14ac:dyDescent="0.15">
      <c r="A88" s="1" t="s">
        <v>12246</v>
      </c>
      <c r="B88" s="1" t="s">
        <v>12400</v>
      </c>
      <c r="C88" s="1" t="s">
        <v>12409</v>
      </c>
      <c r="D88" s="1" t="s">
        <v>50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84</v>
      </c>
      <c r="J88" s="1" t="s">
        <v>122</v>
      </c>
      <c r="K88" s="1" t="s">
        <v>12410</v>
      </c>
      <c r="L88" s="1"/>
      <c r="M88" s="20">
        <f t="shared" si="1"/>
        <v>1</v>
      </c>
    </row>
    <row r="89" spans="1:13" ht="20.100000000000001" customHeight="1" x14ac:dyDescent="0.15">
      <c r="A89" s="1" t="s">
        <v>12246</v>
      </c>
      <c r="B89" s="1" t="s">
        <v>12400</v>
      </c>
      <c r="C89" s="1" t="s">
        <v>12411</v>
      </c>
      <c r="D89" s="1" t="s">
        <v>50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12412</v>
      </c>
      <c r="L89" s="1"/>
      <c r="M89" s="20">
        <f t="shared" si="1"/>
        <v>1</v>
      </c>
    </row>
    <row r="90" spans="1:13" ht="20.100000000000001" customHeight="1" x14ac:dyDescent="0.15">
      <c r="A90" s="1" t="s">
        <v>12246</v>
      </c>
      <c r="B90" s="1" t="s">
        <v>12400</v>
      </c>
      <c r="C90" s="1" t="s">
        <v>12413</v>
      </c>
      <c r="D90" s="1" t="s">
        <v>78</v>
      </c>
      <c r="E90" s="1" t="s">
        <v>51</v>
      </c>
      <c r="F90" s="1" t="s">
        <v>81</v>
      </c>
      <c r="G90" s="1" t="s">
        <v>82</v>
      </c>
      <c r="H90" s="1" t="s">
        <v>2140</v>
      </c>
      <c r="I90" s="1" t="s">
        <v>84</v>
      </c>
      <c r="J90" s="1" t="s">
        <v>2362</v>
      </c>
      <c r="K90" s="1" t="s">
        <v>12414</v>
      </c>
      <c r="L90" s="1"/>
      <c r="M90" s="20">
        <f t="shared" si="1"/>
        <v>0</v>
      </c>
    </row>
    <row r="91" spans="1:13" ht="20.100000000000001" customHeight="1" x14ac:dyDescent="0.15">
      <c r="A91" s="1" t="s">
        <v>12246</v>
      </c>
      <c r="B91" s="1" t="s">
        <v>12400</v>
      </c>
      <c r="C91" s="1" t="s">
        <v>12415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121</v>
      </c>
      <c r="I91" s="1" t="s">
        <v>84</v>
      </c>
      <c r="J91" s="1" t="s">
        <v>122</v>
      </c>
      <c r="K91" s="1" t="s">
        <v>12416</v>
      </c>
      <c r="L91" s="1"/>
      <c r="M91" s="20">
        <f t="shared" si="1"/>
        <v>1</v>
      </c>
    </row>
    <row r="92" spans="1:13" ht="20.100000000000001" customHeight="1" x14ac:dyDescent="0.15">
      <c r="A92" s="1" t="s">
        <v>12246</v>
      </c>
      <c r="B92" s="1" t="s">
        <v>12400</v>
      </c>
      <c r="C92" s="1" t="s">
        <v>12417</v>
      </c>
      <c r="D92" s="1" t="s">
        <v>78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84</v>
      </c>
      <c r="J92" s="1" t="s">
        <v>122</v>
      </c>
      <c r="K92" s="1" t="s">
        <v>12418</v>
      </c>
      <c r="L92" s="1"/>
      <c r="M92" s="20">
        <f t="shared" si="1"/>
        <v>1</v>
      </c>
    </row>
    <row r="93" spans="1:13" ht="20.100000000000001" customHeight="1" x14ac:dyDescent="0.15">
      <c r="A93" s="1" t="s">
        <v>12246</v>
      </c>
      <c r="B93" s="1" t="s">
        <v>12400</v>
      </c>
      <c r="C93" s="1" t="s">
        <v>12419</v>
      </c>
      <c r="D93" s="1" t="s">
        <v>78</v>
      </c>
      <c r="E93" s="1" t="s">
        <v>51</v>
      </c>
      <c r="F93" s="1" t="s">
        <v>51</v>
      </c>
      <c r="G93" s="1" t="s">
        <v>52</v>
      </c>
      <c r="H93" s="1" t="s">
        <v>121</v>
      </c>
      <c r="I93" s="1" t="s">
        <v>84</v>
      </c>
      <c r="J93" s="1" t="s">
        <v>122</v>
      </c>
      <c r="K93" s="1" t="s">
        <v>12420</v>
      </c>
      <c r="L93" s="1"/>
      <c r="M93" s="20">
        <f t="shared" si="1"/>
        <v>1</v>
      </c>
    </row>
    <row r="94" spans="1:13" ht="20.100000000000001" customHeight="1" x14ac:dyDescent="0.15">
      <c r="A94" s="1" t="s">
        <v>12246</v>
      </c>
      <c r="B94" s="1" t="s">
        <v>12421</v>
      </c>
      <c r="C94" s="1" t="s">
        <v>12422</v>
      </c>
      <c r="D94" s="1" t="s">
        <v>50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84</v>
      </c>
      <c r="J94" s="1" t="s">
        <v>122</v>
      </c>
      <c r="K94" s="1" t="s">
        <v>12423</v>
      </c>
      <c r="L94" s="1"/>
      <c r="M94" s="20">
        <f t="shared" si="1"/>
        <v>1</v>
      </c>
    </row>
    <row r="95" spans="1:13" ht="20.100000000000001" customHeight="1" x14ac:dyDescent="0.15">
      <c r="A95" s="1" t="s">
        <v>12246</v>
      </c>
      <c r="B95" s="1" t="s">
        <v>12421</v>
      </c>
      <c r="C95" s="1" t="s">
        <v>12424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122</v>
      </c>
      <c r="K95" s="1" t="s">
        <v>12425</v>
      </c>
      <c r="L95" s="1"/>
      <c r="M95" s="20">
        <f t="shared" si="1"/>
        <v>1</v>
      </c>
    </row>
    <row r="96" spans="1:13" ht="20.100000000000001" customHeight="1" x14ac:dyDescent="0.15">
      <c r="A96" s="1" t="s">
        <v>12246</v>
      </c>
      <c r="B96" s="1" t="s">
        <v>12421</v>
      </c>
      <c r="C96" s="1" t="s">
        <v>12426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12427</v>
      </c>
      <c r="L96" s="1"/>
      <c r="M96" s="20">
        <f t="shared" si="1"/>
        <v>1</v>
      </c>
    </row>
    <row r="97" spans="1:13" ht="20.100000000000001" customHeight="1" x14ac:dyDescent="0.15">
      <c r="A97" s="1" t="s">
        <v>12246</v>
      </c>
      <c r="B97" s="1" t="s">
        <v>12421</v>
      </c>
      <c r="C97" s="1" t="s">
        <v>12428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12429</v>
      </c>
      <c r="L97" s="1"/>
      <c r="M97" s="20">
        <f t="shared" si="1"/>
        <v>1</v>
      </c>
    </row>
    <row r="98" spans="1:13" ht="20.100000000000001" customHeight="1" x14ac:dyDescent="0.15">
      <c r="A98" s="1" t="s">
        <v>12246</v>
      </c>
      <c r="B98" s="1" t="s">
        <v>12421</v>
      </c>
      <c r="C98" s="1" t="s">
        <v>12430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121</v>
      </c>
      <c r="I98" s="1" t="s">
        <v>84</v>
      </c>
      <c r="J98" s="1" t="s">
        <v>122</v>
      </c>
      <c r="K98" s="1" t="s">
        <v>12431</v>
      </c>
      <c r="L98" s="1"/>
      <c r="M98" s="20">
        <f t="shared" si="1"/>
        <v>1</v>
      </c>
    </row>
    <row r="99" spans="1:13" ht="20.100000000000001" customHeight="1" x14ac:dyDescent="0.15">
      <c r="A99" s="1" t="s">
        <v>12246</v>
      </c>
      <c r="B99" s="1" t="s">
        <v>12421</v>
      </c>
      <c r="C99" s="1" t="s">
        <v>12432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12433</v>
      </c>
      <c r="L99" s="1"/>
      <c r="M99" s="20">
        <f t="shared" si="1"/>
        <v>1</v>
      </c>
    </row>
    <row r="100" spans="1:13" ht="20.100000000000001" customHeight="1" x14ac:dyDescent="0.15">
      <c r="A100" s="1" t="s">
        <v>12246</v>
      </c>
      <c r="B100" s="1" t="s">
        <v>12421</v>
      </c>
      <c r="C100" s="1" t="s">
        <v>12434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121</v>
      </c>
      <c r="I100" s="1" t="s">
        <v>84</v>
      </c>
      <c r="J100" s="1" t="s">
        <v>122</v>
      </c>
      <c r="K100" s="1" t="s">
        <v>12435</v>
      </c>
      <c r="L100" s="1"/>
      <c r="M100" s="20">
        <f t="shared" si="1"/>
        <v>1</v>
      </c>
    </row>
    <row r="101" spans="1:13" ht="20.100000000000001" customHeight="1" x14ac:dyDescent="0.15">
      <c r="A101" s="1" t="s">
        <v>12246</v>
      </c>
      <c r="B101" s="1" t="s">
        <v>12421</v>
      </c>
      <c r="C101" s="1" t="s">
        <v>12436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121</v>
      </c>
      <c r="I101" s="1" t="s">
        <v>84</v>
      </c>
      <c r="J101" s="1" t="s">
        <v>122</v>
      </c>
      <c r="K101" s="1" t="s">
        <v>12437</v>
      </c>
      <c r="L101" s="1"/>
      <c r="M101" s="20">
        <f t="shared" si="1"/>
        <v>1</v>
      </c>
    </row>
    <row r="102" spans="1:13" ht="20.100000000000001" customHeight="1" x14ac:dyDescent="0.15">
      <c r="A102" s="1" t="s">
        <v>12246</v>
      </c>
      <c r="B102" s="1" t="s">
        <v>12421</v>
      </c>
      <c r="C102" s="1" t="s">
        <v>12438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84</v>
      </c>
      <c r="J102" s="1" t="s">
        <v>122</v>
      </c>
      <c r="K102" s="1" t="s">
        <v>12439</v>
      </c>
      <c r="L102" s="1"/>
      <c r="M102" s="20">
        <f t="shared" si="1"/>
        <v>1</v>
      </c>
    </row>
    <row r="103" spans="1:13" ht="20.100000000000001" customHeight="1" x14ac:dyDescent="0.15">
      <c r="A103" s="1" t="s">
        <v>12246</v>
      </c>
      <c r="B103" s="1" t="s">
        <v>12421</v>
      </c>
      <c r="C103" s="1" t="s">
        <v>12440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121</v>
      </c>
      <c r="I103" s="1" t="s">
        <v>84</v>
      </c>
      <c r="J103" s="1" t="s">
        <v>122</v>
      </c>
      <c r="K103" s="1" t="s">
        <v>12441</v>
      </c>
      <c r="L103" s="1"/>
      <c r="M103" s="20">
        <f t="shared" si="1"/>
        <v>1</v>
      </c>
    </row>
    <row r="104" spans="1:13" ht="20.100000000000001" customHeight="1" x14ac:dyDescent="0.15">
      <c r="A104" s="1" t="s">
        <v>12246</v>
      </c>
      <c r="B104" s="1" t="s">
        <v>12421</v>
      </c>
      <c r="C104" s="1" t="s">
        <v>12442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121</v>
      </c>
      <c r="I104" s="1" t="s">
        <v>84</v>
      </c>
      <c r="J104" s="1" t="s">
        <v>122</v>
      </c>
      <c r="K104" s="1" t="s">
        <v>12443</v>
      </c>
      <c r="L104" s="1"/>
      <c r="M104" s="20">
        <f t="shared" si="1"/>
        <v>1</v>
      </c>
    </row>
    <row r="105" spans="1:13" ht="20.100000000000001" customHeight="1" x14ac:dyDescent="0.15">
      <c r="A105" s="1" t="s">
        <v>12246</v>
      </c>
      <c r="B105" s="1" t="s">
        <v>12421</v>
      </c>
      <c r="C105" s="1" t="s">
        <v>12444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121</v>
      </c>
      <c r="I105" s="1" t="s">
        <v>84</v>
      </c>
      <c r="J105" s="1" t="s">
        <v>122</v>
      </c>
      <c r="K105" s="1" t="s">
        <v>12445</v>
      </c>
      <c r="L105" s="1"/>
      <c r="M105" s="20">
        <f t="shared" si="1"/>
        <v>1</v>
      </c>
    </row>
    <row r="106" spans="1:13" ht="20.100000000000001" customHeight="1" x14ac:dyDescent="0.15">
      <c r="A106" s="1" t="s">
        <v>12246</v>
      </c>
      <c r="B106" s="1" t="s">
        <v>12421</v>
      </c>
      <c r="C106" s="1" t="s">
        <v>12446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121</v>
      </c>
      <c r="I106" s="1" t="s">
        <v>84</v>
      </c>
      <c r="J106" s="1" t="s">
        <v>122</v>
      </c>
      <c r="K106" s="1" t="s">
        <v>12447</v>
      </c>
      <c r="L106" s="1"/>
      <c r="M106" s="20">
        <f t="shared" si="1"/>
        <v>1</v>
      </c>
    </row>
    <row r="107" spans="1:13" ht="20.100000000000001" customHeight="1" x14ac:dyDescent="0.15">
      <c r="A107" s="1" t="s">
        <v>12246</v>
      </c>
      <c r="B107" s="1" t="s">
        <v>12421</v>
      </c>
      <c r="C107" s="1" t="s">
        <v>12448</v>
      </c>
      <c r="D107" s="1" t="s">
        <v>78</v>
      </c>
      <c r="E107" s="1" t="s">
        <v>51</v>
      </c>
      <c r="F107" s="1" t="s">
        <v>51</v>
      </c>
      <c r="G107" s="1" t="s">
        <v>52</v>
      </c>
      <c r="H107" s="1" t="s">
        <v>121</v>
      </c>
      <c r="I107" s="1" t="s">
        <v>84</v>
      </c>
      <c r="J107" s="1" t="s">
        <v>122</v>
      </c>
      <c r="K107" s="1" t="s">
        <v>12449</v>
      </c>
      <c r="L107" s="1"/>
      <c r="M107" s="20">
        <f t="shared" si="1"/>
        <v>1</v>
      </c>
    </row>
    <row r="108" spans="1:13" ht="20.100000000000001" customHeight="1" x14ac:dyDescent="0.15">
      <c r="A108" s="1" t="s">
        <v>12246</v>
      </c>
      <c r="B108" s="1" t="s">
        <v>12421</v>
      </c>
      <c r="C108" s="1" t="s">
        <v>12450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121</v>
      </c>
      <c r="I108" s="1" t="s">
        <v>84</v>
      </c>
      <c r="J108" s="1" t="s">
        <v>122</v>
      </c>
      <c r="K108" s="1" t="s">
        <v>12451</v>
      </c>
      <c r="L108" s="1"/>
      <c r="M108" s="20">
        <f t="shared" si="1"/>
        <v>1</v>
      </c>
    </row>
    <row r="109" spans="1:13" ht="20.100000000000001" customHeight="1" x14ac:dyDescent="0.15">
      <c r="A109" s="1" t="s">
        <v>12246</v>
      </c>
      <c r="B109" s="1" t="s">
        <v>12421</v>
      </c>
      <c r="C109" s="1" t="s">
        <v>12452</v>
      </c>
      <c r="D109" s="1" t="s">
        <v>78</v>
      </c>
      <c r="E109" s="1" t="s">
        <v>51</v>
      </c>
      <c r="F109" s="1" t="s">
        <v>51</v>
      </c>
      <c r="G109" s="1" t="s">
        <v>52</v>
      </c>
      <c r="H109" s="1" t="s">
        <v>121</v>
      </c>
      <c r="I109" s="1" t="s">
        <v>84</v>
      </c>
      <c r="J109" s="1" t="s">
        <v>122</v>
      </c>
      <c r="K109" s="1" t="s">
        <v>12453</v>
      </c>
      <c r="L109" s="1"/>
      <c r="M109" s="20">
        <f t="shared" si="1"/>
        <v>1</v>
      </c>
    </row>
    <row r="110" spans="1:13" ht="20.100000000000001" customHeight="1" x14ac:dyDescent="0.15">
      <c r="A110" s="1" t="s">
        <v>12246</v>
      </c>
      <c r="B110" s="1" t="s">
        <v>12421</v>
      </c>
      <c r="C110" s="1" t="s">
        <v>12454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121</v>
      </c>
      <c r="I110" s="1" t="s">
        <v>84</v>
      </c>
      <c r="J110" s="1" t="s">
        <v>122</v>
      </c>
      <c r="K110" s="1" t="s">
        <v>12455</v>
      </c>
      <c r="L110" s="1"/>
      <c r="M110" s="20">
        <f t="shared" si="1"/>
        <v>1</v>
      </c>
    </row>
    <row r="111" spans="1:13" ht="20.100000000000001" customHeight="1" x14ac:dyDescent="0.15">
      <c r="A111" s="1" t="s">
        <v>12246</v>
      </c>
      <c r="B111" s="1" t="s">
        <v>12421</v>
      </c>
      <c r="C111" s="1" t="s">
        <v>12456</v>
      </c>
      <c r="D111" s="1" t="s">
        <v>78</v>
      </c>
      <c r="E111" s="1" t="s">
        <v>51</v>
      </c>
      <c r="F111" s="1" t="s">
        <v>51</v>
      </c>
      <c r="G111" s="1" t="s">
        <v>52</v>
      </c>
      <c r="H111" s="1" t="s">
        <v>121</v>
      </c>
      <c r="I111" s="1" t="s">
        <v>84</v>
      </c>
      <c r="J111" s="1" t="s">
        <v>122</v>
      </c>
      <c r="K111" s="1" t="s">
        <v>12457</v>
      </c>
      <c r="L111" s="1"/>
      <c r="M111" s="20">
        <f t="shared" si="1"/>
        <v>1</v>
      </c>
    </row>
    <row r="112" spans="1:13" ht="20.100000000000001" customHeight="1" x14ac:dyDescent="0.15">
      <c r="A112" s="1" t="s">
        <v>12246</v>
      </c>
      <c r="B112" s="1" t="s">
        <v>12421</v>
      </c>
      <c r="C112" s="1" t="s">
        <v>12458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121</v>
      </c>
      <c r="I112" s="1" t="s">
        <v>84</v>
      </c>
      <c r="J112" s="1" t="s">
        <v>122</v>
      </c>
      <c r="K112" s="1" t="s">
        <v>12459</v>
      </c>
      <c r="L112" s="1"/>
      <c r="M112" s="20">
        <f t="shared" si="1"/>
        <v>1</v>
      </c>
    </row>
    <row r="113" spans="1:13" ht="20.100000000000001" customHeight="1" x14ac:dyDescent="0.15">
      <c r="A113" s="1" t="s">
        <v>12246</v>
      </c>
      <c r="B113" s="1" t="s">
        <v>12421</v>
      </c>
      <c r="C113" s="1" t="s">
        <v>12460</v>
      </c>
      <c r="D113" s="1" t="s">
        <v>78</v>
      </c>
      <c r="E113" s="1" t="s">
        <v>51</v>
      </c>
      <c r="F113" s="1" t="s">
        <v>81</v>
      </c>
      <c r="G113" s="1" t="s">
        <v>82</v>
      </c>
      <c r="H113" s="1" t="s">
        <v>2140</v>
      </c>
      <c r="I113" s="1" t="s">
        <v>84</v>
      </c>
      <c r="J113" s="1" t="s">
        <v>2362</v>
      </c>
      <c r="K113" s="1" t="s">
        <v>12461</v>
      </c>
      <c r="L113" s="1"/>
      <c r="M113" s="20">
        <f t="shared" si="1"/>
        <v>0</v>
      </c>
    </row>
    <row r="114" spans="1:13" ht="20.100000000000001" customHeight="1" x14ac:dyDescent="0.15">
      <c r="A114" s="1" t="s">
        <v>12246</v>
      </c>
      <c r="B114" s="1" t="s">
        <v>12421</v>
      </c>
      <c r="C114" s="1" t="s">
        <v>12462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121</v>
      </c>
      <c r="I114" s="1" t="s">
        <v>84</v>
      </c>
      <c r="J114" s="1" t="s">
        <v>122</v>
      </c>
      <c r="K114" s="1" t="s">
        <v>12463</v>
      </c>
      <c r="L114" s="1"/>
      <c r="M114" s="20">
        <f t="shared" si="1"/>
        <v>1</v>
      </c>
    </row>
    <row r="115" spans="1:13" ht="20.100000000000001" customHeight="1" x14ac:dyDescent="0.15">
      <c r="A115" s="1" t="s">
        <v>12246</v>
      </c>
      <c r="B115" s="1" t="s">
        <v>12421</v>
      </c>
      <c r="C115" s="1" t="s">
        <v>12464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121</v>
      </c>
      <c r="I115" s="1" t="s">
        <v>84</v>
      </c>
      <c r="J115" s="1" t="s">
        <v>122</v>
      </c>
      <c r="K115" s="1" t="s">
        <v>12465</v>
      </c>
      <c r="L115" s="1"/>
      <c r="M115" s="20">
        <f t="shared" si="1"/>
        <v>1</v>
      </c>
    </row>
    <row r="116" spans="1:13" ht="20.100000000000001" customHeight="1" x14ac:dyDescent="0.15">
      <c r="A116" s="1" t="s">
        <v>12246</v>
      </c>
      <c r="B116" s="1" t="s">
        <v>12421</v>
      </c>
      <c r="C116" s="1" t="s">
        <v>12466</v>
      </c>
      <c r="D116" s="1" t="s">
        <v>78</v>
      </c>
      <c r="E116" s="1" t="s">
        <v>51</v>
      </c>
      <c r="F116" s="1" t="s">
        <v>81</v>
      </c>
      <c r="G116" s="1" t="s">
        <v>82</v>
      </c>
      <c r="H116" s="1" t="s">
        <v>129</v>
      </c>
      <c r="I116" s="1" t="s">
        <v>447</v>
      </c>
      <c r="J116" s="1" t="s">
        <v>6142</v>
      </c>
      <c r="K116" s="1" t="s">
        <v>12467</v>
      </c>
      <c r="L116" s="1"/>
      <c r="M116" s="20">
        <f t="shared" si="1"/>
        <v>0</v>
      </c>
    </row>
    <row r="117" spans="1:13" ht="20.100000000000001" customHeight="1" x14ac:dyDescent="0.15">
      <c r="A117" s="1" t="s">
        <v>12246</v>
      </c>
      <c r="B117" s="1" t="s">
        <v>12421</v>
      </c>
      <c r="C117" s="1" t="s">
        <v>12468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121</v>
      </c>
      <c r="I117" s="1" t="s">
        <v>84</v>
      </c>
      <c r="J117" s="1" t="s">
        <v>122</v>
      </c>
      <c r="K117" s="1" t="s">
        <v>12469</v>
      </c>
      <c r="L117" s="1"/>
      <c r="M117" s="20">
        <f t="shared" si="1"/>
        <v>1</v>
      </c>
    </row>
    <row r="118" spans="1:13" ht="20.100000000000001" customHeight="1" x14ac:dyDescent="0.15">
      <c r="A118" s="1" t="s">
        <v>12246</v>
      </c>
      <c r="B118" s="1" t="s">
        <v>12421</v>
      </c>
      <c r="C118" s="1" t="s">
        <v>12470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121</v>
      </c>
      <c r="I118" s="1" t="s">
        <v>84</v>
      </c>
      <c r="J118" s="1" t="s">
        <v>122</v>
      </c>
      <c r="K118" s="1" t="s">
        <v>12471</v>
      </c>
      <c r="L118" s="1"/>
      <c r="M118" s="20">
        <f t="shared" si="1"/>
        <v>1</v>
      </c>
    </row>
    <row r="119" spans="1:13" ht="20.100000000000001" customHeight="1" x14ac:dyDescent="0.15">
      <c r="A119" s="1" t="s">
        <v>12246</v>
      </c>
      <c r="B119" s="1" t="s">
        <v>12421</v>
      </c>
      <c r="C119" s="1" t="s">
        <v>12472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121</v>
      </c>
      <c r="I119" s="1" t="s">
        <v>84</v>
      </c>
      <c r="J119" s="1" t="s">
        <v>122</v>
      </c>
      <c r="K119" s="1" t="s">
        <v>12473</v>
      </c>
      <c r="L119" s="1"/>
      <c r="M119" s="20">
        <f t="shared" si="1"/>
        <v>1</v>
      </c>
    </row>
    <row r="120" spans="1:13" ht="20.100000000000001" customHeight="1" x14ac:dyDescent="0.15">
      <c r="A120" s="1" t="s">
        <v>12246</v>
      </c>
      <c r="B120" s="1" t="s">
        <v>12421</v>
      </c>
      <c r="C120" s="1" t="s">
        <v>12474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121</v>
      </c>
      <c r="I120" s="1" t="s">
        <v>84</v>
      </c>
      <c r="J120" s="1" t="s">
        <v>122</v>
      </c>
      <c r="K120" s="1" t="s">
        <v>12475</v>
      </c>
      <c r="L120" s="1"/>
      <c r="M120" s="20">
        <f t="shared" si="1"/>
        <v>1</v>
      </c>
    </row>
    <row r="121" spans="1:13" ht="20.100000000000001" customHeight="1" x14ac:dyDescent="0.15">
      <c r="A121" s="1" t="s">
        <v>12246</v>
      </c>
      <c r="B121" s="1" t="s">
        <v>12421</v>
      </c>
      <c r="C121" s="1" t="s">
        <v>12476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121</v>
      </c>
      <c r="I121" s="1" t="s">
        <v>84</v>
      </c>
      <c r="J121" s="1" t="s">
        <v>122</v>
      </c>
      <c r="K121" s="1" t="s">
        <v>12477</v>
      </c>
      <c r="L121" s="1"/>
      <c r="M121" s="20">
        <f t="shared" si="1"/>
        <v>1</v>
      </c>
    </row>
    <row r="122" spans="1:13" ht="20.100000000000001" customHeight="1" x14ac:dyDescent="0.15">
      <c r="A122" s="1" t="s">
        <v>12246</v>
      </c>
      <c r="B122" s="1" t="s">
        <v>12421</v>
      </c>
      <c r="C122" s="1" t="s">
        <v>12478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121</v>
      </c>
      <c r="I122" s="1" t="s">
        <v>84</v>
      </c>
      <c r="J122" s="1" t="s">
        <v>122</v>
      </c>
      <c r="K122" s="1" t="s">
        <v>12479</v>
      </c>
      <c r="L122" s="1"/>
      <c r="M122" s="20">
        <f t="shared" si="1"/>
        <v>1</v>
      </c>
    </row>
    <row r="123" spans="1:13" ht="20.100000000000001" customHeight="1" x14ac:dyDescent="0.15">
      <c r="A123" s="1" t="s">
        <v>12246</v>
      </c>
      <c r="B123" s="1" t="s">
        <v>12421</v>
      </c>
      <c r="C123" s="1" t="s">
        <v>12480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121</v>
      </c>
      <c r="I123" s="1" t="s">
        <v>84</v>
      </c>
      <c r="J123" s="1" t="s">
        <v>122</v>
      </c>
      <c r="K123" s="1" t="s">
        <v>12481</v>
      </c>
      <c r="L123" s="1"/>
      <c r="M123" s="20">
        <f t="shared" si="1"/>
        <v>1</v>
      </c>
    </row>
    <row r="124" spans="1:13" ht="20.100000000000001" customHeight="1" x14ac:dyDescent="0.15">
      <c r="A124" s="1" t="s">
        <v>12246</v>
      </c>
      <c r="B124" s="1" t="s">
        <v>12421</v>
      </c>
      <c r="C124" s="1" t="s">
        <v>12482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121</v>
      </c>
      <c r="I124" s="1" t="s">
        <v>84</v>
      </c>
      <c r="J124" s="1" t="s">
        <v>122</v>
      </c>
      <c r="K124" s="1" t="s">
        <v>12483</v>
      </c>
      <c r="L124" s="1"/>
      <c r="M124" s="20">
        <f t="shared" si="1"/>
        <v>1</v>
      </c>
    </row>
    <row r="125" spans="1:13" ht="20.100000000000001" customHeight="1" x14ac:dyDescent="0.15">
      <c r="A125" s="1" t="s">
        <v>12246</v>
      </c>
      <c r="B125" s="1" t="s">
        <v>12421</v>
      </c>
      <c r="C125" s="1" t="s">
        <v>12484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121</v>
      </c>
      <c r="I125" s="1" t="s">
        <v>84</v>
      </c>
      <c r="J125" s="1" t="s">
        <v>122</v>
      </c>
      <c r="K125" s="1" t="s">
        <v>12485</v>
      </c>
      <c r="L125" s="1"/>
      <c r="M125" s="20">
        <f t="shared" si="1"/>
        <v>1</v>
      </c>
    </row>
    <row r="126" spans="1:13" ht="20.100000000000001" customHeight="1" x14ac:dyDescent="0.15">
      <c r="A126" s="1" t="s">
        <v>12246</v>
      </c>
      <c r="B126" s="1" t="s">
        <v>12421</v>
      </c>
      <c r="C126" s="1" t="s">
        <v>12486</v>
      </c>
      <c r="D126" s="1" t="s">
        <v>78</v>
      </c>
      <c r="E126" s="1" t="s">
        <v>51</v>
      </c>
      <c r="F126" s="1" t="s">
        <v>81</v>
      </c>
      <c r="G126" s="1" t="s">
        <v>82</v>
      </c>
      <c r="H126" s="1" t="s">
        <v>180</v>
      </c>
      <c r="I126" s="1" t="s">
        <v>447</v>
      </c>
      <c r="J126" s="1" t="s">
        <v>730</v>
      </c>
      <c r="K126" s="1" t="s">
        <v>12487</v>
      </c>
      <c r="L126" s="1"/>
      <c r="M126" s="20">
        <f t="shared" si="1"/>
        <v>0</v>
      </c>
    </row>
    <row r="127" spans="1:13" ht="20.100000000000001" customHeight="1" x14ac:dyDescent="0.15">
      <c r="A127" s="1" t="s">
        <v>12246</v>
      </c>
      <c r="B127" s="1" t="s">
        <v>12421</v>
      </c>
      <c r="C127" s="1" t="s">
        <v>12488</v>
      </c>
      <c r="D127" s="1" t="s">
        <v>78</v>
      </c>
      <c r="E127" s="1" t="s">
        <v>51</v>
      </c>
      <c r="F127" s="1" t="s">
        <v>51</v>
      </c>
      <c r="G127" s="1" t="s">
        <v>52</v>
      </c>
      <c r="H127" s="1" t="s">
        <v>121</v>
      </c>
      <c r="I127" s="1" t="s">
        <v>84</v>
      </c>
      <c r="J127" s="1" t="s">
        <v>122</v>
      </c>
      <c r="K127" s="1" t="s">
        <v>12489</v>
      </c>
      <c r="L127" s="1"/>
      <c r="M127" s="20">
        <f t="shared" si="1"/>
        <v>1</v>
      </c>
    </row>
    <row r="128" spans="1:13" ht="20.100000000000001" customHeight="1" x14ac:dyDescent="0.15">
      <c r="A128" s="1" t="s">
        <v>12246</v>
      </c>
      <c r="B128" s="1" t="s">
        <v>12421</v>
      </c>
      <c r="C128" s="1" t="s">
        <v>12490</v>
      </c>
      <c r="D128" s="1" t="s">
        <v>849</v>
      </c>
      <c r="E128" s="1" t="s">
        <v>51</v>
      </c>
      <c r="F128" s="1" t="s">
        <v>10720</v>
      </c>
      <c r="G128" s="1" t="s">
        <v>52</v>
      </c>
      <c r="H128" s="1" t="s">
        <v>121</v>
      </c>
      <c r="I128" s="1" t="s">
        <v>84</v>
      </c>
      <c r="J128" s="1" t="s">
        <v>122</v>
      </c>
      <c r="K128" s="1" t="s">
        <v>12491</v>
      </c>
      <c r="L128" s="1"/>
      <c r="M128" s="20">
        <f t="shared" si="1"/>
        <v>0</v>
      </c>
    </row>
    <row r="129" spans="1:13" ht="20.100000000000001" customHeight="1" x14ac:dyDescent="0.15">
      <c r="A129" s="1" t="s">
        <v>12246</v>
      </c>
      <c r="B129" s="1" t="s">
        <v>12492</v>
      </c>
      <c r="C129" s="1" t="s">
        <v>12493</v>
      </c>
      <c r="D129" s="1" t="s">
        <v>50</v>
      </c>
      <c r="E129" s="1" t="s">
        <v>51</v>
      </c>
      <c r="F129" s="1" t="s">
        <v>51</v>
      </c>
      <c r="G129" s="1" t="s">
        <v>52</v>
      </c>
      <c r="H129" s="1" t="s">
        <v>121</v>
      </c>
      <c r="I129" s="1" t="s">
        <v>84</v>
      </c>
      <c r="J129" s="1" t="s">
        <v>122</v>
      </c>
      <c r="K129" s="1" t="s">
        <v>12494</v>
      </c>
      <c r="L129" s="1"/>
      <c r="M129" s="20">
        <f t="shared" si="1"/>
        <v>1</v>
      </c>
    </row>
    <row r="130" spans="1:13" ht="20.100000000000001" customHeight="1" x14ac:dyDescent="0.15">
      <c r="A130" s="1" t="s">
        <v>12246</v>
      </c>
      <c r="B130" s="1" t="s">
        <v>12495</v>
      </c>
      <c r="C130" s="1" t="s">
        <v>12496</v>
      </c>
      <c r="D130" s="1" t="s">
        <v>50</v>
      </c>
      <c r="E130" s="1" t="s">
        <v>51</v>
      </c>
      <c r="F130" s="1" t="s">
        <v>51</v>
      </c>
      <c r="G130" s="1" t="s">
        <v>52</v>
      </c>
      <c r="H130" s="1" t="s">
        <v>121</v>
      </c>
      <c r="I130" s="1" t="s">
        <v>84</v>
      </c>
      <c r="J130" s="1" t="s">
        <v>122</v>
      </c>
      <c r="K130" s="1" t="s">
        <v>12497</v>
      </c>
      <c r="L130" s="1"/>
      <c r="M130" s="20">
        <f t="shared" si="1"/>
        <v>1</v>
      </c>
    </row>
    <row r="131" spans="1:13" ht="20.100000000000001" customHeight="1" x14ac:dyDescent="0.15">
      <c r="A131" s="1" t="s">
        <v>12246</v>
      </c>
      <c r="B131" s="1" t="s">
        <v>12495</v>
      </c>
      <c r="C131" s="1" t="s">
        <v>12498</v>
      </c>
      <c r="D131" s="1" t="s">
        <v>50</v>
      </c>
      <c r="E131" s="1" t="s">
        <v>51</v>
      </c>
      <c r="F131" s="1" t="s">
        <v>81</v>
      </c>
      <c r="G131" s="1" t="s">
        <v>82</v>
      </c>
      <c r="H131" s="1" t="s">
        <v>180</v>
      </c>
      <c r="I131" s="1" t="s">
        <v>447</v>
      </c>
      <c r="J131" s="1" t="s">
        <v>730</v>
      </c>
      <c r="K131" s="1" t="s">
        <v>12499</v>
      </c>
      <c r="L131" s="1"/>
      <c r="M131" s="20">
        <f t="shared" si="1"/>
        <v>0</v>
      </c>
    </row>
    <row r="132" spans="1:13" ht="20.100000000000001" customHeight="1" x14ac:dyDescent="0.15">
      <c r="A132" s="1" t="s">
        <v>12246</v>
      </c>
      <c r="B132" s="1" t="s">
        <v>12495</v>
      </c>
      <c r="C132" s="1" t="s">
        <v>12500</v>
      </c>
      <c r="D132" s="1" t="s">
        <v>50</v>
      </c>
      <c r="E132" s="1" t="s">
        <v>51</v>
      </c>
      <c r="F132" s="1" t="s">
        <v>51</v>
      </c>
      <c r="G132" s="1" t="s">
        <v>52</v>
      </c>
      <c r="H132" s="1" t="s">
        <v>121</v>
      </c>
      <c r="I132" s="1" t="s">
        <v>84</v>
      </c>
      <c r="J132" s="1" t="s">
        <v>122</v>
      </c>
      <c r="K132" s="1" t="s">
        <v>12501</v>
      </c>
      <c r="L132" s="1"/>
      <c r="M132" s="20">
        <f t="shared" si="1"/>
        <v>1</v>
      </c>
    </row>
    <row r="133" spans="1:13" ht="20.100000000000001" customHeight="1" x14ac:dyDescent="0.15">
      <c r="A133" s="1" t="s">
        <v>12246</v>
      </c>
      <c r="B133" s="1" t="s">
        <v>12495</v>
      </c>
      <c r="C133" s="1" t="s">
        <v>12502</v>
      </c>
      <c r="D133" s="1" t="s">
        <v>50</v>
      </c>
      <c r="E133" s="1" t="s">
        <v>51</v>
      </c>
      <c r="F133" s="1" t="s">
        <v>51</v>
      </c>
      <c r="G133" s="1" t="s">
        <v>52</v>
      </c>
      <c r="H133" s="1" t="s">
        <v>121</v>
      </c>
      <c r="I133" s="1" t="s">
        <v>84</v>
      </c>
      <c r="J133" s="1" t="s">
        <v>122</v>
      </c>
      <c r="K133" s="1" t="s">
        <v>12503</v>
      </c>
      <c r="L133" s="1"/>
      <c r="M133" s="20">
        <f t="shared" si="1"/>
        <v>1</v>
      </c>
    </row>
    <row r="134" spans="1:13" ht="20.100000000000001" customHeight="1" x14ac:dyDescent="0.15">
      <c r="A134" s="1" t="s">
        <v>12246</v>
      </c>
      <c r="B134" s="1" t="s">
        <v>12495</v>
      </c>
      <c r="C134" s="1" t="s">
        <v>12504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121</v>
      </c>
      <c r="I134" s="1" t="s">
        <v>84</v>
      </c>
      <c r="J134" s="1" t="s">
        <v>122</v>
      </c>
      <c r="K134" s="1" t="s">
        <v>12505</v>
      </c>
      <c r="L134" s="1"/>
      <c r="M134" s="20">
        <f t="shared" si="1"/>
        <v>1</v>
      </c>
    </row>
    <row r="135" spans="1:13" ht="20.100000000000001" customHeight="1" x14ac:dyDescent="0.15">
      <c r="A135" s="1" t="s">
        <v>12246</v>
      </c>
      <c r="B135" s="1" t="s">
        <v>12495</v>
      </c>
      <c r="C135" s="1" t="s">
        <v>12506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84</v>
      </c>
      <c r="J135" s="1" t="s">
        <v>122</v>
      </c>
      <c r="K135" s="1" t="s">
        <v>12507</v>
      </c>
      <c r="L135" s="1"/>
      <c r="M135" s="20">
        <f t="shared" si="1"/>
        <v>1</v>
      </c>
    </row>
    <row r="136" spans="1:13" ht="20.100000000000001" customHeight="1" x14ac:dyDescent="0.15">
      <c r="A136" s="1" t="s">
        <v>12246</v>
      </c>
      <c r="B136" s="1" t="s">
        <v>12495</v>
      </c>
      <c r="C136" s="1" t="s">
        <v>12508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84</v>
      </c>
      <c r="J136" s="1" t="s">
        <v>122</v>
      </c>
      <c r="K136" s="1" t="s">
        <v>12509</v>
      </c>
      <c r="L136" s="1"/>
      <c r="M136" s="20">
        <f t="shared" ref="M136:M199" si="2">IF(F136="○",1,0)</f>
        <v>1</v>
      </c>
    </row>
    <row r="137" spans="1:13" ht="20.100000000000001" customHeight="1" x14ac:dyDescent="0.15">
      <c r="A137" s="1" t="s">
        <v>12246</v>
      </c>
      <c r="B137" s="1" t="s">
        <v>12495</v>
      </c>
      <c r="C137" s="1" t="s">
        <v>12510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121</v>
      </c>
      <c r="I137" s="1" t="s">
        <v>84</v>
      </c>
      <c r="J137" s="1" t="s">
        <v>122</v>
      </c>
      <c r="K137" s="1" t="s">
        <v>12511</v>
      </c>
      <c r="L137" s="1"/>
      <c r="M137" s="20">
        <f t="shared" si="2"/>
        <v>1</v>
      </c>
    </row>
    <row r="138" spans="1:13" ht="20.100000000000001" customHeight="1" x14ac:dyDescent="0.15">
      <c r="A138" s="1" t="s">
        <v>12246</v>
      </c>
      <c r="B138" s="1" t="s">
        <v>12495</v>
      </c>
      <c r="C138" s="1" t="s">
        <v>12512</v>
      </c>
      <c r="D138" s="1" t="s">
        <v>50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84</v>
      </c>
      <c r="J138" s="1" t="s">
        <v>122</v>
      </c>
      <c r="K138" s="1" t="s">
        <v>12513</v>
      </c>
      <c r="L138" s="1"/>
      <c r="M138" s="20">
        <f t="shared" si="2"/>
        <v>1</v>
      </c>
    </row>
    <row r="139" spans="1:13" ht="20.100000000000001" customHeight="1" x14ac:dyDescent="0.15">
      <c r="A139" s="1" t="s">
        <v>12246</v>
      </c>
      <c r="B139" s="1" t="s">
        <v>12495</v>
      </c>
      <c r="C139" s="1" t="s">
        <v>12514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84</v>
      </c>
      <c r="J139" s="1" t="s">
        <v>122</v>
      </c>
      <c r="K139" s="1" t="s">
        <v>12515</v>
      </c>
      <c r="L139" s="1"/>
      <c r="M139" s="20">
        <f t="shared" si="2"/>
        <v>1</v>
      </c>
    </row>
    <row r="140" spans="1:13" ht="20.100000000000001" customHeight="1" x14ac:dyDescent="0.15">
      <c r="A140" s="1" t="s">
        <v>12246</v>
      </c>
      <c r="B140" s="1" t="s">
        <v>12495</v>
      </c>
      <c r="C140" s="1" t="s">
        <v>12516</v>
      </c>
      <c r="D140" s="1" t="s">
        <v>78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84</v>
      </c>
      <c r="J140" s="1" t="s">
        <v>122</v>
      </c>
      <c r="K140" s="1" t="s">
        <v>12517</v>
      </c>
      <c r="L140" s="1"/>
      <c r="M140" s="20">
        <f t="shared" si="2"/>
        <v>1</v>
      </c>
    </row>
    <row r="141" spans="1:13" ht="20.100000000000001" customHeight="1" x14ac:dyDescent="0.15">
      <c r="A141" s="1" t="s">
        <v>12246</v>
      </c>
      <c r="B141" s="1" t="s">
        <v>12495</v>
      </c>
      <c r="C141" s="1" t="s">
        <v>12518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84</v>
      </c>
      <c r="J141" s="1" t="s">
        <v>122</v>
      </c>
      <c r="K141" s="1" t="s">
        <v>12519</v>
      </c>
      <c r="L141" s="1"/>
      <c r="M141" s="20">
        <f t="shared" si="2"/>
        <v>1</v>
      </c>
    </row>
    <row r="142" spans="1:13" ht="20.100000000000001" customHeight="1" x14ac:dyDescent="0.15">
      <c r="A142" s="1" t="s">
        <v>12246</v>
      </c>
      <c r="B142" s="1" t="s">
        <v>12495</v>
      </c>
      <c r="C142" s="1" t="s">
        <v>12520</v>
      </c>
      <c r="D142" s="1" t="s">
        <v>78</v>
      </c>
      <c r="E142" s="1" t="s">
        <v>51</v>
      </c>
      <c r="F142" s="1" t="s">
        <v>51</v>
      </c>
      <c r="G142" s="1" t="s">
        <v>52</v>
      </c>
      <c r="H142" s="1" t="s">
        <v>121</v>
      </c>
      <c r="I142" s="1" t="s">
        <v>84</v>
      </c>
      <c r="J142" s="1" t="s">
        <v>122</v>
      </c>
      <c r="K142" s="1" t="s">
        <v>12521</v>
      </c>
      <c r="L142" s="1"/>
      <c r="M142" s="20">
        <f t="shared" si="2"/>
        <v>1</v>
      </c>
    </row>
    <row r="143" spans="1:13" ht="20.100000000000001" customHeight="1" x14ac:dyDescent="0.15">
      <c r="A143" s="1" t="s">
        <v>12246</v>
      </c>
      <c r="B143" s="1" t="s">
        <v>12495</v>
      </c>
      <c r="C143" s="1" t="s">
        <v>12522</v>
      </c>
      <c r="D143" s="1" t="s">
        <v>78</v>
      </c>
      <c r="E143" s="1" t="s">
        <v>51</v>
      </c>
      <c r="F143" s="1" t="s">
        <v>51</v>
      </c>
      <c r="G143" s="1" t="s">
        <v>52</v>
      </c>
      <c r="H143" s="1" t="s">
        <v>121</v>
      </c>
      <c r="I143" s="1" t="s">
        <v>84</v>
      </c>
      <c r="J143" s="1" t="s">
        <v>122</v>
      </c>
      <c r="K143" s="1" t="s">
        <v>12523</v>
      </c>
      <c r="L143" s="1"/>
      <c r="M143" s="20">
        <f t="shared" si="2"/>
        <v>1</v>
      </c>
    </row>
    <row r="144" spans="1:13" ht="20.100000000000001" customHeight="1" x14ac:dyDescent="0.15">
      <c r="A144" s="1" t="s">
        <v>12246</v>
      </c>
      <c r="B144" s="1" t="s">
        <v>12495</v>
      </c>
      <c r="C144" s="1" t="s">
        <v>12524</v>
      </c>
      <c r="D144" s="1" t="s">
        <v>78</v>
      </c>
      <c r="E144" s="1" t="s">
        <v>51</v>
      </c>
      <c r="F144" s="1" t="s">
        <v>51</v>
      </c>
      <c r="G144" s="1" t="s">
        <v>52</v>
      </c>
      <c r="H144" s="1" t="s">
        <v>121</v>
      </c>
      <c r="I144" s="1" t="s">
        <v>84</v>
      </c>
      <c r="J144" s="1" t="s">
        <v>122</v>
      </c>
      <c r="K144" s="1" t="s">
        <v>12525</v>
      </c>
      <c r="L144" s="1"/>
      <c r="M144" s="20">
        <f t="shared" si="2"/>
        <v>1</v>
      </c>
    </row>
    <row r="145" spans="1:13" ht="20.100000000000001" customHeight="1" x14ac:dyDescent="0.15">
      <c r="A145" s="1" t="s">
        <v>12526</v>
      </c>
      <c r="B145" s="1" t="s">
        <v>12527</v>
      </c>
      <c r="C145" s="1" t="s">
        <v>12528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54</v>
      </c>
      <c r="J145" s="1" t="s">
        <v>55</v>
      </c>
      <c r="K145" s="1" t="s">
        <v>12529</v>
      </c>
      <c r="L145" s="1"/>
      <c r="M145" s="20">
        <f t="shared" si="2"/>
        <v>1</v>
      </c>
    </row>
    <row r="146" spans="1:13" ht="20.100000000000001" customHeight="1" x14ac:dyDescent="0.15">
      <c r="A146" s="1" t="s">
        <v>12526</v>
      </c>
      <c r="B146" s="1" t="s">
        <v>12527</v>
      </c>
      <c r="C146" s="1" t="s">
        <v>12530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54</v>
      </c>
      <c r="J146" s="1" t="s">
        <v>55</v>
      </c>
      <c r="K146" s="1" t="s">
        <v>12531</v>
      </c>
      <c r="L146" s="1"/>
      <c r="M146" s="20">
        <f t="shared" si="2"/>
        <v>1</v>
      </c>
    </row>
    <row r="147" spans="1:13" ht="20.100000000000001" customHeight="1" x14ac:dyDescent="0.15">
      <c r="A147" s="1" t="s">
        <v>12526</v>
      </c>
      <c r="B147" s="1" t="s">
        <v>12527</v>
      </c>
      <c r="C147" s="1" t="s">
        <v>12532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54</v>
      </c>
      <c r="J147" s="1" t="s">
        <v>55</v>
      </c>
      <c r="K147" s="1" t="s">
        <v>12533</v>
      </c>
      <c r="L147" s="1"/>
      <c r="M147" s="20">
        <f t="shared" si="2"/>
        <v>1</v>
      </c>
    </row>
    <row r="148" spans="1:13" ht="20.100000000000001" customHeight="1" x14ac:dyDescent="0.15">
      <c r="A148" s="1" t="s">
        <v>12526</v>
      </c>
      <c r="B148" s="1" t="s">
        <v>12527</v>
      </c>
      <c r="C148" s="1" t="s">
        <v>12534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12535</v>
      </c>
      <c r="L148" s="1"/>
      <c r="M148" s="20">
        <f t="shared" si="2"/>
        <v>1</v>
      </c>
    </row>
    <row r="149" spans="1:13" ht="20.100000000000001" customHeight="1" x14ac:dyDescent="0.15">
      <c r="A149" s="1" t="s">
        <v>12526</v>
      </c>
      <c r="B149" s="1" t="s">
        <v>12527</v>
      </c>
      <c r="C149" s="1" t="s">
        <v>12536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54</v>
      </c>
      <c r="J149" s="1" t="s">
        <v>55</v>
      </c>
      <c r="K149" s="1" t="s">
        <v>12537</v>
      </c>
      <c r="L149" s="1"/>
      <c r="M149" s="20">
        <f t="shared" si="2"/>
        <v>1</v>
      </c>
    </row>
    <row r="150" spans="1:13" ht="20.100000000000001" customHeight="1" x14ac:dyDescent="0.15">
      <c r="A150" s="1" t="s">
        <v>12526</v>
      </c>
      <c r="B150" s="1" t="s">
        <v>12527</v>
      </c>
      <c r="C150" s="1" t="s">
        <v>12538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54</v>
      </c>
      <c r="J150" s="1" t="s">
        <v>55</v>
      </c>
      <c r="K150" s="1" t="s">
        <v>12539</v>
      </c>
      <c r="L150" s="1"/>
      <c r="M150" s="20">
        <f t="shared" si="2"/>
        <v>1</v>
      </c>
    </row>
    <row r="151" spans="1:13" ht="20.100000000000001" customHeight="1" x14ac:dyDescent="0.15">
      <c r="A151" s="1" t="s">
        <v>12526</v>
      </c>
      <c r="B151" s="1" t="s">
        <v>12527</v>
      </c>
      <c r="C151" s="1" t="s">
        <v>12540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54</v>
      </c>
      <c r="J151" s="1" t="s">
        <v>55</v>
      </c>
      <c r="K151" s="1" t="s">
        <v>12541</v>
      </c>
      <c r="L151" s="1"/>
      <c r="M151" s="20">
        <f t="shared" si="2"/>
        <v>1</v>
      </c>
    </row>
    <row r="152" spans="1:13" ht="20.100000000000001" customHeight="1" x14ac:dyDescent="0.15">
      <c r="A152" s="1" t="s">
        <v>12526</v>
      </c>
      <c r="B152" s="1" t="s">
        <v>12527</v>
      </c>
      <c r="C152" s="1" t="s">
        <v>12542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54</v>
      </c>
      <c r="J152" s="1" t="s">
        <v>55</v>
      </c>
      <c r="K152" s="1" t="s">
        <v>12543</v>
      </c>
      <c r="L152" s="1"/>
      <c r="M152" s="20">
        <f t="shared" si="2"/>
        <v>1</v>
      </c>
    </row>
    <row r="153" spans="1:13" ht="20.100000000000001" customHeight="1" x14ac:dyDescent="0.15">
      <c r="A153" s="1" t="s">
        <v>12526</v>
      </c>
      <c r="B153" s="1" t="s">
        <v>12527</v>
      </c>
      <c r="C153" s="1" t="s">
        <v>12544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54</v>
      </c>
      <c r="J153" s="1" t="s">
        <v>55</v>
      </c>
      <c r="K153" s="1" t="s">
        <v>12545</v>
      </c>
      <c r="L153" s="1"/>
      <c r="M153" s="20">
        <f t="shared" si="2"/>
        <v>1</v>
      </c>
    </row>
    <row r="154" spans="1:13" ht="20.100000000000001" customHeight="1" x14ac:dyDescent="0.15">
      <c r="A154" s="1" t="s">
        <v>12526</v>
      </c>
      <c r="B154" s="1" t="s">
        <v>12527</v>
      </c>
      <c r="C154" s="1" t="s">
        <v>12546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54</v>
      </c>
      <c r="J154" s="1" t="s">
        <v>55</v>
      </c>
      <c r="K154" s="1" t="s">
        <v>12547</v>
      </c>
      <c r="L154" s="1"/>
      <c r="M154" s="20">
        <f t="shared" si="2"/>
        <v>1</v>
      </c>
    </row>
    <row r="155" spans="1:13" ht="20.100000000000001" customHeight="1" x14ac:dyDescent="0.15">
      <c r="A155" s="1" t="s">
        <v>12526</v>
      </c>
      <c r="B155" s="1" t="s">
        <v>12527</v>
      </c>
      <c r="C155" s="1" t="s">
        <v>12548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54</v>
      </c>
      <c r="J155" s="1" t="s">
        <v>55</v>
      </c>
      <c r="K155" s="1" t="s">
        <v>12549</v>
      </c>
      <c r="L155" s="1"/>
      <c r="M155" s="20">
        <f t="shared" si="2"/>
        <v>1</v>
      </c>
    </row>
    <row r="156" spans="1:13" ht="20.100000000000001" customHeight="1" x14ac:dyDescent="0.15">
      <c r="A156" s="1" t="s">
        <v>12526</v>
      </c>
      <c r="B156" s="1" t="s">
        <v>12527</v>
      </c>
      <c r="C156" s="1" t="s">
        <v>12550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53</v>
      </c>
      <c r="I156" s="1" t="s">
        <v>54</v>
      </c>
      <c r="J156" s="1" t="s">
        <v>55</v>
      </c>
      <c r="K156" s="1" t="s">
        <v>12551</v>
      </c>
      <c r="L156" s="1"/>
      <c r="M156" s="20">
        <f t="shared" si="2"/>
        <v>1</v>
      </c>
    </row>
    <row r="157" spans="1:13" ht="20.100000000000001" customHeight="1" x14ac:dyDescent="0.15">
      <c r="A157" s="1" t="s">
        <v>12526</v>
      </c>
      <c r="B157" s="1" t="s">
        <v>12527</v>
      </c>
      <c r="C157" s="1" t="s">
        <v>12552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54</v>
      </c>
      <c r="J157" s="1" t="s">
        <v>55</v>
      </c>
      <c r="K157" s="1" t="s">
        <v>12553</v>
      </c>
      <c r="L157" s="1"/>
      <c r="M157" s="20">
        <f t="shared" si="2"/>
        <v>1</v>
      </c>
    </row>
    <row r="158" spans="1:13" ht="20.100000000000001" customHeight="1" x14ac:dyDescent="0.15">
      <c r="A158" s="1" t="s">
        <v>12526</v>
      </c>
      <c r="B158" s="1" t="s">
        <v>12527</v>
      </c>
      <c r="C158" s="1" t="s">
        <v>12554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54</v>
      </c>
      <c r="J158" s="1" t="s">
        <v>55</v>
      </c>
      <c r="K158" s="1" t="s">
        <v>12555</v>
      </c>
      <c r="L158" s="1"/>
      <c r="M158" s="20">
        <f t="shared" si="2"/>
        <v>1</v>
      </c>
    </row>
    <row r="159" spans="1:13" ht="20.100000000000001" customHeight="1" x14ac:dyDescent="0.15">
      <c r="A159" s="1" t="s">
        <v>12526</v>
      </c>
      <c r="B159" s="1" t="s">
        <v>12527</v>
      </c>
      <c r="C159" s="1" t="s">
        <v>12556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54</v>
      </c>
      <c r="J159" s="1" t="s">
        <v>55</v>
      </c>
      <c r="K159" s="1" t="s">
        <v>12557</v>
      </c>
      <c r="L159" s="1"/>
      <c r="M159" s="20">
        <f t="shared" si="2"/>
        <v>1</v>
      </c>
    </row>
    <row r="160" spans="1:13" ht="20.100000000000001" customHeight="1" x14ac:dyDescent="0.15">
      <c r="A160" s="1" t="s">
        <v>12526</v>
      </c>
      <c r="B160" s="1" t="s">
        <v>12527</v>
      </c>
      <c r="C160" s="1" t="s">
        <v>12558</v>
      </c>
      <c r="D160" s="1" t="s">
        <v>50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54</v>
      </c>
      <c r="J160" s="1" t="s">
        <v>55</v>
      </c>
      <c r="K160" s="1" t="s">
        <v>12559</v>
      </c>
      <c r="L160" s="1"/>
      <c r="M160" s="20">
        <f t="shared" si="2"/>
        <v>1</v>
      </c>
    </row>
    <row r="161" spans="1:13" ht="20.100000000000001" customHeight="1" x14ac:dyDescent="0.15">
      <c r="A161" s="1" t="s">
        <v>12526</v>
      </c>
      <c r="B161" s="1" t="s">
        <v>12527</v>
      </c>
      <c r="C161" s="1" t="s">
        <v>12560</v>
      </c>
      <c r="D161" s="1" t="s">
        <v>50</v>
      </c>
      <c r="E161" s="1" t="s">
        <v>51</v>
      </c>
      <c r="F161" s="1" t="s">
        <v>51</v>
      </c>
      <c r="G161" s="1" t="s">
        <v>52</v>
      </c>
      <c r="H161" s="1" t="s">
        <v>53</v>
      </c>
      <c r="I161" s="1" t="s">
        <v>54</v>
      </c>
      <c r="J161" s="1" t="s">
        <v>55</v>
      </c>
      <c r="K161" s="1" t="s">
        <v>12561</v>
      </c>
      <c r="L161" s="1"/>
      <c r="M161" s="20">
        <f t="shared" si="2"/>
        <v>1</v>
      </c>
    </row>
    <row r="162" spans="1:13" ht="20.100000000000001" customHeight="1" x14ac:dyDescent="0.15">
      <c r="A162" s="1" t="s">
        <v>12526</v>
      </c>
      <c r="B162" s="1" t="s">
        <v>12527</v>
      </c>
      <c r="C162" s="1" t="s">
        <v>12562</v>
      </c>
      <c r="D162" s="1" t="s">
        <v>50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54</v>
      </c>
      <c r="J162" s="1" t="s">
        <v>55</v>
      </c>
      <c r="K162" s="1" t="s">
        <v>12563</v>
      </c>
      <c r="L162" s="1"/>
      <c r="M162" s="20">
        <f t="shared" si="2"/>
        <v>1</v>
      </c>
    </row>
    <row r="163" spans="1:13" ht="20.100000000000001" customHeight="1" x14ac:dyDescent="0.15">
      <c r="A163" s="1" t="s">
        <v>12526</v>
      </c>
      <c r="B163" s="1" t="s">
        <v>12527</v>
      </c>
      <c r="C163" s="1" t="s">
        <v>12564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54</v>
      </c>
      <c r="J163" s="1" t="s">
        <v>55</v>
      </c>
      <c r="K163" s="1" t="s">
        <v>12565</v>
      </c>
      <c r="L163" s="1"/>
      <c r="M163" s="20">
        <f t="shared" si="2"/>
        <v>1</v>
      </c>
    </row>
    <row r="164" spans="1:13" ht="20.100000000000001" customHeight="1" x14ac:dyDescent="0.15">
      <c r="A164" s="1" t="s">
        <v>12526</v>
      </c>
      <c r="B164" s="1" t="s">
        <v>12527</v>
      </c>
      <c r="C164" s="1" t="s">
        <v>12566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54</v>
      </c>
      <c r="J164" s="1" t="s">
        <v>55</v>
      </c>
      <c r="K164" s="1" t="s">
        <v>12567</v>
      </c>
      <c r="L164" s="1"/>
      <c r="M164" s="20">
        <f t="shared" si="2"/>
        <v>1</v>
      </c>
    </row>
    <row r="165" spans="1:13" ht="20.100000000000001" customHeight="1" x14ac:dyDescent="0.15">
      <c r="A165" s="1" t="s">
        <v>12526</v>
      </c>
      <c r="B165" s="1" t="s">
        <v>12527</v>
      </c>
      <c r="C165" s="1" t="s">
        <v>12568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54</v>
      </c>
      <c r="J165" s="1" t="s">
        <v>55</v>
      </c>
      <c r="K165" s="1" t="s">
        <v>12569</v>
      </c>
      <c r="L165" s="1"/>
      <c r="M165" s="20">
        <f t="shared" si="2"/>
        <v>1</v>
      </c>
    </row>
    <row r="166" spans="1:13" ht="20.100000000000001" customHeight="1" x14ac:dyDescent="0.15">
      <c r="A166" s="1" t="s">
        <v>12526</v>
      </c>
      <c r="B166" s="1" t="s">
        <v>12527</v>
      </c>
      <c r="C166" s="1" t="s">
        <v>12570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54</v>
      </c>
      <c r="J166" s="1" t="s">
        <v>55</v>
      </c>
      <c r="K166" s="1" t="s">
        <v>12571</v>
      </c>
      <c r="L166" s="1"/>
      <c r="M166" s="20">
        <f t="shared" si="2"/>
        <v>1</v>
      </c>
    </row>
    <row r="167" spans="1:13" ht="20.100000000000001" customHeight="1" x14ac:dyDescent="0.15">
      <c r="A167" s="1" t="s">
        <v>12526</v>
      </c>
      <c r="B167" s="1" t="s">
        <v>12527</v>
      </c>
      <c r="C167" s="1" t="s">
        <v>12572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54</v>
      </c>
      <c r="J167" s="1" t="s">
        <v>55</v>
      </c>
      <c r="K167" s="1" t="s">
        <v>12573</v>
      </c>
      <c r="L167" s="1"/>
      <c r="M167" s="20">
        <f t="shared" si="2"/>
        <v>1</v>
      </c>
    </row>
    <row r="168" spans="1:13" ht="20.100000000000001" customHeight="1" x14ac:dyDescent="0.15">
      <c r="A168" s="1" t="s">
        <v>12526</v>
      </c>
      <c r="B168" s="1" t="s">
        <v>12527</v>
      </c>
      <c r="C168" s="1" t="s">
        <v>12574</v>
      </c>
      <c r="D168" s="1" t="s">
        <v>50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54</v>
      </c>
      <c r="J168" s="1" t="s">
        <v>55</v>
      </c>
      <c r="K168" s="1" t="s">
        <v>12575</v>
      </c>
      <c r="L168" s="1"/>
      <c r="M168" s="20">
        <f t="shared" si="2"/>
        <v>1</v>
      </c>
    </row>
    <row r="169" spans="1:13" ht="20.100000000000001" customHeight="1" x14ac:dyDescent="0.15">
      <c r="A169" s="1" t="s">
        <v>12526</v>
      </c>
      <c r="B169" s="1" t="s">
        <v>12527</v>
      </c>
      <c r="C169" s="1" t="s">
        <v>12576</v>
      </c>
      <c r="D169" s="1" t="s">
        <v>78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54</v>
      </c>
      <c r="J169" s="1" t="s">
        <v>55</v>
      </c>
      <c r="K169" s="1" t="s">
        <v>12577</v>
      </c>
      <c r="L169" s="1"/>
      <c r="M169" s="20">
        <f t="shared" si="2"/>
        <v>1</v>
      </c>
    </row>
    <row r="170" spans="1:13" ht="20.100000000000001" customHeight="1" x14ac:dyDescent="0.15">
      <c r="A170" s="1" t="s">
        <v>12526</v>
      </c>
      <c r="B170" s="1" t="s">
        <v>12527</v>
      </c>
      <c r="C170" s="1" t="s">
        <v>12578</v>
      </c>
      <c r="D170" s="1" t="s">
        <v>78</v>
      </c>
      <c r="E170" s="1" t="s">
        <v>51</v>
      </c>
      <c r="F170" s="1" t="s">
        <v>81</v>
      </c>
      <c r="G170" s="1" t="s">
        <v>82</v>
      </c>
      <c r="H170" s="1" t="s">
        <v>2140</v>
      </c>
      <c r="I170" s="1" t="s">
        <v>84</v>
      </c>
      <c r="J170" s="1" t="s">
        <v>2362</v>
      </c>
      <c r="K170" s="1" t="s">
        <v>12579</v>
      </c>
      <c r="L170" s="1"/>
      <c r="M170" s="20">
        <f t="shared" si="2"/>
        <v>0</v>
      </c>
    </row>
    <row r="171" spans="1:13" ht="20.100000000000001" customHeight="1" x14ac:dyDescent="0.15">
      <c r="A171" s="1" t="s">
        <v>12526</v>
      </c>
      <c r="B171" s="1" t="s">
        <v>12527</v>
      </c>
      <c r="C171" s="1" t="s">
        <v>12580</v>
      </c>
      <c r="D171" s="1" t="s">
        <v>78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54</v>
      </c>
      <c r="J171" s="1" t="s">
        <v>55</v>
      </c>
      <c r="K171" s="1" t="s">
        <v>12581</v>
      </c>
      <c r="L171" s="1"/>
      <c r="M171" s="20">
        <f t="shared" si="2"/>
        <v>1</v>
      </c>
    </row>
    <row r="172" spans="1:13" ht="20.100000000000001" customHeight="1" x14ac:dyDescent="0.15">
      <c r="A172" s="1" t="s">
        <v>12526</v>
      </c>
      <c r="B172" s="1" t="s">
        <v>12527</v>
      </c>
      <c r="C172" s="1" t="s">
        <v>12582</v>
      </c>
      <c r="D172" s="1" t="s">
        <v>78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54</v>
      </c>
      <c r="J172" s="1" t="s">
        <v>55</v>
      </c>
      <c r="K172" s="1" t="s">
        <v>12583</v>
      </c>
      <c r="L172" s="1"/>
      <c r="M172" s="20">
        <f t="shared" si="2"/>
        <v>1</v>
      </c>
    </row>
    <row r="173" spans="1:13" ht="20.100000000000001" customHeight="1" x14ac:dyDescent="0.15">
      <c r="A173" s="1" t="s">
        <v>12526</v>
      </c>
      <c r="B173" s="1" t="s">
        <v>12527</v>
      </c>
      <c r="C173" s="1" t="s">
        <v>12584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54</v>
      </c>
      <c r="J173" s="1" t="s">
        <v>55</v>
      </c>
      <c r="K173" s="1" t="s">
        <v>12585</v>
      </c>
      <c r="L173" s="1"/>
      <c r="M173" s="20">
        <f t="shared" si="2"/>
        <v>1</v>
      </c>
    </row>
    <row r="174" spans="1:13" ht="20.100000000000001" customHeight="1" x14ac:dyDescent="0.15">
      <c r="A174" s="1" t="s">
        <v>12526</v>
      </c>
      <c r="B174" s="1" t="s">
        <v>12527</v>
      </c>
      <c r="C174" s="1" t="s">
        <v>12586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2140</v>
      </c>
      <c r="I174" s="1" t="s">
        <v>84</v>
      </c>
      <c r="J174" s="1" t="s">
        <v>2362</v>
      </c>
      <c r="K174" s="1" t="s">
        <v>12587</v>
      </c>
      <c r="L174" s="1"/>
      <c r="M174" s="20">
        <f t="shared" si="2"/>
        <v>0</v>
      </c>
    </row>
    <row r="175" spans="1:13" ht="20.100000000000001" customHeight="1" x14ac:dyDescent="0.15">
      <c r="A175" s="1" t="s">
        <v>12526</v>
      </c>
      <c r="B175" s="1" t="s">
        <v>12527</v>
      </c>
      <c r="C175" s="1" t="s">
        <v>12588</v>
      </c>
      <c r="D175" s="1" t="s">
        <v>78</v>
      </c>
      <c r="E175" s="1" t="s">
        <v>51</v>
      </c>
      <c r="F175" s="1" t="s">
        <v>81</v>
      </c>
      <c r="G175" s="1" t="s">
        <v>82</v>
      </c>
      <c r="H175" s="1" t="s">
        <v>2140</v>
      </c>
      <c r="I175" s="1" t="s">
        <v>84</v>
      </c>
      <c r="J175" s="1" t="s">
        <v>2362</v>
      </c>
      <c r="K175" s="1" t="s">
        <v>12589</v>
      </c>
      <c r="L175" s="1"/>
      <c r="M175" s="20">
        <f t="shared" si="2"/>
        <v>0</v>
      </c>
    </row>
    <row r="176" spans="1:13" ht="20.100000000000001" customHeight="1" x14ac:dyDescent="0.15">
      <c r="A176" s="1" t="s">
        <v>12526</v>
      </c>
      <c r="B176" s="1" t="s">
        <v>12527</v>
      </c>
      <c r="C176" s="1" t="s">
        <v>12590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53</v>
      </c>
      <c r="I176" s="1" t="s">
        <v>54</v>
      </c>
      <c r="J176" s="1" t="s">
        <v>55</v>
      </c>
      <c r="K176" s="1" t="s">
        <v>12591</v>
      </c>
      <c r="L176" s="1"/>
      <c r="M176" s="20">
        <f t="shared" si="2"/>
        <v>1</v>
      </c>
    </row>
    <row r="177" spans="1:13" ht="20.100000000000001" customHeight="1" x14ac:dyDescent="0.15">
      <c r="A177" s="1" t="s">
        <v>12526</v>
      </c>
      <c r="B177" s="1" t="s">
        <v>12527</v>
      </c>
      <c r="C177" s="1" t="s">
        <v>12592</v>
      </c>
      <c r="D177" s="1" t="s">
        <v>78</v>
      </c>
      <c r="E177" s="1" t="s">
        <v>51</v>
      </c>
      <c r="F177" s="1" t="s">
        <v>51</v>
      </c>
      <c r="G177" s="1" t="s">
        <v>52</v>
      </c>
      <c r="H177" s="1" t="s">
        <v>53</v>
      </c>
      <c r="I177" s="1" t="s">
        <v>54</v>
      </c>
      <c r="J177" s="1" t="s">
        <v>55</v>
      </c>
      <c r="K177" s="1" t="s">
        <v>12593</v>
      </c>
      <c r="L177" s="1"/>
      <c r="M177" s="20">
        <f t="shared" si="2"/>
        <v>1</v>
      </c>
    </row>
    <row r="178" spans="1:13" ht="20.100000000000001" customHeight="1" x14ac:dyDescent="0.15">
      <c r="A178" s="1" t="s">
        <v>12526</v>
      </c>
      <c r="B178" s="1" t="s">
        <v>12527</v>
      </c>
      <c r="C178" s="1" t="s">
        <v>12594</v>
      </c>
      <c r="D178" s="1" t="s">
        <v>78</v>
      </c>
      <c r="E178" s="1" t="s">
        <v>51</v>
      </c>
      <c r="F178" s="1" t="s">
        <v>81</v>
      </c>
      <c r="G178" s="1" t="s">
        <v>82</v>
      </c>
      <c r="H178" s="1" t="s">
        <v>180</v>
      </c>
      <c r="I178" s="1" t="s">
        <v>447</v>
      </c>
      <c r="J178" s="1" t="s">
        <v>730</v>
      </c>
      <c r="K178" s="1" t="s">
        <v>12595</v>
      </c>
      <c r="L178" s="1"/>
      <c r="M178" s="20">
        <f t="shared" si="2"/>
        <v>0</v>
      </c>
    </row>
    <row r="179" spans="1:13" ht="20.100000000000001" customHeight="1" x14ac:dyDescent="0.15">
      <c r="A179" s="1" t="s">
        <v>12526</v>
      </c>
      <c r="B179" s="1" t="s">
        <v>12527</v>
      </c>
      <c r="C179" s="1" t="s">
        <v>12596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53</v>
      </c>
      <c r="I179" s="1" t="s">
        <v>54</v>
      </c>
      <c r="J179" s="1" t="s">
        <v>55</v>
      </c>
      <c r="K179" s="1" t="s">
        <v>12597</v>
      </c>
      <c r="L179" s="1"/>
      <c r="M179" s="20">
        <f t="shared" si="2"/>
        <v>1</v>
      </c>
    </row>
    <row r="180" spans="1:13" ht="20.100000000000001" customHeight="1" x14ac:dyDescent="0.15">
      <c r="A180" s="1" t="s">
        <v>12526</v>
      </c>
      <c r="B180" s="1" t="s">
        <v>12527</v>
      </c>
      <c r="C180" s="1" t="s">
        <v>12598</v>
      </c>
      <c r="D180" s="1" t="s">
        <v>78</v>
      </c>
      <c r="E180" s="1" t="s">
        <v>51</v>
      </c>
      <c r="F180" s="1" t="s">
        <v>179</v>
      </c>
      <c r="G180" s="1" t="s">
        <v>82</v>
      </c>
      <c r="H180" s="1" t="s">
        <v>180</v>
      </c>
      <c r="I180" s="1" t="s">
        <v>447</v>
      </c>
      <c r="J180" s="1" t="s">
        <v>730</v>
      </c>
      <c r="K180" s="1" t="s">
        <v>12599</v>
      </c>
      <c r="L180" s="1"/>
      <c r="M180" s="20">
        <f t="shared" si="2"/>
        <v>0</v>
      </c>
    </row>
    <row r="181" spans="1:13" ht="20.100000000000001" customHeight="1" x14ac:dyDescent="0.15">
      <c r="A181" s="1" t="s">
        <v>12526</v>
      </c>
      <c r="B181" s="1" t="s">
        <v>12527</v>
      </c>
      <c r="C181" s="1" t="s">
        <v>12600</v>
      </c>
      <c r="D181" s="1" t="s">
        <v>78</v>
      </c>
      <c r="E181" s="1" t="s">
        <v>51</v>
      </c>
      <c r="F181" s="1" t="s">
        <v>51</v>
      </c>
      <c r="G181" s="1" t="s">
        <v>52</v>
      </c>
      <c r="H181" s="1" t="s">
        <v>53</v>
      </c>
      <c r="I181" s="1" t="s">
        <v>54</v>
      </c>
      <c r="J181" s="1" t="s">
        <v>55</v>
      </c>
      <c r="K181" s="1" t="s">
        <v>12601</v>
      </c>
      <c r="L181" s="1"/>
      <c r="M181" s="20">
        <f t="shared" si="2"/>
        <v>1</v>
      </c>
    </row>
    <row r="182" spans="1:13" ht="20.100000000000001" customHeight="1" x14ac:dyDescent="0.15">
      <c r="A182" s="1" t="s">
        <v>12526</v>
      </c>
      <c r="B182" s="1" t="s">
        <v>12527</v>
      </c>
      <c r="C182" s="1" t="s">
        <v>12602</v>
      </c>
      <c r="D182" s="1" t="s">
        <v>78</v>
      </c>
      <c r="E182" s="1" t="s">
        <v>51</v>
      </c>
      <c r="F182" s="1" t="s">
        <v>51</v>
      </c>
      <c r="G182" s="1" t="s">
        <v>52</v>
      </c>
      <c r="H182" s="1" t="s">
        <v>53</v>
      </c>
      <c r="I182" s="1" t="s">
        <v>54</v>
      </c>
      <c r="J182" s="1" t="s">
        <v>55</v>
      </c>
      <c r="K182" s="1" t="s">
        <v>12603</v>
      </c>
      <c r="L182" s="1"/>
      <c r="M182" s="20">
        <f t="shared" si="2"/>
        <v>1</v>
      </c>
    </row>
    <row r="183" spans="1:13" ht="20.100000000000001" customHeight="1" x14ac:dyDescent="0.15">
      <c r="A183" s="1" t="s">
        <v>12526</v>
      </c>
      <c r="B183" s="1" t="s">
        <v>12527</v>
      </c>
      <c r="C183" s="1" t="s">
        <v>12604</v>
      </c>
      <c r="D183" s="1" t="s">
        <v>78</v>
      </c>
      <c r="E183" s="1" t="s">
        <v>51</v>
      </c>
      <c r="F183" s="1" t="s">
        <v>51</v>
      </c>
      <c r="G183" s="1" t="s">
        <v>52</v>
      </c>
      <c r="H183" s="1" t="s">
        <v>53</v>
      </c>
      <c r="I183" s="1" t="s">
        <v>54</v>
      </c>
      <c r="J183" s="1" t="s">
        <v>55</v>
      </c>
      <c r="K183" s="1" t="s">
        <v>12605</v>
      </c>
      <c r="L183" s="1"/>
      <c r="M183" s="20">
        <f t="shared" si="2"/>
        <v>1</v>
      </c>
    </row>
    <row r="184" spans="1:13" ht="20.100000000000001" customHeight="1" x14ac:dyDescent="0.15">
      <c r="A184" s="1" t="s">
        <v>12526</v>
      </c>
      <c r="B184" s="1" t="s">
        <v>12527</v>
      </c>
      <c r="C184" s="1" t="s">
        <v>12606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53</v>
      </c>
      <c r="I184" s="1" t="s">
        <v>54</v>
      </c>
      <c r="J184" s="1" t="s">
        <v>55</v>
      </c>
      <c r="K184" s="1" t="s">
        <v>12607</v>
      </c>
      <c r="L184" s="1"/>
      <c r="M184" s="20">
        <f t="shared" si="2"/>
        <v>1</v>
      </c>
    </row>
    <row r="185" spans="1:13" ht="20.100000000000001" customHeight="1" x14ac:dyDescent="0.15">
      <c r="A185" s="1" t="s">
        <v>12526</v>
      </c>
      <c r="B185" s="1" t="s">
        <v>12527</v>
      </c>
      <c r="C185" s="1" t="s">
        <v>12608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53</v>
      </c>
      <c r="I185" s="1" t="s">
        <v>54</v>
      </c>
      <c r="J185" s="1" t="s">
        <v>55</v>
      </c>
      <c r="K185" s="1" t="s">
        <v>12609</v>
      </c>
      <c r="L185" s="1"/>
      <c r="M185" s="20">
        <f t="shared" si="2"/>
        <v>1</v>
      </c>
    </row>
    <row r="186" spans="1:13" ht="20.100000000000001" customHeight="1" x14ac:dyDescent="0.15">
      <c r="A186" s="1" t="s">
        <v>12526</v>
      </c>
      <c r="B186" s="1" t="s">
        <v>12527</v>
      </c>
      <c r="C186" s="1" t="s">
        <v>12610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53</v>
      </c>
      <c r="I186" s="1" t="s">
        <v>54</v>
      </c>
      <c r="J186" s="1" t="s">
        <v>55</v>
      </c>
      <c r="K186" s="1" t="s">
        <v>12611</v>
      </c>
      <c r="L186" s="1"/>
      <c r="M186" s="20">
        <f t="shared" si="2"/>
        <v>1</v>
      </c>
    </row>
    <row r="187" spans="1:13" ht="20.100000000000001" customHeight="1" x14ac:dyDescent="0.15">
      <c r="A187" s="1" t="s">
        <v>12526</v>
      </c>
      <c r="B187" s="1" t="s">
        <v>12527</v>
      </c>
      <c r="C187" s="1" t="s">
        <v>12612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53</v>
      </c>
      <c r="I187" s="1" t="s">
        <v>54</v>
      </c>
      <c r="J187" s="1" t="s">
        <v>55</v>
      </c>
      <c r="K187" s="1" t="s">
        <v>12613</v>
      </c>
      <c r="L187" s="1"/>
      <c r="M187" s="20">
        <f t="shared" si="2"/>
        <v>1</v>
      </c>
    </row>
    <row r="188" spans="1:13" ht="20.100000000000001" customHeight="1" x14ac:dyDescent="0.15">
      <c r="A188" s="1" t="s">
        <v>12526</v>
      </c>
      <c r="B188" s="1" t="s">
        <v>12527</v>
      </c>
      <c r="C188" s="1" t="s">
        <v>12614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53</v>
      </c>
      <c r="I188" s="1" t="s">
        <v>54</v>
      </c>
      <c r="J188" s="1" t="s">
        <v>55</v>
      </c>
      <c r="K188" s="1" t="s">
        <v>12615</v>
      </c>
      <c r="L188" s="1"/>
      <c r="M188" s="20">
        <f t="shared" si="2"/>
        <v>1</v>
      </c>
    </row>
    <row r="189" spans="1:13" ht="20.100000000000001" customHeight="1" x14ac:dyDescent="0.15">
      <c r="A189" s="1" t="s">
        <v>12526</v>
      </c>
      <c r="B189" s="1" t="s">
        <v>12527</v>
      </c>
      <c r="C189" s="1" t="s">
        <v>12616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53</v>
      </c>
      <c r="I189" s="1" t="s">
        <v>54</v>
      </c>
      <c r="J189" s="1" t="s">
        <v>55</v>
      </c>
      <c r="K189" s="1" t="s">
        <v>12617</v>
      </c>
      <c r="L189" s="1"/>
      <c r="M189" s="20">
        <f t="shared" si="2"/>
        <v>1</v>
      </c>
    </row>
    <row r="190" spans="1:13" ht="20.100000000000001" customHeight="1" x14ac:dyDescent="0.15">
      <c r="A190" s="1" t="s">
        <v>12526</v>
      </c>
      <c r="B190" s="1" t="s">
        <v>12527</v>
      </c>
      <c r="C190" s="1" t="s">
        <v>12618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53</v>
      </c>
      <c r="I190" s="1" t="s">
        <v>54</v>
      </c>
      <c r="J190" s="1" t="s">
        <v>55</v>
      </c>
      <c r="K190" s="1" t="s">
        <v>12619</v>
      </c>
      <c r="L190" s="1"/>
      <c r="M190" s="20">
        <f t="shared" si="2"/>
        <v>1</v>
      </c>
    </row>
    <row r="191" spans="1:13" ht="20.100000000000001" customHeight="1" x14ac:dyDescent="0.15">
      <c r="A191" s="1" t="s">
        <v>12526</v>
      </c>
      <c r="B191" s="1" t="s">
        <v>12527</v>
      </c>
      <c r="C191" s="1" t="s">
        <v>12620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54</v>
      </c>
      <c r="J191" s="1" t="s">
        <v>55</v>
      </c>
      <c r="K191" s="1" t="s">
        <v>12621</v>
      </c>
      <c r="L191" s="1"/>
      <c r="M191" s="20">
        <f t="shared" si="2"/>
        <v>1</v>
      </c>
    </row>
    <row r="192" spans="1:13" ht="20.100000000000001" customHeight="1" x14ac:dyDescent="0.15">
      <c r="A192" s="1" t="s">
        <v>12526</v>
      </c>
      <c r="B192" s="1" t="s">
        <v>12527</v>
      </c>
      <c r="C192" s="1" t="s">
        <v>12622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54</v>
      </c>
      <c r="J192" s="1" t="s">
        <v>55</v>
      </c>
      <c r="K192" s="1" t="s">
        <v>12623</v>
      </c>
      <c r="L192" s="1"/>
      <c r="M192" s="20">
        <f t="shared" si="2"/>
        <v>1</v>
      </c>
    </row>
    <row r="193" spans="1:13" ht="20.100000000000001" customHeight="1" x14ac:dyDescent="0.15">
      <c r="A193" s="1" t="s">
        <v>12526</v>
      </c>
      <c r="B193" s="1" t="s">
        <v>12527</v>
      </c>
      <c r="C193" s="1" t="s">
        <v>12624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53</v>
      </c>
      <c r="I193" s="1" t="s">
        <v>54</v>
      </c>
      <c r="J193" s="1" t="s">
        <v>55</v>
      </c>
      <c r="K193" s="1" t="s">
        <v>12625</v>
      </c>
      <c r="L193" s="1"/>
      <c r="M193" s="20">
        <f t="shared" si="2"/>
        <v>1</v>
      </c>
    </row>
    <row r="194" spans="1:13" ht="20.100000000000001" customHeight="1" x14ac:dyDescent="0.15">
      <c r="A194" s="1" t="s">
        <v>12526</v>
      </c>
      <c r="B194" s="1" t="s">
        <v>12527</v>
      </c>
      <c r="C194" s="1" t="s">
        <v>12626</v>
      </c>
      <c r="D194" s="1" t="s">
        <v>78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54</v>
      </c>
      <c r="J194" s="1" t="s">
        <v>55</v>
      </c>
      <c r="K194" s="1" t="s">
        <v>12627</v>
      </c>
      <c r="L194" s="1"/>
      <c r="M194" s="20">
        <f t="shared" si="2"/>
        <v>1</v>
      </c>
    </row>
    <row r="195" spans="1:13" ht="20.100000000000001" customHeight="1" x14ac:dyDescent="0.15">
      <c r="A195" s="1" t="s">
        <v>12526</v>
      </c>
      <c r="B195" s="1" t="s">
        <v>12527</v>
      </c>
      <c r="C195" s="1" t="s">
        <v>12628</v>
      </c>
      <c r="D195" s="1" t="s">
        <v>78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54</v>
      </c>
      <c r="J195" s="1" t="s">
        <v>55</v>
      </c>
      <c r="K195" s="1" t="s">
        <v>12629</v>
      </c>
      <c r="L195" s="1"/>
      <c r="M195" s="20">
        <f t="shared" si="2"/>
        <v>1</v>
      </c>
    </row>
    <row r="196" spans="1:13" ht="20.100000000000001" customHeight="1" x14ac:dyDescent="0.15">
      <c r="A196" s="1" t="s">
        <v>12526</v>
      </c>
      <c r="B196" s="1" t="s">
        <v>12527</v>
      </c>
      <c r="C196" s="1" t="s">
        <v>12630</v>
      </c>
      <c r="D196" s="1" t="s">
        <v>78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54</v>
      </c>
      <c r="J196" s="1" t="s">
        <v>55</v>
      </c>
      <c r="K196" s="1" t="s">
        <v>12631</v>
      </c>
      <c r="L196" s="1"/>
      <c r="M196" s="20">
        <f t="shared" si="2"/>
        <v>1</v>
      </c>
    </row>
    <row r="197" spans="1:13" ht="20.100000000000001" customHeight="1" x14ac:dyDescent="0.15">
      <c r="A197" s="1" t="s">
        <v>12526</v>
      </c>
      <c r="B197" s="1" t="s">
        <v>12527</v>
      </c>
      <c r="C197" s="1" t="s">
        <v>12632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54</v>
      </c>
      <c r="J197" s="1" t="s">
        <v>55</v>
      </c>
      <c r="K197" s="1" t="s">
        <v>12633</v>
      </c>
      <c r="L197" s="1"/>
      <c r="M197" s="20">
        <f t="shared" si="2"/>
        <v>1</v>
      </c>
    </row>
    <row r="198" spans="1:13" ht="20.100000000000001" customHeight="1" x14ac:dyDescent="0.15">
      <c r="A198" s="1" t="s">
        <v>12526</v>
      </c>
      <c r="B198" s="1" t="s">
        <v>12527</v>
      </c>
      <c r="C198" s="1" t="s">
        <v>12634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53</v>
      </c>
      <c r="I198" s="1" t="s">
        <v>54</v>
      </c>
      <c r="J198" s="1" t="s">
        <v>55</v>
      </c>
      <c r="K198" s="1" t="s">
        <v>12635</v>
      </c>
      <c r="L198" s="1"/>
      <c r="M198" s="20">
        <f t="shared" si="2"/>
        <v>1</v>
      </c>
    </row>
    <row r="199" spans="1:13" ht="20.100000000000001" customHeight="1" x14ac:dyDescent="0.15">
      <c r="A199" s="1" t="s">
        <v>12526</v>
      </c>
      <c r="B199" s="1" t="s">
        <v>12636</v>
      </c>
      <c r="C199" s="1" t="s">
        <v>12637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54</v>
      </c>
      <c r="J199" s="1" t="s">
        <v>55</v>
      </c>
      <c r="K199" s="1" t="s">
        <v>12638</v>
      </c>
      <c r="L199" s="1"/>
      <c r="M199" s="20">
        <f t="shared" si="2"/>
        <v>1</v>
      </c>
    </row>
    <row r="200" spans="1:13" ht="20.100000000000001" customHeight="1" x14ac:dyDescent="0.15">
      <c r="A200" s="1" t="s">
        <v>12526</v>
      </c>
      <c r="B200" s="1" t="s">
        <v>12636</v>
      </c>
      <c r="C200" s="1" t="s">
        <v>12639</v>
      </c>
      <c r="D200" s="1" t="s">
        <v>50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54</v>
      </c>
      <c r="J200" s="1" t="s">
        <v>55</v>
      </c>
      <c r="K200" s="1" t="s">
        <v>12640</v>
      </c>
      <c r="L200" s="1"/>
      <c r="M200" s="20">
        <f t="shared" ref="M200:M263" si="3">IF(F200="○",1,0)</f>
        <v>1</v>
      </c>
    </row>
    <row r="201" spans="1:13" ht="20.100000000000001" customHeight="1" x14ac:dyDescent="0.15">
      <c r="A201" s="1" t="s">
        <v>12526</v>
      </c>
      <c r="B201" s="1" t="s">
        <v>12636</v>
      </c>
      <c r="C201" s="1" t="s">
        <v>12641</v>
      </c>
      <c r="D201" s="1" t="s">
        <v>50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54</v>
      </c>
      <c r="J201" s="1" t="s">
        <v>55</v>
      </c>
      <c r="K201" s="1" t="s">
        <v>12642</v>
      </c>
      <c r="L201" s="1"/>
      <c r="M201" s="20">
        <f t="shared" si="3"/>
        <v>1</v>
      </c>
    </row>
    <row r="202" spans="1:13" ht="20.100000000000001" customHeight="1" x14ac:dyDescent="0.15">
      <c r="A202" s="1" t="s">
        <v>12526</v>
      </c>
      <c r="B202" s="1" t="s">
        <v>12636</v>
      </c>
      <c r="C202" s="1" t="s">
        <v>12643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53</v>
      </c>
      <c r="I202" s="1" t="s">
        <v>54</v>
      </c>
      <c r="J202" s="1" t="s">
        <v>55</v>
      </c>
      <c r="K202" s="1" t="s">
        <v>12644</v>
      </c>
      <c r="L202" s="1"/>
      <c r="M202" s="20">
        <f t="shared" si="3"/>
        <v>1</v>
      </c>
    </row>
    <row r="203" spans="1:13" ht="20.100000000000001" customHeight="1" x14ac:dyDescent="0.15">
      <c r="A203" s="1" t="s">
        <v>12526</v>
      </c>
      <c r="B203" s="1" t="s">
        <v>12636</v>
      </c>
      <c r="C203" s="1" t="s">
        <v>12645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54</v>
      </c>
      <c r="J203" s="1" t="s">
        <v>55</v>
      </c>
      <c r="K203" s="1" t="s">
        <v>12646</v>
      </c>
      <c r="L203" s="1"/>
      <c r="M203" s="20">
        <f t="shared" si="3"/>
        <v>1</v>
      </c>
    </row>
    <row r="204" spans="1:13" ht="20.100000000000001" customHeight="1" x14ac:dyDescent="0.15">
      <c r="A204" s="1" t="s">
        <v>12526</v>
      </c>
      <c r="B204" s="1" t="s">
        <v>12636</v>
      </c>
      <c r="C204" s="1" t="s">
        <v>12647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54</v>
      </c>
      <c r="J204" s="1" t="s">
        <v>55</v>
      </c>
      <c r="K204" s="1" t="s">
        <v>12648</v>
      </c>
      <c r="L204" s="1"/>
      <c r="M204" s="20">
        <f t="shared" si="3"/>
        <v>1</v>
      </c>
    </row>
    <row r="205" spans="1:13" ht="20.100000000000001" customHeight="1" x14ac:dyDescent="0.15">
      <c r="A205" s="1" t="s">
        <v>12526</v>
      </c>
      <c r="B205" s="1" t="s">
        <v>12636</v>
      </c>
      <c r="C205" s="1" t="s">
        <v>12649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53</v>
      </c>
      <c r="I205" s="1" t="s">
        <v>54</v>
      </c>
      <c r="J205" s="1" t="s">
        <v>55</v>
      </c>
      <c r="K205" s="1" t="s">
        <v>12650</v>
      </c>
      <c r="L205" s="1"/>
      <c r="M205" s="20">
        <f t="shared" si="3"/>
        <v>1</v>
      </c>
    </row>
    <row r="206" spans="1:13" ht="20.100000000000001" customHeight="1" x14ac:dyDescent="0.15">
      <c r="A206" s="1" t="s">
        <v>12526</v>
      </c>
      <c r="B206" s="1" t="s">
        <v>12636</v>
      </c>
      <c r="C206" s="1" t="s">
        <v>12651</v>
      </c>
      <c r="D206" s="1" t="s">
        <v>50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54</v>
      </c>
      <c r="J206" s="1" t="s">
        <v>55</v>
      </c>
      <c r="K206" s="1" t="s">
        <v>12652</v>
      </c>
      <c r="L206" s="1"/>
      <c r="M206" s="20">
        <f t="shared" si="3"/>
        <v>1</v>
      </c>
    </row>
    <row r="207" spans="1:13" ht="20.100000000000001" customHeight="1" x14ac:dyDescent="0.15">
      <c r="A207" s="1" t="s">
        <v>12526</v>
      </c>
      <c r="B207" s="1" t="s">
        <v>12636</v>
      </c>
      <c r="C207" s="1" t="s">
        <v>12653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53</v>
      </c>
      <c r="I207" s="1" t="s">
        <v>54</v>
      </c>
      <c r="J207" s="1" t="s">
        <v>55</v>
      </c>
      <c r="K207" s="1" t="s">
        <v>12654</v>
      </c>
      <c r="L207" s="1"/>
      <c r="M207" s="20">
        <f t="shared" si="3"/>
        <v>1</v>
      </c>
    </row>
    <row r="208" spans="1:13" ht="20.100000000000001" customHeight="1" x14ac:dyDescent="0.15">
      <c r="A208" s="1" t="s">
        <v>12526</v>
      </c>
      <c r="B208" s="1" t="s">
        <v>12636</v>
      </c>
      <c r="C208" s="1" t="s">
        <v>12655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53</v>
      </c>
      <c r="I208" s="1" t="s">
        <v>54</v>
      </c>
      <c r="J208" s="1" t="s">
        <v>55</v>
      </c>
      <c r="K208" s="1" t="s">
        <v>12656</v>
      </c>
      <c r="L208" s="1"/>
      <c r="M208" s="20">
        <f t="shared" si="3"/>
        <v>1</v>
      </c>
    </row>
    <row r="209" spans="1:13" ht="20.100000000000001" customHeight="1" x14ac:dyDescent="0.15">
      <c r="A209" s="1" t="s">
        <v>12526</v>
      </c>
      <c r="B209" s="1" t="s">
        <v>12636</v>
      </c>
      <c r="C209" s="1" t="s">
        <v>12657</v>
      </c>
      <c r="D209" s="1" t="s">
        <v>50</v>
      </c>
      <c r="E209" s="1" t="s">
        <v>51</v>
      </c>
      <c r="F209" s="1" t="s">
        <v>51</v>
      </c>
      <c r="G209" s="1" t="s">
        <v>52</v>
      </c>
      <c r="H209" s="1" t="s">
        <v>53</v>
      </c>
      <c r="I209" s="1" t="s">
        <v>54</v>
      </c>
      <c r="J209" s="1" t="s">
        <v>55</v>
      </c>
      <c r="K209" s="1" t="s">
        <v>12658</v>
      </c>
      <c r="L209" s="1"/>
      <c r="M209" s="20">
        <f t="shared" si="3"/>
        <v>1</v>
      </c>
    </row>
    <row r="210" spans="1:13" ht="20.100000000000001" customHeight="1" x14ac:dyDescent="0.15">
      <c r="A210" s="1" t="s">
        <v>12526</v>
      </c>
      <c r="B210" s="1" t="s">
        <v>12636</v>
      </c>
      <c r="C210" s="1" t="s">
        <v>12659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53</v>
      </c>
      <c r="I210" s="1" t="s">
        <v>54</v>
      </c>
      <c r="J210" s="1" t="s">
        <v>55</v>
      </c>
      <c r="K210" s="1" t="s">
        <v>12660</v>
      </c>
      <c r="L210" s="1"/>
      <c r="M210" s="20">
        <f t="shared" si="3"/>
        <v>1</v>
      </c>
    </row>
    <row r="211" spans="1:13" ht="20.100000000000001" customHeight="1" x14ac:dyDescent="0.15">
      <c r="A211" s="1" t="s">
        <v>12526</v>
      </c>
      <c r="B211" s="1" t="s">
        <v>12636</v>
      </c>
      <c r="C211" s="1" t="s">
        <v>12661</v>
      </c>
      <c r="D211" s="1" t="s">
        <v>50</v>
      </c>
      <c r="E211" s="1" t="s">
        <v>51</v>
      </c>
      <c r="F211" s="1" t="s">
        <v>51</v>
      </c>
      <c r="G211" s="1" t="s">
        <v>52</v>
      </c>
      <c r="H211" s="1" t="s">
        <v>53</v>
      </c>
      <c r="I211" s="1" t="s">
        <v>54</v>
      </c>
      <c r="J211" s="1" t="s">
        <v>55</v>
      </c>
      <c r="K211" s="1" t="s">
        <v>12662</v>
      </c>
      <c r="L211" s="1"/>
      <c r="M211" s="20">
        <f t="shared" si="3"/>
        <v>1</v>
      </c>
    </row>
    <row r="212" spans="1:13" ht="20.100000000000001" customHeight="1" x14ac:dyDescent="0.15">
      <c r="A212" s="1" t="s">
        <v>12526</v>
      </c>
      <c r="B212" s="1" t="s">
        <v>12636</v>
      </c>
      <c r="C212" s="1" t="s">
        <v>12663</v>
      </c>
      <c r="D212" s="1" t="s">
        <v>78</v>
      </c>
      <c r="E212" s="1" t="s">
        <v>51</v>
      </c>
      <c r="F212" s="1" t="s">
        <v>81</v>
      </c>
      <c r="G212" s="1" t="s">
        <v>82</v>
      </c>
      <c r="H212" s="1" t="s">
        <v>212</v>
      </c>
      <c r="I212" s="1" t="s">
        <v>84</v>
      </c>
      <c r="J212" s="1" t="s">
        <v>122</v>
      </c>
      <c r="K212" s="1" t="s">
        <v>12664</v>
      </c>
      <c r="L212" s="1"/>
      <c r="M212" s="20">
        <f t="shared" si="3"/>
        <v>0</v>
      </c>
    </row>
    <row r="213" spans="1:13" ht="20.100000000000001" customHeight="1" x14ac:dyDescent="0.15">
      <c r="A213" s="1" t="s">
        <v>12526</v>
      </c>
      <c r="B213" s="1" t="s">
        <v>12636</v>
      </c>
      <c r="C213" s="1" t="s">
        <v>12665</v>
      </c>
      <c r="D213" s="1" t="s">
        <v>78</v>
      </c>
      <c r="E213" s="1" t="s">
        <v>51</v>
      </c>
      <c r="F213" s="1" t="s">
        <v>179</v>
      </c>
      <c r="G213" s="1" t="s">
        <v>82</v>
      </c>
      <c r="H213" s="1" t="s">
        <v>212</v>
      </c>
      <c r="I213" s="1" t="s">
        <v>84</v>
      </c>
      <c r="J213" s="1" t="s">
        <v>122</v>
      </c>
      <c r="K213" s="1" t="s">
        <v>12666</v>
      </c>
      <c r="L213" s="1"/>
      <c r="M213" s="20">
        <f t="shared" si="3"/>
        <v>0</v>
      </c>
    </row>
    <row r="214" spans="1:13" ht="20.100000000000001" customHeight="1" x14ac:dyDescent="0.15">
      <c r="A214" s="1" t="s">
        <v>12526</v>
      </c>
      <c r="B214" s="1" t="s">
        <v>12636</v>
      </c>
      <c r="C214" s="1" t="s">
        <v>12667</v>
      </c>
      <c r="D214" s="1" t="s">
        <v>78</v>
      </c>
      <c r="E214" s="1" t="s">
        <v>51</v>
      </c>
      <c r="F214" s="1" t="s">
        <v>179</v>
      </c>
      <c r="G214" s="1" t="s">
        <v>82</v>
      </c>
      <c r="H214" s="1" t="s">
        <v>2140</v>
      </c>
      <c r="I214" s="1" t="s">
        <v>84</v>
      </c>
      <c r="J214" s="1" t="s">
        <v>2362</v>
      </c>
      <c r="K214" s="1" t="s">
        <v>12668</v>
      </c>
      <c r="L214" s="1"/>
      <c r="M214" s="20">
        <f t="shared" si="3"/>
        <v>0</v>
      </c>
    </row>
    <row r="215" spans="1:13" ht="20.100000000000001" customHeight="1" x14ac:dyDescent="0.15">
      <c r="A215" s="1" t="s">
        <v>12526</v>
      </c>
      <c r="B215" s="1" t="s">
        <v>12636</v>
      </c>
      <c r="C215" s="1" t="s">
        <v>12669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54</v>
      </c>
      <c r="J215" s="1" t="s">
        <v>55</v>
      </c>
      <c r="K215" s="1" t="s">
        <v>12670</v>
      </c>
      <c r="L215" s="1"/>
      <c r="M215" s="20">
        <f t="shared" si="3"/>
        <v>1</v>
      </c>
    </row>
    <row r="216" spans="1:13" ht="20.100000000000001" customHeight="1" x14ac:dyDescent="0.15">
      <c r="A216" s="1" t="s">
        <v>12526</v>
      </c>
      <c r="B216" s="1" t="s">
        <v>12636</v>
      </c>
      <c r="C216" s="1" t="s">
        <v>12671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12672</v>
      </c>
      <c r="L216" s="1"/>
      <c r="M216" s="20">
        <f t="shared" si="3"/>
        <v>1</v>
      </c>
    </row>
    <row r="217" spans="1:13" ht="20.100000000000001" customHeight="1" x14ac:dyDescent="0.15">
      <c r="A217" s="1" t="s">
        <v>12526</v>
      </c>
      <c r="B217" s="1" t="s">
        <v>12636</v>
      </c>
      <c r="C217" s="1" t="s">
        <v>12673</v>
      </c>
      <c r="D217" s="1" t="s">
        <v>78</v>
      </c>
      <c r="E217" s="1" t="s">
        <v>51</v>
      </c>
      <c r="F217" s="1" t="s">
        <v>81</v>
      </c>
      <c r="G217" s="1" t="s">
        <v>82</v>
      </c>
      <c r="H217" s="1" t="s">
        <v>2038</v>
      </c>
      <c r="I217" s="1" t="s">
        <v>84</v>
      </c>
      <c r="J217" s="1" t="s">
        <v>6853</v>
      </c>
      <c r="K217" s="1" t="s">
        <v>12674</v>
      </c>
      <c r="L217" s="1"/>
      <c r="M217" s="20">
        <f t="shared" si="3"/>
        <v>0</v>
      </c>
    </row>
    <row r="218" spans="1:13" ht="20.100000000000001" customHeight="1" x14ac:dyDescent="0.15">
      <c r="A218" s="1" t="s">
        <v>12526</v>
      </c>
      <c r="B218" s="1" t="s">
        <v>12636</v>
      </c>
      <c r="C218" s="1" t="s">
        <v>12675</v>
      </c>
      <c r="D218" s="1" t="s">
        <v>78</v>
      </c>
      <c r="E218" s="1" t="s">
        <v>51</v>
      </c>
      <c r="F218" s="1" t="s">
        <v>81</v>
      </c>
      <c r="G218" s="1" t="s">
        <v>82</v>
      </c>
      <c r="H218" s="1" t="s">
        <v>2038</v>
      </c>
      <c r="I218" s="1" t="s">
        <v>84</v>
      </c>
      <c r="J218" s="1" t="s">
        <v>6853</v>
      </c>
      <c r="K218" s="1" t="s">
        <v>12676</v>
      </c>
      <c r="L218" s="1"/>
      <c r="M218" s="20">
        <f t="shared" si="3"/>
        <v>0</v>
      </c>
    </row>
    <row r="219" spans="1:13" ht="20.100000000000001" customHeight="1" x14ac:dyDescent="0.15">
      <c r="A219" s="1" t="s">
        <v>12526</v>
      </c>
      <c r="B219" s="1" t="s">
        <v>12636</v>
      </c>
      <c r="C219" s="1" t="s">
        <v>12677</v>
      </c>
      <c r="D219" s="1" t="s">
        <v>78</v>
      </c>
      <c r="E219" s="1" t="s">
        <v>51</v>
      </c>
      <c r="F219" s="1" t="s">
        <v>81</v>
      </c>
      <c r="G219" s="1" t="s">
        <v>82</v>
      </c>
      <c r="H219" s="1" t="s">
        <v>2038</v>
      </c>
      <c r="I219" s="1" t="s">
        <v>84</v>
      </c>
      <c r="J219" s="1" t="s">
        <v>6853</v>
      </c>
      <c r="K219" s="1" t="s">
        <v>12678</v>
      </c>
      <c r="L219" s="1"/>
      <c r="M219" s="20">
        <f t="shared" si="3"/>
        <v>0</v>
      </c>
    </row>
    <row r="220" spans="1:13" ht="20.100000000000001" customHeight="1" x14ac:dyDescent="0.15">
      <c r="A220" s="1" t="s">
        <v>12526</v>
      </c>
      <c r="B220" s="1" t="s">
        <v>12636</v>
      </c>
      <c r="C220" s="1" t="s">
        <v>12679</v>
      </c>
      <c r="D220" s="1" t="s">
        <v>78</v>
      </c>
      <c r="E220" s="1" t="s">
        <v>51</v>
      </c>
      <c r="F220" s="1" t="s">
        <v>81</v>
      </c>
      <c r="G220" s="1" t="s">
        <v>82</v>
      </c>
      <c r="H220" s="1" t="s">
        <v>2038</v>
      </c>
      <c r="I220" s="1" t="s">
        <v>84</v>
      </c>
      <c r="J220" s="1" t="s">
        <v>6853</v>
      </c>
      <c r="K220" s="1" t="s">
        <v>12680</v>
      </c>
      <c r="L220" s="1"/>
      <c r="M220" s="20">
        <f t="shared" si="3"/>
        <v>0</v>
      </c>
    </row>
    <row r="221" spans="1:13" ht="20.100000000000001" customHeight="1" x14ac:dyDescent="0.15">
      <c r="A221" s="1" t="s">
        <v>12526</v>
      </c>
      <c r="B221" s="1" t="s">
        <v>12636</v>
      </c>
      <c r="C221" s="1" t="s">
        <v>12681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121</v>
      </c>
      <c r="I221" s="1" t="s">
        <v>84</v>
      </c>
      <c r="J221" s="1" t="s">
        <v>122</v>
      </c>
      <c r="K221" s="1" t="s">
        <v>12682</v>
      </c>
      <c r="L221" s="1"/>
      <c r="M221" s="20">
        <f t="shared" si="3"/>
        <v>1</v>
      </c>
    </row>
    <row r="222" spans="1:13" ht="20.100000000000001" customHeight="1" x14ac:dyDescent="0.15">
      <c r="A222" s="1" t="s">
        <v>12526</v>
      </c>
      <c r="B222" s="1" t="s">
        <v>12636</v>
      </c>
      <c r="C222" s="1" t="s">
        <v>12683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121</v>
      </c>
      <c r="I222" s="1" t="s">
        <v>84</v>
      </c>
      <c r="J222" s="1" t="s">
        <v>122</v>
      </c>
      <c r="K222" s="1" t="s">
        <v>12684</v>
      </c>
      <c r="L222" s="1"/>
      <c r="M222" s="20">
        <f t="shared" si="3"/>
        <v>1</v>
      </c>
    </row>
    <row r="223" spans="1:13" ht="20.100000000000001" customHeight="1" x14ac:dyDescent="0.15">
      <c r="A223" s="1" t="s">
        <v>12526</v>
      </c>
      <c r="B223" s="1" t="s">
        <v>12636</v>
      </c>
      <c r="C223" s="1" t="s">
        <v>12685</v>
      </c>
      <c r="D223" s="1" t="s">
        <v>78</v>
      </c>
      <c r="E223" s="1" t="s">
        <v>51</v>
      </c>
      <c r="F223" s="1" t="s">
        <v>81</v>
      </c>
      <c r="G223" s="1" t="s">
        <v>82</v>
      </c>
      <c r="H223" s="1" t="s">
        <v>2038</v>
      </c>
      <c r="I223" s="1" t="s">
        <v>84</v>
      </c>
      <c r="J223" s="1" t="s">
        <v>6853</v>
      </c>
      <c r="K223" s="1" t="s">
        <v>12686</v>
      </c>
      <c r="L223" s="1"/>
      <c r="M223" s="20">
        <f t="shared" si="3"/>
        <v>0</v>
      </c>
    </row>
    <row r="224" spans="1:13" ht="20.100000000000001" customHeight="1" x14ac:dyDescent="0.15">
      <c r="A224" s="1" t="s">
        <v>12526</v>
      </c>
      <c r="B224" s="1" t="s">
        <v>12636</v>
      </c>
      <c r="C224" s="1" t="s">
        <v>12687</v>
      </c>
      <c r="D224" s="1" t="s">
        <v>78</v>
      </c>
      <c r="E224" s="1" t="s">
        <v>51</v>
      </c>
      <c r="F224" s="1" t="s">
        <v>51</v>
      </c>
      <c r="G224" s="1" t="s">
        <v>52</v>
      </c>
      <c r="H224" s="1" t="s">
        <v>53</v>
      </c>
      <c r="I224" s="1" t="s">
        <v>54</v>
      </c>
      <c r="J224" s="1" t="s">
        <v>55</v>
      </c>
      <c r="K224" s="1" t="s">
        <v>12688</v>
      </c>
      <c r="L224" s="1"/>
      <c r="M224" s="20">
        <f t="shared" si="3"/>
        <v>1</v>
      </c>
    </row>
    <row r="225" spans="1:13" ht="20.100000000000001" customHeight="1" x14ac:dyDescent="0.15">
      <c r="A225" s="1" t="s">
        <v>12526</v>
      </c>
      <c r="B225" s="1" t="s">
        <v>12636</v>
      </c>
      <c r="C225" s="1" t="s">
        <v>12689</v>
      </c>
      <c r="D225" s="1" t="s">
        <v>78</v>
      </c>
      <c r="E225" s="1" t="s">
        <v>51</v>
      </c>
      <c r="F225" s="1" t="s">
        <v>51</v>
      </c>
      <c r="G225" s="1" t="s">
        <v>52</v>
      </c>
      <c r="H225" s="1" t="s">
        <v>53</v>
      </c>
      <c r="I225" s="1" t="s">
        <v>54</v>
      </c>
      <c r="J225" s="1" t="s">
        <v>55</v>
      </c>
      <c r="K225" s="1" t="s">
        <v>12690</v>
      </c>
      <c r="L225" s="1"/>
      <c r="M225" s="20">
        <f t="shared" si="3"/>
        <v>1</v>
      </c>
    </row>
    <row r="226" spans="1:13" ht="20.100000000000001" customHeight="1" x14ac:dyDescent="0.15">
      <c r="A226" s="1" t="s">
        <v>12526</v>
      </c>
      <c r="B226" s="1" t="s">
        <v>12636</v>
      </c>
      <c r="C226" s="1" t="s">
        <v>12691</v>
      </c>
      <c r="D226" s="1" t="s">
        <v>78</v>
      </c>
      <c r="E226" s="1" t="s">
        <v>51</v>
      </c>
      <c r="F226" s="1" t="s">
        <v>51</v>
      </c>
      <c r="G226" s="1" t="s">
        <v>52</v>
      </c>
      <c r="H226" s="1" t="s">
        <v>53</v>
      </c>
      <c r="I226" s="1" t="s">
        <v>54</v>
      </c>
      <c r="J226" s="1" t="s">
        <v>55</v>
      </c>
      <c r="K226" s="1" t="s">
        <v>12692</v>
      </c>
      <c r="L226" s="1"/>
      <c r="M226" s="20">
        <f t="shared" si="3"/>
        <v>1</v>
      </c>
    </row>
    <row r="227" spans="1:13" ht="20.100000000000001" customHeight="1" x14ac:dyDescent="0.15">
      <c r="A227" s="1" t="s">
        <v>12526</v>
      </c>
      <c r="B227" s="1" t="s">
        <v>12636</v>
      </c>
      <c r="C227" s="1" t="s">
        <v>12693</v>
      </c>
      <c r="D227" s="1" t="s">
        <v>78</v>
      </c>
      <c r="E227" s="1" t="s">
        <v>51</v>
      </c>
      <c r="F227" s="1" t="s">
        <v>51</v>
      </c>
      <c r="G227" s="1" t="s">
        <v>52</v>
      </c>
      <c r="H227" s="1" t="s">
        <v>53</v>
      </c>
      <c r="I227" s="1" t="s">
        <v>54</v>
      </c>
      <c r="J227" s="1" t="s">
        <v>55</v>
      </c>
      <c r="K227" s="1" t="s">
        <v>12694</v>
      </c>
      <c r="L227" s="1"/>
      <c r="M227" s="20">
        <f t="shared" si="3"/>
        <v>1</v>
      </c>
    </row>
    <row r="228" spans="1:13" ht="20.100000000000001" customHeight="1" x14ac:dyDescent="0.15">
      <c r="A228" s="1" t="s">
        <v>12526</v>
      </c>
      <c r="B228" s="1" t="s">
        <v>12636</v>
      </c>
      <c r="C228" s="1" t="s">
        <v>12695</v>
      </c>
      <c r="D228" s="1" t="s">
        <v>78</v>
      </c>
      <c r="E228" s="1" t="s">
        <v>51</v>
      </c>
      <c r="F228" s="1" t="s">
        <v>179</v>
      </c>
      <c r="G228" s="1" t="s">
        <v>82</v>
      </c>
      <c r="H228" s="1" t="s">
        <v>2038</v>
      </c>
      <c r="I228" s="1" t="s">
        <v>84</v>
      </c>
      <c r="J228" s="1" t="s">
        <v>6853</v>
      </c>
      <c r="K228" s="1" t="s">
        <v>12696</v>
      </c>
      <c r="L228" s="1"/>
      <c r="M228" s="20">
        <f t="shared" si="3"/>
        <v>0</v>
      </c>
    </row>
    <row r="229" spans="1:13" ht="20.100000000000001" customHeight="1" x14ac:dyDescent="0.15">
      <c r="A229" s="1" t="s">
        <v>12526</v>
      </c>
      <c r="B229" s="1" t="s">
        <v>12636</v>
      </c>
      <c r="C229" s="1" t="s">
        <v>12697</v>
      </c>
      <c r="D229" s="1" t="s">
        <v>78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54</v>
      </c>
      <c r="J229" s="1" t="s">
        <v>55</v>
      </c>
      <c r="K229" s="1" t="s">
        <v>12698</v>
      </c>
      <c r="L229" s="1"/>
      <c r="M229" s="20">
        <f t="shared" si="3"/>
        <v>1</v>
      </c>
    </row>
    <row r="230" spans="1:13" ht="20.100000000000001" customHeight="1" x14ac:dyDescent="0.15">
      <c r="A230" s="1" t="s">
        <v>12526</v>
      </c>
      <c r="B230" s="1" t="s">
        <v>12636</v>
      </c>
      <c r="C230" s="1" t="s">
        <v>12699</v>
      </c>
      <c r="D230" s="1" t="s">
        <v>849</v>
      </c>
      <c r="E230" s="1" t="s">
        <v>51</v>
      </c>
      <c r="F230" s="1" t="s">
        <v>26832</v>
      </c>
      <c r="G230" s="1" t="s">
        <v>82</v>
      </c>
      <c r="H230" s="1" t="s">
        <v>83</v>
      </c>
      <c r="I230" s="1" t="s">
        <v>447</v>
      </c>
      <c r="J230" s="1" t="s">
        <v>7809</v>
      </c>
      <c r="K230" s="1" t="s">
        <v>12700</v>
      </c>
      <c r="L230" s="1"/>
      <c r="M230" s="20">
        <f t="shared" si="3"/>
        <v>0</v>
      </c>
    </row>
    <row r="231" spans="1:13" ht="20.100000000000001" customHeight="1" x14ac:dyDescent="0.15">
      <c r="A231" s="1" t="s">
        <v>12526</v>
      </c>
      <c r="B231" s="1" t="s">
        <v>12636</v>
      </c>
      <c r="C231" s="1" t="s">
        <v>12701</v>
      </c>
      <c r="D231" s="1" t="s">
        <v>849</v>
      </c>
      <c r="E231" s="1" t="s">
        <v>51</v>
      </c>
      <c r="F231" s="1" t="s">
        <v>26832</v>
      </c>
      <c r="G231" s="1" t="s">
        <v>82</v>
      </c>
      <c r="H231" s="1" t="s">
        <v>83</v>
      </c>
      <c r="I231" s="1" t="s">
        <v>447</v>
      </c>
      <c r="J231" s="1" t="s">
        <v>7809</v>
      </c>
      <c r="K231" s="1" t="s">
        <v>12702</v>
      </c>
      <c r="L231" s="1"/>
      <c r="M231" s="20">
        <f t="shared" si="3"/>
        <v>0</v>
      </c>
    </row>
    <row r="232" spans="1:13" ht="20.100000000000001" customHeight="1" x14ac:dyDescent="0.15">
      <c r="A232" s="1" t="s">
        <v>12526</v>
      </c>
      <c r="B232" s="1" t="s">
        <v>12703</v>
      </c>
      <c r="C232" s="1" t="s">
        <v>12704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54</v>
      </c>
      <c r="J232" s="1" t="s">
        <v>55</v>
      </c>
      <c r="K232" s="1" t="s">
        <v>12705</v>
      </c>
      <c r="L232" s="1"/>
      <c r="M232" s="20">
        <f t="shared" si="3"/>
        <v>1</v>
      </c>
    </row>
    <row r="233" spans="1:13" ht="20.100000000000001" customHeight="1" x14ac:dyDescent="0.15">
      <c r="A233" s="1" t="s">
        <v>12526</v>
      </c>
      <c r="B233" s="1" t="s">
        <v>12703</v>
      </c>
      <c r="C233" s="1" t="s">
        <v>12706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54</v>
      </c>
      <c r="J233" s="1" t="s">
        <v>55</v>
      </c>
      <c r="K233" s="1" t="s">
        <v>12707</v>
      </c>
      <c r="L233" s="1"/>
      <c r="M233" s="20">
        <f t="shared" si="3"/>
        <v>1</v>
      </c>
    </row>
    <row r="234" spans="1:13" ht="20.100000000000001" customHeight="1" x14ac:dyDescent="0.15">
      <c r="A234" s="1" t="s">
        <v>12526</v>
      </c>
      <c r="B234" s="1" t="s">
        <v>12703</v>
      </c>
      <c r="C234" s="1" t="s">
        <v>12708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54</v>
      </c>
      <c r="J234" s="1" t="s">
        <v>55</v>
      </c>
      <c r="K234" s="1" t="s">
        <v>12709</v>
      </c>
      <c r="L234" s="1"/>
      <c r="M234" s="20">
        <f t="shared" si="3"/>
        <v>1</v>
      </c>
    </row>
    <row r="235" spans="1:13" ht="20.100000000000001" customHeight="1" x14ac:dyDescent="0.15">
      <c r="A235" s="1" t="s">
        <v>12526</v>
      </c>
      <c r="B235" s="1" t="s">
        <v>12703</v>
      </c>
      <c r="C235" s="1" t="s">
        <v>12710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54</v>
      </c>
      <c r="J235" s="1" t="s">
        <v>55</v>
      </c>
      <c r="K235" s="1" t="s">
        <v>12711</v>
      </c>
      <c r="L235" s="1"/>
      <c r="M235" s="20">
        <f t="shared" si="3"/>
        <v>1</v>
      </c>
    </row>
    <row r="236" spans="1:13" ht="20.100000000000001" customHeight="1" x14ac:dyDescent="0.15">
      <c r="A236" s="1" t="s">
        <v>12526</v>
      </c>
      <c r="B236" s="1" t="s">
        <v>12703</v>
      </c>
      <c r="C236" s="1" t="s">
        <v>12712</v>
      </c>
      <c r="D236" s="1" t="s">
        <v>78</v>
      </c>
      <c r="E236" s="1" t="s">
        <v>51</v>
      </c>
      <c r="F236" s="1" t="s">
        <v>81</v>
      </c>
      <c r="G236" s="1" t="s">
        <v>82</v>
      </c>
      <c r="H236" s="1" t="s">
        <v>212</v>
      </c>
      <c r="I236" s="1" t="s">
        <v>84</v>
      </c>
      <c r="J236" s="1" t="s">
        <v>122</v>
      </c>
      <c r="K236" s="1" t="s">
        <v>12713</v>
      </c>
      <c r="L236" s="1"/>
      <c r="M236" s="20">
        <f t="shared" si="3"/>
        <v>0</v>
      </c>
    </row>
    <row r="237" spans="1:13" ht="20.100000000000001" customHeight="1" x14ac:dyDescent="0.15">
      <c r="A237" s="1" t="s">
        <v>12526</v>
      </c>
      <c r="B237" s="1" t="s">
        <v>12703</v>
      </c>
      <c r="C237" s="1" t="s">
        <v>12714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54</v>
      </c>
      <c r="J237" s="1" t="s">
        <v>55</v>
      </c>
      <c r="K237" s="1" t="s">
        <v>12715</v>
      </c>
      <c r="L237" s="1"/>
      <c r="M237" s="20">
        <f t="shared" si="3"/>
        <v>1</v>
      </c>
    </row>
    <row r="238" spans="1:13" ht="20.100000000000001" customHeight="1" x14ac:dyDescent="0.15">
      <c r="A238" s="1" t="s">
        <v>12526</v>
      </c>
      <c r="B238" s="1" t="s">
        <v>12703</v>
      </c>
      <c r="C238" s="1" t="s">
        <v>12716</v>
      </c>
      <c r="D238" s="1" t="s">
        <v>78</v>
      </c>
      <c r="E238" s="1" t="s">
        <v>51</v>
      </c>
      <c r="F238" s="1" t="s">
        <v>51</v>
      </c>
      <c r="G238" s="1" t="s">
        <v>52</v>
      </c>
      <c r="H238" s="1" t="s">
        <v>121</v>
      </c>
      <c r="I238" s="1" t="s">
        <v>84</v>
      </c>
      <c r="J238" s="1" t="s">
        <v>122</v>
      </c>
      <c r="K238" s="1" t="s">
        <v>12717</v>
      </c>
      <c r="L238" s="1"/>
      <c r="M238" s="20">
        <f t="shared" si="3"/>
        <v>1</v>
      </c>
    </row>
    <row r="239" spans="1:13" ht="20.100000000000001" customHeight="1" x14ac:dyDescent="0.15">
      <c r="A239" s="1" t="s">
        <v>12526</v>
      </c>
      <c r="B239" s="1" t="s">
        <v>12703</v>
      </c>
      <c r="C239" s="1" t="s">
        <v>12718</v>
      </c>
      <c r="D239" s="1" t="s">
        <v>78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54</v>
      </c>
      <c r="J239" s="1" t="s">
        <v>55</v>
      </c>
      <c r="K239" s="1" t="s">
        <v>12719</v>
      </c>
      <c r="L239" s="1"/>
      <c r="M239" s="20">
        <f t="shared" si="3"/>
        <v>1</v>
      </c>
    </row>
    <row r="240" spans="1:13" ht="20.100000000000001" customHeight="1" x14ac:dyDescent="0.15">
      <c r="A240" s="1" t="s">
        <v>12526</v>
      </c>
      <c r="B240" s="1" t="s">
        <v>12703</v>
      </c>
      <c r="C240" s="1" t="s">
        <v>12720</v>
      </c>
      <c r="D240" s="1" t="s">
        <v>78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54</v>
      </c>
      <c r="J240" s="1" t="s">
        <v>55</v>
      </c>
      <c r="K240" s="1" t="s">
        <v>12721</v>
      </c>
      <c r="L240" s="1"/>
      <c r="M240" s="20">
        <f t="shared" si="3"/>
        <v>1</v>
      </c>
    </row>
    <row r="241" spans="1:13" ht="20.100000000000001" customHeight="1" x14ac:dyDescent="0.15">
      <c r="A241" s="1" t="s">
        <v>12526</v>
      </c>
      <c r="B241" s="1" t="s">
        <v>12703</v>
      </c>
      <c r="C241" s="1" t="s">
        <v>12722</v>
      </c>
      <c r="D241" s="1" t="s">
        <v>78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54</v>
      </c>
      <c r="J241" s="1" t="s">
        <v>55</v>
      </c>
      <c r="K241" s="1" t="s">
        <v>12723</v>
      </c>
      <c r="L241" s="1"/>
      <c r="M241" s="20">
        <f t="shared" si="3"/>
        <v>1</v>
      </c>
    </row>
    <row r="242" spans="1:13" ht="20.100000000000001" customHeight="1" x14ac:dyDescent="0.15">
      <c r="A242" s="1" t="s">
        <v>12526</v>
      </c>
      <c r="B242" s="1" t="s">
        <v>12703</v>
      </c>
      <c r="C242" s="1" t="s">
        <v>12724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53</v>
      </c>
      <c r="I242" s="1" t="s">
        <v>54</v>
      </c>
      <c r="J242" s="1" t="s">
        <v>55</v>
      </c>
      <c r="K242" s="1" t="s">
        <v>12725</v>
      </c>
      <c r="L242" s="1"/>
      <c r="M242" s="20">
        <f t="shared" si="3"/>
        <v>1</v>
      </c>
    </row>
    <row r="243" spans="1:13" ht="20.100000000000001" customHeight="1" x14ac:dyDescent="0.15">
      <c r="A243" s="1" t="s">
        <v>12526</v>
      </c>
      <c r="B243" s="1" t="s">
        <v>12703</v>
      </c>
      <c r="C243" s="1" t="s">
        <v>12726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53</v>
      </c>
      <c r="I243" s="1" t="s">
        <v>54</v>
      </c>
      <c r="J243" s="1" t="s">
        <v>55</v>
      </c>
      <c r="K243" s="1" t="s">
        <v>12727</v>
      </c>
      <c r="L243" s="1"/>
      <c r="M243" s="20">
        <f t="shared" si="3"/>
        <v>1</v>
      </c>
    </row>
    <row r="244" spans="1:13" ht="20.100000000000001" customHeight="1" x14ac:dyDescent="0.15">
      <c r="A244" s="1" t="s">
        <v>12526</v>
      </c>
      <c r="B244" s="1" t="s">
        <v>12728</v>
      </c>
      <c r="C244" s="1" t="s">
        <v>12729</v>
      </c>
      <c r="D244" s="1" t="s">
        <v>50</v>
      </c>
      <c r="E244" s="1" t="s">
        <v>51</v>
      </c>
      <c r="F244" s="1" t="s">
        <v>51</v>
      </c>
      <c r="G244" s="1" t="s">
        <v>52</v>
      </c>
      <c r="H244" s="1" t="s">
        <v>53</v>
      </c>
      <c r="I244" s="1" t="s">
        <v>54</v>
      </c>
      <c r="J244" s="1" t="s">
        <v>55</v>
      </c>
      <c r="K244" s="1" t="s">
        <v>12730</v>
      </c>
      <c r="L244" s="1"/>
      <c r="M244" s="20">
        <f t="shared" si="3"/>
        <v>1</v>
      </c>
    </row>
    <row r="245" spans="1:13" ht="20.100000000000001" customHeight="1" x14ac:dyDescent="0.15">
      <c r="A245" s="1" t="s">
        <v>12526</v>
      </c>
      <c r="B245" s="1" t="s">
        <v>12728</v>
      </c>
      <c r="C245" s="1" t="s">
        <v>12731</v>
      </c>
      <c r="D245" s="1" t="s">
        <v>50</v>
      </c>
      <c r="E245" s="1" t="s">
        <v>51</v>
      </c>
      <c r="F245" s="1" t="s">
        <v>51</v>
      </c>
      <c r="G245" s="1" t="s">
        <v>52</v>
      </c>
      <c r="H245" s="1" t="s">
        <v>53</v>
      </c>
      <c r="I245" s="1" t="s">
        <v>54</v>
      </c>
      <c r="J245" s="1" t="s">
        <v>55</v>
      </c>
      <c r="K245" s="1" t="s">
        <v>12732</v>
      </c>
      <c r="L245" s="1"/>
      <c r="M245" s="20">
        <f t="shared" si="3"/>
        <v>1</v>
      </c>
    </row>
    <row r="246" spans="1:13" ht="20.100000000000001" customHeight="1" x14ac:dyDescent="0.15">
      <c r="A246" s="1" t="s">
        <v>12526</v>
      </c>
      <c r="B246" s="1" t="s">
        <v>12728</v>
      </c>
      <c r="C246" s="1" t="s">
        <v>12733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53</v>
      </c>
      <c r="I246" s="1" t="s">
        <v>54</v>
      </c>
      <c r="J246" s="1" t="s">
        <v>55</v>
      </c>
      <c r="K246" s="1" t="s">
        <v>12734</v>
      </c>
      <c r="L246" s="1"/>
      <c r="M246" s="20">
        <f t="shared" si="3"/>
        <v>1</v>
      </c>
    </row>
    <row r="247" spans="1:13" ht="20.100000000000001" customHeight="1" x14ac:dyDescent="0.15">
      <c r="A247" s="1" t="s">
        <v>12526</v>
      </c>
      <c r="B247" s="1" t="s">
        <v>12728</v>
      </c>
      <c r="C247" s="1" t="s">
        <v>12735</v>
      </c>
      <c r="D247" s="1" t="s">
        <v>50</v>
      </c>
      <c r="E247" s="1" t="s">
        <v>51</v>
      </c>
      <c r="F247" s="1" t="s">
        <v>51</v>
      </c>
      <c r="G247" s="1" t="s">
        <v>52</v>
      </c>
      <c r="H247" s="1" t="s">
        <v>53</v>
      </c>
      <c r="I247" s="1" t="s">
        <v>54</v>
      </c>
      <c r="J247" s="1" t="s">
        <v>55</v>
      </c>
      <c r="K247" s="1" t="s">
        <v>12736</v>
      </c>
      <c r="L247" s="1"/>
      <c r="M247" s="20">
        <f t="shared" si="3"/>
        <v>1</v>
      </c>
    </row>
    <row r="248" spans="1:13" ht="20.100000000000001" customHeight="1" x14ac:dyDescent="0.15">
      <c r="A248" s="1" t="s">
        <v>12526</v>
      </c>
      <c r="B248" s="1" t="s">
        <v>12728</v>
      </c>
      <c r="C248" s="1" t="s">
        <v>12737</v>
      </c>
      <c r="D248" s="1" t="s">
        <v>50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54</v>
      </c>
      <c r="J248" s="1" t="s">
        <v>55</v>
      </c>
      <c r="K248" s="1" t="s">
        <v>12738</v>
      </c>
      <c r="L248" s="1"/>
      <c r="M248" s="20">
        <f t="shared" si="3"/>
        <v>1</v>
      </c>
    </row>
    <row r="249" spans="1:13" ht="20.100000000000001" customHeight="1" x14ac:dyDescent="0.15">
      <c r="A249" s="1" t="s">
        <v>12526</v>
      </c>
      <c r="B249" s="1" t="s">
        <v>12728</v>
      </c>
      <c r="C249" s="1" t="s">
        <v>12739</v>
      </c>
      <c r="D249" s="1" t="s">
        <v>50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54</v>
      </c>
      <c r="J249" s="1" t="s">
        <v>55</v>
      </c>
      <c r="K249" s="1" t="s">
        <v>12740</v>
      </c>
      <c r="L249" s="1"/>
      <c r="M249" s="20">
        <f t="shared" si="3"/>
        <v>1</v>
      </c>
    </row>
    <row r="250" spans="1:13" ht="20.100000000000001" customHeight="1" x14ac:dyDescent="0.15">
      <c r="A250" s="1" t="s">
        <v>12526</v>
      </c>
      <c r="B250" s="1" t="s">
        <v>12728</v>
      </c>
      <c r="C250" s="1" t="s">
        <v>12741</v>
      </c>
      <c r="D250" s="1" t="s">
        <v>50</v>
      </c>
      <c r="E250" s="1" t="s">
        <v>51</v>
      </c>
      <c r="F250" s="1" t="s">
        <v>51</v>
      </c>
      <c r="G250" s="1" t="s">
        <v>52</v>
      </c>
      <c r="H250" s="1" t="s">
        <v>53</v>
      </c>
      <c r="I250" s="1" t="s">
        <v>54</v>
      </c>
      <c r="J250" s="1" t="s">
        <v>55</v>
      </c>
      <c r="K250" s="1" t="s">
        <v>12742</v>
      </c>
      <c r="L250" s="1"/>
      <c r="M250" s="20">
        <f t="shared" si="3"/>
        <v>1</v>
      </c>
    </row>
    <row r="251" spans="1:13" ht="20.100000000000001" customHeight="1" x14ac:dyDescent="0.15">
      <c r="A251" s="1" t="s">
        <v>12526</v>
      </c>
      <c r="B251" s="1" t="s">
        <v>12728</v>
      </c>
      <c r="C251" s="1" t="s">
        <v>12743</v>
      </c>
      <c r="D251" s="1" t="s">
        <v>50</v>
      </c>
      <c r="E251" s="1" t="s">
        <v>51</v>
      </c>
      <c r="F251" s="1" t="s">
        <v>51</v>
      </c>
      <c r="G251" s="1" t="s">
        <v>52</v>
      </c>
      <c r="H251" s="1" t="s">
        <v>53</v>
      </c>
      <c r="I251" s="1" t="s">
        <v>54</v>
      </c>
      <c r="J251" s="1" t="s">
        <v>55</v>
      </c>
      <c r="K251" s="1" t="s">
        <v>12744</v>
      </c>
      <c r="L251" s="1"/>
      <c r="M251" s="20">
        <f t="shared" si="3"/>
        <v>1</v>
      </c>
    </row>
    <row r="252" spans="1:13" ht="20.100000000000001" customHeight="1" x14ac:dyDescent="0.15">
      <c r="A252" s="1" t="s">
        <v>12526</v>
      </c>
      <c r="B252" s="1" t="s">
        <v>12728</v>
      </c>
      <c r="C252" s="1" t="s">
        <v>12745</v>
      </c>
      <c r="D252" s="1" t="s">
        <v>50</v>
      </c>
      <c r="E252" s="1" t="s">
        <v>51</v>
      </c>
      <c r="F252" s="1" t="s">
        <v>51</v>
      </c>
      <c r="G252" s="1" t="s">
        <v>52</v>
      </c>
      <c r="H252" s="1" t="s">
        <v>53</v>
      </c>
      <c r="I252" s="1" t="s">
        <v>54</v>
      </c>
      <c r="J252" s="1" t="s">
        <v>55</v>
      </c>
      <c r="K252" s="1" t="s">
        <v>12746</v>
      </c>
      <c r="L252" s="1"/>
      <c r="M252" s="20">
        <f t="shared" si="3"/>
        <v>1</v>
      </c>
    </row>
    <row r="253" spans="1:13" ht="20.100000000000001" customHeight="1" x14ac:dyDescent="0.15">
      <c r="A253" s="1" t="s">
        <v>12526</v>
      </c>
      <c r="B253" s="1" t="s">
        <v>12728</v>
      </c>
      <c r="C253" s="1" t="s">
        <v>12747</v>
      </c>
      <c r="D253" s="1" t="s">
        <v>50</v>
      </c>
      <c r="E253" s="1" t="s">
        <v>51</v>
      </c>
      <c r="F253" s="1" t="s">
        <v>51</v>
      </c>
      <c r="G253" s="1" t="s">
        <v>52</v>
      </c>
      <c r="H253" s="1" t="s">
        <v>53</v>
      </c>
      <c r="I253" s="1" t="s">
        <v>54</v>
      </c>
      <c r="J253" s="1" t="s">
        <v>55</v>
      </c>
      <c r="K253" s="1" t="s">
        <v>12748</v>
      </c>
      <c r="L253" s="1"/>
      <c r="M253" s="20">
        <f t="shared" si="3"/>
        <v>1</v>
      </c>
    </row>
    <row r="254" spans="1:13" ht="20.100000000000001" customHeight="1" x14ac:dyDescent="0.15">
      <c r="A254" s="1" t="s">
        <v>12526</v>
      </c>
      <c r="B254" s="1" t="s">
        <v>12728</v>
      </c>
      <c r="C254" s="1" t="s">
        <v>12749</v>
      </c>
      <c r="D254" s="1" t="s">
        <v>50</v>
      </c>
      <c r="E254" s="1" t="s">
        <v>51</v>
      </c>
      <c r="F254" s="1" t="s">
        <v>51</v>
      </c>
      <c r="G254" s="1" t="s">
        <v>52</v>
      </c>
      <c r="H254" s="1" t="s">
        <v>53</v>
      </c>
      <c r="I254" s="1" t="s">
        <v>54</v>
      </c>
      <c r="J254" s="1" t="s">
        <v>55</v>
      </c>
      <c r="K254" s="1" t="s">
        <v>12750</v>
      </c>
      <c r="L254" s="1"/>
      <c r="M254" s="20">
        <f t="shared" si="3"/>
        <v>1</v>
      </c>
    </row>
    <row r="255" spans="1:13" ht="20.100000000000001" customHeight="1" x14ac:dyDescent="0.15">
      <c r="A255" s="1" t="s">
        <v>12526</v>
      </c>
      <c r="B255" s="1" t="s">
        <v>12728</v>
      </c>
      <c r="C255" s="1" t="s">
        <v>12751</v>
      </c>
      <c r="D255" s="1" t="s">
        <v>50</v>
      </c>
      <c r="E255" s="1" t="s">
        <v>51</v>
      </c>
      <c r="F255" s="1" t="s">
        <v>51</v>
      </c>
      <c r="G255" s="1" t="s">
        <v>52</v>
      </c>
      <c r="H255" s="1" t="s">
        <v>53</v>
      </c>
      <c r="I255" s="1" t="s">
        <v>54</v>
      </c>
      <c r="J255" s="1" t="s">
        <v>55</v>
      </c>
      <c r="K255" s="1" t="s">
        <v>12752</v>
      </c>
      <c r="L255" s="1"/>
      <c r="M255" s="20">
        <f t="shared" si="3"/>
        <v>1</v>
      </c>
    </row>
    <row r="256" spans="1:13" ht="20.100000000000001" customHeight="1" x14ac:dyDescent="0.15">
      <c r="A256" s="1" t="s">
        <v>12526</v>
      </c>
      <c r="B256" s="1" t="s">
        <v>12728</v>
      </c>
      <c r="C256" s="1" t="s">
        <v>12753</v>
      </c>
      <c r="D256" s="1" t="s">
        <v>50</v>
      </c>
      <c r="E256" s="1" t="s">
        <v>51</v>
      </c>
      <c r="F256" s="1" t="s">
        <v>51</v>
      </c>
      <c r="G256" s="1" t="s">
        <v>52</v>
      </c>
      <c r="H256" s="1" t="s">
        <v>53</v>
      </c>
      <c r="I256" s="1" t="s">
        <v>54</v>
      </c>
      <c r="J256" s="1" t="s">
        <v>55</v>
      </c>
      <c r="K256" s="1" t="s">
        <v>12754</v>
      </c>
      <c r="L256" s="1"/>
      <c r="M256" s="20">
        <f t="shared" si="3"/>
        <v>1</v>
      </c>
    </row>
    <row r="257" spans="1:13" ht="20.100000000000001" customHeight="1" x14ac:dyDescent="0.15">
      <c r="A257" s="1" t="s">
        <v>12526</v>
      </c>
      <c r="B257" s="1" t="s">
        <v>12728</v>
      </c>
      <c r="C257" s="1" t="s">
        <v>12755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53</v>
      </c>
      <c r="I257" s="1" t="s">
        <v>54</v>
      </c>
      <c r="J257" s="1" t="s">
        <v>55</v>
      </c>
      <c r="K257" s="1" t="s">
        <v>12756</v>
      </c>
      <c r="L257" s="1"/>
      <c r="M257" s="20">
        <f t="shared" si="3"/>
        <v>1</v>
      </c>
    </row>
    <row r="258" spans="1:13" ht="20.100000000000001" customHeight="1" x14ac:dyDescent="0.15">
      <c r="A258" s="1" t="s">
        <v>12526</v>
      </c>
      <c r="B258" s="1" t="s">
        <v>12728</v>
      </c>
      <c r="C258" s="1" t="s">
        <v>12757</v>
      </c>
      <c r="D258" s="1" t="s">
        <v>50</v>
      </c>
      <c r="E258" s="1" t="s">
        <v>51</v>
      </c>
      <c r="F258" s="1" t="s">
        <v>51</v>
      </c>
      <c r="G258" s="1" t="s">
        <v>52</v>
      </c>
      <c r="H258" s="1" t="s">
        <v>53</v>
      </c>
      <c r="I258" s="1" t="s">
        <v>54</v>
      </c>
      <c r="J258" s="1" t="s">
        <v>55</v>
      </c>
      <c r="K258" s="1" t="s">
        <v>12758</v>
      </c>
      <c r="L258" s="1"/>
      <c r="M258" s="20">
        <f t="shared" si="3"/>
        <v>1</v>
      </c>
    </row>
    <row r="259" spans="1:13" ht="20.100000000000001" customHeight="1" x14ac:dyDescent="0.15">
      <c r="A259" s="1" t="s">
        <v>12526</v>
      </c>
      <c r="B259" s="1" t="s">
        <v>12728</v>
      </c>
      <c r="C259" s="1" t="s">
        <v>12759</v>
      </c>
      <c r="D259" s="1" t="s">
        <v>50</v>
      </c>
      <c r="E259" s="1" t="s">
        <v>51</v>
      </c>
      <c r="F259" s="1" t="s">
        <v>51</v>
      </c>
      <c r="G259" s="1" t="s">
        <v>52</v>
      </c>
      <c r="H259" s="1" t="s">
        <v>53</v>
      </c>
      <c r="I259" s="1" t="s">
        <v>54</v>
      </c>
      <c r="J259" s="1" t="s">
        <v>55</v>
      </c>
      <c r="K259" s="1" t="s">
        <v>12760</v>
      </c>
      <c r="L259" s="1"/>
      <c r="M259" s="20">
        <f t="shared" si="3"/>
        <v>1</v>
      </c>
    </row>
    <row r="260" spans="1:13" ht="20.100000000000001" customHeight="1" x14ac:dyDescent="0.15">
      <c r="A260" s="1" t="s">
        <v>12526</v>
      </c>
      <c r="B260" s="1" t="s">
        <v>12728</v>
      </c>
      <c r="C260" s="1" t="s">
        <v>12761</v>
      </c>
      <c r="D260" s="1" t="s">
        <v>50</v>
      </c>
      <c r="E260" s="1" t="s">
        <v>51</v>
      </c>
      <c r="F260" s="1" t="s">
        <v>51</v>
      </c>
      <c r="G260" s="1" t="s">
        <v>52</v>
      </c>
      <c r="H260" s="1" t="s">
        <v>53</v>
      </c>
      <c r="I260" s="1" t="s">
        <v>54</v>
      </c>
      <c r="J260" s="1" t="s">
        <v>55</v>
      </c>
      <c r="K260" s="1" t="s">
        <v>12762</v>
      </c>
      <c r="L260" s="1"/>
      <c r="M260" s="20">
        <f t="shared" si="3"/>
        <v>1</v>
      </c>
    </row>
    <row r="261" spans="1:13" ht="20.100000000000001" customHeight="1" x14ac:dyDescent="0.15">
      <c r="A261" s="1" t="s">
        <v>12526</v>
      </c>
      <c r="B261" s="1" t="s">
        <v>12728</v>
      </c>
      <c r="C261" s="1" t="s">
        <v>12763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53</v>
      </c>
      <c r="I261" s="1" t="s">
        <v>54</v>
      </c>
      <c r="J261" s="1" t="s">
        <v>55</v>
      </c>
      <c r="K261" s="1" t="s">
        <v>12764</v>
      </c>
      <c r="L261" s="1"/>
      <c r="M261" s="20">
        <f t="shared" si="3"/>
        <v>1</v>
      </c>
    </row>
    <row r="262" spans="1:13" ht="20.100000000000001" customHeight="1" x14ac:dyDescent="0.15">
      <c r="A262" s="1" t="s">
        <v>12526</v>
      </c>
      <c r="B262" s="1" t="s">
        <v>12728</v>
      </c>
      <c r="C262" s="1" t="s">
        <v>12765</v>
      </c>
      <c r="D262" s="1" t="s">
        <v>78</v>
      </c>
      <c r="E262" s="1" t="s">
        <v>51</v>
      </c>
      <c r="F262" s="1" t="s">
        <v>51</v>
      </c>
      <c r="G262" s="1" t="s">
        <v>52</v>
      </c>
      <c r="H262" s="1" t="s">
        <v>53</v>
      </c>
      <c r="I262" s="1" t="s">
        <v>54</v>
      </c>
      <c r="J262" s="1" t="s">
        <v>55</v>
      </c>
      <c r="K262" s="1" t="s">
        <v>12766</v>
      </c>
      <c r="L262" s="1"/>
      <c r="M262" s="20">
        <f t="shared" si="3"/>
        <v>1</v>
      </c>
    </row>
    <row r="263" spans="1:13" ht="20.100000000000001" customHeight="1" x14ac:dyDescent="0.15">
      <c r="A263" s="1" t="s">
        <v>12526</v>
      </c>
      <c r="B263" s="1" t="s">
        <v>12728</v>
      </c>
      <c r="C263" s="1" t="s">
        <v>12767</v>
      </c>
      <c r="D263" s="1" t="s">
        <v>78</v>
      </c>
      <c r="E263" s="1" t="s">
        <v>51</v>
      </c>
      <c r="F263" s="1" t="s">
        <v>51</v>
      </c>
      <c r="G263" s="1" t="s">
        <v>52</v>
      </c>
      <c r="H263" s="1" t="s">
        <v>53</v>
      </c>
      <c r="I263" s="1" t="s">
        <v>54</v>
      </c>
      <c r="J263" s="1" t="s">
        <v>55</v>
      </c>
      <c r="K263" s="1" t="s">
        <v>12768</v>
      </c>
      <c r="L263" s="1"/>
      <c r="M263" s="20">
        <f t="shared" si="3"/>
        <v>1</v>
      </c>
    </row>
    <row r="264" spans="1:13" ht="20.100000000000001" customHeight="1" x14ac:dyDescent="0.15">
      <c r="A264" s="1" t="s">
        <v>12526</v>
      </c>
      <c r="B264" s="1" t="s">
        <v>12728</v>
      </c>
      <c r="C264" s="1" t="s">
        <v>12769</v>
      </c>
      <c r="D264" s="1" t="s">
        <v>78</v>
      </c>
      <c r="E264" s="1" t="s">
        <v>51</v>
      </c>
      <c r="F264" s="1" t="s">
        <v>51</v>
      </c>
      <c r="G264" s="1" t="s">
        <v>52</v>
      </c>
      <c r="H264" s="1" t="s">
        <v>53</v>
      </c>
      <c r="I264" s="1" t="s">
        <v>54</v>
      </c>
      <c r="J264" s="1" t="s">
        <v>55</v>
      </c>
      <c r="K264" s="1" t="s">
        <v>12770</v>
      </c>
      <c r="L264" s="1"/>
      <c r="M264" s="20">
        <f t="shared" ref="M264:M327" si="4">IF(F264="○",1,0)</f>
        <v>1</v>
      </c>
    </row>
    <row r="265" spans="1:13" ht="20.100000000000001" customHeight="1" x14ac:dyDescent="0.15">
      <c r="A265" s="1" t="s">
        <v>12526</v>
      </c>
      <c r="B265" s="1" t="s">
        <v>12728</v>
      </c>
      <c r="C265" s="1" t="s">
        <v>12771</v>
      </c>
      <c r="D265" s="1" t="s">
        <v>78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12772</v>
      </c>
      <c r="L265" s="1"/>
      <c r="M265" s="20">
        <f t="shared" si="4"/>
        <v>1</v>
      </c>
    </row>
    <row r="266" spans="1:13" ht="20.100000000000001" customHeight="1" x14ac:dyDescent="0.15">
      <c r="A266" s="1" t="s">
        <v>12526</v>
      </c>
      <c r="B266" s="1" t="s">
        <v>12728</v>
      </c>
      <c r="C266" s="1" t="s">
        <v>12773</v>
      </c>
      <c r="D266" s="1" t="s">
        <v>78</v>
      </c>
      <c r="E266" s="1" t="s">
        <v>51</v>
      </c>
      <c r="F266" s="1" t="s">
        <v>179</v>
      </c>
      <c r="G266" s="1" t="s">
        <v>82</v>
      </c>
      <c r="H266" s="1" t="s">
        <v>2140</v>
      </c>
      <c r="I266" s="1" t="s">
        <v>84</v>
      </c>
      <c r="J266" s="1" t="s">
        <v>2362</v>
      </c>
      <c r="K266" s="1" t="s">
        <v>12774</v>
      </c>
      <c r="L266" s="1"/>
      <c r="M266" s="20">
        <f t="shared" si="4"/>
        <v>0</v>
      </c>
    </row>
    <row r="267" spans="1:13" ht="20.100000000000001" customHeight="1" x14ac:dyDescent="0.15">
      <c r="A267" s="1" t="s">
        <v>12526</v>
      </c>
      <c r="B267" s="1" t="s">
        <v>12728</v>
      </c>
      <c r="C267" s="1" t="s">
        <v>12775</v>
      </c>
      <c r="D267" s="1" t="s">
        <v>78</v>
      </c>
      <c r="E267" s="1" t="s">
        <v>51</v>
      </c>
      <c r="F267" s="1" t="s">
        <v>51</v>
      </c>
      <c r="G267" s="1" t="s">
        <v>52</v>
      </c>
      <c r="H267" s="1" t="s">
        <v>121</v>
      </c>
      <c r="I267" s="1" t="s">
        <v>84</v>
      </c>
      <c r="J267" s="1" t="s">
        <v>122</v>
      </c>
      <c r="K267" s="1" t="s">
        <v>12776</v>
      </c>
      <c r="L267" s="1"/>
      <c r="M267" s="20">
        <f t="shared" si="4"/>
        <v>1</v>
      </c>
    </row>
    <row r="268" spans="1:13" ht="20.100000000000001" customHeight="1" x14ac:dyDescent="0.15">
      <c r="A268" s="1" t="s">
        <v>12526</v>
      </c>
      <c r="B268" s="1" t="s">
        <v>12728</v>
      </c>
      <c r="C268" s="1" t="s">
        <v>12777</v>
      </c>
      <c r="D268" s="1" t="s">
        <v>78</v>
      </c>
      <c r="E268" s="1" t="s">
        <v>51</v>
      </c>
      <c r="F268" s="1" t="s">
        <v>51</v>
      </c>
      <c r="G268" s="1" t="s">
        <v>52</v>
      </c>
      <c r="H268" s="1" t="s">
        <v>121</v>
      </c>
      <c r="I268" s="1" t="s">
        <v>84</v>
      </c>
      <c r="J268" s="1" t="s">
        <v>122</v>
      </c>
      <c r="K268" s="1" t="s">
        <v>12778</v>
      </c>
      <c r="L268" s="1"/>
      <c r="M268" s="20">
        <f t="shared" si="4"/>
        <v>1</v>
      </c>
    </row>
    <row r="269" spans="1:13" ht="20.100000000000001" customHeight="1" x14ac:dyDescent="0.15">
      <c r="A269" s="1" t="s">
        <v>12526</v>
      </c>
      <c r="B269" s="1" t="s">
        <v>12728</v>
      </c>
      <c r="C269" s="1" t="s">
        <v>12779</v>
      </c>
      <c r="D269" s="1" t="s">
        <v>78</v>
      </c>
      <c r="E269" s="1" t="s">
        <v>51</v>
      </c>
      <c r="F269" s="1" t="s">
        <v>51</v>
      </c>
      <c r="G269" s="1" t="s">
        <v>52</v>
      </c>
      <c r="H269" s="1" t="s">
        <v>53</v>
      </c>
      <c r="I269" s="1" t="s">
        <v>54</v>
      </c>
      <c r="J269" s="1" t="s">
        <v>55</v>
      </c>
      <c r="K269" s="1" t="s">
        <v>12780</v>
      </c>
      <c r="L269" s="1"/>
      <c r="M269" s="20">
        <f t="shared" si="4"/>
        <v>1</v>
      </c>
    </row>
    <row r="270" spans="1:13" ht="20.100000000000001" customHeight="1" x14ac:dyDescent="0.15">
      <c r="A270" s="1" t="s">
        <v>12526</v>
      </c>
      <c r="B270" s="1" t="s">
        <v>12728</v>
      </c>
      <c r="C270" s="1" t="s">
        <v>12781</v>
      </c>
      <c r="D270" s="1" t="s">
        <v>78</v>
      </c>
      <c r="E270" s="1" t="s">
        <v>51</v>
      </c>
      <c r="F270" s="1" t="s">
        <v>51</v>
      </c>
      <c r="G270" s="1" t="s">
        <v>52</v>
      </c>
      <c r="H270" s="1" t="s">
        <v>53</v>
      </c>
      <c r="I270" s="1" t="s">
        <v>54</v>
      </c>
      <c r="J270" s="1" t="s">
        <v>55</v>
      </c>
      <c r="K270" s="1" t="s">
        <v>12782</v>
      </c>
      <c r="L270" s="1"/>
      <c r="M270" s="20">
        <f t="shared" si="4"/>
        <v>1</v>
      </c>
    </row>
    <row r="271" spans="1:13" ht="20.100000000000001" customHeight="1" x14ac:dyDescent="0.15">
      <c r="A271" s="1" t="s">
        <v>12526</v>
      </c>
      <c r="B271" s="1" t="s">
        <v>12728</v>
      </c>
      <c r="C271" s="1" t="s">
        <v>12783</v>
      </c>
      <c r="D271" s="1" t="s">
        <v>78</v>
      </c>
      <c r="E271" s="1" t="s">
        <v>51</v>
      </c>
      <c r="F271" s="1" t="s">
        <v>81</v>
      </c>
      <c r="G271" s="1" t="s">
        <v>82</v>
      </c>
      <c r="H271" s="1" t="s">
        <v>2038</v>
      </c>
      <c r="I271" s="1" t="s">
        <v>84</v>
      </c>
      <c r="J271" s="1" t="s">
        <v>6853</v>
      </c>
      <c r="K271" s="1" t="s">
        <v>12784</v>
      </c>
      <c r="L271" s="1"/>
      <c r="M271" s="20">
        <f t="shared" si="4"/>
        <v>0</v>
      </c>
    </row>
    <row r="272" spans="1:13" ht="20.100000000000001" customHeight="1" x14ac:dyDescent="0.15">
      <c r="A272" s="1" t="s">
        <v>12526</v>
      </c>
      <c r="B272" s="1" t="s">
        <v>12728</v>
      </c>
      <c r="C272" s="1" t="s">
        <v>12785</v>
      </c>
      <c r="D272" s="1" t="s">
        <v>78</v>
      </c>
      <c r="E272" s="1" t="s">
        <v>51</v>
      </c>
      <c r="F272" s="1" t="s">
        <v>81</v>
      </c>
      <c r="G272" s="1" t="s">
        <v>82</v>
      </c>
      <c r="H272" s="1" t="s">
        <v>2038</v>
      </c>
      <c r="I272" s="1" t="s">
        <v>84</v>
      </c>
      <c r="J272" s="1" t="s">
        <v>6853</v>
      </c>
      <c r="K272" s="1" t="s">
        <v>12786</v>
      </c>
      <c r="L272" s="1"/>
      <c r="M272" s="20">
        <f t="shared" si="4"/>
        <v>0</v>
      </c>
    </row>
    <row r="273" spans="1:13" ht="20.100000000000001" customHeight="1" x14ac:dyDescent="0.15">
      <c r="A273" s="1" t="s">
        <v>12526</v>
      </c>
      <c r="B273" s="1" t="s">
        <v>12728</v>
      </c>
      <c r="C273" s="1" t="s">
        <v>12787</v>
      </c>
      <c r="D273" s="1" t="s">
        <v>78</v>
      </c>
      <c r="E273" s="1" t="s">
        <v>51</v>
      </c>
      <c r="F273" s="1" t="s">
        <v>51</v>
      </c>
      <c r="G273" s="1" t="s">
        <v>52</v>
      </c>
      <c r="H273" s="1" t="s">
        <v>53</v>
      </c>
      <c r="I273" s="1" t="s">
        <v>54</v>
      </c>
      <c r="J273" s="1" t="s">
        <v>55</v>
      </c>
      <c r="K273" s="1" t="s">
        <v>12788</v>
      </c>
      <c r="L273" s="1"/>
      <c r="M273" s="20">
        <f t="shared" si="4"/>
        <v>1</v>
      </c>
    </row>
    <row r="274" spans="1:13" ht="20.100000000000001" customHeight="1" x14ac:dyDescent="0.15">
      <c r="A274" s="1" t="s">
        <v>12526</v>
      </c>
      <c r="B274" s="1" t="s">
        <v>12728</v>
      </c>
      <c r="C274" s="1" t="s">
        <v>12789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53</v>
      </c>
      <c r="I274" s="1" t="s">
        <v>54</v>
      </c>
      <c r="J274" s="1" t="s">
        <v>55</v>
      </c>
      <c r="K274" s="1" t="s">
        <v>12790</v>
      </c>
      <c r="L274" s="1"/>
      <c r="M274" s="20">
        <f t="shared" si="4"/>
        <v>1</v>
      </c>
    </row>
    <row r="275" spans="1:13" ht="20.100000000000001" customHeight="1" x14ac:dyDescent="0.15">
      <c r="A275" s="1" t="s">
        <v>12526</v>
      </c>
      <c r="B275" s="1" t="s">
        <v>12728</v>
      </c>
      <c r="C275" s="1" t="s">
        <v>12791</v>
      </c>
      <c r="D275" s="1" t="s">
        <v>78</v>
      </c>
      <c r="E275" s="1" t="s">
        <v>51</v>
      </c>
      <c r="F275" s="1" t="s">
        <v>51</v>
      </c>
      <c r="G275" s="1" t="s">
        <v>52</v>
      </c>
      <c r="H275" s="1" t="s">
        <v>53</v>
      </c>
      <c r="I275" s="1" t="s">
        <v>54</v>
      </c>
      <c r="J275" s="1" t="s">
        <v>55</v>
      </c>
      <c r="K275" s="1" t="s">
        <v>12792</v>
      </c>
      <c r="L275" s="1"/>
      <c r="M275" s="20">
        <f t="shared" si="4"/>
        <v>1</v>
      </c>
    </row>
    <row r="276" spans="1:13" ht="20.100000000000001" customHeight="1" x14ac:dyDescent="0.15">
      <c r="A276" s="1" t="s">
        <v>12526</v>
      </c>
      <c r="B276" s="1" t="s">
        <v>12728</v>
      </c>
      <c r="C276" s="1" t="s">
        <v>12793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53</v>
      </c>
      <c r="I276" s="1" t="s">
        <v>54</v>
      </c>
      <c r="J276" s="1" t="s">
        <v>55</v>
      </c>
      <c r="K276" s="1" t="s">
        <v>12794</v>
      </c>
      <c r="L276" s="1"/>
      <c r="M276" s="20">
        <f t="shared" si="4"/>
        <v>1</v>
      </c>
    </row>
    <row r="277" spans="1:13" ht="20.100000000000001" customHeight="1" x14ac:dyDescent="0.15">
      <c r="A277" s="1" t="s">
        <v>12526</v>
      </c>
      <c r="B277" s="1" t="s">
        <v>12728</v>
      </c>
      <c r="C277" s="1" t="s">
        <v>12795</v>
      </c>
      <c r="D277" s="1" t="s">
        <v>78</v>
      </c>
      <c r="E277" s="1" t="s">
        <v>51</v>
      </c>
      <c r="F277" s="1" t="s">
        <v>51</v>
      </c>
      <c r="G277" s="1" t="s">
        <v>52</v>
      </c>
      <c r="H277" s="1" t="s">
        <v>53</v>
      </c>
      <c r="I277" s="1" t="s">
        <v>54</v>
      </c>
      <c r="J277" s="1" t="s">
        <v>55</v>
      </c>
      <c r="K277" s="1" t="s">
        <v>12796</v>
      </c>
      <c r="L277" s="1"/>
      <c r="M277" s="20">
        <f t="shared" si="4"/>
        <v>1</v>
      </c>
    </row>
    <row r="278" spans="1:13" ht="20.100000000000001" customHeight="1" x14ac:dyDescent="0.15">
      <c r="A278" s="1" t="s">
        <v>12526</v>
      </c>
      <c r="B278" s="1" t="s">
        <v>12728</v>
      </c>
      <c r="C278" s="1" t="s">
        <v>12797</v>
      </c>
      <c r="D278" s="1" t="s">
        <v>78</v>
      </c>
      <c r="E278" s="1" t="s">
        <v>51</v>
      </c>
      <c r="F278" s="1" t="s">
        <v>51</v>
      </c>
      <c r="G278" s="1" t="s">
        <v>52</v>
      </c>
      <c r="H278" s="1" t="s">
        <v>53</v>
      </c>
      <c r="I278" s="1" t="s">
        <v>54</v>
      </c>
      <c r="J278" s="1" t="s">
        <v>55</v>
      </c>
      <c r="K278" s="1" t="s">
        <v>12798</v>
      </c>
      <c r="L278" s="1"/>
      <c r="M278" s="20">
        <f t="shared" si="4"/>
        <v>1</v>
      </c>
    </row>
    <row r="279" spans="1:13" ht="20.100000000000001" customHeight="1" x14ac:dyDescent="0.15">
      <c r="A279" s="1" t="s">
        <v>12526</v>
      </c>
      <c r="B279" s="1" t="s">
        <v>12728</v>
      </c>
      <c r="C279" s="1" t="s">
        <v>12799</v>
      </c>
      <c r="D279" s="1" t="s">
        <v>78</v>
      </c>
      <c r="E279" s="1" t="s">
        <v>51</v>
      </c>
      <c r="F279" s="1" t="s">
        <v>51</v>
      </c>
      <c r="G279" s="1" t="s">
        <v>52</v>
      </c>
      <c r="H279" s="1" t="s">
        <v>53</v>
      </c>
      <c r="I279" s="1" t="s">
        <v>54</v>
      </c>
      <c r="J279" s="1" t="s">
        <v>55</v>
      </c>
      <c r="K279" s="1" t="s">
        <v>12800</v>
      </c>
      <c r="L279" s="1"/>
      <c r="M279" s="20">
        <f t="shared" si="4"/>
        <v>1</v>
      </c>
    </row>
    <row r="280" spans="1:13" ht="20.100000000000001" customHeight="1" x14ac:dyDescent="0.15">
      <c r="A280" s="1" t="s">
        <v>12526</v>
      </c>
      <c r="B280" s="1" t="s">
        <v>12728</v>
      </c>
      <c r="C280" s="1" t="s">
        <v>12801</v>
      </c>
      <c r="D280" s="1" t="s">
        <v>78</v>
      </c>
      <c r="E280" s="1" t="s">
        <v>51</v>
      </c>
      <c r="F280" s="1" t="s">
        <v>51</v>
      </c>
      <c r="G280" s="1" t="s">
        <v>52</v>
      </c>
      <c r="H280" s="1" t="s">
        <v>53</v>
      </c>
      <c r="I280" s="1" t="s">
        <v>54</v>
      </c>
      <c r="J280" s="1" t="s">
        <v>55</v>
      </c>
      <c r="K280" s="1" t="s">
        <v>12802</v>
      </c>
      <c r="L280" s="1"/>
      <c r="M280" s="20">
        <f t="shared" si="4"/>
        <v>1</v>
      </c>
    </row>
    <row r="281" spans="1:13" ht="20.100000000000001" customHeight="1" x14ac:dyDescent="0.15">
      <c r="A281" s="1" t="s">
        <v>12526</v>
      </c>
      <c r="B281" s="1" t="s">
        <v>12728</v>
      </c>
      <c r="C281" s="1" t="s">
        <v>12803</v>
      </c>
      <c r="D281" s="1" t="s">
        <v>78</v>
      </c>
      <c r="E281" s="1" t="s">
        <v>51</v>
      </c>
      <c r="F281" s="1" t="s">
        <v>51</v>
      </c>
      <c r="G281" s="1" t="s">
        <v>52</v>
      </c>
      <c r="H281" s="1" t="s">
        <v>53</v>
      </c>
      <c r="I281" s="1" t="s">
        <v>54</v>
      </c>
      <c r="J281" s="1" t="s">
        <v>55</v>
      </c>
      <c r="K281" s="1" t="s">
        <v>12804</v>
      </c>
      <c r="L281" s="1"/>
      <c r="M281" s="20">
        <f t="shared" si="4"/>
        <v>1</v>
      </c>
    </row>
    <row r="282" spans="1:13" ht="20.100000000000001" customHeight="1" x14ac:dyDescent="0.15">
      <c r="A282" s="1" t="s">
        <v>12526</v>
      </c>
      <c r="B282" s="1" t="s">
        <v>12728</v>
      </c>
      <c r="C282" s="1" t="s">
        <v>12805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121</v>
      </c>
      <c r="I282" s="1" t="s">
        <v>84</v>
      </c>
      <c r="J282" s="1" t="s">
        <v>122</v>
      </c>
      <c r="K282" s="1" t="s">
        <v>12806</v>
      </c>
      <c r="L282" s="1"/>
      <c r="M282" s="20">
        <f t="shared" si="4"/>
        <v>1</v>
      </c>
    </row>
    <row r="283" spans="1:13" ht="20.100000000000001" customHeight="1" x14ac:dyDescent="0.15">
      <c r="A283" s="1" t="s">
        <v>12526</v>
      </c>
      <c r="B283" s="1" t="s">
        <v>12728</v>
      </c>
      <c r="C283" s="1" t="s">
        <v>12807</v>
      </c>
      <c r="D283" s="1" t="s">
        <v>78</v>
      </c>
      <c r="E283" s="1" t="s">
        <v>51</v>
      </c>
      <c r="F283" s="1" t="s">
        <v>179</v>
      </c>
      <c r="G283" s="1" t="s">
        <v>82</v>
      </c>
      <c r="H283" s="1" t="s">
        <v>2038</v>
      </c>
      <c r="I283" s="1" t="s">
        <v>84</v>
      </c>
      <c r="J283" s="1" t="s">
        <v>6853</v>
      </c>
      <c r="K283" s="1" t="s">
        <v>12808</v>
      </c>
      <c r="L283" s="1"/>
      <c r="M283" s="20">
        <f t="shared" si="4"/>
        <v>0</v>
      </c>
    </row>
    <row r="284" spans="1:13" ht="20.100000000000001" customHeight="1" x14ac:dyDescent="0.15">
      <c r="A284" s="1" t="s">
        <v>12526</v>
      </c>
      <c r="B284" s="1" t="s">
        <v>12728</v>
      </c>
      <c r="C284" s="1" t="s">
        <v>12809</v>
      </c>
      <c r="D284" s="1" t="s">
        <v>78</v>
      </c>
      <c r="E284" s="1" t="s">
        <v>51</v>
      </c>
      <c r="F284" s="1" t="s">
        <v>51</v>
      </c>
      <c r="G284" s="1" t="s">
        <v>52</v>
      </c>
      <c r="H284" s="1" t="s">
        <v>53</v>
      </c>
      <c r="I284" s="1" t="s">
        <v>54</v>
      </c>
      <c r="J284" s="1" t="s">
        <v>55</v>
      </c>
      <c r="K284" s="1" t="s">
        <v>12810</v>
      </c>
      <c r="L284" s="1"/>
      <c r="M284" s="20">
        <f t="shared" si="4"/>
        <v>1</v>
      </c>
    </row>
    <row r="285" spans="1:13" ht="20.100000000000001" customHeight="1" x14ac:dyDescent="0.15">
      <c r="A285" s="1" t="s">
        <v>12526</v>
      </c>
      <c r="B285" s="1" t="s">
        <v>12728</v>
      </c>
      <c r="C285" s="1" t="s">
        <v>12811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53</v>
      </c>
      <c r="I285" s="1" t="s">
        <v>54</v>
      </c>
      <c r="J285" s="1" t="s">
        <v>55</v>
      </c>
      <c r="K285" s="1" t="s">
        <v>12812</v>
      </c>
      <c r="L285" s="1"/>
      <c r="M285" s="20">
        <f t="shared" si="4"/>
        <v>1</v>
      </c>
    </row>
    <row r="286" spans="1:13" ht="20.100000000000001" customHeight="1" x14ac:dyDescent="0.15">
      <c r="A286" s="1" t="s">
        <v>12526</v>
      </c>
      <c r="B286" s="1" t="s">
        <v>12728</v>
      </c>
      <c r="C286" s="1" t="s">
        <v>12813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53</v>
      </c>
      <c r="I286" s="1" t="s">
        <v>54</v>
      </c>
      <c r="J286" s="1" t="s">
        <v>55</v>
      </c>
      <c r="K286" s="1" t="s">
        <v>12814</v>
      </c>
      <c r="L286" s="1"/>
      <c r="M286" s="20">
        <f t="shared" si="4"/>
        <v>1</v>
      </c>
    </row>
    <row r="287" spans="1:13" ht="20.100000000000001" customHeight="1" x14ac:dyDescent="0.15">
      <c r="A287" s="1" t="s">
        <v>12526</v>
      </c>
      <c r="B287" s="1" t="s">
        <v>12728</v>
      </c>
      <c r="C287" s="1" t="s">
        <v>12815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12816</v>
      </c>
      <c r="L287" s="1"/>
      <c r="M287" s="20">
        <f t="shared" si="4"/>
        <v>1</v>
      </c>
    </row>
    <row r="288" spans="1:13" ht="20.100000000000001" customHeight="1" x14ac:dyDescent="0.15">
      <c r="A288" s="1" t="s">
        <v>12526</v>
      </c>
      <c r="B288" s="1" t="s">
        <v>12728</v>
      </c>
      <c r="C288" s="1" t="s">
        <v>12817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53</v>
      </c>
      <c r="I288" s="1" t="s">
        <v>54</v>
      </c>
      <c r="J288" s="1" t="s">
        <v>55</v>
      </c>
      <c r="K288" s="1" t="s">
        <v>12818</v>
      </c>
      <c r="L288" s="1"/>
      <c r="M288" s="20">
        <f t="shared" si="4"/>
        <v>1</v>
      </c>
    </row>
    <row r="289" spans="1:13" ht="20.100000000000001" customHeight="1" x14ac:dyDescent="0.15">
      <c r="A289" s="1" t="s">
        <v>12526</v>
      </c>
      <c r="B289" s="1" t="s">
        <v>12728</v>
      </c>
      <c r="C289" s="1" t="s">
        <v>12819</v>
      </c>
      <c r="D289" s="1" t="s">
        <v>78</v>
      </c>
      <c r="E289" s="1" t="s">
        <v>51</v>
      </c>
      <c r="F289" s="1" t="s">
        <v>179</v>
      </c>
      <c r="G289" s="1" t="s">
        <v>82</v>
      </c>
      <c r="H289" s="1" t="s">
        <v>180</v>
      </c>
      <c r="I289" s="1" t="s">
        <v>447</v>
      </c>
      <c r="J289" s="1" t="s">
        <v>730</v>
      </c>
      <c r="K289" s="1" t="s">
        <v>12820</v>
      </c>
      <c r="L289" s="1"/>
      <c r="M289" s="20">
        <f t="shared" si="4"/>
        <v>0</v>
      </c>
    </row>
    <row r="290" spans="1:13" ht="20.100000000000001" customHeight="1" x14ac:dyDescent="0.15">
      <c r="A290" s="1" t="s">
        <v>12526</v>
      </c>
      <c r="B290" s="1" t="s">
        <v>12728</v>
      </c>
      <c r="C290" s="1" t="s">
        <v>12821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53</v>
      </c>
      <c r="I290" s="1" t="s">
        <v>54</v>
      </c>
      <c r="J290" s="1" t="s">
        <v>55</v>
      </c>
      <c r="K290" s="1" t="s">
        <v>12822</v>
      </c>
      <c r="L290" s="1"/>
      <c r="M290" s="20">
        <f t="shared" si="4"/>
        <v>1</v>
      </c>
    </row>
    <row r="291" spans="1:13" ht="20.100000000000001" customHeight="1" x14ac:dyDescent="0.15">
      <c r="A291" s="1" t="s">
        <v>12526</v>
      </c>
      <c r="B291" s="1" t="s">
        <v>12728</v>
      </c>
      <c r="C291" s="1" t="s">
        <v>12823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53</v>
      </c>
      <c r="I291" s="1" t="s">
        <v>54</v>
      </c>
      <c r="J291" s="1" t="s">
        <v>55</v>
      </c>
      <c r="K291" s="1" t="s">
        <v>12824</v>
      </c>
      <c r="L291" s="1"/>
      <c r="M291" s="20">
        <f t="shared" si="4"/>
        <v>1</v>
      </c>
    </row>
    <row r="292" spans="1:13" ht="20.100000000000001" customHeight="1" x14ac:dyDescent="0.15">
      <c r="A292" s="1" t="s">
        <v>12526</v>
      </c>
      <c r="B292" s="1" t="s">
        <v>12728</v>
      </c>
      <c r="C292" s="1" t="s">
        <v>12825</v>
      </c>
      <c r="D292" s="1" t="s">
        <v>849</v>
      </c>
      <c r="E292" s="1" t="s">
        <v>51</v>
      </c>
      <c r="F292" s="1" t="s">
        <v>26832</v>
      </c>
      <c r="G292" s="1" t="s">
        <v>82</v>
      </c>
      <c r="H292" s="1" t="s">
        <v>83</v>
      </c>
      <c r="I292" s="1" t="s">
        <v>447</v>
      </c>
      <c r="J292" s="1" t="s">
        <v>7809</v>
      </c>
      <c r="K292" s="1" t="s">
        <v>12826</v>
      </c>
      <c r="L292" s="1"/>
      <c r="M292" s="20">
        <f t="shared" si="4"/>
        <v>0</v>
      </c>
    </row>
    <row r="293" spans="1:13" ht="20.100000000000001" customHeight="1" x14ac:dyDescent="0.15">
      <c r="A293" s="1" t="s">
        <v>12526</v>
      </c>
      <c r="B293" s="1" t="s">
        <v>12728</v>
      </c>
      <c r="C293" s="1" t="s">
        <v>12827</v>
      </c>
      <c r="D293" s="1" t="s">
        <v>849</v>
      </c>
      <c r="E293" s="1" t="s">
        <v>51</v>
      </c>
      <c r="F293" s="1" t="s">
        <v>26832</v>
      </c>
      <c r="G293" s="1" t="s">
        <v>82</v>
      </c>
      <c r="H293" s="1" t="s">
        <v>83</v>
      </c>
      <c r="I293" s="1" t="s">
        <v>447</v>
      </c>
      <c r="J293" s="1" t="s">
        <v>7809</v>
      </c>
      <c r="K293" s="1" t="s">
        <v>12828</v>
      </c>
      <c r="L293" s="1"/>
      <c r="M293" s="20">
        <f t="shared" si="4"/>
        <v>0</v>
      </c>
    </row>
    <row r="294" spans="1:13" ht="20.100000000000001" customHeight="1" x14ac:dyDescent="0.15">
      <c r="A294" s="1" t="s">
        <v>12526</v>
      </c>
      <c r="B294" s="1" t="s">
        <v>12728</v>
      </c>
      <c r="C294" s="1" t="s">
        <v>12829</v>
      </c>
      <c r="D294" s="1" t="s">
        <v>849</v>
      </c>
      <c r="E294" s="1" t="s">
        <v>51</v>
      </c>
      <c r="F294" s="1" t="s">
        <v>26832</v>
      </c>
      <c r="G294" s="1" t="s">
        <v>82</v>
      </c>
      <c r="H294" s="1" t="s">
        <v>83</v>
      </c>
      <c r="I294" s="1" t="s">
        <v>447</v>
      </c>
      <c r="J294" s="1" t="s">
        <v>7809</v>
      </c>
      <c r="K294" s="1" t="s">
        <v>12830</v>
      </c>
      <c r="L294" s="1"/>
      <c r="M294" s="20">
        <f t="shared" si="4"/>
        <v>0</v>
      </c>
    </row>
    <row r="295" spans="1:13" ht="20.100000000000001" customHeight="1" x14ac:dyDescent="0.15">
      <c r="A295" s="1" t="s">
        <v>12831</v>
      </c>
      <c r="B295" s="1" t="s">
        <v>12832</v>
      </c>
      <c r="C295" s="1" t="s">
        <v>12833</v>
      </c>
      <c r="D295" s="1" t="s">
        <v>849</v>
      </c>
      <c r="E295" s="1" t="s">
        <v>51</v>
      </c>
      <c r="F295" s="1" t="s">
        <v>26832</v>
      </c>
      <c r="G295" s="1" t="s">
        <v>82</v>
      </c>
      <c r="H295" s="1" t="s">
        <v>83</v>
      </c>
      <c r="I295" s="1" t="s">
        <v>447</v>
      </c>
      <c r="J295" s="1" t="s">
        <v>7809</v>
      </c>
      <c r="K295" s="1" t="s">
        <v>12834</v>
      </c>
      <c r="L295" s="1"/>
      <c r="M295" s="20">
        <f t="shared" si="4"/>
        <v>0</v>
      </c>
    </row>
    <row r="296" spans="1:13" ht="20.100000000000001" customHeight="1" x14ac:dyDescent="0.15">
      <c r="A296" s="1" t="s">
        <v>12831</v>
      </c>
      <c r="B296" s="1" t="s">
        <v>12835</v>
      </c>
      <c r="C296" s="1" t="s">
        <v>12836</v>
      </c>
      <c r="D296" s="1" t="s">
        <v>78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12837</v>
      </c>
      <c r="L296" s="1"/>
      <c r="M296" s="20">
        <f t="shared" si="4"/>
        <v>1</v>
      </c>
    </row>
    <row r="297" spans="1:13" ht="20.100000000000001" customHeight="1" x14ac:dyDescent="0.15">
      <c r="A297" s="1" t="s">
        <v>12831</v>
      </c>
      <c r="B297" s="1" t="s">
        <v>12835</v>
      </c>
      <c r="C297" s="1" t="s">
        <v>12838</v>
      </c>
      <c r="D297" s="1" t="s">
        <v>78</v>
      </c>
      <c r="E297" s="1" t="s">
        <v>51</v>
      </c>
      <c r="F297" s="1" t="s">
        <v>179</v>
      </c>
      <c r="G297" s="1" t="s">
        <v>82</v>
      </c>
      <c r="H297" s="1" t="s">
        <v>2038</v>
      </c>
      <c r="I297" s="1" t="s">
        <v>84</v>
      </c>
      <c r="J297" s="1" t="s">
        <v>6853</v>
      </c>
      <c r="K297" s="1" t="s">
        <v>12839</v>
      </c>
      <c r="L297" s="1"/>
      <c r="M297" s="20">
        <f t="shared" si="4"/>
        <v>0</v>
      </c>
    </row>
    <row r="298" spans="1:13" ht="20.100000000000001" customHeight="1" x14ac:dyDescent="0.15">
      <c r="A298" s="1" t="s">
        <v>12831</v>
      </c>
      <c r="B298" s="1" t="s">
        <v>12835</v>
      </c>
      <c r="C298" s="1" t="s">
        <v>12840</v>
      </c>
      <c r="D298" s="1" t="s">
        <v>78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84</v>
      </c>
      <c r="J298" s="1" t="s">
        <v>122</v>
      </c>
      <c r="K298" s="1" t="s">
        <v>12841</v>
      </c>
      <c r="L298" s="1"/>
      <c r="M298" s="20">
        <f t="shared" si="4"/>
        <v>1</v>
      </c>
    </row>
    <row r="299" spans="1:13" ht="20.100000000000001" customHeight="1" x14ac:dyDescent="0.15">
      <c r="A299" s="1" t="s">
        <v>12831</v>
      </c>
      <c r="B299" s="1" t="s">
        <v>12835</v>
      </c>
      <c r="C299" s="1" t="s">
        <v>12842</v>
      </c>
      <c r="D299" s="1" t="s">
        <v>78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12843</v>
      </c>
      <c r="L299" s="1"/>
      <c r="M299" s="20">
        <f t="shared" si="4"/>
        <v>1</v>
      </c>
    </row>
    <row r="300" spans="1:13" ht="20.100000000000001" customHeight="1" x14ac:dyDescent="0.15">
      <c r="A300" s="1" t="s">
        <v>12831</v>
      </c>
      <c r="B300" s="1" t="s">
        <v>12835</v>
      </c>
      <c r="C300" s="1" t="s">
        <v>12844</v>
      </c>
      <c r="D300" s="1" t="s">
        <v>78</v>
      </c>
      <c r="E300" s="1" t="s">
        <v>51</v>
      </c>
      <c r="F300" s="1" t="s">
        <v>179</v>
      </c>
      <c r="G300" s="1" t="s">
        <v>82</v>
      </c>
      <c r="H300" s="1" t="s">
        <v>2038</v>
      </c>
      <c r="I300" s="1" t="s">
        <v>84</v>
      </c>
      <c r="J300" s="1" t="s">
        <v>6853</v>
      </c>
      <c r="K300" s="1" t="s">
        <v>12845</v>
      </c>
      <c r="L300" s="1"/>
      <c r="M300" s="20">
        <f t="shared" si="4"/>
        <v>0</v>
      </c>
    </row>
    <row r="301" spans="1:13" ht="20.100000000000001" customHeight="1" x14ac:dyDescent="0.15">
      <c r="A301" s="1" t="s">
        <v>12831</v>
      </c>
      <c r="B301" s="1" t="s">
        <v>12835</v>
      </c>
      <c r="C301" s="1" t="s">
        <v>12846</v>
      </c>
      <c r="D301" s="1" t="s">
        <v>78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84</v>
      </c>
      <c r="J301" s="1" t="s">
        <v>122</v>
      </c>
      <c r="K301" s="1" t="s">
        <v>12847</v>
      </c>
      <c r="L301" s="1"/>
      <c r="M301" s="20">
        <f t="shared" si="4"/>
        <v>1</v>
      </c>
    </row>
    <row r="302" spans="1:13" ht="20.100000000000001" customHeight="1" x14ac:dyDescent="0.15">
      <c r="A302" s="1" t="s">
        <v>12831</v>
      </c>
      <c r="B302" s="1" t="s">
        <v>12835</v>
      </c>
      <c r="C302" s="1" t="s">
        <v>12848</v>
      </c>
      <c r="D302" s="1" t="s">
        <v>849</v>
      </c>
      <c r="E302" s="1" t="s">
        <v>51</v>
      </c>
      <c r="F302" s="1" t="s">
        <v>26832</v>
      </c>
      <c r="G302" s="1" t="s">
        <v>82</v>
      </c>
      <c r="H302" s="1" t="s">
        <v>83</v>
      </c>
      <c r="I302" s="1" t="s">
        <v>447</v>
      </c>
      <c r="J302" s="1" t="s">
        <v>7809</v>
      </c>
      <c r="K302" s="1" t="s">
        <v>12849</v>
      </c>
      <c r="L302" s="1"/>
      <c r="M302" s="20">
        <f t="shared" si="4"/>
        <v>0</v>
      </c>
    </row>
    <row r="303" spans="1:13" ht="20.100000000000001" customHeight="1" x14ac:dyDescent="0.15">
      <c r="A303" s="1" t="s">
        <v>12831</v>
      </c>
      <c r="B303" s="1" t="s">
        <v>12835</v>
      </c>
      <c r="C303" s="1" t="s">
        <v>12850</v>
      </c>
      <c r="D303" s="1" t="s">
        <v>849</v>
      </c>
      <c r="E303" s="1" t="s">
        <v>51</v>
      </c>
      <c r="F303" s="1" t="s">
        <v>26832</v>
      </c>
      <c r="G303" s="1" t="s">
        <v>82</v>
      </c>
      <c r="H303" s="1" t="s">
        <v>83</v>
      </c>
      <c r="I303" s="1" t="s">
        <v>447</v>
      </c>
      <c r="J303" s="1" t="s">
        <v>7809</v>
      </c>
      <c r="K303" s="1" t="s">
        <v>12851</v>
      </c>
      <c r="L303" s="1"/>
      <c r="M303" s="20">
        <f t="shared" si="4"/>
        <v>0</v>
      </c>
    </row>
    <row r="304" spans="1:13" ht="20.100000000000001" customHeight="1" x14ac:dyDescent="0.15">
      <c r="A304" s="1" t="s">
        <v>12831</v>
      </c>
      <c r="B304" s="1" t="s">
        <v>12835</v>
      </c>
      <c r="C304" s="1" t="s">
        <v>12852</v>
      </c>
      <c r="D304" s="1" t="s">
        <v>849</v>
      </c>
      <c r="E304" s="1" t="s">
        <v>51</v>
      </c>
      <c r="F304" s="1" t="s">
        <v>26832</v>
      </c>
      <c r="G304" s="1" t="s">
        <v>82</v>
      </c>
      <c r="H304" s="1" t="s">
        <v>83</v>
      </c>
      <c r="I304" s="1" t="s">
        <v>447</v>
      </c>
      <c r="J304" s="1" t="s">
        <v>7809</v>
      </c>
      <c r="K304" s="1" t="s">
        <v>12853</v>
      </c>
      <c r="L304" s="1"/>
      <c r="M304" s="20">
        <f t="shared" si="4"/>
        <v>0</v>
      </c>
    </row>
    <row r="305" spans="1:13" ht="20.100000000000001" customHeight="1" x14ac:dyDescent="0.15">
      <c r="A305" s="1" t="s">
        <v>12831</v>
      </c>
      <c r="B305" s="1" t="s">
        <v>12835</v>
      </c>
      <c r="C305" s="1" t="s">
        <v>12854</v>
      </c>
      <c r="D305" s="1" t="s">
        <v>849</v>
      </c>
      <c r="E305" s="1" t="s">
        <v>51</v>
      </c>
      <c r="F305" s="1" t="s">
        <v>26832</v>
      </c>
      <c r="G305" s="1" t="s">
        <v>82</v>
      </c>
      <c r="H305" s="1" t="s">
        <v>83</v>
      </c>
      <c r="I305" s="1" t="s">
        <v>447</v>
      </c>
      <c r="J305" s="1" t="s">
        <v>7809</v>
      </c>
      <c r="K305" s="1" t="s">
        <v>12855</v>
      </c>
      <c r="L305" s="1"/>
      <c r="M305" s="20">
        <f t="shared" si="4"/>
        <v>0</v>
      </c>
    </row>
    <row r="306" spans="1:13" ht="20.100000000000001" customHeight="1" x14ac:dyDescent="0.15">
      <c r="A306" s="1" t="s">
        <v>12831</v>
      </c>
      <c r="B306" s="1" t="s">
        <v>12835</v>
      </c>
      <c r="C306" s="1" t="s">
        <v>12856</v>
      </c>
      <c r="D306" s="1" t="s">
        <v>849</v>
      </c>
      <c r="E306" s="1" t="s">
        <v>51</v>
      </c>
      <c r="F306" s="1" t="s">
        <v>26832</v>
      </c>
      <c r="G306" s="1" t="s">
        <v>82</v>
      </c>
      <c r="H306" s="1" t="s">
        <v>83</v>
      </c>
      <c r="I306" s="1" t="s">
        <v>447</v>
      </c>
      <c r="J306" s="1" t="s">
        <v>7809</v>
      </c>
      <c r="K306" s="1" t="s">
        <v>12857</v>
      </c>
      <c r="L306" s="1"/>
      <c r="M306" s="20">
        <f t="shared" si="4"/>
        <v>0</v>
      </c>
    </row>
    <row r="307" spans="1:13" ht="20.100000000000001" customHeight="1" x14ac:dyDescent="0.15">
      <c r="A307" s="1" t="s">
        <v>12831</v>
      </c>
      <c r="B307" s="1" t="s">
        <v>12858</v>
      </c>
      <c r="C307" s="1" t="s">
        <v>12859</v>
      </c>
      <c r="D307" s="1" t="s">
        <v>50</v>
      </c>
      <c r="E307" s="1" t="s">
        <v>51</v>
      </c>
      <c r="F307" s="1" t="s">
        <v>51</v>
      </c>
      <c r="G307" s="1" t="s">
        <v>82</v>
      </c>
      <c r="H307" s="1" t="s">
        <v>729</v>
      </c>
      <c r="I307" s="1" t="s">
        <v>447</v>
      </c>
      <c r="J307" s="1" t="s">
        <v>2362</v>
      </c>
      <c r="K307" s="1" t="s">
        <v>12860</v>
      </c>
      <c r="L307" s="1"/>
      <c r="M307" s="20">
        <f t="shared" si="4"/>
        <v>1</v>
      </c>
    </row>
    <row r="308" spans="1:13" ht="20.100000000000001" customHeight="1" x14ac:dyDescent="0.15">
      <c r="A308" s="1" t="s">
        <v>12831</v>
      </c>
      <c r="B308" s="1" t="s">
        <v>12858</v>
      </c>
      <c r="C308" s="1" t="s">
        <v>12861</v>
      </c>
      <c r="D308" s="1" t="s">
        <v>50</v>
      </c>
      <c r="E308" s="1" t="s">
        <v>51</v>
      </c>
      <c r="F308" s="1" t="s">
        <v>51</v>
      </c>
      <c r="G308" s="1" t="s">
        <v>82</v>
      </c>
      <c r="H308" s="1" t="s">
        <v>729</v>
      </c>
      <c r="I308" s="1" t="s">
        <v>447</v>
      </c>
      <c r="J308" s="1" t="s">
        <v>2362</v>
      </c>
      <c r="K308" s="1" t="s">
        <v>12862</v>
      </c>
      <c r="L308" s="1"/>
      <c r="M308" s="20">
        <f t="shared" si="4"/>
        <v>1</v>
      </c>
    </row>
    <row r="309" spans="1:13" ht="20.100000000000001" customHeight="1" x14ac:dyDescent="0.15">
      <c r="A309" s="1" t="s">
        <v>12831</v>
      </c>
      <c r="B309" s="1" t="s">
        <v>12858</v>
      </c>
      <c r="C309" s="1" t="s">
        <v>12863</v>
      </c>
      <c r="D309" s="1" t="s">
        <v>50</v>
      </c>
      <c r="E309" s="1" t="s">
        <v>51</v>
      </c>
      <c r="F309" s="1" t="s">
        <v>51</v>
      </c>
      <c r="G309" s="1" t="s">
        <v>82</v>
      </c>
      <c r="H309" s="1" t="s">
        <v>729</v>
      </c>
      <c r="I309" s="1" t="s">
        <v>447</v>
      </c>
      <c r="J309" s="1" t="s">
        <v>2362</v>
      </c>
      <c r="K309" s="1" t="s">
        <v>12864</v>
      </c>
      <c r="L309" s="1"/>
      <c r="M309" s="20">
        <f t="shared" si="4"/>
        <v>1</v>
      </c>
    </row>
    <row r="310" spans="1:13" ht="20.100000000000001" customHeight="1" x14ac:dyDescent="0.15">
      <c r="A310" s="1" t="s">
        <v>12831</v>
      </c>
      <c r="B310" s="1" t="s">
        <v>12858</v>
      </c>
      <c r="C310" s="1" t="s">
        <v>12865</v>
      </c>
      <c r="D310" s="1" t="s">
        <v>50</v>
      </c>
      <c r="E310" s="1" t="s">
        <v>51</v>
      </c>
      <c r="F310" s="1" t="s">
        <v>51</v>
      </c>
      <c r="G310" s="1" t="s">
        <v>82</v>
      </c>
      <c r="H310" s="1" t="s">
        <v>729</v>
      </c>
      <c r="I310" s="1" t="s">
        <v>447</v>
      </c>
      <c r="J310" s="1" t="s">
        <v>2362</v>
      </c>
      <c r="K310" s="1" t="s">
        <v>12866</v>
      </c>
      <c r="L310" s="1"/>
      <c r="M310" s="20">
        <f t="shared" si="4"/>
        <v>1</v>
      </c>
    </row>
    <row r="311" spans="1:13" ht="20.100000000000001" customHeight="1" x14ac:dyDescent="0.15">
      <c r="A311" s="1" t="s">
        <v>12831</v>
      </c>
      <c r="B311" s="1" t="s">
        <v>12858</v>
      </c>
      <c r="C311" s="1" t="s">
        <v>12867</v>
      </c>
      <c r="D311" s="1" t="s">
        <v>50</v>
      </c>
      <c r="E311" s="1" t="s">
        <v>51</v>
      </c>
      <c r="F311" s="1" t="s">
        <v>51</v>
      </c>
      <c r="G311" s="1" t="s">
        <v>82</v>
      </c>
      <c r="H311" s="1" t="s">
        <v>729</v>
      </c>
      <c r="I311" s="1" t="s">
        <v>447</v>
      </c>
      <c r="J311" s="1" t="s">
        <v>2362</v>
      </c>
      <c r="K311" s="1" t="s">
        <v>12868</v>
      </c>
      <c r="L311" s="1"/>
      <c r="M311" s="20">
        <f t="shared" si="4"/>
        <v>1</v>
      </c>
    </row>
    <row r="312" spans="1:13" ht="20.100000000000001" customHeight="1" x14ac:dyDescent="0.15">
      <c r="A312" s="1" t="s">
        <v>12831</v>
      </c>
      <c r="B312" s="1" t="s">
        <v>12858</v>
      </c>
      <c r="C312" s="1" t="s">
        <v>12869</v>
      </c>
      <c r="D312" s="1" t="s">
        <v>50</v>
      </c>
      <c r="E312" s="1" t="s">
        <v>51</v>
      </c>
      <c r="F312" s="1" t="s">
        <v>51</v>
      </c>
      <c r="G312" s="1" t="s">
        <v>82</v>
      </c>
      <c r="H312" s="1" t="s">
        <v>729</v>
      </c>
      <c r="I312" s="1" t="s">
        <v>447</v>
      </c>
      <c r="J312" s="1" t="s">
        <v>2362</v>
      </c>
      <c r="K312" s="1" t="s">
        <v>12870</v>
      </c>
      <c r="L312" s="1"/>
      <c r="M312" s="20">
        <f t="shared" si="4"/>
        <v>1</v>
      </c>
    </row>
    <row r="313" spans="1:13" ht="20.100000000000001" customHeight="1" x14ac:dyDescent="0.15">
      <c r="A313" s="1" t="s">
        <v>12831</v>
      </c>
      <c r="B313" s="1" t="s">
        <v>12858</v>
      </c>
      <c r="C313" s="1" t="s">
        <v>12871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729</v>
      </c>
      <c r="I313" s="1" t="s">
        <v>447</v>
      </c>
      <c r="J313" s="1" t="s">
        <v>2362</v>
      </c>
      <c r="K313" s="1" t="s">
        <v>12872</v>
      </c>
      <c r="L313" s="1"/>
      <c r="M313" s="20">
        <f t="shared" si="4"/>
        <v>1</v>
      </c>
    </row>
    <row r="314" spans="1:13" ht="20.100000000000001" customHeight="1" x14ac:dyDescent="0.15">
      <c r="A314" s="1" t="s">
        <v>12831</v>
      </c>
      <c r="B314" s="1" t="s">
        <v>12858</v>
      </c>
      <c r="C314" s="1" t="s">
        <v>12873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729</v>
      </c>
      <c r="I314" s="1" t="s">
        <v>447</v>
      </c>
      <c r="J314" s="1" t="s">
        <v>2362</v>
      </c>
      <c r="K314" s="1" t="s">
        <v>12874</v>
      </c>
      <c r="L314" s="1"/>
      <c r="M314" s="20">
        <f t="shared" si="4"/>
        <v>1</v>
      </c>
    </row>
    <row r="315" spans="1:13" ht="20.100000000000001" customHeight="1" x14ac:dyDescent="0.15">
      <c r="A315" s="1" t="s">
        <v>12831</v>
      </c>
      <c r="B315" s="1" t="s">
        <v>12858</v>
      </c>
      <c r="C315" s="1" t="s">
        <v>12875</v>
      </c>
      <c r="D315" s="1" t="s">
        <v>50</v>
      </c>
      <c r="E315" s="1" t="s">
        <v>51</v>
      </c>
      <c r="F315" s="1" t="s">
        <v>51</v>
      </c>
      <c r="G315" s="1" t="s">
        <v>82</v>
      </c>
      <c r="H315" s="1" t="s">
        <v>729</v>
      </c>
      <c r="I315" s="1" t="s">
        <v>447</v>
      </c>
      <c r="J315" s="1" t="s">
        <v>2362</v>
      </c>
      <c r="K315" s="1" t="s">
        <v>12876</v>
      </c>
      <c r="L315" s="1"/>
      <c r="M315" s="20">
        <f t="shared" si="4"/>
        <v>1</v>
      </c>
    </row>
    <row r="316" spans="1:13" ht="20.100000000000001" customHeight="1" x14ac:dyDescent="0.15">
      <c r="A316" s="1" t="s">
        <v>12831</v>
      </c>
      <c r="B316" s="1" t="s">
        <v>12858</v>
      </c>
      <c r="C316" s="1" t="s">
        <v>12877</v>
      </c>
      <c r="D316" s="1" t="s">
        <v>50</v>
      </c>
      <c r="E316" s="1" t="s">
        <v>51</v>
      </c>
      <c r="F316" s="1" t="s">
        <v>51</v>
      </c>
      <c r="G316" s="1" t="s">
        <v>82</v>
      </c>
      <c r="H316" s="1" t="s">
        <v>729</v>
      </c>
      <c r="I316" s="1" t="s">
        <v>447</v>
      </c>
      <c r="J316" s="1" t="s">
        <v>2362</v>
      </c>
      <c r="K316" s="1" t="s">
        <v>12878</v>
      </c>
      <c r="L316" s="1"/>
      <c r="M316" s="20">
        <f t="shared" si="4"/>
        <v>1</v>
      </c>
    </row>
    <row r="317" spans="1:13" ht="20.100000000000001" customHeight="1" x14ac:dyDescent="0.15">
      <c r="A317" s="1" t="s">
        <v>12831</v>
      </c>
      <c r="B317" s="1" t="s">
        <v>12858</v>
      </c>
      <c r="C317" s="1" t="s">
        <v>12879</v>
      </c>
      <c r="D317" s="1" t="s">
        <v>50</v>
      </c>
      <c r="E317" s="1" t="s">
        <v>51</v>
      </c>
      <c r="F317" s="1" t="s">
        <v>51</v>
      </c>
      <c r="G317" s="1" t="s">
        <v>82</v>
      </c>
      <c r="H317" s="1" t="s">
        <v>729</v>
      </c>
      <c r="I317" s="1" t="s">
        <v>447</v>
      </c>
      <c r="J317" s="1" t="s">
        <v>2362</v>
      </c>
      <c r="K317" s="1" t="s">
        <v>12880</v>
      </c>
      <c r="L317" s="1"/>
      <c r="M317" s="20">
        <f t="shared" si="4"/>
        <v>1</v>
      </c>
    </row>
    <row r="318" spans="1:13" ht="20.100000000000001" customHeight="1" x14ac:dyDescent="0.15">
      <c r="A318" s="1" t="s">
        <v>12831</v>
      </c>
      <c r="B318" s="1" t="s">
        <v>12858</v>
      </c>
      <c r="C318" s="1" t="s">
        <v>12881</v>
      </c>
      <c r="D318" s="1" t="s">
        <v>50</v>
      </c>
      <c r="E318" s="1" t="s">
        <v>51</v>
      </c>
      <c r="F318" s="1" t="s">
        <v>51</v>
      </c>
      <c r="G318" s="1" t="s">
        <v>82</v>
      </c>
      <c r="H318" s="1" t="s">
        <v>729</v>
      </c>
      <c r="I318" s="1" t="s">
        <v>447</v>
      </c>
      <c r="J318" s="1" t="s">
        <v>2362</v>
      </c>
      <c r="K318" s="1" t="s">
        <v>12882</v>
      </c>
      <c r="L318" s="1"/>
      <c r="M318" s="20">
        <f t="shared" si="4"/>
        <v>1</v>
      </c>
    </row>
    <row r="319" spans="1:13" ht="20.100000000000001" customHeight="1" x14ac:dyDescent="0.15">
      <c r="A319" s="1" t="s">
        <v>12831</v>
      </c>
      <c r="B319" s="1" t="s">
        <v>12858</v>
      </c>
      <c r="C319" s="1" t="s">
        <v>12883</v>
      </c>
      <c r="D319" s="1" t="s">
        <v>50</v>
      </c>
      <c r="E319" s="1" t="s">
        <v>51</v>
      </c>
      <c r="F319" s="1" t="s">
        <v>51</v>
      </c>
      <c r="G319" s="1" t="s">
        <v>82</v>
      </c>
      <c r="H319" s="1" t="s">
        <v>729</v>
      </c>
      <c r="I319" s="1" t="s">
        <v>447</v>
      </c>
      <c r="J319" s="1" t="s">
        <v>2362</v>
      </c>
      <c r="K319" s="1" t="s">
        <v>12884</v>
      </c>
      <c r="L319" s="1"/>
      <c r="M319" s="20">
        <f t="shared" si="4"/>
        <v>1</v>
      </c>
    </row>
    <row r="320" spans="1:13" ht="20.100000000000001" customHeight="1" x14ac:dyDescent="0.15">
      <c r="A320" s="1" t="s">
        <v>12831</v>
      </c>
      <c r="B320" s="1" t="s">
        <v>12858</v>
      </c>
      <c r="C320" s="1" t="s">
        <v>12885</v>
      </c>
      <c r="D320" s="1" t="s">
        <v>50</v>
      </c>
      <c r="E320" s="1" t="s">
        <v>51</v>
      </c>
      <c r="F320" s="1" t="s">
        <v>51</v>
      </c>
      <c r="G320" s="1" t="s">
        <v>82</v>
      </c>
      <c r="H320" s="1" t="s">
        <v>729</v>
      </c>
      <c r="I320" s="1" t="s">
        <v>447</v>
      </c>
      <c r="J320" s="1" t="s">
        <v>2362</v>
      </c>
      <c r="K320" s="1" t="s">
        <v>12886</v>
      </c>
      <c r="L320" s="1"/>
      <c r="M320" s="20">
        <f t="shared" si="4"/>
        <v>1</v>
      </c>
    </row>
    <row r="321" spans="1:13" ht="20.100000000000001" customHeight="1" x14ac:dyDescent="0.15">
      <c r="A321" s="1" t="s">
        <v>12831</v>
      </c>
      <c r="B321" s="1" t="s">
        <v>12858</v>
      </c>
      <c r="C321" s="1" t="s">
        <v>12887</v>
      </c>
      <c r="D321" s="1" t="s">
        <v>50</v>
      </c>
      <c r="E321" s="1" t="s">
        <v>51</v>
      </c>
      <c r="F321" s="1" t="s">
        <v>51</v>
      </c>
      <c r="G321" s="1" t="s">
        <v>82</v>
      </c>
      <c r="H321" s="1" t="s">
        <v>729</v>
      </c>
      <c r="I321" s="1" t="s">
        <v>447</v>
      </c>
      <c r="J321" s="1" t="s">
        <v>2362</v>
      </c>
      <c r="K321" s="1" t="s">
        <v>12888</v>
      </c>
      <c r="L321" s="1"/>
      <c r="M321" s="20">
        <f t="shared" si="4"/>
        <v>1</v>
      </c>
    </row>
    <row r="322" spans="1:13" ht="20.100000000000001" customHeight="1" x14ac:dyDescent="0.15">
      <c r="A322" s="1" t="s">
        <v>12831</v>
      </c>
      <c r="B322" s="1" t="s">
        <v>12858</v>
      </c>
      <c r="C322" s="1" t="s">
        <v>12889</v>
      </c>
      <c r="D322" s="1" t="s">
        <v>50</v>
      </c>
      <c r="E322" s="1" t="s">
        <v>51</v>
      </c>
      <c r="F322" s="1" t="s">
        <v>51</v>
      </c>
      <c r="G322" s="1" t="s">
        <v>82</v>
      </c>
      <c r="H322" s="1" t="s">
        <v>729</v>
      </c>
      <c r="I322" s="1" t="s">
        <v>447</v>
      </c>
      <c r="J322" s="1" t="s">
        <v>2362</v>
      </c>
      <c r="K322" s="1" t="s">
        <v>12890</v>
      </c>
      <c r="L322" s="1"/>
      <c r="M322" s="20">
        <f t="shared" si="4"/>
        <v>1</v>
      </c>
    </row>
    <row r="323" spans="1:13" ht="20.100000000000001" customHeight="1" x14ac:dyDescent="0.15">
      <c r="A323" s="1" t="s">
        <v>12831</v>
      </c>
      <c r="B323" s="1" t="s">
        <v>12858</v>
      </c>
      <c r="C323" s="1" t="s">
        <v>12891</v>
      </c>
      <c r="D323" s="1" t="s">
        <v>50</v>
      </c>
      <c r="E323" s="1" t="s">
        <v>51</v>
      </c>
      <c r="F323" s="1" t="s">
        <v>51</v>
      </c>
      <c r="G323" s="1" t="s">
        <v>82</v>
      </c>
      <c r="H323" s="1" t="s">
        <v>729</v>
      </c>
      <c r="I323" s="1" t="s">
        <v>447</v>
      </c>
      <c r="J323" s="1" t="s">
        <v>2362</v>
      </c>
      <c r="K323" s="1" t="s">
        <v>12892</v>
      </c>
      <c r="L323" s="1"/>
      <c r="M323" s="20">
        <f t="shared" si="4"/>
        <v>1</v>
      </c>
    </row>
    <row r="324" spans="1:13" ht="20.100000000000001" customHeight="1" x14ac:dyDescent="0.15">
      <c r="A324" s="1" t="s">
        <v>12831</v>
      </c>
      <c r="B324" s="1" t="s">
        <v>12858</v>
      </c>
      <c r="C324" s="1" t="s">
        <v>12893</v>
      </c>
      <c r="D324" s="1" t="s">
        <v>50</v>
      </c>
      <c r="E324" s="1" t="s">
        <v>51</v>
      </c>
      <c r="F324" s="1" t="s">
        <v>51</v>
      </c>
      <c r="G324" s="1" t="s">
        <v>82</v>
      </c>
      <c r="H324" s="1" t="s">
        <v>729</v>
      </c>
      <c r="I324" s="1" t="s">
        <v>447</v>
      </c>
      <c r="J324" s="1" t="s">
        <v>2362</v>
      </c>
      <c r="K324" s="1" t="s">
        <v>12894</v>
      </c>
      <c r="L324" s="1"/>
      <c r="M324" s="20">
        <f t="shared" si="4"/>
        <v>1</v>
      </c>
    </row>
    <row r="325" spans="1:13" ht="20.100000000000001" customHeight="1" x14ac:dyDescent="0.15">
      <c r="A325" s="1" t="s">
        <v>12831</v>
      </c>
      <c r="B325" s="1" t="s">
        <v>12858</v>
      </c>
      <c r="C325" s="1" t="s">
        <v>12895</v>
      </c>
      <c r="D325" s="1" t="s">
        <v>50</v>
      </c>
      <c r="E325" s="1" t="s">
        <v>51</v>
      </c>
      <c r="F325" s="1" t="s">
        <v>51</v>
      </c>
      <c r="G325" s="1" t="s">
        <v>82</v>
      </c>
      <c r="H325" s="1" t="s">
        <v>729</v>
      </c>
      <c r="I325" s="1" t="s">
        <v>447</v>
      </c>
      <c r="J325" s="1" t="s">
        <v>2362</v>
      </c>
      <c r="K325" s="1" t="s">
        <v>12896</v>
      </c>
      <c r="L325" s="1"/>
      <c r="M325" s="20">
        <f t="shared" si="4"/>
        <v>1</v>
      </c>
    </row>
    <row r="326" spans="1:13" ht="20.100000000000001" customHeight="1" x14ac:dyDescent="0.15">
      <c r="A326" s="1" t="s">
        <v>12831</v>
      </c>
      <c r="B326" s="1" t="s">
        <v>12858</v>
      </c>
      <c r="C326" s="1" t="s">
        <v>12897</v>
      </c>
      <c r="D326" s="1" t="s">
        <v>50</v>
      </c>
      <c r="E326" s="1" t="s">
        <v>51</v>
      </c>
      <c r="F326" s="1" t="s">
        <v>51</v>
      </c>
      <c r="G326" s="1" t="s">
        <v>82</v>
      </c>
      <c r="H326" s="1" t="s">
        <v>729</v>
      </c>
      <c r="I326" s="1" t="s">
        <v>447</v>
      </c>
      <c r="J326" s="1" t="s">
        <v>2362</v>
      </c>
      <c r="K326" s="1" t="s">
        <v>12898</v>
      </c>
      <c r="L326" s="1"/>
      <c r="M326" s="20">
        <f t="shared" si="4"/>
        <v>1</v>
      </c>
    </row>
    <row r="327" spans="1:13" ht="20.100000000000001" customHeight="1" x14ac:dyDescent="0.15">
      <c r="A327" s="1" t="s">
        <v>12831</v>
      </c>
      <c r="B327" s="1" t="s">
        <v>12858</v>
      </c>
      <c r="C327" s="1" t="s">
        <v>12899</v>
      </c>
      <c r="D327" s="1" t="s">
        <v>50</v>
      </c>
      <c r="E327" s="1" t="s">
        <v>51</v>
      </c>
      <c r="F327" s="1" t="s">
        <v>51</v>
      </c>
      <c r="G327" s="1" t="s">
        <v>82</v>
      </c>
      <c r="H327" s="1" t="s">
        <v>729</v>
      </c>
      <c r="I327" s="1" t="s">
        <v>447</v>
      </c>
      <c r="J327" s="1" t="s">
        <v>2362</v>
      </c>
      <c r="K327" s="1" t="s">
        <v>12900</v>
      </c>
      <c r="L327" s="1"/>
      <c r="M327" s="20">
        <f t="shared" si="4"/>
        <v>1</v>
      </c>
    </row>
    <row r="328" spans="1:13" ht="20.100000000000001" customHeight="1" x14ac:dyDescent="0.15">
      <c r="A328" s="1" t="s">
        <v>12831</v>
      </c>
      <c r="B328" s="1" t="s">
        <v>12858</v>
      </c>
      <c r="C328" s="1" t="s">
        <v>12901</v>
      </c>
      <c r="D328" s="1" t="s">
        <v>50</v>
      </c>
      <c r="E328" s="1" t="s">
        <v>51</v>
      </c>
      <c r="F328" s="1" t="s">
        <v>51</v>
      </c>
      <c r="G328" s="1" t="s">
        <v>82</v>
      </c>
      <c r="H328" s="1" t="s">
        <v>729</v>
      </c>
      <c r="I328" s="1" t="s">
        <v>447</v>
      </c>
      <c r="J328" s="1" t="s">
        <v>2362</v>
      </c>
      <c r="K328" s="1" t="s">
        <v>12902</v>
      </c>
      <c r="L328" s="1"/>
      <c r="M328" s="20">
        <f t="shared" ref="M328:M391" si="5">IF(F328="○",1,0)</f>
        <v>1</v>
      </c>
    </row>
    <row r="329" spans="1:13" ht="20.100000000000001" customHeight="1" x14ac:dyDescent="0.15">
      <c r="A329" s="1" t="s">
        <v>12831</v>
      </c>
      <c r="B329" s="1" t="s">
        <v>12858</v>
      </c>
      <c r="C329" s="1" t="s">
        <v>12903</v>
      </c>
      <c r="D329" s="1" t="s">
        <v>50</v>
      </c>
      <c r="E329" s="1" t="s">
        <v>51</v>
      </c>
      <c r="F329" s="1" t="s">
        <v>51</v>
      </c>
      <c r="G329" s="1" t="s">
        <v>82</v>
      </c>
      <c r="H329" s="1" t="s">
        <v>729</v>
      </c>
      <c r="I329" s="1" t="s">
        <v>447</v>
      </c>
      <c r="J329" s="1" t="s">
        <v>2362</v>
      </c>
      <c r="K329" s="1" t="s">
        <v>12904</v>
      </c>
      <c r="L329" s="1"/>
      <c r="M329" s="20">
        <f t="shared" si="5"/>
        <v>1</v>
      </c>
    </row>
    <row r="330" spans="1:13" ht="20.100000000000001" customHeight="1" x14ac:dyDescent="0.15">
      <c r="A330" s="1" t="s">
        <v>12831</v>
      </c>
      <c r="B330" s="1" t="s">
        <v>12858</v>
      </c>
      <c r="C330" s="1" t="s">
        <v>12905</v>
      </c>
      <c r="D330" s="1" t="s">
        <v>78</v>
      </c>
      <c r="E330" s="1" t="s">
        <v>51</v>
      </c>
      <c r="F330" s="1" t="s">
        <v>51</v>
      </c>
      <c r="G330" s="1" t="s">
        <v>82</v>
      </c>
      <c r="H330" s="1" t="s">
        <v>729</v>
      </c>
      <c r="I330" s="1" t="s">
        <v>447</v>
      </c>
      <c r="J330" s="1" t="s">
        <v>2362</v>
      </c>
      <c r="K330" s="1" t="s">
        <v>12906</v>
      </c>
      <c r="L330" s="1"/>
      <c r="M330" s="20">
        <f t="shared" si="5"/>
        <v>1</v>
      </c>
    </row>
    <row r="331" spans="1:13" ht="20.100000000000001" customHeight="1" x14ac:dyDescent="0.15">
      <c r="A331" s="1" t="s">
        <v>12831</v>
      </c>
      <c r="B331" s="1" t="s">
        <v>12858</v>
      </c>
      <c r="C331" s="1" t="s">
        <v>12907</v>
      </c>
      <c r="D331" s="1" t="s">
        <v>78</v>
      </c>
      <c r="E331" s="1" t="s">
        <v>51</v>
      </c>
      <c r="F331" s="1" t="s">
        <v>51</v>
      </c>
      <c r="G331" s="1" t="s">
        <v>82</v>
      </c>
      <c r="H331" s="1" t="s">
        <v>729</v>
      </c>
      <c r="I331" s="1" t="s">
        <v>447</v>
      </c>
      <c r="J331" s="1" t="s">
        <v>2362</v>
      </c>
      <c r="K331" s="1" t="s">
        <v>12908</v>
      </c>
      <c r="L331" s="1"/>
      <c r="M331" s="20">
        <f t="shared" si="5"/>
        <v>1</v>
      </c>
    </row>
    <row r="332" spans="1:13" ht="20.100000000000001" customHeight="1" x14ac:dyDescent="0.15">
      <c r="A332" s="1" t="s">
        <v>12831</v>
      </c>
      <c r="B332" s="1" t="s">
        <v>12858</v>
      </c>
      <c r="C332" s="1" t="s">
        <v>12909</v>
      </c>
      <c r="D332" s="1" t="s">
        <v>78</v>
      </c>
      <c r="E332" s="1" t="s">
        <v>51</v>
      </c>
      <c r="F332" s="1" t="s">
        <v>51</v>
      </c>
      <c r="G332" s="1" t="s">
        <v>82</v>
      </c>
      <c r="H332" s="1" t="s">
        <v>729</v>
      </c>
      <c r="I332" s="1" t="s">
        <v>447</v>
      </c>
      <c r="J332" s="1" t="s">
        <v>2362</v>
      </c>
      <c r="K332" s="1" t="s">
        <v>12910</v>
      </c>
      <c r="L332" s="1"/>
      <c r="M332" s="20">
        <f t="shared" si="5"/>
        <v>1</v>
      </c>
    </row>
    <row r="333" spans="1:13" ht="20.100000000000001" customHeight="1" x14ac:dyDescent="0.15">
      <c r="A333" s="1" t="s">
        <v>12831</v>
      </c>
      <c r="B333" s="1" t="s">
        <v>12858</v>
      </c>
      <c r="C333" s="1" t="s">
        <v>12911</v>
      </c>
      <c r="D333" s="1" t="s">
        <v>78</v>
      </c>
      <c r="E333" s="1" t="s">
        <v>51</v>
      </c>
      <c r="F333" s="1" t="s">
        <v>51</v>
      </c>
      <c r="G333" s="1" t="s">
        <v>82</v>
      </c>
      <c r="H333" s="1" t="s">
        <v>729</v>
      </c>
      <c r="I333" s="1" t="s">
        <v>447</v>
      </c>
      <c r="J333" s="1" t="s">
        <v>2362</v>
      </c>
      <c r="K333" s="1" t="s">
        <v>12912</v>
      </c>
      <c r="L333" s="1"/>
      <c r="M333" s="20">
        <f t="shared" si="5"/>
        <v>1</v>
      </c>
    </row>
    <row r="334" spans="1:13" ht="20.100000000000001" customHeight="1" x14ac:dyDescent="0.15">
      <c r="A334" s="1" t="s">
        <v>12831</v>
      </c>
      <c r="B334" s="1" t="s">
        <v>12858</v>
      </c>
      <c r="C334" s="1" t="s">
        <v>12913</v>
      </c>
      <c r="D334" s="1" t="s">
        <v>78</v>
      </c>
      <c r="E334" s="1" t="s">
        <v>51</v>
      </c>
      <c r="F334" s="1" t="s">
        <v>51</v>
      </c>
      <c r="G334" s="1" t="s">
        <v>82</v>
      </c>
      <c r="H334" s="1" t="s">
        <v>729</v>
      </c>
      <c r="I334" s="1" t="s">
        <v>447</v>
      </c>
      <c r="J334" s="1" t="s">
        <v>2362</v>
      </c>
      <c r="K334" s="1" t="s">
        <v>12914</v>
      </c>
      <c r="L334" s="1"/>
      <c r="M334" s="20">
        <f t="shared" si="5"/>
        <v>1</v>
      </c>
    </row>
    <row r="335" spans="1:13" ht="20.100000000000001" customHeight="1" x14ac:dyDescent="0.15">
      <c r="A335" s="1" t="s">
        <v>12831</v>
      </c>
      <c r="B335" s="1" t="s">
        <v>12858</v>
      </c>
      <c r="C335" s="1" t="s">
        <v>12915</v>
      </c>
      <c r="D335" s="1" t="s">
        <v>78</v>
      </c>
      <c r="E335" s="1" t="s">
        <v>51</v>
      </c>
      <c r="F335" s="1" t="s">
        <v>179</v>
      </c>
      <c r="G335" s="1" t="s">
        <v>82</v>
      </c>
      <c r="H335" s="1" t="s">
        <v>212</v>
      </c>
      <c r="I335" s="1" t="s">
        <v>84</v>
      </c>
      <c r="J335" s="1" t="s">
        <v>122</v>
      </c>
      <c r="K335" s="1" t="s">
        <v>12916</v>
      </c>
      <c r="L335" s="1"/>
      <c r="M335" s="20">
        <f t="shared" si="5"/>
        <v>0</v>
      </c>
    </row>
    <row r="336" spans="1:13" ht="20.100000000000001" customHeight="1" x14ac:dyDescent="0.15">
      <c r="A336" s="1" t="s">
        <v>12831</v>
      </c>
      <c r="B336" s="1" t="s">
        <v>12858</v>
      </c>
      <c r="C336" s="1" t="s">
        <v>12917</v>
      </c>
      <c r="D336" s="1" t="s">
        <v>78</v>
      </c>
      <c r="E336" s="1" t="s">
        <v>51</v>
      </c>
      <c r="F336" s="1" t="s">
        <v>179</v>
      </c>
      <c r="G336" s="1" t="s">
        <v>82</v>
      </c>
      <c r="H336" s="1" t="s">
        <v>212</v>
      </c>
      <c r="I336" s="1" t="s">
        <v>84</v>
      </c>
      <c r="J336" s="1" t="s">
        <v>122</v>
      </c>
      <c r="K336" s="1" t="s">
        <v>12918</v>
      </c>
      <c r="L336" s="1"/>
      <c r="M336" s="20">
        <f t="shared" si="5"/>
        <v>0</v>
      </c>
    </row>
    <row r="337" spans="1:13" ht="20.100000000000001" customHeight="1" x14ac:dyDescent="0.15">
      <c r="A337" s="1" t="s">
        <v>12831</v>
      </c>
      <c r="B337" s="1" t="s">
        <v>12858</v>
      </c>
      <c r="C337" s="1" t="s">
        <v>12919</v>
      </c>
      <c r="D337" s="1" t="s">
        <v>78</v>
      </c>
      <c r="E337" s="1" t="s">
        <v>51</v>
      </c>
      <c r="F337" s="1" t="s">
        <v>51</v>
      </c>
      <c r="G337" s="1" t="s">
        <v>82</v>
      </c>
      <c r="H337" s="1" t="s">
        <v>729</v>
      </c>
      <c r="I337" s="1" t="s">
        <v>447</v>
      </c>
      <c r="J337" s="1" t="s">
        <v>2362</v>
      </c>
      <c r="K337" s="1" t="s">
        <v>12920</v>
      </c>
      <c r="L337" s="1"/>
      <c r="M337" s="20">
        <f t="shared" si="5"/>
        <v>1</v>
      </c>
    </row>
    <row r="338" spans="1:13" ht="20.100000000000001" customHeight="1" x14ac:dyDescent="0.15">
      <c r="A338" s="1" t="s">
        <v>12831</v>
      </c>
      <c r="B338" s="1" t="s">
        <v>12858</v>
      </c>
      <c r="C338" s="1" t="s">
        <v>12921</v>
      </c>
      <c r="D338" s="1" t="s">
        <v>78</v>
      </c>
      <c r="E338" s="1" t="s">
        <v>51</v>
      </c>
      <c r="F338" s="1" t="s">
        <v>51</v>
      </c>
      <c r="G338" s="1" t="s">
        <v>82</v>
      </c>
      <c r="H338" s="1" t="s">
        <v>729</v>
      </c>
      <c r="I338" s="1" t="s">
        <v>447</v>
      </c>
      <c r="J338" s="1" t="s">
        <v>2362</v>
      </c>
      <c r="K338" s="1" t="s">
        <v>12922</v>
      </c>
      <c r="L338" s="1"/>
      <c r="M338" s="20">
        <f t="shared" si="5"/>
        <v>1</v>
      </c>
    </row>
    <row r="339" spans="1:13" ht="20.100000000000001" customHeight="1" x14ac:dyDescent="0.15">
      <c r="A339" s="1" t="s">
        <v>12831</v>
      </c>
      <c r="B339" s="1" t="s">
        <v>12858</v>
      </c>
      <c r="C339" s="1" t="s">
        <v>12923</v>
      </c>
      <c r="D339" s="1" t="s">
        <v>78</v>
      </c>
      <c r="E339" s="1" t="s">
        <v>51</v>
      </c>
      <c r="F339" s="1" t="s">
        <v>179</v>
      </c>
      <c r="G339" s="1" t="s">
        <v>82</v>
      </c>
      <c r="H339" s="1" t="s">
        <v>2038</v>
      </c>
      <c r="I339" s="1" t="s">
        <v>84</v>
      </c>
      <c r="J339" s="1" t="s">
        <v>6853</v>
      </c>
      <c r="K339" s="1" t="s">
        <v>12924</v>
      </c>
      <c r="L339" s="1"/>
      <c r="M339" s="20">
        <f t="shared" si="5"/>
        <v>0</v>
      </c>
    </row>
    <row r="340" spans="1:13" ht="20.100000000000001" customHeight="1" x14ac:dyDescent="0.15">
      <c r="A340" s="1" t="s">
        <v>12831</v>
      </c>
      <c r="B340" s="1" t="s">
        <v>12858</v>
      </c>
      <c r="C340" s="1" t="s">
        <v>12925</v>
      </c>
      <c r="D340" s="1" t="s">
        <v>78</v>
      </c>
      <c r="E340" s="1" t="s">
        <v>51</v>
      </c>
      <c r="F340" s="1" t="s">
        <v>179</v>
      </c>
      <c r="G340" s="1" t="s">
        <v>82</v>
      </c>
      <c r="H340" s="1" t="s">
        <v>2038</v>
      </c>
      <c r="I340" s="1" t="s">
        <v>84</v>
      </c>
      <c r="J340" s="1" t="s">
        <v>6853</v>
      </c>
      <c r="K340" s="1" t="s">
        <v>12926</v>
      </c>
      <c r="L340" s="1"/>
      <c r="M340" s="20">
        <f t="shared" si="5"/>
        <v>0</v>
      </c>
    </row>
    <row r="341" spans="1:13" ht="20.100000000000001" customHeight="1" x14ac:dyDescent="0.15">
      <c r="A341" s="1" t="s">
        <v>12831</v>
      </c>
      <c r="B341" s="1" t="s">
        <v>12858</v>
      </c>
      <c r="C341" s="1" t="s">
        <v>12927</v>
      </c>
      <c r="D341" s="1" t="s">
        <v>78</v>
      </c>
      <c r="E341" s="1" t="s">
        <v>51</v>
      </c>
      <c r="F341" s="1" t="s">
        <v>51</v>
      </c>
      <c r="G341" s="1" t="s">
        <v>52</v>
      </c>
      <c r="H341" s="1" t="s">
        <v>739</v>
      </c>
      <c r="I341" s="1" t="s">
        <v>1230</v>
      </c>
      <c r="J341" s="1" t="s">
        <v>122</v>
      </c>
      <c r="K341" s="1" t="s">
        <v>12928</v>
      </c>
      <c r="L341" s="1"/>
      <c r="M341" s="20">
        <f t="shared" si="5"/>
        <v>1</v>
      </c>
    </row>
    <row r="342" spans="1:13" ht="20.100000000000001" customHeight="1" x14ac:dyDescent="0.15">
      <c r="A342" s="1" t="s">
        <v>12831</v>
      </c>
      <c r="B342" s="1" t="s">
        <v>12929</v>
      </c>
      <c r="C342" s="1" t="s">
        <v>12930</v>
      </c>
      <c r="D342" s="1" t="s">
        <v>78</v>
      </c>
      <c r="E342" s="1" t="s">
        <v>51</v>
      </c>
      <c r="F342" s="1" t="s">
        <v>51</v>
      </c>
      <c r="G342" s="1" t="s">
        <v>52</v>
      </c>
      <c r="H342" s="1" t="s">
        <v>121</v>
      </c>
      <c r="I342" s="1" t="s">
        <v>84</v>
      </c>
      <c r="J342" s="1" t="s">
        <v>122</v>
      </c>
      <c r="K342" s="1" t="s">
        <v>12931</v>
      </c>
      <c r="L342" s="1"/>
      <c r="M342" s="20">
        <f t="shared" si="5"/>
        <v>1</v>
      </c>
    </row>
    <row r="343" spans="1:13" ht="20.100000000000001" customHeight="1" x14ac:dyDescent="0.15">
      <c r="A343" s="1" t="s">
        <v>12831</v>
      </c>
      <c r="B343" s="1" t="s">
        <v>12929</v>
      </c>
      <c r="C343" s="1" t="s">
        <v>12932</v>
      </c>
      <c r="D343" s="1" t="s">
        <v>78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84</v>
      </c>
      <c r="J343" s="1" t="s">
        <v>122</v>
      </c>
      <c r="K343" s="1" t="s">
        <v>12933</v>
      </c>
      <c r="L343" s="1"/>
      <c r="M343" s="20">
        <f t="shared" si="5"/>
        <v>1</v>
      </c>
    </row>
    <row r="344" spans="1:13" ht="20.100000000000001" customHeight="1" x14ac:dyDescent="0.15">
      <c r="A344" s="1" t="s">
        <v>12831</v>
      </c>
      <c r="B344" s="1" t="s">
        <v>12929</v>
      </c>
      <c r="C344" s="1" t="s">
        <v>12934</v>
      </c>
      <c r="D344" s="1" t="s">
        <v>78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84</v>
      </c>
      <c r="J344" s="1" t="s">
        <v>122</v>
      </c>
      <c r="K344" s="1" t="s">
        <v>12935</v>
      </c>
      <c r="L344" s="1"/>
      <c r="M344" s="20">
        <f t="shared" si="5"/>
        <v>1</v>
      </c>
    </row>
    <row r="345" spans="1:13" ht="20.100000000000001" customHeight="1" x14ac:dyDescent="0.15">
      <c r="A345" s="1" t="s">
        <v>12831</v>
      </c>
      <c r="B345" s="1" t="s">
        <v>12929</v>
      </c>
      <c r="C345" s="1" t="s">
        <v>12936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84</v>
      </c>
      <c r="J345" s="1" t="s">
        <v>122</v>
      </c>
      <c r="K345" s="1" t="s">
        <v>12937</v>
      </c>
      <c r="L345" s="1"/>
      <c r="M345" s="20">
        <f t="shared" si="5"/>
        <v>1</v>
      </c>
    </row>
    <row r="346" spans="1:13" ht="20.100000000000001" customHeight="1" x14ac:dyDescent="0.15">
      <c r="A346" s="1" t="s">
        <v>12831</v>
      </c>
      <c r="B346" s="1" t="s">
        <v>12938</v>
      </c>
      <c r="C346" s="1" t="s">
        <v>12939</v>
      </c>
      <c r="D346" s="1" t="s">
        <v>78</v>
      </c>
      <c r="E346" s="1" t="s">
        <v>51</v>
      </c>
      <c r="F346" s="1" t="s">
        <v>81</v>
      </c>
      <c r="G346" s="1" t="s">
        <v>82</v>
      </c>
      <c r="H346" s="1" t="s">
        <v>2038</v>
      </c>
      <c r="I346" s="1" t="s">
        <v>84</v>
      </c>
      <c r="J346" s="1" t="s">
        <v>6853</v>
      </c>
      <c r="K346" s="1" t="s">
        <v>12940</v>
      </c>
      <c r="L346" s="1"/>
      <c r="M346" s="20">
        <f t="shared" si="5"/>
        <v>0</v>
      </c>
    </row>
    <row r="347" spans="1:13" ht="20.100000000000001" customHeight="1" x14ac:dyDescent="0.15">
      <c r="A347" s="1" t="s">
        <v>12831</v>
      </c>
      <c r="B347" s="1" t="s">
        <v>12941</v>
      </c>
      <c r="C347" s="1" t="s">
        <v>12942</v>
      </c>
      <c r="D347" s="1" t="s">
        <v>50</v>
      </c>
      <c r="E347" s="1" t="s">
        <v>51</v>
      </c>
      <c r="F347" s="1" t="s">
        <v>51</v>
      </c>
      <c r="G347" s="1" t="s">
        <v>82</v>
      </c>
      <c r="H347" s="1" t="s">
        <v>729</v>
      </c>
      <c r="I347" s="1" t="s">
        <v>447</v>
      </c>
      <c r="J347" s="1" t="s">
        <v>2362</v>
      </c>
      <c r="K347" s="1" t="s">
        <v>12943</v>
      </c>
      <c r="L347" s="1"/>
      <c r="M347" s="20">
        <f t="shared" si="5"/>
        <v>1</v>
      </c>
    </row>
    <row r="348" spans="1:13" ht="20.100000000000001" customHeight="1" x14ac:dyDescent="0.15">
      <c r="A348" s="1" t="s">
        <v>12831</v>
      </c>
      <c r="B348" s="1" t="s">
        <v>12941</v>
      </c>
      <c r="C348" s="1" t="s">
        <v>12944</v>
      </c>
      <c r="D348" s="1" t="s">
        <v>50</v>
      </c>
      <c r="E348" s="1" t="s">
        <v>51</v>
      </c>
      <c r="F348" s="1" t="s">
        <v>51</v>
      </c>
      <c r="G348" s="1" t="s">
        <v>82</v>
      </c>
      <c r="H348" s="1" t="s">
        <v>729</v>
      </c>
      <c r="I348" s="1" t="s">
        <v>447</v>
      </c>
      <c r="J348" s="1" t="s">
        <v>2362</v>
      </c>
      <c r="K348" s="1" t="s">
        <v>12945</v>
      </c>
      <c r="L348" s="1"/>
      <c r="M348" s="20">
        <f t="shared" si="5"/>
        <v>1</v>
      </c>
    </row>
    <row r="349" spans="1:13" ht="20.100000000000001" customHeight="1" x14ac:dyDescent="0.15">
      <c r="A349" s="1" t="s">
        <v>12831</v>
      </c>
      <c r="B349" s="1" t="s">
        <v>12941</v>
      </c>
      <c r="C349" s="1" t="s">
        <v>12946</v>
      </c>
      <c r="D349" s="1" t="s">
        <v>50</v>
      </c>
      <c r="E349" s="1" t="s">
        <v>51</v>
      </c>
      <c r="F349" s="1" t="s">
        <v>51</v>
      </c>
      <c r="G349" s="1" t="s">
        <v>82</v>
      </c>
      <c r="H349" s="1" t="s">
        <v>729</v>
      </c>
      <c r="I349" s="1" t="s">
        <v>447</v>
      </c>
      <c r="J349" s="1" t="s">
        <v>2362</v>
      </c>
      <c r="K349" s="1" t="s">
        <v>12947</v>
      </c>
      <c r="L349" s="1"/>
      <c r="M349" s="20">
        <f t="shared" si="5"/>
        <v>1</v>
      </c>
    </row>
    <row r="350" spans="1:13" ht="20.100000000000001" customHeight="1" x14ac:dyDescent="0.15">
      <c r="A350" s="1" t="s">
        <v>12831</v>
      </c>
      <c r="B350" s="1" t="s">
        <v>12941</v>
      </c>
      <c r="C350" s="1" t="s">
        <v>12948</v>
      </c>
      <c r="D350" s="1" t="s">
        <v>50</v>
      </c>
      <c r="E350" s="1" t="s">
        <v>51</v>
      </c>
      <c r="F350" s="1" t="s">
        <v>51</v>
      </c>
      <c r="G350" s="1" t="s">
        <v>82</v>
      </c>
      <c r="H350" s="1" t="s">
        <v>729</v>
      </c>
      <c r="I350" s="1" t="s">
        <v>447</v>
      </c>
      <c r="J350" s="1" t="s">
        <v>2362</v>
      </c>
      <c r="K350" s="1" t="s">
        <v>12949</v>
      </c>
      <c r="L350" s="1"/>
      <c r="M350" s="20">
        <f t="shared" si="5"/>
        <v>1</v>
      </c>
    </row>
    <row r="351" spans="1:13" ht="20.100000000000001" customHeight="1" x14ac:dyDescent="0.15">
      <c r="A351" s="1" t="s">
        <v>12831</v>
      </c>
      <c r="B351" s="1" t="s">
        <v>12941</v>
      </c>
      <c r="C351" s="1" t="s">
        <v>12950</v>
      </c>
      <c r="D351" s="1" t="s">
        <v>50</v>
      </c>
      <c r="E351" s="1" t="s">
        <v>51</v>
      </c>
      <c r="F351" s="1" t="s">
        <v>51</v>
      </c>
      <c r="G351" s="1" t="s">
        <v>82</v>
      </c>
      <c r="H351" s="1" t="s">
        <v>729</v>
      </c>
      <c r="I351" s="1" t="s">
        <v>447</v>
      </c>
      <c r="J351" s="1" t="s">
        <v>2362</v>
      </c>
      <c r="K351" s="1" t="s">
        <v>12951</v>
      </c>
      <c r="L351" s="1"/>
      <c r="M351" s="20">
        <f t="shared" si="5"/>
        <v>1</v>
      </c>
    </row>
    <row r="352" spans="1:13" ht="20.100000000000001" customHeight="1" x14ac:dyDescent="0.15">
      <c r="A352" s="1" t="s">
        <v>12831</v>
      </c>
      <c r="B352" s="1" t="s">
        <v>12941</v>
      </c>
      <c r="C352" s="1" t="s">
        <v>12952</v>
      </c>
      <c r="D352" s="1" t="s">
        <v>50</v>
      </c>
      <c r="E352" s="1" t="s">
        <v>51</v>
      </c>
      <c r="F352" s="1" t="s">
        <v>51</v>
      </c>
      <c r="G352" s="1" t="s">
        <v>82</v>
      </c>
      <c r="H352" s="1" t="s">
        <v>729</v>
      </c>
      <c r="I352" s="1" t="s">
        <v>447</v>
      </c>
      <c r="J352" s="1" t="s">
        <v>2362</v>
      </c>
      <c r="K352" s="1" t="s">
        <v>12953</v>
      </c>
      <c r="L352" s="1"/>
      <c r="M352" s="20">
        <f t="shared" si="5"/>
        <v>1</v>
      </c>
    </row>
    <row r="353" spans="1:13" ht="20.100000000000001" customHeight="1" x14ac:dyDescent="0.15">
      <c r="A353" s="1" t="s">
        <v>12831</v>
      </c>
      <c r="B353" s="1" t="s">
        <v>12941</v>
      </c>
      <c r="C353" s="1" t="s">
        <v>12954</v>
      </c>
      <c r="D353" s="1" t="s">
        <v>50</v>
      </c>
      <c r="E353" s="1" t="s">
        <v>51</v>
      </c>
      <c r="F353" s="1" t="s">
        <v>51</v>
      </c>
      <c r="G353" s="1" t="s">
        <v>82</v>
      </c>
      <c r="H353" s="1" t="s">
        <v>729</v>
      </c>
      <c r="I353" s="1" t="s">
        <v>447</v>
      </c>
      <c r="J353" s="1" t="s">
        <v>2362</v>
      </c>
      <c r="K353" s="1" t="s">
        <v>12955</v>
      </c>
      <c r="L353" s="1"/>
      <c r="M353" s="20">
        <f t="shared" si="5"/>
        <v>1</v>
      </c>
    </row>
    <row r="354" spans="1:13" ht="20.100000000000001" customHeight="1" x14ac:dyDescent="0.15">
      <c r="A354" s="1" t="s">
        <v>12831</v>
      </c>
      <c r="B354" s="1" t="s">
        <v>12941</v>
      </c>
      <c r="C354" s="1" t="s">
        <v>12956</v>
      </c>
      <c r="D354" s="1" t="s">
        <v>78</v>
      </c>
      <c r="E354" s="1" t="s">
        <v>51</v>
      </c>
      <c r="F354" s="1" t="s">
        <v>51</v>
      </c>
      <c r="G354" s="1" t="s">
        <v>82</v>
      </c>
      <c r="H354" s="1" t="s">
        <v>729</v>
      </c>
      <c r="I354" s="1" t="s">
        <v>447</v>
      </c>
      <c r="J354" s="1" t="s">
        <v>2362</v>
      </c>
      <c r="K354" s="1" t="s">
        <v>12957</v>
      </c>
      <c r="L354" s="1"/>
      <c r="M354" s="20">
        <f t="shared" si="5"/>
        <v>1</v>
      </c>
    </row>
    <row r="355" spans="1:13" ht="20.100000000000001" customHeight="1" x14ac:dyDescent="0.15">
      <c r="A355" s="1" t="s">
        <v>12831</v>
      </c>
      <c r="B355" s="1" t="s">
        <v>12941</v>
      </c>
      <c r="C355" s="1" t="s">
        <v>12958</v>
      </c>
      <c r="D355" s="1" t="s">
        <v>78</v>
      </c>
      <c r="E355" s="1" t="s">
        <v>51</v>
      </c>
      <c r="F355" s="1" t="s">
        <v>51</v>
      </c>
      <c r="G355" s="1" t="s">
        <v>82</v>
      </c>
      <c r="H355" s="1" t="s">
        <v>729</v>
      </c>
      <c r="I355" s="1" t="s">
        <v>447</v>
      </c>
      <c r="J355" s="1" t="s">
        <v>2362</v>
      </c>
      <c r="K355" s="1" t="s">
        <v>12959</v>
      </c>
      <c r="L355" s="1"/>
      <c r="M355" s="20">
        <f t="shared" si="5"/>
        <v>1</v>
      </c>
    </row>
    <row r="356" spans="1:13" ht="20.100000000000001" customHeight="1" x14ac:dyDescent="0.15">
      <c r="A356" s="1" t="s">
        <v>12831</v>
      </c>
      <c r="B356" s="1" t="s">
        <v>12941</v>
      </c>
      <c r="C356" s="1" t="s">
        <v>12960</v>
      </c>
      <c r="D356" s="1" t="s">
        <v>78</v>
      </c>
      <c r="E356" s="1" t="s">
        <v>51</v>
      </c>
      <c r="F356" s="1" t="s">
        <v>51</v>
      </c>
      <c r="G356" s="1" t="s">
        <v>82</v>
      </c>
      <c r="H356" s="1" t="s">
        <v>729</v>
      </c>
      <c r="I356" s="1" t="s">
        <v>447</v>
      </c>
      <c r="J356" s="1" t="s">
        <v>2362</v>
      </c>
      <c r="K356" s="1" t="s">
        <v>12961</v>
      </c>
      <c r="L356" s="1"/>
      <c r="M356" s="20">
        <f t="shared" si="5"/>
        <v>1</v>
      </c>
    </row>
    <row r="357" spans="1:13" ht="20.100000000000001" customHeight="1" x14ac:dyDescent="0.15">
      <c r="A357" s="1" t="s">
        <v>12831</v>
      </c>
      <c r="B357" s="1" t="s">
        <v>12941</v>
      </c>
      <c r="C357" s="1" t="s">
        <v>12962</v>
      </c>
      <c r="D357" s="1" t="s">
        <v>78</v>
      </c>
      <c r="E357" s="1" t="s">
        <v>51</v>
      </c>
      <c r="F357" s="1" t="s">
        <v>51</v>
      </c>
      <c r="G357" s="1" t="s">
        <v>82</v>
      </c>
      <c r="H357" s="1" t="s">
        <v>729</v>
      </c>
      <c r="I357" s="1" t="s">
        <v>447</v>
      </c>
      <c r="J357" s="1" t="s">
        <v>2362</v>
      </c>
      <c r="K357" s="1" t="s">
        <v>12963</v>
      </c>
      <c r="L357" s="1"/>
      <c r="M357" s="20">
        <f t="shared" si="5"/>
        <v>1</v>
      </c>
    </row>
    <row r="358" spans="1:13" ht="20.100000000000001" customHeight="1" x14ac:dyDescent="0.15">
      <c r="A358" s="1" t="s">
        <v>12831</v>
      </c>
      <c r="B358" s="1" t="s">
        <v>12941</v>
      </c>
      <c r="C358" s="1" t="s">
        <v>12964</v>
      </c>
      <c r="D358" s="1" t="s">
        <v>78</v>
      </c>
      <c r="E358" s="1" t="s">
        <v>51</v>
      </c>
      <c r="F358" s="1" t="s">
        <v>51</v>
      </c>
      <c r="G358" s="1" t="s">
        <v>82</v>
      </c>
      <c r="H358" s="1" t="s">
        <v>729</v>
      </c>
      <c r="I358" s="1" t="s">
        <v>447</v>
      </c>
      <c r="J358" s="1" t="s">
        <v>2362</v>
      </c>
      <c r="K358" s="1" t="s">
        <v>12965</v>
      </c>
      <c r="L358" s="1"/>
      <c r="M358" s="20">
        <f t="shared" si="5"/>
        <v>1</v>
      </c>
    </row>
    <row r="359" spans="1:13" ht="20.100000000000001" customHeight="1" x14ac:dyDescent="0.15">
      <c r="A359" s="1" t="s">
        <v>12831</v>
      </c>
      <c r="B359" s="1" t="s">
        <v>12941</v>
      </c>
      <c r="C359" s="1" t="s">
        <v>12966</v>
      </c>
      <c r="D359" s="1" t="s">
        <v>78</v>
      </c>
      <c r="E359" s="1" t="s">
        <v>51</v>
      </c>
      <c r="F359" s="1" t="s">
        <v>179</v>
      </c>
      <c r="G359" s="1" t="s">
        <v>82</v>
      </c>
      <c r="H359" s="1" t="s">
        <v>2038</v>
      </c>
      <c r="I359" s="1" t="s">
        <v>84</v>
      </c>
      <c r="J359" s="1" t="s">
        <v>6853</v>
      </c>
      <c r="K359" s="1" t="s">
        <v>12967</v>
      </c>
      <c r="L359" s="1"/>
      <c r="M359" s="20">
        <f t="shared" si="5"/>
        <v>0</v>
      </c>
    </row>
    <row r="360" spans="1:13" ht="20.100000000000001" customHeight="1" x14ac:dyDescent="0.15">
      <c r="A360" s="1" t="s">
        <v>12831</v>
      </c>
      <c r="B360" s="1" t="s">
        <v>12941</v>
      </c>
      <c r="C360" s="1" t="s">
        <v>12968</v>
      </c>
      <c r="D360" s="1" t="s">
        <v>78</v>
      </c>
      <c r="E360" s="1" t="s">
        <v>51</v>
      </c>
      <c r="F360" s="1" t="s">
        <v>179</v>
      </c>
      <c r="G360" s="1" t="s">
        <v>82</v>
      </c>
      <c r="H360" s="1" t="s">
        <v>2038</v>
      </c>
      <c r="I360" s="1" t="s">
        <v>84</v>
      </c>
      <c r="J360" s="1" t="s">
        <v>6853</v>
      </c>
      <c r="K360" s="1" t="s">
        <v>12969</v>
      </c>
      <c r="L360" s="1"/>
      <c r="M360" s="20">
        <f t="shared" si="5"/>
        <v>0</v>
      </c>
    </row>
    <row r="361" spans="1:13" ht="20.100000000000001" customHeight="1" x14ac:dyDescent="0.15">
      <c r="A361" s="1" t="s">
        <v>12831</v>
      </c>
      <c r="B361" s="1" t="s">
        <v>12941</v>
      </c>
      <c r="C361" s="1" t="s">
        <v>12970</v>
      </c>
      <c r="D361" s="1" t="s">
        <v>78</v>
      </c>
      <c r="E361" s="1" t="s">
        <v>51</v>
      </c>
      <c r="F361" s="1" t="s">
        <v>51</v>
      </c>
      <c r="G361" s="1" t="s">
        <v>82</v>
      </c>
      <c r="H361" s="1" t="s">
        <v>729</v>
      </c>
      <c r="I361" s="1" t="s">
        <v>447</v>
      </c>
      <c r="J361" s="1" t="s">
        <v>2362</v>
      </c>
      <c r="K361" s="1" t="s">
        <v>12971</v>
      </c>
      <c r="L361" s="1"/>
      <c r="M361" s="20">
        <f t="shared" si="5"/>
        <v>1</v>
      </c>
    </row>
    <row r="362" spans="1:13" ht="20.100000000000001" customHeight="1" x14ac:dyDescent="0.15">
      <c r="A362" s="1" t="s">
        <v>12831</v>
      </c>
      <c r="B362" s="1" t="s">
        <v>12941</v>
      </c>
      <c r="C362" s="1" t="s">
        <v>12972</v>
      </c>
      <c r="D362" s="1" t="s">
        <v>78</v>
      </c>
      <c r="E362" s="1" t="s">
        <v>51</v>
      </c>
      <c r="F362" s="1" t="s">
        <v>51</v>
      </c>
      <c r="G362" s="1" t="s">
        <v>82</v>
      </c>
      <c r="H362" s="1" t="s">
        <v>729</v>
      </c>
      <c r="I362" s="1" t="s">
        <v>447</v>
      </c>
      <c r="J362" s="1" t="s">
        <v>2362</v>
      </c>
      <c r="K362" s="1" t="s">
        <v>12973</v>
      </c>
      <c r="L362" s="1"/>
      <c r="M362" s="20">
        <f t="shared" si="5"/>
        <v>1</v>
      </c>
    </row>
    <row r="363" spans="1:13" ht="20.100000000000001" customHeight="1" x14ac:dyDescent="0.15">
      <c r="A363" s="1" t="s">
        <v>12831</v>
      </c>
      <c r="B363" s="1" t="s">
        <v>12941</v>
      </c>
      <c r="C363" s="1" t="s">
        <v>12974</v>
      </c>
      <c r="D363" s="1" t="s">
        <v>78</v>
      </c>
      <c r="E363" s="1" t="s">
        <v>51</v>
      </c>
      <c r="F363" s="1" t="s">
        <v>179</v>
      </c>
      <c r="G363" s="1" t="s">
        <v>82</v>
      </c>
      <c r="H363" s="1" t="s">
        <v>2038</v>
      </c>
      <c r="I363" s="1" t="s">
        <v>84</v>
      </c>
      <c r="J363" s="1" t="s">
        <v>6853</v>
      </c>
      <c r="K363" s="1" t="s">
        <v>12975</v>
      </c>
      <c r="L363" s="1"/>
      <c r="M363" s="20">
        <f t="shared" si="5"/>
        <v>0</v>
      </c>
    </row>
    <row r="364" spans="1:13" ht="20.100000000000001" customHeight="1" x14ac:dyDescent="0.15">
      <c r="A364" s="1" t="s">
        <v>12831</v>
      </c>
      <c r="B364" s="1" t="s">
        <v>12941</v>
      </c>
      <c r="C364" s="1" t="s">
        <v>12976</v>
      </c>
      <c r="D364" s="1" t="s">
        <v>849</v>
      </c>
      <c r="E364" s="1" t="s">
        <v>51</v>
      </c>
      <c r="F364" s="1" t="s">
        <v>10720</v>
      </c>
      <c r="G364" s="1" t="s">
        <v>82</v>
      </c>
      <c r="H364" s="1" t="s">
        <v>83</v>
      </c>
      <c r="I364" s="1" t="s">
        <v>447</v>
      </c>
      <c r="J364" s="1" t="s">
        <v>7809</v>
      </c>
      <c r="K364" s="1" t="s">
        <v>12977</v>
      </c>
      <c r="L364" s="1"/>
      <c r="M364" s="20">
        <f t="shared" si="5"/>
        <v>0</v>
      </c>
    </row>
    <row r="365" spans="1:13" ht="20.100000000000001" customHeight="1" x14ac:dyDescent="0.15">
      <c r="A365" s="1" t="s">
        <v>12831</v>
      </c>
      <c r="B365" s="1" t="s">
        <v>12941</v>
      </c>
      <c r="C365" s="1" t="s">
        <v>12978</v>
      </c>
      <c r="D365" s="1" t="s">
        <v>849</v>
      </c>
      <c r="E365" s="1" t="s">
        <v>51</v>
      </c>
      <c r="F365" s="1" t="s">
        <v>10720</v>
      </c>
      <c r="G365" s="1" t="s">
        <v>82</v>
      </c>
      <c r="H365" s="1" t="s">
        <v>83</v>
      </c>
      <c r="I365" s="1" t="s">
        <v>447</v>
      </c>
      <c r="J365" s="1" t="s">
        <v>7809</v>
      </c>
      <c r="K365" s="1" t="s">
        <v>12979</v>
      </c>
      <c r="L365" s="1"/>
      <c r="M365" s="20">
        <f t="shared" si="5"/>
        <v>0</v>
      </c>
    </row>
    <row r="366" spans="1:13" ht="20.100000000000001" customHeight="1" x14ac:dyDescent="0.15">
      <c r="A366" s="1" t="s">
        <v>12980</v>
      </c>
      <c r="B366" s="1" t="s">
        <v>12981</v>
      </c>
      <c r="C366" s="1" t="s">
        <v>12982</v>
      </c>
      <c r="D366" s="1" t="s">
        <v>50</v>
      </c>
      <c r="E366" s="1" t="s">
        <v>51</v>
      </c>
      <c r="F366" s="1" t="s">
        <v>51</v>
      </c>
      <c r="G366" s="1" t="s">
        <v>52</v>
      </c>
      <c r="H366" s="1" t="s">
        <v>739</v>
      </c>
      <c r="I366" s="1" t="s">
        <v>1230</v>
      </c>
      <c r="J366" s="1" t="s">
        <v>122</v>
      </c>
      <c r="K366" s="1" t="s">
        <v>12983</v>
      </c>
      <c r="L366" s="1"/>
      <c r="M366" s="20">
        <f t="shared" si="5"/>
        <v>1</v>
      </c>
    </row>
    <row r="367" spans="1:13" ht="20.100000000000001" customHeight="1" x14ac:dyDescent="0.15">
      <c r="A367" s="1" t="s">
        <v>12980</v>
      </c>
      <c r="B367" s="1" t="s">
        <v>12981</v>
      </c>
      <c r="C367" s="1" t="s">
        <v>12984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739</v>
      </c>
      <c r="I367" s="1" t="s">
        <v>1230</v>
      </c>
      <c r="J367" s="1" t="s">
        <v>122</v>
      </c>
      <c r="K367" s="1" t="s">
        <v>12985</v>
      </c>
      <c r="L367" s="1"/>
      <c r="M367" s="20">
        <f t="shared" si="5"/>
        <v>1</v>
      </c>
    </row>
    <row r="368" spans="1:13" ht="20.100000000000001" customHeight="1" x14ac:dyDescent="0.15">
      <c r="A368" s="1" t="s">
        <v>12980</v>
      </c>
      <c r="B368" s="1" t="s">
        <v>12981</v>
      </c>
      <c r="C368" s="1" t="s">
        <v>12986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739</v>
      </c>
      <c r="I368" s="1" t="s">
        <v>1230</v>
      </c>
      <c r="J368" s="1" t="s">
        <v>122</v>
      </c>
      <c r="K368" s="1" t="s">
        <v>12987</v>
      </c>
      <c r="L368" s="1"/>
      <c r="M368" s="20">
        <f t="shared" si="5"/>
        <v>1</v>
      </c>
    </row>
    <row r="369" spans="1:13" ht="20.100000000000001" customHeight="1" x14ac:dyDescent="0.15">
      <c r="A369" s="1" t="s">
        <v>12980</v>
      </c>
      <c r="B369" s="1" t="s">
        <v>12981</v>
      </c>
      <c r="C369" s="1" t="s">
        <v>12988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739</v>
      </c>
      <c r="I369" s="1" t="s">
        <v>1230</v>
      </c>
      <c r="J369" s="1" t="s">
        <v>122</v>
      </c>
      <c r="K369" s="1" t="s">
        <v>12989</v>
      </c>
      <c r="L369" s="1"/>
      <c r="M369" s="20">
        <f t="shared" si="5"/>
        <v>1</v>
      </c>
    </row>
    <row r="370" spans="1:13" ht="20.100000000000001" customHeight="1" x14ac:dyDescent="0.15">
      <c r="A370" s="1" t="s">
        <v>12980</v>
      </c>
      <c r="B370" s="1" t="s">
        <v>12981</v>
      </c>
      <c r="C370" s="1" t="s">
        <v>12990</v>
      </c>
      <c r="D370" s="1" t="s">
        <v>78</v>
      </c>
      <c r="E370" s="1" t="s">
        <v>51</v>
      </c>
      <c r="F370" s="1" t="s">
        <v>51</v>
      </c>
      <c r="G370" s="1" t="s">
        <v>52</v>
      </c>
      <c r="H370" s="1" t="s">
        <v>739</v>
      </c>
      <c r="I370" s="1" t="s">
        <v>1230</v>
      </c>
      <c r="J370" s="1" t="s">
        <v>122</v>
      </c>
      <c r="K370" s="1" t="s">
        <v>12991</v>
      </c>
      <c r="L370" s="1"/>
      <c r="M370" s="20">
        <f t="shared" si="5"/>
        <v>1</v>
      </c>
    </row>
    <row r="371" spans="1:13" ht="20.100000000000001" customHeight="1" x14ac:dyDescent="0.15">
      <c r="A371" s="1" t="s">
        <v>12980</v>
      </c>
      <c r="B371" s="1" t="s">
        <v>12981</v>
      </c>
      <c r="C371" s="1" t="s">
        <v>12992</v>
      </c>
      <c r="D371" s="1" t="s">
        <v>78</v>
      </c>
      <c r="E371" s="1" t="s">
        <v>51</v>
      </c>
      <c r="F371" s="1" t="s">
        <v>51</v>
      </c>
      <c r="G371" s="1" t="s">
        <v>52</v>
      </c>
      <c r="H371" s="1" t="s">
        <v>739</v>
      </c>
      <c r="I371" s="1" t="s">
        <v>1230</v>
      </c>
      <c r="J371" s="1" t="s">
        <v>122</v>
      </c>
      <c r="K371" s="1" t="s">
        <v>12993</v>
      </c>
      <c r="L371" s="1"/>
      <c r="M371" s="20">
        <f t="shared" si="5"/>
        <v>1</v>
      </c>
    </row>
    <row r="372" spans="1:13" ht="20.100000000000001" customHeight="1" x14ac:dyDescent="0.15">
      <c r="A372" s="1" t="s">
        <v>12980</v>
      </c>
      <c r="B372" s="1" t="s">
        <v>12981</v>
      </c>
      <c r="C372" s="1" t="s">
        <v>12994</v>
      </c>
      <c r="D372" s="1" t="s">
        <v>78</v>
      </c>
      <c r="E372" s="1" t="s">
        <v>51</v>
      </c>
      <c r="F372" s="1" t="s">
        <v>51</v>
      </c>
      <c r="G372" s="1" t="s">
        <v>52</v>
      </c>
      <c r="H372" s="1" t="s">
        <v>739</v>
      </c>
      <c r="I372" s="1" t="s">
        <v>1230</v>
      </c>
      <c r="J372" s="1" t="s">
        <v>122</v>
      </c>
      <c r="K372" s="1" t="s">
        <v>12995</v>
      </c>
      <c r="L372" s="1"/>
      <c r="M372" s="20">
        <f t="shared" si="5"/>
        <v>1</v>
      </c>
    </row>
    <row r="373" spans="1:13" ht="20.100000000000001" customHeight="1" x14ac:dyDescent="0.15">
      <c r="A373" s="1" t="s">
        <v>12980</v>
      </c>
      <c r="B373" s="1" t="s">
        <v>12981</v>
      </c>
      <c r="C373" s="1" t="s">
        <v>12996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739</v>
      </c>
      <c r="I373" s="1" t="s">
        <v>1230</v>
      </c>
      <c r="J373" s="1" t="s">
        <v>122</v>
      </c>
      <c r="K373" s="1" t="s">
        <v>12997</v>
      </c>
      <c r="L373" s="1"/>
      <c r="M373" s="20">
        <f t="shared" si="5"/>
        <v>1</v>
      </c>
    </row>
    <row r="374" spans="1:13" ht="20.100000000000001" customHeight="1" x14ac:dyDescent="0.15">
      <c r="A374" s="1" t="s">
        <v>12980</v>
      </c>
      <c r="B374" s="1" t="s">
        <v>12998</v>
      </c>
      <c r="C374" s="1" t="s">
        <v>12999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739</v>
      </c>
      <c r="I374" s="1" t="s">
        <v>1230</v>
      </c>
      <c r="J374" s="1" t="s">
        <v>122</v>
      </c>
      <c r="K374" s="1" t="s">
        <v>13000</v>
      </c>
      <c r="L374" s="1"/>
      <c r="M374" s="20">
        <f t="shared" si="5"/>
        <v>1</v>
      </c>
    </row>
    <row r="375" spans="1:13" ht="20.100000000000001" customHeight="1" x14ac:dyDescent="0.15">
      <c r="A375" s="1" t="s">
        <v>12980</v>
      </c>
      <c r="B375" s="1" t="s">
        <v>13001</v>
      </c>
      <c r="C375" s="1" t="s">
        <v>13002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739</v>
      </c>
      <c r="I375" s="1" t="s">
        <v>1230</v>
      </c>
      <c r="J375" s="1" t="s">
        <v>122</v>
      </c>
      <c r="K375" s="1" t="s">
        <v>13003</v>
      </c>
      <c r="L375" s="1"/>
      <c r="M375" s="20">
        <f t="shared" si="5"/>
        <v>1</v>
      </c>
    </row>
    <row r="376" spans="1:13" ht="20.100000000000001" customHeight="1" x14ac:dyDescent="0.15">
      <c r="A376" s="1" t="s">
        <v>12980</v>
      </c>
      <c r="B376" s="1" t="s">
        <v>13001</v>
      </c>
      <c r="C376" s="1" t="s">
        <v>13004</v>
      </c>
      <c r="D376" s="1" t="s">
        <v>78</v>
      </c>
      <c r="E376" s="1" t="s">
        <v>51</v>
      </c>
      <c r="F376" s="1" t="s">
        <v>51</v>
      </c>
      <c r="G376" s="1" t="s">
        <v>52</v>
      </c>
      <c r="H376" s="1" t="s">
        <v>739</v>
      </c>
      <c r="I376" s="1" t="s">
        <v>1230</v>
      </c>
      <c r="J376" s="1" t="s">
        <v>122</v>
      </c>
      <c r="K376" s="1" t="s">
        <v>13005</v>
      </c>
      <c r="L376" s="1"/>
      <c r="M376" s="20">
        <f t="shared" si="5"/>
        <v>1</v>
      </c>
    </row>
    <row r="377" spans="1:13" ht="20.100000000000001" customHeight="1" x14ac:dyDescent="0.15">
      <c r="A377" s="1" t="s">
        <v>12980</v>
      </c>
      <c r="B377" s="1" t="s">
        <v>13001</v>
      </c>
      <c r="C377" s="1" t="s">
        <v>13006</v>
      </c>
      <c r="D377" s="1" t="s">
        <v>78</v>
      </c>
      <c r="E377" s="1" t="s">
        <v>51</v>
      </c>
      <c r="F377" s="1" t="s">
        <v>51</v>
      </c>
      <c r="G377" s="1" t="s">
        <v>52</v>
      </c>
      <c r="H377" s="1" t="s">
        <v>739</v>
      </c>
      <c r="I377" s="1" t="s">
        <v>1230</v>
      </c>
      <c r="J377" s="1" t="s">
        <v>122</v>
      </c>
      <c r="K377" s="1" t="s">
        <v>13007</v>
      </c>
      <c r="L377" s="1"/>
      <c r="M377" s="20">
        <f t="shared" si="5"/>
        <v>1</v>
      </c>
    </row>
    <row r="378" spans="1:13" ht="20.100000000000001" customHeight="1" x14ac:dyDescent="0.15">
      <c r="A378" s="1" t="s">
        <v>12980</v>
      </c>
      <c r="B378" s="1" t="s">
        <v>13001</v>
      </c>
      <c r="C378" s="1" t="s">
        <v>13008</v>
      </c>
      <c r="D378" s="1" t="s">
        <v>78</v>
      </c>
      <c r="E378" s="1" t="s">
        <v>51</v>
      </c>
      <c r="F378" s="1" t="s">
        <v>51</v>
      </c>
      <c r="G378" s="1" t="s">
        <v>52</v>
      </c>
      <c r="H378" s="1" t="s">
        <v>739</v>
      </c>
      <c r="I378" s="1" t="s">
        <v>1230</v>
      </c>
      <c r="J378" s="1" t="s">
        <v>122</v>
      </c>
      <c r="K378" s="1" t="s">
        <v>13009</v>
      </c>
      <c r="L378" s="1"/>
      <c r="M378" s="20">
        <f t="shared" si="5"/>
        <v>1</v>
      </c>
    </row>
    <row r="379" spans="1:13" ht="20.100000000000001" customHeight="1" x14ac:dyDescent="0.15">
      <c r="A379" s="1" t="s">
        <v>12980</v>
      </c>
      <c r="B379" s="1" t="s">
        <v>13001</v>
      </c>
      <c r="C379" s="1" t="s">
        <v>13010</v>
      </c>
      <c r="D379" s="1" t="s">
        <v>78</v>
      </c>
      <c r="E379" s="1" t="s">
        <v>51</v>
      </c>
      <c r="F379" s="1" t="s">
        <v>51</v>
      </c>
      <c r="G379" s="1" t="s">
        <v>52</v>
      </c>
      <c r="H379" s="1" t="s">
        <v>739</v>
      </c>
      <c r="I379" s="1" t="s">
        <v>1230</v>
      </c>
      <c r="J379" s="1" t="s">
        <v>122</v>
      </c>
      <c r="K379" s="1" t="s">
        <v>13011</v>
      </c>
      <c r="L379" s="1"/>
      <c r="M379" s="20">
        <f t="shared" si="5"/>
        <v>1</v>
      </c>
    </row>
    <row r="380" spans="1:13" ht="20.100000000000001" customHeight="1" x14ac:dyDescent="0.15">
      <c r="A380" s="1" t="s">
        <v>12980</v>
      </c>
      <c r="B380" s="1" t="s">
        <v>13012</v>
      </c>
      <c r="C380" s="1" t="s">
        <v>13013</v>
      </c>
      <c r="D380" s="1" t="s">
        <v>50</v>
      </c>
      <c r="E380" s="1" t="s">
        <v>51</v>
      </c>
      <c r="F380" s="1" t="s">
        <v>51</v>
      </c>
      <c r="G380" s="1" t="s">
        <v>52</v>
      </c>
      <c r="H380" s="1" t="s">
        <v>739</v>
      </c>
      <c r="I380" s="1" t="s">
        <v>1230</v>
      </c>
      <c r="J380" s="1" t="s">
        <v>122</v>
      </c>
      <c r="K380" s="1" t="s">
        <v>13014</v>
      </c>
      <c r="L380" s="1"/>
      <c r="M380" s="20">
        <f t="shared" si="5"/>
        <v>1</v>
      </c>
    </row>
    <row r="381" spans="1:13" ht="20.100000000000001" customHeight="1" x14ac:dyDescent="0.15">
      <c r="A381" s="1" t="s">
        <v>12980</v>
      </c>
      <c r="B381" s="1" t="s">
        <v>13012</v>
      </c>
      <c r="C381" s="1" t="s">
        <v>13015</v>
      </c>
      <c r="D381" s="1" t="s">
        <v>50</v>
      </c>
      <c r="E381" s="1" t="s">
        <v>51</v>
      </c>
      <c r="F381" s="1" t="s">
        <v>51</v>
      </c>
      <c r="G381" s="1" t="s">
        <v>52</v>
      </c>
      <c r="H381" s="1" t="s">
        <v>739</v>
      </c>
      <c r="I381" s="1" t="s">
        <v>1230</v>
      </c>
      <c r="J381" s="1" t="s">
        <v>122</v>
      </c>
      <c r="K381" s="1" t="s">
        <v>13016</v>
      </c>
      <c r="L381" s="1"/>
      <c r="M381" s="20">
        <f t="shared" si="5"/>
        <v>1</v>
      </c>
    </row>
    <row r="382" spans="1:13" ht="20.100000000000001" customHeight="1" x14ac:dyDescent="0.15">
      <c r="A382" s="1" t="s">
        <v>12980</v>
      </c>
      <c r="B382" s="1" t="s">
        <v>13012</v>
      </c>
      <c r="C382" s="1" t="s">
        <v>13017</v>
      </c>
      <c r="D382" s="1" t="s">
        <v>50</v>
      </c>
      <c r="E382" s="1" t="s">
        <v>51</v>
      </c>
      <c r="F382" s="1" t="s">
        <v>51</v>
      </c>
      <c r="G382" s="1" t="s">
        <v>52</v>
      </c>
      <c r="H382" s="1" t="s">
        <v>739</v>
      </c>
      <c r="I382" s="1" t="s">
        <v>1230</v>
      </c>
      <c r="J382" s="1" t="s">
        <v>122</v>
      </c>
      <c r="K382" s="1" t="s">
        <v>13018</v>
      </c>
      <c r="L382" s="1"/>
      <c r="M382" s="20">
        <f t="shared" si="5"/>
        <v>1</v>
      </c>
    </row>
    <row r="383" spans="1:13" ht="20.100000000000001" customHeight="1" x14ac:dyDescent="0.15">
      <c r="A383" s="1" t="s">
        <v>12980</v>
      </c>
      <c r="B383" s="1" t="s">
        <v>13012</v>
      </c>
      <c r="C383" s="1" t="s">
        <v>13019</v>
      </c>
      <c r="D383" s="1" t="s">
        <v>50</v>
      </c>
      <c r="E383" s="1" t="s">
        <v>51</v>
      </c>
      <c r="F383" s="1" t="s">
        <v>51</v>
      </c>
      <c r="G383" s="1" t="s">
        <v>52</v>
      </c>
      <c r="H383" s="1" t="s">
        <v>739</v>
      </c>
      <c r="I383" s="1" t="s">
        <v>1230</v>
      </c>
      <c r="J383" s="1" t="s">
        <v>122</v>
      </c>
      <c r="K383" s="1" t="s">
        <v>13020</v>
      </c>
      <c r="L383" s="1"/>
      <c r="M383" s="20">
        <f t="shared" si="5"/>
        <v>1</v>
      </c>
    </row>
    <row r="384" spans="1:13" ht="20.100000000000001" customHeight="1" x14ac:dyDescent="0.15">
      <c r="A384" s="1" t="s">
        <v>12980</v>
      </c>
      <c r="B384" s="1" t="s">
        <v>13012</v>
      </c>
      <c r="C384" s="1" t="s">
        <v>13021</v>
      </c>
      <c r="D384" s="1" t="s">
        <v>50</v>
      </c>
      <c r="E384" s="1" t="s">
        <v>51</v>
      </c>
      <c r="F384" s="1" t="s">
        <v>51</v>
      </c>
      <c r="G384" s="1" t="s">
        <v>52</v>
      </c>
      <c r="H384" s="1" t="s">
        <v>739</v>
      </c>
      <c r="I384" s="1" t="s">
        <v>1230</v>
      </c>
      <c r="J384" s="1" t="s">
        <v>122</v>
      </c>
      <c r="K384" s="1" t="s">
        <v>13022</v>
      </c>
      <c r="L384" s="1"/>
      <c r="M384" s="20">
        <f t="shared" si="5"/>
        <v>1</v>
      </c>
    </row>
    <row r="385" spans="1:13" ht="20.100000000000001" customHeight="1" x14ac:dyDescent="0.15">
      <c r="A385" s="1" t="s">
        <v>12980</v>
      </c>
      <c r="B385" s="1" t="s">
        <v>13012</v>
      </c>
      <c r="C385" s="1" t="s">
        <v>13023</v>
      </c>
      <c r="D385" s="1" t="s">
        <v>50</v>
      </c>
      <c r="E385" s="1" t="s">
        <v>51</v>
      </c>
      <c r="F385" s="1" t="s">
        <v>51</v>
      </c>
      <c r="G385" s="1" t="s">
        <v>52</v>
      </c>
      <c r="H385" s="1" t="s">
        <v>739</v>
      </c>
      <c r="I385" s="1" t="s">
        <v>1230</v>
      </c>
      <c r="J385" s="1" t="s">
        <v>122</v>
      </c>
      <c r="K385" s="1" t="s">
        <v>13024</v>
      </c>
      <c r="L385" s="1"/>
      <c r="M385" s="20">
        <f t="shared" si="5"/>
        <v>1</v>
      </c>
    </row>
    <row r="386" spans="1:13" ht="20.100000000000001" customHeight="1" x14ac:dyDescent="0.15">
      <c r="A386" s="1" t="s">
        <v>12980</v>
      </c>
      <c r="B386" s="1" t="s">
        <v>13012</v>
      </c>
      <c r="C386" s="1" t="s">
        <v>13025</v>
      </c>
      <c r="D386" s="1" t="s">
        <v>50</v>
      </c>
      <c r="E386" s="1" t="s">
        <v>51</v>
      </c>
      <c r="F386" s="1" t="s">
        <v>51</v>
      </c>
      <c r="G386" s="1" t="s">
        <v>52</v>
      </c>
      <c r="H386" s="1" t="s">
        <v>739</v>
      </c>
      <c r="I386" s="1" t="s">
        <v>1230</v>
      </c>
      <c r="J386" s="1" t="s">
        <v>122</v>
      </c>
      <c r="K386" s="1" t="s">
        <v>13026</v>
      </c>
      <c r="L386" s="1"/>
      <c r="M386" s="20">
        <f t="shared" si="5"/>
        <v>1</v>
      </c>
    </row>
    <row r="387" spans="1:13" ht="20.100000000000001" customHeight="1" x14ac:dyDescent="0.15">
      <c r="A387" s="1" t="s">
        <v>12980</v>
      </c>
      <c r="B387" s="1" t="s">
        <v>13012</v>
      </c>
      <c r="C387" s="1" t="s">
        <v>13027</v>
      </c>
      <c r="D387" s="1" t="s">
        <v>50</v>
      </c>
      <c r="E387" s="1" t="s">
        <v>51</v>
      </c>
      <c r="F387" s="1" t="s">
        <v>51</v>
      </c>
      <c r="G387" s="1" t="s">
        <v>52</v>
      </c>
      <c r="H387" s="1" t="s">
        <v>739</v>
      </c>
      <c r="I387" s="1" t="s">
        <v>1230</v>
      </c>
      <c r="J387" s="1" t="s">
        <v>122</v>
      </c>
      <c r="K387" s="1" t="s">
        <v>13028</v>
      </c>
      <c r="L387" s="1"/>
      <c r="M387" s="20">
        <f t="shared" si="5"/>
        <v>1</v>
      </c>
    </row>
    <row r="388" spans="1:13" ht="20.100000000000001" customHeight="1" x14ac:dyDescent="0.15">
      <c r="A388" s="1" t="s">
        <v>12980</v>
      </c>
      <c r="B388" s="1" t="s">
        <v>13012</v>
      </c>
      <c r="C388" s="1" t="s">
        <v>13029</v>
      </c>
      <c r="D388" s="1" t="s">
        <v>50</v>
      </c>
      <c r="E388" s="1" t="s">
        <v>51</v>
      </c>
      <c r="F388" s="1" t="s">
        <v>51</v>
      </c>
      <c r="G388" s="1" t="s">
        <v>52</v>
      </c>
      <c r="H388" s="1" t="s">
        <v>739</v>
      </c>
      <c r="I388" s="1" t="s">
        <v>1230</v>
      </c>
      <c r="J388" s="1" t="s">
        <v>122</v>
      </c>
      <c r="K388" s="1" t="s">
        <v>13030</v>
      </c>
      <c r="L388" s="1"/>
      <c r="M388" s="20">
        <f t="shared" si="5"/>
        <v>1</v>
      </c>
    </row>
    <row r="389" spans="1:13" ht="20.100000000000001" customHeight="1" x14ac:dyDescent="0.15">
      <c r="A389" s="1" t="s">
        <v>12980</v>
      </c>
      <c r="B389" s="1" t="s">
        <v>13012</v>
      </c>
      <c r="C389" s="1" t="s">
        <v>13031</v>
      </c>
      <c r="D389" s="1" t="s">
        <v>50</v>
      </c>
      <c r="E389" s="1" t="s">
        <v>51</v>
      </c>
      <c r="F389" s="1" t="s">
        <v>51</v>
      </c>
      <c r="G389" s="1" t="s">
        <v>52</v>
      </c>
      <c r="H389" s="1" t="s">
        <v>739</v>
      </c>
      <c r="I389" s="1" t="s">
        <v>1230</v>
      </c>
      <c r="J389" s="1" t="s">
        <v>122</v>
      </c>
      <c r="K389" s="1" t="s">
        <v>13032</v>
      </c>
      <c r="L389" s="1"/>
      <c r="M389" s="20">
        <f t="shared" si="5"/>
        <v>1</v>
      </c>
    </row>
    <row r="390" spans="1:13" ht="20.100000000000001" customHeight="1" x14ac:dyDescent="0.15">
      <c r="A390" s="1" t="s">
        <v>12980</v>
      </c>
      <c r="B390" s="1" t="s">
        <v>13012</v>
      </c>
      <c r="C390" s="1" t="s">
        <v>13033</v>
      </c>
      <c r="D390" s="1" t="s">
        <v>50</v>
      </c>
      <c r="E390" s="1" t="s">
        <v>51</v>
      </c>
      <c r="F390" s="1" t="s">
        <v>51</v>
      </c>
      <c r="G390" s="1" t="s">
        <v>52</v>
      </c>
      <c r="H390" s="1" t="s">
        <v>739</v>
      </c>
      <c r="I390" s="1" t="s">
        <v>1230</v>
      </c>
      <c r="J390" s="1" t="s">
        <v>122</v>
      </c>
      <c r="K390" s="1" t="s">
        <v>13034</v>
      </c>
      <c r="L390" s="1"/>
      <c r="M390" s="20">
        <f t="shared" si="5"/>
        <v>1</v>
      </c>
    </row>
    <row r="391" spans="1:13" ht="20.100000000000001" customHeight="1" x14ac:dyDescent="0.15">
      <c r="A391" s="1" t="s">
        <v>12980</v>
      </c>
      <c r="B391" s="1" t="s">
        <v>13012</v>
      </c>
      <c r="C391" s="1" t="s">
        <v>13035</v>
      </c>
      <c r="D391" s="1" t="s">
        <v>50</v>
      </c>
      <c r="E391" s="1" t="s">
        <v>51</v>
      </c>
      <c r="F391" s="1" t="s">
        <v>51</v>
      </c>
      <c r="G391" s="1" t="s">
        <v>52</v>
      </c>
      <c r="H391" s="1" t="s">
        <v>739</v>
      </c>
      <c r="I391" s="1" t="s">
        <v>1230</v>
      </c>
      <c r="J391" s="1" t="s">
        <v>122</v>
      </c>
      <c r="K391" s="1" t="s">
        <v>13036</v>
      </c>
      <c r="L391" s="1"/>
      <c r="M391" s="20">
        <f t="shared" si="5"/>
        <v>1</v>
      </c>
    </row>
    <row r="392" spans="1:13" ht="20.100000000000001" customHeight="1" x14ac:dyDescent="0.15">
      <c r="A392" s="1" t="s">
        <v>12980</v>
      </c>
      <c r="B392" s="1" t="s">
        <v>13012</v>
      </c>
      <c r="C392" s="1" t="s">
        <v>13037</v>
      </c>
      <c r="D392" s="1" t="s">
        <v>50</v>
      </c>
      <c r="E392" s="1" t="s">
        <v>51</v>
      </c>
      <c r="F392" s="1" t="s">
        <v>51</v>
      </c>
      <c r="G392" s="1" t="s">
        <v>52</v>
      </c>
      <c r="H392" s="1" t="s">
        <v>739</v>
      </c>
      <c r="I392" s="1" t="s">
        <v>1230</v>
      </c>
      <c r="J392" s="1" t="s">
        <v>122</v>
      </c>
      <c r="K392" s="1" t="s">
        <v>13038</v>
      </c>
      <c r="L392" s="1"/>
      <c r="M392" s="20">
        <f t="shared" ref="M392:M455" si="6">IF(F392="○",1,0)</f>
        <v>1</v>
      </c>
    </row>
    <row r="393" spans="1:13" ht="20.100000000000001" customHeight="1" x14ac:dyDescent="0.15">
      <c r="A393" s="1" t="s">
        <v>12980</v>
      </c>
      <c r="B393" s="1" t="s">
        <v>13012</v>
      </c>
      <c r="C393" s="1" t="s">
        <v>13039</v>
      </c>
      <c r="D393" s="1" t="s">
        <v>50</v>
      </c>
      <c r="E393" s="1" t="s">
        <v>51</v>
      </c>
      <c r="F393" s="1" t="s">
        <v>51</v>
      </c>
      <c r="G393" s="1" t="s">
        <v>52</v>
      </c>
      <c r="H393" s="1" t="s">
        <v>739</v>
      </c>
      <c r="I393" s="1" t="s">
        <v>1230</v>
      </c>
      <c r="J393" s="1" t="s">
        <v>122</v>
      </c>
      <c r="K393" s="1" t="s">
        <v>13040</v>
      </c>
      <c r="L393" s="1"/>
      <c r="M393" s="20">
        <f t="shared" si="6"/>
        <v>1</v>
      </c>
    </row>
    <row r="394" spans="1:13" ht="20.100000000000001" customHeight="1" x14ac:dyDescent="0.15">
      <c r="A394" s="1" t="s">
        <v>12980</v>
      </c>
      <c r="B394" s="1" t="s">
        <v>13012</v>
      </c>
      <c r="C394" s="1" t="s">
        <v>13041</v>
      </c>
      <c r="D394" s="1" t="s">
        <v>50</v>
      </c>
      <c r="E394" s="1" t="s">
        <v>51</v>
      </c>
      <c r="F394" s="1" t="s">
        <v>51</v>
      </c>
      <c r="G394" s="1" t="s">
        <v>52</v>
      </c>
      <c r="H394" s="1" t="s">
        <v>739</v>
      </c>
      <c r="I394" s="1" t="s">
        <v>1230</v>
      </c>
      <c r="J394" s="1" t="s">
        <v>122</v>
      </c>
      <c r="K394" s="1" t="s">
        <v>13042</v>
      </c>
      <c r="L394" s="1"/>
      <c r="M394" s="20">
        <f t="shared" si="6"/>
        <v>1</v>
      </c>
    </row>
    <row r="395" spans="1:13" ht="20.100000000000001" customHeight="1" x14ac:dyDescent="0.15">
      <c r="A395" s="1" t="s">
        <v>12980</v>
      </c>
      <c r="B395" s="1" t="s">
        <v>13012</v>
      </c>
      <c r="C395" s="1" t="s">
        <v>13043</v>
      </c>
      <c r="D395" s="1" t="s">
        <v>50</v>
      </c>
      <c r="E395" s="1" t="s">
        <v>51</v>
      </c>
      <c r="F395" s="1" t="s">
        <v>51</v>
      </c>
      <c r="G395" s="1" t="s">
        <v>52</v>
      </c>
      <c r="H395" s="1" t="s">
        <v>739</v>
      </c>
      <c r="I395" s="1" t="s">
        <v>1230</v>
      </c>
      <c r="J395" s="1" t="s">
        <v>122</v>
      </c>
      <c r="K395" s="1" t="s">
        <v>13044</v>
      </c>
      <c r="L395" s="1"/>
      <c r="M395" s="20">
        <f t="shared" si="6"/>
        <v>1</v>
      </c>
    </row>
    <row r="396" spans="1:13" ht="20.100000000000001" customHeight="1" x14ac:dyDescent="0.15">
      <c r="A396" s="1" t="s">
        <v>12980</v>
      </c>
      <c r="B396" s="1" t="s">
        <v>13012</v>
      </c>
      <c r="C396" s="1" t="s">
        <v>13045</v>
      </c>
      <c r="D396" s="1" t="s">
        <v>50</v>
      </c>
      <c r="E396" s="1" t="s">
        <v>51</v>
      </c>
      <c r="F396" s="1" t="s">
        <v>51</v>
      </c>
      <c r="G396" s="1" t="s">
        <v>52</v>
      </c>
      <c r="H396" s="1" t="s">
        <v>739</v>
      </c>
      <c r="I396" s="1" t="s">
        <v>1230</v>
      </c>
      <c r="J396" s="1" t="s">
        <v>122</v>
      </c>
      <c r="K396" s="1" t="s">
        <v>13046</v>
      </c>
      <c r="L396" s="1"/>
      <c r="M396" s="20">
        <f t="shared" si="6"/>
        <v>1</v>
      </c>
    </row>
    <row r="397" spans="1:13" ht="20.100000000000001" customHeight="1" x14ac:dyDescent="0.15">
      <c r="A397" s="1" t="s">
        <v>12980</v>
      </c>
      <c r="B397" s="1" t="s">
        <v>13012</v>
      </c>
      <c r="C397" s="1" t="s">
        <v>13047</v>
      </c>
      <c r="D397" s="1" t="s">
        <v>50</v>
      </c>
      <c r="E397" s="1" t="s">
        <v>51</v>
      </c>
      <c r="F397" s="1" t="s">
        <v>51</v>
      </c>
      <c r="G397" s="1" t="s">
        <v>52</v>
      </c>
      <c r="H397" s="1" t="s">
        <v>739</v>
      </c>
      <c r="I397" s="1" t="s">
        <v>1230</v>
      </c>
      <c r="J397" s="1" t="s">
        <v>122</v>
      </c>
      <c r="K397" s="1" t="s">
        <v>13048</v>
      </c>
      <c r="L397" s="1"/>
      <c r="M397" s="20">
        <f t="shared" si="6"/>
        <v>1</v>
      </c>
    </row>
    <row r="398" spans="1:13" ht="20.100000000000001" customHeight="1" x14ac:dyDescent="0.15">
      <c r="A398" s="1" t="s">
        <v>12980</v>
      </c>
      <c r="B398" s="1" t="s">
        <v>13012</v>
      </c>
      <c r="C398" s="1" t="s">
        <v>13049</v>
      </c>
      <c r="D398" s="1" t="s">
        <v>50</v>
      </c>
      <c r="E398" s="1" t="s">
        <v>51</v>
      </c>
      <c r="F398" s="1" t="s">
        <v>51</v>
      </c>
      <c r="G398" s="1" t="s">
        <v>52</v>
      </c>
      <c r="H398" s="1" t="s">
        <v>739</v>
      </c>
      <c r="I398" s="1" t="s">
        <v>1230</v>
      </c>
      <c r="J398" s="1" t="s">
        <v>122</v>
      </c>
      <c r="K398" s="1" t="s">
        <v>13050</v>
      </c>
      <c r="L398" s="1"/>
      <c r="M398" s="20">
        <f t="shared" si="6"/>
        <v>1</v>
      </c>
    </row>
    <row r="399" spans="1:13" ht="20.100000000000001" customHeight="1" x14ac:dyDescent="0.15">
      <c r="A399" s="1" t="s">
        <v>12980</v>
      </c>
      <c r="B399" s="1" t="s">
        <v>13012</v>
      </c>
      <c r="C399" s="1" t="s">
        <v>13051</v>
      </c>
      <c r="D399" s="1" t="s">
        <v>50</v>
      </c>
      <c r="E399" s="1" t="s">
        <v>51</v>
      </c>
      <c r="F399" s="1" t="s">
        <v>51</v>
      </c>
      <c r="G399" s="1" t="s">
        <v>52</v>
      </c>
      <c r="H399" s="1" t="s">
        <v>739</v>
      </c>
      <c r="I399" s="1" t="s">
        <v>1230</v>
      </c>
      <c r="J399" s="1" t="s">
        <v>122</v>
      </c>
      <c r="K399" s="1" t="s">
        <v>13052</v>
      </c>
      <c r="L399" s="1"/>
      <c r="M399" s="20">
        <f t="shared" si="6"/>
        <v>1</v>
      </c>
    </row>
    <row r="400" spans="1:13" ht="20.100000000000001" customHeight="1" x14ac:dyDescent="0.15">
      <c r="A400" s="1" t="s">
        <v>12980</v>
      </c>
      <c r="B400" s="1" t="s">
        <v>13012</v>
      </c>
      <c r="C400" s="1" t="s">
        <v>13053</v>
      </c>
      <c r="D400" s="1" t="s">
        <v>78</v>
      </c>
      <c r="E400" s="1" t="s">
        <v>51</v>
      </c>
      <c r="F400" s="1" t="s">
        <v>51</v>
      </c>
      <c r="G400" s="1" t="s">
        <v>52</v>
      </c>
      <c r="H400" s="1" t="s">
        <v>739</v>
      </c>
      <c r="I400" s="1" t="s">
        <v>1230</v>
      </c>
      <c r="J400" s="1" t="s">
        <v>122</v>
      </c>
      <c r="K400" s="1" t="s">
        <v>13054</v>
      </c>
      <c r="L400" s="1"/>
      <c r="M400" s="20">
        <f t="shared" si="6"/>
        <v>1</v>
      </c>
    </row>
    <row r="401" spans="1:13" ht="20.100000000000001" customHeight="1" x14ac:dyDescent="0.15">
      <c r="A401" s="1" t="s">
        <v>12980</v>
      </c>
      <c r="B401" s="1" t="s">
        <v>13012</v>
      </c>
      <c r="C401" s="1" t="s">
        <v>13055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121</v>
      </c>
      <c r="I401" s="1" t="s">
        <v>84</v>
      </c>
      <c r="J401" s="1" t="s">
        <v>122</v>
      </c>
      <c r="K401" s="1" t="s">
        <v>13056</v>
      </c>
      <c r="L401" s="1"/>
      <c r="M401" s="20">
        <f t="shared" si="6"/>
        <v>1</v>
      </c>
    </row>
    <row r="402" spans="1:13" ht="20.100000000000001" customHeight="1" x14ac:dyDescent="0.15">
      <c r="A402" s="1" t="s">
        <v>12980</v>
      </c>
      <c r="B402" s="1" t="s">
        <v>13012</v>
      </c>
      <c r="C402" s="1" t="s">
        <v>13057</v>
      </c>
      <c r="D402" s="1" t="s">
        <v>78</v>
      </c>
      <c r="E402" s="1" t="s">
        <v>51</v>
      </c>
      <c r="F402" s="1" t="s">
        <v>51</v>
      </c>
      <c r="G402" s="1" t="s">
        <v>52</v>
      </c>
      <c r="H402" s="1" t="s">
        <v>739</v>
      </c>
      <c r="I402" s="1" t="s">
        <v>1230</v>
      </c>
      <c r="J402" s="1" t="s">
        <v>122</v>
      </c>
      <c r="K402" s="1" t="s">
        <v>13058</v>
      </c>
      <c r="L402" s="1"/>
      <c r="M402" s="20">
        <f t="shared" si="6"/>
        <v>1</v>
      </c>
    </row>
    <row r="403" spans="1:13" ht="20.100000000000001" customHeight="1" x14ac:dyDescent="0.15">
      <c r="A403" s="1" t="s">
        <v>12980</v>
      </c>
      <c r="B403" s="1" t="s">
        <v>13012</v>
      </c>
      <c r="C403" s="1" t="s">
        <v>13059</v>
      </c>
      <c r="D403" s="1" t="s">
        <v>78</v>
      </c>
      <c r="E403" s="1" t="s">
        <v>51</v>
      </c>
      <c r="F403" s="1" t="s">
        <v>51</v>
      </c>
      <c r="G403" s="1" t="s">
        <v>52</v>
      </c>
      <c r="H403" s="1" t="s">
        <v>739</v>
      </c>
      <c r="I403" s="1" t="s">
        <v>1230</v>
      </c>
      <c r="J403" s="1" t="s">
        <v>122</v>
      </c>
      <c r="K403" s="1" t="s">
        <v>13060</v>
      </c>
      <c r="L403" s="1"/>
      <c r="M403" s="20">
        <f t="shared" si="6"/>
        <v>1</v>
      </c>
    </row>
    <row r="404" spans="1:13" ht="20.100000000000001" customHeight="1" x14ac:dyDescent="0.15">
      <c r="A404" s="1" t="s">
        <v>12980</v>
      </c>
      <c r="B404" s="1" t="s">
        <v>13012</v>
      </c>
      <c r="C404" s="1" t="s">
        <v>13061</v>
      </c>
      <c r="D404" s="1" t="s">
        <v>78</v>
      </c>
      <c r="E404" s="1" t="s">
        <v>51</v>
      </c>
      <c r="F404" s="1" t="s">
        <v>51</v>
      </c>
      <c r="G404" s="1" t="s">
        <v>52</v>
      </c>
      <c r="H404" s="1" t="s">
        <v>739</v>
      </c>
      <c r="I404" s="1" t="s">
        <v>1230</v>
      </c>
      <c r="J404" s="1" t="s">
        <v>122</v>
      </c>
      <c r="K404" s="1" t="s">
        <v>13062</v>
      </c>
      <c r="L404" s="1"/>
      <c r="M404" s="20">
        <f t="shared" si="6"/>
        <v>1</v>
      </c>
    </row>
    <row r="405" spans="1:13" ht="20.100000000000001" customHeight="1" x14ac:dyDescent="0.15">
      <c r="A405" s="1" t="s">
        <v>12980</v>
      </c>
      <c r="B405" s="1" t="s">
        <v>13012</v>
      </c>
      <c r="C405" s="1" t="s">
        <v>13063</v>
      </c>
      <c r="D405" s="1" t="s">
        <v>78</v>
      </c>
      <c r="E405" s="1" t="s">
        <v>51</v>
      </c>
      <c r="F405" s="1" t="s">
        <v>51</v>
      </c>
      <c r="G405" s="1" t="s">
        <v>52</v>
      </c>
      <c r="H405" s="1" t="s">
        <v>739</v>
      </c>
      <c r="I405" s="1" t="s">
        <v>1230</v>
      </c>
      <c r="J405" s="1" t="s">
        <v>122</v>
      </c>
      <c r="K405" s="1" t="s">
        <v>13064</v>
      </c>
      <c r="L405" s="1"/>
      <c r="M405" s="20">
        <f t="shared" si="6"/>
        <v>1</v>
      </c>
    </row>
    <row r="406" spans="1:13" ht="20.100000000000001" customHeight="1" x14ac:dyDescent="0.15">
      <c r="A406" s="1" t="s">
        <v>12980</v>
      </c>
      <c r="B406" s="1" t="s">
        <v>13012</v>
      </c>
      <c r="C406" s="1" t="s">
        <v>13065</v>
      </c>
      <c r="D406" s="1" t="s">
        <v>78</v>
      </c>
      <c r="E406" s="1" t="s">
        <v>51</v>
      </c>
      <c r="F406" s="1" t="s">
        <v>51</v>
      </c>
      <c r="G406" s="1" t="s">
        <v>52</v>
      </c>
      <c r="H406" s="1" t="s">
        <v>739</v>
      </c>
      <c r="I406" s="1" t="s">
        <v>1230</v>
      </c>
      <c r="J406" s="1" t="s">
        <v>122</v>
      </c>
      <c r="K406" s="1" t="s">
        <v>13066</v>
      </c>
      <c r="L406" s="1"/>
      <c r="M406" s="20">
        <f t="shared" si="6"/>
        <v>1</v>
      </c>
    </row>
    <row r="407" spans="1:13" ht="20.100000000000001" customHeight="1" x14ac:dyDescent="0.15">
      <c r="A407" s="1" t="s">
        <v>12980</v>
      </c>
      <c r="B407" s="1" t="s">
        <v>13067</v>
      </c>
      <c r="C407" s="1" t="s">
        <v>13068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739</v>
      </c>
      <c r="I407" s="1" t="s">
        <v>1230</v>
      </c>
      <c r="J407" s="1" t="s">
        <v>122</v>
      </c>
      <c r="K407" s="1" t="s">
        <v>13069</v>
      </c>
      <c r="L407" s="1"/>
      <c r="M407" s="20">
        <f t="shared" si="6"/>
        <v>1</v>
      </c>
    </row>
    <row r="408" spans="1:13" ht="20.100000000000001" customHeight="1" x14ac:dyDescent="0.15">
      <c r="A408" s="1" t="s">
        <v>12980</v>
      </c>
      <c r="B408" s="1" t="s">
        <v>13070</v>
      </c>
      <c r="C408" s="1" t="s">
        <v>13071</v>
      </c>
      <c r="D408" s="1" t="s">
        <v>50</v>
      </c>
      <c r="E408" s="1" t="s">
        <v>51</v>
      </c>
      <c r="F408" s="1" t="s">
        <v>51</v>
      </c>
      <c r="G408" s="1" t="s">
        <v>52</v>
      </c>
      <c r="H408" s="1" t="s">
        <v>739</v>
      </c>
      <c r="I408" s="1" t="s">
        <v>1230</v>
      </c>
      <c r="J408" s="1" t="s">
        <v>122</v>
      </c>
      <c r="K408" s="1" t="s">
        <v>13072</v>
      </c>
      <c r="L408" s="1"/>
      <c r="M408" s="20">
        <f t="shared" si="6"/>
        <v>1</v>
      </c>
    </row>
    <row r="409" spans="1:13" ht="20.100000000000001" customHeight="1" x14ac:dyDescent="0.15">
      <c r="A409" s="1" t="s">
        <v>12980</v>
      </c>
      <c r="B409" s="1" t="s">
        <v>13070</v>
      </c>
      <c r="C409" s="1" t="s">
        <v>13073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739</v>
      </c>
      <c r="I409" s="1" t="s">
        <v>1230</v>
      </c>
      <c r="J409" s="1" t="s">
        <v>122</v>
      </c>
      <c r="K409" s="1" t="s">
        <v>13074</v>
      </c>
      <c r="L409" s="1"/>
      <c r="M409" s="20">
        <f t="shared" si="6"/>
        <v>1</v>
      </c>
    </row>
    <row r="410" spans="1:13" ht="20.100000000000001" customHeight="1" x14ac:dyDescent="0.15">
      <c r="A410" s="1" t="s">
        <v>12980</v>
      </c>
      <c r="B410" s="1" t="s">
        <v>13070</v>
      </c>
      <c r="C410" s="1" t="s">
        <v>13075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739</v>
      </c>
      <c r="I410" s="1" t="s">
        <v>1230</v>
      </c>
      <c r="J410" s="1" t="s">
        <v>122</v>
      </c>
      <c r="K410" s="1" t="s">
        <v>13076</v>
      </c>
      <c r="L410" s="1"/>
      <c r="M410" s="20">
        <f t="shared" si="6"/>
        <v>1</v>
      </c>
    </row>
    <row r="411" spans="1:13" ht="20.100000000000001" customHeight="1" x14ac:dyDescent="0.15">
      <c r="A411" s="1" t="s">
        <v>12980</v>
      </c>
      <c r="B411" s="1" t="s">
        <v>13070</v>
      </c>
      <c r="C411" s="1" t="s">
        <v>13077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739</v>
      </c>
      <c r="I411" s="1" t="s">
        <v>1230</v>
      </c>
      <c r="J411" s="1" t="s">
        <v>122</v>
      </c>
      <c r="K411" s="1" t="s">
        <v>13078</v>
      </c>
      <c r="L411" s="1"/>
      <c r="M411" s="20">
        <f t="shared" si="6"/>
        <v>1</v>
      </c>
    </row>
    <row r="412" spans="1:13" ht="20.100000000000001" customHeight="1" x14ac:dyDescent="0.15">
      <c r="A412" s="1" t="s">
        <v>12980</v>
      </c>
      <c r="B412" s="1" t="s">
        <v>13070</v>
      </c>
      <c r="C412" s="1" t="s">
        <v>13079</v>
      </c>
      <c r="D412" s="1" t="s">
        <v>50</v>
      </c>
      <c r="E412" s="1" t="s">
        <v>51</v>
      </c>
      <c r="F412" s="1" t="s">
        <v>51</v>
      </c>
      <c r="G412" s="1" t="s">
        <v>52</v>
      </c>
      <c r="H412" s="1" t="s">
        <v>739</v>
      </c>
      <c r="I412" s="1" t="s">
        <v>1230</v>
      </c>
      <c r="J412" s="1" t="s">
        <v>122</v>
      </c>
      <c r="K412" s="1" t="s">
        <v>13080</v>
      </c>
      <c r="L412" s="1"/>
      <c r="M412" s="20">
        <f t="shared" si="6"/>
        <v>1</v>
      </c>
    </row>
    <row r="413" spans="1:13" ht="20.100000000000001" customHeight="1" x14ac:dyDescent="0.15">
      <c r="A413" s="1" t="s">
        <v>12980</v>
      </c>
      <c r="B413" s="1" t="s">
        <v>13070</v>
      </c>
      <c r="C413" s="1" t="s">
        <v>13081</v>
      </c>
      <c r="D413" s="1" t="s">
        <v>50</v>
      </c>
      <c r="E413" s="1" t="s">
        <v>51</v>
      </c>
      <c r="F413" s="1" t="s">
        <v>51</v>
      </c>
      <c r="G413" s="1" t="s">
        <v>52</v>
      </c>
      <c r="H413" s="1" t="s">
        <v>739</v>
      </c>
      <c r="I413" s="1" t="s">
        <v>1230</v>
      </c>
      <c r="J413" s="1" t="s">
        <v>122</v>
      </c>
      <c r="K413" s="1" t="s">
        <v>13082</v>
      </c>
      <c r="L413" s="1"/>
      <c r="M413" s="20">
        <f t="shared" si="6"/>
        <v>1</v>
      </c>
    </row>
    <row r="414" spans="1:13" ht="20.100000000000001" customHeight="1" x14ac:dyDescent="0.15">
      <c r="A414" s="1" t="s">
        <v>12980</v>
      </c>
      <c r="B414" s="1" t="s">
        <v>13070</v>
      </c>
      <c r="C414" s="1" t="s">
        <v>13083</v>
      </c>
      <c r="D414" s="1" t="s">
        <v>78</v>
      </c>
      <c r="E414" s="1" t="s">
        <v>51</v>
      </c>
      <c r="F414" s="1" t="s">
        <v>179</v>
      </c>
      <c r="G414" s="1" t="s">
        <v>82</v>
      </c>
      <c r="H414" s="1" t="s">
        <v>180</v>
      </c>
      <c r="I414" s="1" t="s">
        <v>447</v>
      </c>
      <c r="J414" s="1" t="s">
        <v>730</v>
      </c>
      <c r="K414" s="1" t="s">
        <v>13084</v>
      </c>
      <c r="L414" s="1"/>
      <c r="M414" s="20">
        <f t="shared" si="6"/>
        <v>0</v>
      </c>
    </row>
    <row r="415" spans="1:13" ht="20.100000000000001" customHeight="1" x14ac:dyDescent="0.15">
      <c r="A415" s="1" t="s">
        <v>12980</v>
      </c>
      <c r="B415" s="1" t="s">
        <v>13070</v>
      </c>
      <c r="C415" s="1" t="s">
        <v>13085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84</v>
      </c>
      <c r="J415" s="1" t="s">
        <v>122</v>
      </c>
      <c r="K415" s="1" t="s">
        <v>13086</v>
      </c>
      <c r="L415" s="1"/>
      <c r="M415" s="20">
        <f t="shared" si="6"/>
        <v>1</v>
      </c>
    </row>
    <row r="416" spans="1:13" ht="20.100000000000001" customHeight="1" x14ac:dyDescent="0.15">
      <c r="A416" s="1" t="s">
        <v>12980</v>
      </c>
      <c r="B416" s="1" t="s">
        <v>13070</v>
      </c>
      <c r="C416" s="1" t="s">
        <v>13087</v>
      </c>
      <c r="D416" s="1" t="s">
        <v>78</v>
      </c>
      <c r="E416" s="1" t="s">
        <v>51</v>
      </c>
      <c r="F416" s="1" t="s">
        <v>10720</v>
      </c>
      <c r="G416" s="1" t="s">
        <v>82</v>
      </c>
      <c r="H416" s="1" t="s">
        <v>180</v>
      </c>
      <c r="I416" s="1" t="s">
        <v>447</v>
      </c>
      <c r="J416" s="1" t="s">
        <v>730</v>
      </c>
      <c r="K416" s="1" t="s">
        <v>13088</v>
      </c>
      <c r="L416" s="1"/>
      <c r="M416" s="20">
        <f t="shared" si="6"/>
        <v>0</v>
      </c>
    </row>
    <row r="417" spans="1:13" ht="20.100000000000001" customHeight="1" x14ac:dyDescent="0.15">
      <c r="A417" s="1" t="s">
        <v>12980</v>
      </c>
      <c r="B417" s="1" t="s">
        <v>13070</v>
      </c>
      <c r="C417" s="1" t="s">
        <v>13089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739</v>
      </c>
      <c r="I417" s="1" t="s">
        <v>1230</v>
      </c>
      <c r="J417" s="1" t="s">
        <v>122</v>
      </c>
      <c r="K417" s="1" t="s">
        <v>13090</v>
      </c>
      <c r="L417" s="1"/>
      <c r="M417" s="20">
        <f t="shared" si="6"/>
        <v>1</v>
      </c>
    </row>
    <row r="418" spans="1:13" ht="20.100000000000001" customHeight="1" x14ac:dyDescent="0.15">
      <c r="A418" s="1" t="s">
        <v>12980</v>
      </c>
      <c r="B418" s="1" t="s">
        <v>13091</v>
      </c>
      <c r="C418" s="1" t="s">
        <v>13092</v>
      </c>
      <c r="D418" s="1" t="s">
        <v>50</v>
      </c>
      <c r="E418" s="1" t="s">
        <v>51</v>
      </c>
      <c r="F418" s="1" t="s">
        <v>51</v>
      </c>
      <c r="G418" s="1" t="s">
        <v>52</v>
      </c>
      <c r="H418" s="1" t="s">
        <v>739</v>
      </c>
      <c r="I418" s="1" t="s">
        <v>1230</v>
      </c>
      <c r="J418" s="1" t="s">
        <v>122</v>
      </c>
      <c r="K418" s="1" t="s">
        <v>13093</v>
      </c>
      <c r="L418" s="1"/>
      <c r="M418" s="20">
        <f t="shared" si="6"/>
        <v>1</v>
      </c>
    </row>
    <row r="419" spans="1:13" ht="20.100000000000001" customHeight="1" x14ac:dyDescent="0.15">
      <c r="A419" s="1" t="s">
        <v>12980</v>
      </c>
      <c r="B419" s="1" t="s">
        <v>13091</v>
      </c>
      <c r="C419" s="1" t="s">
        <v>13094</v>
      </c>
      <c r="D419" s="1" t="s">
        <v>78</v>
      </c>
      <c r="E419" s="1" t="s">
        <v>51</v>
      </c>
      <c r="F419" s="1" t="s">
        <v>51</v>
      </c>
      <c r="G419" s="1" t="s">
        <v>52</v>
      </c>
      <c r="H419" s="1" t="s">
        <v>739</v>
      </c>
      <c r="I419" s="1" t="s">
        <v>1230</v>
      </c>
      <c r="J419" s="1" t="s">
        <v>122</v>
      </c>
      <c r="K419" s="1" t="s">
        <v>13095</v>
      </c>
      <c r="L419" s="1"/>
      <c r="M419" s="20">
        <f t="shared" si="6"/>
        <v>1</v>
      </c>
    </row>
    <row r="420" spans="1:13" ht="20.100000000000001" customHeight="1" x14ac:dyDescent="0.15">
      <c r="A420" s="1" t="s">
        <v>12980</v>
      </c>
      <c r="B420" s="1" t="s">
        <v>13091</v>
      </c>
      <c r="C420" s="1" t="s">
        <v>13096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739</v>
      </c>
      <c r="I420" s="1" t="s">
        <v>1230</v>
      </c>
      <c r="J420" s="1" t="s">
        <v>122</v>
      </c>
      <c r="K420" s="1" t="s">
        <v>13097</v>
      </c>
      <c r="L420" s="1"/>
      <c r="M420" s="20">
        <f t="shared" si="6"/>
        <v>1</v>
      </c>
    </row>
    <row r="421" spans="1:13" ht="20.100000000000001" customHeight="1" x14ac:dyDescent="0.15">
      <c r="A421" s="1" t="s">
        <v>12980</v>
      </c>
      <c r="B421" s="1" t="s">
        <v>13091</v>
      </c>
      <c r="C421" s="1" t="s">
        <v>13098</v>
      </c>
      <c r="D421" s="1" t="s">
        <v>78</v>
      </c>
      <c r="E421" s="1" t="s">
        <v>51</v>
      </c>
      <c r="F421" s="1" t="s">
        <v>51</v>
      </c>
      <c r="G421" s="1" t="s">
        <v>52</v>
      </c>
      <c r="H421" s="1" t="s">
        <v>739</v>
      </c>
      <c r="I421" s="1" t="s">
        <v>1230</v>
      </c>
      <c r="J421" s="1" t="s">
        <v>122</v>
      </c>
      <c r="K421" s="1" t="s">
        <v>13099</v>
      </c>
      <c r="L421" s="1"/>
      <c r="M421" s="20">
        <f t="shared" si="6"/>
        <v>1</v>
      </c>
    </row>
    <row r="422" spans="1:13" ht="20.100000000000001" customHeight="1" x14ac:dyDescent="0.15">
      <c r="A422" s="1" t="s">
        <v>12980</v>
      </c>
      <c r="B422" s="1" t="s">
        <v>13091</v>
      </c>
      <c r="C422" s="1" t="s">
        <v>13100</v>
      </c>
      <c r="D422" s="1" t="s">
        <v>78</v>
      </c>
      <c r="E422" s="1" t="s">
        <v>51</v>
      </c>
      <c r="F422" s="1" t="s">
        <v>51</v>
      </c>
      <c r="G422" s="1" t="s">
        <v>52</v>
      </c>
      <c r="H422" s="1" t="s">
        <v>739</v>
      </c>
      <c r="I422" s="1" t="s">
        <v>1230</v>
      </c>
      <c r="J422" s="1" t="s">
        <v>122</v>
      </c>
      <c r="K422" s="1" t="s">
        <v>13101</v>
      </c>
      <c r="L422" s="1"/>
      <c r="M422" s="20">
        <f t="shared" si="6"/>
        <v>1</v>
      </c>
    </row>
    <row r="423" spans="1:13" ht="20.100000000000001" customHeight="1" x14ac:dyDescent="0.15">
      <c r="A423" s="1" t="s">
        <v>12980</v>
      </c>
      <c r="B423" s="1" t="s">
        <v>13102</v>
      </c>
      <c r="C423" s="1" t="s">
        <v>13103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739</v>
      </c>
      <c r="I423" s="1" t="s">
        <v>1230</v>
      </c>
      <c r="J423" s="1" t="s">
        <v>122</v>
      </c>
      <c r="K423" s="1" t="s">
        <v>13104</v>
      </c>
      <c r="L423" s="1"/>
      <c r="M423" s="20">
        <f t="shared" si="6"/>
        <v>1</v>
      </c>
    </row>
    <row r="424" spans="1:13" ht="20.100000000000001" customHeight="1" x14ac:dyDescent="0.15">
      <c r="A424" s="1" t="s">
        <v>12980</v>
      </c>
      <c r="B424" s="1" t="s">
        <v>13102</v>
      </c>
      <c r="C424" s="1" t="s">
        <v>13105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739</v>
      </c>
      <c r="I424" s="1" t="s">
        <v>1230</v>
      </c>
      <c r="J424" s="1" t="s">
        <v>122</v>
      </c>
      <c r="K424" s="1" t="s">
        <v>13106</v>
      </c>
      <c r="L424" s="1"/>
      <c r="M424" s="20">
        <f t="shared" si="6"/>
        <v>1</v>
      </c>
    </row>
    <row r="425" spans="1:13" ht="20.100000000000001" customHeight="1" x14ac:dyDescent="0.15">
      <c r="A425" s="1" t="s">
        <v>12980</v>
      </c>
      <c r="B425" s="1" t="s">
        <v>13102</v>
      </c>
      <c r="C425" s="1" t="s">
        <v>13107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739</v>
      </c>
      <c r="I425" s="1" t="s">
        <v>1230</v>
      </c>
      <c r="J425" s="1" t="s">
        <v>122</v>
      </c>
      <c r="K425" s="1" t="s">
        <v>13108</v>
      </c>
      <c r="L425" s="1"/>
      <c r="M425" s="20">
        <f t="shared" si="6"/>
        <v>1</v>
      </c>
    </row>
    <row r="426" spans="1:13" ht="20.100000000000001" customHeight="1" x14ac:dyDescent="0.15">
      <c r="A426" s="1" t="s">
        <v>12980</v>
      </c>
      <c r="B426" s="1" t="s">
        <v>13102</v>
      </c>
      <c r="C426" s="1" t="s">
        <v>13109</v>
      </c>
      <c r="D426" s="1" t="s">
        <v>50</v>
      </c>
      <c r="E426" s="1" t="s">
        <v>51</v>
      </c>
      <c r="F426" s="1" t="s">
        <v>51</v>
      </c>
      <c r="G426" s="1" t="s">
        <v>52</v>
      </c>
      <c r="H426" s="1" t="s">
        <v>739</v>
      </c>
      <c r="I426" s="1" t="s">
        <v>1230</v>
      </c>
      <c r="J426" s="1" t="s">
        <v>122</v>
      </c>
      <c r="K426" s="1" t="s">
        <v>13110</v>
      </c>
      <c r="L426" s="1"/>
      <c r="M426" s="20">
        <f t="shared" si="6"/>
        <v>1</v>
      </c>
    </row>
    <row r="427" spans="1:13" ht="20.100000000000001" customHeight="1" x14ac:dyDescent="0.15">
      <c r="A427" s="1" t="s">
        <v>12980</v>
      </c>
      <c r="B427" s="1" t="s">
        <v>13102</v>
      </c>
      <c r="C427" s="1" t="s">
        <v>13111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739</v>
      </c>
      <c r="I427" s="1" t="s">
        <v>1230</v>
      </c>
      <c r="J427" s="1" t="s">
        <v>122</v>
      </c>
      <c r="K427" s="1" t="s">
        <v>13112</v>
      </c>
      <c r="L427" s="1"/>
      <c r="M427" s="20">
        <f t="shared" si="6"/>
        <v>1</v>
      </c>
    </row>
    <row r="428" spans="1:13" ht="20.100000000000001" customHeight="1" x14ac:dyDescent="0.15">
      <c r="A428" s="1" t="s">
        <v>12980</v>
      </c>
      <c r="B428" s="1" t="s">
        <v>13102</v>
      </c>
      <c r="C428" s="1" t="s">
        <v>13113</v>
      </c>
      <c r="D428" s="1" t="s">
        <v>78</v>
      </c>
      <c r="E428" s="1" t="s">
        <v>51</v>
      </c>
      <c r="F428" s="1" t="s">
        <v>51</v>
      </c>
      <c r="G428" s="1" t="s">
        <v>52</v>
      </c>
      <c r="H428" s="1" t="s">
        <v>739</v>
      </c>
      <c r="I428" s="1" t="s">
        <v>1230</v>
      </c>
      <c r="J428" s="1" t="s">
        <v>122</v>
      </c>
      <c r="K428" s="1" t="s">
        <v>13114</v>
      </c>
      <c r="L428" s="1"/>
      <c r="M428" s="20">
        <f t="shared" si="6"/>
        <v>1</v>
      </c>
    </row>
    <row r="429" spans="1:13" ht="20.100000000000001" customHeight="1" x14ac:dyDescent="0.15">
      <c r="A429" s="1" t="s">
        <v>12980</v>
      </c>
      <c r="B429" s="1" t="s">
        <v>13102</v>
      </c>
      <c r="C429" s="1" t="s">
        <v>13115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739</v>
      </c>
      <c r="I429" s="1" t="s">
        <v>1230</v>
      </c>
      <c r="J429" s="1" t="s">
        <v>122</v>
      </c>
      <c r="K429" s="1" t="s">
        <v>13116</v>
      </c>
      <c r="L429" s="1"/>
      <c r="M429" s="20">
        <f t="shared" si="6"/>
        <v>1</v>
      </c>
    </row>
    <row r="430" spans="1:13" ht="20.100000000000001" customHeight="1" x14ac:dyDescent="0.15">
      <c r="A430" s="1" t="s">
        <v>12980</v>
      </c>
      <c r="B430" s="1" t="s">
        <v>13102</v>
      </c>
      <c r="C430" s="1" t="s">
        <v>13117</v>
      </c>
      <c r="D430" s="1" t="s">
        <v>78</v>
      </c>
      <c r="E430" s="1" t="s">
        <v>51</v>
      </c>
      <c r="F430" s="1" t="s">
        <v>51</v>
      </c>
      <c r="G430" s="1" t="s">
        <v>52</v>
      </c>
      <c r="H430" s="1" t="s">
        <v>739</v>
      </c>
      <c r="I430" s="1" t="s">
        <v>1230</v>
      </c>
      <c r="J430" s="1" t="s">
        <v>122</v>
      </c>
      <c r="K430" s="1" t="s">
        <v>13118</v>
      </c>
      <c r="L430" s="1"/>
      <c r="M430" s="20">
        <f t="shared" si="6"/>
        <v>1</v>
      </c>
    </row>
    <row r="431" spans="1:13" ht="20.100000000000001" customHeight="1" x14ac:dyDescent="0.15">
      <c r="A431" s="1" t="s">
        <v>12980</v>
      </c>
      <c r="B431" s="1" t="s">
        <v>13102</v>
      </c>
      <c r="C431" s="1" t="s">
        <v>13119</v>
      </c>
      <c r="D431" s="1" t="s">
        <v>78</v>
      </c>
      <c r="E431" s="1" t="s">
        <v>51</v>
      </c>
      <c r="F431" s="1" t="s">
        <v>179</v>
      </c>
      <c r="G431" s="1" t="s">
        <v>82</v>
      </c>
      <c r="H431" s="1" t="s">
        <v>4727</v>
      </c>
      <c r="I431" s="1" t="s">
        <v>447</v>
      </c>
      <c r="J431" s="1" t="s">
        <v>10867</v>
      </c>
      <c r="K431" s="1" t="s">
        <v>13120</v>
      </c>
      <c r="L431" s="1"/>
      <c r="M431" s="20">
        <f t="shared" si="6"/>
        <v>0</v>
      </c>
    </row>
    <row r="432" spans="1:13" ht="20.100000000000001" customHeight="1" x14ac:dyDescent="0.15">
      <c r="A432" s="1" t="s">
        <v>12980</v>
      </c>
      <c r="B432" s="1" t="s">
        <v>13102</v>
      </c>
      <c r="C432" s="1" t="s">
        <v>13121</v>
      </c>
      <c r="D432" s="1" t="s">
        <v>78</v>
      </c>
      <c r="E432" s="1" t="s">
        <v>51</v>
      </c>
      <c r="F432" s="1" t="s">
        <v>51</v>
      </c>
      <c r="G432" s="1" t="s">
        <v>52</v>
      </c>
      <c r="H432" s="1" t="s">
        <v>739</v>
      </c>
      <c r="I432" s="1" t="s">
        <v>1230</v>
      </c>
      <c r="J432" s="1" t="s">
        <v>122</v>
      </c>
      <c r="K432" s="1" t="s">
        <v>13122</v>
      </c>
      <c r="L432" s="1"/>
      <c r="M432" s="20">
        <f t="shared" si="6"/>
        <v>1</v>
      </c>
    </row>
    <row r="433" spans="1:13" ht="20.100000000000001" customHeight="1" x14ac:dyDescent="0.15">
      <c r="A433" s="1" t="s">
        <v>12980</v>
      </c>
      <c r="B433" s="1" t="s">
        <v>13102</v>
      </c>
      <c r="C433" s="1" t="s">
        <v>13123</v>
      </c>
      <c r="D433" s="1" t="s">
        <v>78</v>
      </c>
      <c r="E433" s="1" t="s">
        <v>51</v>
      </c>
      <c r="F433" s="1" t="s">
        <v>51</v>
      </c>
      <c r="G433" s="1" t="s">
        <v>52</v>
      </c>
      <c r="H433" s="1" t="s">
        <v>739</v>
      </c>
      <c r="I433" s="1" t="s">
        <v>1230</v>
      </c>
      <c r="J433" s="1" t="s">
        <v>122</v>
      </c>
      <c r="K433" s="1" t="s">
        <v>13124</v>
      </c>
      <c r="L433" s="1"/>
      <c r="M433" s="20">
        <f t="shared" si="6"/>
        <v>1</v>
      </c>
    </row>
    <row r="434" spans="1:13" ht="20.100000000000001" customHeight="1" x14ac:dyDescent="0.15">
      <c r="A434" s="1" t="s">
        <v>12980</v>
      </c>
      <c r="B434" s="1" t="s">
        <v>13125</v>
      </c>
      <c r="C434" s="1" t="s">
        <v>13126</v>
      </c>
      <c r="D434" s="1" t="s">
        <v>50</v>
      </c>
      <c r="E434" s="1" t="s">
        <v>51</v>
      </c>
      <c r="F434" s="1" t="s">
        <v>51</v>
      </c>
      <c r="G434" s="1" t="s">
        <v>52</v>
      </c>
      <c r="H434" s="1" t="s">
        <v>739</v>
      </c>
      <c r="I434" s="1" t="s">
        <v>1230</v>
      </c>
      <c r="J434" s="1" t="s">
        <v>122</v>
      </c>
      <c r="K434" s="1" t="s">
        <v>13127</v>
      </c>
      <c r="L434" s="1"/>
      <c r="M434" s="20">
        <f t="shared" si="6"/>
        <v>1</v>
      </c>
    </row>
    <row r="435" spans="1:13" ht="20.100000000000001" customHeight="1" x14ac:dyDescent="0.15">
      <c r="A435" s="1" t="s">
        <v>12980</v>
      </c>
      <c r="B435" s="1" t="s">
        <v>13125</v>
      </c>
      <c r="C435" s="1" t="s">
        <v>13128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739</v>
      </c>
      <c r="I435" s="1" t="s">
        <v>1230</v>
      </c>
      <c r="J435" s="1" t="s">
        <v>122</v>
      </c>
      <c r="K435" s="1" t="s">
        <v>13129</v>
      </c>
      <c r="L435" s="1"/>
      <c r="M435" s="20">
        <f t="shared" si="6"/>
        <v>1</v>
      </c>
    </row>
    <row r="436" spans="1:13" ht="20.100000000000001" customHeight="1" x14ac:dyDescent="0.15">
      <c r="A436" s="1" t="s">
        <v>12980</v>
      </c>
      <c r="B436" s="1" t="s">
        <v>13125</v>
      </c>
      <c r="C436" s="1" t="s">
        <v>13130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739</v>
      </c>
      <c r="I436" s="1" t="s">
        <v>1230</v>
      </c>
      <c r="J436" s="1" t="s">
        <v>122</v>
      </c>
      <c r="K436" s="1" t="s">
        <v>13131</v>
      </c>
      <c r="L436" s="1"/>
      <c r="M436" s="20">
        <f t="shared" si="6"/>
        <v>1</v>
      </c>
    </row>
    <row r="437" spans="1:13" ht="20.100000000000001" customHeight="1" x14ac:dyDescent="0.15">
      <c r="A437" s="1" t="s">
        <v>12980</v>
      </c>
      <c r="B437" s="1" t="s">
        <v>13125</v>
      </c>
      <c r="C437" s="1" t="s">
        <v>13132</v>
      </c>
      <c r="D437" s="1" t="s">
        <v>50</v>
      </c>
      <c r="E437" s="1" t="s">
        <v>51</v>
      </c>
      <c r="F437" s="1" t="s">
        <v>51</v>
      </c>
      <c r="G437" s="1" t="s">
        <v>52</v>
      </c>
      <c r="H437" s="1" t="s">
        <v>739</v>
      </c>
      <c r="I437" s="1" t="s">
        <v>1230</v>
      </c>
      <c r="J437" s="1" t="s">
        <v>122</v>
      </c>
      <c r="K437" s="1" t="s">
        <v>13133</v>
      </c>
      <c r="L437" s="1"/>
      <c r="M437" s="20">
        <f t="shared" si="6"/>
        <v>1</v>
      </c>
    </row>
    <row r="438" spans="1:13" ht="20.100000000000001" customHeight="1" x14ac:dyDescent="0.15">
      <c r="A438" s="1" t="s">
        <v>12980</v>
      </c>
      <c r="B438" s="1" t="s">
        <v>13125</v>
      </c>
      <c r="C438" s="1" t="s">
        <v>13134</v>
      </c>
      <c r="D438" s="1" t="s">
        <v>50</v>
      </c>
      <c r="E438" s="1" t="s">
        <v>51</v>
      </c>
      <c r="F438" s="1" t="s">
        <v>51</v>
      </c>
      <c r="G438" s="1" t="s">
        <v>52</v>
      </c>
      <c r="H438" s="1" t="s">
        <v>739</v>
      </c>
      <c r="I438" s="1" t="s">
        <v>1230</v>
      </c>
      <c r="J438" s="1" t="s">
        <v>122</v>
      </c>
      <c r="K438" s="1" t="s">
        <v>13135</v>
      </c>
      <c r="L438" s="1"/>
      <c r="M438" s="20">
        <f t="shared" si="6"/>
        <v>1</v>
      </c>
    </row>
    <row r="439" spans="1:13" ht="20.100000000000001" customHeight="1" x14ac:dyDescent="0.15">
      <c r="A439" s="1" t="s">
        <v>12980</v>
      </c>
      <c r="B439" s="1" t="s">
        <v>13125</v>
      </c>
      <c r="C439" s="1" t="s">
        <v>13136</v>
      </c>
      <c r="D439" s="1" t="s">
        <v>50</v>
      </c>
      <c r="E439" s="1" t="s">
        <v>51</v>
      </c>
      <c r="F439" s="1" t="s">
        <v>51</v>
      </c>
      <c r="G439" s="1" t="s">
        <v>52</v>
      </c>
      <c r="H439" s="1" t="s">
        <v>739</v>
      </c>
      <c r="I439" s="1" t="s">
        <v>1230</v>
      </c>
      <c r="J439" s="1" t="s">
        <v>122</v>
      </c>
      <c r="K439" s="1" t="s">
        <v>13137</v>
      </c>
      <c r="L439" s="1"/>
      <c r="M439" s="20">
        <f t="shared" si="6"/>
        <v>1</v>
      </c>
    </row>
    <row r="440" spans="1:13" ht="20.100000000000001" customHeight="1" x14ac:dyDescent="0.15">
      <c r="A440" s="1" t="s">
        <v>12980</v>
      </c>
      <c r="B440" s="1" t="s">
        <v>13125</v>
      </c>
      <c r="C440" s="1" t="s">
        <v>13138</v>
      </c>
      <c r="D440" s="1" t="s">
        <v>78</v>
      </c>
      <c r="E440" s="1" t="s">
        <v>51</v>
      </c>
      <c r="F440" s="1" t="s">
        <v>51</v>
      </c>
      <c r="G440" s="1" t="s">
        <v>52</v>
      </c>
      <c r="H440" s="1" t="s">
        <v>121</v>
      </c>
      <c r="I440" s="1" t="s">
        <v>84</v>
      </c>
      <c r="J440" s="1" t="s">
        <v>122</v>
      </c>
      <c r="K440" s="1" t="s">
        <v>13139</v>
      </c>
      <c r="L440" s="1"/>
      <c r="M440" s="20">
        <f t="shared" si="6"/>
        <v>1</v>
      </c>
    </row>
    <row r="441" spans="1:13" ht="20.100000000000001" customHeight="1" x14ac:dyDescent="0.15">
      <c r="A441" s="1" t="s">
        <v>12980</v>
      </c>
      <c r="B441" s="1" t="s">
        <v>13125</v>
      </c>
      <c r="C441" s="1" t="s">
        <v>13140</v>
      </c>
      <c r="D441" s="1" t="s">
        <v>78</v>
      </c>
      <c r="E441" s="1" t="s">
        <v>51</v>
      </c>
      <c r="F441" s="1" t="s">
        <v>51</v>
      </c>
      <c r="G441" s="1" t="s">
        <v>52</v>
      </c>
      <c r="H441" s="1" t="s">
        <v>739</v>
      </c>
      <c r="I441" s="1" t="s">
        <v>1230</v>
      </c>
      <c r="J441" s="1" t="s">
        <v>122</v>
      </c>
      <c r="K441" s="1" t="s">
        <v>13141</v>
      </c>
      <c r="L441" s="1"/>
      <c r="M441" s="20">
        <f t="shared" si="6"/>
        <v>1</v>
      </c>
    </row>
    <row r="442" spans="1:13" ht="20.100000000000001" customHeight="1" x14ac:dyDescent="0.15">
      <c r="A442" s="1" t="s">
        <v>12980</v>
      </c>
      <c r="B442" s="1" t="s">
        <v>13125</v>
      </c>
      <c r="C442" s="1" t="s">
        <v>13142</v>
      </c>
      <c r="D442" s="1" t="s">
        <v>78</v>
      </c>
      <c r="E442" s="1" t="s">
        <v>51</v>
      </c>
      <c r="F442" s="1" t="s">
        <v>179</v>
      </c>
      <c r="G442" s="1" t="s">
        <v>82</v>
      </c>
      <c r="H442" s="1" t="s">
        <v>1151</v>
      </c>
      <c r="I442" s="1" t="s">
        <v>84</v>
      </c>
      <c r="J442" s="1" t="s">
        <v>7809</v>
      </c>
      <c r="K442" s="1" t="s">
        <v>13143</v>
      </c>
      <c r="L442" s="1"/>
      <c r="M442" s="20">
        <f t="shared" si="6"/>
        <v>0</v>
      </c>
    </row>
    <row r="443" spans="1:13" ht="20.100000000000001" customHeight="1" x14ac:dyDescent="0.15">
      <c r="A443" s="1" t="s">
        <v>12980</v>
      </c>
      <c r="B443" s="1" t="s">
        <v>13125</v>
      </c>
      <c r="C443" s="1" t="s">
        <v>13144</v>
      </c>
      <c r="D443" s="1" t="s">
        <v>78</v>
      </c>
      <c r="E443" s="1" t="s">
        <v>51</v>
      </c>
      <c r="F443" s="1" t="s">
        <v>51</v>
      </c>
      <c r="G443" s="1" t="s">
        <v>52</v>
      </c>
      <c r="H443" s="1" t="s">
        <v>739</v>
      </c>
      <c r="I443" s="1" t="s">
        <v>1230</v>
      </c>
      <c r="J443" s="1" t="s">
        <v>122</v>
      </c>
      <c r="K443" s="1" t="s">
        <v>13145</v>
      </c>
      <c r="L443" s="1"/>
      <c r="M443" s="20">
        <f t="shared" si="6"/>
        <v>1</v>
      </c>
    </row>
    <row r="444" spans="1:13" ht="20.100000000000001" customHeight="1" x14ac:dyDescent="0.15">
      <c r="A444" s="1" t="s">
        <v>12980</v>
      </c>
      <c r="B444" s="1" t="s">
        <v>13125</v>
      </c>
      <c r="C444" s="1" t="s">
        <v>13146</v>
      </c>
      <c r="D444" s="1" t="s">
        <v>78</v>
      </c>
      <c r="E444" s="1" t="s">
        <v>51</v>
      </c>
      <c r="F444" s="1" t="s">
        <v>51</v>
      </c>
      <c r="G444" s="1" t="s">
        <v>52</v>
      </c>
      <c r="H444" s="1" t="s">
        <v>739</v>
      </c>
      <c r="I444" s="1" t="s">
        <v>1230</v>
      </c>
      <c r="J444" s="1" t="s">
        <v>122</v>
      </c>
      <c r="K444" s="1" t="s">
        <v>13147</v>
      </c>
      <c r="L444" s="1"/>
      <c r="M444" s="20">
        <f t="shared" si="6"/>
        <v>1</v>
      </c>
    </row>
    <row r="445" spans="1:13" ht="20.100000000000001" customHeight="1" x14ac:dyDescent="0.15">
      <c r="A445" s="1" t="s">
        <v>12980</v>
      </c>
      <c r="B445" s="1" t="s">
        <v>13125</v>
      </c>
      <c r="C445" s="1" t="s">
        <v>13148</v>
      </c>
      <c r="D445" s="1" t="s">
        <v>78</v>
      </c>
      <c r="E445" s="1" t="s">
        <v>51</v>
      </c>
      <c r="F445" s="1" t="s">
        <v>51</v>
      </c>
      <c r="G445" s="1" t="s">
        <v>52</v>
      </c>
      <c r="H445" s="1" t="s">
        <v>739</v>
      </c>
      <c r="I445" s="1" t="s">
        <v>1230</v>
      </c>
      <c r="J445" s="1" t="s">
        <v>122</v>
      </c>
      <c r="K445" s="1" t="s">
        <v>13149</v>
      </c>
      <c r="L445" s="1"/>
      <c r="M445" s="20">
        <f t="shared" si="6"/>
        <v>1</v>
      </c>
    </row>
    <row r="446" spans="1:13" ht="20.100000000000001" customHeight="1" x14ac:dyDescent="0.15">
      <c r="A446" s="1" t="s">
        <v>12980</v>
      </c>
      <c r="B446" s="1" t="s">
        <v>13125</v>
      </c>
      <c r="C446" s="1" t="s">
        <v>13150</v>
      </c>
      <c r="D446" s="1" t="s">
        <v>78</v>
      </c>
      <c r="E446" s="1" t="s">
        <v>51</v>
      </c>
      <c r="F446" s="1" t="s">
        <v>51</v>
      </c>
      <c r="G446" s="1" t="s">
        <v>52</v>
      </c>
      <c r="H446" s="1" t="s">
        <v>739</v>
      </c>
      <c r="I446" s="1" t="s">
        <v>1230</v>
      </c>
      <c r="J446" s="1" t="s">
        <v>122</v>
      </c>
      <c r="K446" s="1" t="s">
        <v>13151</v>
      </c>
      <c r="L446" s="1"/>
      <c r="M446" s="20">
        <f t="shared" si="6"/>
        <v>1</v>
      </c>
    </row>
    <row r="447" spans="1:13" ht="20.100000000000001" customHeight="1" x14ac:dyDescent="0.15">
      <c r="A447" s="1" t="s">
        <v>12980</v>
      </c>
      <c r="B447" s="1" t="s">
        <v>13125</v>
      </c>
      <c r="C447" s="1" t="s">
        <v>13152</v>
      </c>
      <c r="D447" s="1" t="s">
        <v>78</v>
      </c>
      <c r="E447" s="1" t="s">
        <v>51</v>
      </c>
      <c r="F447" s="1" t="s">
        <v>51</v>
      </c>
      <c r="G447" s="1" t="s">
        <v>52</v>
      </c>
      <c r="H447" s="1" t="s">
        <v>739</v>
      </c>
      <c r="I447" s="1" t="s">
        <v>1230</v>
      </c>
      <c r="J447" s="1" t="s">
        <v>122</v>
      </c>
      <c r="K447" s="1" t="s">
        <v>13153</v>
      </c>
      <c r="L447" s="1"/>
      <c r="M447" s="20">
        <f t="shared" si="6"/>
        <v>1</v>
      </c>
    </row>
    <row r="448" spans="1:13" ht="20.100000000000001" customHeight="1" x14ac:dyDescent="0.15">
      <c r="A448" s="1" t="s">
        <v>12980</v>
      </c>
      <c r="B448" s="1" t="s">
        <v>13125</v>
      </c>
      <c r="C448" s="1" t="s">
        <v>13154</v>
      </c>
      <c r="D448" s="1" t="s">
        <v>78</v>
      </c>
      <c r="E448" s="1" t="s">
        <v>51</v>
      </c>
      <c r="F448" s="1" t="s">
        <v>51</v>
      </c>
      <c r="G448" s="1" t="s">
        <v>52</v>
      </c>
      <c r="H448" s="1" t="s">
        <v>739</v>
      </c>
      <c r="I448" s="1" t="s">
        <v>1230</v>
      </c>
      <c r="J448" s="1" t="s">
        <v>122</v>
      </c>
      <c r="K448" s="1" t="s">
        <v>13155</v>
      </c>
      <c r="L448" s="1"/>
      <c r="M448" s="20">
        <f t="shared" si="6"/>
        <v>1</v>
      </c>
    </row>
    <row r="449" spans="1:13" ht="20.100000000000001" customHeight="1" x14ac:dyDescent="0.15">
      <c r="A449" s="1" t="s">
        <v>12980</v>
      </c>
      <c r="B449" s="1" t="s">
        <v>13125</v>
      </c>
      <c r="C449" s="1" t="s">
        <v>13156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739</v>
      </c>
      <c r="I449" s="1" t="s">
        <v>1230</v>
      </c>
      <c r="J449" s="1" t="s">
        <v>122</v>
      </c>
      <c r="K449" s="1" t="s">
        <v>13157</v>
      </c>
      <c r="L449" s="1"/>
      <c r="M449" s="20">
        <f t="shared" si="6"/>
        <v>1</v>
      </c>
    </row>
    <row r="450" spans="1:13" ht="20.100000000000001" customHeight="1" x14ac:dyDescent="0.15">
      <c r="A450" s="1" t="s">
        <v>12980</v>
      </c>
      <c r="B450" s="1" t="s">
        <v>13125</v>
      </c>
      <c r="C450" s="1" t="s">
        <v>13158</v>
      </c>
      <c r="D450" s="1" t="s">
        <v>78</v>
      </c>
      <c r="E450" s="1" t="s">
        <v>51</v>
      </c>
      <c r="F450" s="1" t="s">
        <v>51</v>
      </c>
      <c r="G450" s="1" t="s">
        <v>52</v>
      </c>
      <c r="H450" s="1" t="s">
        <v>739</v>
      </c>
      <c r="I450" s="1" t="s">
        <v>1230</v>
      </c>
      <c r="J450" s="1" t="s">
        <v>122</v>
      </c>
      <c r="K450" s="1" t="s">
        <v>13159</v>
      </c>
      <c r="L450" s="1"/>
      <c r="M450" s="20">
        <f t="shared" si="6"/>
        <v>1</v>
      </c>
    </row>
    <row r="451" spans="1:13" ht="20.100000000000001" customHeight="1" x14ac:dyDescent="0.15">
      <c r="A451" s="1" t="s">
        <v>12980</v>
      </c>
      <c r="B451" s="1" t="s">
        <v>13125</v>
      </c>
      <c r="C451" s="1" t="s">
        <v>13160</v>
      </c>
      <c r="D451" s="1" t="s">
        <v>78</v>
      </c>
      <c r="E451" s="1" t="s">
        <v>51</v>
      </c>
      <c r="F451" s="1" t="s">
        <v>51</v>
      </c>
      <c r="G451" s="1" t="s">
        <v>52</v>
      </c>
      <c r="H451" s="1" t="s">
        <v>739</v>
      </c>
      <c r="I451" s="1" t="s">
        <v>1230</v>
      </c>
      <c r="J451" s="1" t="s">
        <v>122</v>
      </c>
      <c r="K451" s="1" t="s">
        <v>13161</v>
      </c>
      <c r="L451" s="1"/>
      <c r="M451" s="20">
        <f t="shared" si="6"/>
        <v>1</v>
      </c>
    </row>
    <row r="452" spans="1:13" ht="20.100000000000001" customHeight="1" x14ac:dyDescent="0.15">
      <c r="A452" s="1" t="s">
        <v>12980</v>
      </c>
      <c r="B452" s="1" t="s">
        <v>13162</v>
      </c>
      <c r="C452" s="1" t="s">
        <v>13163</v>
      </c>
      <c r="D452" s="1" t="s">
        <v>50</v>
      </c>
      <c r="E452" s="1" t="s">
        <v>51</v>
      </c>
      <c r="F452" s="1" t="s">
        <v>51</v>
      </c>
      <c r="G452" s="1" t="s">
        <v>52</v>
      </c>
      <c r="H452" s="1" t="s">
        <v>739</v>
      </c>
      <c r="I452" s="1" t="s">
        <v>1230</v>
      </c>
      <c r="J452" s="1" t="s">
        <v>122</v>
      </c>
      <c r="K452" s="1" t="s">
        <v>13164</v>
      </c>
      <c r="L452" s="1"/>
      <c r="M452" s="20">
        <f t="shared" si="6"/>
        <v>1</v>
      </c>
    </row>
    <row r="453" spans="1:13" ht="20.100000000000001" customHeight="1" x14ac:dyDescent="0.15">
      <c r="A453" s="1" t="s">
        <v>12980</v>
      </c>
      <c r="B453" s="1" t="s">
        <v>13162</v>
      </c>
      <c r="C453" s="1" t="s">
        <v>13165</v>
      </c>
      <c r="D453" s="1" t="s">
        <v>50</v>
      </c>
      <c r="E453" s="1" t="s">
        <v>51</v>
      </c>
      <c r="F453" s="1" t="s">
        <v>51</v>
      </c>
      <c r="G453" s="1" t="s">
        <v>52</v>
      </c>
      <c r="H453" s="1" t="s">
        <v>739</v>
      </c>
      <c r="I453" s="1" t="s">
        <v>1230</v>
      </c>
      <c r="J453" s="1" t="s">
        <v>122</v>
      </c>
      <c r="K453" s="1" t="s">
        <v>13166</v>
      </c>
      <c r="L453" s="1"/>
      <c r="M453" s="20">
        <f t="shared" si="6"/>
        <v>1</v>
      </c>
    </row>
    <row r="454" spans="1:13" ht="20.100000000000001" customHeight="1" x14ac:dyDescent="0.15">
      <c r="A454" s="1" t="s">
        <v>12980</v>
      </c>
      <c r="B454" s="1" t="s">
        <v>13162</v>
      </c>
      <c r="C454" s="1" t="s">
        <v>13167</v>
      </c>
      <c r="D454" s="1" t="s">
        <v>50</v>
      </c>
      <c r="E454" s="1" t="s">
        <v>51</v>
      </c>
      <c r="F454" s="1" t="s">
        <v>51</v>
      </c>
      <c r="G454" s="1" t="s">
        <v>52</v>
      </c>
      <c r="H454" s="1" t="s">
        <v>739</v>
      </c>
      <c r="I454" s="1" t="s">
        <v>1230</v>
      </c>
      <c r="J454" s="1" t="s">
        <v>122</v>
      </c>
      <c r="K454" s="1" t="s">
        <v>13168</v>
      </c>
      <c r="L454" s="1"/>
      <c r="M454" s="20">
        <f t="shared" si="6"/>
        <v>1</v>
      </c>
    </row>
    <row r="455" spans="1:13" ht="20.100000000000001" customHeight="1" x14ac:dyDescent="0.15">
      <c r="A455" s="1" t="s">
        <v>12980</v>
      </c>
      <c r="B455" s="1" t="s">
        <v>13162</v>
      </c>
      <c r="C455" s="1" t="s">
        <v>13169</v>
      </c>
      <c r="D455" s="1" t="s">
        <v>50</v>
      </c>
      <c r="E455" s="1" t="s">
        <v>51</v>
      </c>
      <c r="F455" s="1" t="s">
        <v>51</v>
      </c>
      <c r="G455" s="1" t="s">
        <v>52</v>
      </c>
      <c r="H455" s="1" t="s">
        <v>739</v>
      </c>
      <c r="I455" s="1" t="s">
        <v>1230</v>
      </c>
      <c r="J455" s="1" t="s">
        <v>122</v>
      </c>
      <c r="K455" s="1" t="s">
        <v>13170</v>
      </c>
      <c r="L455" s="1"/>
      <c r="M455" s="20">
        <f t="shared" si="6"/>
        <v>1</v>
      </c>
    </row>
    <row r="456" spans="1:13" ht="20.100000000000001" customHeight="1" x14ac:dyDescent="0.15">
      <c r="A456" s="1" t="s">
        <v>12980</v>
      </c>
      <c r="B456" s="1" t="s">
        <v>13162</v>
      </c>
      <c r="C456" s="1" t="s">
        <v>13171</v>
      </c>
      <c r="D456" s="1" t="s">
        <v>50</v>
      </c>
      <c r="E456" s="1" t="s">
        <v>51</v>
      </c>
      <c r="F456" s="1" t="s">
        <v>51</v>
      </c>
      <c r="G456" s="1" t="s">
        <v>52</v>
      </c>
      <c r="H456" s="1" t="s">
        <v>739</v>
      </c>
      <c r="I456" s="1" t="s">
        <v>1230</v>
      </c>
      <c r="J456" s="1" t="s">
        <v>122</v>
      </c>
      <c r="K456" s="1" t="s">
        <v>13172</v>
      </c>
      <c r="L456" s="1"/>
      <c r="M456" s="20">
        <f t="shared" ref="M456:M513" si="7">IF(F456="○",1,0)</f>
        <v>1</v>
      </c>
    </row>
    <row r="457" spans="1:13" ht="20.100000000000001" customHeight="1" x14ac:dyDescent="0.15">
      <c r="A457" s="1" t="s">
        <v>12980</v>
      </c>
      <c r="B457" s="1" t="s">
        <v>13162</v>
      </c>
      <c r="C457" s="1" t="s">
        <v>13173</v>
      </c>
      <c r="D457" s="1" t="s">
        <v>50</v>
      </c>
      <c r="E457" s="1" t="s">
        <v>51</v>
      </c>
      <c r="F457" s="1" t="s">
        <v>51</v>
      </c>
      <c r="G457" s="1" t="s">
        <v>52</v>
      </c>
      <c r="H457" s="1" t="s">
        <v>739</v>
      </c>
      <c r="I457" s="1" t="s">
        <v>1230</v>
      </c>
      <c r="J457" s="1" t="s">
        <v>122</v>
      </c>
      <c r="K457" s="1" t="s">
        <v>13174</v>
      </c>
      <c r="L457" s="1"/>
      <c r="M457" s="20">
        <f t="shared" si="7"/>
        <v>1</v>
      </c>
    </row>
    <row r="458" spans="1:13" ht="20.100000000000001" customHeight="1" x14ac:dyDescent="0.15">
      <c r="A458" s="1" t="s">
        <v>12980</v>
      </c>
      <c r="B458" s="1" t="s">
        <v>13162</v>
      </c>
      <c r="C458" s="1" t="s">
        <v>13175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739</v>
      </c>
      <c r="I458" s="1" t="s">
        <v>1230</v>
      </c>
      <c r="J458" s="1" t="s">
        <v>122</v>
      </c>
      <c r="K458" s="1" t="s">
        <v>13176</v>
      </c>
      <c r="L458" s="1"/>
      <c r="M458" s="20">
        <f t="shared" si="7"/>
        <v>1</v>
      </c>
    </row>
    <row r="459" spans="1:13" ht="20.100000000000001" customHeight="1" x14ac:dyDescent="0.15">
      <c r="A459" s="1" t="s">
        <v>12980</v>
      </c>
      <c r="B459" s="1" t="s">
        <v>13162</v>
      </c>
      <c r="C459" s="1" t="s">
        <v>13177</v>
      </c>
      <c r="D459" s="1" t="s">
        <v>78</v>
      </c>
      <c r="E459" s="1" t="s">
        <v>51</v>
      </c>
      <c r="F459" s="1" t="s">
        <v>10720</v>
      </c>
      <c r="G459" s="1" t="s">
        <v>82</v>
      </c>
      <c r="H459" s="1" t="s">
        <v>4727</v>
      </c>
      <c r="I459" s="1" t="s">
        <v>447</v>
      </c>
      <c r="J459" s="1" t="s">
        <v>10867</v>
      </c>
      <c r="K459" s="1" t="s">
        <v>13178</v>
      </c>
      <c r="L459" s="1"/>
      <c r="M459" s="20">
        <f t="shared" si="7"/>
        <v>0</v>
      </c>
    </row>
    <row r="460" spans="1:13" ht="20.100000000000001" customHeight="1" x14ac:dyDescent="0.15">
      <c r="A460" s="1" t="s">
        <v>12980</v>
      </c>
      <c r="B460" s="1" t="s">
        <v>13162</v>
      </c>
      <c r="C460" s="1" t="s">
        <v>13179</v>
      </c>
      <c r="D460" s="1" t="s">
        <v>78</v>
      </c>
      <c r="E460" s="1" t="s">
        <v>51</v>
      </c>
      <c r="F460" s="1" t="s">
        <v>51</v>
      </c>
      <c r="G460" s="1" t="s">
        <v>52</v>
      </c>
      <c r="H460" s="1" t="s">
        <v>739</v>
      </c>
      <c r="I460" s="1" t="s">
        <v>1230</v>
      </c>
      <c r="J460" s="1" t="s">
        <v>122</v>
      </c>
      <c r="K460" s="1" t="s">
        <v>13180</v>
      </c>
      <c r="L460" s="1"/>
      <c r="M460" s="20">
        <f t="shared" si="7"/>
        <v>1</v>
      </c>
    </row>
    <row r="461" spans="1:13" ht="20.100000000000001" customHeight="1" x14ac:dyDescent="0.15">
      <c r="A461" s="1" t="s">
        <v>12980</v>
      </c>
      <c r="B461" s="1" t="s">
        <v>13162</v>
      </c>
      <c r="C461" s="1" t="s">
        <v>13181</v>
      </c>
      <c r="D461" s="1" t="s">
        <v>78</v>
      </c>
      <c r="E461" s="1" t="s">
        <v>51</v>
      </c>
      <c r="F461" s="1" t="s">
        <v>51</v>
      </c>
      <c r="G461" s="1" t="s">
        <v>52</v>
      </c>
      <c r="H461" s="1" t="s">
        <v>739</v>
      </c>
      <c r="I461" s="1" t="s">
        <v>1230</v>
      </c>
      <c r="J461" s="1" t="s">
        <v>122</v>
      </c>
      <c r="K461" s="1" t="s">
        <v>13182</v>
      </c>
      <c r="L461" s="1"/>
      <c r="M461" s="20">
        <f t="shared" si="7"/>
        <v>1</v>
      </c>
    </row>
    <row r="462" spans="1:13" ht="20.100000000000001" customHeight="1" x14ac:dyDescent="0.15">
      <c r="A462" s="1" t="s">
        <v>12980</v>
      </c>
      <c r="B462" s="1" t="s">
        <v>13162</v>
      </c>
      <c r="C462" s="1" t="s">
        <v>13183</v>
      </c>
      <c r="D462" s="1" t="s">
        <v>78</v>
      </c>
      <c r="E462" s="1" t="s">
        <v>51</v>
      </c>
      <c r="F462" s="1" t="s">
        <v>51</v>
      </c>
      <c r="G462" s="1" t="s">
        <v>52</v>
      </c>
      <c r="H462" s="1" t="s">
        <v>739</v>
      </c>
      <c r="I462" s="1" t="s">
        <v>1230</v>
      </c>
      <c r="J462" s="1" t="s">
        <v>122</v>
      </c>
      <c r="K462" s="1" t="s">
        <v>13184</v>
      </c>
      <c r="L462" s="1"/>
      <c r="M462" s="20">
        <f t="shared" si="7"/>
        <v>1</v>
      </c>
    </row>
    <row r="463" spans="1:13" ht="20.100000000000001" customHeight="1" x14ac:dyDescent="0.15">
      <c r="A463" s="1" t="s">
        <v>12980</v>
      </c>
      <c r="B463" s="1" t="s">
        <v>13162</v>
      </c>
      <c r="C463" s="1" t="s">
        <v>13185</v>
      </c>
      <c r="D463" s="1" t="s">
        <v>78</v>
      </c>
      <c r="E463" s="1" t="s">
        <v>51</v>
      </c>
      <c r="F463" s="1" t="s">
        <v>51</v>
      </c>
      <c r="G463" s="1" t="s">
        <v>52</v>
      </c>
      <c r="H463" s="1" t="s">
        <v>739</v>
      </c>
      <c r="I463" s="1" t="s">
        <v>1230</v>
      </c>
      <c r="J463" s="1" t="s">
        <v>122</v>
      </c>
      <c r="K463" s="1" t="s">
        <v>13186</v>
      </c>
      <c r="L463" s="1"/>
      <c r="M463" s="20">
        <f t="shared" si="7"/>
        <v>1</v>
      </c>
    </row>
    <row r="464" spans="1:13" ht="20.100000000000001" customHeight="1" x14ac:dyDescent="0.15">
      <c r="A464" s="1" t="s">
        <v>12980</v>
      </c>
      <c r="B464" s="1" t="s">
        <v>13162</v>
      </c>
      <c r="C464" s="1" t="s">
        <v>13187</v>
      </c>
      <c r="D464" s="1" t="s">
        <v>78</v>
      </c>
      <c r="E464" s="1" t="s">
        <v>51</v>
      </c>
      <c r="F464" s="1" t="s">
        <v>51</v>
      </c>
      <c r="G464" s="1" t="s">
        <v>52</v>
      </c>
      <c r="H464" s="1" t="s">
        <v>739</v>
      </c>
      <c r="I464" s="1" t="s">
        <v>1230</v>
      </c>
      <c r="J464" s="1" t="s">
        <v>122</v>
      </c>
      <c r="K464" s="1" t="s">
        <v>13188</v>
      </c>
      <c r="L464" s="1"/>
      <c r="M464" s="20">
        <f t="shared" si="7"/>
        <v>1</v>
      </c>
    </row>
    <row r="465" spans="1:13" ht="20.100000000000001" customHeight="1" x14ac:dyDescent="0.15">
      <c r="A465" s="1" t="s">
        <v>12980</v>
      </c>
      <c r="B465" s="1" t="s">
        <v>13162</v>
      </c>
      <c r="C465" s="1" t="s">
        <v>13189</v>
      </c>
      <c r="D465" s="1" t="s">
        <v>78</v>
      </c>
      <c r="E465" s="1" t="s">
        <v>51</v>
      </c>
      <c r="F465" s="1" t="s">
        <v>51</v>
      </c>
      <c r="G465" s="1" t="s">
        <v>52</v>
      </c>
      <c r="H465" s="1" t="s">
        <v>739</v>
      </c>
      <c r="I465" s="1" t="s">
        <v>1230</v>
      </c>
      <c r="J465" s="1" t="s">
        <v>122</v>
      </c>
      <c r="K465" s="1" t="s">
        <v>13190</v>
      </c>
      <c r="L465" s="1"/>
      <c r="M465" s="20">
        <f t="shared" si="7"/>
        <v>1</v>
      </c>
    </row>
    <row r="466" spans="1:13" ht="20.100000000000001" customHeight="1" x14ac:dyDescent="0.15">
      <c r="A466" s="1" t="s">
        <v>12980</v>
      </c>
      <c r="B466" s="1" t="s">
        <v>13162</v>
      </c>
      <c r="C466" s="1" t="s">
        <v>13191</v>
      </c>
      <c r="D466" s="1" t="s">
        <v>78</v>
      </c>
      <c r="E466" s="1" t="s">
        <v>51</v>
      </c>
      <c r="F466" s="1" t="s">
        <v>51</v>
      </c>
      <c r="G466" s="1" t="s">
        <v>52</v>
      </c>
      <c r="H466" s="1" t="s">
        <v>739</v>
      </c>
      <c r="I466" s="1" t="s">
        <v>1230</v>
      </c>
      <c r="J466" s="1" t="s">
        <v>122</v>
      </c>
      <c r="K466" s="1" t="s">
        <v>13192</v>
      </c>
      <c r="L466" s="1"/>
      <c r="M466" s="20">
        <f t="shared" si="7"/>
        <v>1</v>
      </c>
    </row>
    <row r="467" spans="1:13" ht="20.100000000000001" customHeight="1" x14ac:dyDescent="0.15">
      <c r="A467" s="1" t="s">
        <v>12980</v>
      </c>
      <c r="B467" s="1" t="s">
        <v>13162</v>
      </c>
      <c r="C467" s="1" t="s">
        <v>13193</v>
      </c>
      <c r="D467" s="1" t="s">
        <v>78</v>
      </c>
      <c r="E467" s="1" t="s">
        <v>51</v>
      </c>
      <c r="F467" s="1" t="s">
        <v>179</v>
      </c>
      <c r="G467" s="1" t="s">
        <v>82</v>
      </c>
      <c r="H467" s="1" t="s">
        <v>180</v>
      </c>
      <c r="I467" s="1" t="s">
        <v>447</v>
      </c>
      <c r="J467" s="1" t="s">
        <v>730</v>
      </c>
      <c r="K467" s="1" t="s">
        <v>13194</v>
      </c>
      <c r="L467" s="1"/>
      <c r="M467" s="20">
        <f t="shared" si="7"/>
        <v>0</v>
      </c>
    </row>
    <row r="468" spans="1:13" ht="20.100000000000001" customHeight="1" x14ac:dyDescent="0.15">
      <c r="A468" s="1" t="s">
        <v>12980</v>
      </c>
      <c r="B468" s="1" t="s">
        <v>13162</v>
      </c>
      <c r="C468" s="1" t="s">
        <v>13195</v>
      </c>
      <c r="D468" s="1" t="s">
        <v>78</v>
      </c>
      <c r="E468" s="1" t="s">
        <v>51</v>
      </c>
      <c r="F468" s="1" t="s">
        <v>51</v>
      </c>
      <c r="G468" s="1" t="s">
        <v>52</v>
      </c>
      <c r="H468" s="1" t="s">
        <v>739</v>
      </c>
      <c r="I468" s="1" t="s">
        <v>1230</v>
      </c>
      <c r="J468" s="1" t="s">
        <v>122</v>
      </c>
      <c r="K468" s="1" t="s">
        <v>13196</v>
      </c>
      <c r="L468" s="1"/>
      <c r="M468" s="20">
        <f t="shared" si="7"/>
        <v>1</v>
      </c>
    </row>
    <row r="469" spans="1:13" ht="20.100000000000001" customHeight="1" x14ac:dyDescent="0.15">
      <c r="A469" s="1" t="s">
        <v>12980</v>
      </c>
      <c r="B469" s="1" t="s">
        <v>13162</v>
      </c>
      <c r="C469" s="1" t="s">
        <v>13197</v>
      </c>
      <c r="D469" s="1" t="s">
        <v>78</v>
      </c>
      <c r="E469" s="1" t="s">
        <v>51</v>
      </c>
      <c r="F469" s="1" t="s">
        <v>51</v>
      </c>
      <c r="G469" s="1" t="s">
        <v>52</v>
      </c>
      <c r="H469" s="1" t="s">
        <v>739</v>
      </c>
      <c r="I469" s="1" t="s">
        <v>1230</v>
      </c>
      <c r="J469" s="1" t="s">
        <v>122</v>
      </c>
      <c r="K469" s="1" t="s">
        <v>13198</v>
      </c>
      <c r="L469" s="1"/>
      <c r="M469" s="20">
        <f t="shared" si="7"/>
        <v>1</v>
      </c>
    </row>
    <row r="470" spans="1:13" ht="20.100000000000001" customHeight="1" x14ac:dyDescent="0.15">
      <c r="A470" s="1" t="s">
        <v>12980</v>
      </c>
      <c r="B470" s="1" t="s">
        <v>13162</v>
      </c>
      <c r="C470" s="1" t="s">
        <v>13199</v>
      </c>
      <c r="D470" s="1" t="s">
        <v>78</v>
      </c>
      <c r="E470" s="1" t="s">
        <v>51</v>
      </c>
      <c r="F470" s="1" t="s">
        <v>51</v>
      </c>
      <c r="G470" s="1" t="s">
        <v>52</v>
      </c>
      <c r="H470" s="1" t="s">
        <v>739</v>
      </c>
      <c r="I470" s="1" t="s">
        <v>1230</v>
      </c>
      <c r="J470" s="1" t="s">
        <v>122</v>
      </c>
      <c r="K470" s="1" t="s">
        <v>13200</v>
      </c>
      <c r="L470" s="1"/>
      <c r="M470" s="20">
        <f t="shared" si="7"/>
        <v>1</v>
      </c>
    </row>
    <row r="471" spans="1:13" ht="20.100000000000001" customHeight="1" x14ac:dyDescent="0.15">
      <c r="A471" s="1" t="s">
        <v>12980</v>
      </c>
      <c r="B471" s="1" t="s">
        <v>13162</v>
      </c>
      <c r="C471" s="1" t="s">
        <v>13201</v>
      </c>
      <c r="D471" s="1" t="s">
        <v>78</v>
      </c>
      <c r="E471" s="1" t="s">
        <v>51</v>
      </c>
      <c r="F471" s="1" t="s">
        <v>51</v>
      </c>
      <c r="G471" s="1" t="s">
        <v>52</v>
      </c>
      <c r="H471" s="1" t="s">
        <v>739</v>
      </c>
      <c r="I471" s="1" t="s">
        <v>1230</v>
      </c>
      <c r="J471" s="1" t="s">
        <v>122</v>
      </c>
      <c r="K471" s="1" t="s">
        <v>13202</v>
      </c>
      <c r="L471" s="1"/>
      <c r="M471" s="20">
        <f t="shared" si="7"/>
        <v>1</v>
      </c>
    </row>
    <row r="472" spans="1:13" ht="20.100000000000001" customHeight="1" x14ac:dyDescent="0.15">
      <c r="A472" s="1" t="s">
        <v>12980</v>
      </c>
      <c r="B472" s="1" t="s">
        <v>13162</v>
      </c>
      <c r="C472" s="1" t="s">
        <v>13203</v>
      </c>
      <c r="D472" s="1" t="s">
        <v>78</v>
      </c>
      <c r="E472" s="1" t="s">
        <v>51</v>
      </c>
      <c r="F472" s="1" t="s">
        <v>51</v>
      </c>
      <c r="G472" s="1" t="s">
        <v>52</v>
      </c>
      <c r="H472" s="1" t="s">
        <v>739</v>
      </c>
      <c r="I472" s="1" t="s">
        <v>1230</v>
      </c>
      <c r="J472" s="1" t="s">
        <v>122</v>
      </c>
      <c r="K472" s="1" t="s">
        <v>13204</v>
      </c>
      <c r="L472" s="1"/>
      <c r="M472" s="20">
        <f t="shared" si="7"/>
        <v>1</v>
      </c>
    </row>
    <row r="473" spans="1:13" ht="20.100000000000001" customHeight="1" x14ac:dyDescent="0.15">
      <c r="A473" s="1" t="s">
        <v>12</v>
      </c>
      <c r="B473" s="1" t="s">
        <v>13205</v>
      </c>
      <c r="C473" s="1" t="s">
        <v>13206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53</v>
      </c>
      <c r="I473" s="1" t="s">
        <v>54</v>
      </c>
      <c r="J473" s="1" t="s">
        <v>55</v>
      </c>
      <c r="K473" s="1" t="s">
        <v>13207</v>
      </c>
      <c r="L473" s="1"/>
      <c r="M473" s="20">
        <f t="shared" si="7"/>
        <v>1</v>
      </c>
    </row>
    <row r="474" spans="1:13" ht="20.100000000000001" customHeight="1" x14ac:dyDescent="0.15">
      <c r="A474" s="1" t="s">
        <v>12</v>
      </c>
      <c r="B474" s="1" t="s">
        <v>13205</v>
      </c>
      <c r="C474" s="1" t="s">
        <v>13208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54</v>
      </c>
      <c r="J474" s="1" t="s">
        <v>55</v>
      </c>
      <c r="K474" s="1" t="s">
        <v>13209</v>
      </c>
      <c r="L474" s="1"/>
      <c r="M474" s="20">
        <f t="shared" si="7"/>
        <v>1</v>
      </c>
    </row>
    <row r="475" spans="1:13" ht="20.100000000000001" customHeight="1" x14ac:dyDescent="0.15">
      <c r="A475" s="1" t="s">
        <v>12</v>
      </c>
      <c r="B475" s="1" t="s">
        <v>13205</v>
      </c>
      <c r="C475" s="1" t="s">
        <v>13210</v>
      </c>
      <c r="D475" s="1" t="s">
        <v>50</v>
      </c>
      <c r="E475" s="1" t="s">
        <v>51</v>
      </c>
      <c r="F475" s="1" t="s">
        <v>51</v>
      </c>
      <c r="G475" s="1" t="s">
        <v>52</v>
      </c>
      <c r="H475" s="1" t="s">
        <v>53</v>
      </c>
      <c r="I475" s="1" t="s">
        <v>54</v>
      </c>
      <c r="J475" s="1" t="s">
        <v>55</v>
      </c>
      <c r="K475" s="1" t="s">
        <v>13211</v>
      </c>
      <c r="L475" s="1"/>
      <c r="M475" s="20">
        <f t="shared" si="7"/>
        <v>1</v>
      </c>
    </row>
    <row r="476" spans="1:13" ht="20.100000000000001" customHeight="1" x14ac:dyDescent="0.15">
      <c r="A476" s="1" t="s">
        <v>12</v>
      </c>
      <c r="B476" s="1" t="s">
        <v>13205</v>
      </c>
      <c r="C476" s="1" t="s">
        <v>13212</v>
      </c>
      <c r="D476" s="1" t="s">
        <v>78</v>
      </c>
      <c r="E476" s="1" t="s">
        <v>51</v>
      </c>
      <c r="F476" s="1" t="s">
        <v>51</v>
      </c>
      <c r="G476" s="1" t="s">
        <v>52</v>
      </c>
      <c r="H476" s="1" t="s">
        <v>53</v>
      </c>
      <c r="I476" s="1" t="s">
        <v>54</v>
      </c>
      <c r="J476" s="1" t="s">
        <v>55</v>
      </c>
      <c r="K476" s="1" t="s">
        <v>13213</v>
      </c>
      <c r="L476" s="1"/>
      <c r="M476" s="20">
        <f t="shared" si="7"/>
        <v>1</v>
      </c>
    </row>
    <row r="477" spans="1:13" ht="20.100000000000001" customHeight="1" x14ac:dyDescent="0.15">
      <c r="A477" s="1" t="s">
        <v>12</v>
      </c>
      <c r="B477" s="1" t="s">
        <v>13205</v>
      </c>
      <c r="C477" s="1" t="s">
        <v>13214</v>
      </c>
      <c r="D477" s="1" t="s">
        <v>78</v>
      </c>
      <c r="E477" s="1" t="s">
        <v>51</v>
      </c>
      <c r="F477" s="1" t="s">
        <v>51</v>
      </c>
      <c r="G477" s="1" t="s">
        <v>52</v>
      </c>
      <c r="H477" s="1" t="s">
        <v>53</v>
      </c>
      <c r="I477" s="1" t="s">
        <v>54</v>
      </c>
      <c r="J477" s="1" t="s">
        <v>55</v>
      </c>
      <c r="K477" s="1" t="s">
        <v>13215</v>
      </c>
      <c r="L477" s="1"/>
      <c r="M477" s="20">
        <f t="shared" si="7"/>
        <v>1</v>
      </c>
    </row>
    <row r="478" spans="1:13" ht="20.100000000000001" customHeight="1" x14ac:dyDescent="0.15">
      <c r="A478" s="1" t="s">
        <v>12</v>
      </c>
      <c r="B478" s="1" t="s">
        <v>13205</v>
      </c>
      <c r="C478" s="1" t="s">
        <v>13216</v>
      </c>
      <c r="D478" s="1" t="s">
        <v>78</v>
      </c>
      <c r="E478" s="1" t="s">
        <v>51</v>
      </c>
      <c r="F478" s="1" t="s">
        <v>51</v>
      </c>
      <c r="G478" s="1" t="s">
        <v>52</v>
      </c>
      <c r="H478" s="1" t="s">
        <v>53</v>
      </c>
      <c r="I478" s="1" t="s">
        <v>54</v>
      </c>
      <c r="J478" s="1" t="s">
        <v>55</v>
      </c>
      <c r="K478" s="1" t="s">
        <v>13217</v>
      </c>
      <c r="L478" s="1"/>
      <c r="M478" s="20">
        <f t="shared" si="7"/>
        <v>1</v>
      </c>
    </row>
    <row r="479" spans="1:13" ht="20.100000000000001" customHeight="1" x14ac:dyDescent="0.15">
      <c r="A479" s="1" t="s">
        <v>12</v>
      </c>
      <c r="B479" s="1" t="s">
        <v>13205</v>
      </c>
      <c r="C479" s="1" t="s">
        <v>13218</v>
      </c>
      <c r="D479" s="1" t="s">
        <v>78</v>
      </c>
      <c r="E479" s="1" t="s">
        <v>51</v>
      </c>
      <c r="F479" s="1" t="s">
        <v>51</v>
      </c>
      <c r="G479" s="1" t="s">
        <v>52</v>
      </c>
      <c r="H479" s="1" t="s">
        <v>53</v>
      </c>
      <c r="I479" s="1" t="s">
        <v>54</v>
      </c>
      <c r="J479" s="1" t="s">
        <v>55</v>
      </c>
      <c r="K479" s="1" t="s">
        <v>13219</v>
      </c>
      <c r="L479" s="1"/>
      <c r="M479" s="20">
        <f t="shared" si="7"/>
        <v>1</v>
      </c>
    </row>
    <row r="480" spans="1:13" ht="20.100000000000001" customHeight="1" x14ac:dyDescent="0.15">
      <c r="A480" s="1" t="s">
        <v>12</v>
      </c>
      <c r="B480" s="1" t="s">
        <v>13205</v>
      </c>
      <c r="C480" s="1" t="s">
        <v>13220</v>
      </c>
      <c r="D480" s="1" t="s">
        <v>78</v>
      </c>
      <c r="E480" s="1" t="s">
        <v>51</v>
      </c>
      <c r="F480" s="1" t="s">
        <v>51</v>
      </c>
      <c r="G480" s="1" t="s">
        <v>52</v>
      </c>
      <c r="H480" s="1" t="s">
        <v>53</v>
      </c>
      <c r="I480" s="1" t="s">
        <v>54</v>
      </c>
      <c r="J480" s="1" t="s">
        <v>55</v>
      </c>
      <c r="K480" s="1" t="s">
        <v>13221</v>
      </c>
      <c r="L480" s="1"/>
      <c r="M480" s="20">
        <f t="shared" si="7"/>
        <v>1</v>
      </c>
    </row>
    <row r="481" spans="1:13" ht="20.100000000000001" customHeight="1" x14ac:dyDescent="0.15">
      <c r="A481" s="1" t="s">
        <v>12</v>
      </c>
      <c r="B481" s="1" t="s">
        <v>13205</v>
      </c>
      <c r="C481" s="1" t="s">
        <v>13222</v>
      </c>
      <c r="D481" s="1" t="s">
        <v>78</v>
      </c>
      <c r="E481" s="1" t="s">
        <v>51</v>
      </c>
      <c r="F481" s="1" t="s">
        <v>51</v>
      </c>
      <c r="G481" s="1" t="s">
        <v>52</v>
      </c>
      <c r="H481" s="1" t="s">
        <v>53</v>
      </c>
      <c r="I481" s="1" t="s">
        <v>54</v>
      </c>
      <c r="J481" s="1" t="s">
        <v>55</v>
      </c>
      <c r="K481" s="1" t="s">
        <v>13223</v>
      </c>
      <c r="L481" s="1"/>
      <c r="M481" s="20">
        <f t="shared" si="7"/>
        <v>1</v>
      </c>
    </row>
    <row r="482" spans="1:13" ht="20.100000000000001" customHeight="1" x14ac:dyDescent="0.15">
      <c r="A482" s="1" t="s">
        <v>12</v>
      </c>
      <c r="B482" s="1" t="s">
        <v>13224</v>
      </c>
      <c r="C482" s="1" t="s">
        <v>13225</v>
      </c>
      <c r="D482" s="1" t="s">
        <v>50</v>
      </c>
      <c r="E482" s="1" t="s">
        <v>51</v>
      </c>
      <c r="F482" s="1" t="s">
        <v>81</v>
      </c>
      <c r="G482" s="1" t="s">
        <v>82</v>
      </c>
      <c r="H482" s="1" t="s">
        <v>129</v>
      </c>
      <c r="I482" s="1" t="s">
        <v>447</v>
      </c>
      <c r="J482" s="1" t="s">
        <v>6142</v>
      </c>
      <c r="K482" s="1" t="s">
        <v>13226</v>
      </c>
      <c r="L482" s="1"/>
      <c r="M482" s="20">
        <f t="shared" si="7"/>
        <v>0</v>
      </c>
    </row>
    <row r="483" spans="1:13" ht="20.100000000000001" customHeight="1" x14ac:dyDescent="0.15">
      <c r="A483" s="1" t="s">
        <v>12</v>
      </c>
      <c r="B483" s="1" t="s">
        <v>13224</v>
      </c>
      <c r="C483" s="1" t="s">
        <v>13227</v>
      </c>
      <c r="D483" s="1" t="s">
        <v>50</v>
      </c>
      <c r="E483" s="1" t="s">
        <v>51</v>
      </c>
      <c r="F483" s="1" t="s">
        <v>51</v>
      </c>
      <c r="G483" s="1" t="s">
        <v>52</v>
      </c>
      <c r="H483" s="1" t="s">
        <v>739</v>
      </c>
      <c r="I483" s="1" t="s">
        <v>1230</v>
      </c>
      <c r="J483" s="1" t="s">
        <v>122</v>
      </c>
      <c r="K483" s="1" t="s">
        <v>13228</v>
      </c>
      <c r="L483" s="1"/>
      <c r="M483" s="20">
        <f t="shared" si="7"/>
        <v>1</v>
      </c>
    </row>
    <row r="484" spans="1:13" ht="20.100000000000001" customHeight="1" x14ac:dyDescent="0.15">
      <c r="A484" s="1" t="s">
        <v>12</v>
      </c>
      <c r="B484" s="1" t="s">
        <v>13224</v>
      </c>
      <c r="C484" s="1" t="s">
        <v>13229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121</v>
      </c>
      <c r="I484" s="1" t="s">
        <v>84</v>
      </c>
      <c r="J484" s="1" t="s">
        <v>122</v>
      </c>
      <c r="K484" s="1" t="s">
        <v>13230</v>
      </c>
      <c r="L484" s="1"/>
      <c r="M484" s="20">
        <f t="shared" si="7"/>
        <v>1</v>
      </c>
    </row>
    <row r="485" spans="1:13" ht="20.100000000000001" customHeight="1" x14ac:dyDescent="0.15">
      <c r="A485" s="1" t="s">
        <v>12</v>
      </c>
      <c r="B485" s="1" t="s">
        <v>13224</v>
      </c>
      <c r="C485" s="1" t="s">
        <v>13231</v>
      </c>
      <c r="D485" s="1" t="s">
        <v>50</v>
      </c>
      <c r="E485" s="1" t="s">
        <v>51</v>
      </c>
      <c r="F485" s="1" t="s">
        <v>81</v>
      </c>
      <c r="G485" s="1" t="s">
        <v>82</v>
      </c>
      <c r="H485" s="1" t="s">
        <v>129</v>
      </c>
      <c r="I485" s="1" t="s">
        <v>447</v>
      </c>
      <c r="J485" s="1" t="s">
        <v>6142</v>
      </c>
      <c r="K485" s="1" t="s">
        <v>13232</v>
      </c>
      <c r="L485" s="1"/>
      <c r="M485" s="20">
        <f t="shared" si="7"/>
        <v>0</v>
      </c>
    </row>
    <row r="486" spans="1:13" ht="20.100000000000001" customHeight="1" x14ac:dyDescent="0.15">
      <c r="A486" s="1" t="s">
        <v>12</v>
      </c>
      <c r="B486" s="1" t="s">
        <v>13224</v>
      </c>
      <c r="C486" s="1" t="s">
        <v>13233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739</v>
      </c>
      <c r="I486" s="1" t="s">
        <v>1230</v>
      </c>
      <c r="J486" s="1" t="s">
        <v>122</v>
      </c>
      <c r="K486" s="1" t="s">
        <v>13234</v>
      </c>
      <c r="L486" s="1"/>
      <c r="M486" s="20">
        <f t="shared" si="7"/>
        <v>1</v>
      </c>
    </row>
    <row r="487" spans="1:13" ht="20.100000000000001" customHeight="1" x14ac:dyDescent="0.15">
      <c r="A487" s="1" t="s">
        <v>12</v>
      </c>
      <c r="B487" s="1" t="s">
        <v>13224</v>
      </c>
      <c r="C487" s="1" t="s">
        <v>13235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739</v>
      </c>
      <c r="I487" s="1" t="s">
        <v>1230</v>
      </c>
      <c r="J487" s="1" t="s">
        <v>122</v>
      </c>
      <c r="K487" s="1" t="s">
        <v>13236</v>
      </c>
      <c r="L487" s="1"/>
      <c r="M487" s="20">
        <f t="shared" si="7"/>
        <v>1</v>
      </c>
    </row>
    <row r="488" spans="1:13" ht="20.100000000000001" customHeight="1" x14ac:dyDescent="0.15">
      <c r="A488" s="1" t="s">
        <v>12</v>
      </c>
      <c r="B488" s="1" t="s">
        <v>13224</v>
      </c>
      <c r="C488" s="1" t="s">
        <v>13237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739</v>
      </c>
      <c r="I488" s="1" t="s">
        <v>1230</v>
      </c>
      <c r="J488" s="1" t="s">
        <v>122</v>
      </c>
      <c r="K488" s="1" t="s">
        <v>13238</v>
      </c>
      <c r="L488" s="1"/>
      <c r="M488" s="20">
        <f t="shared" si="7"/>
        <v>1</v>
      </c>
    </row>
    <row r="489" spans="1:13" ht="20.100000000000001" customHeight="1" x14ac:dyDescent="0.15">
      <c r="A489" s="1" t="s">
        <v>12</v>
      </c>
      <c r="B489" s="1" t="s">
        <v>13224</v>
      </c>
      <c r="C489" s="1" t="s">
        <v>13239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739</v>
      </c>
      <c r="I489" s="1" t="s">
        <v>1230</v>
      </c>
      <c r="J489" s="1" t="s">
        <v>122</v>
      </c>
      <c r="K489" s="1" t="s">
        <v>13240</v>
      </c>
      <c r="L489" s="1"/>
      <c r="M489" s="20">
        <f t="shared" si="7"/>
        <v>1</v>
      </c>
    </row>
    <row r="490" spans="1:13" ht="20.100000000000001" customHeight="1" x14ac:dyDescent="0.15">
      <c r="A490" s="1" t="s">
        <v>12</v>
      </c>
      <c r="B490" s="1" t="s">
        <v>13224</v>
      </c>
      <c r="C490" s="1" t="s">
        <v>13241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739</v>
      </c>
      <c r="I490" s="1" t="s">
        <v>1230</v>
      </c>
      <c r="J490" s="1" t="s">
        <v>122</v>
      </c>
      <c r="K490" s="1" t="s">
        <v>13242</v>
      </c>
      <c r="L490" s="1"/>
      <c r="M490" s="20">
        <f t="shared" si="7"/>
        <v>1</v>
      </c>
    </row>
    <row r="491" spans="1:13" ht="20.100000000000001" customHeight="1" x14ac:dyDescent="0.15">
      <c r="A491" s="1" t="s">
        <v>12</v>
      </c>
      <c r="B491" s="1" t="s">
        <v>13224</v>
      </c>
      <c r="C491" s="1" t="s">
        <v>13243</v>
      </c>
      <c r="D491" s="1" t="s">
        <v>78</v>
      </c>
      <c r="E491" s="1" t="s">
        <v>51</v>
      </c>
      <c r="F491" s="1" t="s">
        <v>51</v>
      </c>
      <c r="G491" s="1" t="s">
        <v>52</v>
      </c>
      <c r="H491" s="1" t="s">
        <v>739</v>
      </c>
      <c r="I491" s="1" t="s">
        <v>1230</v>
      </c>
      <c r="J491" s="1" t="s">
        <v>122</v>
      </c>
      <c r="K491" s="1" t="s">
        <v>13244</v>
      </c>
      <c r="L491" s="1"/>
      <c r="M491" s="20">
        <f t="shared" si="7"/>
        <v>1</v>
      </c>
    </row>
    <row r="492" spans="1:13" ht="20.100000000000001" customHeight="1" x14ac:dyDescent="0.15">
      <c r="A492" s="1" t="s">
        <v>12</v>
      </c>
      <c r="B492" s="1" t="s">
        <v>13245</v>
      </c>
      <c r="C492" s="1" t="s">
        <v>13246</v>
      </c>
      <c r="D492" s="1" t="s">
        <v>50</v>
      </c>
      <c r="E492" s="1" t="s">
        <v>51</v>
      </c>
      <c r="F492" s="1" t="s">
        <v>51</v>
      </c>
      <c r="G492" s="1" t="s">
        <v>52</v>
      </c>
      <c r="H492" s="1" t="s">
        <v>53</v>
      </c>
      <c r="I492" s="1" t="s">
        <v>54</v>
      </c>
      <c r="J492" s="1" t="s">
        <v>55</v>
      </c>
      <c r="K492" s="1" t="s">
        <v>13247</v>
      </c>
      <c r="L492" s="1"/>
      <c r="M492" s="20">
        <f t="shared" si="7"/>
        <v>1</v>
      </c>
    </row>
    <row r="493" spans="1:13" ht="20.100000000000001" customHeight="1" x14ac:dyDescent="0.15">
      <c r="A493" s="1" t="s">
        <v>12</v>
      </c>
      <c r="B493" s="1" t="s">
        <v>13245</v>
      </c>
      <c r="C493" s="1" t="s">
        <v>13248</v>
      </c>
      <c r="D493" s="1" t="s">
        <v>50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54</v>
      </c>
      <c r="J493" s="1" t="s">
        <v>55</v>
      </c>
      <c r="K493" s="1" t="s">
        <v>13249</v>
      </c>
      <c r="L493" s="1"/>
      <c r="M493" s="20">
        <f t="shared" si="7"/>
        <v>1</v>
      </c>
    </row>
    <row r="494" spans="1:13" ht="20.100000000000001" customHeight="1" x14ac:dyDescent="0.15">
      <c r="A494" s="1" t="s">
        <v>12</v>
      </c>
      <c r="B494" s="1" t="s">
        <v>13245</v>
      </c>
      <c r="C494" s="1" t="s">
        <v>13250</v>
      </c>
      <c r="D494" s="1" t="s">
        <v>50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54</v>
      </c>
      <c r="J494" s="1" t="s">
        <v>55</v>
      </c>
      <c r="K494" s="1" t="s">
        <v>13251</v>
      </c>
      <c r="L494" s="1"/>
      <c r="M494" s="20">
        <f t="shared" si="7"/>
        <v>1</v>
      </c>
    </row>
    <row r="495" spans="1:13" ht="20.100000000000001" customHeight="1" x14ac:dyDescent="0.15">
      <c r="A495" s="1" t="s">
        <v>12</v>
      </c>
      <c r="B495" s="1" t="s">
        <v>13245</v>
      </c>
      <c r="C495" s="1" t="s">
        <v>13252</v>
      </c>
      <c r="D495" s="1" t="s">
        <v>50</v>
      </c>
      <c r="E495" s="1" t="s">
        <v>51</v>
      </c>
      <c r="F495" s="1" t="s">
        <v>51</v>
      </c>
      <c r="G495" s="1" t="s">
        <v>52</v>
      </c>
      <c r="H495" s="1" t="s">
        <v>53</v>
      </c>
      <c r="I495" s="1" t="s">
        <v>54</v>
      </c>
      <c r="J495" s="1" t="s">
        <v>55</v>
      </c>
      <c r="K495" s="1" t="s">
        <v>13253</v>
      </c>
      <c r="L495" s="1"/>
      <c r="M495" s="20">
        <f t="shared" si="7"/>
        <v>1</v>
      </c>
    </row>
    <row r="496" spans="1:13" ht="20.100000000000001" customHeight="1" x14ac:dyDescent="0.15">
      <c r="A496" s="1" t="s">
        <v>12</v>
      </c>
      <c r="B496" s="1" t="s">
        <v>13245</v>
      </c>
      <c r="C496" s="1" t="s">
        <v>13254</v>
      </c>
      <c r="D496" s="1" t="s">
        <v>78</v>
      </c>
      <c r="E496" s="1" t="s">
        <v>51</v>
      </c>
      <c r="F496" s="1" t="s">
        <v>51</v>
      </c>
      <c r="G496" s="1" t="s">
        <v>52</v>
      </c>
      <c r="H496" s="1" t="s">
        <v>53</v>
      </c>
      <c r="I496" s="1" t="s">
        <v>54</v>
      </c>
      <c r="J496" s="1" t="s">
        <v>55</v>
      </c>
      <c r="K496" s="1" t="s">
        <v>13255</v>
      </c>
      <c r="L496" s="1"/>
      <c r="M496" s="20">
        <f t="shared" si="7"/>
        <v>1</v>
      </c>
    </row>
    <row r="497" spans="1:13" ht="20.100000000000001" customHeight="1" x14ac:dyDescent="0.15">
      <c r="A497" s="1" t="s">
        <v>12</v>
      </c>
      <c r="B497" s="1" t="s">
        <v>13245</v>
      </c>
      <c r="C497" s="1" t="s">
        <v>13256</v>
      </c>
      <c r="D497" s="1" t="s">
        <v>78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54</v>
      </c>
      <c r="J497" s="1" t="s">
        <v>55</v>
      </c>
      <c r="K497" s="1" t="s">
        <v>13257</v>
      </c>
      <c r="L497" s="1"/>
      <c r="M497" s="20">
        <f t="shared" si="7"/>
        <v>1</v>
      </c>
    </row>
    <row r="498" spans="1:13" ht="20.100000000000001" customHeight="1" x14ac:dyDescent="0.15">
      <c r="A498" s="1" t="s">
        <v>12</v>
      </c>
      <c r="B498" s="1" t="s">
        <v>13245</v>
      </c>
      <c r="C498" s="1" t="s">
        <v>13258</v>
      </c>
      <c r="D498" s="1" t="s">
        <v>78</v>
      </c>
      <c r="E498" s="1" t="s">
        <v>51</v>
      </c>
      <c r="F498" s="1" t="s">
        <v>51</v>
      </c>
      <c r="G498" s="1" t="s">
        <v>52</v>
      </c>
      <c r="H498" s="1" t="s">
        <v>121</v>
      </c>
      <c r="I498" s="1" t="s">
        <v>84</v>
      </c>
      <c r="J498" s="1" t="s">
        <v>122</v>
      </c>
      <c r="K498" s="1" t="s">
        <v>13259</v>
      </c>
      <c r="L498" s="1"/>
      <c r="M498" s="20">
        <f t="shared" si="7"/>
        <v>1</v>
      </c>
    </row>
    <row r="499" spans="1:13" ht="20.100000000000001" customHeight="1" x14ac:dyDescent="0.15">
      <c r="A499" s="1" t="s">
        <v>12</v>
      </c>
      <c r="B499" s="1" t="s">
        <v>13245</v>
      </c>
      <c r="C499" s="1" t="s">
        <v>13260</v>
      </c>
      <c r="D499" s="1" t="s">
        <v>78</v>
      </c>
      <c r="E499" s="1" t="s">
        <v>51</v>
      </c>
      <c r="F499" s="1" t="s">
        <v>51</v>
      </c>
      <c r="G499" s="1" t="s">
        <v>52</v>
      </c>
      <c r="H499" s="1" t="s">
        <v>53</v>
      </c>
      <c r="I499" s="1" t="s">
        <v>54</v>
      </c>
      <c r="J499" s="1" t="s">
        <v>55</v>
      </c>
      <c r="K499" s="1" t="s">
        <v>13261</v>
      </c>
      <c r="L499" s="1"/>
      <c r="M499" s="20">
        <f t="shared" si="7"/>
        <v>1</v>
      </c>
    </row>
    <row r="500" spans="1:13" ht="20.100000000000001" customHeight="1" x14ac:dyDescent="0.15">
      <c r="A500" s="1" t="s">
        <v>12</v>
      </c>
      <c r="B500" s="1" t="s">
        <v>13245</v>
      </c>
      <c r="C500" s="1" t="s">
        <v>13262</v>
      </c>
      <c r="D500" s="1" t="s">
        <v>78</v>
      </c>
      <c r="E500" s="1" t="s">
        <v>51</v>
      </c>
      <c r="F500" s="1" t="s">
        <v>51</v>
      </c>
      <c r="G500" s="1" t="s">
        <v>52</v>
      </c>
      <c r="H500" s="1" t="s">
        <v>53</v>
      </c>
      <c r="I500" s="1" t="s">
        <v>54</v>
      </c>
      <c r="J500" s="1" t="s">
        <v>55</v>
      </c>
      <c r="K500" s="1" t="s">
        <v>13263</v>
      </c>
      <c r="L500" s="1"/>
      <c r="M500" s="20">
        <f t="shared" si="7"/>
        <v>1</v>
      </c>
    </row>
    <row r="501" spans="1:13" ht="20.100000000000001" customHeight="1" x14ac:dyDescent="0.15">
      <c r="A501" s="1" t="s">
        <v>12</v>
      </c>
      <c r="B501" s="1" t="s">
        <v>13245</v>
      </c>
      <c r="C501" s="1" t="s">
        <v>13264</v>
      </c>
      <c r="D501" s="1" t="s">
        <v>78</v>
      </c>
      <c r="E501" s="1" t="s">
        <v>51</v>
      </c>
      <c r="F501" s="1" t="s">
        <v>179</v>
      </c>
      <c r="G501" s="1" t="s">
        <v>82</v>
      </c>
      <c r="H501" s="1" t="s">
        <v>2234</v>
      </c>
      <c r="I501" s="1" t="s">
        <v>84</v>
      </c>
      <c r="J501" s="1" t="s">
        <v>182</v>
      </c>
      <c r="K501" s="1" t="s">
        <v>13265</v>
      </c>
      <c r="L501" s="1"/>
      <c r="M501" s="20">
        <f t="shared" si="7"/>
        <v>0</v>
      </c>
    </row>
    <row r="502" spans="1:13" ht="20.100000000000001" customHeight="1" x14ac:dyDescent="0.15">
      <c r="A502" s="1" t="s">
        <v>12</v>
      </c>
      <c r="B502" s="1" t="s">
        <v>13266</v>
      </c>
      <c r="C502" s="1" t="s">
        <v>13267</v>
      </c>
      <c r="D502" s="1" t="s">
        <v>50</v>
      </c>
      <c r="E502" s="1" t="s">
        <v>51</v>
      </c>
      <c r="F502" s="1" t="s">
        <v>51</v>
      </c>
      <c r="G502" s="1" t="s">
        <v>52</v>
      </c>
      <c r="H502" s="1" t="s">
        <v>121</v>
      </c>
      <c r="I502" s="1" t="s">
        <v>84</v>
      </c>
      <c r="J502" s="1" t="s">
        <v>122</v>
      </c>
      <c r="K502" s="1" t="s">
        <v>13268</v>
      </c>
      <c r="L502" s="1"/>
      <c r="M502" s="20">
        <f t="shared" si="7"/>
        <v>1</v>
      </c>
    </row>
    <row r="503" spans="1:13" ht="20.100000000000001" customHeight="1" x14ac:dyDescent="0.15">
      <c r="A503" s="1" t="s">
        <v>12</v>
      </c>
      <c r="B503" s="1" t="s">
        <v>13266</v>
      </c>
      <c r="C503" s="1" t="s">
        <v>13269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121</v>
      </c>
      <c r="I503" s="1" t="s">
        <v>84</v>
      </c>
      <c r="J503" s="1" t="s">
        <v>122</v>
      </c>
      <c r="K503" s="1" t="s">
        <v>13270</v>
      </c>
      <c r="L503" s="1"/>
      <c r="M503" s="20">
        <f t="shared" si="7"/>
        <v>1</v>
      </c>
    </row>
    <row r="504" spans="1:13" ht="20.100000000000001" customHeight="1" x14ac:dyDescent="0.15">
      <c r="A504" s="1" t="s">
        <v>12</v>
      </c>
      <c r="B504" s="1" t="s">
        <v>13266</v>
      </c>
      <c r="C504" s="1" t="s">
        <v>13271</v>
      </c>
      <c r="D504" s="1" t="s">
        <v>50</v>
      </c>
      <c r="E504" s="1" t="s">
        <v>51</v>
      </c>
      <c r="F504" s="1" t="s">
        <v>51</v>
      </c>
      <c r="G504" s="1" t="s">
        <v>52</v>
      </c>
      <c r="H504" s="1" t="s">
        <v>121</v>
      </c>
      <c r="I504" s="1" t="s">
        <v>84</v>
      </c>
      <c r="J504" s="1" t="s">
        <v>122</v>
      </c>
      <c r="K504" s="1" t="s">
        <v>13272</v>
      </c>
      <c r="L504" s="1"/>
      <c r="M504" s="20">
        <f t="shared" si="7"/>
        <v>1</v>
      </c>
    </row>
    <row r="505" spans="1:13" ht="20.100000000000001" customHeight="1" x14ac:dyDescent="0.15">
      <c r="A505" s="1" t="s">
        <v>12</v>
      </c>
      <c r="B505" s="1" t="s">
        <v>13266</v>
      </c>
      <c r="C505" s="1" t="s">
        <v>13273</v>
      </c>
      <c r="D505" s="1" t="s">
        <v>78</v>
      </c>
      <c r="E505" s="1" t="s">
        <v>51</v>
      </c>
      <c r="F505" s="1" t="s">
        <v>51</v>
      </c>
      <c r="G505" s="1" t="s">
        <v>52</v>
      </c>
      <c r="H505" s="1" t="s">
        <v>121</v>
      </c>
      <c r="I505" s="1" t="s">
        <v>84</v>
      </c>
      <c r="J505" s="1" t="s">
        <v>122</v>
      </c>
      <c r="K505" s="1" t="s">
        <v>13274</v>
      </c>
      <c r="L505" s="1"/>
      <c r="M505" s="20">
        <f t="shared" si="7"/>
        <v>1</v>
      </c>
    </row>
    <row r="506" spans="1:13" ht="20.100000000000001" customHeight="1" x14ac:dyDescent="0.15">
      <c r="A506" s="1" t="s">
        <v>12</v>
      </c>
      <c r="B506" s="1" t="s">
        <v>13266</v>
      </c>
      <c r="C506" s="1" t="s">
        <v>13275</v>
      </c>
      <c r="D506" s="1" t="s">
        <v>78</v>
      </c>
      <c r="E506" s="1" t="s">
        <v>51</v>
      </c>
      <c r="F506" s="1" t="s">
        <v>51</v>
      </c>
      <c r="G506" s="1" t="s">
        <v>52</v>
      </c>
      <c r="H506" s="1" t="s">
        <v>121</v>
      </c>
      <c r="I506" s="1" t="s">
        <v>84</v>
      </c>
      <c r="J506" s="1" t="s">
        <v>122</v>
      </c>
      <c r="K506" s="1" t="s">
        <v>13276</v>
      </c>
      <c r="L506" s="1"/>
      <c r="M506" s="20">
        <f t="shared" si="7"/>
        <v>1</v>
      </c>
    </row>
    <row r="507" spans="1:13" ht="20.100000000000001" customHeight="1" x14ac:dyDescent="0.15">
      <c r="A507" s="1" t="s">
        <v>12</v>
      </c>
      <c r="B507" s="1" t="s">
        <v>13266</v>
      </c>
      <c r="C507" s="1" t="s">
        <v>13277</v>
      </c>
      <c r="D507" s="1" t="s">
        <v>78</v>
      </c>
      <c r="E507" s="1" t="s">
        <v>51</v>
      </c>
      <c r="F507" s="1" t="s">
        <v>179</v>
      </c>
      <c r="G507" s="1" t="s">
        <v>82</v>
      </c>
      <c r="H507" s="1" t="s">
        <v>2234</v>
      </c>
      <c r="I507" s="1" t="s">
        <v>84</v>
      </c>
      <c r="J507" s="1" t="s">
        <v>182</v>
      </c>
      <c r="K507" s="1" t="s">
        <v>13278</v>
      </c>
      <c r="L507" s="1"/>
      <c r="M507" s="20">
        <f t="shared" si="7"/>
        <v>0</v>
      </c>
    </row>
    <row r="508" spans="1:13" ht="20.100000000000001" customHeight="1" x14ac:dyDescent="0.15">
      <c r="A508" s="1" t="s">
        <v>12</v>
      </c>
      <c r="B508" s="1" t="s">
        <v>13266</v>
      </c>
      <c r="C508" s="1" t="s">
        <v>13279</v>
      </c>
      <c r="D508" s="1" t="s">
        <v>78</v>
      </c>
      <c r="E508" s="1" t="s">
        <v>51</v>
      </c>
      <c r="F508" s="1" t="s">
        <v>51</v>
      </c>
      <c r="G508" s="1" t="s">
        <v>52</v>
      </c>
      <c r="H508" s="1" t="s">
        <v>121</v>
      </c>
      <c r="I508" s="1" t="s">
        <v>84</v>
      </c>
      <c r="J508" s="1" t="s">
        <v>122</v>
      </c>
      <c r="K508" s="1" t="s">
        <v>13280</v>
      </c>
      <c r="L508" s="1"/>
      <c r="M508" s="20">
        <f t="shared" si="7"/>
        <v>1</v>
      </c>
    </row>
    <row r="509" spans="1:13" ht="20.100000000000001" customHeight="1" x14ac:dyDescent="0.15">
      <c r="A509" s="1" t="s">
        <v>12</v>
      </c>
      <c r="B509" s="1" t="s">
        <v>13266</v>
      </c>
      <c r="C509" s="1" t="s">
        <v>13281</v>
      </c>
      <c r="D509" s="1" t="s">
        <v>78</v>
      </c>
      <c r="E509" s="1" t="s">
        <v>51</v>
      </c>
      <c r="F509" s="1" t="s">
        <v>51</v>
      </c>
      <c r="G509" s="1" t="s">
        <v>52</v>
      </c>
      <c r="H509" s="1" t="s">
        <v>121</v>
      </c>
      <c r="I509" s="1" t="s">
        <v>84</v>
      </c>
      <c r="J509" s="1" t="s">
        <v>122</v>
      </c>
      <c r="K509" s="1" t="s">
        <v>13282</v>
      </c>
      <c r="L509" s="1"/>
      <c r="M509" s="20">
        <f t="shared" si="7"/>
        <v>1</v>
      </c>
    </row>
    <row r="510" spans="1:13" ht="20.100000000000001" customHeight="1" x14ac:dyDescent="0.15">
      <c r="A510" s="1" t="s">
        <v>12</v>
      </c>
      <c r="B510" s="1" t="s">
        <v>13266</v>
      </c>
      <c r="C510" s="1" t="s">
        <v>13283</v>
      </c>
      <c r="D510" s="1" t="s">
        <v>78</v>
      </c>
      <c r="E510" s="1" t="s">
        <v>51</v>
      </c>
      <c r="F510" s="1" t="s">
        <v>51</v>
      </c>
      <c r="G510" s="1" t="s">
        <v>52</v>
      </c>
      <c r="H510" s="1" t="s">
        <v>121</v>
      </c>
      <c r="I510" s="1" t="s">
        <v>84</v>
      </c>
      <c r="J510" s="1" t="s">
        <v>122</v>
      </c>
      <c r="K510" s="1" t="s">
        <v>13284</v>
      </c>
      <c r="L510" s="1"/>
      <c r="M510" s="20">
        <f t="shared" si="7"/>
        <v>1</v>
      </c>
    </row>
    <row r="511" spans="1:13" ht="20.100000000000001" customHeight="1" x14ac:dyDescent="0.15">
      <c r="A511" s="1" t="s">
        <v>12</v>
      </c>
      <c r="B511" s="1" t="s">
        <v>13266</v>
      </c>
      <c r="C511" s="1" t="s">
        <v>13285</v>
      </c>
      <c r="D511" s="1" t="s">
        <v>78</v>
      </c>
      <c r="E511" s="1" t="s">
        <v>51</v>
      </c>
      <c r="F511" s="1" t="s">
        <v>179</v>
      </c>
      <c r="G511" s="1" t="s">
        <v>82</v>
      </c>
      <c r="H511" s="1" t="s">
        <v>2234</v>
      </c>
      <c r="I511" s="1" t="s">
        <v>84</v>
      </c>
      <c r="J511" s="1" t="s">
        <v>182</v>
      </c>
      <c r="K511" s="1" t="s">
        <v>13286</v>
      </c>
      <c r="L511" s="1"/>
      <c r="M511" s="20">
        <f t="shared" si="7"/>
        <v>0</v>
      </c>
    </row>
    <row r="512" spans="1:13" ht="20.100000000000001" customHeight="1" x14ac:dyDescent="0.15">
      <c r="A512" s="1" t="s">
        <v>12</v>
      </c>
      <c r="B512" s="1" t="s">
        <v>13266</v>
      </c>
      <c r="C512" s="1" t="s">
        <v>13287</v>
      </c>
      <c r="D512" s="1" t="s">
        <v>849</v>
      </c>
      <c r="E512" s="1" t="s">
        <v>51</v>
      </c>
      <c r="F512" s="1" t="s">
        <v>26832</v>
      </c>
      <c r="G512" s="1" t="s">
        <v>82</v>
      </c>
      <c r="H512" s="1" t="s">
        <v>83</v>
      </c>
      <c r="I512" s="1" t="s">
        <v>447</v>
      </c>
      <c r="J512" s="1" t="s">
        <v>7809</v>
      </c>
      <c r="K512" s="1" t="s">
        <v>13288</v>
      </c>
      <c r="L512" s="1"/>
      <c r="M512" s="20">
        <f t="shared" si="7"/>
        <v>0</v>
      </c>
    </row>
    <row r="513" spans="1:13" ht="20.100000000000001" customHeight="1" x14ac:dyDescent="0.15">
      <c r="A513" s="1" t="s">
        <v>12</v>
      </c>
      <c r="B513" s="1" t="s">
        <v>13266</v>
      </c>
      <c r="C513" s="1" t="s">
        <v>13289</v>
      </c>
      <c r="D513" s="1" t="s">
        <v>849</v>
      </c>
      <c r="E513" s="1" t="s">
        <v>51</v>
      </c>
      <c r="F513" s="1" t="s">
        <v>26832</v>
      </c>
      <c r="G513" s="1" t="s">
        <v>82</v>
      </c>
      <c r="H513" s="1" t="s">
        <v>83</v>
      </c>
      <c r="I513" s="1" t="s">
        <v>447</v>
      </c>
      <c r="J513" s="1" t="s">
        <v>7809</v>
      </c>
      <c r="K513" s="1" t="s">
        <v>13290</v>
      </c>
      <c r="L513" s="1"/>
      <c r="M513" s="20">
        <f t="shared" si="7"/>
        <v>0</v>
      </c>
    </row>
    <row r="514" spans="1:13" ht="20.100000000000001" customHeight="1" x14ac:dyDescent="0.15">
      <c r="A514" s="1" t="s">
        <v>12</v>
      </c>
      <c r="B514" s="1" t="s">
        <v>13266</v>
      </c>
      <c r="C514" s="1" t="s">
        <v>27166</v>
      </c>
      <c r="D514" s="1" t="s">
        <v>849</v>
      </c>
      <c r="E514" s="1" t="s">
        <v>51</v>
      </c>
      <c r="F514" s="1" t="s">
        <v>10720</v>
      </c>
      <c r="G514" s="1" t="s">
        <v>52</v>
      </c>
      <c r="H514" s="1" t="s">
        <v>27162</v>
      </c>
      <c r="I514" s="1" t="s">
        <v>27163</v>
      </c>
      <c r="J514" s="1" t="s">
        <v>27164</v>
      </c>
      <c r="K514" s="1" t="s">
        <v>27167</v>
      </c>
      <c r="L514" s="1"/>
      <c r="M514" s="20">
        <v>0</v>
      </c>
    </row>
    <row r="515" spans="1:13" ht="20.100000000000001" customHeight="1" x14ac:dyDescent="0.15">
      <c r="A515" s="1" t="s">
        <v>12</v>
      </c>
      <c r="B515" s="1" t="s">
        <v>13291</v>
      </c>
      <c r="C515" s="1" t="s">
        <v>13292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739</v>
      </c>
      <c r="I515" s="1" t="s">
        <v>1230</v>
      </c>
      <c r="J515" s="1" t="s">
        <v>122</v>
      </c>
      <c r="K515" s="1" t="s">
        <v>13293</v>
      </c>
      <c r="L515" s="1"/>
      <c r="M515" s="20">
        <f t="shared" ref="M515:M578" si="8">IF(F515="○",1,0)</f>
        <v>1</v>
      </c>
    </row>
    <row r="516" spans="1:13" ht="20.100000000000001" customHeight="1" x14ac:dyDescent="0.15">
      <c r="A516" s="1" t="s">
        <v>12</v>
      </c>
      <c r="B516" s="1" t="s">
        <v>13291</v>
      </c>
      <c r="C516" s="1" t="s">
        <v>13294</v>
      </c>
      <c r="D516" s="1" t="s">
        <v>50</v>
      </c>
      <c r="E516" s="1" t="s">
        <v>51</v>
      </c>
      <c r="F516" s="1" t="s">
        <v>81</v>
      </c>
      <c r="G516" s="1" t="s">
        <v>82</v>
      </c>
      <c r="H516" s="1" t="s">
        <v>4727</v>
      </c>
      <c r="I516" s="1" t="s">
        <v>447</v>
      </c>
      <c r="J516" s="1" t="s">
        <v>10867</v>
      </c>
      <c r="K516" s="1" t="s">
        <v>13295</v>
      </c>
      <c r="L516" s="1"/>
      <c r="M516" s="20">
        <f t="shared" si="8"/>
        <v>0</v>
      </c>
    </row>
    <row r="517" spans="1:13" ht="20.100000000000001" customHeight="1" x14ac:dyDescent="0.15">
      <c r="A517" s="1" t="s">
        <v>12</v>
      </c>
      <c r="B517" s="1" t="s">
        <v>13291</v>
      </c>
      <c r="C517" s="1" t="s">
        <v>13296</v>
      </c>
      <c r="D517" s="1" t="s">
        <v>50</v>
      </c>
      <c r="E517" s="1" t="s">
        <v>51</v>
      </c>
      <c r="F517" s="1" t="s">
        <v>51</v>
      </c>
      <c r="G517" s="1" t="s">
        <v>52</v>
      </c>
      <c r="H517" s="1" t="s">
        <v>739</v>
      </c>
      <c r="I517" s="1" t="s">
        <v>1230</v>
      </c>
      <c r="J517" s="1" t="s">
        <v>122</v>
      </c>
      <c r="K517" s="1" t="s">
        <v>13297</v>
      </c>
      <c r="L517" s="1"/>
      <c r="M517" s="20">
        <f t="shared" si="8"/>
        <v>1</v>
      </c>
    </row>
    <row r="518" spans="1:13" ht="20.100000000000001" customHeight="1" x14ac:dyDescent="0.15">
      <c r="A518" s="1" t="s">
        <v>12</v>
      </c>
      <c r="B518" s="1" t="s">
        <v>13291</v>
      </c>
      <c r="C518" s="1" t="s">
        <v>13298</v>
      </c>
      <c r="D518" s="1" t="s">
        <v>50</v>
      </c>
      <c r="E518" s="1" t="s">
        <v>51</v>
      </c>
      <c r="F518" s="1" t="s">
        <v>51</v>
      </c>
      <c r="G518" s="1" t="s">
        <v>52</v>
      </c>
      <c r="H518" s="1" t="s">
        <v>739</v>
      </c>
      <c r="I518" s="1" t="s">
        <v>1230</v>
      </c>
      <c r="J518" s="1" t="s">
        <v>122</v>
      </c>
      <c r="K518" s="1" t="s">
        <v>13299</v>
      </c>
      <c r="L518" s="1"/>
      <c r="M518" s="20">
        <f t="shared" si="8"/>
        <v>1</v>
      </c>
    </row>
    <row r="519" spans="1:13" ht="20.100000000000001" customHeight="1" x14ac:dyDescent="0.15">
      <c r="A519" s="1" t="s">
        <v>12</v>
      </c>
      <c r="B519" s="1" t="s">
        <v>13291</v>
      </c>
      <c r="C519" s="1" t="s">
        <v>13300</v>
      </c>
      <c r="D519" s="1" t="s">
        <v>50</v>
      </c>
      <c r="E519" s="1" t="s">
        <v>51</v>
      </c>
      <c r="F519" s="1" t="s">
        <v>51</v>
      </c>
      <c r="G519" s="1" t="s">
        <v>52</v>
      </c>
      <c r="H519" s="1" t="s">
        <v>739</v>
      </c>
      <c r="I519" s="1" t="s">
        <v>1230</v>
      </c>
      <c r="J519" s="1" t="s">
        <v>122</v>
      </c>
      <c r="K519" s="1" t="s">
        <v>13301</v>
      </c>
      <c r="L519" s="1"/>
      <c r="M519" s="20">
        <f t="shared" si="8"/>
        <v>1</v>
      </c>
    </row>
    <row r="520" spans="1:13" ht="20.100000000000001" customHeight="1" x14ac:dyDescent="0.15">
      <c r="A520" s="1" t="s">
        <v>12</v>
      </c>
      <c r="B520" s="1" t="s">
        <v>13291</v>
      </c>
      <c r="C520" s="1" t="s">
        <v>13302</v>
      </c>
      <c r="D520" s="1" t="s">
        <v>50</v>
      </c>
      <c r="E520" s="1" t="s">
        <v>51</v>
      </c>
      <c r="F520" s="1" t="s">
        <v>51</v>
      </c>
      <c r="G520" s="1" t="s">
        <v>52</v>
      </c>
      <c r="H520" s="1" t="s">
        <v>739</v>
      </c>
      <c r="I520" s="1" t="s">
        <v>1230</v>
      </c>
      <c r="J520" s="1" t="s">
        <v>122</v>
      </c>
      <c r="K520" s="1" t="s">
        <v>13303</v>
      </c>
      <c r="L520" s="1"/>
      <c r="M520" s="20">
        <f t="shared" si="8"/>
        <v>1</v>
      </c>
    </row>
    <row r="521" spans="1:13" ht="20.100000000000001" customHeight="1" x14ac:dyDescent="0.15">
      <c r="A521" s="1" t="s">
        <v>12</v>
      </c>
      <c r="B521" s="1" t="s">
        <v>13291</v>
      </c>
      <c r="C521" s="1" t="s">
        <v>13304</v>
      </c>
      <c r="D521" s="1" t="s">
        <v>50</v>
      </c>
      <c r="E521" s="1" t="s">
        <v>51</v>
      </c>
      <c r="F521" s="1" t="s">
        <v>51</v>
      </c>
      <c r="G521" s="1" t="s">
        <v>52</v>
      </c>
      <c r="H521" s="1" t="s">
        <v>739</v>
      </c>
      <c r="I521" s="1" t="s">
        <v>1230</v>
      </c>
      <c r="J521" s="1" t="s">
        <v>122</v>
      </c>
      <c r="K521" s="1" t="s">
        <v>13305</v>
      </c>
      <c r="L521" s="1"/>
      <c r="M521" s="20">
        <f t="shared" si="8"/>
        <v>1</v>
      </c>
    </row>
    <row r="522" spans="1:13" ht="20.100000000000001" customHeight="1" x14ac:dyDescent="0.15">
      <c r="A522" s="1" t="s">
        <v>12</v>
      </c>
      <c r="B522" s="1" t="s">
        <v>13291</v>
      </c>
      <c r="C522" s="1" t="s">
        <v>13306</v>
      </c>
      <c r="D522" s="1" t="s">
        <v>50</v>
      </c>
      <c r="E522" s="1" t="s">
        <v>51</v>
      </c>
      <c r="F522" s="1" t="s">
        <v>51</v>
      </c>
      <c r="G522" s="1" t="s">
        <v>52</v>
      </c>
      <c r="H522" s="1" t="s">
        <v>739</v>
      </c>
      <c r="I522" s="1" t="s">
        <v>1230</v>
      </c>
      <c r="J522" s="1" t="s">
        <v>122</v>
      </c>
      <c r="K522" s="1" t="s">
        <v>13307</v>
      </c>
      <c r="L522" s="1"/>
      <c r="M522" s="20">
        <f t="shared" si="8"/>
        <v>1</v>
      </c>
    </row>
    <row r="523" spans="1:13" ht="20.100000000000001" customHeight="1" x14ac:dyDescent="0.15">
      <c r="A523" s="1" t="s">
        <v>12</v>
      </c>
      <c r="B523" s="1" t="s">
        <v>13291</v>
      </c>
      <c r="C523" s="1" t="s">
        <v>13308</v>
      </c>
      <c r="D523" s="1" t="s">
        <v>50</v>
      </c>
      <c r="E523" s="1" t="s">
        <v>51</v>
      </c>
      <c r="F523" s="1" t="s">
        <v>51</v>
      </c>
      <c r="G523" s="1" t="s">
        <v>52</v>
      </c>
      <c r="H523" s="1" t="s">
        <v>739</v>
      </c>
      <c r="I523" s="1" t="s">
        <v>1230</v>
      </c>
      <c r="J523" s="1" t="s">
        <v>122</v>
      </c>
      <c r="K523" s="1" t="s">
        <v>13309</v>
      </c>
      <c r="L523" s="1"/>
      <c r="M523" s="20">
        <f t="shared" si="8"/>
        <v>1</v>
      </c>
    </row>
    <row r="524" spans="1:13" ht="20.100000000000001" customHeight="1" x14ac:dyDescent="0.15">
      <c r="A524" s="1" t="s">
        <v>12</v>
      </c>
      <c r="B524" s="1" t="s">
        <v>13291</v>
      </c>
      <c r="C524" s="1" t="s">
        <v>13310</v>
      </c>
      <c r="D524" s="1" t="s">
        <v>50</v>
      </c>
      <c r="E524" s="1" t="s">
        <v>51</v>
      </c>
      <c r="F524" s="1" t="s">
        <v>51</v>
      </c>
      <c r="G524" s="1" t="s">
        <v>52</v>
      </c>
      <c r="H524" s="1" t="s">
        <v>739</v>
      </c>
      <c r="I524" s="1" t="s">
        <v>1230</v>
      </c>
      <c r="J524" s="1" t="s">
        <v>122</v>
      </c>
      <c r="K524" s="1" t="s">
        <v>13311</v>
      </c>
      <c r="L524" s="1"/>
      <c r="M524" s="20">
        <f t="shared" si="8"/>
        <v>1</v>
      </c>
    </row>
    <row r="525" spans="1:13" ht="20.100000000000001" customHeight="1" x14ac:dyDescent="0.15">
      <c r="A525" s="1" t="s">
        <v>12</v>
      </c>
      <c r="B525" s="1" t="s">
        <v>13291</v>
      </c>
      <c r="C525" s="1" t="s">
        <v>13312</v>
      </c>
      <c r="D525" s="1" t="s">
        <v>78</v>
      </c>
      <c r="E525" s="1" t="s">
        <v>51</v>
      </c>
      <c r="F525" s="1" t="s">
        <v>51</v>
      </c>
      <c r="G525" s="1" t="s">
        <v>52</v>
      </c>
      <c r="H525" s="1" t="s">
        <v>739</v>
      </c>
      <c r="I525" s="1" t="s">
        <v>1230</v>
      </c>
      <c r="J525" s="1" t="s">
        <v>122</v>
      </c>
      <c r="K525" s="1" t="s">
        <v>13313</v>
      </c>
      <c r="L525" s="1"/>
      <c r="M525" s="20">
        <f t="shared" si="8"/>
        <v>1</v>
      </c>
    </row>
    <row r="526" spans="1:13" ht="20.100000000000001" customHeight="1" x14ac:dyDescent="0.15">
      <c r="A526" s="1" t="s">
        <v>12</v>
      </c>
      <c r="B526" s="1" t="s">
        <v>13291</v>
      </c>
      <c r="C526" s="1" t="s">
        <v>13314</v>
      </c>
      <c r="D526" s="1" t="s">
        <v>78</v>
      </c>
      <c r="E526" s="1" t="s">
        <v>51</v>
      </c>
      <c r="F526" s="1" t="s">
        <v>51</v>
      </c>
      <c r="G526" s="1" t="s">
        <v>52</v>
      </c>
      <c r="H526" s="1" t="s">
        <v>739</v>
      </c>
      <c r="I526" s="1" t="s">
        <v>1230</v>
      </c>
      <c r="J526" s="1" t="s">
        <v>122</v>
      </c>
      <c r="K526" s="1" t="s">
        <v>13315</v>
      </c>
      <c r="L526" s="1"/>
      <c r="M526" s="20">
        <f t="shared" si="8"/>
        <v>1</v>
      </c>
    </row>
    <row r="527" spans="1:13" ht="20.100000000000001" customHeight="1" x14ac:dyDescent="0.15">
      <c r="A527" s="1" t="s">
        <v>12</v>
      </c>
      <c r="B527" s="1" t="s">
        <v>13291</v>
      </c>
      <c r="C527" s="1" t="s">
        <v>13316</v>
      </c>
      <c r="D527" s="1" t="s">
        <v>78</v>
      </c>
      <c r="E527" s="1" t="s">
        <v>51</v>
      </c>
      <c r="F527" s="1" t="s">
        <v>51</v>
      </c>
      <c r="G527" s="1" t="s">
        <v>52</v>
      </c>
      <c r="H527" s="1" t="s">
        <v>121</v>
      </c>
      <c r="I527" s="1" t="s">
        <v>84</v>
      </c>
      <c r="J527" s="1" t="s">
        <v>122</v>
      </c>
      <c r="K527" s="1" t="s">
        <v>13317</v>
      </c>
      <c r="L527" s="1"/>
      <c r="M527" s="20">
        <f t="shared" si="8"/>
        <v>1</v>
      </c>
    </row>
    <row r="528" spans="1:13" ht="20.100000000000001" customHeight="1" x14ac:dyDescent="0.15">
      <c r="A528" s="1" t="s">
        <v>12</v>
      </c>
      <c r="B528" s="1" t="s">
        <v>13291</v>
      </c>
      <c r="C528" s="1" t="s">
        <v>13318</v>
      </c>
      <c r="D528" s="1" t="s">
        <v>78</v>
      </c>
      <c r="E528" s="1" t="s">
        <v>51</v>
      </c>
      <c r="F528" s="1" t="s">
        <v>179</v>
      </c>
      <c r="G528" s="1" t="s">
        <v>82</v>
      </c>
      <c r="H528" s="1" t="s">
        <v>4727</v>
      </c>
      <c r="I528" s="1" t="s">
        <v>447</v>
      </c>
      <c r="J528" s="1" t="s">
        <v>10867</v>
      </c>
      <c r="K528" s="1" t="s">
        <v>13319</v>
      </c>
      <c r="L528" s="1"/>
      <c r="M528" s="20">
        <f t="shared" si="8"/>
        <v>0</v>
      </c>
    </row>
    <row r="529" spans="1:13" ht="20.100000000000001" customHeight="1" x14ac:dyDescent="0.15">
      <c r="A529" s="1" t="s">
        <v>12</v>
      </c>
      <c r="B529" s="1" t="s">
        <v>13291</v>
      </c>
      <c r="C529" s="1" t="s">
        <v>13320</v>
      </c>
      <c r="D529" s="1" t="s">
        <v>78</v>
      </c>
      <c r="E529" s="1" t="s">
        <v>51</v>
      </c>
      <c r="F529" s="1" t="s">
        <v>51</v>
      </c>
      <c r="G529" s="1" t="s">
        <v>52</v>
      </c>
      <c r="H529" s="1" t="s">
        <v>121</v>
      </c>
      <c r="I529" s="1" t="s">
        <v>84</v>
      </c>
      <c r="J529" s="1" t="s">
        <v>122</v>
      </c>
      <c r="K529" s="1" t="s">
        <v>13321</v>
      </c>
      <c r="L529" s="1"/>
      <c r="M529" s="20">
        <f t="shared" si="8"/>
        <v>1</v>
      </c>
    </row>
    <row r="530" spans="1:13" ht="20.100000000000001" customHeight="1" x14ac:dyDescent="0.15">
      <c r="A530" s="1" t="s">
        <v>12</v>
      </c>
      <c r="B530" s="1" t="s">
        <v>13291</v>
      </c>
      <c r="C530" s="1" t="s">
        <v>13322</v>
      </c>
      <c r="D530" s="1" t="s">
        <v>78</v>
      </c>
      <c r="E530" s="1" t="s">
        <v>51</v>
      </c>
      <c r="F530" s="1" t="s">
        <v>179</v>
      </c>
      <c r="G530" s="1" t="s">
        <v>82</v>
      </c>
      <c r="H530" s="1" t="s">
        <v>4727</v>
      </c>
      <c r="I530" s="1" t="s">
        <v>447</v>
      </c>
      <c r="J530" s="1" t="s">
        <v>10867</v>
      </c>
      <c r="K530" s="1" t="s">
        <v>13323</v>
      </c>
      <c r="L530" s="1"/>
      <c r="M530" s="20">
        <f t="shared" si="8"/>
        <v>0</v>
      </c>
    </row>
    <row r="531" spans="1:13" ht="20.100000000000001" customHeight="1" x14ac:dyDescent="0.15">
      <c r="A531" s="1" t="s">
        <v>12</v>
      </c>
      <c r="B531" s="1" t="s">
        <v>13291</v>
      </c>
      <c r="C531" s="1" t="s">
        <v>13324</v>
      </c>
      <c r="D531" s="1" t="s">
        <v>78</v>
      </c>
      <c r="E531" s="1" t="s">
        <v>51</v>
      </c>
      <c r="F531" s="1" t="s">
        <v>51</v>
      </c>
      <c r="G531" s="1" t="s">
        <v>52</v>
      </c>
      <c r="H531" s="1" t="s">
        <v>739</v>
      </c>
      <c r="I531" s="1" t="s">
        <v>1230</v>
      </c>
      <c r="J531" s="1" t="s">
        <v>122</v>
      </c>
      <c r="K531" s="1" t="s">
        <v>13325</v>
      </c>
      <c r="L531" s="1"/>
      <c r="M531" s="20">
        <f t="shared" si="8"/>
        <v>1</v>
      </c>
    </row>
    <row r="532" spans="1:13" ht="20.100000000000001" customHeight="1" x14ac:dyDescent="0.15">
      <c r="A532" s="1" t="s">
        <v>12</v>
      </c>
      <c r="B532" s="1" t="s">
        <v>13291</v>
      </c>
      <c r="C532" s="1" t="s">
        <v>13326</v>
      </c>
      <c r="D532" s="1" t="s">
        <v>78</v>
      </c>
      <c r="E532" s="1" t="s">
        <v>51</v>
      </c>
      <c r="F532" s="1" t="s">
        <v>51</v>
      </c>
      <c r="G532" s="1" t="s">
        <v>52</v>
      </c>
      <c r="H532" s="1" t="s">
        <v>739</v>
      </c>
      <c r="I532" s="1" t="s">
        <v>1230</v>
      </c>
      <c r="J532" s="1" t="s">
        <v>122</v>
      </c>
      <c r="K532" s="1" t="s">
        <v>13327</v>
      </c>
      <c r="L532" s="1"/>
      <c r="M532" s="20">
        <f t="shared" si="8"/>
        <v>1</v>
      </c>
    </row>
    <row r="533" spans="1:13" ht="20.100000000000001" customHeight="1" x14ac:dyDescent="0.15">
      <c r="A533" s="1" t="s">
        <v>12</v>
      </c>
      <c r="B533" s="1" t="s">
        <v>13291</v>
      </c>
      <c r="C533" s="1" t="s">
        <v>13328</v>
      </c>
      <c r="D533" s="1" t="s">
        <v>78</v>
      </c>
      <c r="E533" s="1" t="s">
        <v>51</v>
      </c>
      <c r="F533" s="1" t="s">
        <v>179</v>
      </c>
      <c r="G533" s="1" t="s">
        <v>82</v>
      </c>
      <c r="H533" s="1" t="s">
        <v>4727</v>
      </c>
      <c r="I533" s="1" t="s">
        <v>447</v>
      </c>
      <c r="J533" s="1" t="s">
        <v>10867</v>
      </c>
      <c r="K533" s="1" t="s">
        <v>13329</v>
      </c>
      <c r="L533" s="1"/>
      <c r="M533" s="20">
        <f t="shared" si="8"/>
        <v>0</v>
      </c>
    </row>
    <row r="534" spans="1:13" ht="20.100000000000001" customHeight="1" x14ac:dyDescent="0.15">
      <c r="A534" s="1" t="s">
        <v>12</v>
      </c>
      <c r="B534" s="1" t="s">
        <v>13291</v>
      </c>
      <c r="C534" s="1" t="s">
        <v>13330</v>
      </c>
      <c r="D534" s="1" t="s">
        <v>78</v>
      </c>
      <c r="E534" s="1" t="s">
        <v>51</v>
      </c>
      <c r="F534" s="1" t="s">
        <v>51</v>
      </c>
      <c r="G534" s="1" t="s">
        <v>52</v>
      </c>
      <c r="H534" s="1" t="s">
        <v>739</v>
      </c>
      <c r="I534" s="1" t="s">
        <v>1230</v>
      </c>
      <c r="J534" s="1" t="s">
        <v>122</v>
      </c>
      <c r="K534" s="1" t="s">
        <v>13331</v>
      </c>
      <c r="L534" s="1"/>
      <c r="M534" s="20">
        <f t="shared" si="8"/>
        <v>1</v>
      </c>
    </row>
    <row r="535" spans="1:13" ht="20.100000000000001" customHeight="1" x14ac:dyDescent="0.15">
      <c r="A535" s="1" t="s">
        <v>12</v>
      </c>
      <c r="B535" s="1" t="s">
        <v>13291</v>
      </c>
      <c r="C535" s="1" t="s">
        <v>13332</v>
      </c>
      <c r="D535" s="1" t="s">
        <v>78</v>
      </c>
      <c r="E535" s="1" t="s">
        <v>51</v>
      </c>
      <c r="F535" s="1" t="s">
        <v>51</v>
      </c>
      <c r="G535" s="1" t="s">
        <v>52</v>
      </c>
      <c r="H535" s="1" t="s">
        <v>739</v>
      </c>
      <c r="I535" s="1" t="s">
        <v>1230</v>
      </c>
      <c r="J535" s="1" t="s">
        <v>122</v>
      </c>
      <c r="K535" s="1" t="s">
        <v>13333</v>
      </c>
      <c r="L535" s="1"/>
      <c r="M535" s="20">
        <f t="shared" si="8"/>
        <v>1</v>
      </c>
    </row>
    <row r="536" spans="1:13" ht="20.100000000000001" customHeight="1" x14ac:dyDescent="0.15">
      <c r="A536" s="1" t="s">
        <v>12</v>
      </c>
      <c r="B536" s="1" t="s">
        <v>13291</v>
      </c>
      <c r="C536" s="1" t="s">
        <v>13334</v>
      </c>
      <c r="D536" s="1" t="s">
        <v>78</v>
      </c>
      <c r="E536" s="1" t="s">
        <v>51</v>
      </c>
      <c r="F536" s="1" t="s">
        <v>51</v>
      </c>
      <c r="G536" s="1" t="s">
        <v>52</v>
      </c>
      <c r="H536" s="1" t="s">
        <v>739</v>
      </c>
      <c r="I536" s="1" t="s">
        <v>1230</v>
      </c>
      <c r="J536" s="1" t="s">
        <v>122</v>
      </c>
      <c r="K536" s="1" t="s">
        <v>13335</v>
      </c>
      <c r="L536" s="1"/>
      <c r="M536" s="20">
        <f t="shared" si="8"/>
        <v>1</v>
      </c>
    </row>
    <row r="537" spans="1:13" ht="20.100000000000001" customHeight="1" x14ac:dyDescent="0.15">
      <c r="A537" s="1" t="s">
        <v>12</v>
      </c>
      <c r="B537" s="1" t="s">
        <v>13291</v>
      </c>
      <c r="C537" s="1" t="s">
        <v>13336</v>
      </c>
      <c r="D537" s="1" t="s">
        <v>78</v>
      </c>
      <c r="E537" s="1" t="s">
        <v>51</v>
      </c>
      <c r="F537" s="1" t="s">
        <v>51</v>
      </c>
      <c r="G537" s="1" t="s">
        <v>52</v>
      </c>
      <c r="H537" s="1" t="s">
        <v>739</v>
      </c>
      <c r="I537" s="1" t="s">
        <v>1230</v>
      </c>
      <c r="J537" s="1" t="s">
        <v>122</v>
      </c>
      <c r="K537" s="1" t="s">
        <v>13337</v>
      </c>
      <c r="L537" s="1"/>
      <c r="M537" s="20">
        <f t="shared" si="8"/>
        <v>1</v>
      </c>
    </row>
    <row r="538" spans="1:13" ht="20.100000000000001" customHeight="1" x14ac:dyDescent="0.15">
      <c r="A538" s="1" t="s">
        <v>12</v>
      </c>
      <c r="B538" s="1" t="s">
        <v>13338</v>
      </c>
      <c r="C538" s="1" t="s">
        <v>13339</v>
      </c>
      <c r="D538" s="1" t="s">
        <v>50</v>
      </c>
      <c r="E538" s="1" t="s">
        <v>51</v>
      </c>
      <c r="F538" s="1" t="s">
        <v>51</v>
      </c>
      <c r="G538" s="1" t="s">
        <v>82</v>
      </c>
      <c r="H538" s="1" t="s">
        <v>207</v>
      </c>
      <c r="I538" s="1" t="s">
        <v>84</v>
      </c>
      <c r="J538" s="1" t="s">
        <v>448</v>
      </c>
      <c r="K538" s="1" t="s">
        <v>13340</v>
      </c>
      <c r="L538" s="1"/>
      <c r="M538" s="20">
        <f t="shared" si="8"/>
        <v>1</v>
      </c>
    </row>
    <row r="539" spans="1:13" ht="20.100000000000001" customHeight="1" x14ac:dyDescent="0.15">
      <c r="A539" s="1" t="s">
        <v>12</v>
      </c>
      <c r="B539" s="1" t="s">
        <v>13338</v>
      </c>
      <c r="C539" s="1" t="s">
        <v>13341</v>
      </c>
      <c r="D539" s="1" t="s">
        <v>50</v>
      </c>
      <c r="E539" s="1" t="s">
        <v>51</v>
      </c>
      <c r="F539" s="1" t="s">
        <v>51</v>
      </c>
      <c r="G539" s="1" t="s">
        <v>82</v>
      </c>
      <c r="H539" s="1" t="s">
        <v>207</v>
      </c>
      <c r="I539" s="1" t="s">
        <v>84</v>
      </c>
      <c r="J539" s="1" t="s">
        <v>448</v>
      </c>
      <c r="K539" s="1" t="s">
        <v>13342</v>
      </c>
      <c r="L539" s="1"/>
      <c r="M539" s="20">
        <f t="shared" si="8"/>
        <v>1</v>
      </c>
    </row>
    <row r="540" spans="1:13" ht="20.100000000000001" customHeight="1" x14ac:dyDescent="0.15">
      <c r="A540" s="1" t="s">
        <v>12</v>
      </c>
      <c r="B540" s="1" t="s">
        <v>13338</v>
      </c>
      <c r="C540" s="1" t="s">
        <v>13343</v>
      </c>
      <c r="D540" s="1" t="s">
        <v>50</v>
      </c>
      <c r="E540" s="1" t="s">
        <v>51</v>
      </c>
      <c r="F540" s="1" t="s">
        <v>51</v>
      </c>
      <c r="G540" s="1" t="s">
        <v>82</v>
      </c>
      <c r="H540" s="1" t="s">
        <v>207</v>
      </c>
      <c r="I540" s="1" t="s">
        <v>84</v>
      </c>
      <c r="J540" s="1" t="s">
        <v>448</v>
      </c>
      <c r="K540" s="1" t="s">
        <v>13344</v>
      </c>
      <c r="L540" s="1"/>
      <c r="M540" s="20">
        <f t="shared" si="8"/>
        <v>1</v>
      </c>
    </row>
    <row r="541" spans="1:13" ht="20.100000000000001" customHeight="1" x14ac:dyDescent="0.15">
      <c r="A541" s="1" t="s">
        <v>12</v>
      </c>
      <c r="B541" s="1" t="s">
        <v>13338</v>
      </c>
      <c r="C541" s="1" t="s">
        <v>13345</v>
      </c>
      <c r="D541" s="1" t="s">
        <v>50</v>
      </c>
      <c r="E541" s="1" t="s">
        <v>51</v>
      </c>
      <c r="F541" s="1" t="s">
        <v>51</v>
      </c>
      <c r="G541" s="1" t="s">
        <v>82</v>
      </c>
      <c r="H541" s="1" t="s">
        <v>207</v>
      </c>
      <c r="I541" s="1" t="s">
        <v>84</v>
      </c>
      <c r="J541" s="1" t="s">
        <v>448</v>
      </c>
      <c r="K541" s="1" t="s">
        <v>13346</v>
      </c>
      <c r="L541" s="1"/>
      <c r="M541" s="20">
        <f t="shared" si="8"/>
        <v>1</v>
      </c>
    </row>
    <row r="542" spans="1:13" ht="20.100000000000001" customHeight="1" x14ac:dyDescent="0.15">
      <c r="A542" s="1" t="s">
        <v>12</v>
      </c>
      <c r="B542" s="1" t="s">
        <v>13338</v>
      </c>
      <c r="C542" s="1" t="s">
        <v>13347</v>
      </c>
      <c r="D542" s="1" t="s">
        <v>50</v>
      </c>
      <c r="E542" s="1" t="s">
        <v>51</v>
      </c>
      <c r="F542" s="1" t="s">
        <v>51</v>
      </c>
      <c r="G542" s="1" t="s">
        <v>82</v>
      </c>
      <c r="H542" s="1" t="s">
        <v>207</v>
      </c>
      <c r="I542" s="1" t="s">
        <v>84</v>
      </c>
      <c r="J542" s="1" t="s">
        <v>448</v>
      </c>
      <c r="K542" s="1" t="s">
        <v>13348</v>
      </c>
      <c r="L542" s="1"/>
      <c r="M542" s="20">
        <f t="shared" si="8"/>
        <v>1</v>
      </c>
    </row>
    <row r="543" spans="1:13" ht="20.100000000000001" customHeight="1" x14ac:dyDescent="0.15">
      <c r="A543" s="1" t="s">
        <v>12</v>
      </c>
      <c r="B543" s="1" t="s">
        <v>13338</v>
      </c>
      <c r="C543" s="1" t="s">
        <v>13349</v>
      </c>
      <c r="D543" s="1" t="s">
        <v>50</v>
      </c>
      <c r="E543" s="1" t="s">
        <v>51</v>
      </c>
      <c r="F543" s="1" t="s">
        <v>51</v>
      </c>
      <c r="G543" s="1" t="s">
        <v>82</v>
      </c>
      <c r="H543" s="1" t="s">
        <v>207</v>
      </c>
      <c r="I543" s="1" t="s">
        <v>84</v>
      </c>
      <c r="J543" s="1" t="s">
        <v>448</v>
      </c>
      <c r="K543" s="1" t="s">
        <v>13350</v>
      </c>
      <c r="L543" s="1"/>
      <c r="M543" s="20">
        <f t="shared" si="8"/>
        <v>1</v>
      </c>
    </row>
    <row r="544" spans="1:13" ht="20.100000000000001" customHeight="1" x14ac:dyDescent="0.15">
      <c r="A544" s="1" t="s">
        <v>12</v>
      </c>
      <c r="B544" s="1" t="s">
        <v>13338</v>
      </c>
      <c r="C544" s="1" t="s">
        <v>13351</v>
      </c>
      <c r="D544" s="1" t="s">
        <v>50</v>
      </c>
      <c r="E544" s="1" t="s">
        <v>51</v>
      </c>
      <c r="F544" s="1" t="s">
        <v>51</v>
      </c>
      <c r="G544" s="1" t="s">
        <v>82</v>
      </c>
      <c r="H544" s="1" t="s">
        <v>207</v>
      </c>
      <c r="I544" s="1" t="s">
        <v>84</v>
      </c>
      <c r="J544" s="1" t="s">
        <v>448</v>
      </c>
      <c r="K544" s="1" t="s">
        <v>13352</v>
      </c>
      <c r="L544" s="1"/>
      <c r="M544" s="20">
        <f t="shared" si="8"/>
        <v>1</v>
      </c>
    </row>
    <row r="545" spans="1:13" ht="20.100000000000001" customHeight="1" x14ac:dyDescent="0.15">
      <c r="A545" s="1" t="s">
        <v>12</v>
      </c>
      <c r="B545" s="1" t="s">
        <v>13338</v>
      </c>
      <c r="C545" s="1" t="s">
        <v>13353</v>
      </c>
      <c r="D545" s="1" t="s">
        <v>50</v>
      </c>
      <c r="E545" s="1" t="s">
        <v>51</v>
      </c>
      <c r="F545" s="1" t="s">
        <v>51</v>
      </c>
      <c r="G545" s="1" t="s">
        <v>82</v>
      </c>
      <c r="H545" s="1" t="s">
        <v>207</v>
      </c>
      <c r="I545" s="1" t="s">
        <v>84</v>
      </c>
      <c r="J545" s="1" t="s">
        <v>448</v>
      </c>
      <c r="K545" s="1" t="s">
        <v>13354</v>
      </c>
      <c r="L545" s="1"/>
      <c r="M545" s="20">
        <f t="shared" si="8"/>
        <v>1</v>
      </c>
    </row>
    <row r="546" spans="1:13" ht="20.100000000000001" customHeight="1" x14ac:dyDescent="0.15">
      <c r="A546" s="1" t="s">
        <v>12</v>
      </c>
      <c r="B546" s="1" t="s">
        <v>13338</v>
      </c>
      <c r="C546" s="1" t="s">
        <v>13355</v>
      </c>
      <c r="D546" s="1" t="s">
        <v>50</v>
      </c>
      <c r="E546" s="1" t="s">
        <v>51</v>
      </c>
      <c r="F546" s="1" t="s">
        <v>51</v>
      </c>
      <c r="G546" s="1" t="s">
        <v>82</v>
      </c>
      <c r="H546" s="1" t="s">
        <v>207</v>
      </c>
      <c r="I546" s="1" t="s">
        <v>84</v>
      </c>
      <c r="J546" s="1" t="s">
        <v>448</v>
      </c>
      <c r="K546" s="1" t="s">
        <v>13356</v>
      </c>
      <c r="L546" s="1"/>
      <c r="M546" s="20">
        <f t="shared" si="8"/>
        <v>1</v>
      </c>
    </row>
    <row r="547" spans="1:13" ht="20.100000000000001" customHeight="1" x14ac:dyDescent="0.15">
      <c r="A547" s="1" t="s">
        <v>12</v>
      </c>
      <c r="B547" s="1" t="s">
        <v>13338</v>
      </c>
      <c r="C547" s="1" t="s">
        <v>13357</v>
      </c>
      <c r="D547" s="1" t="s">
        <v>50</v>
      </c>
      <c r="E547" s="1" t="s">
        <v>51</v>
      </c>
      <c r="F547" s="1" t="s">
        <v>51</v>
      </c>
      <c r="G547" s="1" t="s">
        <v>82</v>
      </c>
      <c r="H547" s="1" t="s">
        <v>207</v>
      </c>
      <c r="I547" s="1" t="s">
        <v>84</v>
      </c>
      <c r="J547" s="1" t="s">
        <v>448</v>
      </c>
      <c r="K547" s="1" t="s">
        <v>13358</v>
      </c>
      <c r="L547" s="1"/>
      <c r="M547" s="20">
        <f t="shared" si="8"/>
        <v>1</v>
      </c>
    </row>
    <row r="548" spans="1:13" ht="20.100000000000001" customHeight="1" x14ac:dyDescent="0.15">
      <c r="A548" s="1" t="s">
        <v>12</v>
      </c>
      <c r="B548" s="1" t="s">
        <v>13338</v>
      </c>
      <c r="C548" s="1" t="s">
        <v>13359</v>
      </c>
      <c r="D548" s="1" t="s">
        <v>50</v>
      </c>
      <c r="E548" s="1" t="s">
        <v>51</v>
      </c>
      <c r="F548" s="1" t="s">
        <v>51</v>
      </c>
      <c r="G548" s="1" t="s">
        <v>82</v>
      </c>
      <c r="H548" s="1" t="s">
        <v>207</v>
      </c>
      <c r="I548" s="1" t="s">
        <v>84</v>
      </c>
      <c r="J548" s="1" t="s">
        <v>448</v>
      </c>
      <c r="K548" s="1" t="s">
        <v>13360</v>
      </c>
      <c r="L548" s="1"/>
      <c r="M548" s="20">
        <f t="shared" si="8"/>
        <v>1</v>
      </c>
    </row>
    <row r="549" spans="1:13" ht="20.100000000000001" customHeight="1" x14ac:dyDescent="0.15">
      <c r="A549" s="1" t="s">
        <v>12</v>
      </c>
      <c r="B549" s="1" t="s">
        <v>13338</v>
      </c>
      <c r="C549" s="1" t="s">
        <v>13361</v>
      </c>
      <c r="D549" s="1" t="s">
        <v>50</v>
      </c>
      <c r="E549" s="1" t="s">
        <v>51</v>
      </c>
      <c r="F549" s="1" t="s">
        <v>51</v>
      </c>
      <c r="G549" s="1" t="s">
        <v>82</v>
      </c>
      <c r="H549" s="1" t="s">
        <v>207</v>
      </c>
      <c r="I549" s="1" t="s">
        <v>84</v>
      </c>
      <c r="J549" s="1" t="s">
        <v>448</v>
      </c>
      <c r="K549" s="1" t="s">
        <v>13362</v>
      </c>
      <c r="L549" s="1"/>
      <c r="M549" s="20">
        <f t="shared" si="8"/>
        <v>1</v>
      </c>
    </row>
    <row r="550" spans="1:13" ht="20.100000000000001" customHeight="1" x14ac:dyDescent="0.15">
      <c r="A550" s="1" t="s">
        <v>12</v>
      </c>
      <c r="B550" s="1" t="s">
        <v>13338</v>
      </c>
      <c r="C550" s="1" t="s">
        <v>13363</v>
      </c>
      <c r="D550" s="1" t="s">
        <v>50</v>
      </c>
      <c r="E550" s="1" t="s">
        <v>51</v>
      </c>
      <c r="F550" s="1" t="s">
        <v>51</v>
      </c>
      <c r="G550" s="1" t="s">
        <v>82</v>
      </c>
      <c r="H550" s="1" t="s">
        <v>207</v>
      </c>
      <c r="I550" s="1" t="s">
        <v>84</v>
      </c>
      <c r="J550" s="1" t="s">
        <v>448</v>
      </c>
      <c r="K550" s="1" t="s">
        <v>13364</v>
      </c>
      <c r="L550" s="1"/>
      <c r="M550" s="20">
        <f t="shared" si="8"/>
        <v>1</v>
      </c>
    </row>
    <row r="551" spans="1:13" ht="20.100000000000001" customHeight="1" x14ac:dyDescent="0.15">
      <c r="A551" s="1" t="s">
        <v>12</v>
      </c>
      <c r="B551" s="1" t="s">
        <v>13338</v>
      </c>
      <c r="C551" s="1" t="s">
        <v>13365</v>
      </c>
      <c r="D551" s="1" t="s">
        <v>50</v>
      </c>
      <c r="E551" s="1" t="s">
        <v>51</v>
      </c>
      <c r="F551" s="1" t="s">
        <v>51</v>
      </c>
      <c r="G551" s="1" t="s">
        <v>82</v>
      </c>
      <c r="H551" s="1" t="s">
        <v>207</v>
      </c>
      <c r="I551" s="1" t="s">
        <v>84</v>
      </c>
      <c r="J551" s="1" t="s">
        <v>448</v>
      </c>
      <c r="K551" s="1" t="s">
        <v>13366</v>
      </c>
      <c r="L551" s="1"/>
      <c r="M551" s="20">
        <f t="shared" si="8"/>
        <v>1</v>
      </c>
    </row>
    <row r="552" spans="1:13" ht="20.100000000000001" customHeight="1" x14ac:dyDescent="0.15">
      <c r="A552" s="1" t="s">
        <v>12</v>
      </c>
      <c r="B552" s="1" t="s">
        <v>13338</v>
      </c>
      <c r="C552" s="1" t="s">
        <v>13367</v>
      </c>
      <c r="D552" s="1" t="s">
        <v>50</v>
      </c>
      <c r="E552" s="1" t="s">
        <v>51</v>
      </c>
      <c r="F552" s="1" t="s">
        <v>51</v>
      </c>
      <c r="G552" s="1" t="s">
        <v>82</v>
      </c>
      <c r="H552" s="1" t="s">
        <v>207</v>
      </c>
      <c r="I552" s="1" t="s">
        <v>84</v>
      </c>
      <c r="J552" s="1" t="s">
        <v>448</v>
      </c>
      <c r="K552" s="1" t="s">
        <v>13368</v>
      </c>
      <c r="L552" s="1"/>
      <c r="M552" s="20">
        <f t="shared" si="8"/>
        <v>1</v>
      </c>
    </row>
    <row r="553" spans="1:13" ht="20.100000000000001" customHeight="1" x14ac:dyDescent="0.15">
      <c r="A553" s="1" t="s">
        <v>12</v>
      </c>
      <c r="B553" s="1" t="s">
        <v>13338</v>
      </c>
      <c r="C553" s="1" t="s">
        <v>13369</v>
      </c>
      <c r="D553" s="1" t="s">
        <v>50</v>
      </c>
      <c r="E553" s="1" t="s">
        <v>51</v>
      </c>
      <c r="F553" s="1" t="s">
        <v>51</v>
      </c>
      <c r="G553" s="1" t="s">
        <v>82</v>
      </c>
      <c r="H553" s="1" t="s">
        <v>207</v>
      </c>
      <c r="I553" s="1" t="s">
        <v>84</v>
      </c>
      <c r="J553" s="1" t="s">
        <v>448</v>
      </c>
      <c r="K553" s="1" t="s">
        <v>13370</v>
      </c>
      <c r="L553" s="1"/>
      <c r="M553" s="20">
        <f t="shared" si="8"/>
        <v>1</v>
      </c>
    </row>
    <row r="554" spans="1:13" ht="20.100000000000001" customHeight="1" x14ac:dyDescent="0.15">
      <c r="A554" s="1" t="s">
        <v>12</v>
      </c>
      <c r="B554" s="1" t="s">
        <v>13338</v>
      </c>
      <c r="C554" s="1" t="s">
        <v>13371</v>
      </c>
      <c r="D554" s="1" t="s">
        <v>50</v>
      </c>
      <c r="E554" s="1" t="s">
        <v>51</v>
      </c>
      <c r="F554" s="1" t="s">
        <v>51</v>
      </c>
      <c r="G554" s="1" t="s">
        <v>82</v>
      </c>
      <c r="H554" s="1" t="s">
        <v>207</v>
      </c>
      <c r="I554" s="1" t="s">
        <v>84</v>
      </c>
      <c r="J554" s="1" t="s">
        <v>448</v>
      </c>
      <c r="K554" s="1" t="s">
        <v>13372</v>
      </c>
      <c r="L554" s="1"/>
      <c r="M554" s="20">
        <f t="shared" si="8"/>
        <v>1</v>
      </c>
    </row>
    <row r="555" spans="1:13" ht="20.100000000000001" customHeight="1" x14ac:dyDescent="0.15">
      <c r="A555" s="1" t="s">
        <v>12</v>
      </c>
      <c r="B555" s="1" t="s">
        <v>13338</v>
      </c>
      <c r="C555" s="1" t="s">
        <v>13373</v>
      </c>
      <c r="D555" s="1" t="s">
        <v>50</v>
      </c>
      <c r="E555" s="1" t="s">
        <v>51</v>
      </c>
      <c r="F555" s="1" t="s">
        <v>51</v>
      </c>
      <c r="G555" s="1" t="s">
        <v>82</v>
      </c>
      <c r="H555" s="1" t="s">
        <v>207</v>
      </c>
      <c r="I555" s="1" t="s">
        <v>84</v>
      </c>
      <c r="J555" s="1" t="s">
        <v>448</v>
      </c>
      <c r="K555" s="1" t="s">
        <v>13374</v>
      </c>
      <c r="L555" s="1"/>
      <c r="M555" s="20">
        <f t="shared" si="8"/>
        <v>1</v>
      </c>
    </row>
    <row r="556" spans="1:13" ht="20.100000000000001" customHeight="1" x14ac:dyDescent="0.15">
      <c r="A556" s="1" t="s">
        <v>12</v>
      </c>
      <c r="B556" s="1" t="s">
        <v>13338</v>
      </c>
      <c r="C556" s="1" t="s">
        <v>13375</v>
      </c>
      <c r="D556" s="1" t="s">
        <v>50</v>
      </c>
      <c r="E556" s="1" t="s">
        <v>51</v>
      </c>
      <c r="F556" s="1" t="s">
        <v>51</v>
      </c>
      <c r="G556" s="1" t="s">
        <v>82</v>
      </c>
      <c r="H556" s="1" t="s">
        <v>207</v>
      </c>
      <c r="I556" s="1" t="s">
        <v>84</v>
      </c>
      <c r="J556" s="1" t="s">
        <v>448</v>
      </c>
      <c r="K556" s="1" t="s">
        <v>13376</v>
      </c>
      <c r="L556" s="1"/>
      <c r="M556" s="20">
        <f t="shared" si="8"/>
        <v>1</v>
      </c>
    </row>
    <row r="557" spans="1:13" ht="20.100000000000001" customHeight="1" x14ac:dyDescent="0.15">
      <c r="A557" s="1" t="s">
        <v>12</v>
      </c>
      <c r="B557" s="1" t="s">
        <v>13338</v>
      </c>
      <c r="C557" s="1" t="s">
        <v>13377</v>
      </c>
      <c r="D557" s="1" t="s">
        <v>50</v>
      </c>
      <c r="E557" s="1" t="s">
        <v>51</v>
      </c>
      <c r="F557" s="1" t="s">
        <v>51</v>
      </c>
      <c r="G557" s="1" t="s">
        <v>82</v>
      </c>
      <c r="H557" s="1" t="s">
        <v>207</v>
      </c>
      <c r="I557" s="1" t="s">
        <v>84</v>
      </c>
      <c r="J557" s="1" t="s">
        <v>448</v>
      </c>
      <c r="K557" s="1" t="s">
        <v>13378</v>
      </c>
      <c r="L557" s="1"/>
      <c r="M557" s="20">
        <f t="shared" si="8"/>
        <v>1</v>
      </c>
    </row>
    <row r="558" spans="1:13" ht="20.100000000000001" customHeight="1" x14ac:dyDescent="0.15">
      <c r="A558" s="1" t="s">
        <v>12</v>
      </c>
      <c r="B558" s="1" t="s">
        <v>13338</v>
      </c>
      <c r="C558" s="1" t="s">
        <v>13379</v>
      </c>
      <c r="D558" s="1" t="s">
        <v>50</v>
      </c>
      <c r="E558" s="1" t="s">
        <v>51</v>
      </c>
      <c r="F558" s="1" t="s">
        <v>51</v>
      </c>
      <c r="G558" s="1" t="s">
        <v>82</v>
      </c>
      <c r="H558" s="1" t="s">
        <v>207</v>
      </c>
      <c r="I558" s="1" t="s">
        <v>84</v>
      </c>
      <c r="J558" s="1" t="s">
        <v>448</v>
      </c>
      <c r="K558" s="1" t="s">
        <v>13380</v>
      </c>
      <c r="L558" s="1"/>
      <c r="M558" s="20">
        <f t="shared" si="8"/>
        <v>1</v>
      </c>
    </row>
    <row r="559" spans="1:13" ht="20.100000000000001" customHeight="1" x14ac:dyDescent="0.15">
      <c r="A559" s="1" t="s">
        <v>12</v>
      </c>
      <c r="B559" s="1" t="s">
        <v>13338</v>
      </c>
      <c r="C559" s="1" t="s">
        <v>13381</v>
      </c>
      <c r="D559" s="1" t="s">
        <v>50</v>
      </c>
      <c r="E559" s="1" t="s">
        <v>51</v>
      </c>
      <c r="F559" s="1" t="s">
        <v>51</v>
      </c>
      <c r="G559" s="1" t="s">
        <v>82</v>
      </c>
      <c r="H559" s="1" t="s">
        <v>207</v>
      </c>
      <c r="I559" s="1" t="s">
        <v>84</v>
      </c>
      <c r="J559" s="1" t="s">
        <v>448</v>
      </c>
      <c r="K559" s="1" t="s">
        <v>13382</v>
      </c>
      <c r="L559" s="1"/>
      <c r="M559" s="20">
        <f t="shared" si="8"/>
        <v>1</v>
      </c>
    </row>
    <row r="560" spans="1:13" ht="20.100000000000001" customHeight="1" x14ac:dyDescent="0.15">
      <c r="A560" s="1" t="s">
        <v>12</v>
      </c>
      <c r="B560" s="1" t="s">
        <v>13338</v>
      </c>
      <c r="C560" s="1" t="s">
        <v>13383</v>
      </c>
      <c r="D560" s="1" t="s">
        <v>50</v>
      </c>
      <c r="E560" s="1" t="s">
        <v>51</v>
      </c>
      <c r="F560" s="1" t="s">
        <v>51</v>
      </c>
      <c r="G560" s="1" t="s">
        <v>82</v>
      </c>
      <c r="H560" s="1" t="s">
        <v>207</v>
      </c>
      <c r="I560" s="1" t="s">
        <v>84</v>
      </c>
      <c r="J560" s="1" t="s">
        <v>448</v>
      </c>
      <c r="K560" s="1" t="s">
        <v>13384</v>
      </c>
      <c r="L560" s="1"/>
      <c r="M560" s="20">
        <f t="shared" si="8"/>
        <v>1</v>
      </c>
    </row>
    <row r="561" spans="1:13" ht="20.100000000000001" customHeight="1" x14ac:dyDescent="0.15">
      <c r="A561" s="1" t="s">
        <v>12</v>
      </c>
      <c r="B561" s="1" t="s">
        <v>13338</v>
      </c>
      <c r="C561" s="1" t="s">
        <v>13385</v>
      </c>
      <c r="D561" s="1" t="s">
        <v>50</v>
      </c>
      <c r="E561" s="1" t="s">
        <v>51</v>
      </c>
      <c r="F561" s="1" t="s">
        <v>51</v>
      </c>
      <c r="G561" s="1" t="s">
        <v>82</v>
      </c>
      <c r="H561" s="1" t="s">
        <v>207</v>
      </c>
      <c r="I561" s="1" t="s">
        <v>84</v>
      </c>
      <c r="J561" s="1" t="s">
        <v>448</v>
      </c>
      <c r="K561" s="1" t="s">
        <v>13386</v>
      </c>
      <c r="L561" s="1"/>
      <c r="M561" s="20">
        <f t="shared" si="8"/>
        <v>1</v>
      </c>
    </row>
    <row r="562" spans="1:13" ht="20.100000000000001" customHeight="1" x14ac:dyDescent="0.15">
      <c r="A562" s="1" t="s">
        <v>12</v>
      </c>
      <c r="B562" s="1" t="s">
        <v>13338</v>
      </c>
      <c r="C562" s="1" t="s">
        <v>13387</v>
      </c>
      <c r="D562" s="1" t="s">
        <v>50</v>
      </c>
      <c r="E562" s="1" t="s">
        <v>51</v>
      </c>
      <c r="F562" s="1" t="s">
        <v>51</v>
      </c>
      <c r="G562" s="1" t="s">
        <v>82</v>
      </c>
      <c r="H562" s="1" t="s">
        <v>207</v>
      </c>
      <c r="I562" s="1" t="s">
        <v>84</v>
      </c>
      <c r="J562" s="1" t="s">
        <v>448</v>
      </c>
      <c r="K562" s="1" t="s">
        <v>13388</v>
      </c>
      <c r="L562" s="1"/>
      <c r="M562" s="20">
        <f t="shared" si="8"/>
        <v>1</v>
      </c>
    </row>
    <row r="563" spans="1:13" ht="20.100000000000001" customHeight="1" x14ac:dyDescent="0.15">
      <c r="A563" s="1" t="s">
        <v>12</v>
      </c>
      <c r="B563" s="1" t="s">
        <v>13338</v>
      </c>
      <c r="C563" s="1" t="s">
        <v>13389</v>
      </c>
      <c r="D563" s="1" t="s">
        <v>50</v>
      </c>
      <c r="E563" s="1" t="s">
        <v>51</v>
      </c>
      <c r="F563" s="1" t="s">
        <v>51</v>
      </c>
      <c r="G563" s="1" t="s">
        <v>82</v>
      </c>
      <c r="H563" s="1" t="s">
        <v>207</v>
      </c>
      <c r="I563" s="1" t="s">
        <v>84</v>
      </c>
      <c r="J563" s="1" t="s">
        <v>448</v>
      </c>
      <c r="K563" s="1" t="s">
        <v>13390</v>
      </c>
      <c r="L563" s="1"/>
      <c r="M563" s="20">
        <f t="shared" si="8"/>
        <v>1</v>
      </c>
    </row>
    <row r="564" spans="1:13" ht="20.100000000000001" customHeight="1" x14ac:dyDescent="0.15">
      <c r="A564" s="1" t="s">
        <v>12</v>
      </c>
      <c r="B564" s="1" t="s">
        <v>13338</v>
      </c>
      <c r="C564" s="1" t="s">
        <v>13391</v>
      </c>
      <c r="D564" s="1" t="s">
        <v>50</v>
      </c>
      <c r="E564" s="1" t="s">
        <v>51</v>
      </c>
      <c r="F564" s="1" t="s">
        <v>51</v>
      </c>
      <c r="G564" s="1" t="s">
        <v>82</v>
      </c>
      <c r="H564" s="1" t="s">
        <v>207</v>
      </c>
      <c r="I564" s="1" t="s">
        <v>84</v>
      </c>
      <c r="J564" s="1" t="s">
        <v>448</v>
      </c>
      <c r="K564" s="1" t="s">
        <v>13392</v>
      </c>
      <c r="L564" s="1"/>
      <c r="M564" s="20">
        <f t="shared" si="8"/>
        <v>1</v>
      </c>
    </row>
    <row r="565" spans="1:13" ht="20.100000000000001" customHeight="1" x14ac:dyDescent="0.15">
      <c r="A565" s="1" t="s">
        <v>12</v>
      </c>
      <c r="B565" s="1" t="s">
        <v>13338</v>
      </c>
      <c r="C565" s="1" t="s">
        <v>13393</v>
      </c>
      <c r="D565" s="1" t="s">
        <v>50</v>
      </c>
      <c r="E565" s="1" t="s">
        <v>51</v>
      </c>
      <c r="F565" s="1" t="s">
        <v>51</v>
      </c>
      <c r="G565" s="1" t="s">
        <v>52</v>
      </c>
      <c r="H565" s="1" t="s">
        <v>121</v>
      </c>
      <c r="I565" s="1" t="s">
        <v>84</v>
      </c>
      <c r="J565" s="1" t="s">
        <v>122</v>
      </c>
      <c r="K565" s="1" t="s">
        <v>13394</v>
      </c>
      <c r="L565" s="1"/>
      <c r="M565" s="20">
        <f t="shared" si="8"/>
        <v>1</v>
      </c>
    </row>
    <row r="566" spans="1:13" ht="20.100000000000001" customHeight="1" x14ac:dyDescent="0.15">
      <c r="A566" s="1" t="s">
        <v>12</v>
      </c>
      <c r="B566" s="1" t="s">
        <v>13338</v>
      </c>
      <c r="C566" s="1" t="s">
        <v>13395</v>
      </c>
      <c r="D566" s="1" t="s">
        <v>78</v>
      </c>
      <c r="E566" s="1" t="s">
        <v>51</v>
      </c>
      <c r="F566" s="1" t="s">
        <v>51</v>
      </c>
      <c r="G566" s="1" t="s">
        <v>52</v>
      </c>
      <c r="H566" s="1" t="s">
        <v>121</v>
      </c>
      <c r="I566" s="1" t="s">
        <v>84</v>
      </c>
      <c r="J566" s="1" t="s">
        <v>122</v>
      </c>
      <c r="K566" s="1" t="s">
        <v>13396</v>
      </c>
      <c r="L566" s="1"/>
      <c r="M566" s="20">
        <f t="shared" si="8"/>
        <v>1</v>
      </c>
    </row>
    <row r="567" spans="1:13" ht="20.100000000000001" customHeight="1" x14ac:dyDescent="0.15">
      <c r="A567" s="1" t="s">
        <v>12</v>
      </c>
      <c r="B567" s="1" t="s">
        <v>13338</v>
      </c>
      <c r="C567" s="1" t="s">
        <v>13397</v>
      </c>
      <c r="D567" s="1" t="s">
        <v>78</v>
      </c>
      <c r="E567" s="1" t="s">
        <v>51</v>
      </c>
      <c r="F567" s="1" t="s">
        <v>51</v>
      </c>
      <c r="G567" s="1" t="s">
        <v>82</v>
      </c>
      <c r="H567" s="1" t="s">
        <v>207</v>
      </c>
      <c r="I567" s="1" t="s">
        <v>84</v>
      </c>
      <c r="J567" s="1" t="s">
        <v>448</v>
      </c>
      <c r="K567" s="1" t="s">
        <v>13398</v>
      </c>
      <c r="L567" s="1"/>
      <c r="M567" s="20">
        <f t="shared" si="8"/>
        <v>1</v>
      </c>
    </row>
    <row r="568" spans="1:13" ht="20.100000000000001" customHeight="1" x14ac:dyDescent="0.15">
      <c r="A568" s="1" t="s">
        <v>12</v>
      </c>
      <c r="B568" s="1" t="s">
        <v>13338</v>
      </c>
      <c r="C568" s="1" t="s">
        <v>13399</v>
      </c>
      <c r="D568" s="1" t="s">
        <v>78</v>
      </c>
      <c r="E568" s="1" t="s">
        <v>51</v>
      </c>
      <c r="F568" s="1" t="s">
        <v>179</v>
      </c>
      <c r="G568" s="1" t="s">
        <v>82</v>
      </c>
      <c r="H568" s="1" t="s">
        <v>4727</v>
      </c>
      <c r="I568" s="1" t="s">
        <v>447</v>
      </c>
      <c r="J568" s="1" t="s">
        <v>10867</v>
      </c>
      <c r="K568" s="1" t="s">
        <v>13400</v>
      </c>
      <c r="L568" s="1"/>
      <c r="M568" s="20">
        <f t="shared" si="8"/>
        <v>0</v>
      </c>
    </row>
    <row r="569" spans="1:13" ht="20.100000000000001" customHeight="1" x14ac:dyDescent="0.15">
      <c r="A569" s="1" t="s">
        <v>12</v>
      </c>
      <c r="B569" s="1" t="s">
        <v>13338</v>
      </c>
      <c r="C569" s="1" t="s">
        <v>13401</v>
      </c>
      <c r="D569" s="1" t="s">
        <v>78</v>
      </c>
      <c r="E569" s="1" t="s">
        <v>51</v>
      </c>
      <c r="F569" s="1" t="s">
        <v>51</v>
      </c>
      <c r="G569" s="1" t="s">
        <v>82</v>
      </c>
      <c r="H569" s="1" t="s">
        <v>207</v>
      </c>
      <c r="I569" s="1" t="s">
        <v>84</v>
      </c>
      <c r="J569" s="1" t="s">
        <v>448</v>
      </c>
      <c r="K569" s="1" t="s">
        <v>13402</v>
      </c>
      <c r="L569" s="1"/>
      <c r="M569" s="20">
        <f t="shared" si="8"/>
        <v>1</v>
      </c>
    </row>
    <row r="570" spans="1:13" ht="20.100000000000001" customHeight="1" x14ac:dyDescent="0.15">
      <c r="A570" s="1" t="s">
        <v>12</v>
      </c>
      <c r="B570" s="1" t="s">
        <v>13338</v>
      </c>
      <c r="C570" s="1" t="s">
        <v>13403</v>
      </c>
      <c r="D570" s="1" t="s">
        <v>78</v>
      </c>
      <c r="E570" s="1" t="s">
        <v>51</v>
      </c>
      <c r="F570" s="1" t="s">
        <v>51</v>
      </c>
      <c r="G570" s="1" t="s">
        <v>82</v>
      </c>
      <c r="H570" s="1" t="s">
        <v>207</v>
      </c>
      <c r="I570" s="1" t="s">
        <v>84</v>
      </c>
      <c r="J570" s="1" t="s">
        <v>448</v>
      </c>
      <c r="K570" s="1" t="s">
        <v>13404</v>
      </c>
      <c r="L570" s="1"/>
      <c r="M570" s="20">
        <f t="shared" si="8"/>
        <v>1</v>
      </c>
    </row>
    <row r="571" spans="1:13" ht="20.100000000000001" customHeight="1" x14ac:dyDescent="0.15">
      <c r="A571" s="1" t="s">
        <v>12</v>
      </c>
      <c r="B571" s="1" t="s">
        <v>13338</v>
      </c>
      <c r="C571" s="1" t="s">
        <v>13405</v>
      </c>
      <c r="D571" s="1" t="s">
        <v>78</v>
      </c>
      <c r="E571" s="1" t="s">
        <v>51</v>
      </c>
      <c r="F571" s="1" t="s">
        <v>51</v>
      </c>
      <c r="G571" s="1" t="s">
        <v>82</v>
      </c>
      <c r="H571" s="1" t="s">
        <v>207</v>
      </c>
      <c r="I571" s="1" t="s">
        <v>84</v>
      </c>
      <c r="J571" s="1" t="s">
        <v>448</v>
      </c>
      <c r="K571" s="1" t="s">
        <v>13406</v>
      </c>
      <c r="L571" s="1"/>
      <c r="M571" s="20">
        <f t="shared" si="8"/>
        <v>1</v>
      </c>
    </row>
    <row r="572" spans="1:13" ht="20.100000000000001" customHeight="1" x14ac:dyDescent="0.15">
      <c r="A572" s="1" t="s">
        <v>12</v>
      </c>
      <c r="B572" s="1" t="s">
        <v>13338</v>
      </c>
      <c r="C572" s="1" t="s">
        <v>13407</v>
      </c>
      <c r="D572" s="1" t="s">
        <v>78</v>
      </c>
      <c r="E572" s="1" t="s">
        <v>51</v>
      </c>
      <c r="F572" s="1" t="s">
        <v>51</v>
      </c>
      <c r="G572" s="1" t="s">
        <v>82</v>
      </c>
      <c r="H572" s="1" t="s">
        <v>207</v>
      </c>
      <c r="I572" s="1" t="s">
        <v>84</v>
      </c>
      <c r="J572" s="1" t="s">
        <v>448</v>
      </c>
      <c r="K572" s="1" t="s">
        <v>13408</v>
      </c>
      <c r="L572" s="1"/>
      <c r="M572" s="20">
        <f t="shared" si="8"/>
        <v>1</v>
      </c>
    </row>
    <row r="573" spans="1:13" ht="20.100000000000001" customHeight="1" x14ac:dyDescent="0.15">
      <c r="A573" s="1" t="s">
        <v>12</v>
      </c>
      <c r="B573" s="1" t="s">
        <v>13338</v>
      </c>
      <c r="C573" s="1" t="s">
        <v>13409</v>
      </c>
      <c r="D573" s="1" t="s">
        <v>78</v>
      </c>
      <c r="E573" s="1" t="s">
        <v>51</v>
      </c>
      <c r="F573" s="1" t="s">
        <v>51</v>
      </c>
      <c r="G573" s="1" t="s">
        <v>82</v>
      </c>
      <c r="H573" s="1" t="s">
        <v>207</v>
      </c>
      <c r="I573" s="1" t="s">
        <v>84</v>
      </c>
      <c r="J573" s="1" t="s">
        <v>448</v>
      </c>
      <c r="K573" s="1" t="s">
        <v>13410</v>
      </c>
      <c r="L573" s="1"/>
      <c r="M573" s="20">
        <f t="shared" si="8"/>
        <v>1</v>
      </c>
    </row>
    <row r="574" spans="1:13" ht="20.100000000000001" customHeight="1" x14ac:dyDescent="0.15">
      <c r="A574" s="1" t="s">
        <v>12</v>
      </c>
      <c r="B574" s="1" t="s">
        <v>13338</v>
      </c>
      <c r="C574" s="1" t="s">
        <v>13411</v>
      </c>
      <c r="D574" s="1" t="s">
        <v>78</v>
      </c>
      <c r="E574" s="1" t="s">
        <v>51</v>
      </c>
      <c r="F574" s="1" t="s">
        <v>51</v>
      </c>
      <c r="G574" s="1" t="s">
        <v>82</v>
      </c>
      <c r="H574" s="1" t="s">
        <v>207</v>
      </c>
      <c r="I574" s="1" t="s">
        <v>84</v>
      </c>
      <c r="J574" s="1" t="s">
        <v>448</v>
      </c>
      <c r="K574" s="1" t="s">
        <v>13412</v>
      </c>
      <c r="L574" s="1"/>
      <c r="M574" s="20">
        <f t="shared" si="8"/>
        <v>1</v>
      </c>
    </row>
    <row r="575" spans="1:13" ht="20.100000000000001" customHeight="1" x14ac:dyDescent="0.15">
      <c r="A575" s="1" t="s">
        <v>12</v>
      </c>
      <c r="B575" s="1" t="s">
        <v>13338</v>
      </c>
      <c r="C575" s="1" t="s">
        <v>13413</v>
      </c>
      <c r="D575" s="1" t="s">
        <v>78</v>
      </c>
      <c r="E575" s="1" t="s">
        <v>51</v>
      </c>
      <c r="F575" s="1" t="s">
        <v>51</v>
      </c>
      <c r="G575" s="1" t="s">
        <v>82</v>
      </c>
      <c r="H575" s="1" t="s">
        <v>207</v>
      </c>
      <c r="I575" s="1" t="s">
        <v>84</v>
      </c>
      <c r="J575" s="1" t="s">
        <v>448</v>
      </c>
      <c r="K575" s="1" t="s">
        <v>13414</v>
      </c>
      <c r="L575" s="1"/>
      <c r="M575" s="20">
        <f t="shared" si="8"/>
        <v>1</v>
      </c>
    </row>
    <row r="576" spans="1:13" ht="20.100000000000001" customHeight="1" x14ac:dyDescent="0.15">
      <c r="A576" s="1" t="s">
        <v>12</v>
      </c>
      <c r="B576" s="1" t="s">
        <v>13338</v>
      </c>
      <c r="C576" s="1" t="s">
        <v>13415</v>
      </c>
      <c r="D576" s="1" t="s">
        <v>78</v>
      </c>
      <c r="E576" s="1" t="s">
        <v>51</v>
      </c>
      <c r="F576" s="1" t="s">
        <v>51</v>
      </c>
      <c r="G576" s="1" t="s">
        <v>82</v>
      </c>
      <c r="H576" s="1" t="s">
        <v>207</v>
      </c>
      <c r="I576" s="1" t="s">
        <v>84</v>
      </c>
      <c r="J576" s="1" t="s">
        <v>448</v>
      </c>
      <c r="K576" s="1" t="s">
        <v>13416</v>
      </c>
      <c r="L576" s="1"/>
      <c r="M576" s="20">
        <f t="shared" si="8"/>
        <v>1</v>
      </c>
    </row>
    <row r="577" spans="1:13" ht="20.100000000000001" customHeight="1" x14ac:dyDescent="0.15">
      <c r="A577" s="1" t="s">
        <v>12</v>
      </c>
      <c r="B577" s="1" t="s">
        <v>13338</v>
      </c>
      <c r="C577" s="1" t="s">
        <v>13417</v>
      </c>
      <c r="D577" s="1" t="s">
        <v>78</v>
      </c>
      <c r="E577" s="1" t="s">
        <v>51</v>
      </c>
      <c r="F577" s="1" t="s">
        <v>51</v>
      </c>
      <c r="G577" s="1" t="s">
        <v>82</v>
      </c>
      <c r="H577" s="1" t="s">
        <v>207</v>
      </c>
      <c r="I577" s="1" t="s">
        <v>84</v>
      </c>
      <c r="J577" s="1" t="s">
        <v>448</v>
      </c>
      <c r="K577" s="1" t="s">
        <v>13418</v>
      </c>
      <c r="L577" s="1"/>
      <c r="M577" s="20">
        <f t="shared" si="8"/>
        <v>1</v>
      </c>
    </row>
    <row r="578" spans="1:13" ht="20.100000000000001" customHeight="1" x14ac:dyDescent="0.15">
      <c r="A578" s="1" t="s">
        <v>12</v>
      </c>
      <c r="B578" s="1" t="s">
        <v>13338</v>
      </c>
      <c r="C578" s="1" t="s">
        <v>13419</v>
      </c>
      <c r="D578" s="1" t="s">
        <v>78</v>
      </c>
      <c r="E578" s="1" t="s">
        <v>51</v>
      </c>
      <c r="F578" s="1" t="s">
        <v>51</v>
      </c>
      <c r="G578" s="1" t="s">
        <v>82</v>
      </c>
      <c r="H578" s="1" t="s">
        <v>207</v>
      </c>
      <c r="I578" s="1" t="s">
        <v>84</v>
      </c>
      <c r="J578" s="1" t="s">
        <v>448</v>
      </c>
      <c r="K578" s="1" t="s">
        <v>13420</v>
      </c>
      <c r="L578" s="1"/>
      <c r="M578" s="20">
        <f t="shared" si="8"/>
        <v>1</v>
      </c>
    </row>
    <row r="579" spans="1:13" ht="20.100000000000001" customHeight="1" x14ac:dyDescent="0.15">
      <c r="A579" s="1" t="s">
        <v>12</v>
      </c>
      <c r="B579" s="1" t="s">
        <v>13338</v>
      </c>
      <c r="C579" s="1" t="s">
        <v>13421</v>
      </c>
      <c r="D579" s="1" t="s">
        <v>78</v>
      </c>
      <c r="E579" s="1" t="s">
        <v>51</v>
      </c>
      <c r="F579" s="1" t="s">
        <v>51</v>
      </c>
      <c r="G579" s="1" t="s">
        <v>82</v>
      </c>
      <c r="H579" s="1" t="s">
        <v>207</v>
      </c>
      <c r="I579" s="1" t="s">
        <v>84</v>
      </c>
      <c r="J579" s="1" t="s">
        <v>448</v>
      </c>
      <c r="K579" s="1" t="s">
        <v>13422</v>
      </c>
      <c r="L579" s="1"/>
      <c r="M579" s="20">
        <f t="shared" ref="M579:M642" si="9">IF(F579="○",1,0)</f>
        <v>1</v>
      </c>
    </row>
    <row r="580" spans="1:13" ht="20.100000000000001" customHeight="1" x14ac:dyDescent="0.15">
      <c r="A580" s="1" t="s">
        <v>12</v>
      </c>
      <c r="B580" s="1" t="s">
        <v>13338</v>
      </c>
      <c r="C580" s="1" t="s">
        <v>13423</v>
      </c>
      <c r="D580" s="1" t="s">
        <v>78</v>
      </c>
      <c r="E580" s="1" t="s">
        <v>51</v>
      </c>
      <c r="F580" s="1" t="s">
        <v>51</v>
      </c>
      <c r="G580" s="1" t="s">
        <v>82</v>
      </c>
      <c r="H580" s="1" t="s">
        <v>207</v>
      </c>
      <c r="I580" s="1" t="s">
        <v>84</v>
      </c>
      <c r="J580" s="1" t="s">
        <v>448</v>
      </c>
      <c r="K580" s="1" t="s">
        <v>13424</v>
      </c>
      <c r="L580" s="1"/>
      <c r="M580" s="20">
        <f t="shared" si="9"/>
        <v>1</v>
      </c>
    </row>
    <row r="581" spans="1:13" ht="20.100000000000001" customHeight="1" x14ac:dyDescent="0.15">
      <c r="A581" s="1" t="s">
        <v>12</v>
      </c>
      <c r="B581" s="1" t="s">
        <v>13338</v>
      </c>
      <c r="C581" s="1" t="s">
        <v>13425</v>
      </c>
      <c r="D581" s="1" t="s">
        <v>78</v>
      </c>
      <c r="E581" s="1" t="s">
        <v>51</v>
      </c>
      <c r="F581" s="1" t="s">
        <v>51</v>
      </c>
      <c r="G581" s="1" t="s">
        <v>82</v>
      </c>
      <c r="H581" s="1" t="s">
        <v>207</v>
      </c>
      <c r="I581" s="1" t="s">
        <v>84</v>
      </c>
      <c r="J581" s="1" t="s">
        <v>448</v>
      </c>
      <c r="K581" s="1" t="s">
        <v>13426</v>
      </c>
      <c r="L581" s="1"/>
      <c r="M581" s="20">
        <f t="shared" si="9"/>
        <v>1</v>
      </c>
    </row>
    <row r="582" spans="1:13" ht="20.100000000000001" customHeight="1" x14ac:dyDescent="0.15">
      <c r="A582" s="1" t="s">
        <v>12</v>
      </c>
      <c r="B582" s="1" t="s">
        <v>13338</v>
      </c>
      <c r="C582" s="1" t="s">
        <v>13427</v>
      </c>
      <c r="D582" s="1" t="s">
        <v>78</v>
      </c>
      <c r="E582" s="1" t="s">
        <v>51</v>
      </c>
      <c r="F582" s="1" t="s">
        <v>51</v>
      </c>
      <c r="G582" s="1" t="s">
        <v>82</v>
      </c>
      <c r="H582" s="1" t="s">
        <v>207</v>
      </c>
      <c r="I582" s="1" t="s">
        <v>84</v>
      </c>
      <c r="J582" s="1" t="s">
        <v>448</v>
      </c>
      <c r="K582" s="1" t="s">
        <v>13428</v>
      </c>
      <c r="L582" s="1"/>
      <c r="M582" s="20">
        <f t="shared" si="9"/>
        <v>1</v>
      </c>
    </row>
    <row r="583" spans="1:13" ht="20.100000000000001" customHeight="1" x14ac:dyDescent="0.15">
      <c r="A583" s="1" t="s">
        <v>12</v>
      </c>
      <c r="B583" s="1" t="s">
        <v>13338</v>
      </c>
      <c r="C583" s="1" t="s">
        <v>13429</v>
      </c>
      <c r="D583" s="1" t="s">
        <v>78</v>
      </c>
      <c r="E583" s="1" t="s">
        <v>51</v>
      </c>
      <c r="F583" s="1" t="s">
        <v>51</v>
      </c>
      <c r="G583" s="1" t="s">
        <v>82</v>
      </c>
      <c r="H583" s="1" t="s">
        <v>207</v>
      </c>
      <c r="I583" s="1" t="s">
        <v>84</v>
      </c>
      <c r="J583" s="1" t="s">
        <v>448</v>
      </c>
      <c r="K583" s="1" t="s">
        <v>13430</v>
      </c>
      <c r="L583" s="1"/>
      <c r="M583" s="20">
        <f t="shared" si="9"/>
        <v>1</v>
      </c>
    </row>
    <row r="584" spans="1:13" ht="20.100000000000001" customHeight="1" x14ac:dyDescent="0.15">
      <c r="A584" s="1" t="s">
        <v>12</v>
      </c>
      <c r="B584" s="1" t="s">
        <v>13338</v>
      </c>
      <c r="C584" s="1" t="s">
        <v>13431</v>
      </c>
      <c r="D584" s="1" t="s">
        <v>78</v>
      </c>
      <c r="E584" s="1" t="s">
        <v>51</v>
      </c>
      <c r="F584" s="1" t="s">
        <v>51</v>
      </c>
      <c r="G584" s="1" t="s">
        <v>82</v>
      </c>
      <c r="H584" s="1" t="s">
        <v>207</v>
      </c>
      <c r="I584" s="1" t="s">
        <v>84</v>
      </c>
      <c r="J584" s="1" t="s">
        <v>448</v>
      </c>
      <c r="K584" s="1" t="s">
        <v>13432</v>
      </c>
      <c r="L584" s="1"/>
      <c r="M584" s="20">
        <f t="shared" si="9"/>
        <v>1</v>
      </c>
    </row>
    <row r="585" spans="1:13" ht="20.100000000000001" customHeight="1" x14ac:dyDescent="0.15">
      <c r="A585" s="1" t="s">
        <v>12</v>
      </c>
      <c r="B585" s="1" t="s">
        <v>13338</v>
      </c>
      <c r="C585" s="1" t="s">
        <v>13433</v>
      </c>
      <c r="D585" s="1" t="s">
        <v>78</v>
      </c>
      <c r="E585" s="1" t="s">
        <v>51</v>
      </c>
      <c r="F585" s="1" t="s">
        <v>51</v>
      </c>
      <c r="G585" s="1" t="s">
        <v>52</v>
      </c>
      <c r="H585" s="1" t="s">
        <v>121</v>
      </c>
      <c r="I585" s="1" t="s">
        <v>84</v>
      </c>
      <c r="J585" s="1" t="s">
        <v>122</v>
      </c>
      <c r="K585" s="1" t="s">
        <v>13434</v>
      </c>
      <c r="L585" s="1"/>
      <c r="M585" s="20">
        <f t="shared" si="9"/>
        <v>1</v>
      </c>
    </row>
    <row r="586" spans="1:13" ht="20.100000000000001" customHeight="1" x14ac:dyDescent="0.15">
      <c r="A586" s="1" t="s">
        <v>12</v>
      </c>
      <c r="B586" s="1" t="s">
        <v>13338</v>
      </c>
      <c r="C586" s="1" t="s">
        <v>13435</v>
      </c>
      <c r="D586" s="1" t="s">
        <v>78</v>
      </c>
      <c r="E586" s="1" t="s">
        <v>51</v>
      </c>
      <c r="F586" s="1" t="s">
        <v>51</v>
      </c>
      <c r="G586" s="1" t="s">
        <v>82</v>
      </c>
      <c r="H586" s="1" t="s">
        <v>207</v>
      </c>
      <c r="I586" s="1" t="s">
        <v>84</v>
      </c>
      <c r="J586" s="1" t="s">
        <v>448</v>
      </c>
      <c r="K586" s="1" t="s">
        <v>13436</v>
      </c>
      <c r="L586" s="1"/>
      <c r="M586" s="20">
        <f t="shared" si="9"/>
        <v>1</v>
      </c>
    </row>
    <row r="587" spans="1:13" ht="20.100000000000001" customHeight="1" x14ac:dyDescent="0.15">
      <c r="A587" s="1" t="s">
        <v>12</v>
      </c>
      <c r="B587" s="1" t="s">
        <v>13338</v>
      </c>
      <c r="C587" s="1" t="s">
        <v>13437</v>
      </c>
      <c r="D587" s="1" t="s">
        <v>78</v>
      </c>
      <c r="E587" s="1" t="s">
        <v>51</v>
      </c>
      <c r="F587" s="1" t="s">
        <v>179</v>
      </c>
      <c r="G587" s="1" t="s">
        <v>82</v>
      </c>
      <c r="H587" s="1" t="s">
        <v>4727</v>
      </c>
      <c r="I587" s="1" t="s">
        <v>447</v>
      </c>
      <c r="J587" s="1" t="s">
        <v>10867</v>
      </c>
      <c r="K587" s="1" t="s">
        <v>13438</v>
      </c>
      <c r="L587" s="1"/>
      <c r="M587" s="20">
        <f t="shared" si="9"/>
        <v>0</v>
      </c>
    </row>
    <row r="588" spans="1:13" ht="20.100000000000001" customHeight="1" x14ac:dyDescent="0.15">
      <c r="A588" s="1" t="s">
        <v>12</v>
      </c>
      <c r="B588" s="1" t="s">
        <v>13338</v>
      </c>
      <c r="C588" s="1" t="s">
        <v>13439</v>
      </c>
      <c r="D588" s="1" t="s">
        <v>78</v>
      </c>
      <c r="E588" s="1" t="s">
        <v>51</v>
      </c>
      <c r="F588" s="1" t="s">
        <v>51</v>
      </c>
      <c r="G588" s="1" t="s">
        <v>82</v>
      </c>
      <c r="H588" s="1" t="s">
        <v>207</v>
      </c>
      <c r="I588" s="1" t="s">
        <v>84</v>
      </c>
      <c r="J588" s="1" t="s">
        <v>448</v>
      </c>
      <c r="K588" s="1" t="s">
        <v>13440</v>
      </c>
      <c r="L588" s="1"/>
      <c r="M588" s="20">
        <f t="shared" si="9"/>
        <v>1</v>
      </c>
    </row>
    <row r="589" spans="1:13" ht="20.100000000000001" customHeight="1" x14ac:dyDescent="0.15">
      <c r="A589" s="1" t="s">
        <v>12</v>
      </c>
      <c r="B589" s="1" t="s">
        <v>13338</v>
      </c>
      <c r="C589" s="1" t="s">
        <v>13441</v>
      </c>
      <c r="D589" s="1" t="s">
        <v>78</v>
      </c>
      <c r="E589" s="1" t="s">
        <v>51</v>
      </c>
      <c r="F589" s="1" t="s">
        <v>51</v>
      </c>
      <c r="G589" s="1" t="s">
        <v>82</v>
      </c>
      <c r="H589" s="1" t="s">
        <v>207</v>
      </c>
      <c r="I589" s="1" t="s">
        <v>84</v>
      </c>
      <c r="J589" s="1" t="s">
        <v>448</v>
      </c>
      <c r="K589" s="1" t="s">
        <v>13442</v>
      </c>
      <c r="L589" s="1"/>
      <c r="M589" s="20">
        <f t="shared" si="9"/>
        <v>1</v>
      </c>
    </row>
    <row r="590" spans="1:13" ht="20.100000000000001" customHeight="1" x14ac:dyDescent="0.15">
      <c r="A590" s="1" t="s">
        <v>12</v>
      </c>
      <c r="B590" s="1" t="s">
        <v>13338</v>
      </c>
      <c r="C590" s="1" t="s">
        <v>13443</v>
      </c>
      <c r="D590" s="1" t="s">
        <v>78</v>
      </c>
      <c r="E590" s="1" t="s">
        <v>51</v>
      </c>
      <c r="F590" s="1" t="s">
        <v>51</v>
      </c>
      <c r="G590" s="1" t="s">
        <v>82</v>
      </c>
      <c r="H590" s="1" t="s">
        <v>207</v>
      </c>
      <c r="I590" s="1" t="s">
        <v>84</v>
      </c>
      <c r="J590" s="1" t="s">
        <v>448</v>
      </c>
      <c r="K590" s="1" t="s">
        <v>13444</v>
      </c>
      <c r="L590" s="1"/>
      <c r="M590" s="20">
        <f t="shared" si="9"/>
        <v>1</v>
      </c>
    </row>
    <row r="591" spans="1:13" ht="20.100000000000001" customHeight="1" x14ac:dyDescent="0.15">
      <c r="A591" s="1" t="s">
        <v>12</v>
      </c>
      <c r="B591" s="1" t="s">
        <v>13338</v>
      </c>
      <c r="C591" s="1" t="s">
        <v>13445</v>
      </c>
      <c r="D591" s="1" t="s">
        <v>78</v>
      </c>
      <c r="E591" s="1" t="s">
        <v>51</v>
      </c>
      <c r="F591" s="1" t="s">
        <v>179</v>
      </c>
      <c r="G591" s="1" t="s">
        <v>82</v>
      </c>
      <c r="H591" s="1" t="s">
        <v>4727</v>
      </c>
      <c r="I591" s="1" t="s">
        <v>447</v>
      </c>
      <c r="J591" s="1" t="s">
        <v>10867</v>
      </c>
      <c r="K591" s="1" t="s">
        <v>13446</v>
      </c>
      <c r="L591" s="1"/>
      <c r="M591" s="20">
        <f t="shared" si="9"/>
        <v>0</v>
      </c>
    </row>
    <row r="592" spans="1:13" ht="20.100000000000001" customHeight="1" x14ac:dyDescent="0.15">
      <c r="A592" s="1" t="s">
        <v>12</v>
      </c>
      <c r="B592" s="1" t="s">
        <v>13338</v>
      </c>
      <c r="C592" s="1" t="s">
        <v>13447</v>
      </c>
      <c r="D592" s="1" t="s">
        <v>78</v>
      </c>
      <c r="E592" s="1" t="s">
        <v>51</v>
      </c>
      <c r="F592" s="1" t="s">
        <v>51</v>
      </c>
      <c r="G592" s="1" t="s">
        <v>82</v>
      </c>
      <c r="H592" s="1" t="s">
        <v>207</v>
      </c>
      <c r="I592" s="1" t="s">
        <v>84</v>
      </c>
      <c r="J592" s="1" t="s">
        <v>448</v>
      </c>
      <c r="K592" s="1" t="s">
        <v>13448</v>
      </c>
      <c r="L592" s="1"/>
      <c r="M592" s="20">
        <f t="shared" si="9"/>
        <v>1</v>
      </c>
    </row>
    <row r="593" spans="1:13" ht="20.100000000000001" customHeight="1" x14ac:dyDescent="0.15">
      <c r="A593" s="1" t="s">
        <v>12</v>
      </c>
      <c r="B593" s="1" t="s">
        <v>13338</v>
      </c>
      <c r="C593" s="1" t="s">
        <v>13449</v>
      </c>
      <c r="D593" s="1" t="s">
        <v>78</v>
      </c>
      <c r="E593" s="1" t="s">
        <v>51</v>
      </c>
      <c r="F593" s="1" t="s">
        <v>51</v>
      </c>
      <c r="G593" s="1" t="s">
        <v>82</v>
      </c>
      <c r="H593" s="1" t="s">
        <v>207</v>
      </c>
      <c r="I593" s="1" t="s">
        <v>84</v>
      </c>
      <c r="J593" s="1" t="s">
        <v>448</v>
      </c>
      <c r="K593" s="1" t="s">
        <v>13450</v>
      </c>
      <c r="L593" s="1"/>
      <c r="M593" s="20">
        <f t="shared" si="9"/>
        <v>1</v>
      </c>
    </row>
    <row r="594" spans="1:13" ht="20.100000000000001" customHeight="1" x14ac:dyDescent="0.15">
      <c r="A594" s="1" t="s">
        <v>12</v>
      </c>
      <c r="B594" s="1" t="s">
        <v>13338</v>
      </c>
      <c r="C594" s="1" t="s">
        <v>13451</v>
      </c>
      <c r="D594" s="1" t="s">
        <v>78</v>
      </c>
      <c r="E594" s="1" t="s">
        <v>51</v>
      </c>
      <c r="F594" s="1" t="s">
        <v>51</v>
      </c>
      <c r="G594" s="1" t="s">
        <v>82</v>
      </c>
      <c r="H594" s="1" t="s">
        <v>207</v>
      </c>
      <c r="I594" s="1" t="s">
        <v>84</v>
      </c>
      <c r="J594" s="1" t="s">
        <v>448</v>
      </c>
      <c r="K594" s="1" t="s">
        <v>13452</v>
      </c>
      <c r="L594" s="1"/>
      <c r="M594" s="20">
        <f t="shared" si="9"/>
        <v>1</v>
      </c>
    </row>
    <row r="595" spans="1:13" ht="20.100000000000001" customHeight="1" x14ac:dyDescent="0.15">
      <c r="A595" s="1" t="s">
        <v>12</v>
      </c>
      <c r="B595" s="1" t="s">
        <v>13338</v>
      </c>
      <c r="C595" s="1" t="s">
        <v>13453</v>
      </c>
      <c r="D595" s="1" t="s">
        <v>78</v>
      </c>
      <c r="E595" s="1" t="s">
        <v>51</v>
      </c>
      <c r="F595" s="1" t="s">
        <v>51</v>
      </c>
      <c r="G595" s="1" t="s">
        <v>82</v>
      </c>
      <c r="H595" s="1" t="s">
        <v>207</v>
      </c>
      <c r="I595" s="1" t="s">
        <v>84</v>
      </c>
      <c r="J595" s="1" t="s">
        <v>448</v>
      </c>
      <c r="K595" s="1" t="s">
        <v>13454</v>
      </c>
      <c r="L595" s="1"/>
      <c r="M595" s="20">
        <f t="shared" si="9"/>
        <v>1</v>
      </c>
    </row>
    <row r="596" spans="1:13" ht="20.100000000000001" customHeight="1" x14ac:dyDescent="0.15">
      <c r="A596" s="1" t="s">
        <v>12</v>
      </c>
      <c r="B596" s="1" t="s">
        <v>13338</v>
      </c>
      <c r="C596" s="1" t="s">
        <v>13455</v>
      </c>
      <c r="D596" s="1" t="s">
        <v>78</v>
      </c>
      <c r="E596" s="1" t="s">
        <v>51</v>
      </c>
      <c r="F596" s="1" t="s">
        <v>51</v>
      </c>
      <c r="G596" s="1" t="s">
        <v>82</v>
      </c>
      <c r="H596" s="1" t="s">
        <v>207</v>
      </c>
      <c r="I596" s="1" t="s">
        <v>84</v>
      </c>
      <c r="J596" s="1" t="s">
        <v>448</v>
      </c>
      <c r="K596" s="1" t="s">
        <v>13456</v>
      </c>
      <c r="L596" s="1"/>
      <c r="M596" s="20">
        <f t="shared" si="9"/>
        <v>1</v>
      </c>
    </row>
    <row r="597" spans="1:13" ht="20.100000000000001" customHeight="1" x14ac:dyDescent="0.15">
      <c r="A597" s="1" t="s">
        <v>12</v>
      </c>
      <c r="B597" s="1" t="s">
        <v>13338</v>
      </c>
      <c r="C597" s="1" t="s">
        <v>13457</v>
      </c>
      <c r="D597" s="1" t="s">
        <v>78</v>
      </c>
      <c r="E597" s="1" t="s">
        <v>51</v>
      </c>
      <c r="F597" s="1" t="s">
        <v>51</v>
      </c>
      <c r="G597" s="1" t="s">
        <v>52</v>
      </c>
      <c r="H597" s="1" t="s">
        <v>121</v>
      </c>
      <c r="I597" s="1" t="s">
        <v>84</v>
      </c>
      <c r="J597" s="1" t="s">
        <v>122</v>
      </c>
      <c r="K597" s="1" t="s">
        <v>13458</v>
      </c>
      <c r="L597" s="1"/>
      <c r="M597" s="20">
        <f t="shared" si="9"/>
        <v>1</v>
      </c>
    </row>
    <row r="598" spans="1:13" ht="20.100000000000001" customHeight="1" x14ac:dyDescent="0.15">
      <c r="A598" s="1" t="s">
        <v>12</v>
      </c>
      <c r="B598" s="1" t="s">
        <v>13338</v>
      </c>
      <c r="C598" s="1" t="s">
        <v>13459</v>
      </c>
      <c r="D598" s="1" t="s">
        <v>849</v>
      </c>
      <c r="E598" s="1" t="s">
        <v>51</v>
      </c>
      <c r="F598" s="1" t="s">
        <v>10720</v>
      </c>
      <c r="G598" s="1" t="s">
        <v>52</v>
      </c>
      <c r="H598" s="1" t="s">
        <v>121</v>
      </c>
      <c r="I598" s="1" t="s">
        <v>84</v>
      </c>
      <c r="J598" s="1" t="s">
        <v>122</v>
      </c>
      <c r="K598" s="1" t="s">
        <v>13338</v>
      </c>
      <c r="L598" s="1"/>
      <c r="M598" s="20">
        <f t="shared" si="9"/>
        <v>0</v>
      </c>
    </row>
    <row r="599" spans="1:13" ht="20.100000000000001" customHeight="1" x14ac:dyDescent="0.15">
      <c r="A599" s="1" t="s">
        <v>12</v>
      </c>
      <c r="B599" s="1" t="s">
        <v>13460</v>
      </c>
      <c r="C599" s="1" t="s">
        <v>13461</v>
      </c>
      <c r="D599" s="1" t="s">
        <v>50</v>
      </c>
      <c r="E599" s="1" t="s">
        <v>51</v>
      </c>
      <c r="F599" s="1" t="s">
        <v>81</v>
      </c>
      <c r="G599" s="1" t="s">
        <v>82</v>
      </c>
      <c r="H599" s="1" t="s">
        <v>2234</v>
      </c>
      <c r="I599" s="1" t="s">
        <v>84</v>
      </c>
      <c r="J599" s="1" t="s">
        <v>182</v>
      </c>
      <c r="K599" s="1" t="s">
        <v>13462</v>
      </c>
      <c r="L599" s="1"/>
      <c r="M599" s="20">
        <f t="shared" si="9"/>
        <v>0</v>
      </c>
    </row>
    <row r="600" spans="1:13" ht="20.100000000000001" customHeight="1" x14ac:dyDescent="0.15">
      <c r="A600" s="1" t="s">
        <v>12</v>
      </c>
      <c r="B600" s="1" t="s">
        <v>13460</v>
      </c>
      <c r="C600" s="1" t="s">
        <v>13463</v>
      </c>
      <c r="D600" s="1" t="s">
        <v>50</v>
      </c>
      <c r="E600" s="1" t="s">
        <v>51</v>
      </c>
      <c r="F600" s="1" t="s">
        <v>51</v>
      </c>
      <c r="G600" s="1" t="s">
        <v>52</v>
      </c>
      <c r="H600" s="1" t="s">
        <v>53</v>
      </c>
      <c r="I600" s="1" t="s">
        <v>54</v>
      </c>
      <c r="J600" s="1" t="s">
        <v>55</v>
      </c>
      <c r="K600" s="1" t="s">
        <v>13464</v>
      </c>
      <c r="L600" s="1"/>
      <c r="M600" s="20">
        <f t="shared" si="9"/>
        <v>1</v>
      </c>
    </row>
    <row r="601" spans="1:13" ht="20.100000000000001" customHeight="1" x14ac:dyDescent="0.15">
      <c r="A601" s="1" t="s">
        <v>12</v>
      </c>
      <c r="B601" s="1" t="s">
        <v>13460</v>
      </c>
      <c r="C601" s="1" t="s">
        <v>13465</v>
      </c>
      <c r="D601" s="1" t="s">
        <v>50</v>
      </c>
      <c r="E601" s="1" t="s">
        <v>51</v>
      </c>
      <c r="F601" s="1" t="s">
        <v>51</v>
      </c>
      <c r="G601" s="1" t="s">
        <v>52</v>
      </c>
      <c r="H601" s="1" t="s">
        <v>53</v>
      </c>
      <c r="I601" s="1" t="s">
        <v>54</v>
      </c>
      <c r="J601" s="1" t="s">
        <v>55</v>
      </c>
      <c r="K601" s="1" t="s">
        <v>13466</v>
      </c>
      <c r="L601" s="1"/>
      <c r="M601" s="20">
        <f t="shared" si="9"/>
        <v>1</v>
      </c>
    </row>
    <row r="602" spans="1:13" ht="20.100000000000001" customHeight="1" x14ac:dyDescent="0.15">
      <c r="A602" s="1" t="s">
        <v>12</v>
      </c>
      <c r="B602" s="1" t="s">
        <v>13460</v>
      </c>
      <c r="C602" s="1" t="s">
        <v>13467</v>
      </c>
      <c r="D602" s="1" t="s">
        <v>50</v>
      </c>
      <c r="E602" s="1" t="s">
        <v>51</v>
      </c>
      <c r="F602" s="1" t="s">
        <v>51</v>
      </c>
      <c r="G602" s="1" t="s">
        <v>52</v>
      </c>
      <c r="H602" s="1" t="s">
        <v>53</v>
      </c>
      <c r="I602" s="1" t="s">
        <v>54</v>
      </c>
      <c r="J602" s="1" t="s">
        <v>55</v>
      </c>
      <c r="K602" s="1" t="s">
        <v>13468</v>
      </c>
      <c r="L602" s="1"/>
      <c r="M602" s="20">
        <f t="shared" si="9"/>
        <v>1</v>
      </c>
    </row>
    <row r="603" spans="1:13" ht="20.100000000000001" customHeight="1" x14ac:dyDescent="0.15">
      <c r="A603" s="1" t="s">
        <v>12</v>
      </c>
      <c r="B603" s="1" t="s">
        <v>13460</v>
      </c>
      <c r="C603" s="1" t="s">
        <v>13469</v>
      </c>
      <c r="D603" s="1" t="s">
        <v>50</v>
      </c>
      <c r="E603" s="1" t="s">
        <v>51</v>
      </c>
      <c r="F603" s="1" t="s">
        <v>51</v>
      </c>
      <c r="G603" s="1" t="s">
        <v>52</v>
      </c>
      <c r="H603" s="1" t="s">
        <v>53</v>
      </c>
      <c r="I603" s="1" t="s">
        <v>54</v>
      </c>
      <c r="J603" s="1" t="s">
        <v>55</v>
      </c>
      <c r="K603" s="1" t="s">
        <v>13470</v>
      </c>
      <c r="L603" s="1"/>
      <c r="M603" s="20">
        <f t="shared" si="9"/>
        <v>1</v>
      </c>
    </row>
    <row r="604" spans="1:13" ht="20.100000000000001" customHeight="1" x14ac:dyDescent="0.15">
      <c r="A604" s="1" t="s">
        <v>12</v>
      </c>
      <c r="B604" s="1" t="s">
        <v>13460</v>
      </c>
      <c r="C604" s="1" t="s">
        <v>13471</v>
      </c>
      <c r="D604" s="1" t="s">
        <v>50</v>
      </c>
      <c r="E604" s="1" t="s">
        <v>51</v>
      </c>
      <c r="F604" s="1" t="s">
        <v>81</v>
      </c>
      <c r="G604" s="1" t="s">
        <v>82</v>
      </c>
      <c r="H604" s="1" t="s">
        <v>129</v>
      </c>
      <c r="I604" s="1" t="s">
        <v>447</v>
      </c>
      <c r="J604" s="1" t="s">
        <v>6142</v>
      </c>
      <c r="K604" s="1" t="s">
        <v>13472</v>
      </c>
      <c r="L604" s="1"/>
      <c r="M604" s="20">
        <f t="shared" si="9"/>
        <v>0</v>
      </c>
    </row>
    <row r="605" spans="1:13" ht="20.100000000000001" customHeight="1" x14ac:dyDescent="0.15">
      <c r="A605" s="1" t="s">
        <v>12</v>
      </c>
      <c r="B605" s="1" t="s">
        <v>13460</v>
      </c>
      <c r="C605" s="1" t="s">
        <v>13473</v>
      </c>
      <c r="D605" s="1" t="s">
        <v>50</v>
      </c>
      <c r="E605" s="1" t="s">
        <v>51</v>
      </c>
      <c r="F605" s="1" t="s">
        <v>81</v>
      </c>
      <c r="G605" s="1" t="s">
        <v>82</v>
      </c>
      <c r="H605" s="1" t="s">
        <v>129</v>
      </c>
      <c r="I605" s="1" t="s">
        <v>447</v>
      </c>
      <c r="J605" s="1" t="s">
        <v>6142</v>
      </c>
      <c r="K605" s="1" t="s">
        <v>13474</v>
      </c>
      <c r="L605" s="1"/>
      <c r="M605" s="20">
        <f t="shared" si="9"/>
        <v>0</v>
      </c>
    </row>
    <row r="606" spans="1:13" ht="20.100000000000001" customHeight="1" x14ac:dyDescent="0.15">
      <c r="A606" s="1" t="s">
        <v>12</v>
      </c>
      <c r="B606" s="1" t="s">
        <v>13460</v>
      </c>
      <c r="C606" s="1" t="s">
        <v>13475</v>
      </c>
      <c r="D606" s="1" t="s">
        <v>50</v>
      </c>
      <c r="E606" s="1" t="s">
        <v>51</v>
      </c>
      <c r="F606" s="1" t="s">
        <v>51</v>
      </c>
      <c r="G606" s="1" t="s">
        <v>52</v>
      </c>
      <c r="H606" s="1" t="s">
        <v>53</v>
      </c>
      <c r="I606" s="1" t="s">
        <v>54</v>
      </c>
      <c r="J606" s="1" t="s">
        <v>55</v>
      </c>
      <c r="K606" s="1" t="s">
        <v>13476</v>
      </c>
      <c r="L606" s="1"/>
      <c r="M606" s="20">
        <f t="shared" si="9"/>
        <v>1</v>
      </c>
    </row>
    <row r="607" spans="1:13" ht="20.100000000000001" customHeight="1" x14ac:dyDescent="0.15">
      <c r="A607" s="1" t="s">
        <v>12</v>
      </c>
      <c r="B607" s="1" t="s">
        <v>13460</v>
      </c>
      <c r="C607" s="1" t="s">
        <v>13477</v>
      </c>
      <c r="D607" s="1" t="s">
        <v>50</v>
      </c>
      <c r="E607" s="1" t="s">
        <v>51</v>
      </c>
      <c r="F607" s="1" t="s">
        <v>51</v>
      </c>
      <c r="G607" s="1" t="s">
        <v>52</v>
      </c>
      <c r="H607" s="1" t="s">
        <v>53</v>
      </c>
      <c r="I607" s="1" t="s">
        <v>54</v>
      </c>
      <c r="J607" s="1" t="s">
        <v>55</v>
      </c>
      <c r="K607" s="1" t="s">
        <v>13478</v>
      </c>
      <c r="L607" s="1"/>
      <c r="M607" s="20">
        <f t="shared" si="9"/>
        <v>1</v>
      </c>
    </row>
    <row r="608" spans="1:13" ht="20.100000000000001" customHeight="1" x14ac:dyDescent="0.15">
      <c r="A608" s="1" t="s">
        <v>12</v>
      </c>
      <c r="B608" s="1" t="s">
        <v>13460</v>
      </c>
      <c r="C608" s="1" t="s">
        <v>13479</v>
      </c>
      <c r="D608" s="1" t="s">
        <v>50</v>
      </c>
      <c r="E608" s="1" t="s">
        <v>51</v>
      </c>
      <c r="F608" s="1" t="s">
        <v>51</v>
      </c>
      <c r="G608" s="1" t="s">
        <v>52</v>
      </c>
      <c r="H608" s="1" t="s">
        <v>53</v>
      </c>
      <c r="I608" s="1" t="s">
        <v>54</v>
      </c>
      <c r="J608" s="1" t="s">
        <v>55</v>
      </c>
      <c r="K608" s="1" t="s">
        <v>13480</v>
      </c>
      <c r="L608" s="1"/>
      <c r="M608" s="20">
        <f t="shared" si="9"/>
        <v>1</v>
      </c>
    </row>
    <row r="609" spans="1:13" ht="20.100000000000001" customHeight="1" x14ac:dyDescent="0.15">
      <c r="A609" s="1" t="s">
        <v>12</v>
      </c>
      <c r="B609" s="1" t="s">
        <v>13460</v>
      </c>
      <c r="C609" s="1" t="s">
        <v>13481</v>
      </c>
      <c r="D609" s="1" t="s">
        <v>50</v>
      </c>
      <c r="E609" s="1" t="s">
        <v>51</v>
      </c>
      <c r="F609" s="1" t="s">
        <v>51</v>
      </c>
      <c r="G609" s="1" t="s">
        <v>52</v>
      </c>
      <c r="H609" s="1" t="s">
        <v>53</v>
      </c>
      <c r="I609" s="1" t="s">
        <v>54</v>
      </c>
      <c r="J609" s="1" t="s">
        <v>55</v>
      </c>
      <c r="K609" s="1" t="s">
        <v>13482</v>
      </c>
      <c r="L609" s="1"/>
      <c r="M609" s="20">
        <f t="shared" si="9"/>
        <v>1</v>
      </c>
    </row>
    <row r="610" spans="1:13" ht="20.100000000000001" customHeight="1" x14ac:dyDescent="0.15">
      <c r="A610" s="1" t="s">
        <v>12</v>
      </c>
      <c r="B610" s="1" t="s">
        <v>13460</v>
      </c>
      <c r="C610" s="1" t="s">
        <v>13483</v>
      </c>
      <c r="D610" s="1" t="s">
        <v>50</v>
      </c>
      <c r="E610" s="1" t="s">
        <v>51</v>
      </c>
      <c r="F610" s="1" t="s">
        <v>51</v>
      </c>
      <c r="G610" s="1" t="s">
        <v>52</v>
      </c>
      <c r="H610" s="1" t="s">
        <v>53</v>
      </c>
      <c r="I610" s="1" t="s">
        <v>54</v>
      </c>
      <c r="J610" s="1" t="s">
        <v>55</v>
      </c>
      <c r="K610" s="1" t="s">
        <v>13484</v>
      </c>
      <c r="L610" s="1"/>
      <c r="M610" s="20">
        <f t="shared" si="9"/>
        <v>1</v>
      </c>
    </row>
    <row r="611" spans="1:13" ht="20.100000000000001" customHeight="1" x14ac:dyDescent="0.15">
      <c r="A611" s="1" t="s">
        <v>12</v>
      </c>
      <c r="B611" s="1" t="s">
        <v>13460</v>
      </c>
      <c r="C611" s="1" t="s">
        <v>13485</v>
      </c>
      <c r="D611" s="1" t="s">
        <v>50</v>
      </c>
      <c r="E611" s="1" t="s">
        <v>51</v>
      </c>
      <c r="F611" s="1" t="s">
        <v>51</v>
      </c>
      <c r="G611" s="1" t="s">
        <v>52</v>
      </c>
      <c r="H611" s="1" t="s">
        <v>53</v>
      </c>
      <c r="I611" s="1" t="s">
        <v>54</v>
      </c>
      <c r="J611" s="1" t="s">
        <v>55</v>
      </c>
      <c r="K611" s="1" t="s">
        <v>13486</v>
      </c>
      <c r="L611" s="1"/>
      <c r="M611" s="20">
        <f t="shared" si="9"/>
        <v>1</v>
      </c>
    </row>
    <row r="612" spans="1:13" ht="20.100000000000001" customHeight="1" x14ac:dyDescent="0.15">
      <c r="A612" s="1" t="s">
        <v>12</v>
      </c>
      <c r="B612" s="1" t="s">
        <v>13460</v>
      </c>
      <c r="C612" s="1" t="s">
        <v>13487</v>
      </c>
      <c r="D612" s="1" t="s">
        <v>50</v>
      </c>
      <c r="E612" s="1" t="s">
        <v>51</v>
      </c>
      <c r="F612" s="1" t="s">
        <v>51</v>
      </c>
      <c r="G612" s="1" t="s">
        <v>52</v>
      </c>
      <c r="H612" s="1" t="s">
        <v>53</v>
      </c>
      <c r="I612" s="1" t="s">
        <v>54</v>
      </c>
      <c r="J612" s="1" t="s">
        <v>55</v>
      </c>
      <c r="K612" s="1" t="s">
        <v>13488</v>
      </c>
      <c r="L612" s="1"/>
      <c r="M612" s="20">
        <f t="shared" si="9"/>
        <v>1</v>
      </c>
    </row>
    <row r="613" spans="1:13" ht="20.100000000000001" customHeight="1" x14ac:dyDescent="0.15">
      <c r="A613" s="1" t="s">
        <v>12</v>
      </c>
      <c r="B613" s="1" t="s">
        <v>13460</v>
      </c>
      <c r="C613" s="1" t="s">
        <v>13489</v>
      </c>
      <c r="D613" s="1" t="s">
        <v>50</v>
      </c>
      <c r="E613" s="1" t="s">
        <v>51</v>
      </c>
      <c r="F613" s="1" t="s">
        <v>51</v>
      </c>
      <c r="G613" s="1" t="s">
        <v>52</v>
      </c>
      <c r="H613" s="1" t="s">
        <v>53</v>
      </c>
      <c r="I613" s="1" t="s">
        <v>54</v>
      </c>
      <c r="J613" s="1" t="s">
        <v>55</v>
      </c>
      <c r="K613" s="1" t="s">
        <v>13490</v>
      </c>
      <c r="L613" s="1"/>
      <c r="M613" s="20">
        <f t="shared" si="9"/>
        <v>1</v>
      </c>
    </row>
    <row r="614" spans="1:13" ht="20.100000000000001" customHeight="1" x14ac:dyDescent="0.15">
      <c r="A614" s="1" t="s">
        <v>12</v>
      </c>
      <c r="B614" s="1" t="s">
        <v>13460</v>
      </c>
      <c r="C614" s="1" t="s">
        <v>13491</v>
      </c>
      <c r="D614" s="1" t="s">
        <v>50</v>
      </c>
      <c r="E614" s="1" t="s">
        <v>51</v>
      </c>
      <c r="F614" s="1" t="s">
        <v>51</v>
      </c>
      <c r="G614" s="1" t="s">
        <v>52</v>
      </c>
      <c r="H614" s="1" t="s">
        <v>53</v>
      </c>
      <c r="I614" s="1" t="s">
        <v>54</v>
      </c>
      <c r="J614" s="1" t="s">
        <v>55</v>
      </c>
      <c r="K614" s="1" t="s">
        <v>13492</v>
      </c>
      <c r="L614" s="1"/>
      <c r="M614" s="20">
        <f t="shared" si="9"/>
        <v>1</v>
      </c>
    </row>
    <row r="615" spans="1:13" ht="20.100000000000001" customHeight="1" x14ac:dyDescent="0.15">
      <c r="A615" s="1" t="s">
        <v>12</v>
      </c>
      <c r="B615" s="1" t="s">
        <v>13460</v>
      </c>
      <c r="C615" s="1" t="s">
        <v>13493</v>
      </c>
      <c r="D615" s="1" t="s">
        <v>50</v>
      </c>
      <c r="E615" s="1" t="s">
        <v>51</v>
      </c>
      <c r="F615" s="1" t="s">
        <v>51</v>
      </c>
      <c r="G615" s="1" t="s">
        <v>52</v>
      </c>
      <c r="H615" s="1" t="s">
        <v>53</v>
      </c>
      <c r="I615" s="1" t="s">
        <v>54</v>
      </c>
      <c r="J615" s="1" t="s">
        <v>55</v>
      </c>
      <c r="K615" s="1" t="s">
        <v>13494</v>
      </c>
      <c r="L615" s="1"/>
      <c r="M615" s="20">
        <f t="shared" si="9"/>
        <v>1</v>
      </c>
    </row>
    <row r="616" spans="1:13" ht="20.100000000000001" customHeight="1" x14ac:dyDescent="0.15">
      <c r="A616" s="1" t="s">
        <v>12</v>
      </c>
      <c r="B616" s="1" t="s">
        <v>13460</v>
      </c>
      <c r="C616" s="1" t="s">
        <v>13495</v>
      </c>
      <c r="D616" s="1" t="s">
        <v>78</v>
      </c>
      <c r="E616" s="1" t="s">
        <v>51</v>
      </c>
      <c r="F616" s="1" t="s">
        <v>51</v>
      </c>
      <c r="G616" s="1" t="s">
        <v>52</v>
      </c>
      <c r="H616" s="1" t="s">
        <v>121</v>
      </c>
      <c r="I616" s="1" t="s">
        <v>84</v>
      </c>
      <c r="J616" s="1" t="s">
        <v>122</v>
      </c>
      <c r="K616" s="1" t="s">
        <v>13496</v>
      </c>
      <c r="L616" s="1"/>
      <c r="M616" s="20">
        <f t="shared" si="9"/>
        <v>1</v>
      </c>
    </row>
    <row r="617" spans="1:13" ht="20.100000000000001" customHeight="1" x14ac:dyDescent="0.15">
      <c r="A617" s="1" t="s">
        <v>12</v>
      </c>
      <c r="B617" s="1" t="s">
        <v>13460</v>
      </c>
      <c r="C617" s="1" t="s">
        <v>13497</v>
      </c>
      <c r="D617" s="1" t="s">
        <v>78</v>
      </c>
      <c r="E617" s="1" t="s">
        <v>51</v>
      </c>
      <c r="F617" s="1" t="s">
        <v>51</v>
      </c>
      <c r="G617" s="1" t="s">
        <v>52</v>
      </c>
      <c r="H617" s="1" t="s">
        <v>53</v>
      </c>
      <c r="I617" s="1" t="s">
        <v>54</v>
      </c>
      <c r="J617" s="1" t="s">
        <v>55</v>
      </c>
      <c r="K617" s="1" t="s">
        <v>13498</v>
      </c>
      <c r="L617" s="1"/>
      <c r="M617" s="20">
        <f t="shared" si="9"/>
        <v>1</v>
      </c>
    </row>
    <row r="618" spans="1:13" ht="20.100000000000001" customHeight="1" x14ac:dyDescent="0.15">
      <c r="A618" s="1" t="s">
        <v>12</v>
      </c>
      <c r="B618" s="1" t="s">
        <v>13460</v>
      </c>
      <c r="C618" s="1" t="s">
        <v>13499</v>
      </c>
      <c r="D618" s="1" t="s">
        <v>78</v>
      </c>
      <c r="E618" s="1" t="s">
        <v>51</v>
      </c>
      <c r="F618" s="1" t="s">
        <v>51</v>
      </c>
      <c r="G618" s="1" t="s">
        <v>52</v>
      </c>
      <c r="H618" s="1" t="s">
        <v>53</v>
      </c>
      <c r="I618" s="1" t="s">
        <v>54</v>
      </c>
      <c r="J618" s="1" t="s">
        <v>55</v>
      </c>
      <c r="K618" s="1" t="s">
        <v>13500</v>
      </c>
      <c r="L618" s="1"/>
      <c r="M618" s="20">
        <f t="shared" si="9"/>
        <v>1</v>
      </c>
    </row>
    <row r="619" spans="1:13" ht="20.100000000000001" customHeight="1" x14ac:dyDescent="0.15">
      <c r="A619" s="1" t="s">
        <v>12</v>
      </c>
      <c r="B619" s="1" t="s">
        <v>13460</v>
      </c>
      <c r="C619" s="1" t="s">
        <v>13501</v>
      </c>
      <c r="D619" s="1" t="s">
        <v>78</v>
      </c>
      <c r="E619" s="1" t="s">
        <v>51</v>
      </c>
      <c r="F619" s="1" t="s">
        <v>51</v>
      </c>
      <c r="G619" s="1" t="s">
        <v>52</v>
      </c>
      <c r="H619" s="1" t="s">
        <v>53</v>
      </c>
      <c r="I619" s="1" t="s">
        <v>54</v>
      </c>
      <c r="J619" s="1" t="s">
        <v>55</v>
      </c>
      <c r="K619" s="1" t="s">
        <v>13502</v>
      </c>
      <c r="L619" s="1"/>
      <c r="M619" s="20">
        <f t="shared" si="9"/>
        <v>1</v>
      </c>
    </row>
    <row r="620" spans="1:13" ht="20.100000000000001" customHeight="1" x14ac:dyDescent="0.15">
      <c r="A620" s="1" t="s">
        <v>12</v>
      </c>
      <c r="B620" s="1" t="s">
        <v>13460</v>
      </c>
      <c r="C620" s="1" t="s">
        <v>13503</v>
      </c>
      <c r="D620" s="1" t="s">
        <v>78</v>
      </c>
      <c r="E620" s="1" t="s">
        <v>51</v>
      </c>
      <c r="F620" s="1" t="s">
        <v>51</v>
      </c>
      <c r="G620" s="1" t="s">
        <v>52</v>
      </c>
      <c r="H620" s="1" t="s">
        <v>53</v>
      </c>
      <c r="I620" s="1" t="s">
        <v>54</v>
      </c>
      <c r="J620" s="1" t="s">
        <v>55</v>
      </c>
      <c r="K620" s="1" t="s">
        <v>13504</v>
      </c>
      <c r="L620" s="1"/>
      <c r="M620" s="20">
        <f t="shared" si="9"/>
        <v>1</v>
      </c>
    </row>
    <row r="621" spans="1:13" ht="20.100000000000001" customHeight="1" x14ac:dyDescent="0.15">
      <c r="A621" s="1" t="s">
        <v>12</v>
      </c>
      <c r="B621" s="1" t="s">
        <v>13460</v>
      </c>
      <c r="C621" s="1" t="s">
        <v>13505</v>
      </c>
      <c r="D621" s="1" t="s">
        <v>78</v>
      </c>
      <c r="E621" s="1" t="s">
        <v>51</v>
      </c>
      <c r="F621" s="1" t="s">
        <v>51</v>
      </c>
      <c r="G621" s="1" t="s">
        <v>52</v>
      </c>
      <c r="H621" s="1" t="s">
        <v>121</v>
      </c>
      <c r="I621" s="1" t="s">
        <v>84</v>
      </c>
      <c r="J621" s="1" t="s">
        <v>122</v>
      </c>
      <c r="K621" s="1" t="s">
        <v>13506</v>
      </c>
      <c r="L621" s="1"/>
      <c r="M621" s="20">
        <f t="shared" si="9"/>
        <v>1</v>
      </c>
    </row>
    <row r="622" spans="1:13" ht="20.100000000000001" customHeight="1" x14ac:dyDescent="0.15">
      <c r="A622" s="1" t="s">
        <v>12</v>
      </c>
      <c r="B622" s="1" t="s">
        <v>13460</v>
      </c>
      <c r="C622" s="1" t="s">
        <v>13507</v>
      </c>
      <c r="D622" s="1" t="s">
        <v>78</v>
      </c>
      <c r="E622" s="1" t="s">
        <v>51</v>
      </c>
      <c r="F622" s="1" t="s">
        <v>51</v>
      </c>
      <c r="G622" s="1" t="s">
        <v>52</v>
      </c>
      <c r="H622" s="1" t="s">
        <v>121</v>
      </c>
      <c r="I622" s="1" t="s">
        <v>84</v>
      </c>
      <c r="J622" s="1" t="s">
        <v>122</v>
      </c>
      <c r="K622" s="1" t="s">
        <v>13508</v>
      </c>
      <c r="L622" s="1"/>
      <c r="M622" s="20">
        <f t="shared" si="9"/>
        <v>1</v>
      </c>
    </row>
    <row r="623" spans="1:13" ht="20.100000000000001" customHeight="1" x14ac:dyDescent="0.15">
      <c r="A623" s="1" t="s">
        <v>12</v>
      </c>
      <c r="B623" s="1" t="s">
        <v>13460</v>
      </c>
      <c r="C623" s="1" t="s">
        <v>13509</v>
      </c>
      <c r="D623" s="1" t="s">
        <v>78</v>
      </c>
      <c r="E623" s="1" t="s">
        <v>51</v>
      </c>
      <c r="F623" s="1" t="s">
        <v>51</v>
      </c>
      <c r="G623" s="1" t="s">
        <v>52</v>
      </c>
      <c r="H623" s="1" t="s">
        <v>53</v>
      </c>
      <c r="I623" s="1" t="s">
        <v>54</v>
      </c>
      <c r="J623" s="1" t="s">
        <v>55</v>
      </c>
      <c r="K623" s="1" t="s">
        <v>13510</v>
      </c>
      <c r="L623" s="1"/>
      <c r="M623" s="20">
        <f t="shared" si="9"/>
        <v>1</v>
      </c>
    </row>
    <row r="624" spans="1:13" ht="20.100000000000001" customHeight="1" x14ac:dyDescent="0.15">
      <c r="A624" s="1" t="s">
        <v>12</v>
      </c>
      <c r="B624" s="1" t="s">
        <v>13460</v>
      </c>
      <c r="C624" s="1" t="s">
        <v>13511</v>
      </c>
      <c r="D624" s="1" t="s">
        <v>78</v>
      </c>
      <c r="E624" s="1" t="s">
        <v>51</v>
      </c>
      <c r="F624" s="1" t="s">
        <v>51</v>
      </c>
      <c r="G624" s="1" t="s">
        <v>52</v>
      </c>
      <c r="H624" s="1" t="s">
        <v>53</v>
      </c>
      <c r="I624" s="1" t="s">
        <v>54</v>
      </c>
      <c r="J624" s="1" t="s">
        <v>55</v>
      </c>
      <c r="K624" s="1" t="s">
        <v>13512</v>
      </c>
      <c r="L624" s="1"/>
      <c r="M624" s="20">
        <f t="shared" si="9"/>
        <v>1</v>
      </c>
    </row>
    <row r="625" spans="1:13" ht="20.100000000000001" customHeight="1" x14ac:dyDescent="0.15">
      <c r="A625" s="1" t="s">
        <v>12</v>
      </c>
      <c r="B625" s="1" t="s">
        <v>13460</v>
      </c>
      <c r="C625" s="1" t="s">
        <v>13513</v>
      </c>
      <c r="D625" s="1" t="s">
        <v>78</v>
      </c>
      <c r="E625" s="1" t="s">
        <v>51</v>
      </c>
      <c r="F625" s="1" t="s">
        <v>179</v>
      </c>
      <c r="G625" s="1" t="s">
        <v>82</v>
      </c>
      <c r="H625" s="1" t="s">
        <v>129</v>
      </c>
      <c r="I625" s="1" t="s">
        <v>447</v>
      </c>
      <c r="J625" s="1" t="s">
        <v>6142</v>
      </c>
      <c r="K625" s="1" t="s">
        <v>13514</v>
      </c>
      <c r="L625" s="1"/>
      <c r="M625" s="20">
        <f t="shared" si="9"/>
        <v>0</v>
      </c>
    </row>
    <row r="626" spans="1:13" ht="20.100000000000001" customHeight="1" x14ac:dyDescent="0.15">
      <c r="A626" s="1" t="s">
        <v>12</v>
      </c>
      <c r="B626" s="1" t="s">
        <v>13460</v>
      </c>
      <c r="C626" s="1" t="s">
        <v>13515</v>
      </c>
      <c r="D626" s="1" t="s">
        <v>78</v>
      </c>
      <c r="E626" s="1" t="s">
        <v>51</v>
      </c>
      <c r="F626" s="1" t="s">
        <v>51</v>
      </c>
      <c r="G626" s="1" t="s">
        <v>52</v>
      </c>
      <c r="H626" s="1" t="s">
        <v>121</v>
      </c>
      <c r="I626" s="1" t="s">
        <v>84</v>
      </c>
      <c r="J626" s="1" t="s">
        <v>122</v>
      </c>
      <c r="K626" s="1" t="s">
        <v>13516</v>
      </c>
      <c r="L626" s="1"/>
      <c r="M626" s="20">
        <f t="shared" si="9"/>
        <v>1</v>
      </c>
    </row>
    <row r="627" spans="1:13" ht="20.100000000000001" customHeight="1" x14ac:dyDescent="0.15">
      <c r="A627" s="1" t="s">
        <v>12</v>
      </c>
      <c r="B627" s="1" t="s">
        <v>13460</v>
      </c>
      <c r="C627" s="1" t="s">
        <v>13517</v>
      </c>
      <c r="D627" s="1" t="s">
        <v>78</v>
      </c>
      <c r="E627" s="1" t="s">
        <v>51</v>
      </c>
      <c r="F627" s="1" t="s">
        <v>51</v>
      </c>
      <c r="G627" s="1" t="s">
        <v>52</v>
      </c>
      <c r="H627" s="1" t="s">
        <v>53</v>
      </c>
      <c r="I627" s="1" t="s">
        <v>54</v>
      </c>
      <c r="J627" s="1" t="s">
        <v>55</v>
      </c>
      <c r="K627" s="1" t="s">
        <v>13518</v>
      </c>
      <c r="L627" s="1"/>
      <c r="M627" s="20">
        <f t="shared" si="9"/>
        <v>1</v>
      </c>
    </row>
    <row r="628" spans="1:13" ht="20.100000000000001" customHeight="1" x14ac:dyDescent="0.15">
      <c r="A628" s="1" t="s">
        <v>12</v>
      </c>
      <c r="B628" s="1" t="s">
        <v>13460</v>
      </c>
      <c r="C628" s="1" t="s">
        <v>13519</v>
      </c>
      <c r="D628" s="1" t="s">
        <v>78</v>
      </c>
      <c r="E628" s="1" t="s">
        <v>51</v>
      </c>
      <c r="F628" s="1" t="s">
        <v>51</v>
      </c>
      <c r="G628" s="1" t="s">
        <v>52</v>
      </c>
      <c r="H628" s="1" t="s">
        <v>53</v>
      </c>
      <c r="I628" s="1" t="s">
        <v>54</v>
      </c>
      <c r="J628" s="1" t="s">
        <v>55</v>
      </c>
      <c r="K628" s="1" t="s">
        <v>13520</v>
      </c>
      <c r="L628" s="1"/>
      <c r="M628" s="20">
        <f t="shared" si="9"/>
        <v>1</v>
      </c>
    </row>
    <row r="629" spans="1:13" ht="20.100000000000001" customHeight="1" x14ac:dyDescent="0.15">
      <c r="A629" s="1" t="s">
        <v>12</v>
      </c>
      <c r="B629" s="1" t="s">
        <v>13460</v>
      </c>
      <c r="C629" s="1" t="s">
        <v>13521</v>
      </c>
      <c r="D629" s="1" t="s">
        <v>78</v>
      </c>
      <c r="E629" s="1" t="s">
        <v>51</v>
      </c>
      <c r="F629" s="1" t="s">
        <v>51</v>
      </c>
      <c r="G629" s="1" t="s">
        <v>52</v>
      </c>
      <c r="H629" s="1" t="s">
        <v>53</v>
      </c>
      <c r="I629" s="1" t="s">
        <v>54</v>
      </c>
      <c r="J629" s="1" t="s">
        <v>55</v>
      </c>
      <c r="K629" s="1" t="s">
        <v>13522</v>
      </c>
      <c r="L629" s="1"/>
      <c r="M629" s="20">
        <f t="shared" si="9"/>
        <v>1</v>
      </c>
    </row>
    <row r="630" spans="1:13" ht="20.100000000000001" customHeight="1" x14ac:dyDescent="0.15">
      <c r="A630" s="1" t="s">
        <v>12</v>
      </c>
      <c r="B630" s="1" t="s">
        <v>13460</v>
      </c>
      <c r="C630" s="1" t="s">
        <v>13523</v>
      </c>
      <c r="D630" s="1" t="s">
        <v>78</v>
      </c>
      <c r="E630" s="1" t="s">
        <v>51</v>
      </c>
      <c r="F630" s="1" t="s">
        <v>51</v>
      </c>
      <c r="G630" s="1" t="s">
        <v>52</v>
      </c>
      <c r="H630" s="1" t="s">
        <v>53</v>
      </c>
      <c r="I630" s="1" t="s">
        <v>54</v>
      </c>
      <c r="J630" s="1" t="s">
        <v>55</v>
      </c>
      <c r="K630" s="1" t="s">
        <v>13524</v>
      </c>
      <c r="L630" s="1"/>
      <c r="M630" s="20">
        <f t="shared" si="9"/>
        <v>1</v>
      </c>
    </row>
    <row r="631" spans="1:13" ht="20.100000000000001" customHeight="1" x14ac:dyDescent="0.15">
      <c r="A631" s="1" t="s">
        <v>12</v>
      </c>
      <c r="B631" s="1" t="s">
        <v>13460</v>
      </c>
      <c r="C631" s="1" t="s">
        <v>13525</v>
      </c>
      <c r="D631" s="1" t="s">
        <v>78</v>
      </c>
      <c r="E631" s="1" t="s">
        <v>51</v>
      </c>
      <c r="F631" s="1" t="s">
        <v>51</v>
      </c>
      <c r="G631" s="1" t="s">
        <v>52</v>
      </c>
      <c r="H631" s="1" t="s">
        <v>53</v>
      </c>
      <c r="I631" s="1" t="s">
        <v>54</v>
      </c>
      <c r="J631" s="1" t="s">
        <v>55</v>
      </c>
      <c r="K631" s="1" t="s">
        <v>13526</v>
      </c>
      <c r="L631" s="1"/>
      <c r="M631" s="20">
        <f t="shared" si="9"/>
        <v>1</v>
      </c>
    </row>
    <row r="632" spans="1:13" ht="20.100000000000001" customHeight="1" x14ac:dyDescent="0.15">
      <c r="A632" s="1" t="s">
        <v>12</v>
      </c>
      <c r="B632" s="1" t="s">
        <v>13460</v>
      </c>
      <c r="C632" s="1" t="s">
        <v>13527</v>
      </c>
      <c r="D632" s="1" t="s">
        <v>78</v>
      </c>
      <c r="E632" s="1" t="s">
        <v>51</v>
      </c>
      <c r="F632" s="1" t="s">
        <v>51</v>
      </c>
      <c r="G632" s="1" t="s">
        <v>52</v>
      </c>
      <c r="H632" s="1" t="s">
        <v>53</v>
      </c>
      <c r="I632" s="1" t="s">
        <v>54</v>
      </c>
      <c r="J632" s="1" t="s">
        <v>55</v>
      </c>
      <c r="K632" s="1" t="s">
        <v>13528</v>
      </c>
      <c r="L632" s="1"/>
      <c r="M632" s="20">
        <f t="shared" si="9"/>
        <v>1</v>
      </c>
    </row>
    <row r="633" spans="1:13" ht="20.100000000000001" customHeight="1" x14ac:dyDescent="0.15">
      <c r="A633" s="1" t="s">
        <v>12</v>
      </c>
      <c r="B633" s="1" t="s">
        <v>13460</v>
      </c>
      <c r="C633" s="1" t="s">
        <v>13529</v>
      </c>
      <c r="D633" s="1" t="s">
        <v>78</v>
      </c>
      <c r="E633" s="1" t="s">
        <v>51</v>
      </c>
      <c r="F633" s="1" t="s">
        <v>51</v>
      </c>
      <c r="G633" s="1" t="s">
        <v>52</v>
      </c>
      <c r="H633" s="1" t="s">
        <v>53</v>
      </c>
      <c r="I633" s="1" t="s">
        <v>54</v>
      </c>
      <c r="J633" s="1" t="s">
        <v>55</v>
      </c>
      <c r="K633" s="1" t="s">
        <v>13530</v>
      </c>
      <c r="L633" s="1"/>
      <c r="M633" s="20">
        <f t="shared" si="9"/>
        <v>1</v>
      </c>
    </row>
    <row r="634" spans="1:13" ht="20.100000000000001" customHeight="1" x14ac:dyDescent="0.15">
      <c r="A634" s="1" t="s">
        <v>12</v>
      </c>
      <c r="B634" s="1" t="s">
        <v>13460</v>
      </c>
      <c r="C634" s="1" t="s">
        <v>13531</v>
      </c>
      <c r="D634" s="1" t="s">
        <v>849</v>
      </c>
      <c r="E634" s="1" t="s">
        <v>51</v>
      </c>
      <c r="F634" s="1" t="s">
        <v>26832</v>
      </c>
      <c r="G634" s="1" t="s">
        <v>82</v>
      </c>
      <c r="H634" s="1" t="s">
        <v>83</v>
      </c>
      <c r="I634" s="1" t="s">
        <v>447</v>
      </c>
      <c r="J634" s="1" t="s">
        <v>7809</v>
      </c>
      <c r="K634" s="1" t="s">
        <v>13532</v>
      </c>
      <c r="L634" s="1"/>
      <c r="M634" s="20">
        <f t="shared" si="9"/>
        <v>0</v>
      </c>
    </row>
    <row r="635" spans="1:13" ht="20.100000000000001" customHeight="1" x14ac:dyDescent="0.15">
      <c r="A635" s="1" t="s">
        <v>12</v>
      </c>
      <c r="B635" s="1" t="s">
        <v>13460</v>
      </c>
      <c r="C635" s="1" t="s">
        <v>13533</v>
      </c>
      <c r="D635" s="1" t="s">
        <v>849</v>
      </c>
      <c r="E635" s="1" t="s">
        <v>51</v>
      </c>
      <c r="F635" s="1" t="s">
        <v>26832</v>
      </c>
      <c r="G635" s="1" t="s">
        <v>82</v>
      </c>
      <c r="H635" s="1" t="s">
        <v>83</v>
      </c>
      <c r="I635" s="1" t="s">
        <v>447</v>
      </c>
      <c r="J635" s="1" t="s">
        <v>7809</v>
      </c>
      <c r="K635" s="1" t="s">
        <v>13534</v>
      </c>
      <c r="L635" s="1"/>
      <c r="M635" s="20">
        <f t="shared" si="9"/>
        <v>0</v>
      </c>
    </row>
    <row r="636" spans="1:13" ht="20.100000000000001" customHeight="1" x14ac:dyDescent="0.15">
      <c r="A636" s="1" t="s">
        <v>12</v>
      </c>
      <c r="B636" s="1" t="s">
        <v>13535</v>
      </c>
      <c r="C636" s="1" t="s">
        <v>13536</v>
      </c>
      <c r="D636" s="1" t="s">
        <v>50</v>
      </c>
      <c r="E636" s="1" t="s">
        <v>51</v>
      </c>
      <c r="F636" s="1" t="s">
        <v>81</v>
      </c>
      <c r="G636" s="1" t="s">
        <v>82</v>
      </c>
      <c r="H636" s="1" t="s">
        <v>129</v>
      </c>
      <c r="I636" s="1" t="s">
        <v>447</v>
      </c>
      <c r="J636" s="1" t="s">
        <v>6142</v>
      </c>
      <c r="K636" s="1" t="s">
        <v>13537</v>
      </c>
      <c r="L636" s="1"/>
      <c r="M636" s="20">
        <f t="shared" si="9"/>
        <v>0</v>
      </c>
    </row>
    <row r="637" spans="1:13" ht="20.100000000000001" customHeight="1" x14ac:dyDescent="0.15">
      <c r="A637" s="1" t="s">
        <v>12</v>
      </c>
      <c r="B637" s="1" t="s">
        <v>13535</v>
      </c>
      <c r="C637" s="1" t="s">
        <v>13538</v>
      </c>
      <c r="D637" s="1" t="s">
        <v>50</v>
      </c>
      <c r="E637" s="1" t="s">
        <v>51</v>
      </c>
      <c r="F637" s="1" t="s">
        <v>81</v>
      </c>
      <c r="G637" s="1" t="s">
        <v>82</v>
      </c>
      <c r="H637" s="1" t="s">
        <v>129</v>
      </c>
      <c r="I637" s="1" t="s">
        <v>447</v>
      </c>
      <c r="J637" s="1" t="s">
        <v>6142</v>
      </c>
      <c r="K637" s="1" t="s">
        <v>13539</v>
      </c>
      <c r="L637" s="1"/>
      <c r="M637" s="20">
        <f t="shared" si="9"/>
        <v>0</v>
      </c>
    </row>
    <row r="638" spans="1:13" ht="20.100000000000001" customHeight="1" x14ac:dyDescent="0.15">
      <c r="A638" s="1" t="s">
        <v>12</v>
      </c>
      <c r="B638" s="1" t="s">
        <v>13535</v>
      </c>
      <c r="C638" s="1" t="s">
        <v>13540</v>
      </c>
      <c r="D638" s="1" t="s">
        <v>50</v>
      </c>
      <c r="E638" s="1" t="s">
        <v>51</v>
      </c>
      <c r="F638" s="1" t="s">
        <v>51</v>
      </c>
      <c r="G638" s="1" t="s">
        <v>52</v>
      </c>
      <c r="H638" s="1" t="s">
        <v>53</v>
      </c>
      <c r="I638" s="1" t="s">
        <v>54</v>
      </c>
      <c r="J638" s="1" t="s">
        <v>55</v>
      </c>
      <c r="K638" s="1" t="s">
        <v>13541</v>
      </c>
      <c r="L638" s="1"/>
      <c r="M638" s="20">
        <f t="shared" si="9"/>
        <v>1</v>
      </c>
    </row>
    <row r="639" spans="1:13" ht="20.100000000000001" customHeight="1" x14ac:dyDescent="0.15">
      <c r="A639" s="1" t="s">
        <v>12</v>
      </c>
      <c r="B639" s="1" t="s">
        <v>13535</v>
      </c>
      <c r="C639" s="1" t="s">
        <v>13542</v>
      </c>
      <c r="D639" s="1" t="s">
        <v>50</v>
      </c>
      <c r="E639" s="1" t="s">
        <v>51</v>
      </c>
      <c r="F639" s="1" t="s">
        <v>51</v>
      </c>
      <c r="G639" s="1" t="s">
        <v>52</v>
      </c>
      <c r="H639" s="1" t="s">
        <v>53</v>
      </c>
      <c r="I639" s="1" t="s">
        <v>54</v>
      </c>
      <c r="J639" s="1" t="s">
        <v>55</v>
      </c>
      <c r="K639" s="1" t="s">
        <v>13543</v>
      </c>
      <c r="L639" s="1"/>
      <c r="M639" s="20">
        <f t="shared" si="9"/>
        <v>1</v>
      </c>
    </row>
    <row r="640" spans="1:13" ht="20.100000000000001" customHeight="1" x14ac:dyDescent="0.15">
      <c r="A640" s="1" t="s">
        <v>12</v>
      </c>
      <c r="B640" s="1" t="s">
        <v>13535</v>
      </c>
      <c r="C640" s="1" t="s">
        <v>13544</v>
      </c>
      <c r="D640" s="1" t="s">
        <v>50</v>
      </c>
      <c r="E640" s="1" t="s">
        <v>51</v>
      </c>
      <c r="F640" s="1" t="s">
        <v>51</v>
      </c>
      <c r="G640" s="1" t="s">
        <v>52</v>
      </c>
      <c r="H640" s="1" t="s">
        <v>53</v>
      </c>
      <c r="I640" s="1" t="s">
        <v>54</v>
      </c>
      <c r="J640" s="1" t="s">
        <v>55</v>
      </c>
      <c r="K640" s="1" t="s">
        <v>13545</v>
      </c>
      <c r="L640" s="1"/>
      <c r="M640" s="20">
        <f t="shared" si="9"/>
        <v>1</v>
      </c>
    </row>
    <row r="641" spans="1:13" ht="20.100000000000001" customHeight="1" x14ac:dyDescent="0.15">
      <c r="A641" s="1" t="s">
        <v>12</v>
      </c>
      <c r="B641" s="1" t="s">
        <v>13535</v>
      </c>
      <c r="C641" s="1" t="s">
        <v>13546</v>
      </c>
      <c r="D641" s="1" t="s">
        <v>50</v>
      </c>
      <c r="E641" s="1" t="s">
        <v>51</v>
      </c>
      <c r="F641" s="1" t="s">
        <v>51</v>
      </c>
      <c r="G641" s="1" t="s">
        <v>52</v>
      </c>
      <c r="H641" s="1" t="s">
        <v>53</v>
      </c>
      <c r="I641" s="1" t="s">
        <v>54</v>
      </c>
      <c r="J641" s="1" t="s">
        <v>55</v>
      </c>
      <c r="K641" s="1" t="s">
        <v>13547</v>
      </c>
      <c r="L641" s="1"/>
      <c r="M641" s="20">
        <f t="shared" si="9"/>
        <v>1</v>
      </c>
    </row>
    <row r="642" spans="1:13" ht="20.100000000000001" customHeight="1" x14ac:dyDescent="0.15">
      <c r="A642" s="1" t="s">
        <v>12</v>
      </c>
      <c r="B642" s="1" t="s">
        <v>13535</v>
      </c>
      <c r="C642" s="1" t="s">
        <v>13548</v>
      </c>
      <c r="D642" s="1" t="s">
        <v>50</v>
      </c>
      <c r="E642" s="1" t="s">
        <v>51</v>
      </c>
      <c r="F642" s="1" t="s">
        <v>51</v>
      </c>
      <c r="G642" s="1" t="s">
        <v>52</v>
      </c>
      <c r="H642" s="1" t="s">
        <v>53</v>
      </c>
      <c r="I642" s="1" t="s">
        <v>54</v>
      </c>
      <c r="J642" s="1" t="s">
        <v>55</v>
      </c>
      <c r="K642" s="1" t="s">
        <v>13549</v>
      </c>
      <c r="L642" s="1"/>
      <c r="M642" s="20">
        <f t="shared" si="9"/>
        <v>1</v>
      </c>
    </row>
    <row r="643" spans="1:13" ht="20.100000000000001" customHeight="1" x14ac:dyDescent="0.15">
      <c r="A643" s="1" t="s">
        <v>12</v>
      </c>
      <c r="B643" s="1" t="s">
        <v>13535</v>
      </c>
      <c r="C643" s="1" t="s">
        <v>13550</v>
      </c>
      <c r="D643" s="1" t="s">
        <v>50</v>
      </c>
      <c r="E643" s="1" t="s">
        <v>51</v>
      </c>
      <c r="F643" s="1" t="s">
        <v>51</v>
      </c>
      <c r="G643" s="1" t="s">
        <v>52</v>
      </c>
      <c r="H643" s="1" t="s">
        <v>53</v>
      </c>
      <c r="I643" s="1" t="s">
        <v>54</v>
      </c>
      <c r="J643" s="1" t="s">
        <v>55</v>
      </c>
      <c r="K643" s="1" t="s">
        <v>13551</v>
      </c>
      <c r="L643" s="1"/>
      <c r="M643" s="20">
        <f t="shared" ref="M643:M706" si="10">IF(F643="○",1,0)</f>
        <v>1</v>
      </c>
    </row>
    <row r="644" spans="1:13" ht="20.100000000000001" customHeight="1" x14ac:dyDescent="0.15">
      <c r="A644" s="1" t="s">
        <v>12</v>
      </c>
      <c r="B644" s="1" t="s">
        <v>13535</v>
      </c>
      <c r="C644" s="1" t="s">
        <v>13552</v>
      </c>
      <c r="D644" s="1" t="s">
        <v>50</v>
      </c>
      <c r="E644" s="1" t="s">
        <v>51</v>
      </c>
      <c r="F644" s="1" t="s">
        <v>51</v>
      </c>
      <c r="G644" s="1" t="s">
        <v>52</v>
      </c>
      <c r="H644" s="1" t="s">
        <v>53</v>
      </c>
      <c r="I644" s="1" t="s">
        <v>54</v>
      </c>
      <c r="J644" s="1" t="s">
        <v>55</v>
      </c>
      <c r="K644" s="1" t="s">
        <v>13553</v>
      </c>
      <c r="L644" s="1"/>
      <c r="M644" s="20">
        <f t="shared" si="10"/>
        <v>1</v>
      </c>
    </row>
    <row r="645" spans="1:13" ht="20.100000000000001" customHeight="1" x14ac:dyDescent="0.15">
      <c r="A645" s="1" t="s">
        <v>12</v>
      </c>
      <c r="B645" s="1" t="s">
        <v>13535</v>
      </c>
      <c r="C645" s="1" t="s">
        <v>13554</v>
      </c>
      <c r="D645" s="1" t="s">
        <v>50</v>
      </c>
      <c r="E645" s="1" t="s">
        <v>51</v>
      </c>
      <c r="F645" s="1" t="s">
        <v>51</v>
      </c>
      <c r="G645" s="1" t="s">
        <v>52</v>
      </c>
      <c r="H645" s="1" t="s">
        <v>53</v>
      </c>
      <c r="I645" s="1" t="s">
        <v>54</v>
      </c>
      <c r="J645" s="1" t="s">
        <v>55</v>
      </c>
      <c r="K645" s="1" t="s">
        <v>13555</v>
      </c>
      <c r="L645" s="1"/>
      <c r="M645" s="20">
        <f t="shared" si="10"/>
        <v>1</v>
      </c>
    </row>
    <row r="646" spans="1:13" ht="20.100000000000001" customHeight="1" x14ac:dyDescent="0.15">
      <c r="A646" s="1" t="s">
        <v>12</v>
      </c>
      <c r="B646" s="1" t="s">
        <v>13535</v>
      </c>
      <c r="C646" s="1" t="s">
        <v>13556</v>
      </c>
      <c r="D646" s="1" t="s">
        <v>50</v>
      </c>
      <c r="E646" s="1" t="s">
        <v>51</v>
      </c>
      <c r="F646" s="1" t="s">
        <v>51</v>
      </c>
      <c r="G646" s="1" t="s">
        <v>52</v>
      </c>
      <c r="H646" s="1" t="s">
        <v>53</v>
      </c>
      <c r="I646" s="1" t="s">
        <v>54</v>
      </c>
      <c r="J646" s="1" t="s">
        <v>55</v>
      </c>
      <c r="K646" s="1" t="s">
        <v>13557</v>
      </c>
      <c r="L646" s="1"/>
      <c r="M646" s="20">
        <f t="shared" si="10"/>
        <v>1</v>
      </c>
    </row>
    <row r="647" spans="1:13" ht="20.100000000000001" customHeight="1" x14ac:dyDescent="0.15">
      <c r="A647" s="1" t="s">
        <v>12</v>
      </c>
      <c r="B647" s="1" t="s">
        <v>13535</v>
      </c>
      <c r="C647" s="1" t="s">
        <v>13558</v>
      </c>
      <c r="D647" s="1" t="s">
        <v>50</v>
      </c>
      <c r="E647" s="1" t="s">
        <v>51</v>
      </c>
      <c r="F647" s="1" t="s">
        <v>51</v>
      </c>
      <c r="G647" s="1" t="s">
        <v>52</v>
      </c>
      <c r="H647" s="1" t="s">
        <v>53</v>
      </c>
      <c r="I647" s="1" t="s">
        <v>54</v>
      </c>
      <c r="J647" s="1" t="s">
        <v>55</v>
      </c>
      <c r="K647" s="1" t="s">
        <v>13559</v>
      </c>
      <c r="L647" s="1"/>
      <c r="M647" s="20">
        <f t="shared" si="10"/>
        <v>1</v>
      </c>
    </row>
    <row r="648" spans="1:13" ht="20.100000000000001" customHeight="1" x14ac:dyDescent="0.15">
      <c r="A648" s="1" t="s">
        <v>12</v>
      </c>
      <c r="B648" s="1" t="s">
        <v>13535</v>
      </c>
      <c r="C648" s="1" t="s">
        <v>13560</v>
      </c>
      <c r="D648" s="1" t="s">
        <v>50</v>
      </c>
      <c r="E648" s="1" t="s">
        <v>51</v>
      </c>
      <c r="F648" s="1" t="s">
        <v>51</v>
      </c>
      <c r="G648" s="1" t="s">
        <v>52</v>
      </c>
      <c r="H648" s="1" t="s">
        <v>53</v>
      </c>
      <c r="I648" s="1" t="s">
        <v>54</v>
      </c>
      <c r="J648" s="1" t="s">
        <v>55</v>
      </c>
      <c r="K648" s="1" t="s">
        <v>13561</v>
      </c>
      <c r="L648" s="1"/>
      <c r="M648" s="20">
        <f t="shared" si="10"/>
        <v>1</v>
      </c>
    </row>
    <row r="649" spans="1:13" ht="20.100000000000001" customHeight="1" x14ac:dyDescent="0.15">
      <c r="A649" s="1" t="s">
        <v>12</v>
      </c>
      <c r="B649" s="1" t="s">
        <v>13535</v>
      </c>
      <c r="C649" s="1" t="s">
        <v>13562</v>
      </c>
      <c r="D649" s="1" t="s">
        <v>50</v>
      </c>
      <c r="E649" s="1" t="s">
        <v>51</v>
      </c>
      <c r="F649" s="1" t="s">
        <v>51</v>
      </c>
      <c r="G649" s="1" t="s">
        <v>52</v>
      </c>
      <c r="H649" s="1" t="s">
        <v>53</v>
      </c>
      <c r="I649" s="1" t="s">
        <v>54</v>
      </c>
      <c r="J649" s="1" t="s">
        <v>55</v>
      </c>
      <c r="K649" s="1" t="s">
        <v>13563</v>
      </c>
      <c r="L649" s="1"/>
      <c r="M649" s="20">
        <f t="shared" si="10"/>
        <v>1</v>
      </c>
    </row>
    <row r="650" spans="1:13" ht="20.100000000000001" customHeight="1" x14ac:dyDescent="0.15">
      <c r="A650" s="1" t="s">
        <v>12</v>
      </c>
      <c r="B650" s="1" t="s">
        <v>13535</v>
      </c>
      <c r="C650" s="1" t="s">
        <v>13564</v>
      </c>
      <c r="D650" s="1" t="s">
        <v>78</v>
      </c>
      <c r="E650" s="1" t="s">
        <v>51</v>
      </c>
      <c r="F650" s="1" t="s">
        <v>51</v>
      </c>
      <c r="G650" s="1" t="s">
        <v>52</v>
      </c>
      <c r="H650" s="1" t="s">
        <v>53</v>
      </c>
      <c r="I650" s="1" t="s">
        <v>54</v>
      </c>
      <c r="J650" s="1" t="s">
        <v>55</v>
      </c>
      <c r="K650" s="1" t="s">
        <v>13565</v>
      </c>
      <c r="L650" s="1"/>
      <c r="M650" s="20">
        <f t="shared" si="10"/>
        <v>1</v>
      </c>
    </row>
    <row r="651" spans="1:13" ht="20.100000000000001" customHeight="1" x14ac:dyDescent="0.15">
      <c r="A651" s="1" t="s">
        <v>12</v>
      </c>
      <c r="B651" s="1" t="s">
        <v>13535</v>
      </c>
      <c r="C651" s="1" t="s">
        <v>13566</v>
      </c>
      <c r="D651" s="1" t="s">
        <v>78</v>
      </c>
      <c r="E651" s="1" t="s">
        <v>51</v>
      </c>
      <c r="F651" s="1" t="s">
        <v>81</v>
      </c>
      <c r="G651" s="1" t="s">
        <v>82</v>
      </c>
      <c r="H651" s="1" t="s">
        <v>129</v>
      </c>
      <c r="I651" s="1" t="s">
        <v>447</v>
      </c>
      <c r="J651" s="1" t="s">
        <v>6142</v>
      </c>
      <c r="K651" s="1" t="s">
        <v>13567</v>
      </c>
      <c r="L651" s="1"/>
      <c r="M651" s="20">
        <f t="shared" si="10"/>
        <v>0</v>
      </c>
    </row>
    <row r="652" spans="1:13" ht="20.100000000000001" customHeight="1" x14ac:dyDescent="0.15">
      <c r="A652" s="1" t="s">
        <v>12</v>
      </c>
      <c r="B652" s="1" t="s">
        <v>13535</v>
      </c>
      <c r="C652" s="1" t="s">
        <v>13568</v>
      </c>
      <c r="D652" s="1" t="s">
        <v>78</v>
      </c>
      <c r="E652" s="1" t="s">
        <v>51</v>
      </c>
      <c r="F652" s="1" t="s">
        <v>51</v>
      </c>
      <c r="G652" s="1" t="s">
        <v>52</v>
      </c>
      <c r="H652" s="1" t="s">
        <v>53</v>
      </c>
      <c r="I652" s="1" t="s">
        <v>54</v>
      </c>
      <c r="J652" s="1" t="s">
        <v>55</v>
      </c>
      <c r="K652" s="1" t="s">
        <v>13569</v>
      </c>
      <c r="L652" s="1"/>
      <c r="M652" s="20">
        <f t="shared" si="10"/>
        <v>1</v>
      </c>
    </row>
    <row r="653" spans="1:13" ht="20.100000000000001" customHeight="1" x14ac:dyDescent="0.15">
      <c r="A653" s="1" t="s">
        <v>12</v>
      </c>
      <c r="B653" s="1" t="s">
        <v>13535</v>
      </c>
      <c r="C653" s="1" t="s">
        <v>13570</v>
      </c>
      <c r="D653" s="1" t="s">
        <v>849</v>
      </c>
      <c r="E653" s="1" t="s">
        <v>51</v>
      </c>
      <c r="F653" s="1" t="s">
        <v>26832</v>
      </c>
      <c r="G653" s="1" t="s">
        <v>82</v>
      </c>
      <c r="H653" s="1" t="s">
        <v>83</v>
      </c>
      <c r="I653" s="1" t="s">
        <v>447</v>
      </c>
      <c r="J653" s="1" t="s">
        <v>7809</v>
      </c>
      <c r="K653" s="1" t="s">
        <v>13571</v>
      </c>
      <c r="L653" s="1"/>
      <c r="M653" s="20">
        <f t="shared" si="10"/>
        <v>0</v>
      </c>
    </row>
    <row r="654" spans="1:13" ht="39.950000000000003" customHeight="1" x14ac:dyDescent="0.15">
      <c r="A654" s="82" t="s">
        <v>27135</v>
      </c>
      <c r="B654" s="82" t="s">
        <v>27136</v>
      </c>
      <c r="C654" s="1" t="s">
        <v>13572</v>
      </c>
      <c r="D654" s="1" t="s">
        <v>849</v>
      </c>
      <c r="E654" s="1" t="s">
        <v>51</v>
      </c>
      <c r="F654" s="1" t="s">
        <v>10720</v>
      </c>
      <c r="G654" s="1" t="s">
        <v>82</v>
      </c>
      <c r="H654" s="1" t="s">
        <v>83</v>
      </c>
      <c r="I654" s="1" t="s">
        <v>447</v>
      </c>
      <c r="J654" s="1" t="s">
        <v>7809</v>
      </c>
      <c r="K654" s="1" t="s">
        <v>13573</v>
      </c>
      <c r="L654" s="83" t="s">
        <v>26940</v>
      </c>
      <c r="M654" s="20">
        <f t="shared" si="10"/>
        <v>0</v>
      </c>
    </row>
    <row r="655" spans="1:13" ht="20.100000000000001" customHeight="1" x14ac:dyDescent="0.15">
      <c r="A655" s="1" t="s">
        <v>12</v>
      </c>
      <c r="B655" s="1" t="s">
        <v>13574</v>
      </c>
      <c r="C655" s="1" t="s">
        <v>13575</v>
      </c>
      <c r="D655" s="1" t="s">
        <v>50</v>
      </c>
      <c r="E655" s="1" t="s">
        <v>51</v>
      </c>
      <c r="F655" s="1" t="s">
        <v>51</v>
      </c>
      <c r="G655" s="1" t="s">
        <v>52</v>
      </c>
      <c r="H655" s="1" t="s">
        <v>739</v>
      </c>
      <c r="I655" s="1" t="s">
        <v>1230</v>
      </c>
      <c r="J655" s="1" t="s">
        <v>122</v>
      </c>
      <c r="K655" s="1" t="s">
        <v>13576</v>
      </c>
      <c r="L655" s="1"/>
      <c r="M655" s="20">
        <f t="shared" si="10"/>
        <v>1</v>
      </c>
    </row>
    <row r="656" spans="1:13" ht="20.100000000000001" customHeight="1" x14ac:dyDescent="0.15">
      <c r="A656" s="1" t="s">
        <v>12</v>
      </c>
      <c r="B656" s="1" t="s">
        <v>13574</v>
      </c>
      <c r="C656" s="1" t="s">
        <v>13577</v>
      </c>
      <c r="D656" s="1" t="s">
        <v>50</v>
      </c>
      <c r="E656" s="1" t="s">
        <v>51</v>
      </c>
      <c r="F656" s="1" t="s">
        <v>51</v>
      </c>
      <c r="G656" s="1" t="s">
        <v>52</v>
      </c>
      <c r="H656" s="1" t="s">
        <v>739</v>
      </c>
      <c r="I656" s="1" t="s">
        <v>1230</v>
      </c>
      <c r="J656" s="1" t="s">
        <v>122</v>
      </c>
      <c r="K656" s="1" t="s">
        <v>13578</v>
      </c>
      <c r="L656" s="1"/>
      <c r="M656" s="20">
        <f t="shared" si="10"/>
        <v>1</v>
      </c>
    </row>
    <row r="657" spans="1:13" ht="20.100000000000001" customHeight="1" x14ac:dyDescent="0.15">
      <c r="A657" s="1" t="s">
        <v>12</v>
      </c>
      <c r="B657" s="1" t="s">
        <v>13574</v>
      </c>
      <c r="C657" s="1" t="s">
        <v>13579</v>
      </c>
      <c r="D657" s="1" t="s">
        <v>50</v>
      </c>
      <c r="E657" s="1" t="s">
        <v>51</v>
      </c>
      <c r="F657" s="1" t="s">
        <v>51</v>
      </c>
      <c r="G657" s="1" t="s">
        <v>52</v>
      </c>
      <c r="H657" s="1" t="s">
        <v>739</v>
      </c>
      <c r="I657" s="1" t="s">
        <v>1230</v>
      </c>
      <c r="J657" s="1" t="s">
        <v>122</v>
      </c>
      <c r="K657" s="1" t="s">
        <v>13580</v>
      </c>
      <c r="L657" s="1"/>
      <c r="M657" s="20">
        <f t="shared" si="10"/>
        <v>1</v>
      </c>
    </row>
    <row r="658" spans="1:13" ht="20.100000000000001" customHeight="1" x14ac:dyDescent="0.15">
      <c r="A658" s="1" t="s">
        <v>12</v>
      </c>
      <c r="B658" s="1" t="s">
        <v>13574</v>
      </c>
      <c r="C658" s="1" t="s">
        <v>13581</v>
      </c>
      <c r="D658" s="1" t="s">
        <v>50</v>
      </c>
      <c r="E658" s="1" t="s">
        <v>51</v>
      </c>
      <c r="F658" s="1" t="s">
        <v>51</v>
      </c>
      <c r="G658" s="1" t="s">
        <v>52</v>
      </c>
      <c r="H658" s="1" t="s">
        <v>739</v>
      </c>
      <c r="I658" s="1" t="s">
        <v>1230</v>
      </c>
      <c r="J658" s="1" t="s">
        <v>122</v>
      </c>
      <c r="K658" s="1" t="s">
        <v>13582</v>
      </c>
      <c r="L658" s="1"/>
      <c r="M658" s="20">
        <f t="shared" si="10"/>
        <v>1</v>
      </c>
    </row>
    <row r="659" spans="1:13" ht="20.100000000000001" customHeight="1" x14ac:dyDescent="0.15">
      <c r="A659" s="1" t="s">
        <v>12</v>
      </c>
      <c r="B659" s="1" t="s">
        <v>13574</v>
      </c>
      <c r="C659" s="1" t="s">
        <v>13583</v>
      </c>
      <c r="D659" s="1" t="s">
        <v>50</v>
      </c>
      <c r="E659" s="1" t="s">
        <v>51</v>
      </c>
      <c r="F659" s="1" t="s">
        <v>51</v>
      </c>
      <c r="G659" s="1" t="s">
        <v>52</v>
      </c>
      <c r="H659" s="1" t="s">
        <v>739</v>
      </c>
      <c r="I659" s="1" t="s">
        <v>1230</v>
      </c>
      <c r="J659" s="1" t="s">
        <v>122</v>
      </c>
      <c r="K659" s="1" t="s">
        <v>13584</v>
      </c>
      <c r="L659" s="1"/>
      <c r="M659" s="20">
        <f t="shared" si="10"/>
        <v>1</v>
      </c>
    </row>
    <row r="660" spans="1:13" ht="20.100000000000001" customHeight="1" x14ac:dyDescent="0.15">
      <c r="A660" s="1" t="s">
        <v>12</v>
      </c>
      <c r="B660" s="1" t="s">
        <v>13574</v>
      </c>
      <c r="C660" s="1" t="s">
        <v>13585</v>
      </c>
      <c r="D660" s="1" t="s">
        <v>50</v>
      </c>
      <c r="E660" s="1" t="s">
        <v>51</v>
      </c>
      <c r="F660" s="1" t="s">
        <v>51</v>
      </c>
      <c r="G660" s="1" t="s">
        <v>52</v>
      </c>
      <c r="H660" s="1" t="s">
        <v>739</v>
      </c>
      <c r="I660" s="1" t="s">
        <v>1230</v>
      </c>
      <c r="J660" s="1" t="s">
        <v>122</v>
      </c>
      <c r="K660" s="1" t="s">
        <v>13586</v>
      </c>
      <c r="L660" s="1"/>
      <c r="M660" s="20">
        <f t="shared" si="10"/>
        <v>1</v>
      </c>
    </row>
    <row r="661" spans="1:13" ht="20.100000000000001" customHeight="1" x14ac:dyDescent="0.15">
      <c r="A661" s="1" t="s">
        <v>12</v>
      </c>
      <c r="B661" s="1" t="s">
        <v>13574</v>
      </c>
      <c r="C661" s="1" t="s">
        <v>13587</v>
      </c>
      <c r="D661" s="1" t="s">
        <v>50</v>
      </c>
      <c r="E661" s="1" t="s">
        <v>51</v>
      </c>
      <c r="F661" s="1" t="s">
        <v>51</v>
      </c>
      <c r="G661" s="1" t="s">
        <v>52</v>
      </c>
      <c r="H661" s="1" t="s">
        <v>739</v>
      </c>
      <c r="I661" s="1" t="s">
        <v>1230</v>
      </c>
      <c r="J661" s="1" t="s">
        <v>122</v>
      </c>
      <c r="K661" s="1" t="s">
        <v>13588</v>
      </c>
      <c r="L661" s="1"/>
      <c r="M661" s="20">
        <f t="shared" si="10"/>
        <v>1</v>
      </c>
    </row>
    <row r="662" spans="1:13" ht="20.100000000000001" customHeight="1" x14ac:dyDescent="0.15">
      <c r="A662" s="1" t="s">
        <v>12</v>
      </c>
      <c r="B662" s="1" t="s">
        <v>13574</v>
      </c>
      <c r="C662" s="1" t="s">
        <v>13589</v>
      </c>
      <c r="D662" s="1" t="s">
        <v>50</v>
      </c>
      <c r="E662" s="1" t="s">
        <v>51</v>
      </c>
      <c r="F662" s="1" t="s">
        <v>51</v>
      </c>
      <c r="G662" s="1" t="s">
        <v>52</v>
      </c>
      <c r="H662" s="1" t="s">
        <v>739</v>
      </c>
      <c r="I662" s="1" t="s">
        <v>1230</v>
      </c>
      <c r="J662" s="1" t="s">
        <v>122</v>
      </c>
      <c r="K662" s="1" t="s">
        <v>13590</v>
      </c>
      <c r="L662" s="1"/>
      <c r="M662" s="20">
        <f t="shared" si="10"/>
        <v>1</v>
      </c>
    </row>
    <row r="663" spans="1:13" ht="20.100000000000001" customHeight="1" x14ac:dyDescent="0.15">
      <c r="A663" s="1" t="s">
        <v>12</v>
      </c>
      <c r="B663" s="1" t="s">
        <v>13574</v>
      </c>
      <c r="C663" s="1" t="s">
        <v>13591</v>
      </c>
      <c r="D663" s="1" t="s">
        <v>50</v>
      </c>
      <c r="E663" s="1" t="s">
        <v>51</v>
      </c>
      <c r="F663" s="1" t="s">
        <v>51</v>
      </c>
      <c r="G663" s="1" t="s">
        <v>52</v>
      </c>
      <c r="H663" s="1" t="s">
        <v>739</v>
      </c>
      <c r="I663" s="1" t="s">
        <v>1230</v>
      </c>
      <c r="J663" s="1" t="s">
        <v>122</v>
      </c>
      <c r="K663" s="1" t="s">
        <v>13592</v>
      </c>
      <c r="L663" s="1"/>
      <c r="M663" s="20">
        <f t="shared" si="10"/>
        <v>1</v>
      </c>
    </row>
    <row r="664" spans="1:13" ht="20.100000000000001" customHeight="1" x14ac:dyDescent="0.15">
      <c r="A664" s="1" t="s">
        <v>12</v>
      </c>
      <c r="B664" s="1" t="s">
        <v>13574</v>
      </c>
      <c r="C664" s="1" t="s">
        <v>13593</v>
      </c>
      <c r="D664" s="1" t="s">
        <v>78</v>
      </c>
      <c r="E664" s="1" t="s">
        <v>51</v>
      </c>
      <c r="F664" s="1" t="s">
        <v>51</v>
      </c>
      <c r="G664" s="1" t="s">
        <v>52</v>
      </c>
      <c r="H664" s="1" t="s">
        <v>121</v>
      </c>
      <c r="I664" s="1" t="s">
        <v>84</v>
      </c>
      <c r="J664" s="1" t="s">
        <v>122</v>
      </c>
      <c r="K664" s="1" t="s">
        <v>13594</v>
      </c>
      <c r="L664" s="1"/>
      <c r="M664" s="20">
        <f t="shared" si="10"/>
        <v>1</v>
      </c>
    </row>
    <row r="665" spans="1:13" ht="20.100000000000001" customHeight="1" x14ac:dyDescent="0.15">
      <c r="A665" s="1" t="s">
        <v>12</v>
      </c>
      <c r="B665" s="1" t="s">
        <v>13574</v>
      </c>
      <c r="C665" s="1" t="s">
        <v>13595</v>
      </c>
      <c r="D665" s="1" t="s">
        <v>78</v>
      </c>
      <c r="E665" s="1" t="s">
        <v>51</v>
      </c>
      <c r="F665" s="1" t="s">
        <v>51</v>
      </c>
      <c r="G665" s="1" t="s">
        <v>52</v>
      </c>
      <c r="H665" s="1" t="s">
        <v>739</v>
      </c>
      <c r="I665" s="1" t="s">
        <v>1230</v>
      </c>
      <c r="J665" s="1" t="s">
        <v>122</v>
      </c>
      <c r="K665" s="1" t="s">
        <v>13596</v>
      </c>
      <c r="L665" s="1"/>
      <c r="M665" s="20">
        <f t="shared" si="10"/>
        <v>1</v>
      </c>
    </row>
    <row r="666" spans="1:13" ht="20.100000000000001" customHeight="1" x14ac:dyDescent="0.15">
      <c r="A666" s="1" t="s">
        <v>12</v>
      </c>
      <c r="B666" s="1" t="s">
        <v>13574</v>
      </c>
      <c r="C666" s="1" t="s">
        <v>13597</v>
      </c>
      <c r="D666" s="1" t="s">
        <v>78</v>
      </c>
      <c r="E666" s="1" t="s">
        <v>51</v>
      </c>
      <c r="F666" s="1" t="s">
        <v>51</v>
      </c>
      <c r="G666" s="1" t="s">
        <v>52</v>
      </c>
      <c r="H666" s="1" t="s">
        <v>739</v>
      </c>
      <c r="I666" s="1" t="s">
        <v>1230</v>
      </c>
      <c r="J666" s="1" t="s">
        <v>122</v>
      </c>
      <c r="K666" s="1" t="s">
        <v>13598</v>
      </c>
      <c r="L666" s="1"/>
      <c r="M666" s="20">
        <f t="shared" si="10"/>
        <v>1</v>
      </c>
    </row>
    <row r="667" spans="1:13" ht="20.100000000000001" customHeight="1" x14ac:dyDescent="0.15">
      <c r="A667" s="1" t="s">
        <v>12</v>
      </c>
      <c r="B667" s="1" t="s">
        <v>13574</v>
      </c>
      <c r="C667" s="1" t="s">
        <v>13599</v>
      </c>
      <c r="D667" s="1" t="s">
        <v>78</v>
      </c>
      <c r="E667" s="1" t="s">
        <v>51</v>
      </c>
      <c r="F667" s="1" t="s">
        <v>179</v>
      </c>
      <c r="G667" s="1" t="s">
        <v>82</v>
      </c>
      <c r="H667" s="1" t="s">
        <v>4727</v>
      </c>
      <c r="I667" s="1" t="s">
        <v>447</v>
      </c>
      <c r="J667" s="1" t="s">
        <v>10867</v>
      </c>
      <c r="K667" s="1" t="s">
        <v>13600</v>
      </c>
      <c r="L667" s="1"/>
      <c r="M667" s="20">
        <f t="shared" si="10"/>
        <v>0</v>
      </c>
    </row>
    <row r="668" spans="1:13" ht="20.100000000000001" customHeight="1" x14ac:dyDescent="0.15">
      <c r="A668" s="1" t="s">
        <v>12</v>
      </c>
      <c r="B668" s="1" t="s">
        <v>13574</v>
      </c>
      <c r="C668" s="1" t="s">
        <v>13601</v>
      </c>
      <c r="D668" s="1" t="s">
        <v>78</v>
      </c>
      <c r="E668" s="1" t="s">
        <v>51</v>
      </c>
      <c r="F668" s="1" t="s">
        <v>51</v>
      </c>
      <c r="G668" s="1" t="s">
        <v>52</v>
      </c>
      <c r="H668" s="1" t="s">
        <v>739</v>
      </c>
      <c r="I668" s="1" t="s">
        <v>1230</v>
      </c>
      <c r="J668" s="1" t="s">
        <v>122</v>
      </c>
      <c r="K668" s="1" t="s">
        <v>13602</v>
      </c>
      <c r="L668" s="1"/>
      <c r="M668" s="20">
        <f t="shared" si="10"/>
        <v>1</v>
      </c>
    </row>
    <row r="669" spans="1:13" ht="20.100000000000001" customHeight="1" x14ac:dyDescent="0.15">
      <c r="A669" s="1" t="s">
        <v>12</v>
      </c>
      <c r="B669" s="1" t="s">
        <v>13574</v>
      </c>
      <c r="C669" s="1" t="s">
        <v>13603</v>
      </c>
      <c r="D669" s="1" t="s">
        <v>78</v>
      </c>
      <c r="E669" s="1" t="s">
        <v>51</v>
      </c>
      <c r="F669" s="1" t="s">
        <v>51</v>
      </c>
      <c r="G669" s="1" t="s">
        <v>52</v>
      </c>
      <c r="H669" s="1" t="s">
        <v>739</v>
      </c>
      <c r="I669" s="1" t="s">
        <v>1230</v>
      </c>
      <c r="J669" s="1" t="s">
        <v>122</v>
      </c>
      <c r="K669" s="1" t="s">
        <v>13604</v>
      </c>
      <c r="L669" s="1"/>
      <c r="M669" s="20">
        <f t="shared" si="10"/>
        <v>1</v>
      </c>
    </row>
    <row r="670" spans="1:13" ht="20.100000000000001" customHeight="1" x14ac:dyDescent="0.15">
      <c r="A670" s="1" t="s">
        <v>12</v>
      </c>
      <c r="B670" s="1" t="s">
        <v>13574</v>
      </c>
      <c r="C670" s="1" t="s">
        <v>13605</v>
      </c>
      <c r="D670" s="1" t="s">
        <v>78</v>
      </c>
      <c r="E670" s="1" t="s">
        <v>51</v>
      </c>
      <c r="F670" s="1" t="s">
        <v>51</v>
      </c>
      <c r="G670" s="1" t="s">
        <v>52</v>
      </c>
      <c r="H670" s="1" t="s">
        <v>739</v>
      </c>
      <c r="I670" s="1" t="s">
        <v>1230</v>
      </c>
      <c r="J670" s="1" t="s">
        <v>122</v>
      </c>
      <c r="K670" s="1" t="s">
        <v>13606</v>
      </c>
      <c r="L670" s="1"/>
      <c r="M670" s="20">
        <f t="shared" si="10"/>
        <v>1</v>
      </c>
    </row>
    <row r="671" spans="1:13" ht="20.100000000000001" customHeight="1" x14ac:dyDescent="0.15">
      <c r="A671" s="1" t="s">
        <v>12</v>
      </c>
      <c r="B671" s="1" t="s">
        <v>13574</v>
      </c>
      <c r="C671" s="1" t="s">
        <v>13607</v>
      </c>
      <c r="D671" s="1" t="s">
        <v>78</v>
      </c>
      <c r="E671" s="1" t="s">
        <v>51</v>
      </c>
      <c r="F671" s="1" t="s">
        <v>51</v>
      </c>
      <c r="G671" s="1" t="s">
        <v>52</v>
      </c>
      <c r="H671" s="1" t="s">
        <v>739</v>
      </c>
      <c r="I671" s="1" t="s">
        <v>1230</v>
      </c>
      <c r="J671" s="1" t="s">
        <v>122</v>
      </c>
      <c r="K671" s="1" t="s">
        <v>13608</v>
      </c>
      <c r="L671" s="1"/>
      <c r="M671" s="20">
        <f t="shared" si="10"/>
        <v>1</v>
      </c>
    </row>
    <row r="672" spans="1:13" ht="20.100000000000001" customHeight="1" x14ac:dyDescent="0.15">
      <c r="A672" s="1" t="s">
        <v>12</v>
      </c>
      <c r="B672" s="1" t="s">
        <v>13574</v>
      </c>
      <c r="C672" s="1" t="s">
        <v>13609</v>
      </c>
      <c r="D672" s="1" t="s">
        <v>78</v>
      </c>
      <c r="E672" s="1" t="s">
        <v>51</v>
      </c>
      <c r="F672" s="1" t="s">
        <v>81</v>
      </c>
      <c r="G672" s="1" t="s">
        <v>82</v>
      </c>
      <c r="H672" s="1" t="s">
        <v>4727</v>
      </c>
      <c r="I672" s="1" t="s">
        <v>447</v>
      </c>
      <c r="J672" s="1" t="s">
        <v>10867</v>
      </c>
      <c r="K672" s="1" t="s">
        <v>13610</v>
      </c>
      <c r="L672" s="1"/>
      <c r="M672" s="20">
        <f t="shared" si="10"/>
        <v>0</v>
      </c>
    </row>
    <row r="673" spans="1:13" ht="20.100000000000001" customHeight="1" x14ac:dyDescent="0.15">
      <c r="A673" s="1" t="s">
        <v>12</v>
      </c>
      <c r="B673" s="1" t="s">
        <v>13574</v>
      </c>
      <c r="C673" s="1" t="s">
        <v>13611</v>
      </c>
      <c r="D673" s="1" t="s">
        <v>78</v>
      </c>
      <c r="E673" s="1" t="s">
        <v>51</v>
      </c>
      <c r="F673" s="1" t="s">
        <v>179</v>
      </c>
      <c r="G673" s="1" t="s">
        <v>82</v>
      </c>
      <c r="H673" s="1" t="s">
        <v>4727</v>
      </c>
      <c r="I673" s="1" t="s">
        <v>447</v>
      </c>
      <c r="J673" s="1" t="s">
        <v>10867</v>
      </c>
      <c r="K673" s="1" t="s">
        <v>13612</v>
      </c>
      <c r="L673" s="1"/>
      <c r="M673" s="20">
        <f t="shared" si="10"/>
        <v>0</v>
      </c>
    </row>
    <row r="674" spans="1:13" ht="20.100000000000001" customHeight="1" x14ac:dyDescent="0.15">
      <c r="A674" s="1" t="s">
        <v>12</v>
      </c>
      <c r="B674" s="1" t="s">
        <v>13613</v>
      </c>
      <c r="C674" s="1" t="s">
        <v>13614</v>
      </c>
      <c r="D674" s="1" t="s">
        <v>50</v>
      </c>
      <c r="E674" s="1" t="s">
        <v>51</v>
      </c>
      <c r="F674" s="1" t="s">
        <v>51</v>
      </c>
      <c r="G674" s="1" t="s">
        <v>52</v>
      </c>
      <c r="H674" s="1" t="s">
        <v>121</v>
      </c>
      <c r="I674" s="1" t="s">
        <v>84</v>
      </c>
      <c r="J674" s="1" t="s">
        <v>122</v>
      </c>
      <c r="K674" s="1" t="s">
        <v>13615</v>
      </c>
      <c r="L674" s="1"/>
      <c r="M674" s="20">
        <f t="shared" si="10"/>
        <v>1</v>
      </c>
    </row>
    <row r="675" spans="1:13" ht="20.100000000000001" customHeight="1" x14ac:dyDescent="0.15">
      <c r="A675" s="1" t="s">
        <v>12</v>
      </c>
      <c r="B675" s="1" t="s">
        <v>13613</v>
      </c>
      <c r="C675" s="1" t="s">
        <v>13616</v>
      </c>
      <c r="D675" s="1" t="s">
        <v>50</v>
      </c>
      <c r="E675" s="1" t="s">
        <v>51</v>
      </c>
      <c r="F675" s="1" t="s">
        <v>51</v>
      </c>
      <c r="G675" s="1" t="s">
        <v>52</v>
      </c>
      <c r="H675" s="1" t="s">
        <v>121</v>
      </c>
      <c r="I675" s="1" t="s">
        <v>84</v>
      </c>
      <c r="J675" s="1" t="s">
        <v>122</v>
      </c>
      <c r="K675" s="1" t="s">
        <v>13617</v>
      </c>
      <c r="L675" s="1"/>
      <c r="M675" s="20">
        <f t="shared" si="10"/>
        <v>1</v>
      </c>
    </row>
    <row r="676" spans="1:13" ht="20.100000000000001" customHeight="1" x14ac:dyDescent="0.15">
      <c r="A676" s="1" t="s">
        <v>12</v>
      </c>
      <c r="B676" s="1" t="s">
        <v>13613</v>
      </c>
      <c r="C676" s="1" t="s">
        <v>13618</v>
      </c>
      <c r="D676" s="1" t="s">
        <v>50</v>
      </c>
      <c r="E676" s="1" t="s">
        <v>51</v>
      </c>
      <c r="F676" s="1" t="s">
        <v>51</v>
      </c>
      <c r="G676" s="1" t="s">
        <v>52</v>
      </c>
      <c r="H676" s="1" t="s">
        <v>121</v>
      </c>
      <c r="I676" s="1" t="s">
        <v>84</v>
      </c>
      <c r="J676" s="1" t="s">
        <v>122</v>
      </c>
      <c r="K676" s="1" t="s">
        <v>13619</v>
      </c>
      <c r="L676" s="1"/>
      <c r="M676" s="20">
        <f t="shared" si="10"/>
        <v>1</v>
      </c>
    </row>
    <row r="677" spans="1:13" ht="20.100000000000001" customHeight="1" x14ac:dyDescent="0.15">
      <c r="A677" s="1" t="s">
        <v>12</v>
      </c>
      <c r="B677" s="1" t="s">
        <v>13613</v>
      </c>
      <c r="C677" s="1" t="s">
        <v>13620</v>
      </c>
      <c r="D677" s="1" t="s">
        <v>50</v>
      </c>
      <c r="E677" s="1" t="s">
        <v>51</v>
      </c>
      <c r="F677" s="1" t="s">
        <v>51</v>
      </c>
      <c r="G677" s="1" t="s">
        <v>52</v>
      </c>
      <c r="H677" s="1" t="s">
        <v>121</v>
      </c>
      <c r="I677" s="1" t="s">
        <v>84</v>
      </c>
      <c r="J677" s="1" t="s">
        <v>122</v>
      </c>
      <c r="K677" s="1" t="s">
        <v>13621</v>
      </c>
      <c r="L677" s="1"/>
      <c r="M677" s="20">
        <f t="shared" si="10"/>
        <v>1</v>
      </c>
    </row>
    <row r="678" spans="1:13" ht="20.100000000000001" customHeight="1" x14ac:dyDescent="0.15">
      <c r="A678" s="1" t="s">
        <v>12</v>
      </c>
      <c r="B678" s="1" t="s">
        <v>13613</v>
      </c>
      <c r="C678" s="1" t="s">
        <v>13622</v>
      </c>
      <c r="D678" s="1" t="s">
        <v>50</v>
      </c>
      <c r="E678" s="1" t="s">
        <v>51</v>
      </c>
      <c r="F678" s="1" t="s">
        <v>51</v>
      </c>
      <c r="G678" s="1" t="s">
        <v>52</v>
      </c>
      <c r="H678" s="1" t="s">
        <v>121</v>
      </c>
      <c r="I678" s="1" t="s">
        <v>84</v>
      </c>
      <c r="J678" s="1" t="s">
        <v>122</v>
      </c>
      <c r="K678" s="1" t="s">
        <v>13623</v>
      </c>
      <c r="L678" s="1"/>
      <c r="M678" s="20">
        <f t="shared" si="10"/>
        <v>1</v>
      </c>
    </row>
    <row r="679" spans="1:13" ht="20.100000000000001" customHeight="1" x14ac:dyDescent="0.15">
      <c r="A679" s="1" t="s">
        <v>12</v>
      </c>
      <c r="B679" s="1" t="s">
        <v>13613</v>
      </c>
      <c r="C679" s="1" t="s">
        <v>13624</v>
      </c>
      <c r="D679" s="1" t="s">
        <v>50</v>
      </c>
      <c r="E679" s="1" t="s">
        <v>51</v>
      </c>
      <c r="F679" s="1" t="s">
        <v>51</v>
      </c>
      <c r="G679" s="1" t="s">
        <v>52</v>
      </c>
      <c r="H679" s="1" t="s">
        <v>121</v>
      </c>
      <c r="I679" s="1" t="s">
        <v>84</v>
      </c>
      <c r="J679" s="1" t="s">
        <v>122</v>
      </c>
      <c r="K679" s="1" t="s">
        <v>13625</v>
      </c>
      <c r="L679" s="1"/>
      <c r="M679" s="20">
        <f t="shared" si="10"/>
        <v>1</v>
      </c>
    </row>
    <row r="680" spans="1:13" ht="20.100000000000001" customHeight="1" x14ac:dyDescent="0.15">
      <c r="A680" s="1" t="s">
        <v>12</v>
      </c>
      <c r="B680" s="1" t="s">
        <v>13613</v>
      </c>
      <c r="C680" s="1" t="s">
        <v>13626</v>
      </c>
      <c r="D680" s="1" t="s">
        <v>50</v>
      </c>
      <c r="E680" s="1" t="s">
        <v>51</v>
      </c>
      <c r="F680" s="1" t="s">
        <v>51</v>
      </c>
      <c r="G680" s="1" t="s">
        <v>52</v>
      </c>
      <c r="H680" s="1" t="s">
        <v>121</v>
      </c>
      <c r="I680" s="1" t="s">
        <v>84</v>
      </c>
      <c r="J680" s="1" t="s">
        <v>122</v>
      </c>
      <c r="K680" s="1" t="s">
        <v>13627</v>
      </c>
      <c r="L680" s="1"/>
      <c r="M680" s="20">
        <f t="shared" si="10"/>
        <v>1</v>
      </c>
    </row>
    <row r="681" spans="1:13" ht="20.100000000000001" customHeight="1" x14ac:dyDescent="0.15">
      <c r="A681" s="1" t="s">
        <v>12</v>
      </c>
      <c r="B681" s="1" t="s">
        <v>13613</v>
      </c>
      <c r="C681" s="1" t="s">
        <v>13628</v>
      </c>
      <c r="D681" s="1" t="s">
        <v>50</v>
      </c>
      <c r="E681" s="1" t="s">
        <v>51</v>
      </c>
      <c r="F681" s="1" t="s">
        <v>51</v>
      </c>
      <c r="G681" s="1" t="s">
        <v>52</v>
      </c>
      <c r="H681" s="1" t="s">
        <v>121</v>
      </c>
      <c r="I681" s="1" t="s">
        <v>84</v>
      </c>
      <c r="J681" s="1" t="s">
        <v>122</v>
      </c>
      <c r="K681" s="1" t="s">
        <v>13629</v>
      </c>
      <c r="L681" s="1"/>
      <c r="M681" s="20">
        <f t="shared" si="10"/>
        <v>1</v>
      </c>
    </row>
    <row r="682" spans="1:13" ht="20.100000000000001" customHeight="1" x14ac:dyDescent="0.15">
      <c r="A682" s="1" t="s">
        <v>12</v>
      </c>
      <c r="B682" s="1" t="s">
        <v>13613</v>
      </c>
      <c r="C682" s="1" t="s">
        <v>13630</v>
      </c>
      <c r="D682" s="1" t="s">
        <v>50</v>
      </c>
      <c r="E682" s="1" t="s">
        <v>51</v>
      </c>
      <c r="F682" s="1" t="s">
        <v>51</v>
      </c>
      <c r="G682" s="1" t="s">
        <v>52</v>
      </c>
      <c r="H682" s="1" t="s">
        <v>121</v>
      </c>
      <c r="I682" s="1" t="s">
        <v>84</v>
      </c>
      <c r="J682" s="1" t="s">
        <v>122</v>
      </c>
      <c r="K682" s="1" t="s">
        <v>13631</v>
      </c>
      <c r="L682" s="1"/>
      <c r="M682" s="20">
        <f t="shared" si="10"/>
        <v>1</v>
      </c>
    </row>
    <row r="683" spans="1:13" ht="20.100000000000001" customHeight="1" x14ac:dyDescent="0.15">
      <c r="A683" s="1" t="s">
        <v>12</v>
      </c>
      <c r="B683" s="1" t="s">
        <v>13613</v>
      </c>
      <c r="C683" s="1" t="s">
        <v>13632</v>
      </c>
      <c r="D683" s="1" t="s">
        <v>50</v>
      </c>
      <c r="E683" s="1" t="s">
        <v>51</v>
      </c>
      <c r="F683" s="1" t="s">
        <v>51</v>
      </c>
      <c r="G683" s="1" t="s">
        <v>52</v>
      </c>
      <c r="H683" s="1" t="s">
        <v>121</v>
      </c>
      <c r="I683" s="1" t="s">
        <v>84</v>
      </c>
      <c r="J683" s="1" t="s">
        <v>122</v>
      </c>
      <c r="K683" s="1" t="s">
        <v>13633</v>
      </c>
      <c r="L683" s="1"/>
      <c r="M683" s="20">
        <f t="shared" si="10"/>
        <v>1</v>
      </c>
    </row>
    <row r="684" spans="1:13" ht="20.100000000000001" customHeight="1" x14ac:dyDescent="0.15">
      <c r="A684" s="1" t="s">
        <v>12</v>
      </c>
      <c r="B684" s="1" t="s">
        <v>13613</v>
      </c>
      <c r="C684" s="1" t="s">
        <v>13634</v>
      </c>
      <c r="D684" s="1" t="s">
        <v>50</v>
      </c>
      <c r="E684" s="1" t="s">
        <v>51</v>
      </c>
      <c r="F684" s="1" t="s">
        <v>51</v>
      </c>
      <c r="G684" s="1" t="s">
        <v>52</v>
      </c>
      <c r="H684" s="1" t="s">
        <v>121</v>
      </c>
      <c r="I684" s="1" t="s">
        <v>84</v>
      </c>
      <c r="J684" s="1" t="s">
        <v>122</v>
      </c>
      <c r="K684" s="1" t="s">
        <v>13635</v>
      </c>
      <c r="L684" s="1"/>
      <c r="M684" s="20">
        <f t="shared" si="10"/>
        <v>1</v>
      </c>
    </row>
    <row r="685" spans="1:13" ht="20.100000000000001" customHeight="1" x14ac:dyDescent="0.15">
      <c r="A685" s="1" t="s">
        <v>12</v>
      </c>
      <c r="B685" s="1" t="s">
        <v>13613</v>
      </c>
      <c r="C685" s="1" t="s">
        <v>13636</v>
      </c>
      <c r="D685" s="1" t="s">
        <v>78</v>
      </c>
      <c r="E685" s="1" t="s">
        <v>51</v>
      </c>
      <c r="F685" s="1" t="s">
        <v>179</v>
      </c>
      <c r="G685" s="1" t="s">
        <v>82</v>
      </c>
      <c r="H685" s="1" t="s">
        <v>4727</v>
      </c>
      <c r="I685" s="1" t="s">
        <v>447</v>
      </c>
      <c r="J685" s="1" t="s">
        <v>10867</v>
      </c>
      <c r="K685" s="1" t="s">
        <v>13637</v>
      </c>
      <c r="L685" s="1"/>
      <c r="M685" s="20">
        <f t="shared" si="10"/>
        <v>0</v>
      </c>
    </row>
    <row r="686" spans="1:13" ht="20.100000000000001" customHeight="1" x14ac:dyDescent="0.15">
      <c r="A686" s="1" t="s">
        <v>12</v>
      </c>
      <c r="B686" s="1" t="s">
        <v>13613</v>
      </c>
      <c r="C686" s="1" t="s">
        <v>13638</v>
      </c>
      <c r="D686" s="1" t="s">
        <v>78</v>
      </c>
      <c r="E686" s="1" t="s">
        <v>51</v>
      </c>
      <c r="F686" s="1" t="s">
        <v>51</v>
      </c>
      <c r="G686" s="1" t="s">
        <v>52</v>
      </c>
      <c r="H686" s="1" t="s">
        <v>121</v>
      </c>
      <c r="I686" s="1" t="s">
        <v>84</v>
      </c>
      <c r="J686" s="1" t="s">
        <v>122</v>
      </c>
      <c r="K686" s="1" t="s">
        <v>13639</v>
      </c>
      <c r="L686" s="1"/>
      <c r="M686" s="20">
        <f t="shared" si="10"/>
        <v>1</v>
      </c>
    </row>
    <row r="687" spans="1:13" ht="20.100000000000001" customHeight="1" x14ac:dyDescent="0.15">
      <c r="A687" s="1" t="s">
        <v>12</v>
      </c>
      <c r="B687" s="1" t="s">
        <v>13613</v>
      </c>
      <c r="C687" s="1" t="s">
        <v>13640</v>
      </c>
      <c r="D687" s="1" t="s">
        <v>78</v>
      </c>
      <c r="E687" s="1" t="s">
        <v>51</v>
      </c>
      <c r="F687" s="1" t="s">
        <v>51</v>
      </c>
      <c r="G687" s="1" t="s">
        <v>52</v>
      </c>
      <c r="H687" s="1" t="s">
        <v>121</v>
      </c>
      <c r="I687" s="1" t="s">
        <v>84</v>
      </c>
      <c r="J687" s="1" t="s">
        <v>122</v>
      </c>
      <c r="K687" s="1" t="s">
        <v>13641</v>
      </c>
      <c r="L687" s="1"/>
      <c r="M687" s="20">
        <f t="shared" si="10"/>
        <v>1</v>
      </c>
    </row>
    <row r="688" spans="1:13" ht="20.100000000000001" customHeight="1" x14ac:dyDescent="0.15">
      <c r="A688" s="1" t="s">
        <v>12</v>
      </c>
      <c r="B688" s="1" t="s">
        <v>13613</v>
      </c>
      <c r="C688" s="1" t="s">
        <v>13642</v>
      </c>
      <c r="D688" s="1" t="s">
        <v>78</v>
      </c>
      <c r="E688" s="1" t="s">
        <v>51</v>
      </c>
      <c r="F688" s="1" t="s">
        <v>51</v>
      </c>
      <c r="G688" s="1" t="s">
        <v>52</v>
      </c>
      <c r="H688" s="1" t="s">
        <v>121</v>
      </c>
      <c r="I688" s="1" t="s">
        <v>84</v>
      </c>
      <c r="J688" s="1" t="s">
        <v>122</v>
      </c>
      <c r="K688" s="1" t="s">
        <v>13643</v>
      </c>
      <c r="L688" s="1"/>
      <c r="M688" s="20">
        <f t="shared" si="10"/>
        <v>1</v>
      </c>
    </row>
    <row r="689" spans="1:13" ht="20.100000000000001" customHeight="1" x14ac:dyDescent="0.15">
      <c r="A689" s="1" t="s">
        <v>12</v>
      </c>
      <c r="B689" s="1" t="s">
        <v>13613</v>
      </c>
      <c r="C689" s="1" t="s">
        <v>13644</v>
      </c>
      <c r="D689" s="1" t="s">
        <v>78</v>
      </c>
      <c r="E689" s="1" t="s">
        <v>51</v>
      </c>
      <c r="F689" s="1" t="s">
        <v>51</v>
      </c>
      <c r="G689" s="1" t="s">
        <v>52</v>
      </c>
      <c r="H689" s="1" t="s">
        <v>121</v>
      </c>
      <c r="I689" s="1" t="s">
        <v>84</v>
      </c>
      <c r="J689" s="1" t="s">
        <v>122</v>
      </c>
      <c r="K689" s="1" t="s">
        <v>13645</v>
      </c>
      <c r="L689" s="1"/>
      <c r="M689" s="20">
        <f t="shared" si="10"/>
        <v>1</v>
      </c>
    </row>
    <row r="690" spans="1:13" ht="20.100000000000001" customHeight="1" x14ac:dyDescent="0.15">
      <c r="A690" s="1" t="s">
        <v>12</v>
      </c>
      <c r="B690" s="1" t="s">
        <v>13613</v>
      </c>
      <c r="C690" s="1" t="s">
        <v>13646</v>
      </c>
      <c r="D690" s="1" t="s">
        <v>78</v>
      </c>
      <c r="E690" s="1" t="s">
        <v>51</v>
      </c>
      <c r="F690" s="1" t="s">
        <v>51</v>
      </c>
      <c r="G690" s="1" t="s">
        <v>52</v>
      </c>
      <c r="H690" s="1" t="s">
        <v>121</v>
      </c>
      <c r="I690" s="1" t="s">
        <v>84</v>
      </c>
      <c r="J690" s="1" t="s">
        <v>122</v>
      </c>
      <c r="K690" s="1" t="s">
        <v>13647</v>
      </c>
      <c r="L690" s="1"/>
      <c r="M690" s="20">
        <f t="shared" si="10"/>
        <v>1</v>
      </c>
    </row>
    <row r="691" spans="1:13" ht="20.100000000000001" customHeight="1" x14ac:dyDescent="0.15">
      <c r="A691" s="1" t="s">
        <v>12</v>
      </c>
      <c r="B691" s="1" t="s">
        <v>13613</v>
      </c>
      <c r="C691" s="1" t="s">
        <v>13648</v>
      </c>
      <c r="D691" s="1" t="s">
        <v>78</v>
      </c>
      <c r="E691" s="1" t="s">
        <v>51</v>
      </c>
      <c r="F691" s="1" t="s">
        <v>51</v>
      </c>
      <c r="G691" s="1" t="s">
        <v>52</v>
      </c>
      <c r="H691" s="1" t="s">
        <v>121</v>
      </c>
      <c r="I691" s="1" t="s">
        <v>84</v>
      </c>
      <c r="J691" s="1" t="s">
        <v>122</v>
      </c>
      <c r="K691" s="1" t="s">
        <v>13649</v>
      </c>
      <c r="L691" s="1"/>
      <c r="M691" s="20">
        <f t="shared" si="10"/>
        <v>1</v>
      </c>
    </row>
    <row r="692" spans="1:13" ht="20.100000000000001" customHeight="1" x14ac:dyDescent="0.15">
      <c r="A692" s="1" t="s">
        <v>12</v>
      </c>
      <c r="B692" s="1" t="s">
        <v>13613</v>
      </c>
      <c r="C692" s="1" t="s">
        <v>13650</v>
      </c>
      <c r="D692" s="1" t="s">
        <v>78</v>
      </c>
      <c r="E692" s="1" t="s">
        <v>51</v>
      </c>
      <c r="F692" s="1" t="s">
        <v>81</v>
      </c>
      <c r="G692" s="1" t="s">
        <v>82</v>
      </c>
      <c r="H692" s="1" t="s">
        <v>4727</v>
      </c>
      <c r="I692" s="1" t="s">
        <v>447</v>
      </c>
      <c r="J692" s="1" t="s">
        <v>10867</v>
      </c>
      <c r="K692" s="1" t="s">
        <v>13651</v>
      </c>
      <c r="L692" s="1"/>
      <c r="M692" s="20">
        <f t="shared" si="10"/>
        <v>0</v>
      </c>
    </row>
    <row r="693" spans="1:13" ht="20.100000000000001" customHeight="1" x14ac:dyDescent="0.15">
      <c r="A693" s="1" t="s">
        <v>12</v>
      </c>
      <c r="B693" s="1" t="s">
        <v>13613</v>
      </c>
      <c r="C693" s="1" t="s">
        <v>13652</v>
      </c>
      <c r="D693" s="1" t="s">
        <v>78</v>
      </c>
      <c r="E693" s="1" t="s">
        <v>51</v>
      </c>
      <c r="F693" s="1" t="s">
        <v>51</v>
      </c>
      <c r="G693" s="1" t="s">
        <v>52</v>
      </c>
      <c r="H693" s="1" t="s">
        <v>121</v>
      </c>
      <c r="I693" s="1" t="s">
        <v>84</v>
      </c>
      <c r="J693" s="1" t="s">
        <v>122</v>
      </c>
      <c r="K693" s="1" t="s">
        <v>13653</v>
      </c>
      <c r="L693" s="1"/>
      <c r="M693" s="20">
        <f t="shared" si="10"/>
        <v>1</v>
      </c>
    </row>
    <row r="694" spans="1:13" ht="20.100000000000001" customHeight="1" x14ac:dyDescent="0.15">
      <c r="A694" s="1" t="s">
        <v>12</v>
      </c>
      <c r="B694" s="1" t="s">
        <v>13613</v>
      </c>
      <c r="C694" s="1" t="s">
        <v>13654</v>
      </c>
      <c r="D694" s="1" t="s">
        <v>78</v>
      </c>
      <c r="E694" s="1" t="s">
        <v>51</v>
      </c>
      <c r="F694" s="1" t="s">
        <v>51</v>
      </c>
      <c r="G694" s="1" t="s">
        <v>52</v>
      </c>
      <c r="H694" s="1" t="s">
        <v>121</v>
      </c>
      <c r="I694" s="1" t="s">
        <v>84</v>
      </c>
      <c r="J694" s="1" t="s">
        <v>122</v>
      </c>
      <c r="K694" s="1" t="s">
        <v>13655</v>
      </c>
      <c r="L694" s="1"/>
      <c r="M694" s="20">
        <f t="shared" si="10"/>
        <v>1</v>
      </c>
    </row>
    <row r="695" spans="1:13" ht="20.100000000000001" customHeight="1" x14ac:dyDescent="0.15">
      <c r="A695" s="1" t="s">
        <v>12</v>
      </c>
      <c r="B695" s="1" t="s">
        <v>13613</v>
      </c>
      <c r="C695" s="1" t="s">
        <v>13656</v>
      </c>
      <c r="D695" s="1" t="s">
        <v>78</v>
      </c>
      <c r="E695" s="1" t="s">
        <v>51</v>
      </c>
      <c r="F695" s="1" t="s">
        <v>51</v>
      </c>
      <c r="G695" s="1" t="s">
        <v>52</v>
      </c>
      <c r="H695" s="1" t="s">
        <v>121</v>
      </c>
      <c r="I695" s="1" t="s">
        <v>84</v>
      </c>
      <c r="J695" s="1" t="s">
        <v>122</v>
      </c>
      <c r="K695" s="1" t="s">
        <v>13657</v>
      </c>
      <c r="L695" s="1"/>
      <c r="M695" s="20">
        <f t="shared" si="10"/>
        <v>1</v>
      </c>
    </row>
    <row r="696" spans="1:13" ht="20.100000000000001" customHeight="1" x14ac:dyDescent="0.15">
      <c r="A696" s="1" t="s">
        <v>12</v>
      </c>
      <c r="B696" s="1" t="s">
        <v>13613</v>
      </c>
      <c r="C696" s="1" t="s">
        <v>13658</v>
      </c>
      <c r="D696" s="1" t="s">
        <v>78</v>
      </c>
      <c r="E696" s="1" t="s">
        <v>51</v>
      </c>
      <c r="F696" s="1" t="s">
        <v>51</v>
      </c>
      <c r="G696" s="1" t="s">
        <v>52</v>
      </c>
      <c r="H696" s="1" t="s">
        <v>121</v>
      </c>
      <c r="I696" s="1" t="s">
        <v>84</v>
      </c>
      <c r="J696" s="1" t="s">
        <v>122</v>
      </c>
      <c r="K696" s="1" t="s">
        <v>13659</v>
      </c>
      <c r="L696" s="1"/>
      <c r="M696" s="20">
        <f t="shared" si="10"/>
        <v>1</v>
      </c>
    </row>
    <row r="697" spans="1:13" ht="20.100000000000001" customHeight="1" x14ac:dyDescent="0.15">
      <c r="A697" s="1" t="s">
        <v>12</v>
      </c>
      <c r="B697" s="1" t="s">
        <v>13613</v>
      </c>
      <c r="C697" s="1" t="s">
        <v>13660</v>
      </c>
      <c r="D697" s="1" t="s">
        <v>78</v>
      </c>
      <c r="E697" s="1" t="s">
        <v>51</v>
      </c>
      <c r="F697" s="1" t="s">
        <v>51</v>
      </c>
      <c r="G697" s="1" t="s">
        <v>52</v>
      </c>
      <c r="H697" s="1" t="s">
        <v>121</v>
      </c>
      <c r="I697" s="1" t="s">
        <v>84</v>
      </c>
      <c r="J697" s="1" t="s">
        <v>122</v>
      </c>
      <c r="K697" s="1" t="s">
        <v>13661</v>
      </c>
      <c r="L697" s="1"/>
      <c r="M697" s="20">
        <f t="shared" si="10"/>
        <v>1</v>
      </c>
    </row>
    <row r="698" spans="1:13" ht="20.100000000000001" customHeight="1" x14ac:dyDescent="0.15">
      <c r="A698" s="1" t="s">
        <v>12</v>
      </c>
      <c r="B698" s="1" t="s">
        <v>13613</v>
      </c>
      <c r="C698" s="1" t="s">
        <v>13662</v>
      </c>
      <c r="D698" s="1" t="s">
        <v>78</v>
      </c>
      <c r="E698" s="1" t="s">
        <v>51</v>
      </c>
      <c r="F698" s="1" t="s">
        <v>51</v>
      </c>
      <c r="G698" s="1" t="s">
        <v>52</v>
      </c>
      <c r="H698" s="1" t="s">
        <v>121</v>
      </c>
      <c r="I698" s="1" t="s">
        <v>84</v>
      </c>
      <c r="J698" s="1" t="s">
        <v>122</v>
      </c>
      <c r="K698" s="1" t="s">
        <v>13663</v>
      </c>
      <c r="L698" s="1"/>
      <c r="M698" s="20">
        <f t="shared" si="10"/>
        <v>1</v>
      </c>
    </row>
    <row r="699" spans="1:13" ht="20.100000000000001" customHeight="1" x14ac:dyDescent="0.15">
      <c r="A699" s="1" t="s">
        <v>12</v>
      </c>
      <c r="B699" s="1" t="s">
        <v>13613</v>
      </c>
      <c r="C699" s="1" t="s">
        <v>13664</v>
      </c>
      <c r="D699" s="1" t="s">
        <v>78</v>
      </c>
      <c r="E699" s="1" t="s">
        <v>51</v>
      </c>
      <c r="F699" s="1" t="s">
        <v>51</v>
      </c>
      <c r="G699" s="1" t="s">
        <v>52</v>
      </c>
      <c r="H699" s="1" t="s">
        <v>121</v>
      </c>
      <c r="I699" s="1" t="s">
        <v>84</v>
      </c>
      <c r="J699" s="1" t="s">
        <v>122</v>
      </c>
      <c r="K699" s="1" t="s">
        <v>13665</v>
      </c>
      <c r="L699" s="1"/>
      <c r="M699" s="20">
        <f t="shared" si="10"/>
        <v>1</v>
      </c>
    </row>
    <row r="700" spans="1:13" ht="20.100000000000001" customHeight="1" x14ac:dyDescent="0.15">
      <c r="A700" s="1" t="s">
        <v>12</v>
      </c>
      <c r="B700" s="1" t="s">
        <v>13613</v>
      </c>
      <c r="C700" s="1" t="s">
        <v>13666</v>
      </c>
      <c r="D700" s="1" t="s">
        <v>78</v>
      </c>
      <c r="E700" s="1" t="s">
        <v>51</v>
      </c>
      <c r="F700" s="1" t="s">
        <v>51</v>
      </c>
      <c r="G700" s="1" t="s">
        <v>52</v>
      </c>
      <c r="H700" s="1" t="s">
        <v>121</v>
      </c>
      <c r="I700" s="1" t="s">
        <v>84</v>
      </c>
      <c r="J700" s="1" t="s">
        <v>122</v>
      </c>
      <c r="K700" s="1" t="s">
        <v>13667</v>
      </c>
      <c r="L700" s="1"/>
      <c r="M700" s="20">
        <f t="shared" si="10"/>
        <v>1</v>
      </c>
    </row>
    <row r="701" spans="1:13" ht="20.100000000000001" customHeight="1" x14ac:dyDescent="0.15">
      <c r="A701" s="1" t="s">
        <v>12</v>
      </c>
      <c r="B701" s="1" t="s">
        <v>13613</v>
      </c>
      <c r="C701" s="1" t="s">
        <v>13668</v>
      </c>
      <c r="D701" s="1" t="s">
        <v>78</v>
      </c>
      <c r="E701" s="1" t="s">
        <v>51</v>
      </c>
      <c r="F701" s="1" t="s">
        <v>51</v>
      </c>
      <c r="G701" s="1" t="s">
        <v>52</v>
      </c>
      <c r="H701" s="1" t="s">
        <v>121</v>
      </c>
      <c r="I701" s="1" t="s">
        <v>84</v>
      </c>
      <c r="J701" s="1" t="s">
        <v>122</v>
      </c>
      <c r="K701" s="1" t="s">
        <v>13669</v>
      </c>
      <c r="L701" s="1"/>
      <c r="M701" s="20">
        <f t="shared" si="10"/>
        <v>1</v>
      </c>
    </row>
    <row r="702" spans="1:13" ht="20.100000000000001" customHeight="1" x14ac:dyDescent="0.15">
      <c r="A702" s="1" t="s">
        <v>12</v>
      </c>
      <c r="B702" s="1" t="s">
        <v>13613</v>
      </c>
      <c r="C702" s="1" t="s">
        <v>13670</v>
      </c>
      <c r="D702" s="1" t="s">
        <v>78</v>
      </c>
      <c r="E702" s="1" t="s">
        <v>51</v>
      </c>
      <c r="F702" s="1" t="s">
        <v>51</v>
      </c>
      <c r="G702" s="1" t="s">
        <v>52</v>
      </c>
      <c r="H702" s="1" t="s">
        <v>121</v>
      </c>
      <c r="I702" s="1" t="s">
        <v>84</v>
      </c>
      <c r="J702" s="1" t="s">
        <v>122</v>
      </c>
      <c r="K702" s="1" t="s">
        <v>13671</v>
      </c>
      <c r="L702" s="1"/>
      <c r="M702" s="20">
        <f t="shared" si="10"/>
        <v>1</v>
      </c>
    </row>
    <row r="703" spans="1:13" ht="20.100000000000001" customHeight="1" x14ac:dyDescent="0.15">
      <c r="A703" s="1" t="s">
        <v>12</v>
      </c>
      <c r="B703" s="1" t="s">
        <v>13613</v>
      </c>
      <c r="C703" s="1" t="s">
        <v>13672</v>
      </c>
      <c r="D703" s="1" t="s">
        <v>78</v>
      </c>
      <c r="E703" s="1" t="s">
        <v>51</v>
      </c>
      <c r="F703" s="1" t="s">
        <v>51</v>
      </c>
      <c r="G703" s="1" t="s">
        <v>52</v>
      </c>
      <c r="H703" s="1" t="s">
        <v>121</v>
      </c>
      <c r="I703" s="1" t="s">
        <v>84</v>
      </c>
      <c r="J703" s="1" t="s">
        <v>122</v>
      </c>
      <c r="K703" s="1" t="s">
        <v>13673</v>
      </c>
      <c r="L703" s="1"/>
      <c r="M703" s="20">
        <f t="shared" si="10"/>
        <v>1</v>
      </c>
    </row>
    <row r="704" spans="1:13" ht="20.100000000000001" customHeight="1" x14ac:dyDescent="0.15">
      <c r="A704" s="1" t="s">
        <v>12</v>
      </c>
      <c r="B704" s="1" t="s">
        <v>13674</v>
      </c>
      <c r="C704" s="1" t="s">
        <v>13675</v>
      </c>
      <c r="D704" s="1" t="s">
        <v>50</v>
      </c>
      <c r="E704" s="1" t="s">
        <v>51</v>
      </c>
      <c r="F704" s="1" t="s">
        <v>51</v>
      </c>
      <c r="G704" s="1" t="s">
        <v>52</v>
      </c>
      <c r="H704" s="1" t="s">
        <v>53</v>
      </c>
      <c r="I704" s="1" t="s">
        <v>54</v>
      </c>
      <c r="J704" s="1" t="s">
        <v>55</v>
      </c>
      <c r="K704" s="1" t="s">
        <v>13676</v>
      </c>
      <c r="L704" s="1"/>
      <c r="M704" s="20">
        <f t="shared" si="10"/>
        <v>1</v>
      </c>
    </row>
    <row r="705" spans="1:13" ht="20.100000000000001" customHeight="1" x14ac:dyDescent="0.15">
      <c r="A705" s="1" t="s">
        <v>12</v>
      </c>
      <c r="B705" s="1" t="s">
        <v>13674</v>
      </c>
      <c r="C705" s="1" t="s">
        <v>13677</v>
      </c>
      <c r="D705" s="1" t="s">
        <v>50</v>
      </c>
      <c r="E705" s="1" t="s">
        <v>51</v>
      </c>
      <c r="F705" s="1" t="s">
        <v>51</v>
      </c>
      <c r="G705" s="1" t="s">
        <v>52</v>
      </c>
      <c r="H705" s="1" t="s">
        <v>53</v>
      </c>
      <c r="I705" s="1" t="s">
        <v>54</v>
      </c>
      <c r="J705" s="1" t="s">
        <v>55</v>
      </c>
      <c r="K705" s="1" t="s">
        <v>13678</v>
      </c>
      <c r="L705" s="1"/>
      <c r="M705" s="20">
        <f t="shared" si="10"/>
        <v>1</v>
      </c>
    </row>
    <row r="706" spans="1:13" ht="20.100000000000001" customHeight="1" x14ac:dyDescent="0.15">
      <c r="A706" s="1" t="s">
        <v>12</v>
      </c>
      <c r="B706" s="1" t="s">
        <v>13674</v>
      </c>
      <c r="C706" s="1" t="s">
        <v>13679</v>
      </c>
      <c r="D706" s="1" t="s">
        <v>50</v>
      </c>
      <c r="E706" s="1" t="s">
        <v>51</v>
      </c>
      <c r="F706" s="1" t="s">
        <v>51</v>
      </c>
      <c r="G706" s="1" t="s">
        <v>52</v>
      </c>
      <c r="H706" s="1" t="s">
        <v>53</v>
      </c>
      <c r="I706" s="1" t="s">
        <v>54</v>
      </c>
      <c r="J706" s="1" t="s">
        <v>55</v>
      </c>
      <c r="K706" s="1" t="s">
        <v>13680</v>
      </c>
      <c r="L706" s="1"/>
      <c r="M706" s="20">
        <f t="shared" si="10"/>
        <v>1</v>
      </c>
    </row>
    <row r="707" spans="1:13" ht="20.100000000000001" customHeight="1" x14ac:dyDescent="0.15">
      <c r="A707" s="1" t="s">
        <v>12</v>
      </c>
      <c r="B707" s="1" t="s">
        <v>13674</v>
      </c>
      <c r="C707" s="1" t="s">
        <v>13681</v>
      </c>
      <c r="D707" s="1" t="s">
        <v>50</v>
      </c>
      <c r="E707" s="1" t="s">
        <v>51</v>
      </c>
      <c r="F707" s="1" t="s">
        <v>51</v>
      </c>
      <c r="G707" s="1" t="s">
        <v>52</v>
      </c>
      <c r="H707" s="1" t="s">
        <v>53</v>
      </c>
      <c r="I707" s="1" t="s">
        <v>54</v>
      </c>
      <c r="J707" s="1" t="s">
        <v>55</v>
      </c>
      <c r="K707" s="1" t="s">
        <v>13682</v>
      </c>
      <c r="L707" s="1"/>
      <c r="M707" s="20">
        <f t="shared" ref="M707:M770" si="11">IF(F707="○",1,0)</f>
        <v>1</v>
      </c>
    </row>
    <row r="708" spans="1:13" ht="20.100000000000001" customHeight="1" x14ac:dyDescent="0.15">
      <c r="A708" s="1" t="s">
        <v>12</v>
      </c>
      <c r="B708" s="1" t="s">
        <v>13674</v>
      </c>
      <c r="C708" s="1" t="s">
        <v>13683</v>
      </c>
      <c r="D708" s="1" t="s">
        <v>78</v>
      </c>
      <c r="E708" s="1" t="s">
        <v>51</v>
      </c>
      <c r="F708" s="1" t="s">
        <v>51</v>
      </c>
      <c r="G708" s="1" t="s">
        <v>52</v>
      </c>
      <c r="H708" s="1" t="s">
        <v>53</v>
      </c>
      <c r="I708" s="1" t="s">
        <v>54</v>
      </c>
      <c r="J708" s="1" t="s">
        <v>55</v>
      </c>
      <c r="K708" s="1" t="s">
        <v>13684</v>
      </c>
      <c r="L708" s="1"/>
      <c r="M708" s="20">
        <f t="shared" si="11"/>
        <v>1</v>
      </c>
    </row>
    <row r="709" spans="1:13" ht="20.100000000000001" customHeight="1" x14ac:dyDescent="0.15">
      <c r="A709" s="1" t="s">
        <v>12</v>
      </c>
      <c r="B709" s="1" t="s">
        <v>13674</v>
      </c>
      <c r="C709" s="1" t="s">
        <v>13685</v>
      </c>
      <c r="D709" s="1" t="s">
        <v>78</v>
      </c>
      <c r="E709" s="1" t="s">
        <v>51</v>
      </c>
      <c r="F709" s="1" t="s">
        <v>51</v>
      </c>
      <c r="G709" s="1" t="s">
        <v>52</v>
      </c>
      <c r="H709" s="1" t="s">
        <v>121</v>
      </c>
      <c r="I709" s="1" t="s">
        <v>84</v>
      </c>
      <c r="J709" s="1" t="s">
        <v>122</v>
      </c>
      <c r="K709" s="1" t="s">
        <v>13686</v>
      </c>
      <c r="L709" s="1"/>
      <c r="M709" s="20">
        <f t="shared" si="11"/>
        <v>1</v>
      </c>
    </row>
    <row r="710" spans="1:13" ht="20.100000000000001" customHeight="1" x14ac:dyDescent="0.15">
      <c r="A710" s="1" t="s">
        <v>12</v>
      </c>
      <c r="B710" s="1" t="s">
        <v>13674</v>
      </c>
      <c r="C710" s="1" t="s">
        <v>13687</v>
      </c>
      <c r="D710" s="1" t="s">
        <v>78</v>
      </c>
      <c r="E710" s="1" t="s">
        <v>51</v>
      </c>
      <c r="F710" s="1" t="s">
        <v>51</v>
      </c>
      <c r="G710" s="1" t="s">
        <v>52</v>
      </c>
      <c r="H710" s="1" t="s">
        <v>53</v>
      </c>
      <c r="I710" s="1" t="s">
        <v>54</v>
      </c>
      <c r="J710" s="1" t="s">
        <v>55</v>
      </c>
      <c r="K710" s="1" t="s">
        <v>13688</v>
      </c>
      <c r="L710" s="1"/>
      <c r="M710" s="20">
        <f t="shared" si="11"/>
        <v>1</v>
      </c>
    </row>
    <row r="711" spans="1:13" ht="20.100000000000001" customHeight="1" x14ac:dyDescent="0.15">
      <c r="A711" s="1" t="s">
        <v>12</v>
      </c>
      <c r="B711" s="1" t="s">
        <v>13674</v>
      </c>
      <c r="C711" s="1" t="s">
        <v>13689</v>
      </c>
      <c r="D711" s="1" t="s">
        <v>78</v>
      </c>
      <c r="E711" s="1" t="s">
        <v>51</v>
      </c>
      <c r="F711" s="1" t="s">
        <v>51</v>
      </c>
      <c r="G711" s="1" t="s">
        <v>52</v>
      </c>
      <c r="H711" s="1" t="s">
        <v>53</v>
      </c>
      <c r="I711" s="1" t="s">
        <v>54</v>
      </c>
      <c r="J711" s="1" t="s">
        <v>55</v>
      </c>
      <c r="K711" s="1" t="s">
        <v>13690</v>
      </c>
      <c r="L711" s="1"/>
      <c r="M711" s="20">
        <f t="shared" si="11"/>
        <v>1</v>
      </c>
    </row>
    <row r="712" spans="1:13" ht="20.100000000000001" customHeight="1" x14ac:dyDescent="0.15">
      <c r="A712" s="1" t="s">
        <v>12</v>
      </c>
      <c r="B712" s="1" t="s">
        <v>13674</v>
      </c>
      <c r="C712" s="1" t="s">
        <v>13691</v>
      </c>
      <c r="D712" s="1" t="s">
        <v>849</v>
      </c>
      <c r="E712" s="1" t="s">
        <v>51</v>
      </c>
      <c r="F712" s="1" t="s">
        <v>26832</v>
      </c>
      <c r="G712" s="1" t="s">
        <v>82</v>
      </c>
      <c r="H712" s="1" t="s">
        <v>83</v>
      </c>
      <c r="I712" s="1" t="s">
        <v>447</v>
      </c>
      <c r="J712" s="1" t="s">
        <v>7809</v>
      </c>
      <c r="K712" s="1" t="s">
        <v>13692</v>
      </c>
      <c r="L712" s="1"/>
      <c r="M712" s="20">
        <f t="shared" si="11"/>
        <v>0</v>
      </c>
    </row>
    <row r="713" spans="1:13" ht="20.100000000000001" customHeight="1" x14ac:dyDescent="0.15">
      <c r="A713" s="1" t="s">
        <v>12</v>
      </c>
      <c r="B713" s="1" t="s">
        <v>13693</v>
      </c>
      <c r="C713" s="1" t="s">
        <v>13694</v>
      </c>
      <c r="D713" s="1" t="s">
        <v>50</v>
      </c>
      <c r="E713" s="1" t="s">
        <v>51</v>
      </c>
      <c r="F713" s="1" t="s">
        <v>51</v>
      </c>
      <c r="G713" s="1" t="s">
        <v>52</v>
      </c>
      <c r="H713" s="1" t="s">
        <v>121</v>
      </c>
      <c r="I713" s="1" t="s">
        <v>84</v>
      </c>
      <c r="J713" s="1" t="s">
        <v>122</v>
      </c>
      <c r="K713" s="1" t="s">
        <v>13695</v>
      </c>
      <c r="L713" s="1"/>
      <c r="M713" s="20">
        <f t="shared" si="11"/>
        <v>1</v>
      </c>
    </row>
    <row r="714" spans="1:13" ht="20.100000000000001" customHeight="1" x14ac:dyDescent="0.15">
      <c r="A714" s="1" t="s">
        <v>12</v>
      </c>
      <c r="B714" s="1" t="s">
        <v>13693</v>
      </c>
      <c r="C714" s="1" t="s">
        <v>13696</v>
      </c>
      <c r="D714" s="1" t="s">
        <v>50</v>
      </c>
      <c r="E714" s="1" t="s">
        <v>51</v>
      </c>
      <c r="F714" s="1" t="s">
        <v>51</v>
      </c>
      <c r="G714" s="1" t="s">
        <v>52</v>
      </c>
      <c r="H714" s="1" t="s">
        <v>121</v>
      </c>
      <c r="I714" s="1" t="s">
        <v>84</v>
      </c>
      <c r="J714" s="1" t="s">
        <v>122</v>
      </c>
      <c r="K714" s="1" t="s">
        <v>13697</v>
      </c>
      <c r="L714" s="1"/>
      <c r="M714" s="20">
        <f t="shared" si="11"/>
        <v>1</v>
      </c>
    </row>
    <row r="715" spans="1:13" ht="20.100000000000001" customHeight="1" x14ac:dyDescent="0.15">
      <c r="A715" s="1" t="s">
        <v>12</v>
      </c>
      <c r="B715" s="1" t="s">
        <v>13693</v>
      </c>
      <c r="C715" s="1" t="s">
        <v>13698</v>
      </c>
      <c r="D715" s="1" t="s">
        <v>50</v>
      </c>
      <c r="E715" s="1" t="s">
        <v>51</v>
      </c>
      <c r="F715" s="1" t="s">
        <v>51</v>
      </c>
      <c r="G715" s="1" t="s">
        <v>52</v>
      </c>
      <c r="H715" s="1" t="s">
        <v>121</v>
      </c>
      <c r="I715" s="1" t="s">
        <v>84</v>
      </c>
      <c r="J715" s="1" t="s">
        <v>122</v>
      </c>
      <c r="K715" s="1" t="s">
        <v>13699</v>
      </c>
      <c r="L715" s="1"/>
      <c r="M715" s="20">
        <f t="shared" si="11"/>
        <v>1</v>
      </c>
    </row>
    <row r="716" spans="1:13" ht="20.100000000000001" customHeight="1" x14ac:dyDescent="0.15">
      <c r="A716" s="1" t="s">
        <v>12</v>
      </c>
      <c r="B716" s="1" t="s">
        <v>13693</v>
      </c>
      <c r="C716" s="1" t="s">
        <v>13700</v>
      </c>
      <c r="D716" s="1" t="s">
        <v>50</v>
      </c>
      <c r="E716" s="1" t="s">
        <v>51</v>
      </c>
      <c r="F716" s="1" t="s">
        <v>51</v>
      </c>
      <c r="G716" s="1" t="s">
        <v>52</v>
      </c>
      <c r="H716" s="1" t="s">
        <v>121</v>
      </c>
      <c r="I716" s="1" t="s">
        <v>84</v>
      </c>
      <c r="J716" s="1" t="s">
        <v>122</v>
      </c>
      <c r="K716" s="1" t="s">
        <v>13701</v>
      </c>
      <c r="L716" s="1"/>
      <c r="M716" s="20">
        <f t="shared" si="11"/>
        <v>1</v>
      </c>
    </row>
    <row r="717" spans="1:13" ht="20.100000000000001" customHeight="1" x14ac:dyDescent="0.15">
      <c r="A717" s="1" t="s">
        <v>12</v>
      </c>
      <c r="B717" s="1" t="s">
        <v>13693</v>
      </c>
      <c r="C717" s="1" t="s">
        <v>13702</v>
      </c>
      <c r="D717" s="1" t="s">
        <v>50</v>
      </c>
      <c r="E717" s="1" t="s">
        <v>51</v>
      </c>
      <c r="F717" s="1" t="s">
        <v>51</v>
      </c>
      <c r="G717" s="1" t="s">
        <v>52</v>
      </c>
      <c r="H717" s="1" t="s">
        <v>121</v>
      </c>
      <c r="I717" s="1" t="s">
        <v>84</v>
      </c>
      <c r="J717" s="1" t="s">
        <v>122</v>
      </c>
      <c r="K717" s="1" t="s">
        <v>13703</v>
      </c>
      <c r="L717" s="1"/>
      <c r="M717" s="20">
        <f t="shared" si="11"/>
        <v>1</v>
      </c>
    </row>
    <row r="718" spans="1:13" ht="20.100000000000001" customHeight="1" x14ac:dyDescent="0.15">
      <c r="A718" s="1" t="s">
        <v>12</v>
      </c>
      <c r="B718" s="1" t="s">
        <v>13693</v>
      </c>
      <c r="C718" s="1" t="s">
        <v>13704</v>
      </c>
      <c r="D718" s="1" t="s">
        <v>50</v>
      </c>
      <c r="E718" s="1" t="s">
        <v>51</v>
      </c>
      <c r="F718" s="1" t="s">
        <v>51</v>
      </c>
      <c r="G718" s="1" t="s">
        <v>52</v>
      </c>
      <c r="H718" s="1" t="s">
        <v>121</v>
      </c>
      <c r="I718" s="1" t="s">
        <v>84</v>
      </c>
      <c r="J718" s="1" t="s">
        <v>122</v>
      </c>
      <c r="K718" s="1" t="s">
        <v>13705</v>
      </c>
      <c r="L718" s="1"/>
      <c r="M718" s="20">
        <f t="shared" si="11"/>
        <v>1</v>
      </c>
    </row>
    <row r="719" spans="1:13" ht="20.100000000000001" customHeight="1" x14ac:dyDescent="0.15">
      <c r="A719" s="1" t="s">
        <v>12</v>
      </c>
      <c r="B719" s="1" t="s">
        <v>13693</v>
      </c>
      <c r="C719" s="1" t="s">
        <v>13706</v>
      </c>
      <c r="D719" s="1" t="s">
        <v>50</v>
      </c>
      <c r="E719" s="1" t="s">
        <v>51</v>
      </c>
      <c r="F719" s="1" t="s">
        <v>51</v>
      </c>
      <c r="G719" s="1" t="s">
        <v>52</v>
      </c>
      <c r="H719" s="1" t="s">
        <v>121</v>
      </c>
      <c r="I719" s="1" t="s">
        <v>84</v>
      </c>
      <c r="J719" s="1" t="s">
        <v>122</v>
      </c>
      <c r="K719" s="1" t="s">
        <v>13707</v>
      </c>
      <c r="L719" s="1"/>
      <c r="M719" s="20">
        <f t="shared" si="11"/>
        <v>1</v>
      </c>
    </row>
    <row r="720" spans="1:13" ht="20.100000000000001" customHeight="1" x14ac:dyDescent="0.15">
      <c r="A720" s="1" t="s">
        <v>12</v>
      </c>
      <c r="B720" s="1" t="s">
        <v>13693</v>
      </c>
      <c r="C720" s="1" t="s">
        <v>13708</v>
      </c>
      <c r="D720" s="1" t="s">
        <v>50</v>
      </c>
      <c r="E720" s="1" t="s">
        <v>51</v>
      </c>
      <c r="F720" s="1" t="s">
        <v>51</v>
      </c>
      <c r="G720" s="1" t="s">
        <v>52</v>
      </c>
      <c r="H720" s="1" t="s">
        <v>121</v>
      </c>
      <c r="I720" s="1" t="s">
        <v>84</v>
      </c>
      <c r="J720" s="1" t="s">
        <v>122</v>
      </c>
      <c r="K720" s="1" t="s">
        <v>13709</v>
      </c>
      <c r="L720" s="1"/>
      <c r="M720" s="20">
        <f t="shared" si="11"/>
        <v>1</v>
      </c>
    </row>
    <row r="721" spans="1:13" ht="20.100000000000001" customHeight="1" x14ac:dyDescent="0.15">
      <c r="A721" s="1" t="s">
        <v>12</v>
      </c>
      <c r="B721" s="1" t="s">
        <v>13693</v>
      </c>
      <c r="C721" s="1" t="s">
        <v>13710</v>
      </c>
      <c r="D721" s="1" t="s">
        <v>50</v>
      </c>
      <c r="E721" s="1" t="s">
        <v>51</v>
      </c>
      <c r="F721" s="1" t="s">
        <v>51</v>
      </c>
      <c r="G721" s="1" t="s">
        <v>52</v>
      </c>
      <c r="H721" s="1" t="s">
        <v>121</v>
      </c>
      <c r="I721" s="1" t="s">
        <v>84</v>
      </c>
      <c r="J721" s="1" t="s">
        <v>122</v>
      </c>
      <c r="K721" s="1" t="s">
        <v>13711</v>
      </c>
      <c r="L721" s="1"/>
      <c r="M721" s="20">
        <f t="shared" si="11"/>
        <v>1</v>
      </c>
    </row>
    <row r="722" spans="1:13" ht="20.100000000000001" customHeight="1" x14ac:dyDescent="0.15">
      <c r="A722" s="1" t="s">
        <v>12</v>
      </c>
      <c r="B722" s="1" t="s">
        <v>13693</v>
      </c>
      <c r="C722" s="1" t="s">
        <v>13712</v>
      </c>
      <c r="D722" s="1" t="s">
        <v>50</v>
      </c>
      <c r="E722" s="1" t="s">
        <v>51</v>
      </c>
      <c r="F722" s="1" t="s">
        <v>51</v>
      </c>
      <c r="G722" s="1" t="s">
        <v>52</v>
      </c>
      <c r="H722" s="1" t="s">
        <v>121</v>
      </c>
      <c r="I722" s="1" t="s">
        <v>84</v>
      </c>
      <c r="J722" s="1" t="s">
        <v>122</v>
      </c>
      <c r="K722" s="1" t="s">
        <v>13713</v>
      </c>
      <c r="L722" s="1"/>
      <c r="M722" s="20">
        <f t="shared" si="11"/>
        <v>1</v>
      </c>
    </row>
    <row r="723" spans="1:13" ht="20.100000000000001" customHeight="1" x14ac:dyDescent="0.15">
      <c r="A723" s="1" t="s">
        <v>12</v>
      </c>
      <c r="B723" s="1" t="s">
        <v>13693</v>
      </c>
      <c r="C723" s="1" t="s">
        <v>13714</v>
      </c>
      <c r="D723" s="1" t="s">
        <v>50</v>
      </c>
      <c r="E723" s="1" t="s">
        <v>51</v>
      </c>
      <c r="F723" s="1" t="s">
        <v>51</v>
      </c>
      <c r="G723" s="1" t="s">
        <v>52</v>
      </c>
      <c r="H723" s="1" t="s">
        <v>121</v>
      </c>
      <c r="I723" s="1" t="s">
        <v>84</v>
      </c>
      <c r="J723" s="1" t="s">
        <v>122</v>
      </c>
      <c r="K723" s="1" t="s">
        <v>13715</v>
      </c>
      <c r="L723" s="1"/>
      <c r="M723" s="20">
        <f t="shared" si="11"/>
        <v>1</v>
      </c>
    </row>
    <row r="724" spans="1:13" ht="20.100000000000001" customHeight="1" x14ac:dyDescent="0.15">
      <c r="A724" s="1" t="s">
        <v>12</v>
      </c>
      <c r="B724" s="1" t="s">
        <v>13693</v>
      </c>
      <c r="C724" s="1" t="s">
        <v>13716</v>
      </c>
      <c r="D724" s="1" t="s">
        <v>50</v>
      </c>
      <c r="E724" s="1" t="s">
        <v>51</v>
      </c>
      <c r="F724" s="1" t="s">
        <v>51</v>
      </c>
      <c r="G724" s="1" t="s">
        <v>52</v>
      </c>
      <c r="H724" s="1" t="s">
        <v>121</v>
      </c>
      <c r="I724" s="1" t="s">
        <v>84</v>
      </c>
      <c r="J724" s="1" t="s">
        <v>122</v>
      </c>
      <c r="K724" s="1" t="s">
        <v>13717</v>
      </c>
      <c r="L724" s="1"/>
      <c r="M724" s="20">
        <f t="shared" si="11"/>
        <v>1</v>
      </c>
    </row>
    <row r="725" spans="1:13" ht="20.100000000000001" customHeight="1" x14ac:dyDescent="0.15">
      <c r="A725" s="1" t="s">
        <v>12</v>
      </c>
      <c r="B725" s="1" t="s">
        <v>13693</v>
      </c>
      <c r="C725" s="1" t="s">
        <v>13718</v>
      </c>
      <c r="D725" s="1" t="s">
        <v>50</v>
      </c>
      <c r="E725" s="1" t="s">
        <v>51</v>
      </c>
      <c r="F725" s="1" t="s">
        <v>51</v>
      </c>
      <c r="G725" s="1" t="s">
        <v>52</v>
      </c>
      <c r="H725" s="1" t="s">
        <v>121</v>
      </c>
      <c r="I725" s="1" t="s">
        <v>84</v>
      </c>
      <c r="J725" s="1" t="s">
        <v>122</v>
      </c>
      <c r="K725" s="1" t="s">
        <v>13719</v>
      </c>
      <c r="L725" s="1"/>
      <c r="M725" s="20">
        <f t="shared" si="11"/>
        <v>1</v>
      </c>
    </row>
    <row r="726" spans="1:13" ht="20.100000000000001" customHeight="1" x14ac:dyDescent="0.15">
      <c r="A726" s="1" t="s">
        <v>12</v>
      </c>
      <c r="B726" s="1" t="s">
        <v>13693</v>
      </c>
      <c r="C726" s="1" t="s">
        <v>13720</v>
      </c>
      <c r="D726" s="1" t="s">
        <v>50</v>
      </c>
      <c r="E726" s="1" t="s">
        <v>51</v>
      </c>
      <c r="F726" s="1" t="s">
        <v>51</v>
      </c>
      <c r="G726" s="1" t="s">
        <v>52</v>
      </c>
      <c r="H726" s="1" t="s">
        <v>121</v>
      </c>
      <c r="I726" s="1" t="s">
        <v>84</v>
      </c>
      <c r="J726" s="1" t="s">
        <v>122</v>
      </c>
      <c r="K726" s="1" t="s">
        <v>13721</v>
      </c>
      <c r="L726" s="1"/>
      <c r="M726" s="20">
        <f t="shared" si="11"/>
        <v>1</v>
      </c>
    </row>
    <row r="727" spans="1:13" ht="20.100000000000001" customHeight="1" x14ac:dyDescent="0.15">
      <c r="A727" s="1" t="s">
        <v>12</v>
      </c>
      <c r="B727" s="1" t="s">
        <v>13693</v>
      </c>
      <c r="C727" s="1" t="s">
        <v>13722</v>
      </c>
      <c r="D727" s="1" t="s">
        <v>50</v>
      </c>
      <c r="E727" s="1" t="s">
        <v>51</v>
      </c>
      <c r="F727" s="1" t="s">
        <v>51</v>
      </c>
      <c r="G727" s="1" t="s">
        <v>52</v>
      </c>
      <c r="H727" s="1" t="s">
        <v>121</v>
      </c>
      <c r="I727" s="1" t="s">
        <v>84</v>
      </c>
      <c r="J727" s="1" t="s">
        <v>122</v>
      </c>
      <c r="K727" s="1" t="s">
        <v>13723</v>
      </c>
      <c r="L727" s="1"/>
      <c r="M727" s="20">
        <f t="shared" si="11"/>
        <v>1</v>
      </c>
    </row>
    <row r="728" spans="1:13" ht="20.100000000000001" customHeight="1" x14ac:dyDescent="0.15">
      <c r="A728" s="1" t="s">
        <v>12</v>
      </c>
      <c r="B728" s="1" t="s">
        <v>13693</v>
      </c>
      <c r="C728" s="1" t="s">
        <v>13724</v>
      </c>
      <c r="D728" s="1" t="s">
        <v>50</v>
      </c>
      <c r="E728" s="1" t="s">
        <v>51</v>
      </c>
      <c r="F728" s="1" t="s">
        <v>51</v>
      </c>
      <c r="G728" s="1" t="s">
        <v>52</v>
      </c>
      <c r="H728" s="1" t="s">
        <v>121</v>
      </c>
      <c r="I728" s="1" t="s">
        <v>84</v>
      </c>
      <c r="J728" s="1" t="s">
        <v>122</v>
      </c>
      <c r="K728" s="1" t="s">
        <v>13725</v>
      </c>
      <c r="L728" s="1"/>
      <c r="M728" s="20">
        <f t="shared" si="11"/>
        <v>1</v>
      </c>
    </row>
    <row r="729" spans="1:13" ht="20.100000000000001" customHeight="1" x14ac:dyDescent="0.15">
      <c r="A729" s="1" t="s">
        <v>12</v>
      </c>
      <c r="B729" s="1" t="s">
        <v>13693</v>
      </c>
      <c r="C729" s="1" t="s">
        <v>13726</v>
      </c>
      <c r="D729" s="1" t="s">
        <v>78</v>
      </c>
      <c r="E729" s="1" t="s">
        <v>51</v>
      </c>
      <c r="F729" s="1" t="s">
        <v>51</v>
      </c>
      <c r="G729" s="1" t="s">
        <v>52</v>
      </c>
      <c r="H729" s="1" t="s">
        <v>121</v>
      </c>
      <c r="I729" s="1" t="s">
        <v>84</v>
      </c>
      <c r="J729" s="1" t="s">
        <v>122</v>
      </c>
      <c r="K729" s="1" t="s">
        <v>13727</v>
      </c>
      <c r="L729" s="1"/>
      <c r="M729" s="20">
        <f t="shared" si="11"/>
        <v>1</v>
      </c>
    </row>
    <row r="730" spans="1:13" ht="20.100000000000001" customHeight="1" x14ac:dyDescent="0.15">
      <c r="A730" s="1" t="s">
        <v>12</v>
      </c>
      <c r="B730" s="1" t="s">
        <v>13693</v>
      </c>
      <c r="C730" s="1" t="s">
        <v>13728</v>
      </c>
      <c r="D730" s="1" t="s">
        <v>78</v>
      </c>
      <c r="E730" s="1" t="s">
        <v>51</v>
      </c>
      <c r="F730" s="1" t="s">
        <v>51</v>
      </c>
      <c r="G730" s="1" t="s">
        <v>52</v>
      </c>
      <c r="H730" s="1" t="s">
        <v>121</v>
      </c>
      <c r="I730" s="1" t="s">
        <v>84</v>
      </c>
      <c r="J730" s="1" t="s">
        <v>122</v>
      </c>
      <c r="K730" s="1" t="s">
        <v>13729</v>
      </c>
      <c r="L730" s="1"/>
      <c r="M730" s="20">
        <f t="shared" si="11"/>
        <v>1</v>
      </c>
    </row>
    <row r="731" spans="1:13" ht="20.100000000000001" customHeight="1" x14ac:dyDescent="0.15">
      <c r="A731" s="1" t="s">
        <v>12</v>
      </c>
      <c r="B731" s="1" t="s">
        <v>13693</v>
      </c>
      <c r="C731" s="1" t="s">
        <v>13730</v>
      </c>
      <c r="D731" s="1" t="s">
        <v>78</v>
      </c>
      <c r="E731" s="1" t="s">
        <v>51</v>
      </c>
      <c r="F731" s="1" t="s">
        <v>179</v>
      </c>
      <c r="G731" s="1" t="s">
        <v>82</v>
      </c>
      <c r="H731" s="1" t="s">
        <v>1151</v>
      </c>
      <c r="I731" s="1" t="s">
        <v>84</v>
      </c>
      <c r="J731" s="1" t="s">
        <v>7809</v>
      </c>
      <c r="K731" s="1" t="s">
        <v>13731</v>
      </c>
      <c r="L731" s="1"/>
      <c r="M731" s="20">
        <f t="shared" si="11"/>
        <v>0</v>
      </c>
    </row>
    <row r="732" spans="1:13" ht="20.100000000000001" customHeight="1" x14ac:dyDescent="0.15">
      <c r="A732" s="1" t="s">
        <v>12</v>
      </c>
      <c r="B732" s="1" t="s">
        <v>13693</v>
      </c>
      <c r="C732" s="1" t="s">
        <v>13732</v>
      </c>
      <c r="D732" s="1" t="s">
        <v>78</v>
      </c>
      <c r="E732" s="1" t="s">
        <v>51</v>
      </c>
      <c r="F732" s="1" t="s">
        <v>51</v>
      </c>
      <c r="G732" s="1" t="s">
        <v>52</v>
      </c>
      <c r="H732" s="1" t="s">
        <v>121</v>
      </c>
      <c r="I732" s="1" t="s">
        <v>84</v>
      </c>
      <c r="J732" s="1" t="s">
        <v>122</v>
      </c>
      <c r="K732" s="1" t="s">
        <v>13733</v>
      </c>
      <c r="L732" s="1"/>
      <c r="M732" s="20">
        <f t="shared" si="11"/>
        <v>1</v>
      </c>
    </row>
    <row r="733" spans="1:13" ht="20.100000000000001" customHeight="1" x14ac:dyDescent="0.15">
      <c r="A733" s="1" t="s">
        <v>12</v>
      </c>
      <c r="B733" s="1" t="s">
        <v>13693</v>
      </c>
      <c r="C733" s="1" t="s">
        <v>13734</v>
      </c>
      <c r="D733" s="1" t="s">
        <v>78</v>
      </c>
      <c r="E733" s="1" t="s">
        <v>51</v>
      </c>
      <c r="F733" s="1" t="s">
        <v>51</v>
      </c>
      <c r="G733" s="1" t="s">
        <v>52</v>
      </c>
      <c r="H733" s="1" t="s">
        <v>121</v>
      </c>
      <c r="I733" s="1" t="s">
        <v>84</v>
      </c>
      <c r="J733" s="1" t="s">
        <v>122</v>
      </c>
      <c r="K733" s="1" t="s">
        <v>13735</v>
      </c>
      <c r="L733" s="1"/>
      <c r="M733" s="20">
        <f t="shared" si="11"/>
        <v>1</v>
      </c>
    </row>
    <row r="734" spans="1:13" ht="20.100000000000001" customHeight="1" x14ac:dyDescent="0.15">
      <c r="A734" s="1" t="s">
        <v>12</v>
      </c>
      <c r="B734" s="1" t="s">
        <v>13693</v>
      </c>
      <c r="C734" s="1" t="s">
        <v>13736</v>
      </c>
      <c r="D734" s="1" t="s">
        <v>78</v>
      </c>
      <c r="E734" s="1" t="s">
        <v>51</v>
      </c>
      <c r="F734" s="1" t="s">
        <v>51</v>
      </c>
      <c r="G734" s="1" t="s">
        <v>52</v>
      </c>
      <c r="H734" s="1" t="s">
        <v>121</v>
      </c>
      <c r="I734" s="1" t="s">
        <v>84</v>
      </c>
      <c r="J734" s="1" t="s">
        <v>122</v>
      </c>
      <c r="K734" s="1" t="s">
        <v>13737</v>
      </c>
      <c r="L734" s="1"/>
      <c r="M734" s="20">
        <f t="shared" si="11"/>
        <v>1</v>
      </c>
    </row>
    <row r="735" spans="1:13" ht="20.100000000000001" customHeight="1" x14ac:dyDescent="0.15">
      <c r="A735" s="1" t="s">
        <v>12</v>
      </c>
      <c r="B735" s="1" t="s">
        <v>13693</v>
      </c>
      <c r="C735" s="1" t="s">
        <v>13738</v>
      </c>
      <c r="D735" s="1" t="s">
        <v>78</v>
      </c>
      <c r="E735" s="1" t="s">
        <v>51</v>
      </c>
      <c r="F735" s="1" t="s">
        <v>51</v>
      </c>
      <c r="G735" s="1" t="s">
        <v>52</v>
      </c>
      <c r="H735" s="1" t="s">
        <v>121</v>
      </c>
      <c r="I735" s="1" t="s">
        <v>84</v>
      </c>
      <c r="J735" s="1" t="s">
        <v>122</v>
      </c>
      <c r="K735" s="1" t="s">
        <v>13739</v>
      </c>
      <c r="L735" s="1"/>
      <c r="M735" s="20">
        <f t="shared" si="11"/>
        <v>1</v>
      </c>
    </row>
    <row r="736" spans="1:13" ht="20.100000000000001" customHeight="1" x14ac:dyDescent="0.15">
      <c r="A736" s="1" t="s">
        <v>12</v>
      </c>
      <c r="B736" s="1" t="s">
        <v>13693</v>
      </c>
      <c r="C736" s="1" t="s">
        <v>13740</v>
      </c>
      <c r="D736" s="1" t="s">
        <v>78</v>
      </c>
      <c r="E736" s="1" t="s">
        <v>51</v>
      </c>
      <c r="F736" s="1" t="s">
        <v>51</v>
      </c>
      <c r="G736" s="1" t="s">
        <v>52</v>
      </c>
      <c r="H736" s="1" t="s">
        <v>121</v>
      </c>
      <c r="I736" s="1" t="s">
        <v>84</v>
      </c>
      <c r="J736" s="1" t="s">
        <v>122</v>
      </c>
      <c r="K736" s="1" t="s">
        <v>13741</v>
      </c>
      <c r="L736" s="1"/>
      <c r="M736" s="20">
        <f t="shared" si="11"/>
        <v>1</v>
      </c>
    </row>
    <row r="737" spans="1:13" ht="20.100000000000001" customHeight="1" x14ac:dyDescent="0.15">
      <c r="A737" s="1" t="s">
        <v>12</v>
      </c>
      <c r="B737" s="1" t="s">
        <v>13693</v>
      </c>
      <c r="C737" s="1" t="s">
        <v>13742</v>
      </c>
      <c r="D737" s="1" t="s">
        <v>78</v>
      </c>
      <c r="E737" s="1" t="s">
        <v>51</v>
      </c>
      <c r="F737" s="1" t="s">
        <v>51</v>
      </c>
      <c r="G737" s="1" t="s">
        <v>52</v>
      </c>
      <c r="H737" s="1" t="s">
        <v>121</v>
      </c>
      <c r="I737" s="1" t="s">
        <v>84</v>
      </c>
      <c r="J737" s="1" t="s">
        <v>122</v>
      </c>
      <c r="K737" s="1" t="s">
        <v>13743</v>
      </c>
      <c r="L737" s="1"/>
      <c r="M737" s="20">
        <f t="shared" si="11"/>
        <v>1</v>
      </c>
    </row>
    <row r="738" spans="1:13" ht="20.100000000000001" customHeight="1" x14ac:dyDescent="0.15">
      <c r="A738" s="1" t="s">
        <v>12</v>
      </c>
      <c r="B738" s="1" t="s">
        <v>13693</v>
      </c>
      <c r="C738" s="1" t="s">
        <v>13744</v>
      </c>
      <c r="D738" s="1" t="s">
        <v>78</v>
      </c>
      <c r="E738" s="1" t="s">
        <v>51</v>
      </c>
      <c r="F738" s="1" t="s">
        <v>179</v>
      </c>
      <c r="G738" s="1" t="s">
        <v>82</v>
      </c>
      <c r="H738" s="1" t="s">
        <v>4727</v>
      </c>
      <c r="I738" s="1" t="s">
        <v>447</v>
      </c>
      <c r="J738" s="1" t="s">
        <v>10867</v>
      </c>
      <c r="K738" s="1" t="s">
        <v>13745</v>
      </c>
      <c r="L738" s="1"/>
      <c r="M738" s="20">
        <f t="shared" si="11"/>
        <v>0</v>
      </c>
    </row>
    <row r="739" spans="1:13" ht="20.100000000000001" customHeight="1" x14ac:dyDescent="0.15">
      <c r="A739" s="1" t="s">
        <v>12</v>
      </c>
      <c r="B739" s="1" t="s">
        <v>13693</v>
      </c>
      <c r="C739" s="1" t="s">
        <v>13746</v>
      </c>
      <c r="D739" s="1" t="s">
        <v>78</v>
      </c>
      <c r="E739" s="1" t="s">
        <v>51</v>
      </c>
      <c r="F739" s="1" t="s">
        <v>81</v>
      </c>
      <c r="G739" s="1" t="s">
        <v>82</v>
      </c>
      <c r="H739" s="1" t="s">
        <v>4727</v>
      </c>
      <c r="I739" s="1" t="s">
        <v>447</v>
      </c>
      <c r="J739" s="1" t="s">
        <v>10867</v>
      </c>
      <c r="K739" s="1" t="s">
        <v>13747</v>
      </c>
      <c r="L739" s="1"/>
      <c r="M739" s="20">
        <f t="shared" si="11"/>
        <v>0</v>
      </c>
    </row>
    <row r="740" spans="1:13" ht="20.100000000000001" customHeight="1" x14ac:dyDescent="0.15">
      <c r="A740" s="1" t="s">
        <v>12</v>
      </c>
      <c r="B740" s="1" t="s">
        <v>13693</v>
      </c>
      <c r="C740" s="1" t="s">
        <v>13748</v>
      </c>
      <c r="D740" s="1" t="s">
        <v>78</v>
      </c>
      <c r="E740" s="1" t="s">
        <v>51</v>
      </c>
      <c r="F740" s="1" t="s">
        <v>51</v>
      </c>
      <c r="G740" s="1" t="s">
        <v>52</v>
      </c>
      <c r="H740" s="1" t="s">
        <v>121</v>
      </c>
      <c r="I740" s="1" t="s">
        <v>84</v>
      </c>
      <c r="J740" s="1" t="s">
        <v>122</v>
      </c>
      <c r="K740" s="1" t="s">
        <v>13749</v>
      </c>
      <c r="L740" s="1"/>
      <c r="M740" s="20">
        <f t="shared" si="11"/>
        <v>1</v>
      </c>
    </row>
    <row r="741" spans="1:13" ht="20.100000000000001" customHeight="1" x14ac:dyDescent="0.15">
      <c r="A741" s="1" t="s">
        <v>12</v>
      </c>
      <c r="B741" s="1" t="s">
        <v>13693</v>
      </c>
      <c r="C741" s="1" t="s">
        <v>13750</v>
      </c>
      <c r="D741" s="1" t="s">
        <v>78</v>
      </c>
      <c r="E741" s="1" t="s">
        <v>51</v>
      </c>
      <c r="F741" s="1" t="s">
        <v>81</v>
      </c>
      <c r="G741" s="1" t="s">
        <v>82</v>
      </c>
      <c r="H741" s="1" t="s">
        <v>4727</v>
      </c>
      <c r="I741" s="1" t="s">
        <v>447</v>
      </c>
      <c r="J741" s="1" t="s">
        <v>10867</v>
      </c>
      <c r="K741" s="1" t="s">
        <v>13751</v>
      </c>
      <c r="L741" s="1"/>
      <c r="M741" s="20">
        <f t="shared" si="11"/>
        <v>0</v>
      </c>
    </row>
    <row r="742" spans="1:13" ht="20.100000000000001" customHeight="1" x14ac:dyDescent="0.15">
      <c r="A742" s="1" t="s">
        <v>12</v>
      </c>
      <c r="B742" s="1" t="s">
        <v>13693</v>
      </c>
      <c r="C742" s="1" t="s">
        <v>13752</v>
      </c>
      <c r="D742" s="1" t="s">
        <v>78</v>
      </c>
      <c r="E742" s="1" t="s">
        <v>51</v>
      </c>
      <c r="F742" s="1" t="s">
        <v>51</v>
      </c>
      <c r="G742" s="1" t="s">
        <v>52</v>
      </c>
      <c r="H742" s="1" t="s">
        <v>121</v>
      </c>
      <c r="I742" s="1" t="s">
        <v>84</v>
      </c>
      <c r="J742" s="1" t="s">
        <v>122</v>
      </c>
      <c r="K742" s="1" t="s">
        <v>13753</v>
      </c>
      <c r="L742" s="1"/>
      <c r="M742" s="20">
        <f t="shared" si="11"/>
        <v>1</v>
      </c>
    </row>
    <row r="743" spans="1:13" ht="20.100000000000001" customHeight="1" x14ac:dyDescent="0.15">
      <c r="A743" s="1" t="s">
        <v>12</v>
      </c>
      <c r="B743" s="1" t="s">
        <v>13693</v>
      </c>
      <c r="C743" s="1" t="s">
        <v>13754</v>
      </c>
      <c r="D743" s="1" t="s">
        <v>78</v>
      </c>
      <c r="E743" s="1" t="s">
        <v>51</v>
      </c>
      <c r="F743" s="1" t="s">
        <v>51</v>
      </c>
      <c r="G743" s="1" t="s">
        <v>52</v>
      </c>
      <c r="H743" s="1" t="s">
        <v>121</v>
      </c>
      <c r="I743" s="1" t="s">
        <v>84</v>
      </c>
      <c r="J743" s="1" t="s">
        <v>122</v>
      </c>
      <c r="K743" s="1" t="s">
        <v>13755</v>
      </c>
      <c r="L743" s="1"/>
      <c r="M743" s="20">
        <f t="shared" si="11"/>
        <v>1</v>
      </c>
    </row>
    <row r="744" spans="1:13" ht="20.100000000000001" customHeight="1" x14ac:dyDescent="0.15">
      <c r="A744" s="1" t="s">
        <v>12</v>
      </c>
      <c r="B744" s="1" t="s">
        <v>13693</v>
      </c>
      <c r="C744" s="1" t="s">
        <v>13756</v>
      </c>
      <c r="D744" s="1" t="s">
        <v>78</v>
      </c>
      <c r="E744" s="1" t="s">
        <v>51</v>
      </c>
      <c r="F744" s="1" t="s">
        <v>51</v>
      </c>
      <c r="G744" s="1" t="s">
        <v>52</v>
      </c>
      <c r="H744" s="1" t="s">
        <v>121</v>
      </c>
      <c r="I744" s="1" t="s">
        <v>84</v>
      </c>
      <c r="J744" s="1" t="s">
        <v>122</v>
      </c>
      <c r="K744" s="1" t="s">
        <v>13757</v>
      </c>
      <c r="L744" s="1"/>
      <c r="M744" s="20">
        <f t="shared" si="11"/>
        <v>1</v>
      </c>
    </row>
    <row r="745" spans="1:13" ht="20.100000000000001" customHeight="1" x14ac:dyDescent="0.15">
      <c r="A745" s="1" t="s">
        <v>12</v>
      </c>
      <c r="B745" s="1" t="s">
        <v>13693</v>
      </c>
      <c r="C745" s="1" t="s">
        <v>13758</v>
      </c>
      <c r="D745" s="1" t="s">
        <v>78</v>
      </c>
      <c r="E745" s="1" t="s">
        <v>51</v>
      </c>
      <c r="F745" s="1" t="s">
        <v>51</v>
      </c>
      <c r="G745" s="1" t="s">
        <v>52</v>
      </c>
      <c r="H745" s="1" t="s">
        <v>121</v>
      </c>
      <c r="I745" s="1" t="s">
        <v>84</v>
      </c>
      <c r="J745" s="1" t="s">
        <v>122</v>
      </c>
      <c r="K745" s="1" t="s">
        <v>13759</v>
      </c>
      <c r="L745" s="1"/>
      <c r="M745" s="20">
        <f t="shared" si="11"/>
        <v>1</v>
      </c>
    </row>
    <row r="746" spans="1:13" ht="20.100000000000001" customHeight="1" x14ac:dyDescent="0.15">
      <c r="A746" s="1" t="s">
        <v>12</v>
      </c>
      <c r="B746" s="1" t="s">
        <v>13693</v>
      </c>
      <c r="C746" s="1" t="s">
        <v>13760</v>
      </c>
      <c r="D746" s="1" t="s">
        <v>78</v>
      </c>
      <c r="E746" s="1" t="s">
        <v>51</v>
      </c>
      <c r="F746" s="1" t="s">
        <v>51</v>
      </c>
      <c r="G746" s="1" t="s">
        <v>52</v>
      </c>
      <c r="H746" s="1" t="s">
        <v>121</v>
      </c>
      <c r="I746" s="1" t="s">
        <v>84</v>
      </c>
      <c r="J746" s="1" t="s">
        <v>122</v>
      </c>
      <c r="K746" s="1" t="s">
        <v>13761</v>
      </c>
      <c r="L746" s="1"/>
      <c r="M746" s="20">
        <f t="shared" si="11"/>
        <v>1</v>
      </c>
    </row>
    <row r="747" spans="1:13" ht="20.100000000000001" customHeight="1" x14ac:dyDescent="0.15">
      <c r="A747" s="1" t="s">
        <v>12</v>
      </c>
      <c r="B747" s="1" t="s">
        <v>13693</v>
      </c>
      <c r="C747" s="1" t="s">
        <v>13762</v>
      </c>
      <c r="D747" s="1" t="s">
        <v>78</v>
      </c>
      <c r="E747" s="1" t="s">
        <v>51</v>
      </c>
      <c r="F747" s="1" t="s">
        <v>51</v>
      </c>
      <c r="G747" s="1" t="s">
        <v>52</v>
      </c>
      <c r="H747" s="1" t="s">
        <v>121</v>
      </c>
      <c r="I747" s="1" t="s">
        <v>84</v>
      </c>
      <c r="J747" s="1" t="s">
        <v>122</v>
      </c>
      <c r="K747" s="1" t="s">
        <v>13763</v>
      </c>
      <c r="L747" s="1"/>
      <c r="M747" s="20">
        <f t="shared" si="11"/>
        <v>1</v>
      </c>
    </row>
    <row r="748" spans="1:13" ht="20.100000000000001" customHeight="1" x14ac:dyDescent="0.15">
      <c r="A748" s="1" t="s">
        <v>12</v>
      </c>
      <c r="B748" s="1" t="s">
        <v>13693</v>
      </c>
      <c r="C748" s="1" t="s">
        <v>13764</v>
      </c>
      <c r="D748" s="1" t="s">
        <v>78</v>
      </c>
      <c r="E748" s="1" t="s">
        <v>51</v>
      </c>
      <c r="F748" s="1" t="s">
        <v>51</v>
      </c>
      <c r="G748" s="1" t="s">
        <v>52</v>
      </c>
      <c r="H748" s="1" t="s">
        <v>121</v>
      </c>
      <c r="I748" s="1" t="s">
        <v>84</v>
      </c>
      <c r="J748" s="1" t="s">
        <v>122</v>
      </c>
      <c r="K748" s="1" t="s">
        <v>13765</v>
      </c>
      <c r="L748" s="1"/>
      <c r="M748" s="20">
        <f t="shared" si="11"/>
        <v>1</v>
      </c>
    </row>
    <row r="749" spans="1:13" ht="20.100000000000001" customHeight="1" x14ac:dyDescent="0.15">
      <c r="A749" s="1" t="s">
        <v>12</v>
      </c>
      <c r="B749" s="1" t="s">
        <v>13693</v>
      </c>
      <c r="C749" s="1" t="s">
        <v>13766</v>
      </c>
      <c r="D749" s="1" t="s">
        <v>78</v>
      </c>
      <c r="E749" s="1" t="s">
        <v>51</v>
      </c>
      <c r="F749" s="1" t="s">
        <v>51</v>
      </c>
      <c r="G749" s="1" t="s">
        <v>52</v>
      </c>
      <c r="H749" s="1" t="s">
        <v>121</v>
      </c>
      <c r="I749" s="1" t="s">
        <v>84</v>
      </c>
      <c r="J749" s="1" t="s">
        <v>122</v>
      </c>
      <c r="K749" s="1" t="s">
        <v>13767</v>
      </c>
      <c r="L749" s="1"/>
      <c r="M749" s="20">
        <f t="shared" si="11"/>
        <v>1</v>
      </c>
    </row>
    <row r="750" spans="1:13" ht="20.100000000000001" customHeight="1" x14ac:dyDescent="0.15">
      <c r="A750" s="1" t="s">
        <v>12</v>
      </c>
      <c r="B750" s="1" t="s">
        <v>13693</v>
      </c>
      <c r="C750" s="1" t="s">
        <v>13768</v>
      </c>
      <c r="D750" s="1" t="s">
        <v>78</v>
      </c>
      <c r="E750" s="1" t="s">
        <v>51</v>
      </c>
      <c r="F750" s="1" t="s">
        <v>179</v>
      </c>
      <c r="G750" s="1" t="s">
        <v>82</v>
      </c>
      <c r="H750" s="1" t="s">
        <v>4727</v>
      </c>
      <c r="I750" s="1" t="s">
        <v>447</v>
      </c>
      <c r="J750" s="1" t="s">
        <v>10867</v>
      </c>
      <c r="K750" s="1" t="s">
        <v>13769</v>
      </c>
      <c r="L750" s="1"/>
      <c r="M750" s="20">
        <f t="shared" si="11"/>
        <v>0</v>
      </c>
    </row>
    <row r="751" spans="1:13" ht="20.100000000000001" customHeight="1" x14ac:dyDescent="0.15">
      <c r="A751" s="1" t="s">
        <v>12</v>
      </c>
      <c r="B751" s="1" t="s">
        <v>13693</v>
      </c>
      <c r="C751" s="1" t="s">
        <v>13770</v>
      </c>
      <c r="D751" s="1" t="s">
        <v>78</v>
      </c>
      <c r="E751" s="1" t="s">
        <v>51</v>
      </c>
      <c r="F751" s="1" t="s">
        <v>51</v>
      </c>
      <c r="G751" s="1" t="s">
        <v>52</v>
      </c>
      <c r="H751" s="1" t="s">
        <v>121</v>
      </c>
      <c r="I751" s="1" t="s">
        <v>84</v>
      </c>
      <c r="J751" s="1" t="s">
        <v>122</v>
      </c>
      <c r="K751" s="1" t="s">
        <v>13771</v>
      </c>
      <c r="L751" s="1"/>
      <c r="M751" s="20">
        <f t="shared" si="11"/>
        <v>1</v>
      </c>
    </row>
    <row r="752" spans="1:13" ht="20.100000000000001" customHeight="1" x14ac:dyDescent="0.15">
      <c r="A752" s="1" t="s">
        <v>12</v>
      </c>
      <c r="B752" s="1" t="s">
        <v>13693</v>
      </c>
      <c r="C752" s="1" t="s">
        <v>13772</v>
      </c>
      <c r="D752" s="1" t="s">
        <v>78</v>
      </c>
      <c r="E752" s="1" t="s">
        <v>51</v>
      </c>
      <c r="F752" s="1" t="s">
        <v>51</v>
      </c>
      <c r="G752" s="1" t="s">
        <v>52</v>
      </c>
      <c r="H752" s="1" t="s">
        <v>121</v>
      </c>
      <c r="I752" s="1" t="s">
        <v>84</v>
      </c>
      <c r="J752" s="1" t="s">
        <v>122</v>
      </c>
      <c r="K752" s="1" t="s">
        <v>13773</v>
      </c>
      <c r="L752" s="1"/>
      <c r="M752" s="20">
        <f t="shared" si="11"/>
        <v>1</v>
      </c>
    </row>
    <row r="753" spans="1:13" ht="20.100000000000001" customHeight="1" x14ac:dyDescent="0.15">
      <c r="A753" s="1" t="s">
        <v>12</v>
      </c>
      <c r="B753" s="1" t="s">
        <v>13693</v>
      </c>
      <c r="C753" s="1" t="s">
        <v>13774</v>
      </c>
      <c r="D753" s="1" t="s">
        <v>78</v>
      </c>
      <c r="E753" s="1" t="s">
        <v>51</v>
      </c>
      <c r="F753" s="1" t="s">
        <v>51</v>
      </c>
      <c r="G753" s="1" t="s">
        <v>52</v>
      </c>
      <c r="H753" s="1" t="s">
        <v>121</v>
      </c>
      <c r="I753" s="1" t="s">
        <v>84</v>
      </c>
      <c r="J753" s="1" t="s">
        <v>122</v>
      </c>
      <c r="K753" s="1" t="s">
        <v>13775</v>
      </c>
      <c r="L753" s="1"/>
      <c r="M753" s="20">
        <f t="shared" si="11"/>
        <v>1</v>
      </c>
    </row>
    <row r="754" spans="1:13" ht="20.100000000000001" customHeight="1" x14ac:dyDescent="0.15">
      <c r="A754" s="1" t="s">
        <v>12</v>
      </c>
      <c r="B754" s="1" t="s">
        <v>13693</v>
      </c>
      <c r="C754" s="1" t="s">
        <v>13776</v>
      </c>
      <c r="D754" s="1" t="s">
        <v>78</v>
      </c>
      <c r="E754" s="1" t="s">
        <v>51</v>
      </c>
      <c r="F754" s="1" t="s">
        <v>51</v>
      </c>
      <c r="G754" s="1" t="s">
        <v>52</v>
      </c>
      <c r="H754" s="1" t="s">
        <v>121</v>
      </c>
      <c r="I754" s="1" t="s">
        <v>84</v>
      </c>
      <c r="J754" s="1" t="s">
        <v>122</v>
      </c>
      <c r="K754" s="1" t="s">
        <v>13777</v>
      </c>
      <c r="L754" s="1"/>
      <c r="M754" s="20">
        <f t="shared" si="11"/>
        <v>1</v>
      </c>
    </row>
    <row r="755" spans="1:13" ht="20.100000000000001" customHeight="1" x14ac:dyDescent="0.15">
      <c r="A755" s="1" t="s">
        <v>12</v>
      </c>
      <c r="B755" s="1" t="s">
        <v>13693</v>
      </c>
      <c r="C755" s="1" t="s">
        <v>13778</v>
      </c>
      <c r="D755" s="1" t="s">
        <v>78</v>
      </c>
      <c r="E755" s="1" t="s">
        <v>51</v>
      </c>
      <c r="F755" s="1" t="s">
        <v>51</v>
      </c>
      <c r="G755" s="1" t="s">
        <v>52</v>
      </c>
      <c r="H755" s="1" t="s">
        <v>121</v>
      </c>
      <c r="I755" s="1" t="s">
        <v>84</v>
      </c>
      <c r="J755" s="1" t="s">
        <v>122</v>
      </c>
      <c r="K755" s="1" t="s">
        <v>13779</v>
      </c>
      <c r="L755" s="1"/>
      <c r="M755" s="20">
        <f t="shared" si="11"/>
        <v>1</v>
      </c>
    </row>
    <row r="756" spans="1:13" ht="20.100000000000001" customHeight="1" x14ac:dyDescent="0.15">
      <c r="A756" s="1" t="s">
        <v>12</v>
      </c>
      <c r="B756" s="1" t="s">
        <v>13693</v>
      </c>
      <c r="C756" s="1" t="s">
        <v>13780</v>
      </c>
      <c r="D756" s="1" t="s">
        <v>78</v>
      </c>
      <c r="E756" s="1" t="s">
        <v>51</v>
      </c>
      <c r="F756" s="1" t="s">
        <v>51</v>
      </c>
      <c r="G756" s="1" t="s">
        <v>52</v>
      </c>
      <c r="H756" s="1" t="s">
        <v>121</v>
      </c>
      <c r="I756" s="1" t="s">
        <v>84</v>
      </c>
      <c r="J756" s="1" t="s">
        <v>122</v>
      </c>
      <c r="K756" s="1" t="s">
        <v>13781</v>
      </c>
      <c r="L756" s="1"/>
      <c r="M756" s="20">
        <f t="shared" si="11"/>
        <v>1</v>
      </c>
    </row>
    <row r="757" spans="1:13" ht="20.100000000000001" customHeight="1" x14ac:dyDescent="0.15">
      <c r="A757" s="1" t="s">
        <v>12</v>
      </c>
      <c r="B757" s="1" t="s">
        <v>13693</v>
      </c>
      <c r="C757" s="1" t="s">
        <v>13782</v>
      </c>
      <c r="D757" s="1" t="s">
        <v>78</v>
      </c>
      <c r="E757" s="1" t="s">
        <v>51</v>
      </c>
      <c r="F757" s="1" t="s">
        <v>81</v>
      </c>
      <c r="G757" s="1" t="s">
        <v>82</v>
      </c>
      <c r="H757" s="1" t="s">
        <v>4727</v>
      </c>
      <c r="I757" s="1" t="s">
        <v>447</v>
      </c>
      <c r="J757" s="1" t="s">
        <v>10867</v>
      </c>
      <c r="K757" s="1" t="s">
        <v>13783</v>
      </c>
      <c r="L757" s="1"/>
      <c r="M757" s="20">
        <f t="shared" si="11"/>
        <v>0</v>
      </c>
    </row>
    <row r="758" spans="1:13" ht="20.100000000000001" customHeight="1" x14ac:dyDescent="0.15">
      <c r="A758" s="1" t="s">
        <v>12</v>
      </c>
      <c r="B758" s="1" t="s">
        <v>13693</v>
      </c>
      <c r="C758" s="1" t="s">
        <v>13784</v>
      </c>
      <c r="D758" s="1" t="s">
        <v>78</v>
      </c>
      <c r="E758" s="1" t="s">
        <v>51</v>
      </c>
      <c r="F758" s="1" t="s">
        <v>51</v>
      </c>
      <c r="G758" s="1" t="s">
        <v>52</v>
      </c>
      <c r="H758" s="1" t="s">
        <v>121</v>
      </c>
      <c r="I758" s="1" t="s">
        <v>84</v>
      </c>
      <c r="J758" s="1" t="s">
        <v>122</v>
      </c>
      <c r="K758" s="1" t="s">
        <v>13785</v>
      </c>
      <c r="L758" s="1"/>
      <c r="M758" s="20">
        <f t="shared" si="11"/>
        <v>1</v>
      </c>
    </row>
    <row r="759" spans="1:13" ht="20.100000000000001" customHeight="1" x14ac:dyDescent="0.15">
      <c r="A759" s="1" t="s">
        <v>12</v>
      </c>
      <c r="B759" s="1" t="s">
        <v>13693</v>
      </c>
      <c r="C759" s="1" t="s">
        <v>13786</v>
      </c>
      <c r="D759" s="1" t="s">
        <v>78</v>
      </c>
      <c r="E759" s="1" t="s">
        <v>51</v>
      </c>
      <c r="F759" s="1" t="s">
        <v>179</v>
      </c>
      <c r="G759" s="1" t="s">
        <v>82</v>
      </c>
      <c r="H759" s="1" t="s">
        <v>4727</v>
      </c>
      <c r="I759" s="1" t="s">
        <v>447</v>
      </c>
      <c r="J759" s="1" t="s">
        <v>10867</v>
      </c>
      <c r="K759" s="1" t="s">
        <v>13787</v>
      </c>
      <c r="L759" s="1"/>
      <c r="M759" s="20">
        <f t="shared" si="11"/>
        <v>0</v>
      </c>
    </row>
    <row r="760" spans="1:13" ht="20.100000000000001" customHeight="1" x14ac:dyDescent="0.15">
      <c r="A760" s="1" t="s">
        <v>12</v>
      </c>
      <c r="B760" s="1" t="s">
        <v>13693</v>
      </c>
      <c r="C760" s="1" t="s">
        <v>13788</v>
      </c>
      <c r="D760" s="1" t="s">
        <v>78</v>
      </c>
      <c r="E760" s="1" t="s">
        <v>51</v>
      </c>
      <c r="F760" s="1" t="s">
        <v>179</v>
      </c>
      <c r="G760" s="1" t="s">
        <v>82</v>
      </c>
      <c r="H760" s="1" t="s">
        <v>4727</v>
      </c>
      <c r="I760" s="1" t="s">
        <v>447</v>
      </c>
      <c r="J760" s="1" t="s">
        <v>10867</v>
      </c>
      <c r="K760" s="1" t="s">
        <v>13789</v>
      </c>
      <c r="L760" s="1"/>
      <c r="M760" s="20">
        <f t="shared" si="11"/>
        <v>0</v>
      </c>
    </row>
    <row r="761" spans="1:13" ht="20.100000000000001" customHeight="1" x14ac:dyDescent="0.15">
      <c r="A761" s="1" t="s">
        <v>12</v>
      </c>
      <c r="B761" s="1" t="s">
        <v>13693</v>
      </c>
      <c r="C761" s="1" t="s">
        <v>13790</v>
      </c>
      <c r="D761" s="1" t="s">
        <v>78</v>
      </c>
      <c r="E761" s="1" t="s">
        <v>51</v>
      </c>
      <c r="F761" s="1" t="s">
        <v>51</v>
      </c>
      <c r="G761" s="1" t="s">
        <v>52</v>
      </c>
      <c r="H761" s="1" t="s">
        <v>121</v>
      </c>
      <c r="I761" s="1" t="s">
        <v>84</v>
      </c>
      <c r="J761" s="1" t="s">
        <v>122</v>
      </c>
      <c r="K761" s="1" t="s">
        <v>13791</v>
      </c>
      <c r="L761" s="1"/>
      <c r="M761" s="20">
        <f t="shared" si="11"/>
        <v>1</v>
      </c>
    </row>
    <row r="762" spans="1:13" ht="20.100000000000001" customHeight="1" x14ac:dyDescent="0.15">
      <c r="A762" s="1" t="s">
        <v>12</v>
      </c>
      <c r="B762" s="1" t="s">
        <v>13693</v>
      </c>
      <c r="C762" s="1" t="s">
        <v>13792</v>
      </c>
      <c r="D762" s="1" t="s">
        <v>78</v>
      </c>
      <c r="E762" s="1" t="s">
        <v>51</v>
      </c>
      <c r="F762" s="1" t="s">
        <v>179</v>
      </c>
      <c r="G762" s="1" t="s">
        <v>82</v>
      </c>
      <c r="H762" s="1" t="s">
        <v>4727</v>
      </c>
      <c r="I762" s="1" t="s">
        <v>447</v>
      </c>
      <c r="J762" s="1" t="s">
        <v>10867</v>
      </c>
      <c r="K762" s="1" t="s">
        <v>13793</v>
      </c>
      <c r="L762" s="1"/>
      <c r="M762" s="20">
        <f t="shared" si="11"/>
        <v>0</v>
      </c>
    </row>
    <row r="763" spans="1:13" ht="20.100000000000001" customHeight="1" x14ac:dyDescent="0.15">
      <c r="A763" s="1" t="s">
        <v>12</v>
      </c>
      <c r="B763" s="1" t="s">
        <v>13693</v>
      </c>
      <c r="C763" s="1" t="s">
        <v>13794</v>
      </c>
      <c r="D763" s="1" t="s">
        <v>78</v>
      </c>
      <c r="E763" s="1" t="s">
        <v>51</v>
      </c>
      <c r="F763" s="1" t="s">
        <v>51</v>
      </c>
      <c r="G763" s="1" t="s">
        <v>52</v>
      </c>
      <c r="H763" s="1" t="s">
        <v>121</v>
      </c>
      <c r="I763" s="1" t="s">
        <v>84</v>
      </c>
      <c r="J763" s="1" t="s">
        <v>122</v>
      </c>
      <c r="K763" s="1" t="s">
        <v>13795</v>
      </c>
      <c r="L763" s="1"/>
      <c r="M763" s="20">
        <f t="shared" si="11"/>
        <v>1</v>
      </c>
    </row>
    <row r="764" spans="1:13" ht="20.100000000000001" customHeight="1" x14ac:dyDescent="0.15">
      <c r="A764" s="1" t="s">
        <v>12</v>
      </c>
      <c r="B764" s="1" t="s">
        <v>13693</v>
      </c>
      <c r="C764" s="1" t="s">
        <v>13796</v>
      </c>
      <c r="D764" s="1" t="s">
        <v>78</v>
      </c>
      <c r="E764" s="1" t="s">
        <v>51</v>
      </c>
      <c r="F764" s="1" t="s">
        <v>179</v>
      </c>
      <c r="G764" s="1" t="s">
        <v>82</v>
      </c>
      <c r="H764" s="1" t="s">
        <v>4727</v>
      </c>
      <c r="I764" s="1" t="s">
        <v>447</v>
      </c>
      <c r="J764" s="1" t="s">
        <v>10867</v>
      </c>
      <c r="K764" s="1" t="s">
        <v>13797</v>
      </c>
      <c r="L764" s="1"/>
      <c r="M764" s="20">
        <f t="shared" si="11"/>
        <v>0</v>
      </c>
    </row>
    <row r="765" spans="1:13" ht="20.100000000000001" customHeight="1" x14ac:dyDescent="0.15">
      <c r="A765" s="1" t="s">
        <v>12</v>
      </c>
      <c r="B765" s="1" t="s">
        <v>13693</v>
      </c>
      <c r="C765" s="1" t="s">
        <v>13798</v>
      </c>
      <c r="D765" s="1" t="s">
        <v>78</v>
      </c>
      <c r="E765" s="1" t="s">
        <v>51</v>
      </c>
      <c r="F765" s="1" t="s">
        <v>51</v>
      </c>
      <c r="G765" s="1" t="s">
        <v>52</v>
      </c>
      <c r="H765" s="1" t="s">
        <v>121</v>
      </c>
      <c r="I765" s="1" t="s">
        <v>84</v>
      </c>
      <c r="J765" s="1" t="s">
        <v>122</v>
      </c>
      <c r="K765" s="1" t="s">
        <v>13799</v>
      </c>
      <c r="L765" s="1"/>
      <c r="M765" s="20">
        <f t="shared" si="11"/>
        <v>1</v>
      </c>
    </row>
    <row r="766" spans="1:13" ht="20.100000000000001" customHeight="1" x14ac:dyDescent="0.15">
      <c r="A766" s="1" t="s">
        <v>12</v>
      </c>
      <c r="B766" s="1" t="s">
        <v>13693</v>
      </c>
      <c r="C766" s="1" t="s">
        <v>13800</v>
      </c>
      <c r="D766" s="1" t="s">
        <v>78</v>
      </c>
      <c r="E766" s="1" t="s">
        <v>51</v>
      </c>
      <c r="F766" s="1" t="s">
        <v>51</v>
      </c>
      <c r="G766" s="1" t="s">
        <v>52</v>
      </c>
      <c r="H766" s="1" t="s">
        <v>121</v>
      </c>
      <c r="I766" s="1" t="s">
        <v>84</v>
      </c>
      <c r="J766" s="1" t="s">
        <v>122</v>
      </c>
      <c r="K766" s="1" t="s">
        <v>13801</v>
      </c>
      <c r="L766" s="1"/>
      <c r="M766" s="20">
        <f t="shared" si="11"/>
        <v>1</v>
      </c>
    </row>
    <row r="767" spans="1:13" ht="20.100000000000001" customHeight="1" x14ac:dyDescent="0.15">
      <c r="A767" s="1" t="s">
        <v>12</v>
      </c>
      <c r="B767" s="1" t="s">
        <v>13693</v>
      </c>
      <c r="C767" s="1" t="s">
        <v>13802</v>
      </c>
      <c r="D767" s="1" t="s">
        <v>78</v>
      </c>
      <c r="E767" s="1" t="s">
        <v>51</v>
      </c>
      <c r="F767" s="1" t="s">
        <v>51</v>
      </c>
      <c r="G767" s="1" t="s">
        <v>82</v>
      </c>
      <c r="H767" s="1" t="s">
        <v>207</v>
      </c>
      <c r="I767" s="1" t="s">
        <v>84</v>
      </c>
      <c r="J767" s="1" t="s">
        <v>448</v>
      </c>
      <c r="K767" s="1" t="s">
        <v>13803</v>
      </c>
      <c r="L767" s="1"/>
      <c r="M767" s="20">
        <f t="shared" si="11"/>
        <v>1</v>
      </c>
    </row>
    <row r="768" spans="1:13" ht="20.100000000000001" customHeight="1" x14ac:dyDescent="0.15">
      <c r="A768" s="1" t="s">
        <v>12</v>
      </c>
      <c r="B768" s="1" t="s">
        <v>13693</v>
      </c>
      <c r="C768" s="1" t="s">
        <v>13804</v>
      </c>
      <c r="D768" s="1" t="s">
        <v>849</v>
      </c>
      <c r="E768" s="1" t="s">
        <v>51</v>
      </c>
      <c r="F768" s="1" t="s">
        <v>10720</v>
      </c>
      <c r="G768" s="1" t="s">
        <v>52</v>
      </c>
      <c r="H768" s="1" t="s">
        <v>121</v>
      </c>
      <c r="I768" s="1" t="s">
        <v>84</v>
      </c>
      <c r="J768" s="1" t="s">
        <v>122</v>
      </c>
      <c r="K768" s="1" t="s">
        <v>13805</v>
      </c>
      <c r="L768" s="1"/>
      <c r="M768" s="20">
        <f t="shared" si="11"/>
        <v>0</v>
      </c>
    </row>
    <row r="769" spans="1:13" ht="20.100000000000001" customHeight="1" x14ac:dyDescent="0.15">
      <c r="A769" s="1" t="s">
        <v>12</v>
      </c>
      <c r="B769" s="1" t="s">
        <v>5792</v>
      </c>
      <c r="C769" s="1" t="s">
        <v>13806</v>
      </c>
      <c r="D769" s="1" t="s">
        <v>50</v>
      </c>
      <c r="E769" s="1" t="s">
        <v>51</v>
      </c>
      <c r="F769" s="1" t="s">
        <v>51</v>
      </c>
      <c r="G769" s="1" t="s">
        <v>52</v>
      </c>
      <c r="H769" s="1" t="s">
        <v>739</v>
      </c>
      <c r="I769" s="1" t="s">
        <v>1230</v>
      </c>
      <c r="J769" s="1" t="s">
        <v>122</v>
      </c>
      <c r="K769" s="1" t="s">
        <v>13807</v>
      </c>
      <c r="L769" s="1"/>
      <c r="M769" s="20">
        <f t="shared" si="11"/>
        <v>1</v>
      </c>
    </row>
    <row r="770" spans="1:13" ht="20.100000000000001" customHeight="1" x14ac:dyDescent="0.15">
      <c r="A770" s="1" t="s">
        <v>12</v>
      </c>
      <c r="B770" s="1" t="s">
        <v>5792</v>
      </c>
      <c r="C770" s="1" t="s">
        <v>13808</v>
      </c>
      <c r="D770" s="1" t="s">
        <v>50</v>
      </c>
      <c r="E770" s="1" t="s">
        <v>51</v>
      </c>
      <c r="F770" s="1" t="s">
        <v>51</v>
      </c>
      <c r="G770" s="1" t="s">
        <v>52</v>
      </c>
      <c r="H770" s="1" t="s">
        <v>739</v>
      </c>
      <c r="I770" s="1" t="s">
        <v>1230</v>
      </c>
      <c r="J770" s="1" t="s">
        <v>122</v>
      </c>
      <c r="K770" s="1" t="s">
        <v>13809</v>
      </c>
      <c r="L770" s="1"/>
      <c r="M770" s="20">
        <f t="shared" si="11"/>
        <v>1</v>
      </c>
    </row>
    <row r="771" spans="1:13" ht="20.100000000000001" customHeight="1" x14ac:dyDescent="0.15">
      <c r="A771" s="1" t="s">
        <v>12</v>
      </c>
      <c r="B771" s="1" t="s">
        <v>5792</v>
      </c>
      <c r="C771" s="1" t="s">
        <v>13810</v>
      </c>
      <c r="D771" s="1" t="s">
        <v>50</v>
      </c>
      <c r="E771" s="1" t="s">
        <v>51</v>
      </c>
      <c r="F771" s="1" t="s">
        <v>51</v>
      </c>
      <c r="G771" s="1" t="s">
        <v>52</v>
      </c>
      <c r="H771" s="1" t="s">
        <v>739</v>
      </c>
      <c r="I771" s="1" t="s">
        <v>1230</v>
      </c>
      <c r="J771" s="1" t="s">
        <v>122</v>
      </c>
      <c r="K771" s="1" t="s">
        <v>13811</v>
      </c>
      <c r="L771" s="1"/>
      <c r="M771" s="20">
        <f t="shared" ref="M771:M834" si="12">IF(F771="○",1,0)</f>
        <v>1</v>
      </c>
    </row>
    <row r="772" spans="1:13" ht="20.100000000000001" customHeight="1" x14ac:dyDescent="0.15">
      <c r="A772" s="1" t="s">
        <v>12</v>
      </c>
      <c r="B772" s="1" t="s">
        <v>5792</v>
      </c>
      <c r="C772" s="1" t="s">
        <v>13812</v>
      </c>
      <c r="D772" s="1" t="s">
        <v>50</v>
      </c>
      <c r="E772" s="1" t="s">
        <v>51</v>
      </c>
      <c r="F772" s="1" t="s">
        <v>51</v>
      </c>
      <c r="G772" s="1" t="s">
        <v>52</v>
      </c>
      <c r="H772" s="1" t="s">
        <v>739</v>
      </c>
      <c r="I772" s="1" t="s">
        <v>1230</v>
      </c>
      <c r="J772" s="1" t="s">
        <v>122</v>
      </c>
      <c r="K772" s="1" t="s">
        <v>13813</v>
      </c>
      <c r="L772" s="1"/>
      <c r="M772" s="20">
        <f t="shared" si="12"/>
        <v>1</v>
      </c>
    </row>
    <row r="773" spans="1:13" ht="20.100000000000001" customHeight="1" x14ac:dyDescent="0.15">
      <c r="A773" s="1" t="s">
        <v>12</v>
      </c>
      <c r="B773" s="1" t="s">
        <v>5792</v>
      </c>
      <c r="C773" s="1" t="s">
        <v>13814</v>
      </c>
      <c r="D773" s="1" t="s">
        <v>50</v>
      </c>
      <c r="E773" s="1" t="s">
        <v>51</v>
      </c>
      <c r="F773" s="1" t="s">
        <v>51</v>
      </c>
      <c r="G773" s="1" t="s">
        <v>52</v>
      </c>
      <c r="H773" s="1" t="s">
        <v>739</v>
      </c>
      <c r="I773" s="1" t="s">
        <v>1230</v>
      </c>
      <c r="J773" s="1" t="s">
        <v>122</v>
      </c>
      <c r="K773" s="1" t="s">
        <v>13815</v>
      </c>
      <c r="L773" s="1"/>
      <c r="M773" s="20">
        <f t="shared" si="12"/>
        <v>1</v>
      </c>
    </row>
    <row r="774" spans="1:13" ht="20.100000000000001" customHeight="1" x14ac:dyDescent="0.15">
      <c r="A774" s="1" t="s">
        <v>12</v>
      </c>
      <c r="B774" s="1" t="s">
        <v>5792</v>
      </c>
      <c r="C774" s="1" t="s">
        <v>13816</v>
      </c>
      <c r="D774" s="1" t="s">
        <v>50</v>
      </c>
      <c r="E774" s="1" t="s">
        <v>51</v>
      </c>
      <c r="F774" s="1" t="s">
        <v>51</v>
      </c>
      <c r="G774" s="1" t="s">
        <v>52</v>
      </c>
      <c r="H774" s="1" t="s">
        <v>739</v>
      </c>
      <c r="I774" s="1" t="s">
        <v>1230</v>
      </c>
      <c r="J774" s="1" t="s">
        <v>122</v>
      </c>
      <c r="K774" s="1" t="s">
        <v>13817</v>
      </c>
      <c r="L774" s="1"/>
      <c r="M774" s="20">
        <f t="shared" si="12"/>
        <v>1</v>
      </c>
    </row>
    <row r="775" spans="1:13" ht="20.100000000000001" customHeight="1" x14ac:dyDescent="0.15">
      <c r="A775" s="1" t="s">
        <v>12</v>
      </c>
      <c r="B775" s="1" t="s">
        <v>5792</v>
      </c>
      <c r="C775" s="1" t="s">
        <v>13818</v>
      </c>
      <c r="D775" s="1" t="s">
        <v>50</v>
      </c>
      <c r="E775" s="1" t="s">
        <v>51</v>
      </c>
      <c r="F775" s="1" t="s">
        <v>51</v>
      </c>
      <c r="G775" s="1" t="s">
        <v>52</v>
      </c>
      <c r="H775" s="1" t="s">
        <v>739</v>
      </c>
      <c r="I775" s="1" t="s">
        <v>1230</v>
      </c>
      <c r="J775" s="1" t="s">
        <v>122</v>
      </c>
      <c r="K775" s="1" t="s">
        <v>13819</v>
      </c>
      <c r="L775" s="1"/>
      <c r="M775" s="20">
        <f t="shared" si="12"/>
        <v>1</v>
      </c>
    </row>
    <row r="776" spans="1:13" ht="20.100000000000001" customHeight="1" x14ac:dyDescent="0.15">
      <c r="A776" s="1" t="s">
        <v>12</v>
      </c>
      <c r="B776" s="1" t="s">
        <v>5792</v>
      </c>
      <c r="C776" s="1" t="s">
        <v>13820</v>
      </c>
      <c r="D776" s="1" t="s">
        <v>50</v>
      </c>
      <c r="E776" s="1" t="s">
        <v>51</v>
      </c>
      <c r="F776" s="1" t="s">
        <v>51</v>
      </c>
      <c r="G776" s="1" t="s">
        <v>52</v>
      </c>
      <c r="H776" s="1" t="s">
        <v>739</v>
      </c>
      <c r="I776" s="1" t="s">
        <v>1230</v>
      </c>
      <c r="J776" s="1" t="s">
        <v>122</v>
      </c>
      <c r="K776" s="1" t="s">
        <v>13821</v>
      </c>
      <c r="L776" s="1"/>
      <c r="M776" s="20">
        <f t="shared" si="12"/>
        <v>1</v>
      </c>
    </row>
    <row r="777" spans="1:13" ht="20.100000000000001" customHeight="1" x14ac:dyDescent="0.15">
      <c r="A777" s="1" t="s">
        <v>12</v>
      </c>
      <c r="B777" s="1" t="s">
        <v>5792</v>
      </c>
      <c r="C777" s="1" t="s">
        <v>13822</v>
      </c>
      <c r="D777" s="1" t="s">
        <v>50</v>
      </c>
      <c r="E777" s="1" t="s">
        <v>51</v>
      </c>
      <c r="F777" s="1" t="s">
        <v>51</v>
      </c>
      <c r="G777" s="1" t="s">
        <v>52</v>
      </c>
      <c r="H777" s="1" t="s">
        <v>739</v>
      </c>
      <c r="I777" s="1" t="s">
        <v>1230</v>
      </c>
      <c r="J777" s="1" t="s">
        <v>122</v>
      </c>
      <c r="K777" s="1" t="s">
        <v>13823</v>
      </c>
      <c r="L777" s="1"/>
      <c r="M777" s="20">
        <f t="shared" si="12"/>
        <v>1</v>
      </c>
    </row>
    <row r="778" spans="1:13" ht="20.100000000000001" customHeight="1" x14ac:dyDescent="0.15">
      <c r="A778" s="1" t="s">
        <v>12</v>
      </c>
      <c r="B778" s="1" t="s">
        <v>5792</v>
      </c>
      <c r="C778" s="1" t="s">
        <v>13824</v>
      </c>
      <c r="D778" s="1" t="s">
        <v>50</v>
      </c>
      <c r="E778" s="1" t="s">
        <v>51</v>
      </c>
      <c r="F778" s="1" t="s">
        <v>51</v>
      </c>
      <c r="G778" s="1" t="s">
        <v>52</v>
      </c>
      <c r="H778" s="1" t="s">
        <v>739</v>
      </c>
      <c r="I778" s="1" t="s">
        <v>1230</v>
      </c>
      <c r="J778" s="1" t="s">
        <v>122</v>
      </c>
      <c r="K778" s="1" t="s">
        <v>13825</v>
      </c>
      <c r="L778" s="1"/>
      <c r="M778" s="20">
        <f t="shared" si="12"/>
        <v>1</v>
      </c>
    </row>
    <row r="779" spans="1:13" ht="20.100000000000001" customHeight="1" x14ac:dyDescent="0.15">
      <c r="A779" s="1" t="s">
        <v>12</v>
      </c>
      <c r="B779" s="1" t="s">
        <v>5792</v>
      </c>
      <c r="C779" s="1" t="s">
        <v>13826</v>
      </c>
      <c r="D779" s="1" t="s">
        <v>78</v>
      </c>
      <c r="E779" s="1" t="s">
        <v>51</v>
      </c>
      <c r="F779" s="1" t="s">
        <v>179</v>
      </c>
      <c r="G779" s="1" t="s">
        <v>82</v>
      </c>
      <c r="H779" s="1" t="s">
        <v>2234</v>
      </c>
      <c r="I779" s="1" t="s">
        <v>84</v>
      </c>
      <c r="J779" s="1" t="s">
        <v>182</v>
      </c>
      <c r="K779" s="1" t="s">
        <v>13827</v>
      </c>
      <c r="L779" s="1"/>
      <c r="M779" s="20">
        <f t="shared" si="12"/>
        <v>0</v>
      </c>
    </row>
    <row r="780" spans="1:13" ht="20.100000000000001" customHeight="1" x14ac:dyDescent="0.15">
      <c r="A780" s="1" t="s">
        <v>12</v>
      </c>
      <c r="B780" s="1" t="s">
        <v>5792</v>
      </c>
      <c r="C780" s="1" t="s">
        <v>13828</v>
      </c>
      <c r="D780" s="1" t="s">
        <v>78</v>
      </c>
      <c r="E780" s="1" t="s">
        <v>51</v>
      </c>
      <c r="F780" s="1" t="s">
        <v>51</v>
      </c>
      <c r="G780" s="1" t="s">
        <v>52</v>
      </c>
      <c r="H780" s="1" t="s">
        <v>739</v>
      </c>
      <c r="I780" s="1" t="s">
        <v>1230</v>
      </c>
      <c r="J780" s="1" t="s">
        <v>122</v>
      </c>
      <c r="K780" s="1" t="s">
        <v>13829</v>
      </c>
      <c r="L780" s="1"/>
      <c r="M780" s="20">
        <f t="shared" si="12"/>
        <v>1</v>
      </c>
    </row>
    <row r="781" spans="1:13" ht="20.100000000000001" customHeight="1" x14ac:dyDescent="0.15">
      <c r="A781" s="1" t="s">
        <v>12</v>
      </c>
      <c r="B781" s="1" t="s">
        <v>5792</v>
      </c>
      <c r="C781" s="1" t="s">
        <v>13830</v>
      </c>
      <c r="D781" s="1" t="s">
        <v>78</v>
      </c>
      <c r="E781" s="1" t="s">
        <v>51</v>
      </c>
      <c r="F781" s="1" t="s">
        <v>179</v>
      </c>
      <c r="G781" s="1" t="s">
        <v>82</v>
      </c>
      <c r="H781" s="1" t="s">
        <v>2234</v>
      </c>
      <c r="I781" s="1" t="s">
        <v>84</v>
      </c>
      <c r="J781" s="1" t="s">
        <v>182</v>
      </c>
      <c r="K781" s="1" t="s">
        <v>13831</v>
      </c>
      <c r="L781" s="1"/>
      <c r="M781" s="20">
        <f t="shared" si="12"/>
        <v>0</v>
      </c>
    </row>
    <row r="782" spans="1:13" ht="20.100000000000001" customHeight="1" x14ac:dyDescent="0.15">
      <c r="A782" s="1" t="s">
        <v>12</v>
      </c>
      <c r="B782" s="1" t="s">
        <v>5792</v>
      </c>
      <c r="C782" s="1" t="s">
        <v>13832</v>
      </c>
      <c r="D782" s="1" t="s">
        <v>78</v>
      </c>
      <c r="E782" s="1" t="s">
        <v>51</v>
      </c>
      <c r="F782" s="1" t="s">
        <v>51</v>
      </c>
      <c r="G782" s="1" t="s">
        <v>52</v>
      </c>
      <c r="H782" s="1" t="s">
        <v>121</v>
      </c>
      <c r="I782" s="1" t="s">
        <v>84</v>
      </c>
      <c r="J782" s="1" t="s">
        <v>122</v>
      </c>
      <c r="K782" s="1" t="s">
        <v>13833</v>
      </c>
      <c r="L782" s="1"/>
      <c r="M782" s="20">
        <f t="shared" si="12"/>
        <v>1</v>
      </c>
    </row>
    <row r="783" spans="1:13" ht="20.100000000000001" customHeight="1" x14ac:dyDescent="0.15">
      <c r="A783" s="1" t="s">
        <v>12</v>
      </c>
      <c r="B783" s="1" t="s">
        <v>5792</v>
      </c>
      <c r="C783" s="1" t="s">
        <v>13834</v>
      </c>
      <c r="D783" s="1" t="s">
        <v>78</v>
      </c>
      <c r="E783" s="1" t="s">
        <v>51</v>
      </c>
      <c r="F783" s="1" t="s">
        <v>51</v>
      </c>
      <c r="G783" s="1" t="s">
        <v>52</v>
      </c>
      <c r="H783" s="1" t="s">
        <v>739</v>
      </c>
      <c r="I783" s="1" t="s">
        <v>1230</v>
      </c>
      <c r="J783" s="1" t="s">
        <v>122</v>
      </c>
      <c r="K783" s="1" t="s">
        <v>13835</v>
      </c>
      <c r="L783" s="1"/>
      <c r="M783" s="20">
        <f t="shared" si="12"/>
        <v>1</v>
      </c>
    </row>
    <row r="784" spans="1:13" ht="20.100000000000001" customHeight="1" x14ac:dyDescent="0.15">
      <c r="A784" s="1" t="s">
        <v>12</v>
      </c>
      <c r="B784" s="1" t="s">
        <v>5792</v>
      </c>
      <c r="C784" s="1" t="s">
        <v>13836</v>
      </c>
      <c r="D784" s="1" t="s">
        <v>78</v>
      </c>
      <c r="E784" s="1" t="s">
        <v>51</v>
      </c>
      <c r="F784" s="1" t="s">
        <v>51</v>
      </c>
      <c r="G784" s="1" t="s">
        <v>52</v>
      </c>
      <c r="H784" s="1" t="s">
        <v>739</v>
      </c>
      <c r="I784" s="1" t="s">
        <v>1230</v>
      </c>
      <c r="J784" s="1" t="s">
        <v>122</v>
      </c>
      <c r="K784" s="1" t="s">
        <v>13837</v>
      </c>
      <c r="L784" s="1"/>
      <c r="M784" s="20">
        <f t="shared" si="12"/>
        <v>1</v>
      </c>
    </row>
    <row r="785" spans="1:13" ht="20.100000000000001" customHeight="1" x14ac:dyDescent="0.15">
      <c r="A785" s="1" t="s">
        <v>12</v>
      </c>
      <c r="B785" s="1" t="s">
        <v>5792</v>
      </c>
      <c r="C785" s="1" t="s">
        <v>13838</v>
      </c>
      <c r="D785" s="1" t="s">
        <v>78</v>
      </c>
      <c r="E785" s="1" t="s">
        <v>51</v>
      </c>
      <c r="F785" s="1" t="s">
        <v>51</v>
      </c>
      <c r="G785" s="1" t="s">
        <v>52</v>
      </c>
      <c r="H785" s="1" t="s">
        <v>739</v>
      </c>
      <c r="I785" s="1" t="s">
        <v>1230</v>
      </c>
      <c r="J785" s="1" t="s">
        <v>122</v>
      </c>
      <c r="K785" s="1" t="s">
        <v>13839</v>
      </c>
      <c r="L785" s="1"/>
      <c r="M785" s="20">
        <f t="shared" si="12"/>
        <v>1</v>
      </c>
    </row>
    <row r="786" spans="1:13" ht="20.100000000000001" customHeight="1" x14ac:dyDescent="0.15">
      <c r="A786" s="1" t="s">
        <v>12</v>
      </c>
      <c r="B786" s="1" t="s">
        <v>5792</v>
      </c>
      <c r="C786" s="1" t="s">
        <v>13840</v>
      </c>
      <c r="D786" s="1" t="s">
        <v>78</v>
      </c>
      <c r="E786" s="1" t="s">
        <v>51</v>
      </c>
      <c r="F786" s="1" t="s">
        <v>179</v>
      </c>
      <c r="G786" s="1" t="s">
        <v>82</v>
      </c>
      <c r="H786" s="1" t="s">
        <v>2234</v>
      </c>
      <c r="I786" s="1" t="s">
        <v>84</v>
      </c>
      <c r="J786" s="1" t="s">
        <v>182</v>
      </c>
      <c r="K786" s="1" t="s">
        <v>13841</v>
      </c>
      <c r="L786" s="1"/>
      <c r="M786" s="20">
        <f t="shared" si="12"/>
        <v>0</v>
      </c>
    </row>
    <row r="787" spans="1:13" ht="20.100000000000001" customHeight="1" x14ac:dyDescent="0.15">
      <c r="A787" s="1" t="s">
        <v>12</v>
      </c>
      <c r="B787" s="1" t="s">
        <v>5792</v>
      </c>
      <c r="C787" s="1" t="s">
        <v>13842</v>
      </c>
      <c r="D787" s="1" t="s">
        <v>78</v>
      </c>
      <c r="E787" s="1" t="s">
        <v>51</v>
      </c>
      <c r="F787" s="1" t="s">
        <v>179</v>
      </c>
      <c r="G787" s="1" t="s">
        <v>82</v>
      </c>
      <c r="H787" s="1" t="s">
        <v>2234</v>
      </c>
      <c r="I787" s="1" t="s">
        <v>84</v>
      </c>
      <c r="J787" s="1" t="s">
        <v>182</v>
      </c>
      <c r="K787" s="1" t="s">
        <v>13843</v>
      </c>
      <c r="L787" s="1"/>
      <c r="M787" s="20">
        <f t="shared" si="12"/>
        <v>0</v>
      </c>
    </row>
    <row r="788" spans="1:13" ht="20.100000000000001" customHeight="1" x14ac:dyDescent="0.15">
      <c r="A788" s="1" t="s">
        <v>12</v>
      </c>
      <c r="B788" s="1" t="s">
        <v>5792</v>
      </c>
      <c r="C788" s="1" t="s">
        <v>13844</v>
      </c>
      <c r="D788" s="1" t="s">
        <v>78</v>
      </c>
      <c r="E788" s="1" t="s">
        <v>51</v>
      </c>
      <c r="F788" s="1" t="s">
        <v>179</v>
      </c>
      <c r="G788" s="1" t="s">
        <v>82</v>
      </c>
      <c r="H788" s="1" t="s">
        <v>2234</v>
      </c>
      <c r="I788" s="1" t="s">
        <v>84</v>
      </c>
      <c r="J788" s="1" t="s">
        <v>182</v>
      </c>
      <c r="K788" s="1" t="s">
        <v>13845</v>
      </c>
      <c r="L788" s="1"/>
      <c r="M788" s="20">
        <f t="shared" si="12"/>
        <v>0</v>
      </c>
    </row>
    <row r="789" spans="1:13" ht="20.100000000000001" customHeight="1" x14ac:dyDescent="0.15">
      <c r="A789" s="1" t="s">
        <v>12</v>
      </c>
      <c r="B789" s="1" t="s">
        <v>5792</v>
      </c>
      <c r="C789" s="1" t="s">
        <v>13846</v>
      </c>
      <c r="D789" s="1" t="s">
        <v>78</v>
      </c>
      <c r="E789" s="1" t="s">
        <v>51</v>
      </c>
      <c r="F789" s="1" t="s">
        <v>51</v>
      </c>
      <c r="G789" s="1" t="s">
        <v>52</v>
      </c>
      <c r="H789" s="1" t="s">
        <v>739</v>
      </c>
      <c r="I789" s="1" t="s">
        <v>1230</v>
      </c>
      <c r="J789" s="1" t="s">
        <v>122</v>
      </c>
      <c r="K789" s="1" t="s">
        <v>13847</v>
      </c>
      <c r="L789" s="1"/>
      <c r="M789" s="20">
        <f t="shared" si="12"/>
        <v>1</v>
      </c>
    </row>
    <row r="790" spans="1:13" ht="20.100000000000001" customHeight="1" x14ac:dyDescent="0.15">
      <c r="A790" s="1" t="s">
        <v>12</v>
      </c>
      <c r="B790" s="1" t="s">
        <v>5792</v>
      </c>
      <c r="C790" s="1" t="s">
        <v>13848</v>
      </c>
      <c r="D790" s="1" t="s">
        <v>78</v>
      </c>
      <c r="E790" s="1" t="s">
        <v>51</v>
      </c>
      <c r="F790" s="1" t="s">
        <v>51</v>
      </c>
      <c r="G790" s="1" t="s">
        <v>52</v>
      </c>
      <c r="H790" s="1" t="s">
        <v>739</v>
      </c>
      <c r="I790" s="1" t="s">
        <v>1230</v>
      </c>
      <c r="J790" s="1" t="s">
        <v>122</v>
      </c>
      <c r="K790" s="1" t="s">
        <v>13849</v>
      </c>
      <c r="L790" s="1"/>
      <c r="M790" s="20">
        <f t="shared" si="12"/>
        <v>1</v>
      </c>
    </row>
    <row r="791" spans="1:13" ht="20.100000000000001" customHeight="1" x14ac:dyDescent="0.15">
      <c r="A791" s="1" t="s">
        <v>12</v>
      </c>
      <c r="B791" s="1" t="s">
        <v>13850</v>
      </c>
      <c r="C791" s="1" t="s">
        <v>13851</v>
      </c>
      <c r="D791" s="1" t="s">
        <v>50</v>
      </c>
      <c r="E791" s="1" t="s">
        <v>51</v>
      </c>
      <c r="F791" s="1" t="s">
        <v>51</v>
      </c>
      <c r="G791" s="1" t="s">
        <v>52</v>
      </c>
      <c r="H791" s="1" t="s">
        <v>53</v>
      </c>
      <c r="I791" s="1" t="s">
        <v>54</v>
      </c>
      <c r="J791" s="1" t="s">
        <v>55</v>
      </c>
      <c r="K791" s="1" t="s">
        <v>13852</v>
      </c>
      <c r="L791" s="1"/>
      <c r="M791" s="20">
        <f t="shared" si="12"/>
        <v>1</v>
      </c>
    </row>
    <row r="792" spans="1:13" ht="20.100000000000001" customHeight="1" x14ac:dyDescent="0.15">
      <c r="A792" s="1" t="s">
        <v>12</v>
      </c>
      <c r="B792" s="1" t="s">
        <v>13850</v>
      </c>
      <c r="C792" s="1" t="s">
        <v>13853</v>
      </c>
      <c r="D792" s="1" t="s">
        <v>50</v>
      </c>
      <c r="E792" s="1" t="s">
        <v>51</v>
      </c>
      <c r="F792" s="1" t="s">
        <v>51</v>
      </c>
      <c r="G792" s="1" t="s">
        <v>52</v>
      </c>
      <c r="H792" s="1" t="s">
        <v>53</v>
      </c>
      <c r="I792" s="1" t="s">
        <v>54</v>
      </c>
      <c r="J792" s="1" t="s">
        <v>55</v>
      </c>
      <c r="K792" s="1" t="s">
        <v>13854</v>
      </c>
      <c r="L792" s="1"/>
      <c r="M792" s="20">
        <f t="shared" si="12"/>
        <v>1</v>
      </c>
    </row>
    <row r="793" spans="1:13" ht="20.100000000000001" customHeight="1" x14ac:dyDescent="0.15">
      <c r="A793" s="1" t="s">
        <v>12</v>
      </c>
      <c r="B793" s="1" t="s">
        <v>13850</v>
      </c>
      <c r="C793" s="1" t="s">
        <v>13855</v>
      </c>
      <c r="D793" s="1" t="s">
        <v>50</v>
      </c>
      <c r="E793" s="1" t="s">
        <v>51</v>
      </c>
      <c r="F793" s="1" t="s">
        <v>51</v>
      </c>
      <c r="G793" s="1" t="s">
        <v>52</v>
      </c>
      <c r="H793" s="1" t="s">
        <v>53</v>
      </c>
      <c r="I793" s="1" t="s">
        <v>54</v>
      </c>
      <c r="J793" s="1" t="s">
        <v>55</v>
      </c>
      <c r="K793" s="1" t="s">
        <v>13856</v>
      </c>
      <c r="L793" s="1"/>
      <c r="M793" s="20">
        <f t="shared" si="12"/>
        <v>1</v>
      </c>
    </row>
    <row r="794" spans="1:13" ht="20.100000000000001" customHeight="1" x14ac:dyDescent="0.15">
      <c r="A794" s="1" t="s">
        <v>12</v>
      </c>
      <c r="B794" s="1" t="s">
        <v>13850</v>
      </c>
      <c r="C794" s="1" t="s">
        <v>13857</v>
      </c>
      <c r="D794" s="1" t="s">
        <v>50</v>
      </c>
      <c r="E794" s="1" t="s">
        <v>51</v>
      </c>
      <c r="F794" s="1" t="s">
        <v>51</v>
      </c>
      <c r="G794" s="1" t="s">
        <v>52</v>
      </c>
      <c r="H794" s="1" t="s">
        <v>53</v>
      </c>
      <c r="I794" s="1" t="s">
        <v>54</v>
      </c>
      <c r="J794" s="1" t="s">
        <v>55</v>
      </c>
      <c r="K794" s="1" t="s">
        <v>13858</v>
      </c>
      <c r="L794" s="1"/>
      <c r="M794" s="20">
        <f t="shared" si="12"/>
        <v>1</v>
      </c>
    </row>
    <row r="795" spans="1:13" ht="20.100000000000001" customHeight="1" x14ac:dyDescent="0.15">
      <c r="A795" s="1" t="s">
        <v>12</v>
      </c>
      <c r="B795" s="1" t="s">
        <v>13850</v>
      </c>
      <c r="C795" s="1" t="s">
        <v>13859</v>
      </c>
      <c r="D795" s="1" t="s">
        <v>50</v>
      </c>
      <c r="E795" s="1" t="s">
        <v>51</v>
      </c>
      <c r="F795" s="1" t="s">
        <v>51</v>
      </c>
      <c r="G795" s="1" t="s">
        <v>52</v>
      </c>
      <c r="H795" s="1" t="s">
        <v>53</v>
      </c>
      <c r="I795" s="1" t="s">
        <v>54</v>
      </c>
      <c r="J795" s="1" t="s">
        <v>55</v>
      </c>
      <c r="K795" s="1" t="s">
        <v>13860</v>
      </c>
      <c r="L795" s="1"/>
      <c r="M795" s="20">
        <f t="shared" si="12"/>
        <v>1</v>
      </c>
    </row>
    <row r="796" spans="1:13" ht="20.100000000000001" customHeight="1" x14ac:dyDescent="0.15">
      <c r="A796" s="1" t="s">
        <v>12</v>
      </c>
      <c r="B796" s="1" t="s">
        <v>13850</v>
      </c>
      <c r="C796" s="1" t="s">
        <v>13861</v>
      </c>
      <c r="D796" s="1" t="s">
        <v>78</v>
      </c>
      <c r="E796" s="1" t="s">
        <v>51</v>
      </c>
      <c r="F796" s="1" t="s">
        <v>51</v>
      </c>
      <c r="G796" s="1" t="s">
        <v>52</v>
      </c>
      <c r="H796" s="1" t="s">
        <v>53</v>
      </c>
      <c r="I796" s="1" t="s">
        <v>54</v>
      </c>
      <c r="J796" s="1" t="s">
        <v>55</v>
      </c>
      <c r="K796" s="1" t="s">
        <v>13862</v>
      </c>
      <c r="L796" s="1"/>
      <c r="M796" s="20">
        <f t="shared" si="12"/>
        <v>1</v>
      </c>
    </row>
    <row r="797" spans="1:13" ht="20.100000000000001" customHeight="1" x14ac:dyDescent="0.15">
      <c r="A797" s="1" t="s">
        <v>12</v>
      </c>
      <c r="B797" s="1" t="s">
        <v>13863</v>
      </c>
      <c r="C797" s="1" t="s">
        <v>13864</v>
      </c>
      <c r="D797" s="1" t="s">
        <v>50</v>
      </c>
      <c r="E797" s="1" t="s">
        <v>51</v>
      </c>
      <c r="F797" s="1" t="s">
        <v>51</v>
      </c>
      <c r="G797" s="1" t="s">
        <v>82</v>
      </c>
      <c r="H797" s="1" t="s">
        <v>207</v>
      </c>
      <c r="I797" s="1" t="s">
        <v>84</v>
      </c>
      <c r="J797" s="1" t="s">
        <v>448</v>
      </c>
      <c r="K797" s="1" t="s">
        <v>13865</v>
      </c>
      <c r="L797" s="1"/>
      <c r="M797" s="20">
        <f t="shared" si="12"/>
        <v>1</v>
      </c>
    </row>
    <row r="798" spans="1:13" ht="20.100000000000001" customHeight="1" x14ac:dyDescent="0.15">
      <c r="A798" s="1" t="s">
        <v>12</v>
      </c>
      <c r="B798" s="1" t="s">
        <v>13863</v>
      </c>
      <c r="C798" s="1" t="s">
        <v>13866</v>
      </c>
      <c r="D798" s="1" t="s">
        <v>50</v>
      </c>
      <c r="E798" s="1" t="s">
        <v>51</v>
      </c>
      <c r="F798" s="1" t="s">
        <v>51</v>
      </c>
      <c r="G798" s="1" t="s">
        <v>82</v>
      </c>
      <c r="H798" s="1" t="s">
        <v>207</v>
      </c>
      <c r="I798" s="1" t="s">
        <v>84</v>
      </c>
      <c r="J798" s="1" t="s">
        <v>448</v>
      </c>
      <c r="K798" s="1" t="s">
        <v>13867</v>
      </c>
      <c r="L798" s="1"/>
      <c r="M798" s="20">
        <f t="shared" si="12"/>
        <v>1</v>
      </c>
    </row>
    <row r="799" spans="1:13" ht="20.100000000000001" customHeight="1" x14ac:dyDescent="0.15">
      <c r="A799" s="1" t="s">
        <v>12</v>
      </c>
      <c r="B799" s="1" t="s">
        <v>13863</v>
      </c>
      <c r="C799" s="1" t="s">
        <v>13868</v>
      </c>
      <c r="D799" s="1" t="s">
        <v>50</v>
      </c>
      <c r="E799" s="1" t="s">
        <v>51</v>
      </c>
      <c r="F799" s="1" t="s">
        <v>51</v>
      </c>
      <c r="G799" s="1" t="s">
        <v>82</v>
      </c>
      <c r="H799" s="1" t="s">
        <v>207</v>
      </c>
      <c r="I799" s="1" t="s">
        <v>84</v>
      </c>
      <c r="J799" s="1" t="s">
        <v>448</v>
      </c>
      <c r="K799" s="1" t="s">
        <v>13869</v>
      </c>
      <c r="L799" s="1"/>
      <c r="M799" s="20">
        <f t="shared" si="12"/>
        <v>1</v>
      </c>
    </row>
    <row r="800" spans="1:13" ht="20.100000000000001" customHeight="1" x14ac:dyDescent="0.15">
      <c r="A800" s="1" t="s">
        <v>12</v>
      </c>
      <c r="B800" s="1" t="s">
        <v>13863</v>
      </c>
      <c r="C800" s="1" t="s">
        <v>13870</v>
      </c>
      <c r="D800" s="1" t="s">
        <v>50</v>
      </c>
      <c r="E800" s="1" t="s">
        <v>51</v>
      </c>
      <c r="F800" s="1" t="s">
        <v>51</v>
      </c>
      <c r="G800" s="1" t="s">
        <v>82</v>
      </c>
      <c r="H800" s="1" t="s">
        <v>207</v>
      </c>
      <c r="I800" s="1" t="s">
        <v>84</v>
      </c>
      <c r="J800" s="1" t="s">
        <v>448</v>
      </c>
      <c r="K800" s="1" t="s">
        <v>13871</v>
      </c>
      <c r="L800" s="1"/>
      <c r="M800" s="20">
        <f t="shared" si="12"/>
        <v>1</v>
      </c>
    </row>
    <row r="801" spans="1:13" ht="20.100000000000001" customHeight="1" x14ac:dyDescent="0.15">
      <c r="A801" s="1" t="s">
        <v>12</v>
      </c>
      <c r="B801" s="1" t="s">
        <v>13863</v>
      </c>
      <c r="C801" s="1" t="s">
        <v>13872</v>
      </c>
      <c r="D801" s="1" t="s">
        <v>50</v>
      </c>
      <c r="E801" s="1" t="s">
        <v>51</v>
      </c>
      <c r="F801" s="1" t="s">
        <v>51</v>
      </c>
      <c r="G801" s="1" t="s">
        <v>82</v>
      </c>
      <c r="H801" s="1" t="s">
        <v>207</v>
      </c>
      <c r="I801" s="1" t="s">
        <v>84</v>
      </c>
      <c r="J801" s="1" t="s">
        <v>448</v>
      </c>
      <c r="K801" s="1" t="s">
        <v>13873</v>
      </c>
      <c r="L801" s="1"/>
      <c r="M801" s="20">
        <f t="shared" si="12"/>
        <v>1</v>
      </c>
    </row>
    <row r="802" spans="1:13" ht="20.100000000000001" customHeight="1" x14ac:dyDescent="0.15">
      <c r="A802" s="1" t="s">
        <v>12</v>
      </c>
      <c r="B802" s="1" t="s">
        <v>13863</v>
      </c>
      <c r="C802" s="1" t="s">
        <v>13874</v>
      </c>
      <c r="D802" s="1" t="s">
        <v>50</v>
      </c>
      <c r="E802" s="1" t="s">
        <v>51</v>
      </c>
      <c r="F802" s="1" t="s">
        <v>51</v>
      </c>
      <c r="G802" s="1" t="s">
        <v>82</v>
      </c>
      <c r="H802" s="1" t="s">
        <v>207</v>
      </c>
      <c r="I802" s="1" t="s">
        <v>84</v>
      </c>
      <c r="J802" s="1" t="s">
        <v>448</v>
      </c>
      <c r="K802" s="1" t="s">
        <v>13875</v>
      </c>
      <c r="L802" s="1"/>
      <c r="M802" s="20">
        <f t="shared" si="12"/>
        <v>1</v>
      </c>
    </row>
    <row r="803" spans="1:13" ht="20.100000000000001" customHeight="1" x14ac:dyDescent="0.15">
      <c r="A803" s="1" t="s">
        <v>12</v>
      </c>
      <c r="B803" s="1" t="s">
        <v>13863</v>
      </c>
      <c r="C803" s="1" t="s">
        <v>13876</v>
      </c>
      <c r="D803" s="1" t="s">
        <v>50</v>
      </c>
      <c r="E803" s="1" t="s">
        <v>51</v>
      </c>
      <c r="F803" s="1" t="s">
        <v>51</v>
      </c>
      <c r="G803" s="1" t="s">
        <v>82</v>
      </c>
      <c r="H803" s="1" t="s">
        <v>207</v>
      </c>
      <c r="I803" s="1" t="s">
        <v>84</v>
      </c>
      <c r="J803" s="1" t="s">
        <v>448</v>
      </c>
      <c r="K803" s="1" t="s">
        <v>13877</v>
      </c>
      <c r="L803" s="1"/>
      <c r="M803" s="20">
        <f t="shared" si="12"/>
        <v>1</v>
      </c>
    </row>
    <row r="804" spans="1:13" ht="20.100000000000001" customHeight="1" x14ac:dyDescent="0.15">
      <c r="A804" s="1" t="s">
        <v>12</v>
      </c>
      <c r="B804" s="1" t="s">
        <v>13863</v>
      </c>
      <c r="C804" s="1" t="s">
        <v>13878</v>
      </c>
      <c r="D804" s="1" t="s">
        <v>50</v>
      </c>
      <c r="E804" s="1" t="s">
        <v>51</v>
      </c>
      <c r="F804" s="1" t="s">
        <v>51</v>
      </c>
      <c r="G804" s="1" t="s">
        <v>82</v>
      </c>
      <c r="H804" s="1" t="s">
        <v>207</v>
      </c>
      <c r="I804" s="1" t="s">
        <v>84</v>
      </c>
      <c r="J804" s="1" t="s">
        <v>448</v>
      </c>
      <c r="K804" s="1" t="s">
        <v>13879</v>
      </c>
      <c r="L804" s="1"/>
      <c r="M804" s="20">
        <f t="shared" si="12"/>
        <v>1</v>
      </c>
    </row>
    <row r="805" spans="1:13" ht="20.100000000000001" customHeight="1" x14ac:dyDescent="0.15">
      <c r="A805" s="1" t="s">
        <v>12</v>
      </c>
      <c r="B805" s="1" t="s">
        <v>13863</v>
      </c>
      <c r="C805" s="1" t="s">
        <v>13880</v>
      </c>
      <c r="D805" s="1" t="s">
        <v>50</v>
      </c>
      <c r="E805" s="1" t="s">
        <v>51</v>
      </c>
      <c r="F805" s="1" t="s">
        <v>51</v>
      </c>
      <c r="G805" s="1" t="s">
        <v>82</v>
      </c>
      <c r="H805" s="1" t="s">
        <v>207</v>
      </c>
      <c r="I805" s="1" t="s">
        <v>84</v>
      </c>
      <c r="J805" s="1" t="s">
        <v>448</v>
      </c>
      <c r="K805" s="1" t="s">
        <v>13881</v>
      </c>
      <c r="L805" s="1"/>
      <c r="M805" s="20">
        <f t="shared" si="12"/>
        <v>1</v>
      </c>
    </row>
    <row r="806" spans="1:13" ht="20.100000000000001" customHeight="1" x14ac:dyDescent="0.15">
      <c r="A806" s="1" t="s">
        <v>12</v>
      </c>
      <c r="B806" s="1" t="s">
        <v>13863</v>
      </c>
      <c r="C806" s="1" t="s">
        <v>13882</v>
      </c>
      <c r="D806" s="1" t="s">
        <v>50</v>
      </c>
      <c r="E806" s="1" t="s">
        <v>51</v>
      </c>
      <c r="F806" s="1" t="s">
        <v>51</v>
      </c>
      <c r="G806" s="1" t="s">
        <v>82</v>
      </c>
      <c r="H806" s="1" t="s">
        <v>207</v>
      </c>
      <c r="I806" s="1" t="s">
        <v>84</v>
      </c>
      <c r="J806" s="1" t="s">
        <v>448</v>
      </c>
      <c r="K806" s="1" t="s">
        <v>13883</v>
      </c>
      <c r="L806" s="1"/>
      <c r="M806" s="20">
        <f t="shared" si="12"/>
        <v>1</v>
      </c>
    </row>
    <row r="807" spans="1:13" ht="20.100000000000001" customHeight="1" x14ac:dyDescent="0.15">
      <c r="A807" s="1" t="s">
        <v>12</v>
      </c>
      <c r="B807" s="1" t="s">
        <v>13863</v>
      </c>
      <c r="C807" s="1" t="s">
        <v>13884</v>
      </c>
      <c r="D807" s="1" t="s">
        <v>50</v>
      </c>
      <c r="E807" s="1" t="s">
        <v>51</v>
      </c>
      <c r="F807" s="1" t="s">
        <v>51</v>
      </c>
      <c r="G807" s="1" t="s">
        <v>82</v>
      </c>
      <c r="H807" s="1" t="s">
        <v>207</v>
      </c>
      <c r="I807" s="1" t="s">
        <v>84</v>
      </c>
      <c r="J807" s="1" t="s">
        <v>448</v>
      </c>
      <c r="K807" s="1" t="s">
        <v>13885</v>
      </c>
      <c r="L807" s="1"/>
      <c r="M807" s="20">
        <f t="shared" si="12"/>
        <v>1</v>
      </c>
    </row>
    <row r="808" spans="1:13" ht="20.100000000000001" customHeight="1" x14ac:dyDescent="0.15">
      <c r="A808" s="1" t="s">
        <v>12</v>
      </c>
      <c r="B808" s="1" t="s">
        <v>13863</v>
      </c>
      <c r="C808" s="1" t="s">
        <v>13886</v>
      </c>
      <c r="D808" s="1" t="s">
        <v>50</v>
      </c>
      <c r="E808" s="1" t="s">
        <v>51</v>
      </c>
      <c r="F808" s="1" t="s">
        <v>51</v>
      </c>
      <c r="G808" s="1" t="s">
        <v>82</v>
      </c>
      <c r="H808" s="1" t="s">
        <v>207</v>
      </c>
      <c r="I808" s="1" t="s">
        <v>84</v>
      </c>
      <c r="J808" s="1" t="s">
        <v>448</v>
      </c>
      <c r="K808" s="1" t="s">
        <v>13887</v>
      </c>
      <c r="L808" s="1"/>
      <c r="M808" s="20">
        <f t="shared" si="12"/>
        <v>1</v>
      </c>
    </row>
    <row r="809" spans="1:13" ht="20.100000000000001" customHeight="1" x14ac:dyDescent="0.15">
      <c r="A809" s="1" t="s">
        <v>12</v>
      </c>
      <c r="B809" s="1" t="s">
        <v>13863</v>
      </c>
      <c r="C809" s="1" t="s">
        <v>13888</v>
      </c>
      <c r="D809" s="1" t="s">
        <v>50</v>
      </c>
      <c r="E809" s="1" t="s">
        <v>51</v>
      </c>
      <c r="F809" s="1" t="s">
        <v>51</v>
      </c>
      <c r="G809" s="1" t="s">
        <v>82</v>
      </c>
      <c r="H809" s="1" t="s">
        <v>207</v>
      </c>
      <c r="I809" s="1" t="s">
        <v>84</v>
      </c>
      <c r="J809" s="1" t="s">
        <v>448</v>
      </c>
      <c r="K809" s="1" t="s">
        <v>13889</v>
      </c>
      <c r="L809" s="1"/>
      <c r="M809" s="20">
        <f t="shared" si="12"/>
        <v>1</v>
      </c>
    </row>
    <row r="810" spans="1:13" ht="20.100000000000001" customHeight="1" x14ac:dyDescent="0.15">
      <c r="A810" s="1" t="s">
        <v>12</v>
      </c>
      <c r="B810" s="1" t="s">
        <v>13863</v>
      </c>
      <c r="C810" s="1" t="s">
        <v>13890</v>
      </c>
      <c r="D810" s="1" t="s">
        <v>50</v>
      </c>
      <c r="E810" s="1" t="s">
        <v>51</v>
      </c>
      <c r="F810" s="1" t="s">
        <v>51</v>
      </c>
      <c r="G810" s="1" t="s">
        <v>82</v>
      </c>
      <c r="H810" s="1" t="s">
        <v>207</v>
      </c>
      <c r="I810" s="1" t="s">
        <v>84</v>
      </c>
      <c r="J810" s="1" t="s">
        <v>448</v>
      </c>
      <c r="K810" s="1" t="s">
        <v>13891</v>
      </c>
      <c r="L810" s="1"/>
      <c r="M810" s="20">
        <f t="shared" si="12"/>
        <v>1</v>
      </c>
    </row>
    <row r="811" spans="1:13" ht="20.100000000000001" customHeight="1" x14ac:dyDescent="0.15">
      <c r="A811" s="1" t="s">
        <v>12</v>
      </c>
      <c r="B811" s="1" t="s">
        <v>13863</v>
      </c>
      <c r="C811" s="1" t="s">
        <v>13892</v>
      </c>
      <c r="D811" s="1" t="s">
        <v>50</v>
      </c>
      <c r="E811" s="1" t="s">
        <v>51</v>
      </c>
      <c r="F811" s="1" t="s">
        <v>51</v>
      </c>
      <c r="G811" s="1" t="s">
        <v>82</v>
      </c>
      <c r="H811" s="1" t="s">
        <v>207</v>
      </c>
      <c r="I811" s="1" t="s">
        <v>84</v>
      </c>
      <c r="J811" s="1" t="s">
        <v>448</v>
      </c>
      <c r="K811" s="1" t="s">
        <v>13893</v>
      </c>
      <c r="L811" s="1"/>
      <c r="M811" s="20">
        <f t="shared" si="12"/>
        <v>1</v>
      </c>
    </row>
    <row r="812" spans="1:13" ht="20.100000000000001" customHeight="1" x14ac:dyDescent="0.15">
      <c r="A812" s="1" t="s">
        <v>12</v>
      </c>
      <c r="B812" s="1" t="s">
        <v>13863</v>
      </c>
      <c r="C812" s="1" t="s">
        <v>13894</v>
      </c>
      <c r="D812" s="1" t="s">
        <v>50</v>
      </c>
      <c r="E812" s="1" t="s">
        <v>51</v>
      </c>
      <c r="F812" s="1" t="s">
        <v>51</v>
      </c>
      <c r="G812" s="1" t="s">
        <v>82</v>
      </c>
      <c r="H812" s="1" t="s">
        <v>207</v>
      </c>
      <c r="I812" s="1" t="s">
        <v>84</v>
      </c>
      <c r="J812" s="1" t="s">
        <v>448</v>
      </c>
      <c r="K812" s="1" t="s">
        <v>13895</v>
      </c>
      <c r="L812" s="1"/>
      <c r="M812" s="20">
        <f t="shared" si="12"/>
        <v>1</v>
      </c>
    </row>
    <row r="813" spans="1:13" ht="20.100000000000001" customHeight="1" x14ac:dyDescent="0.15">
      <c r="A813" s="1" t="s">
        <v>12</v>
      </c>
      <c r="B813" s="1" t="s">
        <v>13863</v>
      </c>
      <c r="C813" s="1" t="s">
        <v>13896</v>
      </c>
      <c r="D813" s="1" t="s">
        <v>78</v>
      </c>
      <c r="E813" s="1" t="s">
        <v>51</v>
      </c>
      <c r="F813" s="1" t="s">
        <v>51</v>
      </c>
      <c r="G813" s="1" t="s">
        <v>82</v>
      </c>
      <c r="H813" s="1" t="s">
        <v>207</v>
      </c>
      <c r="I813" s="1" t="s">
        <v>84</v>
      </c>
      <c r="J813" s="1" t="s">
        <v>448</v>
      </c>
      <c r="K813" s="1" t="s">
        <v>13897</v>
      </c>
      <c r="L813" s="1"/>
      <c r="M813" s="20">
        <f t="shared" si="12"/>
        <v>1</v>
      </c>
    </row>
    <row r="814" spans="1:13" ht="20.100000000000001" customHeight="1" x14ac:dyDescent="0.15">
      <c r="A814" s="1" t="s">
        <v>12</v>
      </c>
      <c r="B814" s="1" t="s">
        <v>13863</v>
      </c>
      <c r="C814" s="1" t="s">
        <v>13898</v>
      </c>
      <c r="D814" s="1" t="s">
        <v>78</v>
      </c>
      <c r="E814" s="1" t="s">
        <v>51</v>
      </c>
      <c r="F814" s="1" t="s">
        <v>51</v>
      </c>
      <c r="G814" s="1" t="s">
        <v>52</v>
      </c>
      <c r="H814" s="1" t="s">
        <v>121</v>
      </c>
      <c r="I814" s="1" t="s">
        <v>84</v>
      </c>
      <c r="J814" s="1" t="s">
        <v>122</v>
      </c>
      <c r="K814" s="1" t="s">
        <v>13899</v>
      </c>
      <c r="L814" s="1"/>
      <c r="M814" s="20">
        <f t="shared" si="12"/>
        <v>1</v>
      </c>
    </row>
    <row r="815" spans="1:13" ht="20.100000000000001" customHeight="1" x14ac:dyDescent="0.15">
      <c r="A815" s="1" t="s">
        <v>12</v>
      </c>
      <c r="B815" s="1" t="s">
        <v>13863</v>
      </c>
      <c r="C815" s="1" t="s">
        <v>13900</v>
      </c>
      <c r="D815" s="1" t="s">
        <v>78</v>
      </c>
      <c r="E815" s="1" t="s">
        <v>51</v>
      </c>
      <c r="F815" s="1" t="s">
        <v>51</v>
      </c>
      <c r="G815" s="1" t="s">
        <v>82</v>
      </c>
      <c r="H815" s="1" t="s">
        <v>207</v>
      </c>
      <c r="I815" s="1" t="s">
        <v>84</v>
      </c>
      <c r="J815" s="1" t="s">
        <v>448</v>
      </c>
      <c r="K815" s="1" t="s">
        <v>13901</v>
      </c>
      <c r="L815" s="1"/>
      <c r="M815" s="20">
        <f t="shared" si="12"/>
        <v>1</v>
      </c>
    </row>
    <row r="816" spans="1:13" ht="20.100000000000001" customHeight="1" x14ac:dyDescent="0.15">
      <c r="A816" s="1" t="s">
        <v>12</v>
      </c>
      <c r="B816" s="1" t="s">
        <v>13863</v>
      </c>
      <c r="C816" s="1" t="s">
        <v>13902</v>
      </c>
      <c r="D816" s="1" t="s">
        <v>78</v>
      </c>
      <c r="E816" s="1" t="s">
        <v>51</v>
      </c>
      <c r="F816" s="1" t="s">
        <v>51</v>
      </c>
      <c r="G816" s="1" t="s">
        <v>82</v>
      </c>
      <c r="H816" s="1" t="s">
        <v>207</v>
      </c>
      <c r="I816" s="1" t="s">
        <v>84</v>
      </c>
      <c r="J816" s="1" t="s">
        <v>448</v>
      </c>
      <c r="K816" s="1" t="s">
        <v>13903</v>
      </c>
      <c r="L816" s="1"/>
      <c r="M816" s="20">
        <f t="shared" si="12"/>
        <v>1</v>
      </c>
    </row>
    <row r="817" spans="1:13" ht="20.100000000000001" customHeight="1" x14ac:dyDescent="0.15">
      <c r="A817" s="1" t="s">
        <v>12</v>
      </c>
      <c r="B817" s="1" t="s">
        <v>13863</v>
      </c>
      <c r="C817" s="1" t="s">
        <v>13904</v>
      </c>
      <c r="D817" s="1" t="s">
        <v>78</v>
      </c>
      <c r="E817" s="1" t="s">
        <v>51</v>
      </c>
      <c r="F817" s="1" t="s">
        <v>51</v>
      </c>
      <c r="G817" s="1" t="s">
        <v>82</v>
      </c>
      <c r="H817" s="1" t="s">
        <v>207</v>
      </c>
      <c r="I817" s="1" t="s">
        <v>84</v>
      </c>
      <c r="J817" s="1" t="s">
        <v>448</v>
      </c>
      <c r="K817" s="1" t="s">
        <v>13905</v>
      </c>
      <c r="L817" s="1"/>
      <c r="M817" s="20">
        <f t="shared" si="12"/>
        <v>1</v>
      </c>
    </row>
    <row r="818" spans="1:13" ht="20.100000000000001" customHeight="1" x14ac:dyDescent="0.15">
      <c r="A818" s="1" t="s">
        <v>12</v>
      </c>
      <c r="B818" s="1" t="s">
        <v>13863</v>
      </c>
      <c r="C818" s="1" t="s">
        <v>13906</v>
      </c>
      <c r="D818" s="1" t="s">
        <v>78</v>
      </c>
      <c r="E818" s="1" t="s">
        <v>51</v>
      </c>
      <c r="F818" s="1" t="s">
        <v>51</v>
      </c>
      <c r="G818" s="1" t="s">
        <v>82</v>
      </c>
      <c r="H818" s="1" t="s">
        <v>207</v>
      </c>
      <c r="I818" s="1" t="s">
        <v>84</v>
      </c>
      <c r="J818" s="1" t="s">
        <v>448</v>
      </c>
      <c r="K818" s="1" t="s">
        <v>13907</v>
      </c>
      <c r="L818" s="1"/>
      <c r="M818" s="20">
        <f t="shared" si="12"/>
        <v>1</v>
      </c>
    </row>
    <row r="819" spans="1:13" ht="20.100000000000001" customHeight="1" x14ac:dyDescent="0.15">
      <c r="A819" s="1" t="s">
        <v>12</v>
      </c>
      <c r="B819" s="1" t="s">
        <v>13863</v>
      </c>
      <c r="C819" s="1" t="s">
        <v>13908</v>
      </c>
      <c r="D819" s="1" t="s">
        <v>78</v>
      </c>
      <c r="E819" s="1" t="s">
        <v>51</v>
      </c>
      <c r="F819" s="1" t="s">
        <v>179</v>
      </c>
      <c r="G819" s="1" t="s">
        <v>82</v>
      </c>
      <c r="H819" s="1" t="s">
        <v>2234</v>
      </c>
      <c r="I819" s="1" t="s">
        <v>84</v>
      </c>
      <c r="J819" s="1" t="s">
        <v>182</v>
      </c>
      <c r="K819" s="1" t="s">
        <v>13909</v>
      </c>
      <c r="L819" s="1"/>
      <c r="M819" s="20">
        <f t="shared" si="12"/>
        <v>0</v>
      </c>
    </row>
    <row r="820" spans="1:13" ht="20.100000000000001" customHeight="1" x14ac:dyDescent="0.15">
      <c r="A820" s="1" t="s">
        <v>12</v>
      </c>
      <c r="B820" s="1" t="s">
        <v>13863</v>
      </c>
      <c r="C820" s="1" t="s">
        <v>13910</v>
      </c>
      <c r="D820" s="1" t="s">
        <v>78</v>
      </c>
      <c r="E820" s="1" t="s">
        <v>51</v>
      </c>
      <c r="F820" s="1" t="s">
        <v>179</v>
      </c>
      <c r="G820" s="1" t="s">
        <v>82</v>
      </c>
      <c r="H820" s="1" t="s">
        <v>2234</v>
      </c>
      <c r="I820" s="1" t="s">
        <v>84</v>
      </c>
      <c r="J820" s="1" t="s">
        <v>182</v>
      </c>
      <c r="K820" s="1" t="s">
        <v>13911</v>
      </c>
      <c r="L820" s="1"/>
      <c r="M820" s="20">
        <f t="shared" si="12"/>
        <v>0</v>
      </c>
    </row>
    <row r="821" spans="1:13" ht="20.100000000000001" customHeight="1" x14ac:dyDescent="0.15">
      <c r="A821" s="1" t="s">
        <v>12</v>
      </c>
      <c r="B821" s="1" t="s">
        <v>13863</v>
      </c>
      <c r="C821" s="1" t="s">
        <v>13912</v>
      </c>
      <c r="D821" s="1" t="s">
        <v>849</v>
      </c>
      <c r="E821" s="1" t="s">
        <v>51</v>
      </c>
      <c r="F821" s="1" t="s">
        <v>26832</v>
      </c>
      <c r="G821" s="1" t="s">
        <v>82</v>
      </c>
      <c r="H821" s="1" t="s">
        <v>83</v>
      </c>
      <c r="I821" s="1" t="s">
        <v>447</v>
      </c>
      <c r="J821" s="1" t="s">
        <v>7809</v>
      </c>
      <c r="K821" s="1" t="s">
        <v>13913</v>
      </c>
      <c r="L821" s="1"/>
      <c r="M821" s="20">
        <f t="shared" si="12"/>
        <v>0</v>
      </c>
    </row>
    <row r="822" spans="1:13" ht="20.100000000000001" customHeight="1" x14ac:dyDescent="0.15">
      <c r="A822" s="1" t="s">
        <v>12</v>
      </c>
      <c r="B822" s="1" t="s">
        <v>13914</v>
      </c>
      <c r="C822" s="1" t="s">
        <v>13915</v>
      </c>
      <c r="D822" s="1" t="s">
        <v>78</v>
      </c>
      <c r="E822" s="1" t="s">
        <v>51</v>
      </c>
      <c r="F822" s="1" t="s">
        <v>51</v>
      </c>
      <c r="G822" s="1" t="s">
        <v>82</v>
      </c>
      <c r="H822" s="1" t="s">
        <v>207</v>
      </c>
      <c r="I822" s="1" t="s">
        <v>84</v>
      </c>
      <c r="J822" s="1" t="s">
        <v>448</v>
      </c>
      <c r="K822" s="1" t="s">
        <v>13916</v>
      </c>
      <c r="L822" s="1"/>
      <c r="M822" s="20">
        <f t="shared" si="12"/>
        <v>1</v>
      </c>
    </row>
    <row r="823" spans="1:13" ht="20.100000000000001" customHeight="1" x14ac:dyDescent="0.15">
      <c r="A823" s="1" t="s">
        <v>12</v>
      </c>
      <c r="B823" s="1" t="s">
        <v>13914</v>
      </c>
      <c r="C823" s="1" t="s">
        <v>13917</v>
      </c>
      <c r="D823" s="1" t="s">
        <v>78</v>
      </c>
      <c r="E823" s="1" t="s">
        <v>51</v>
      </c>
      <c r="F823" s="1" t="s">
        <v>51</v>
      </c>
      <c r="G823" s="1" t="s">
        <v>82</v>
      </c>
      <c r="H823" s="1" t="s">
        <v>207</v>
      </c>
      <c r="I823" s="1" t="s">
        <v>84</v>
      </c>
      <c r="J823" s="1" t="s">
        <v>448</v>
      </c>
      <c r="K823" s="1" t="s">
        <v>13918</v>
      </c>
      <c r="L823" s="1"/>
      <c r="M823" s="20">
        <f t="shared" si="12"/>
        <v>1</v>
      </c>
    </row>
    <row r="824" spans="1:13" ht="20.100000000000001" customHeight="1" x14ac:dyDescent="0.15">
      <c r="A824" s="1" t="s">
        <v>12</v>
      </c>
      <c r="B824" s="1" t="s">
        <v>13914</v>
      </c>
      <c r="C824" s="1" t="s">
        <v>13919</v>
      </c>
      <c r="D824" s="1" t="s">
        <v>78</v>
      </c>
      <c r="E824" s="1" t="s">
        <v>51</v>
      </c>
      <c r="F824" s="1" t="s">
        <v>51</v>
      </c>
      <c r="G824" s="1" t="s">
        <v>82</v>
      </c>
      <c r="H824" s="1" t="s">
        <v>207</v>
      </c>
      <c r="I824" s="1" t="s">
        <v>84</v>
      </c>
      <c r="J824" s="1" t="s">
        <v>448</v>
      </c>
      <c r="K824" s="1" t="s">
        <v>13920</v>
      </c>
      <c r="L824" s="1"/>
      <c r="M824" s="20">
        <f t="shared" si="12"/>
        <v>1</v>
      </c>
    </row>
    <row r="825" spans="1:13" ht="20.100000000000001" customHeight="1" x14ac:dyDescent="0.15">
      <c r="A825" s="1" t="s">
        <v>12</v>
      </c>
      <c r="B825" s="1" t="s">
        <v>13914</v>
      </c>
      <c r="C825" s="1" t="s">
        <v>13921</v>
      </c>
      <c r="D825" s="1" t="s">
        <v>78</v>
      </c>
      <c r="E825" s="1" t="s">
        <v>51</v>
      </c>
      <c r="F825" s="1" t="s">
        <v>51</v>
      </c>
      <c r="G825" s="1" t="s">
        <v>82</v>
      </c>
      <c r="H825" s="1" t="s">
        <v>207</v>
      </c>
      <c r="I825" s="1" t="s">
        <v>84</v>
      </c>
      <c r="J825" s="1" t="s">
        <v>448</v>
      </c>
      <c r="K825" s="1" t="s">
        <v>13922</v>
      </c>
      <c r="L825" s="1"/>
      <c r="M825" s="20">
        <f t="shared" si="12"/>
        <v>1</v>
      </c>
    </row>
    <row r="826" spans="1:13" ht="20.100000000000001" customHeight="1" x14ac:dyDescent="0.15">
      <c r="A826" s="1" t="s">
        <v>12</v>
      </c>
      <c r="B826" s="1" t="s">
        <v>13914</v>
      </c>
      <c r="C826" s="1" t="s">
        <v>13923</v>
      </c>
      <c r="D826" s="1" t="s">
        <v>78</v>
      </c>
      <c r="E826" s="1" t="s">
        <v>51</v>
      </c>
      <c r="F826" s="1" t="s">
        <v>51</v>
      </c>
      <c r="G826" s="1" t="s">
        <v>82</v>
      </c>
      <c r="H826" s="1" t="s">
        <v>207</v>
      </c>
      <c r="I826" s="1" t="s">
        <v>84</v>
      </c>
      <c r="J826" s="1" t="s">
        <v>448</v>
      </c>
      <c r="K826" s="1" t="s">
        <v>13924</v>
      </c>
      <c r="L826" s="1"/>
      <c r="M826" s="20">
        <f t="shared" si="12"/>
        <v>1</v>
      </c>
    </row>
    <row r="827" spans="1:13" ht="20.100000000000001" customHeight="1" x14ac:dyDescent="0.15">
      <c r="A827" s="1" t="s">
        <v>12</v>
      </c>
      <c r="B827" s="1" t="s">
        <v>13914</v>
      </c>
      <c r="C827" s="1" t="s">
        <v>13925</v>
      </c>
      <c r="D827" s="1" t="s">
        <v>78</v>
      </c>
      <c r="E827" s="1" t="s">
        <v>51</v>
      </c>
      <c r="F827" s="1" t="s">
        <v>81</v>
      </c>
      <c r="G827" s="1" t="s">
        <v>82</v>
      </c>
      <c r="H827" s="1" t="s">
        <v>1151</v>
      </c>
      <c r="I827" s="1" t="s">
        <v>84</v>
      </c>
      <c r="J827" s="1" t="s">
        <v>7809</v>
      </c>
      <c r="K827" s="1" t="s">
        <v>13926</v>
      </c>
      <c r="L827" s="1"/>
      <c r="M827" s="20">
        <f t="shared" si="12"/>
        <v>0</v>
      </c>
    </row>
    <row r="828" spans="1:13" ht="20.100000000000001" customHeight="1" x14ac:dyDescent="0.15">
      <c r="A828" s="1" t="s">
        <v>12</v>
      </c>
      <c r="B828" s="1" t="s">
        <v>13914</v>
      </c>
      <c r="C828" s="1" t="s">
        <v>13927</v>
      </c>
      <c r="D828" s="1" t="s">
        <v>78</v>
      </c>
      <c r="E828" s="1" t="s">
        <v>51</v>
      </c>
      <c r="F828" s="1" t="s">
        <v>51</v>
      </c>
      <c r="G828" s="1" t="s">
        <v>82</v>
      </c>
      <c r="H828" s="1" t="s">
        <v>207</v>
      </c>
      <c r="I828" s="1" t="s">
        <v>84</v>
      </c>
      <c r="J828" s="1" t="s">
        <v>448</v>
      </c>
      <c r="K828" s="1" t="s">
        <v>13928</v>
      </c>
      <c r="L828" s="1"/>
      <c r="M828" s="20">
        <f t="shared" si="12"/>
        <v>1</v>
      </c>
    </row>
    <row r="829" spans="1:13" ht="20.100000000000001" customHeight="1" x14ac:dyDescent="0.15">
      <c r="A829" s="1" t="s">
        <v>12</v>
      </c>
      <c r="B829" s="1" t="s">
        <v>13914</v>
      </c>
      <c r="C829" s="1" t="s">
        <v>13929</v>
      </c>
      <c r="D829" s="1" t="s">
        <v>78</v>
      </c>
      <c r="E829" s="1" t="s">
        <v>51</v>
      </c>
      <c r="F829" s="1" t="s">
        <v>51</v>
      </c>
      <c r="G829" s="1" t="s">
        <v>82</v>
      </c>
      <c r="H829" s="1" t="s">
        <v>207</v>
      </c>
      <c r="I829" s="1" t="s">
        <v>84</v>
      </c>
      <c r="J829" s="1" t="s">
        <v>448</v>
      </c>
      <c r="K829" s="1" t="s">
        <v>13930</v>
      </c>
      <c r="L829" s="1"/>
      <c r="M829" s="20">
        <f t="shared" si="12"/>
        <v>1</v>
      </c>
    </row>
    <row r="830" spans="1:13" ht="20.100000000000001" customHeight="1" x14ac:dyDescent="0.15">
      <c r="A830" s="1" t="s">
        <v>12</v>
      </c>
      <c r="B830" s="1" t="s">
        <v>13914</v>
      </c>
      <c r="C830" s="1" t="s">
        <v>13931</v>
      </c>
      <c r="D830" s="1" t="s">
        <v>78</v>
      </c>
      <c r="E830" s="1" t="s">
        <v>51</v>
      </c>
      <c r="F830" s="1" t="s">
        <v>51</v>
      </c>
      <c r="G830" s="1" t="s">
        <v>82</v>
      </c>
      <c r="H830" s="1" t="s">
        <v>207</v>
      </c>
      <c r="I830" s="1" t="s">
        <v>84</v>
      </c>
      <c r="J830" s="1" t="s">
        <v>448</v>
      </c>
      <c r="K830" s="1" t="s">
        <v>13932</v>
      </c>
      <c r="L830" s="1"/>
      <c r="M830" s="20">
        <f t="shared" si="12"/>
        <v>1</v>
      </c>
    </row>
    <row r="831" spans="1:13" ht="20.100000000000001" customHeight="1" x14ac:dyDescent="0.15">
      <c r="A831" s="1" t="s">
        <v>12</v>
      </c>
      <c r="B831" s="1" t="s">
        <v>13914</v>
      </c>
      <c r="C831" s="1" t="s">
        <v>13933</v>
      </c>
      <c r="D831" s="1" t="s">
        <v>78</v>
      </c>
      <c r="E831" s="1" t="s">
        <v>51</v>
      </c>
      <c r="F831" s="1" t="s">
        <v>51</v>
      </c>
      <c r="G831" s="1" t="s">
        <v>82</v>
      </c>
      <c r="H831" s="1" t="s">
        <v>207</v>
      </c>
      <c r="I831" s="1" t="s">
        <v>84</v>
      </c>
      <c r="J831" s="1" t="s">
        <v>448</v>
      </c>
      <c r="K831" s="1" t="s">
        <v>13934</v>
      </c>
      <c r="L831" s="1"/>
      <c r="M831" s="20">
        <f t="shared" si="12"/>
        <v>1</v>
      </c>
    </row>
    <row r="832" spans="1:13" ht="20.100000000000001" customHeight="1" x14ac:dyDescent="0.15">
      <c r="A832" s="1" t="s">
        <v>12</v>
      </c>
      <c r="B832" s="1" t="s">
        <v>13914</v>
      </c>
      <c r="C832" s="1" t="s">
        <v>13935</v>
      </c>
      <c r="D832" s="1" t="s">
        <v>78</v>
      </c>
      <c r="E832" s="1" t="s">
        <v>51</v>
      </c>
      <c r="F832" s="1" t="s">
        <v>51</v>
      </c>
      <c r="G832" s="1" t="s">
        <v>82</v>
      </c>
      <c r="H832" s="1" t="s">
        <v>207</v>
      </c>
      <c r="I832" s="1" t="s">
        <v>84</v>
      </c>
      <c r="J832" s="1" t="s">
        <v>448</v>
      </c>
      <c r="K832" s="1" t="s">
        <v>13936</v>
      </c>
      <c r="L832" s="1"/>
      <c r="M832" s="20">
        <f t="shared" si="12"/>
        <v>1</v>
      </c>
    </row>
    <row r="833" spans="1:13" ht="20.100000000000001" customHeight="1" x14ac:dyDescent="0.15">
      <c r="A833" s="1" t="s">
        <v>12</v>
      </c>
      <c r="B833" s="1" t="s">
        <v>13914</v>
      </c>
      <c r="C833" s="1" t="s">
        <v>13937</v>
      </c>
      <c r="D833" s="1" t="s">
        <v>849</v>
      </c>
      <c r="E833" s="1" t="s">
        <v>51</v>
      </c>
      <c r="F833" s="1" t="s">
        <v>26832</v>
      </c>
      <c r="G833" s="1" t="s">
        <v>82</v>
      </c>
      <c r="H833" s="1" t="s">
        <v>83</v>
      </c>
      <c r="I833" s="1" t="s">
        <v>447</v>
      </c>
      <c r="J833" s="1" t="s">
        <v>7809</v>
      </c>
      <c r="K833" s="1" t="s">
        <v>13938</v>
      </c>
      <c r="L833" s="1"/>
      <c r="M833" s="20">
        <f t="shared" si="12"/>
        <v>0</v>
      </c>
    </row>
    <row r="834" spans="1:13" ht="20.100000000000001" customHeight="1" x14ac:dyDescent="0.15">
      <c r="A834" s="1" t="s">
        <v>12</v>
      </c>
      <c r="B834" s="1" t="s">
        <v>13939</v>
      </c>
      <c r="C834" s="1" t="s">
        <v>13940</v>
      </c>
      <c r="D834" s="1" t="s">
        <v>50</v>
      </c>
      <c r="E834" s="1" t="s">
        <v>51</v>
      </c>
      <c r="F834" s="1" t="s">
        <v>51</v>
      </c>
      <c r="G834" s="1" t="s">
        <v>82</v>
      </c>
      <c r="H834" s="1" t="s">
        <v>207</v>
      </c>
      <c r="I834" s="1" t="s">
        <v>84</v>
      </c>
      <c r="J834" s="1" t="s">
        <v>448</v>
      </c>
      <c r="K834" s="1" t="s">
        <v>13941</v>
      </c>
      <c r="L834" s="1"/>
      <c r="M834" s="20">
        <f t="shared" si="12"/>
        <v>1</v>
      </c>
    </row>
    <row r="835" spans="1:13" ht="20.100000000000001" customHeight="1" x14ac:dyDescent="0.15">
      <c r="A835" s="1" t="s">
        <v>12</v>
      </c>
      <c r="B835" s="1" t="s">
        <v>13939</v>
      </c>
      <c r="C835" s="1" t="s">
        <v>13942</v>
      </c>
      <c r="D835" s="1" t="s">
        <v>50</v>
      </c>
      <c r="E835" s="1" t="s">
        <v>51</v>
      </c>
      <c r="F835" s="1" t="s">
        <v>51</v>
      </c>
      <c r="G835" s="1" t="s">
        <v>82</v>
      </c>
      <c r="H835" s="1" t="s">
        <v>207</v>
      </c>
      <c r="I835" s="1" t="s">
        <v>84</v>
      </c>
      <c r="J835" s="1" t="s">
        <v>448</v>
      </c>
      <c r="K835" s="1" t="s">
        <v>13943</v>
      </c>
      <c r="L835" s="1"/>
      <c r="M835" s="20">
        <f t="shared" ref="M835:M898" si="13">IF(F835="○",1,0)</f>
        <v>1</v>
      </c>
    </row>
    <row r="836" spans="1:13" ht="20.100000000000001" customHeight="1" x14ac:dyDescent="0.15">
      <c r="A836" s="1" t="s">
        <v>12</v>
      </c>
      <c r="B836" s="1" t="s">
        <v>13939</v>
      </c>
      <c r="C836" s="1" t="s">
        <v>13944</v>
      </c>
      <c r="D836" s="1" t="s">
        <v>50</v>
      </c>
      <c r="E836" s="1" t="s">
        <v>51</v>
      </c>
      <c r="F836" s="1" t="s">
        <v>51</v>
      </c>
      <c r="G836" s="1" t="s">
        <v>82</v>
      </c>
      <c r="H836" s="1" t="s">
        <v>207</v>
      </c>
      <c r="I836" s="1" t="s">
        <v>84</v>
      </c>
      <c r="J836" s="1" t="s">
        <v>448</v>
      </c>
      <c r="K836" s="1" t="s">
        <v>13945</v>
      </c>
      <c r="L836" s="1"/>
      <c r="M836" s="20">
        <f t="shared" si="13"/>
        <v>1</v>
      </c>
    </row>
    <row r="837" spans="1:13" ht="20.100000000000001" customHeight="1" x14ac:dyDescent="0.15">
      <c r="A837" s="1" t="s">
        <v>12</v>
      </c>
      <c r="B837" s="1" t="s">
        <v>13939</v>
      </c>
      <c r="C837" s="1" t="s">
        <v>13946</v>
      </c>
      <c r="D837" s="1" t="s">
        <v>50</v>
      </c>
      <c r="E837" s="1" t="s">
        <v>51</v>
      </c>
      <c r="F837" s="1" t="s">
        <v>51</v>
      </c>
      <c r="G837" s="1" t="s">
        <v>82</v>
      </c>
      <c r="H837" s="1" t="s">
        <v>207</v>
      </c>
      <c r="I837" s="1" t="s">
        <v>84</v>
      </c>
      <c r="J837" s="1" t="s">
        <v>448</v>
      </c>
      <c r="K837" s="1" t="s">
        <v>13947</v>
      </c>
      <c r="L837" s="1"/>
      <c r="M837" s="20">
        <f t="shared" si="13"/>
        <v>1</v>
      </c>
    </row>
    <row r="838" spans="1:13" ht="20.100000000000001" customHeight="1" x14ac:dyDescent="0.15">
      <c r="A838" s="1" t="s">
        <v>12</v>
      </c>
      <c r="B838" s="1" t="s">
        <v>13939</v>
      </c>
      <c r="C838" s="1" t="s">
        <v>13948</v>
      </c>
      <c r="D838" s="1" t="s">
        <v>50</v>
      </c>
      <c r="E838" s="1" t="s">
        <v>51</v>
      </c>
      <c r="F838" s="1" t="s">
        <v>81</v>
      </c>
      <c r="G838" s="1" t="s">
        <v>82</v>
      </c>
      <c r="H838" s="1" t="s">
        <v>1151</v>
      </c>
      <c r="I838" s="1" t="s">
        <v>84</v>
      </c>
      <c r="J838" s="1" t="s">
        <v>7809</v>
      </c>
      <c r="K838" s="1" t="s">
        <v>13949</v>
      </c>
      <c r="L838" s="1"/>
      <c r="M838" s="20">
        <f t="shared" si="13"/>
        <v>0</v>
      </c>
    </row>
    <row r="839" spans="1:13" ht="20.100000000000001" customHeight="1" x14ac:dyDescent="0.15">
      <c r="A839" s="1" t="s">
        <v>12</v>
      </c>
      <c r="B839" s="1" t="s">
        <v>13939</v>
      </c>
      <c r="C839" s="1" t="s">
        <v>13950</v>
      </c>
      <c r="D839" s="1" t="s">
        <v>50</v>
      </c>
      <c r="E839" s="1" t="s">
        <v>51</v>
      </c>
      <c r="F839" s="1" t="s">
        <v>51</v>
      </c>
      <c r="G839" s="1" t="s">
        <v>82</v>
      </c>
      <c r="H839" s="1" t="s">
        <v>207</v>
      </c>
      <c r="I839" s="1" t="s">
        <v>84</v>
      </c>
      <c r="J839" s="1" t="s">
        <v>448</v>
      </c>
      <c r="K839" s="1" t="s">
        <v>13951</v>
      </c>
      <c r="L839" s="1"/>
      <c r="M839" s="20">
        <f t="shared" si="13"/>
        <v>1</v>
      </c>
    </row>
    <row r="840" spans="1:13" ht="20.100000000000001" customHeight="1" x14ac:dyDescent="0.15">
      <c r="A840" s="1" t="s">
        <v>12</v>
      </c>
      <c r="B840" s="1" t="s">
        <v>13939</v>
      </c>
      <c r="C840" s="1" t="s">
        <v>13952</v>
      </c>
      <c r="D840" s="1" t="s">
        <v>50</v>
      </c>
      <c r="E840" s="1" t="s">
        <v>51</v>
      </c>
      <c r="F840" s="1" t="s">
        <v>51</v>
      </c>
      <c r="G840" s="1" t="s">
        <v>82</v>
      </c>
      <c r="H840" s="1" t="s">
        <v>207</v>
      </c>
      <c r="I840" s="1" t="s">
        <v>84</v>
      </c>
      <c r="J840" s="1" t="s">
        <v>448</v>
      </c>
      <c r="K840" s="1" t="s">
        <v>13953</v>
      </c>
      <c r="L840" s="1"/>
      <c r="M840" s="20">
        <f t="shared" si="13"/>
        <v>1</v>
      </c>
    </row>
    <row r="841" spans="1:13" ht="20.100000000000001" customHeight="1" x14ac:dyDescent="0.15">
      <c r="A841" s="1" t="s">
        <v>12</v>
      </c>
      <c r="B841" s="1" t="s">
        <v>13939</v>
      </c>
      <c r="C841" s="1" t="s">
        <v>13954</v>
      </c>
      <c r="D841" s="1" t="s">
        <v>50</v>
      </c>
      <c r="E841" s="1" t="s">
        <v>51</v>
      </c>
      <c r="F841" s="1" t="s">
        <v>51</v>
      </c>
      <c r="G841" s="1" t="s">
        <v>82</v>
      </c>
      <c r="H841" s="1" t="s">
        <v>207</v>
      </c>
      <c r="I841" s="1" t="s">
        <v>84</v>
      </c>
      <c r="J841" s="1" t="s">
        <v>448</v>
      </c>
      <c r="K841" s="1" t="s">
        <v>13955</v>
      </c>
      <c r="L841" s="1"/>
      <c r="M841" s="20">
        <f t="shared" si="13"/>
        <v>1</v>
      </c>
    </row>
    <row r="842" spans="1:13" ht="20.100000000000001" customHeight="1" x14ac:dyDescent="0.15">
      <c r="A842" s="1" t="s">
        <v>12</v>
      </c>
      <c r="B842" s="1" t="s">
        <v>13939</v>
      </c>
      <c r="C842" s="1" t="s">
        <v>13956</v>
      </c>
      <c r="D842" s="1" t="s">
        <v>50</v>
      </c>
      <c r="E842" s="1" t="s">
        <v>51</v>
      </c>
      <c r="F842" s="1" t="s">
        <v>51</v>
      </c>
      <c r="G842" s="1" t="s">
        <v>82</v>
      </c>
      <c r="H842" s="1" t="s">
        <v>207</v>
      </c>
      <c r="I842" s="1" t="s">
        <v>84</v>
      </c>
      <c r="J842" s="1" t="s">
        <v>448</v>
      </c>
      <c r="K842" s="1" t="s">
        <v>13957</v>
      </c>
      <c r="L842" s="1"/>
      <c r="M842" s="20">
        <f t="shared" si="13"/>
        <v>1</v>
      </c>
    </row>
    <row r="843" spans="1:13" ht="20.100000000000001" customHeight="1" x14ac:dyDescent="0.15">
      <c r="A843" s="1" t="s">
        <v>12</v>
      </c>
      <c r="B843" s="1" t="s">
        <v>13939</v>
      </c>
      <c r="C843" s="1" t="s">
        <v>13958</v>
      </c>
      <c r="D843" s="1" t="s">
        <v>50</v>
      </c>
      <c r="E843" s="1" t="s">
        <v>51</v>
      </c>
      <c r="F843" s="1" t="s">
        <v>51</v>
      </c>
      <c r="G843" s="1" t="s">
        <v>82</v>
      </c>
      <c r="H843" s="1" t="s">
        <v>207</v>
      </c>
      <c r="I843" s="1" t="s">
        <v>84</v>
      </c>
      <c r="J843" s="1" t="s">
        <v>448</v>
      </c>
      <c r="K843" s="1" t="s">
        <v>13959</v>
      </c>
      <c r="L843" s="1"/>
      <c r="M843" s="20">
        <f t="shared" si="13"/>
        <v>1</v>
      </c>
    </row>
    <row r="844" spans="1:13" ht="20.100000000000001" customHeight="1" x14ac:dyDescent="0.15">
      <c r="A844" s="1" t="s">
        <v>12</v>
      </c>
      <c r="B844" s="1" t="s">
        <v>13939</v>
      </c>
      <c r="C844" s="1" t="s">
        <v>13960</v>
      </c>
      <c r="D844" s="1" t="s">
        <v>50</v>
      </c>
      <c r="E844" s="1" t="s">
        <v>51</v>
      </c>
      <c r="F844" s="1" t="s">
        <v>51</v>
      </c>
      <c r="G844" s="1" t="s">
        <v>82</v>
      </c>
      <c r="H844" s="1" t="s">
        <v>207</v>
      </c>
      <c r="I844" s="1" t="s">
        <v>84</v>
      </c>
      <c r="J844" s="1" t="s">
        <v>448</v>
      </c>
      <c r="K844" s="1" t="s">
        <v>13961</v>
      </c>
      <c r="L844" s="1"/>
      <c r="M844" s="20">
        <f t="shared" si="13"/>
        <v>1</v>
      </c>
    </row>
    <row r="845" spans="1:13" ht="20.100000000000001" customHeight="1" x14ac:dyDescent="0.15">
      <c r="A845" s="1" t="s">
        <v>12</v>
      </c>
      <c r="B845" s="1" t="s">
        <v>13939</v>
      </c>
      <c r="C845" s="1" t="s">
        <v>13962</v>
      </c>
      <c r="D845" s="1" t="s">
        <v>50</v>
      </c>
      <c r="E845" s="1" t="s">
        <v>51</v>
      </c>
      <c r="F845" s="1" t="s">
        <v>51</v>
      </c>
      <c r="G845" s="1" t="s">
        <v>82</v>
      </c>
      <c r="H845" s="1" t="s">
        <v>207</v>
      </c>
      <c r="I845" s="1" t="s">
        <v>84</v>
      </c>
      <c r="J845" s="1" t="s">
        <v>448</v>
      </c>
      <c r="K845" s="1" t="s">
        <v>13963</v>
      </c>
      <c r="L845" s="1"/>
      <c r="M845" s="20">
        <f t="shared" si="13"/>
        <v>1</v>
      </c>
    </row>
    <row r="846" spans="1:13" ht="20.100000000000001" customHeight="1" x14ac:dyDescent="0.15">
      <c r="A846" s="1" t="s">
        <v>12</v>
      </c>
      <c r="B846" s="1" t="s">
        <v>13939</v>
      </c>
      <c r="C846" s="1" t="s">
        <v>13964</v>
      </c>
      <c r="D846" s="1" t="s">
        <v>50</v>
      </c>
      <c r="E846" s="1" t="s">
        <v>51</v>
      </c>
      <c r="F846" s="1" t="s">
        <v>51</v>
      </c>
      <c r="G846" s="1" t="s">
        <v>82</v>
      </c>
      <c r="H846" s="1" t="s">
        <v>207</v>
      </c>
      <c r="I846" s="1" t="s">
        <v>84</v>
      </c>
      <c r="J846" s="1" t="s">
        <v>448</v>
      </c>
      <c r="K846" s="1" t="s">
        <v>13965</v>
      </c>
      <c r="L846" s="1"/>
      <c r="M846" s="20">
        <f t="shared" si="13"/>
        <v>1</v>
      </c>
    </row>
    <row r="847" spans="1:13" ht="20.100000000000001" customHeight="1" x14ac:dyDescent="0.15">
      <c r="A847" s="1" t="s">
        <v>12</v>
      </c>
      <c r="B847" s="1" t="s">
        <v>13939</v>
      </c>
      <c r="C847" s="1" t="s">
        <v>13966</v>
      </c>
      <c r="D847" s="1" t="s">
        <v>50</v>
      </c>
      <c r="E847" s="1" t="s">
        <v>51</v>
      </c>
      <c r="F847" s="1" t="s">
        <v>51</v>
      </c>
      <c r="G847" s="1" t="s">
        <v>82</v>
      </c>
      <c r="H847" s="1" t="s">
        <v>207</v>
      </c>
      <c r="I847" s="1" t="s">
        <v>84</v>
      </c>
      <c r="J847" s="1" t="s">
        <v>448</v>
      </c>
      <c r="K847" s="1" t="s">
        <v>13967</v>
      </c>
      <c r="L847" s="1"/>
      <c r="M847" s="20">
        <f t="shared" si="13"/>
        <v>1</v>
      </c>
    </row>
    <row r="848" spans="1:13" ht="20.100000000000001" customHeight="1" x14ac:dyDescent="0.15">
      <c r="A848" s="1" t="s">
        <v>12</v>
      </c>
      <c r="B848" s="1" t="s">
        <v>13939</v>
      </c>
      <c r="C848" s="1" t="s">
        <v>13968</v>
      </c>
      <c r="D848" s="1" t="s">
        <v>78</v>
      </c>
      <c r="E848" s="1" t="s">
        <v>51</v>
      </c>
      <c r="F848" s="1" t="s">
        <v>51</v>
      </c>
      <c r="G848" s="1" t="s">
        <v>52</v>
      </c>
      <c r="H848" s="1" t="s">
        <v>121</v>
      </c>
      <c r="I848" s="1" t="s">
        <v>84</v>
      </c>
      <c r="J848" s="1" t="s">
        <v>122</v>
      </c>
      <c r="K848" s="1" t="s">
        <v>13969</v>
      </c>
      <c r="L848" s="1"/>
      <c r="M848" s="20">
        <f t="shared" si="13"/>
        <v>1</v>
      </c>
    </row>
    <row r="849" spans="1:13" ht="20.100000000000001" customHeight="1" x14ac:dyDescent="0.15">
      <c r="A849" s="1" t="s">
        <v>12</v>
      </c>
      <c r="B849" s="1" t="s">
        <v>13939</v>
      </c>
      <c r="C849" s="1" t="s">
        <v>13970</v>
      </c>
      <c r="D849" s="1" t="s">
        <v>78</v>
      </c>
      <c r="E849" s="1" t="s">
        <v>51</v>
      </c>
      <c r="F849" s="1" t="s">
        <v>81</v>
      </c>
      <c r="G849" s="1" t="s">
        <v>82</v>
      </c>
      <c r="H849" s="1" t="s">
        <v>1151</v>
      </c>
      <c r="I849" s="1" t="s">
        <v>84</v>
      </c>
      <c r="J849" s="1" t="s">
        <v>7809</v>
      </c>
      <c r="K849" s="1" t="s">
        <v>13971</v>
      </c>
      <c r="L849" s="1"/>
      <c r="M849" s="20">
        <f t="shared" si="13"/>
        <v>0</v>
      </c>
    </row>
    <row r="850" spans="1:13" ht="20.100000000000001" customHeight="1" x14ac:dyDescent="0.15">
      <c r="A850" s="1" t="s">
        <v>12</v>
      </c>
      <c r="B850" s="1" t="s">
        <v>13939</v>
      </c>
      <c r="C850" s="1" t="s">
        <v>13972</v>
      </c>
      <c r="D850" s="1" t="s">
        <v>78</v>
      </c>
      <c r="E850" s="1" t="s">
        <v>51</v>
      </c>
      <c r="F850" s="1" t="s">
        <v>51</v>
      </c>
      <c r="G850" s="1" t="s">
        <v>82</v>
      </c>
      <c r="H850" s="1" t="s">
        <v>207</v>
      </c>
      <c r="I850" s="1" t="s">
        <v>84</v>
      </c>
      <c r="J850" s="1" t="s">
        <v>448</v>
      </c>
      <c r="K850" s="1" t="s">
        <v>13973</v>
      </c>
      <c r="L850" s="1"/>
      <c r="M850" s="20">
        <f t="shared" si="13"/>
        <v>1</v>
      </c>
    </row>
    <row r="851" spans="1:13" ht="20.100000000000001" customHeight="1" x14ac:dyDescent="0.15">
      <c r="A851" s="1" t="s">
        <v>12</v>
      </c>
      <c r="B851" s="1" t="s">
        <v>13939</v>
      </c>
      <c r="C851" s="1" t="s">
        <v>13974</v>
      </c>
      <c r="D851" s="1" t="s">
        <v>78</v>
      </c>
      <c r="E851" s="1" t="s">
        <v>51</v>
      </c>
      <c r="F851" s="1" t="s">
        <v>179</v>
      </c>
      <c r="G851" s="1" t="s">
        <v>82</v>
      </c>
      <c r="H851" s="1" t="s">
        <v>1151</v>
      </c>
      <c r="I851" s="1" t="s">
        <v>84</v>
      </c>
      <c r="J851" s="1" t="s">
        <v>7809</v>
      </c>
      <c r="K851" s="1" t="s">
        <v>13975</v>
      </c>
      <c r="L851" s="1"/>
      <c r="M851" s="20">
        <f t="shared" si="13"/>
        <v>0</v>
      </c>
    </row>
    <row r="852" spans="1:13" ht="20.100000000000001" customHeight="1" x14ac:dyDescent="0.15">
      <c r="A852" s="1" t="s">
        <v>12</v>
      </c>
      <c r="B852" s="1" t="s">
        <v>13939</v>
      </c>
      <c r="C852" s="1" t="s">
        <v>13976</v>
      </c>
      <c r="D852" s="1" t="s">
        <v>78</v>
      </c>
      <c r="E852" s="1" t="s">
        <v>51</v>
      </c>
      <c r="F852" s="1" t="s">
        <v>179</v>
      </c>
      <c r="G852" s="1" t="s">
        <v>82</v>
      </c>
      <c r="H852" s="1" t="s">
        <v>1151</v>
      </c>
      <c r="I852" s="1" t="s">
        <v>84</v>
      </c>
      <c r="J852" s="1" t="s">
        <v>7809</v>
      </c>
      <c r="K852" s="1" t="s">
        <v>13977</v>
      </c>
      <c r="L852" s="1"/>
      <c r="M852" s="20">
        <f t="shared" si="13"/>
        <v>0</v>
      </c>
    </row>
    <row r="853" spans="1:13" ht="20.100000000000001" customHeight="1" x14ac:dyDescent="0.15">
      <c r="A853" s="1" t="s">
        <v>12</v>
      </c>
      <c r="B853" s="1" t="s">
        <v>13939</v>
      </c>
      <c r="C853" s="1" t="s">
        <v>13978</v>
      </c>
      <c r="D853" s="1" t="s">
        <v>78</v>
      </c>
      <c r="E853" s="1" t="s">
        <v>51</v>
      </c>
      <c r="F853" s="1" t="s">
        <v>51</v>
      </c>
      <c r="G853" s="1" t="s">
        <v>52</v>
      </c>
      <c r="H853" s="1" t="s">
        <v>121</v>
      </c>
      <c r="I853" s="1" t="s">
        <v>84</v>
      </c>
      <c r="J853" s="1" t="s">
        <v>122</v>
      </c>
      <c r="K853" s="1" t="s">
        <v>13979</v>
      </c>
      <c r="L853" s="1"/>
      <c r="M853" s="20">
        <f t="shared" si="13"/>
        <v>1</v>
      </c>
    </row>
    <row r="854" spans="1:13" ht="20.100000000000001" customHeight="1" x14ac:dyDescent="0.15">
      <c r="A854" s="1" t="s">
        <v>12</v>
      </c>
      <c r="B854" s="1" t="s">
        <v>13939</v>
      </c>
      <c r="C854" s="1" t="s">
        <v>13980</v>
      </c>
      <c r="D854" s="1" t="s">
        <v>78</v>
      </c>
      <c r="E854" s="1" t="s">
        <v>51</v>
      </c>
      <c r="F854" s="1" t="s">
        <v>51</v>
      </c>
      <c r="G854" s="1" t="s">
        <v>82</v>
      </c>
      <c r="H854" s="1" t="s">
        <v>207</v>
      </c>
      <c r="I854" s="1" t="s">
        <v>84</v>
      </c>
      <c r="J854" s="1" t="s">
        <v>448</v>
      </c>
      <c r="K854" s="1" t="s">
        <v>13981</v>
      </c>
      <c r="L854" s="1"/>
      <c r="M854" s="20">
        <f t="shared" si="13"/>
        <v>1</v>
      </c>
    </row>
    <row r="855" spans="1:13" ht="20.100000000000001" customHeight="1" x14ac:dyDescent="0.15">
      <c r="A855" s="1" t="s">
        <v>12</v>
      </c>
      <c r="B855" s="1" t="s">
        <v>13939</v>
      </c>
      <c r="C855" s="1" t="s">
        <v>13982</v>
      </c>
      <c r="D855" s="1" t="s">
        <v>78</v>
      </c>
      <c r="E855" s="1" t="s">
        <v>51</v>
      </c>
      <c r="F855" s="1" t="s">
        <v>51</v>
      </c>
      <c r="G855" s="1" t="s">
        <v>82</v>
      </c>
      <c r="H855" s="1" t="s">
        <v>207</v>
      </c>
      <c r="I855" s="1" t="s">
        <v>84</v>
      </c>
      <c r="J855" s="1" t="s">
        <v>448</v>
      </c>
      <c r="K855" s="1" t="s">
        <v>13983</v>
      </c>
      <c r="L855" s="1"/>
      <c r="M855" s="20">
        <f t="shared" si="13"/>
        <v>1</v>
      </c>
    </row>
    <row r="856" spans="1:13" ht="20.100000000000001" customHeight="1" x14ac:dyDescent="0.15">
      <c r="A856" s="1" t="s">
        <v>12</v>
      </c>
      <c r="B856" s="1" t="s">
        <v>13939</v>
      </c>
      <c r="C856" s="1" t="s">
        <v>13984</v>
      </c>
      <c r="D856" s="1" t="s">
        <v>78</v>
      </c>
      <c r="E856" s="1" t="s">
        <v>51</v>
      </c>
      <c r="F856" s="1" t="s">
        <v>51</v>
      </c>
      <c r="G856" s="1" t="s">
        <v>82</v>
      </c>
      <c r="H856" s="1" t="s">
        <v>207</v>
      </c>
      <c r="I856" s="1" t="s">
        <v>84</v>
      </c>
      <c r="J856" s="1" t="s">
        <v>448</v>
      </c>
      <c r="K856" s="1" t="s">
        <v>13985</v>
      </c>
      <c r="L856" s="1"/>
      <c r="M856" s="20">
        <f t="shared" si="13"/>
        <v>1</v>
      </c>
    </row>
    <row r="857" spans="1:13" ht="20.100000000000001" customHeight="1" x14ac:dyDescent="0.15">
      <c r="A857" s="1" t="s">
        <v>12</v>
      </c>
      <c r="B857" s="1" t="s">
        <v>13939</v>
      </c>
      <c r="C857" s="1" t="s">
        <v>13986</v>
      </c>
      <c r="D857" s="1" t="s">
        <v>78</v>
      </c>
      <c r="E857" s="1" t="s">
        <v>51</v>
      </c>
      <c r="F857" s="1" t="s">
        <v>51</v>
      </c>
      <c r="G857" s="1" t="s">
        <v>82</v>
      </c>
      <c r="H857" s="1" t="s">
        <v>207</v>
      </c>
      <c r="I857" s="1" t="s">
        <v>84</v>
      </c>
      <c r="J857" s="1" t="s">
        <v>448</v>
      </c>
      <c r="K857" s="1" t="s">
        <v>13987</v>
      </c>
      <c r="L857" s="1"/>
      <c r="M857" s="20">
        <f t="shared" si="13"/>
        <v>1</v>
      </c>
    </row>
    <row r="858" spans="1:13" ht="20.100000000000001" customHeight="1" x14ac:dyDescent="0.15">
      <c r="A858" s="1" t="s">
        <v>12</v>
      </c>
      <c r="B858" s="1" t="s">
        <v>13939</v>
      </c>
      <c r="C858" s="1" t="s">
        <v>13988</v>
      </c>
      <c r="D858" s="1" t="s">
        <v>78</v>
      </c>
      <c r="E858" s="1" t="s">
        <v>51</v>
      </c>
      <c r="F858" s="1" t="s">
        <v>51</v>
      </c>
      <c r="G858" s="1" t="s">
        <v>82</v>
      </c>
      <c r="H858" s="1" t="s">
        <v>207</v>
      </c>
      <c r="I858" s="1" t="s">
        <v>84</v>
      </c>
      <c r="J858" s="1" t="s">
        <v>448</v>
      </c>
      <c r="K858" s="1" t="s">
        <v>13989</v>
      </c>
      <c r="L858" s="1"/>
      <c r="M858" s="20">
        <f t="shared" si="13"/>
        <v>1</v>
      </c>
    </row>
    <row r="859" spans="1:13" ht="20.100000000000001" customHeight="1" x14ac:dyDescent="0.15">
      <c r="A859" s="1" t="s">
        <v>12</v>
      </c>
      <c r="B859" s="1" t="s">
        <v>13939</v>
      </c>
      <c r="C859" s="1" t="s">
        <v>13990</v>
      </c>
      <c r="D859" s="1" t="s">
        <v>78</v>
      </c>
      <c r="E859" s="1" t="s">
        <v>51</v>
      </c>
      <c r="F859" s="1" t="s">
        <v>51</v>
      </c>
      <c r="G859" s="1" t="s">
        <v>82</v>
      </c>
      <c r="H859" s="1" t="s">
        <v>207</v>
      </c>
      <c r="I859" s="1" t="s">
        <v>84</v>
      </c>
      <c r="J859" s="1" t="s">
        <v>448</v>
      </c>
      <c r="K859" s="1" t="s">
        <v>13991</v>
      </c>
      <c r="L859" s="1"/>
      <c r="M859" s="20">
        <f t="shared" si="13"/>
        <v>1</v>
      </c>
    </row>
    <row r="860" spans="1:13" ht="20.100000000000001" customHeight="1" x14ac:dyDescent="0.15">
      <c r="A860" s="1" t="s">
        <v>12</v>
      </c>
      <c r="B860" s="1" t="s">
        <v>13939</v>
      </c>
      <c r="C860" s="1" t="s">
        <v>13992</v>
      </c>
      <c r="D860" s="1" t="s">
        <v>78</v>
      </c>
      <c r="E860" s="1" t="s">
        <v>51</v>
      </c>
      <c r="F860" s="1" t="s">
        <v>51</v>
      </c>
      <c r="G860" s="1" t="s">
        <v>82</v>
      </c>
      <c r="H860" s="1" t="s">
        <v>207</v>
      </c>
      <c r="I860" s="1" t="s">
        <v>84</v>
      </c>
      <c r="J860" s="1" t="s">
        <v>448</v>
      </c>
      <c r="K860" s="1" t="s">
        <v>13993</v>
      </c>
      <c r="L860" s="1"/>
      <c r="M860" s="20">
        <f t="shared" si="13"/>
        <v>1</v>
      </c>
    </row>
    <row r="861" spans="1:13" ht="20.100000000000001" customHeight="1" x14ac:dyDescent="0.15">
      <c r="A861" s="1" t="s">
        <v>12</v>
      </c>
      <c r="B861" s="1" t="s">
        <v>13939</v>
      </c>
      <c r="C861" s="1" t="s">
        <v>13994</v>
      </c>
      <c r="D861" s="1" t="s">
        <v>78</v>
      </c>
      <c r="E861" s="1" t="s">
        <v>51</v>
      </c>
      <c r="F861" s="1" t="s">
        <v>179</v>
      </c>
      <c r="G861" s="1" t="s">
        <v>82</v>
      </c>
      <c r="H861" s="1" t="s">
        <v>2234</v>
      </c>
      <c r="I861" s="1" t="s">
        <v>84</v>
      </c>
      <c r="J861" s="1" t="s">
        <v>182</v>
      </c>
      <c r="K861" s="1" t="s">
        <v>13995</v>
      </c>
      <c r="L861" s="1"/>
      <c r="M861" s="20">
        <f t="shared" si="13"/>
        <v>0</v>
      </c>
    </row>
    <row r="862" spans="1:13" ht="20.100000000000001" customHeight="1" x14ac:dyDescent="0.15">
      <c r="A862" s="1" t="s">
        <v>12</v>
      </c>
      <c r="B862" s="1" t="s">
        <v>13939</v>
      </c>
      <c r="C862" s="1" t="s">
        <v>13996</v>
      </c>
      <c r="D862" s="1" t="s">
        <v>78</v>
      </c>
      <c r="E862" s="1" t="s">
        <v>51</v>
      </c>
      <c r="F862" s="1" t="s">
        <v>51</v>
      </c>
      <c r="G862" s="1" t="s">
        <v>82</v>
      </c>
      <c r="H862" s="1" t="s">
        <v>207</v>
      </c>
      <c r="I862" s="1" t="s">
        <v>84</v>
      </c>
      <c r="J862" s="1" t="s">
        <v>448</v>
      </c>
      <c r="K862" s="1" t="s">
        <v>13997</v>
      </c>
      <c r="L862" s="1"/>
      <c r="M862" s="20">
        <f t="shared" si="13"/>
        <v>1</v>
      </c>
    </row>
    <row r="863" spans="1:13" ht="20.100000000000001" customHeight="1" x14ac:dyDescent="0.15">
      <c r="A863" s="1" t="s">
        <v>12</v>
      </c>
      <c r="B863" s="1" t="s">
        <v>13939</v>
      </c>
      <c r="C863" s="1" t="s">
        <v>13998</v>
      </c>
      <c r="D863" s="1" t="s">
        <v>78</v>
      </c>
      <c r="E863" s="1" t="s">
        <v>51</v>
      </c>
      <c r="F863" s="1" t="s">
        <v>51</v>
      </c>
      <c r="G863" s="1" t="s">
        <v>82</v>
      </c>
      <c r="H863" s="1" t="s">
        <v>207</v>
      </c>
      <c r="I863" s="1" t="s">
        <v>84</v>
      </c>
      <c r="J863" s="1" t="s">
        <v>448</v>
      </c>
      <c r="K863" s="1" t="s">
        <v>13999</v>
      </c>
      <c r="L863" s="1"/>
      <c r="M863" s="20">
        <f t="shared" si="13"/>
        <v>1</v>
      </c>
    </row>
    <row r="864" spans="1:13" ht="20.100000000000001" customHeight="1" x14ac:dyDescent="0.15">
      <c r="A864" s="1" t="s">
        <v>12</v>
      </c>
      <c r="B864" s="1" t="s">
        <v>13939</v>
      </c>
      <c r="C864" s="1" t="s">
        <v>14000</v>
      </c>
      <c r="D864" s="1" t="s">
        <v>78</v>
      </c>
      <c r="E864" s="1" t="s">
        <v>51</v>
      </c>
      <c r="F864" s="1" t="s">
        <v>51</v>
      </c>
      <c r="G864" s="1" t="s">
        <v>82</v>
      </c>
      <c r="H864" s="1" t="s">
        <v>207</v>
      </c>
      <c r="I864" s="1" t="s">
        <v>84</v>
      </c>
      <c r="J864" s="1" t="s">
        <v>448</v>
      </c>
      <c r="K864" s="1" t="s">
        <v>14001</v>
      </c>
      <c r="L864" s="1"/>
      <c r="M864" s="20">
        <f t="shared" si="13"/>
        <v>1</v>
      </c>
    </row>
    <row r="865" spans="1:13" ht="20.100000000000001" customHeight="1" x14ac:dyDescent="0.15">
      <c r="A865" s="1" t="s">
        <v>12</v>
      </c>
      <c r="B865" s="1" t="s">
        <v>13939</v>
      </c>
      <c r="C865" s="1" t="s">
        <v>14002</v>
      </c>
      <c r="D865" s="1" t="s">
        <v>78</v>
      </c>
      <c r="E865" s="1" t="s">
        <v>51</v>
      </c>
      <c r="F865" s="1" t="s">
        <v>51</v>
      </c>
      <c r="G865" s="1" t="s">
        <v>82</v>
      </c>
      <c r="H865" s="1" t="s">
        <v>207</v>
      </c>
      <c r="I865" s="1" t="s">
        <v>84</v>
      </c>
      <c r="J865" s="1" t="s">
        <v>448</v>
      </c>
      <c r="K865" s="1" t="s">
        <v>14003</v>
      </c>
      <c r="L865" s="1"/>
      <c r="M865" s="20">
        <f t="shared" si="13"/>
        <v>1</v>
      </c>
    </row>
    <row r="866" spans="1:13" ht="20.100000000000001" customHeight="1" x14ac:dyDescent="0.15">
      <c r="A866" s="1" t="s">
        <v>12</v>
      </c>
      <c r="B866" s="1" t="s">
        <v>13939</v>
      </c>
      <c r="C866" s="1" t="s">
        <v>14004</v>
      </c>
      <c r="D866" s="1" t="s">
        <v>78</v>
      </c>
      <c r="E866" s="1" t="s">
        <v>51</v>
      </c>
      <c r="F866" s="1" t="s">
        <v>51</v>
      </c>
      <c r="G866" s="1" t="s">
        <v>82</v>
      </c>
      <c r="H866" s="1" t="s">
        <v>207</v>
      </c>
      <c r="I866" s="1" t="s">
        <v>84</v>
      </c>
      <c r="J866" s="1" t="s">
        <v>448</v>
      </c>
      <c r="K866" s="1" t="s">
        <v>14005</v>
      </c>
      <c r="L866" s="1"/>
      <c r="M866" s="20">
        <f t="shared" si="13"/>
        <v>1</v>
      </c>
    </row>
    <row r="867" spans="1:13" ht="20.100000000000001" customHeight="1" x14ac:dyDescent="0.15">
      <c r="A867" s="1" t="s">
        <v>12</v>
      </c>
      <c r="B867" s="1" t="s">
        <v>13939</v>
      </c>
      <c r="C867" s="1" t="s">
        <v>14006</v>
      </c>
      <c r="D867" s="1" t="s">
        <v>78</v>
      </c>
      <c r="E867" s="1" t="s">
        <v>51</v>
      </c>
      <c r="F867" s="1" t="s">
        <v>51</v>
      </c>
      <c r="G867" s="1" t="s">
        <v>82</v>
      </c>
      <c r="H867" s="1" t="s">
        <v>207</v>
      </c>
      <c r="I867" s="1" t="s">
        <v>84</v>
      </c>
      <c r="J867" s="1" t="s">
        <v>448</v>
      </c>
      <c r="K867" s="1" t="s">
        <v>14007</v>
      </c>
      <c r="L867" s="1"/>
      <c r="M867" s="20">
        <f t="shared" si="13"/>
        <v>1</v>
      </c>
    </row>
    <row r="868" spans="1:13" ht="20.100000000000001" customHeight="1" x14ac:dyDescent="0.15">
      <c r="A868" s="1" t="s">
        <v>12</v>
      </c>
      <c r="B868" s="1" t="s">
        <v>14008</v>
      </c>
      <c r="C868" s="1" t="s">
        <v>14009</v>
      </c>
      <c r="D868" s="1" t="s">
        <v>78</v>
      </c>
      <c r="E868" s="1" t="s">
        <v>51</v>
      </c>
      <c r="F868" s="1" t="s">
        <v>81</v>
      </c>
      <c r="G868" s="1" t="s">
        <v>82</v>
      </c>
      <c r="H868" s="1" t="s">
        <v>1151</v>
      </c>
      <c r="I868" s="1" t="s">
        <v>84</v>
      </c>
      <c r="J868" s="1" t="s">
        <v>7809</v>
      </c>
      <c r="K868" s="1" t="s">
        <v>14010</v>
      </c>
      <c r="L868" s="1"/>
      <c r="M868" s="20">
        <f t="shared" si="13"/>
        <v>0</v>
      </c>
    </row>
    <row r="869" spans="1:13" ht="20.100000000000001" customHeight="1" x14ac:dyDescent="0.15">
      <c r="A869" s="1" t="s">
        <v>12</v>
      </c>
      <c r="B869" s="1" t="s">
        <v>14008</v>
      </c>
      <c r="C869" s="1" t="s">
        <v>14011</v>
      </c>
      <c r="D869" s="1" t="s">
        <v>78</v>
      </c>
      <c r="E869" s="1" t="s">
        <v>51</v>
      </c>
      <c r="F869" s="1" t="s">
        <v>81</v>
      </c>
      <c r="G869" s="1" t="s">
        <v>82</v>
      </c>
      <c r="H869" s="1" t="s">
        <v>1151</v>
      </c>
      <c r="I869" s="1" t="s">
        <v>84</v>
      </c>
      <c r="J869" s="1" t="s">
        <v>7809</v>
      </c>
      <c r="K869" s="1" t="s">
        <v>14012</v>
      </c>
      <c r="L869" s="1"/>
      <c r="M869" s="20">
        <f t="shared" si="13"/>
        <v>0</v>
      </c>
    </row>
    <row r="870" spans="1:13" ht="20.100000000000001" customHeight="1" x14ac:dyDescent="0.15">
      <c r="A870" s="1" t="s">
        <v>12</v>
      </c>
      <c r="B870" s="1" t="s">
        <v>14008</v>
      </c>
      <c r="C870" s="1" t="s">
        <v>14013</v>
      </c>
      <c r="D870" s="1" t="s">
        <v>78</v>
      </c>
      <c r="E870" s="1" t="s">
        <v>51</v>
      </c>
      <c r="F870" s="1" t="s">
        <v>51</v>
      </c>
      <c r="G870" s="1" t="s">
        <v>82</v>
      </c>
      <c r="H870" s="1" t="s">
        <v>207</v>
      </c>
      <c r="I870" s="1" t="s">
        <v>84</v>
      </c>
      <c r="J870" s="1" t="s">
        <v>448</v>
      </c>
      <c r="K870" s="1" t="s">
        <v>14014</v>
      </c>
      <c r="L870" s="1"/>
      <c r="M870" s="20">
        <f t="shared" si="13"/>
        <v>1</v>
      </c>
    </row>
    <row r="871" spans="1:13" ht="20.100000000000001" customHeight="1" x14ac:dyDescent="0.15">
      <c r="A871" s="1" t="s">
        <v>12</v>
      </c>
      <c r="B871" s="1" t="s">
        <v>14008</v>
      </c>
      <c r="C871" s="1" t="s">
        <v>14015</v>
      </c>
      <c r="D871" s="1" t="s">
        <v>78</v>
      </c>
      <c r="E871" s="1" t="s">
        <v>51</v>
      </c>
      <c r="F871" s="1" t="s">
        <v>51</v>
      </c>
      <c r="G871" s="1" t="s">
        <v>82</v>
      </c>
      <c r="H871" s="1" t="s">
        <v>207</v>
      </c>
      <c r="I871" s="1" t="s">
        <v>84</v>
      </c>
      <c r="J871" s="1" t="s">
        <v>448</v>
      </c>
      <c r="K871" s="1" t="s">
        <v>14016</v>
      </c>
      <c r="L871" s="1"/>
      <c r="M871" s="20">
        <f t="shared" si="13"/>
        <v>1</v>
      </c>
    </row>
    <row r="872" spans="1:13" ht="20.100000000000001" customHeight="1" x14ac:dyDescent="0.15">
      <c r="A872" s="1" t="s">
        <v>12</v>
      </c>
      <c r="B872" s="1" t="s">
        <v>14008</v>
      </c>
      <c r="C872" s="1" t="s">
        <v>14017</v>
      </c>
      <c r="D872" s="1" t="s">
        <v>78</v>
      </c>
      <c r="E872" s="1" t="s">
        <v>51</v>
      </c>
      <c r="F872" s="1" t="s">
        <v>51</v>
      </c>
      <c r="G872" s="1" t="s">
        <v>82</v>
      </c>
      <c r="H872" s="1" t="s">
        <v>207</v>
      </c>
      <c r="I872" s="1" t="s">
        <v>84</v>
      </c>
      <c r="J872" s="1" t="s">
        <v>448</v>
      </c>
      <c r="K872" s="1" t="s">
        <v>14018</v>
      </c>
      <c r="L872" s="1"/>
      <c r="M872" s="20">
        <f t="shared" si="13"/>
        <v>1</v>
      </c>
    </row>
    <row r="873" spans="1:13" ht="20.100000000000001" customHeight="1" x14ac:dyDescent="0.15">
      <c r="A873" s="1" t="s">
        <v>12</v>
      </c>
      <c r="B873" s="1" t="s">
        <v>14008</v>
      </c>
      <c r="C873" s="1" t="s">
        <v>14019</v>
      </c>
      <c r="D873" s="1" t="s">
        <v>78</v>
      </c>
      <c r="E873" s="1" t="s">
        <v>51</v>
      </c>
      <c r="F873" s="1" t="s">
        <v>51</v>
      </c>
      <c r="G873" s="1" t="s">
        <v>82</v>
      </c>
      <c r="H873" s="1" t="s">
        <v>207</v>
      </c>
      <c r="I873" s="1" t="s">
        <v>84</v>
      </c>
      <c r="J873" s="1" t="s">
        <v>448</v>
      </c>
      <c r="K873" s="1" t="s">
        <v>14020</v>
      </c>
      <c r="L873" s="1"/>
      <c r="M873" s="20">
        <f t="shared" si="13"/>
        <v>1</v>
      </c>
    </row>
    <row r="874" spans="1:13" ht="20.100000000000001" customHeight="1" x14ac:dyDescent="0.15">
      <c r="A874" s="1" t="s">
        <v>12</v>
      </c>
      <c r="B874" s="1" t="s">
        <v>14008</v>
      </c>
      <c r="C874" s="1" t="s">
        <v>14021</v>
      </c>
      <c r="D874" s="1" t="s">
        <v>78</v>
      </c>
      <c r="E874" s="1" t="s">
        <v>51</v>
      </c>
      <c r="F874" s="1" t="s">
        <v>51</v>
      </c>
      <c r="G874" s="1" t="s">
        <v>52</v>
      </c>
      <c r="H874" s="1" t="s">
        <v>121</v>
      </c>
      <c r="I874" s="1" t="s">
        <v>84</v>
      </c>
      <c r="J874" s="1" t="s">
        <v>122</v>
      </c>
      <c r="K874" s="1" t="s">
        <v>14022</v>
      </c>
      <c r="L874" s="1"/>
      <c r="M874" s="20">
        <f t="shared" si="13"/>
        <v>1</v>
      </c>
    </row>
    <row r="875" spans="1:13" ht="20.100000000000001" customHeight="1" x14ac:dyDescent="0.15">
      <c r="A875" s="1" t="s">
        <v>12</v>
      </c>
      <c r="B875" s="1" t="s">
        <v>14008</v>
      </c>
      <c r="C875" s="1" t="s">
        <v>14023</v>
      </c>
      <c r="D875" s="1" t="s">
        <v>78</v>
      </c>
      <c r="E875" s="1" t="s">
        <v>51</v>
      </c>
      <c r="F875" s="1" t="s">
        <v>51</v>
      </c>
      <c r="G875" s="1" t="s">
        <v>82</v>
      </c>
      <c r="H875" s="1" t="s">
        <v>207</v>
      </c>
      <c r="I875" s="1" t="s">
        <v>84</v>
      </c>
      <c r="J875" s="1" t="s">
        <v>448</v>
      </c>
      <c r="K875" s="1" t="s">
        <v>14024</v>
      </c>
      <c r="L875" s="1"/>
      <c r="M875" s="20">
        <f t="shared" si="13"/>
        <v>1</v>
      </c>
    </row>
    <row r="876" spans="1:13" ht="20.100000000000001" customHeight="1" x14ac:dyDescent="0.15">
      <c r="A876" s="1" t="s">
        <v>12</v>
      </c>
      <c r="B876" s="1" t="s">
        <v>14008</v>
      </c>
      <c r="C876" s="1" t="s">
        <v>14025</v>
      </c>
      <c r="D876" s="1" t="s">
        <v>849</v>
      </c>
      <c r="E876" s="1" t="s">
        <v>51</v>
      </c>
      <c r="F876" s="1" t="s">
        <v>26832</v>
      </c>
      <c r="G876" s="1" t="s">
        <v>82</v>
      </c>
      <c r="H876" s="1" t="s">
        <v>83</v>
      </c>
      <c r="I876" s="1" t="s">
        <v>447</v>
      </c>
      <c r="J876" s="1" t="s">
        <v>7809</v>
      </c>
      <c r="K876" s="1" t="s">
        <v>14026</v>
      </c>
      <c r="L876" s="1"/>
      <c r="M876" s="20">
        <f t="shared" si="13"/>
        <v>0</v>
      </c>
    </row>
    <row r="877" spans="1:13" ht="20.100000000000001" customHeight="1" x14ac:dyDescent="0.15">
      <c r="A877" s="1" t="s">
        <v>12</v>
      </c>
      <c r="B877" s="1" t="s">
        <v>14027</v>
      </c>
      <c r="C877" s="1" t="s">
        <v>14028</v>
      </c>
      <c r="D877" s="1" t="s">
        <v>50</v>
      </c>
      <c r="E877" s="1" t="s">
        <v>51</v>
      </c>
      <c r="F877" s="1" t="s">
        <v>51</v>
      </c>
      <c r="G877" s="1" t="s">
        <v>52</v>
      </c>
      <c r="H877" s="1" t="s">
        <v>53</v>
      </c>
      <c r="I877" s="1" t="s">
        <v>54</v>
      </c>
      <c r="J877" s="1" t="s">
        <v>55</v>
      </c>
      <c r="K877" s="1" t="s">
        <v>14029</v>
      </c>
      <c r="L877" s="1"/>
      <c r="M877" s="20">
        <f t="shared" si="13"/>
        <v>1</v>
      </c>
    </row>
    <row r="878" spans="1:13" ht="20.100000000000001" customHeight="1" x14ac:dyDescent="0.15">
      <c r="A878" s="1" t="s">
        <v>12</v>
      </c>
      <c r="B878" s="1" t="s">
        <v>14030</v>
      </c>
      <c r="C878" s="1" t="s">
        <v>14031</v>
      </c>
      <c r="D878" s="1" t="s">
        <v>50</v>
      </c>
      <c r="E878" s="1" t="s">
        <v>51</v>
      </c>
      <c r="F878" s="1" t="s">
        <v>51</v>
      </c>
      <c r="G878" s="1" t="s">
        <v>52</v>
      </c>
      <c r="H878" s="1" t="s">
        <v>53</v>
      </c>
      <c r="I878" s="1" t="s">
        <v>54</v>
      </c>
      <c r="J878" s="1" t="s">
        <v>55</v>
      </c>
      <c r="K878" s="1" t="s">
        <v>14032</v>
      </c>
      <c r="L878" s="1"/>
      <c r="M878" s="20">
        <f t="shared" si="13"/>
        <v>1</v>
      </c>
    </row>
    <row r="879" spans="1:13" ht="20.100000000000001" customHeight="1" x14ac:dyDescent="0.15">
      <c r="A879" s="1" t="s">
        <v>12</v>
      </c>
      <c r="B879" s="1" t="s">
        <v>14030</v>
      </c>
      <c r="C879" s="1" t="s">
        <v>14033</v>
      </c>
      <c r="D879" s="1" t="s">
        <v>50</v>
      </c>
      <c r="E879" s="1" t="s">
        <v>51</v>
      </c>
      <c r="F879" s="1" t="s">
        <v>51</v>
      </c>
      <c r="G879" s="1" t="s">
        <v>52</v>
      </c>
      <c r="H879" s="1" t="s">
        <v>53</v>
      </c>
      <c r="I879" s="1" t="s">
        <v>54</v>
      </c>
      <c r="J879" s="1" t="s">
        <v>55</v>
      </c>
      <c r="K879" s="1" t="s">
        <v>14034</v>
      </c>
      <c r="L879" s="1"/>
      <c r="M879" s="20">
        <f t="shared" si="13"/>
        <v>1</v>
      </c>
    </row>
    <row r="880" spans="1:13" ht="20.100000000000001" customHeight="1" x14ac:dyDescent="0.15">
      <c r="A880" s="1" t="s">
        <v>12</v>
      </c>
      <c r="B880" s="1" t="s">
        <v>14030</v>
      </c>
      <c r="C880" s="1" t="s">
        <v>14035</v>
      </c>
      <c r="D880" s="1" t="s">
        <v>50</v>
      </c>
      <c r="E880" s="1" t="s">
        <v>51</v>
      </c>
      <c r="F880" s="1" t="s">
        <v>51</v>
      </c>
      <c r="G880" s="1" t="s">
        <v>52</v>
      </c>
      <c r="H880" s="1" t="s">
        <v>53</v>
      </c>
      <c r="I880" s="1" t="s">
        <v>54</v>
      </c>
      <c r="J880" s="1" t="s">
        <v>55</v>
      </c>
      <c r="K880" s="1" t="s">
        <v>14036</v>
      </c>
      <c r="L880" s="1"/>
      <c r="M880" s="20">
        <f t="shared" si="13"/>
        <v>1</v>
      </c>
    </row>
    <row r="881" spans="1:13" ht="20.100000000000001" customHeight="1" x14ac:dyDescent="0.15">
      <c r="A881" s="1" t="s">
        <v>12</v>
      </c>
      <c r="B881" s="1" t="s">
        <v>14030</v>
      </c>
      <c r="C881" s="1" t="s">
        <v>14037</v>
      </c>
      <c r="D881" s="1" t="s">
        <v>50</v>
      </c>
      <c r="E881" s="1" t="s">
        <v>51</v>
      </c>
      <c r="F881" s="1" t="s">
        <v>51</v>
      </c>
      <c r="G881" s="1" t="s">
        <v>52</v>
      </c>
      <c r="H881" s="1" t="s">
        <v>53</v>
      </c>
      <c r="I881" s="1" t="s">
        <v>54</v>
      </c>
      <c r="J881" s="1" t="s">
        <v>55</v>
      </c>
      <c r="K881" s="1" t="s">
        <v>14038</v>
      </c>
      <c r="L881" s="1"/>
      <c r="M881" s="20">
        <f t="shared" si="13"/>
        <v>1</v>
      </c>
    </row>
    <row r="882" spans="1:13" ht="20.100000000000001" customHeight="1" x14ac:dyDescent="0.15">
      <c r="A882" s="1" t="s">
        <v>12</v>
      </c>
      <c r="B882" s="1" t="s">
        <v>14030</v>
      </c>
      <c r="C882" s="1" t="s">
        <v>14039</v>
      </c>
      <c r="D882" s="1" t="s">
        <v>50</v>
      </c>
      <c r="E882" s="1" t="s">
        <v>51</v>
      </c>
      <c r="F882" s="1" t="s">
        <v>51</v>
      </c>
      <c r="G882" s="1" t="s">
        <v>52</v>
      </c>
      <c r="H882" s="1" t="s">
        <v>53</v>
      </c>
      <c r="I882" s="1" t="s">
        <v>54</v>
      </c>
      <c r="J882" s="1" t="s">
        <v>55</v>
      </c>
      <c r="K882" s="1" t="s">
        <v>14040</v>
      </c>
      <c r="L882" s="1"/>
      <c r="M882" s="20">
        <f t="shared" si="13"/>
        <v>1</v>
      </c>
    </row>
    <row r="883" spans="1:13" ht="20.100000000000001" customHeight="1" x14ac:dyDescent="0.15">
      <c r="A883" s="1" t="s">
        <v>12</v>
      </c>
      <c r="B883" s="1" t="s">
        <v>14030</v>
      </c>
      <c r="C883" s="1" t="s">
        <v>14041</v>
      </c>
      <c r="D883" s="1" t="s">
        <v>50</v>
      </c>
      <c r="E883" s="1" t="s">
        <v>51</v>
      </c>
      <c r="F883" s="1" t="s">
        <v>51</v>
      </c>
      <c r="G883" s="1" t="s">
        <v>52</v>
      </c>
      <c r="H883" s="1" t="s">
        <v>53</v>
      </c>
      <c r="I883" s="1" t="s">
        <v>54</v>
      </c>
      <c r="J883" s="1" t="s">
        <v>55</v>
      </c>
      <c r="K883" s="1" t="s">
        <v>14042</v>
      </c>
      <c r="L883" s="1"/>
      <c r="M883" s="20">
        <f t="shared" si="13"/>
        <v>1</v>
      </c>
    </row>
    <row r="884" spans="1:13" ht="20.100000000000001" customHeight="1" x14ac:dyDescent="0.15">
      <c r="A884" s="1" t="s">
        <v>12</v>
      </c>
      <c r="B884" s="1" t="s">
        <v>14030</v>
      </c>
      <c r="C884" s="1" t="s">
        <v>14043</v>
      </c>
      <c r="D884" s="1" t="s">
        <v>50</v>
      </c>
      <c r="E884" s="1" t="s">
        <v>51</v>
      </c>
      <c r="F884" s="1" t="s">
        <v>51</v>
      </c>
      <c r="G884" s="1" t="s">
        <v>52</v>
      </c>
      <c r="H884" s="1" t="s">
        <v>53</v>
      </c>
      <c r="I884" s="1" t="s">
        <v>54</v>
      </c>
      <c r="J884" s="1" t="s">
        <v>55</v>
      </c>
      <c r="K884" s="1" t="s">
        <v>14044</v>
      </c>
      <c r="L884" s="1"/>
      <c r="M884" s="20">
        <f t="shared" si="13"/>
        <v>1</v>
      </c>
    </row>
    <row r="885" spans="1:13" ht="20.100000000000001" customHeight="1" x14ac:dyDescent="0.15">
      <c r="A885" s="1" t="s">
        <v>12</v>
      </c>
      <c r="B885" s="1" t="s">
        <v>14030</v>
      </c>
      <c r="C885" s="1" t="s">
        <v>14045</v>
      </c>
      <c r="D885" s="1" t="s">
        <v>50</v>
      </c>
      <c r="E885" s="1" t="s">
        <v>51</v>
      </c>
      <c r="F885" s="1" t="s">
        <v>51</v>
      </c>
      <c r="G885" s="1" t="s">
        <v>52</v>
      </c>
      <c r="H885" s="1" t="s">
        <v>53</v>
      </c>
      <c r="I885" s="1" t="s">
        <v>54</v>
      </c>
      <c r="J885" s="1" t="s">
        <v>55</v>
      </c>
      <c r="K885" s="1" t="s">
        <v>14046</v>
      </c>
      <c r="L885" s="1"/>
      <c r="M885" s="20">
        <f t="shared" si="13"/>
        <v>1</v>
      </c>
    </row>
    <row r="886" spans="1:13" ht="20.100000000000001" customHeight="1" x14ac:dyDescent="0.15">
      <c r="A886" s="1" t="s">
        <v>12</v>
      </c>
      <c r="B886" s="1" t="s">
        <v>14030</v>
      </c>
      <c r="C886" s="1" t="s">
        <v>14047</v>
      </c>
      <c r="D886" s="1" t="s">
        <v>50</v>
      </c>
      <c r="E886" s="1" t="s">
        <v>51</v>
      </c>
      <c r="F886" s="1" t="s">
        <v>51</v>
      </c>
      <c r="G886" s="1" t="s">
        <v>52</v>
      </c>
      <c r="H886" s="1" t="s">
        <v>53</v>
      </c>
      <c r="I886" s="1" t="s">
        <v>54</v>
      </c>
      <c r="J886" s="1" t="s">
        <v>55</v>
      </c>
      <c r="K886" s="1" t="s">
        <v>14048</v>
      </c>
      <c r="L886" s="1"/>
      <c r="M886" s="20">
        <f t="shared" si="13"/>
        <v>1</v>
      </c>
    </row>
    <row r="887" spans="1:13" ht="20.100000000000001" customHeight="1" x14ac:dyDescent="0.15">
      <c r="A887" s="1" t="s">
        <v>12</v>
      </c>
      <c r="B887" s="1" t="s">
        <v>14030</v>
      </c>
      <c r="C887" s="1" t="s">
        <v>14049</v>
      </c>
      <c r="D887" s="1" t="s">
        <v>50</v>
      </c>
      <c r="E887" s="1" t="s">
        <v>51</v>
      </c>
      <c r="F887" s="1" t="s">
        <v>51</v>
      </c>
      <c r="G887" s="1" t="s">
        <v>52</v>
      </c>
      <c r="H887" s="1" t="s">
        <v>53</v>
      </c>
      <c r="I887" s="1" t="s">
        <v>54</v>
      </c>
      <c r="J887" s="1" t="s">
        <v>55</v>
      </c>
      <c r="K887" s="1" t="s">
        <v>14050</v>
      </c>
      <c r="L887" s="1"/>
      <c r="M887" s="20">
        <f t="shared" si="13"/>
        <v>1</v>
      </c>
    </row>
    <row r="888" spans="1:13" ht="20.100000000000001" customHeight="1" x14ac:dyDescent="0.15">
      <c r="A888" s="1" t="s">
        <v>12</v>
      </c>
      <c r="B888" s="1" t="s">
        <v>14030</v>
      </c>
      <c r="C888" s="1" t="s">
        <v>14051</v>
      </c>
      <c r="D888" s="1" t="s">
        <v>50</v>
      </c>
      <c r="E888" s="1" t="s">
        <v>51</v>
      </c>
      <c r="F888" s="1" t="s">
        <v>51</v>
      </c>
      <c r="G888" s="1" t="s">
        <v>52</v>
      </c>
      <c r="H888" s="1" t="s">
        <v>53</v>
      </c>
      <c r="I888" s="1" t="s">
        <v>54</v>
      </c>
      <c r="J888" s="1" t="s">
        <v>55</v>
      </c>
      <c r="K888" s="1" t="s">
        <v>14052</v>
      </c>
      <c r="L888" s="1"/>
      <c r="M888" s="20">
        <f t="shared" si="13"/>
        <v>1</v>
      </c>
    </row>
    <row r="889" spans="1:13" ht="20.100000000000001" customHeight="1" x14ac:dyDescent="0.15">
      <c r="A889" s="1" t="s">
        <v>12</v>
      </c>
      <c r="B889" s="1" t="s">
        <v>14030</v>
      </c>
      <c r="C889" s="1" t="s">
        <v>14053</v>
      </c>
      <c r="D889" s="1" t="s">
        <v>78</v>
      </c>
      <c r="E889" s="1" t="s">
        <v>51</v>
      </c>
      <c r="F889" s="1" t="s">
        <v>51</v>
      </c>
      <c r="G889" s="1" t="s">
        <v>52</v>
      </c>
      <c r="H889" s="1" t="s">
        <v>121</v>
      </c>
      <c r="I889" s="1" t="s">
        <v>84</v>
      </c>
      <c r="J889" s="1" t="s">
        <v>122</v>
      </c>
      <c r="K889" s="1" t="s">
        <v>14054</v>
      </c>
      <c r="L889" s="1"/>
      <c r="M889" s="20">
        <f t="shared" si="13"/>
        <v>1</v>
      </c>
    </row>
    <row r="890" spans="1:13" ht="20.100000000000001" customHeight="1" x14ac:dyDescent="0.15">
      <c r="A890" s="1" t="s">
        <v>12</v>
      </c>
      <c r="B890" s="1" t="s">
        <v>14030</v>
      </c>
      <c r="C890" s="1" t="s">
        <v>14055</v>
      </c>
      <c r="D890" s="1" t="s">
        <v>78</v>
      </c>
      <c r="E890" s="1" t="s">
        <v>51</v>
      </c>
      <c r="F890" s="1" t="s">
        <v>51</v>
      </c>
      <c r="G890" s="1" t="s">
        <v>52</v>
      </c>
      <c r="H890" s="1" t="s">
        <v>121</v>
      </c>
      <c r="I890" s="1" t="s">
        <v>84</v>
      </c>
      <c r="J890" s="1" t="s">
        <v>122</v>
      </c>
      <c r="K890" s="1" t="s">
        <v>14056</v>
      </c>
      <c r="L890" s="1"/>
      <c r="M890" s="20">
        <f t="shared" si="13"/>
        <v>1</v>
      </c>
    </row>
    <row r="891" spans="1:13" ht="20.100000000000001" customHeight="1" x14ac:dyDescent="0.15">
      <c r="A891" s="1" t="s">
        <v>12</v>
      </c>
      <c r="B891" s="1" t="s">
        <v>14030</v>
      </c>
      <c r="C891" s="1" t="s">
        <v>14057</v>
      </c>
      <c r="D891" s="1" t="s">
        <v>78</v>
      </c>
      <c r="E891" s="1" t="s">
        <v>51</v>
      </c>
      <c r="F891" s="1" t="s">
        <v>51</v>
      </c>
      <c r="G891" s="1" t="s">
        <v>52</v>
      </c>
      <c r="H891" s="1" t="s">
        <v>53</v>
      </c>
      <c r="I891" s="1" t="s">
        <v>54</v>
      </c>
      <c r="J891" s="1" t="s">
        <v>55</v>
      </c>
      <c r="K891" s="1" t="s">
        <v>14058</v>
      </c>
      <c r="L891" s="1"/>
      <c r="M891" s="20">
        <f t="shared" si="13"/>
        <v>1</v>
      </c>
    </row>
    <row r="892" spans="1:13" ht="20.100000000000001" customHeight="1" x14ac:dyDescent="0.15">
      <c r="A892" s="1" t="s">
        <v>12</v>
      </c>
      <c r="B892" s="1" t="s">
        <v>14030</v>
      </c>
      <c r="C892" s="1" t="s">
        <v>14059</v>
      </c>
      <c r="D892" s="1" t="s">
        <v>78</v>
      </c>
      <c r="E892" s="1" t="s">
        <v>51</v>
      </c>
      <c r="F892" s="1" t="s">
        <v>51</v>
      </c>
      <c r="G892" s="1" t="s">
        <v>52</v>
      </c>
      <c r="H892" s="1" t="s">
        <v>53</v>
      </c>
      <c r="I892" s="1" t="s">
        <v>54</v>
      </c>
      <c r="J892" s="1" t="s">
        <v>55</v>
      </c>
      <c r="K892" s="1" t="s">
        <v>14060</v>
      </c>
      <c r="L892" s="1"/>
      <c r="M892" s="20">
        <f t="shared" si="13"/>
        <v>1</v>
      </c>
    </row>
    <row r="893" spans="1:13" ht="20.100000000000001" customHeight="1" x14ac:dyDescent="0.15">
      <c r="A893" s="1" t="s">
        <v>12</v>
      </c>
      <c r="B893" s="1" t="s">
        <v>14030</v>
      </c>
      <c r="C893" s="1" t="s">
        <v>14061</v>
      </c>
      <c r="D893" s="1" t="s">
        <v>78</v>
      </c>
      <c r="E893" s="1" t="s">
        <v>51</v>
      </c>
      <c r="F893" s="1" t="s">
        <v>51</v>
      </c>
      <c r="G893" s="1" t="s">
        <v>52</v>
      </c>
      <c r="H893" s="1" t="s">
        <v>53</v>
      </c>
      <c r="I893" s="1" t="s">
        <v>54</v>
      </c>
      <c r="J893" s="1" t="s">
        <v>55</v>
      </c>
      <c r="K893" s="1" t="s">
        <v>14062</v>
      </c>
      <c r="L893" s="1"/>
      <c r="M893" s="20">
        <f t="shared" si="13"/>
        <v>1</v>
      </c>
    </row>
    <row r="894" spans="1:13" ht="20.100000000000001" customHeight="1" x14ac:dyDescent="0.15">
      <c r="A894" s="1" t="s">
        <v>12</v>
      </c>
      <c r="B894" s="1" t="s">
        <v>14030</v>
      </c>
      <c r="C894" s="1" t="s">
        <v>14063</v>
      </c>
      <c r="D894" s="1" t="s">
        <v>78</v>
      </c>
      <c r="E894" s="1" t="s">
        <v>51</v>
      </c>
      <c r="F894" s="1" t="s">
        <v>51</v>
      </c>
      <c r="G894" s="1" t="s">
        <v>52</v>
      </c>
      <c r="H894" s="1" t="s">
        <v>53</v>
      </c>
      <c r="I894" s="1" t="s">
        <v>54</v>
      </c>
      <c r="J894" s="1" t="s">
        <v>55</v>
      </c>
      <c r="K894" s="1" t="s">
        <v>14064</v>
      </c>
      <c r="L894" s="1"/>
      <c r="M894" s="20">
        <f t="shared" si="13"/>
        <v>1</v>
      </c>
    </row>
    <row r="895" spans="1:13" ht="20.100000000000001" customHeight="1" x14ac:dyDescent="0.15">
      <c r="A895" s="1" t="s">
        <v>12</v>
      </c>
      <c r="B895" s="1" t="s">
        <v>14030</v>
      </c>
      <c r="C895" s="1" t="s">
        <v>14065</v>
      </c>
      <c r="D895" s="1" t="s">
        <v>78</v>
      </c>
      <c r="E895" s="1" t="s">
        <v>51</v>
      </c>
      <c r="F895" s="1" t="s">
        <v>51</v>
      </c>
      <c r="G895" s="1" t="s">
        <v>52</v>
      </c>
      <c r="H895" s="1" t="s">
        <v>53</v>
      </c>
      <c r="I895" s="1" t="s">
        <v>54</v>
      </c>
      <c r="J895" s="1" t="s">
        <v>55</v>
      </c>
      <c r="K895" s="1" t="s">
        <v>14066</v>
      </c>
      <c r="L895" s="1"/>
      <c r="M895" s="20">
        <f t="shared" si="13"/>
        <v>1</v>
      </c>
    </row>
    <row r="896" spans="1:13" ht="20.100000000000001" customHeight="1" x14ac:dyDescent="0.15">
      <c r="A896" s="1" t="s">
        <v>12</v>
      </c>
      <c r="B896" s="1" t="s">
        <v>14030</v>
      </c>
      <c r="C896" s="1" t="s">
        <v>14067</v>
      </c>
      <c r="D896" s="1" t="s">
        <v>78</v>
      </c>
      <c r="E896" s="1" t="s">
        <v>51</v>
      </c>
      <c r="F896" s="1" t="s">
        <v>179</v>
      </c>
      <c r="G896" s="1" t="s">
        <v>82</v>
      </c>
      <c r="H896" s="1" t="s">
        <v>129</v>
      </c>
      <c r="I896" s="1" t="s">
        <v>447</v>
      </c>
      <c r="J896" s="1" t="s">
        <v>6142</v>
      </c>
      <c r="K896" s="1" t="s">
        <v>14068</v>
      </c>
      <c r="L896" s="1"/>
      <c r="M896" s="20">
        <f t="shared" si="13"/>
        <v>0</v>
      </c>
    </row>
    <row r="897" spans="1:13" ht="20.100000000000001" customHeight="1" x14ac:dyDescent="0.15">
      <c r="A897" s="1" t="s">
        <v>12</v>
      </c>
      <c r="B897" s="1" t="s">
        <v>14030</v>
      </c>
      <c r="C897" s="1" t="s">
        <v>14069</v>
      </c>
      <c r="D897" s="1" t="s">
        <v>78</v>
      </c>
      <c r="E897" s="1" t="s">
        <v>51</v>
      </c>
      <c r="F897" s="1" t="s">
        <v>51</v>
      </c>
      <c r="G897" s="1" t="s">
        <v>52</v>
      </c>
      <c r="H897" s="1" t="s">
        <v>53</v>
      </c>
      <c r="I897" s="1" t="s">
        <v>54</v>
      </c>
      <c r="J897" s="1" t="s">
        <v>55</v>
      </c>
      <c r="K897" s="1" t="s">
        <v>14070</v>
      </c>
      <c r="L897" s="1"/>
      <c r="M897" s="20">
        <f t="shared" si="13"/>
        <v>1</v>
      </c>
    </row>
    <row r="898" spans="1:13" ht="20.100000000000001" customHeight="1" x14ac:dyDescent="0.15">
      <c r="A898" s="1" t="s">
        <v>12</v>
      </c>
      <c r="B898" s="1" t="s">
        <v>14071</v>
      </c>
      <c r="C898" s="1" t="s">
        <v>14072</v>
      </c>
      <c r="D898" s="1" t="s">
        <v>50</v>
      </c>
      <c r="E898" s="1" t="s">
        <v>51</v>
      </c>
      <c r="F898" s="1" t="s">
        <v>51</v>
      </c>
      <c r="G898" s="1" t="s">
        <v>52</v>
      </c>
      <c r="H898" s="1" t="s">
        <v>53</v>
      </c>
      <c r="I898" s="1" t="s">
        <v>54</v>
      </c>
      <c r="J898" s="1" t="s">
        <v>55</v>
      </c>
      <c r="K898" s="1" t="s">
        <v>14073</v>
      </c>
      <c r="L898" s="1"/>
      <c r="M898" s="20">
        <f t="shared" si="13"/>
        <v>1</v>
      </c>
    </row>
    <row r="899" spans="1:13" ht="20.100000000000001" customHeight="1" x14ac:dyDescent="0.15">
      <c r="A899" s="1" t="s">
        <v>12</v>
      </c>
      <c r="B899" s="1" t="s">
        <v>14071</v>
      </c>
      <c r="C899" s="1" t="s">
        <v>14074</v>
      </c>
      <c r="D899" s="1" t="s">
        <v>50</v>
      </c>
      <c r="E899" s="1" t="s">
        <v>51</v>
      </c>
      <c r="F899" s="1" t="s">
        <v>51</v>
      </c>
      <c r="G899" s="1" t="s">
        <v>52</v>
      </c>
      <c r="H899" s="1" t="s">
        <v>53</v>
      </c>
      <c r="I899" s="1" t="s">
        <v>54</v>
      </c>
      <c r="J899" s="1" t="s">
        <v>55</v>
      </c>
      <c r="K899" s="1" t="s">
        <v>14075</v>
      </c>
      <c r="L899" s="1"/>
      <c r="M899" s="20">
        <f t="shared" ref="M899:M962" si="14">IF(F899="○",1,0)</f>
        <v>1</v>
      </c>
    </row>
    <row r="900" spans="1:13" ht="20.100000000000001" customHeight="1" x14ac:dyDescent="0.15">
      <c r="A900" s="1" t="s">
        <v>12</v>
      </c>
      <c r="B900" s="1" t="s">
        <v>14071</v>
      </c>
      <c r="C900" s="1" t="s">
        <v>14076</v>
      </c>
      <c r="D900" s="1" t="s">
        <v>50</v>
      </c>
      <c r="E900" s="1" t="s">
        <v>51</v>
      </c>
      <c r="F900" s="1" t="s">
        <v>51</v>
      </c>
      <c r="G900" s="1" t="s">
        <v>52</v>
      </c>
      <c r="H900" s="1" t="s">
        <v>53</v>
      </c>
      <c r="I900" s="1" t="s">
        <v>54</v>
      </c>
      <c r="J900" s="1" t="s">
        <v>55</v>
      </c>
      <c r="K900" s="1" t="s">
        <v>14077</v>
      </c>
      <c r="L900" s="1"/>
      <c r="M900" s="20">
        <f t="shared" si="14"/>
        <v>1</v>
      </c>
    </row>
    <row r="901" spans="1:13" ht="20.100000000000001" customHeight="1" x14ac:dyDescent="0.15">
      <c r="A901" s="1" t="s">
        <v>12</v>
      </c>
      <c r="B901" s="1" t="s">
        <v>14078</v>
      </c>
      <c r="C901" s="1" t="s">
        <v>14079</v>
      </c>
      <c r="D901" s="1" t="s">
        <v>50</v>
      </c>
      <c r="E901" s="1" t="s">
        <v>51</v>
      </c>
      <c r="F901" s="1" t="s">
        <v>51</v>
      </c>
      <c r="G901" s="1" t="s">
        <v>52</v>
      </c>
      <c r="H901" s="1" t="s">
        <v>53</v>
      </c>
      <c r="I901" s="1" t="s">
        <v>54</v>
      </c>
      <c r="J901" s="1" t="s">
        <v>55</v>
      </c>
      <c r="K901" s="1" t="s">
        <v>14080</v>
      </c>
      <c r="L901" s="1"/>
      <c r="M901" s="20">
        <f t="shared" si="14"/>
        <v>1</v>
      </c>
    </row>
    <row r="902" spans="1:13" ht="20.100000000000001" customHeight="1" x14ac:dyDescent="0.15">
      <c r="A902" s="1" t="s">
        <v>12</v>
      </c>
      <c r="B902" s="1" t="s">
        <v>14078</v>
      </c>
      <c r="C902" s="1" t="s">
        <v>14081</v>
      </c>
      <c r="D902" s="1" t="s">
        <v>50</v>
      </c>
      <c r="E902" s="1" t="s">
        <v>51</v>
      </c>
      <c r="F902" s="1" t="s">
        <v>51</v>
      </c>
      <c r="G902" s="1" t="s">
        <v>52</v>
      </c>
      <c r="H902" s="1" t="s">
        <v>53</v>
      </c>
      <c r="I902" s="1" t="s">
        <v>54</v>
      </c>
      <c r="J902" s="1" t="s">
        <v>55</v>
      </c>
      <c r="K902" s="1" t="s">
        <v>14082</v>
      </c>
      <c r="L902" s="1"/>
      <c r="M902" s="20">
        <f t="shared" si="14"/>
        <v>1</v>
      </c>
    </row>
    <row r="903" spans="1:13" ht="20.100000000000001" customHeight="1" x14ac:dyDescent="0.15">
      <c r="A903" s="1" t="s">
        <v>12</v>
      </c>
      <c r="B903" s="1" t="s">
        <v>14078</v>
      </c>
      <c r="C903" s="1" t="s">
        <v>14083</v>
      </c>
      <c r="D903" s="1" t="s">
        <v>50</v>
      </c>
      <c r="E903" s="1" t="s">
        <v>51</v>
      </c>
      <c r="F903" s="1" t="s">
        <v>51</v>
      </c>
      <c r="G903" s="1" t="s">
        <v>52</v>
      </c>
      <c r="H903" s="1" t="s">
        <v>53</v>
      </c>
      <c r="I903" s="1" t="s">
        <v>54</v>
      </c>
      <c r="J903" s="1" t="s">
        <v>55</v>
      </c>
      <c r="K903" s="1" t="s">
        <v>14084</v>
      </c>
      <c r="L903" s="1"/>
      <c r="M903" s="20">
        <f t="shared" si="14"/>
        <v>1</v>
      </c>
    </row>
    <row r="904" spans="1:13" ht="20.100000000000001" customHeight="1" x14ac:dyDescent="0.15">
      <c r="A904" s="1" t="s">
        <v>12</v>
      </c>
      <c r="B904" s="1" t="s">
        <v>14078</v>
      </c>
      <c r="C904" s="1" t="s">
        <v>14085</v>
      </c>
      <c r="D904" s="1" t="s">
        <v>50</v>
      </c>
      <c r="E904" s="1" t="s">
        <v>51</v>
      </c>
      <c r="F904" s="1" t="s">
        <v>51</v>
      </c>
      <c r="G904" s="1" t="s">
        <v>52</v>
      </c>
      <c r="H904" s="1" t="s">
        <v>53</v>
      </c>
      <c r="I904" s="1" t="s">
        <v>54</v>
      </c>
      <c r="J904" s="1" t="s">
        <v>55</v>
      </c>
      <c r="K904" s="1" t="s">
        <v>14086</v>
      </c>
      <c r="L904" s="1"/>
      <c r="M904" s="20">
        <f t="shared" si="14"/>
        <v>1</v>
      </c>
    </row>
    <row r="905" spans="1:13" ht="20.100000000000001" customHeight="1" x14ac:dyDescent="0.15">
      <c r="A905" s="1" t="s">
        <v>12</v>
      </c>
      <c r="B905" s="1" t="s">
        <v>14078</v>
      </c>
      <c r="C905" s="1" t="s">
        <v>14087</v>
      </c>
      <c r="D905" s="1" t="s">
        <v>50</v>
      </c>
      <c r="E905" s="1" t="s">
        <v>51</v>
      </c>
      <c r="F905" s="1" t="s">
        <v>51</v>
      </c>
      <c r="G905" s="1" t="s">
        <v>52</v>
      </c>
      <c r="H905" s="1" t="s">
        <v>53</v>
      </c>
      <c r="I905" s="1" t="s">
        <v>54</v>
      </c>
      <c r="J905" s="1" t="s">
        <v>55</v>
      </c>
      <c r="K905" s="1" t="s">
        <v>14088</v>
      </c>
      <c r="L905" s="1"/>
      <c r="M905" s="20">
        <f t="shared" si="14"/>
        <v>1</v>
      </c>
    </row>
    <row r="906" spans="1:13" ht="20.100000000000001" customHeight="1" x14ac:dyDescent="0.15">
      <c r="A906" s="1" t="s">
        <v>12</v>
      </c>
      <c r="B906" s="1" t="s">
        <v>14078</v>
      </c>
      <c r="C906" s="1" t="s">
        <v>14089</v>
      </c>
      <c r="D906" s="1" t="s">
        <v>50</v>
      </c>
      <c r="E906" s="1" t="s">
        <v>51</v>
      </c>
      <c r="F906" s="1" t="s">
        <v>51</v>
      </c>
      <c r="G906" s="1" t="s">
        <v>52</v>
      </c>
      <c r="H906" s="1" t="s">
        <v>53</v>
      </c>
      <c r="I906" s="1" t="s">
        <v>54</v>
      </c>
      <c r="J906" s="1" t="s">
        <v>55</v>
      </c>
      <c r="K906" s="1" t="s">
        <v>14090</v>
      </c>
      <c r="L906" s="1"/>
      <c r="M906" s="20">
        <f t="shared" si="14"/>
        <v>1</v>
      </c>
    </row>
    <row r="907" spans="1:13" ht="20.100000000000001" customHeight="1" x14ac:dyDescent="0.15">
      <c r="A907" s="1" t="s">
        <v>12</v>
      </c>
      <c r="B907" s="1" t="s">
        <v>14078</v>
      </c>
      <c r="C907" s="1" t="s">
        <v>14091</v>
      </c>
      <c r="D907" s="1" t="s">
        <v>50</v>
      </c>
      <c r="E907" s="1" t="s">
        <v>51</v>
      </c>
      <c r="F907" s="1" t="s">
        <v>51</v>
      </c>
      <c r="G907" s="1" t="s">
        <v>52</v>
      </c>
      <c r="H907" s="1" t="s">
        <v>53</v>
      </c>
      <c r="I907" s="1" t="s">
        <v>54</v>
      </c>
      <c r="J907" s="1" t="s">
        <v>55</v>
      </c>
      <c r="K907" s="1" t="s">
        <v>14092</v>
      </c>
      <c r="L907" s="1"/>
      <c r="M907" s="20">
        <f t="shared" si="14"/>
        <v>1</v>
      </c>
    </row>
    <row r="908" spans="1:13" ht="20.100000000000001" customHeight="1" x14ac:dyDescent="0.15">
      <c r="A908" s="1" t="s">
        <v>12</v>
      </c>
      <c r="B908" s="1" t="s">
        <v>14078</v>
      </c>
      <c r="C908" s="1" t="s">
        <v>14093</v>
      </c>
      <c r="D908" s="1" t="s">
        <v>50</v>
      </c>
      <c r="E908" s="1" t="s">
        <v>51</v>
      </c>
      <c r="F908" s="1" t="s">
        <v>51</v>
      </c>
      <c r="G908" s="1" t="s">
        <v>52</v>
      </c>
      <c r="H908" s="1" t="s">
        <v>53</v>
      </c>
      <c r="I908" s="1" t="s">
        <v>54</v>
      </c>
      <c r="J908" s="1" t="s">
        <v>55</v>
      </c>
      <c r="K908" s="1" t="s">
        <v>14094</v>
      </c>
      <c r="L908" s="1"/>
      <c r="M908" s="20">
        <f t="shared" si="14"/>
        <v>1</v>
      </c>
    </row>
    <row r="909" spans="1:13" ht="20.100000000000001" customHeight="1" x14ac:dyDescent="0.15">
      <c r="A909" s="1" t="s">
        <v>12</v>
      </c>
      <c r="B909" s="1" t="s">
        <v>14078</v>
      </c>
      <c r="C909" s="1" t="s">
        <v>14095</v>
      </c>
      <c r="D909" s="1" t="s">
        <v>50</v>
      </c>
      <c r="E909" s="1" t="s">
        <v>51</v>
      </c>
      <c r="F909" s="1" t="s">
        <v>51</v>
      </c>
      <c r="G909" s="1" t="s">
        <v>52</v>
      </c>
      <c r="H909" s="1" t="s">
        <v>53</v>
      </c>
      <c r="I909" s="1" t="s">
        <v>54</v>
      </c>
      <c r="J909" s="1" t="s">
        <v>55</v>
      </c>
      <c r="K909" s="1" t="s">
        <v>14096</v>
      </c>
      <c r="L909" s="1"/>
      <c r="M909" s="20">
        <f t="shared" si="14"/>
        <v>1</v>
      </c>
    </row>
    <row r="910" spans="1:13" ht="20.100000000000001" customHeight="1" x14ac:dyDescent="0.15">
      <c r="A910" s="1" t="s">
        <v>12</v>
      </c>
      <c r="B910" s="1" t="s">
        <v>14078</v>
      </c>
      <c r="C910" s="1" t="s">
        <v>14097</v>
      </c>
      <c r="D910" s="1" t="s">
        <v>78</v>
      </c>
      <c r="E910" s="1" t="s">
        <v>51</v>
      </c>
      <c r="F910" s="1" t="s">
        <v>51</v>
      </c>
      <c r="G910" s="1" t="s">
        <v>52</v>
      </c>
      <c r="H910" s="1" t="s">
        <v>53</v>
      </c>
      <c r="I910" s="1" t="s">
        <v>54</v>
      </c>
      <c r="J910" s="1" t="s">
        <v>55</v>
      </c>
      <c r="K910" s="1" t="s">
        <v>14098</v>
      </c>
      <c r="L910" s="1"/>
      <c r="M910" s="20">
        <f t="shared" si="14"/>
        <v>1</v>
      </c>
    </row>
    <row r="911" spans="1:13" ht="20.100000000000001" customHeight="1" x14ac:dyDescent="0.15">
      <c r="A911" s="1" t="s">
        <v>12</v>
      </c>
      <c r="B911" s="1" t="s">
        <v>14078</v>
      </c>
      <c r="C911" s="1" t="s">
        <v>14099</v>
      </c>
      <c r="D911" s="1" t="s">
        <v>78</v>
      </c>
      <c r="E911" s="1" t="s">
        <v>51</v>
      </c>
      <c r="F911" s="1" t="s">
        <v>51</v>
      </c>
      <c r="G911" s="1" t="s">
        <v>52</v>
      </c>
      <c r="H911" s="1" t="s">
        <v>53</v>
      </c>
      <c r="I911" s="1" t="s">
        <v>54</v>
      </c>
      <c r="J911" s="1" t="s">
        <v>55</v>
      </c>
      <c r="K911" s="1" t="s">
        <v>14100</v>
      </c>
      <c r="L911" s="1"/>
      <c r="M911" s="20">
        <f t="shared" si="14"/>
        <v>1</v>
      </c>
    </row>
    <row r="912" spans="1:13" ht="20.100000000000001" customHeight="1" x14ac:dyDescent="0.15">
      <c r="A912" s="1" t="s">
        <v>12</v>
      </c>
      <c r="B912" s="1" t="s">
        <v>14078</v>
      </c>
      <c r="C912" s="1" t="s">
        <v>14101</v>
      </c>
      <c r="D912" s="1" t="s">
        <v>849</v>
      </c>
      <c r="E912" s="1" t="s">
        <v>51</v>
      </c>
      <c r="F912" s="1" t="s">
        <v>26832</v>
      </c>
      <c r="G912" s="1" t="s">
        <v>82</v>
      </c>
      <c r="H912" s="1" t="s">
        <v>83</v>
      </c>
      <c r="I912" s="1" t="s">
        <v>447</v>
      </c>
      <c r="J912" s="1" t="s">
        <v>7809</v>
      </c>
      <c r="K912" s="1" t="s">
        <v>14102</v>
      </c>
      <c r="L912" s="1"/>
      <c r="M912" s="20">
        <f t="shared" si="14"/>
        <v>0</v>
      </c>
    </row>
    <row r="913" spans="1:13" ht="20.100000000000001" customHeight="1" x14ac:dyDescent="0.15">
      <c r="A913" s="1" t="s">
        <v>12</v>
      </c>
      <c r="B913" s="1" t="s">
        <v>14103</v>
      </c>
      <c r="C913" s="1" t="s">
        <v>14104</v>
      </c>
      <c r="D913" s="1" t="s">
        <v>50</v>
      </c>
      <c r="E913" s="1" t="s">
        <v>51</v>
      </c>
      <c r="F913" s="1" t="s">
        <v>51</v>
      </c>
      <c r="G913" s="1" t="s">
        <v>52</v>
      </c>
      <c r="H913" s="1" t="s">
        <v>53</v>
      </c>
      <c r="I913" s="1" t="s">
        <v>54</v>
      </c>
      <c r="J913" s="1" t="s">
        <v>55</v>
      </c>
      <c r="K913" s="1" t="s">
        <v>14105</v>
      </c>
      <c r="L913" s="1"/>
      <c r="M913" s="20">
        <f t="shared" si="14"/>
        <v>1</v>
      </c>
    </row>
    <row r="914" spans="1:13" ht="20.100000000000001" customHeight="1" x14ac:dyDescent="0.15">
      <c r="A914" s="1" t="s">
        <v>12</v>
      </c>
      <c r="B914" s="1" t="s">
        <v>14103</v>
      </c>
      <c r="C914" s="1" t="s">
        <v>14106</v>
      </c>
      <c r="D914" s="1" t="s">
        <v>50</v>
      </c>
      <c r="E914" s="1" t="s">
        <v>51</v>
      </c>
      <c r="F914" s="1" t="s">
        <v>51</v>
      </c>
      <c r="G914" s="1" t="s">
        <v>52</v>
      </c>
      <c r="H914" s="1" t="s">
        <v>53</v>
      </c>
      <c r="I914" s="1" t="s">
        <v>54</v>
      </c>
      <c r="J914" s="1" t="s">
        <v>55</v>
      </c>
      <c r="K914" s="1" t="s">
        <v>14107</v>
      </c>
      <c r="L914" s="1"/>
      <c r="M914" s="20">
        <f t="shared" si="14"/>
        <v>1</v>
      </c>
    </row>
    <row r="915" spans="1:13" ht="20.100000000000001" customHeight="1" x14ac:dyDescent="0.15">
      <c r="A915" s="1" t="s">
        <v>12</v>
      </c>
      <c r="B915" s="1" t="s">
        <v>14103</v>
      </c>
      <c r="C915" s="1" t="s">
        <v>14108</v>
      </c>
      <c r="D915" s="1" t="s">
        <v>78</v>
      </c>
      <c r="E915" s="1" t="s">
        <v>51</v>
      </c>
      <c r="F915" s="1" t="s">
        <v>51</v>
      </c>
      <c r="G915" s="1" t="s">
        <v>52</v>
      </c>
      <c r="H915" s="1" t="s">
        <v>53</v>
      </c>
      <c r="I915" s="1" t="s">
        <v>54</v>
      </c>
      <c r="J915" s="1" t="s">
        <v>55</v>
      </c>
      <c r="K915" s="1" t="s">
        <v>14109</v>
      </c>
      <c r="L915" s="1"/>
      <c r="M915" s="20">
        <f t="shared" si="14"/>
        <v>1</v>
      </c>
    </row>
    <row r="916" spans="1:13" ht="20.100000000000001" customHeight="1" x14ac:dyDescent="0.15">
      <c r="A916" s="1" t="s">
        <v>12</v>
      </c>
      <c r="B916" s="1" t="s">
        <v>14103</v>
      </c>
      <c r="C916" s="1" t="s">
        <v>14110</v>
      </c>
      <c r="D916" s="1" t="s">
        <v>78</v>
      </c>
      <c r="E916" s="1" t="s">
        <v>51</v>
      </c>
      <c r="F916" s="1" t="s">
        <v>179</v>
      </c>
      <c r="G916" s="1" t="s">
        <v>82</v>
      </c>
      <c r="H916" s="1" t="s">
        <v>2234</v>
      </c>
      <c r="I916" s="1" t="s">
        <v>84</v>
      </c>
      <c r="J916" s="1" t="s">
        <v>182</v>
      </c>
      <c r="K916" s="1" t="s">
        <v>14111</v>
      </c>
      <c r="L916" s="1"/>
      <c r="M916" s="20">
        <f t="shared" si="14"/>
        <v>0</v>
      </c>
    </row>
    <row r="917" spans="1:13" ht="20.100000000000001" customHeight="1" x14ac:dyDescent="0.15">
      <c r="A917" s="1" t="s">
        <v>12</v>
      </c>
      <c r="B917" s="1" t="s">
        <v>14103</v>
      </c>
      <c r="C917" s="1" t="s">
        <v>14112</v>
      </c>
      <c r="D917" s="1" t="s">
        <v>78</v>
      </c>
      <c r="E917" s="1" t="s">
        <v>51</v>
      </c>
      <c r="F917" s="1" t="s">
        <v>179</v>
      </c>
      <c r="G917" s="1" t="s">
        <v>82</v>
      </c>
      <c r="H917" s="1" t="s">
        <v>2234</v>
      </c>
      <c r="I917" s="1" t="s">
        <v>84</v>
      </c>
      <c r="J917" s="1" t="s">
        <v>182</v>
      </c>
      <c r="K917" s="1" t="s">
        <v>14113</v>
      </c>
      <c r="L917" s="1"/>
      <c r="M917" s="20">
        <f t="shared" si="14"/>
        <v>0</v>
      </c>
    </row>
    <row r="918" spans="1:13" ht="20.100000000000001" customHeight="1" x14ac:dyDescent="0.15">
      <c r="A918" s="1" t="s">
        <v>12</v>
      </c>
      <c r="B918" s="1" t="s">
        <v>14114</v>
      </c>
      <c r="C918" s="1" t="s">
        <v>14115</v>
      </c>
      <c r="D918" s="1" t="s">
        <v>50</v>
      </c>
      <c r="E918" s="1" t="s">
        <v>51</v>
      </c>
      <c r="F918" s="1" t="s">
        <v>51</v>
      </c>
      <c r="G918" s="1" t="s">
        <v>52</v>
      </c>
      <c r="H918" s="1" t="s">
        <v>121</v>
      </c>
      <c r="I918" s="1" t="s">
        <v>84</v>
      </c>
      <c r="J918" s="1" t="s">
        <v>122</v>
      </c>
      <c r="K918" s="1" t="s">
        <v>14116</v>
      </c>
      <c r="L918" s="1"/>
      <c r="M918" s="20">
        <f t="shared" si="14"/>
        <v>1</v>
      </c>
    </row>
    <row r="919" spans="1:13" ht="20.100000000000001" customHeight="1" x14ac:dyDescent="0.15">
      <c r="A919" s="1" t="s">
        <v>12</v>
      </c>
      <c r="B919" s="1" t="s">
        <v>14114</v>
      </c>
      <c r="C919" s="1" t="s">
        <v>14117</v>
      </c>
      <c r="D919" s="1" t="s">
        <v>50</v>
      </c>
      <c r="E919" s="1" t="s">
        <v>51</v>
      </c>
      <c r="F919" s="1" t="s">
        <v>179</v>
      </c>
      <c r="G919" s="1" t="s">
        <v>82</v>
      </c>
      <c r="H919" s="1" t="s">
        <v>2234</v>
      </c>
      <c r="I919" s="1" t="s">
        <v>84</v>
      </c>
      <c r="J919" s="1" t="s">
        <v>182</v>
      </c>
      <c r="K919" s="1" t="s">
        <v>14118</v>
      </c>
      <c r="L919" s="1"/>
      <c r="M919" s="20">
        <f t="shared" si="14"/>
        <v>0</v>
      </c>
    </row>
    <row r="920" spans="1:13" ht="20.100000000000001" customHeight="1" x14ac:dyDescent="0.15">
      <c r="A920" s="1" t="s">
        <v>12</v>
      </c>
      <c r="B920" s="1" t="s">
        <v>14114</v>
      </c>
      <c r="C920" s="1" t="s">
        <v>14119</v>
      </c>
      <c r="D920" s="1" t="s">
        <v>50</v>
      </c>
      <c r="E920" s="1" t="s">
        <v>51</v>
      </c>
      <c r="F920" s="1" t="s">
        <v>51</v>
      </c>
      <c r="G920" s="1" t="s">
        <v>52</v>
      </c>
      <c r="H920" s="1" t="s">
        <v>121</v>
      </c>
      <c r="I920" s="1" t="s">
        <v>84</v>
      </c>
      <c r="J920" s="1" t="s">
        <v>122</v>
      </c>
      <c r="K920" s="1" t="s">
        <v>14120</v>
      </c>
      <c r="L920" s="1"/>
      <c r="M920" s="20">
        <f t="shared" si="14"/>
        <v>1</v>
      </c>
    </row>
    <row r="921" spans="1:13" ht="20.100000000000001" customHeight="1" x14ac:dyDescent="0.15">
      <c r="A921" s="1" t="s">
        <v>12</v>
      </c>
      <c r="B921" s="1" t="s">
        <v>14114</v>
      </c>
      <c r="C921" s="1" t="s">
        <v>14121</v>
      </c>
      <c r="D921" s="1" t="s">
        <v>50</v>
      </c>
      <c r="E921" s="1" t="s">
        <v>51</v>
      </c>
      <c r="F921" s="1" t="s">
        <v>51</v>
      </c>
      <c r="G921" s="1" t="s">
        <v>52</v>
      </c>
      <c r="H921" s="1" t="s">
        <v>121</v>
      </c>
      <c r="I921" s="1" t="s">
        <v>84</v>
      </c>
      <c r="J921" s="1" t="s">
        <v>122</v>
      </c>
      <c r="K921" s="1" t="s">
        <v>14122</v>
      </c>
      <c r="L921" s="1"/>
      <c r="M921" s="20">
        <f t="shared" si="14"/>
        <v>1</v>
      </c>
    </row>
    <row r="922" spans="1:13" ht="20.100000000000001" customHeight="1" x14ac:dyDescent="0.15">
      <c r="A922" s="1" t="s">
        <v>12</v>
      </c>
      <c r="B922" s="1" t="s">
        <v>14114</v>
      </c>
      <c r="C922" s="1" t="s">
        <v>14123</v>
      </c>
      <c r="D922" s="1" t="s">
        <v>50</v>
      </c>
      <c r="E922" s="1" t="s">
        <v>51</v>
      </c>
      <c r="F922" s="1" t="s">
        <v>51</v>
      </c>
      <c r="G922" s="1" t="s">
        <v>52</v>
      </c>
      <c r="H922" s="1" t="s">
        <v>121</v>
      </c>
      <c r="I922" s="1" t="s">
        <v>84</v>
      </c>
      <c r="J922" s="1" t="s">
        <v>122</v>
      </c>
      <c r="K922" s="1" t="s">
        <v>14124</v>
      </c>
      <c r="L922" s="1"/>
      <c r="M922" s="20">
        <f t="shared" si="14"/>
        <v>1</v>
      </c>
    </row>
    <row r="923" spans="1:13" ht="20.100000000000001" customHeight="1" x14ac:dyDescent="0.15">
      <c r="A923" s="1" t="s">
        <v>12</v>
      </c>
      <c r="B923" s="1" t="s">
        <v>14114</v>
      </c>
      <c r="C923" s="1" t="s">
        <v>14125</v>
      </c>
      <c r="D923" s="1" t="s">
        <v>50</v>
      </c>
      <c r="E923" s="1" t="s">
        <v>51</v>
      </c>
      <c r="F923" s="1" t="s">
        <v>51</v>
      </c>
      <c r="G923" s="1" t="s">
        <v>52</v>
      </c>
      <c r="H923" s="1" t="s">
        <v>121</v>
      </c>
      <c r="I923" s="1" t="s">
        <v>84</v>
      </c>
      <c r="J923" s="1" t="s">
        <v>122</v>
      </c>
      <c r="K923" s="1" t="s">
        <v>14126</v>
      </c>
      <c r="L923" s="1"/>
      <c r="M923" s="20">
        <f t="shared" si="14"/>
        <v>1</v>
      </c>
    </row>
    <row r="924" spans="1:13" ht="20.100000000000001" customHeight="1" x14ac:dyDescent="0.15">
      <c r="A924" s="1" t="s">
        <v>12</v>
      </c>
      <c r="B924" s="1" t="s">
        <v>14114</v>
      </c>
      <c r="C924" s="1" t="s">
        <v>14127</v>
      </c>
      <c r="D924" s="1" t="s">
        <v>50</v>
      </c>
      <c r="E924" s="1" t="s">
        <v>51</v>
      </c>
      <c r="F924" s="1" t="s">
        <v>51</v>
      </c>
      <c r="G924" s="1" t="s">
        <v>52</v>
      </c>
      <c r="H924" s="1" t="s">
        <v>121</v>
      </c>
      <c r="I924" s="1" t="s">
        <v>84</v>
      </c>
      <c r="J924" s="1" t="s">
        <v>122</v>
      </c>
      <c r="K924" s="1" t="s">
        <v>14128</v>
      </c>
      <c r="L924" s="1"/>
      <c r="M924" s="20">
        <f t="shared" si="14"/>
        <v>1</v>
      </c>
    </row>
    <row r="925" spans="1:13" ht="20.100000000000001" customHeight="1" x14ac:dyDescent="0.15">
      <c r="A925" s="1" t="s">
        <v>12</v>
      </c>
      <c r="B925" s="1" t="s">
        <v>14114</v>
      </c>
      <c r="C925" s="1" t="s">
        <v>14129</v>
      </c>
      <c r="D925" s="1" t="s">
        <v>50</v>
      </c>
      <c r="E925" s="1" t="s">
        <v>51</v>
      </c>
      <c r="F925" s="1" t="s">
        <v>51</v>
      </c>
      <c r="G925" s="1" t="s">
        <v>52</v>
      </c>
      <c r="H925" s="1" t="s">
        <v>121</v>
      </c>
      <c r="I925" s="1" t="s">
        <v>84</v>
      </c>
      <c r="J925" s="1" t="s">
        <v>122</v>
      </c>
      <c r="K925" s="1" t="s">
        <v>14130</v>
      </c>
      <c r="L925" s="1"/>
      <c r="M925" s="20">
        <f t="shared" si="14"/>
        <v>1</v>
      </c>
    </row>
    <row r="926" spans="1:13" ht="20.100000000000001" customHeight="1" x14ac:dyDescent="0.15">
      <c r="A926" s="1" t="s">
        <v>12</v>
      </c>
      <c r="B926" s="1" t="s">
        <v>14114</v>
      </c>
      <c r="C926" s="1" t="s">
        <v>14131</v>
      </c>
      <c r="D926" s="1" t="s">
        <v>50</v>
      </c>
      <c r="E926" s="1" t="s">
        <v>51</v>
      </c>
      <c r="F926" s="1" t="s">
        <v>51</v>
      </c>
      <c r="G926" s="1" t="s">
        <v>52</v>
      </c>
      <c r="H926" s="1" t="s">
        <v>121</v>
      </c>
      <c r="I926" s="1" t="s">
        <v>84</v>
      </c>
      <c r="J926" s="1" t="s">
        <v>122</v>
      </c>
      <c r="K926" s="1" t="s">
        <v>14132</v>
      </c>
      <c r="L926" s="1"/>
      <c r="M926" s="20">
        <f t="shared" si="14"/>
        <v>1</v>
      </c>
    </row>
    <row r="927" spans="1:13" ht="20.100000000000001" customHeight="1" x14ac:dyDescent="0.15">
      <c r="A927" s="1" t="s">
        <v>12</v>
      </c>
      <c r="B927" s="1" t="s">
        <v>14114</v>
      </c>
      <c r="C927" s="1" t="s">
        <v>14133</v>
      </c>
      <c r="D927" s="1" t="s">
        <v>78</v>
      </c>
      <c r="E927" s="1" t="s">
        <v>51</v>
      </c>
      <c r="F927" s="1" t="s">
        <v>51</v>
      </c>
      <c r="G927" s="1" t="s">
        <v>52</v>
      </c>
      <c r="H927" s="1" t="s">
        <v>121</v>
      </c>
      <c r="I927" s="1" t="s">
        <v>84</v>
      </c>
      <c r="J927" s="1" t="s">
        <v>122</v>
      </c>
      <c r="K927" s="1" t="s">
        <v>14134</v>
      </c>
      <c r="L927" s="1"/>
      <c r="M927" s="20">
        <f t="shared" si="14"/>
        <v>1</v>
      </c>
    </row>
    <row r="928" spans="1:13" ht="20.100000000000001" customHeight="1" x14ac:dyDescent="0.15">
      <c r="A928" s="1" t="s">
        <v>12</v>
      </c>
      <c r="B928" s="1" t="s">
        <v>14114</v>
      </c>
      <c r="C928" s="1" t="s">
        <v>14135</v>
      </c>
      <c r="D928" s="1" t="s">
        <v>78</v>
      </c>
      <c r="E928" s="1" t="s">
        <v>51</v>
      </c>
      <c r="F928" s="1" t="s">
        <v>51</v>
      </c>
      <c r="G928" s="1" t="s">
        <v>52</v>
      </c>
      <c r="H928" s="1" t="s">
        <v>121</v>
      </c>
      <c r="I928" s="1" t="s">
        <v>84</v>
      </c>
      <c r="J928" s="1" t="s">
        <v>122</v>
      </c>
      <c r="K928" s="1" t="s">
        <v>14136</v>
      </c>
      <c r="L928" s="1"/>
      <c r="M928" s="20">
        <f t="shared" si="14"/>
        <v>1</v>
      </c>
    </row>
    <row r="929" spans="1:13" ht="20.100000000000001" customHeight="1" x14ac:dyDescent="0.15">
      <c r="A929" s="1" t="s">
        <v>12</v>
      </c>
      <c r="B929" s="1" t="s">
        <v>14114</v>
      </c>
      <c r="C929" s="1" t="s">
        <v>14137</v>
      </c>
      <c r="D929" s="1" t="s">
        <v>78</v>
      </c>
      <c r="E929" s="1" t="s">
        <v>51</v>
      </c>
      <c r="F929" s="1" t="s">
        <v>179</v>
      </c>
      <c r="G929" s="1" t="s">
        <v>82</v>
      </c>
      <c r="H929" s="1" t="s">
        <v>2234</v>
      </c>
      <c r="I929" s="1" t="s">
        <v>84</v>
      </c>
      <c r="J929" s="1" t="s">
        <v>182</v>
      </c>
      <c r="K929" s="1" t="s">
        <v>14138</v>
      </c>
      <c r="L929" s="1"/>
      <c r="M929" s="20">
        <f t="shared" si="14"/>
        <v>0</v>
      </c>
    </row>
    <row r="930" spans="1:13" ht="20.100000000000001" customHeight="1" x14ac:dyDescent="0.15">
      <c r="A930" s="1" t="s">
        <v>12</v>
      </c>
      <c r="B930" s="1" t="s">
        <v>14114</v>
      </c>
      <c r="C930" s="1" t="s">
        <v>14139</v>
      </c>
      <c r="D930" s="1" t="s">
        <v>78</v>
      </c>
      <c r="E930" s="1" t="s">
        <v>51</v>
      </c>
      <c r="F930" s="1" t="s">
        <v>51</v>
      </c>
      <c r="G930" s="1" t="s">
        <v>52</v>
      </c>
      <c r="H930" s="1" t="s">
        <v>121</v>
      </c>
      <c r="I930" s="1" t="s">
        <v>84</v>
      </c>
      <c r="J930" s="1" t="s">
        <v>122</v>
      </c>
      <c r="K930" s="1" t="s">
        <v>14140</v>
      </c>
      <c r="L930" s="1"/>
      <c r="M930" s="20">
        <f t="shared" si="14"/>
        <v>1</v>
      </c>
    </row>
    <row r="931" spans="1:13" ht="20.100000000000001" customHeight="1" x14ac:dyDescent="0.15">
      <c r="A931" s="1" t="s">
        <v>12</v>
      </c>
      <c r="B931" s="1" t="s">
        <v>14114</v>
      </c>
      <c r="C931" s="1" t="s">
        <v>14141</v>
      </c>
      <c r="D931" s="1" t="s">
        <v>78</v>
      </c>
      <c r="E931" s="1" t="s">
        <v>51</v>
      </c>
      <c r="F931" s="1" t="s">
        <v>51</v>
      </c>
      <c r="G931" s="1" t="s">
        <v>52</v>
      </c>
      <c r="H931" s="1" t="s">
        <v>121</v>
      </c>
      <c r="I931" s="1" t="s">
        <v>84</v>
      </c>
      <c r="J931" s="1" t="s">
        <v>122</v>
      </c>
      <c r="K931" s="1" t="s">
        <v>14142</v>
      </c>
      <c r="L931" s="1"/>
      <c r="M931" s="20">
        <f t="shared" si="14"/>
        <v>1</v>
      </c>
    </row>
    <row r="932" spans="1:13" ht="20.100000000000001" customHeight="1" x14ac:dyDescent="0.15">
      <c r="A932" s="1" t="s">
        <v>12</v>
      </c>
      <c r="B932" s="1" t="s">
        <v>14114</v>
      </c>
      <c r="C932" s="1" t="s">
        <v>14143</v>
      </c>
      <c r="D932" s="1" t="s">
        <v>78</v>
      </c>
      <c r="E932" s="1" t="s">
        <v>51</v>
      </c>
      <c r="F932" s="1" t="s">
        <v>81</v>
      </c>
      <c r="G932" s="1" t="s">
        <v>82</v>
      </c>
      <c r="H932" s="1" t="s">
        <v>2234</v>
      </c>
      <c r="I932" s="1" t="s">
        <v>84</v>
      </c>
      <c r="J932" s="1" t="s">
        <v>182</v>
      </c>
      <c r="K932" s="1" t="s">
        <v>14144</v>
      </c>
      <c r="L932" s="1"/>
      <c r="M932" s="20">
        <f t="shared" si="14"/>
        <v>0</v>
      </c>
    </row>
    <row r="933" spans="1:13" ht="20.100000000000001" customHeight="1" x14ac:dyDescent="0.15">
      <c r="A933" s="1" t="s">
        <v>12</v>
      </c>
      <c r="B933" s="1" t="s">
        <v>14114</v>
      </c>
      <c r="C933" s="1" t="s">
        <v>14145</v>
      </c>
      <c r="D933" s="1" t="s">
        <v>78</v>
      </c>
      <c r="E933" s="1" t="s">
        <v>51</v>
      </c>
      <c r="F933" s="1" t="s">
        <v>51</v>
      </c>
      <c r="G933" s="1" t="s">
        <v>52</v>
      </c>
      <c r="H933" s="1" t="s">
        <v>121</v>
      </c>
      <c r="I933" s="1" t="s">
        <v>84</v>
      </c>
      <c r="J933" s="1" t="s">
        <v>122</v>
      </c>
      <c r="K933" s="1" t="s">
        <v>14146</v>
      </c>
      <c r="L933" s="1"/>
      <c r="M933" s="20">
        <f t="shared" si="14"/>
        <v>1</v>
      </c>
    </row>
    <row r="934" spans="1:13" ht="20.100000000000001" customHeight="1" x14ac:dyDescent="0.15">
      <c r="A934" s="1" t="s">
        <v>12</v>
      </c>
      <c r="B934" s="1" t="s">
        <v>14114</v>
      </c>
      <c r="C934" s="1" t="s">
        <v>14147</v>
      </c>
      <c r="D934" s="1" t="s">
        <v>78</v>
      </c>
      <c r="E934" s="1" t="s">
        <v>51</v>
      </c>
      <c r="F934" s="1" t="s">
        <v>179</v>
      </c>
      <c r="G934" s="1" t="s">
        <v>82</v>
      </c>
      <c r="H934" s="1" t="s">
        <v>2234</v>
      </c>
      <c r="I934" s="1" t="s">
        <v>84</v>
      </c>
      <c r="J934" s="1" t="s">
        <v>182</v>
      </c>
      <c r="K934" s="1" t="s">
        <v>14148</v>
      </c>
      <c r="L934" s="1"/>
      <c r="M934" s="20">
        <f t="shared" si="14"/>
        <v>0</v>
      </c>
    </row>
    <row r="935" spans="1:13" ht="20.100000000000001" customHeight="1" x14ac:dyDescent="0.15">
      <c r="A935" s="1" t="s">
        <v>12</v>
      </c>
      <c r="B935" s="1" t="s">
        <v>14114</v>
      </c>
      <c r="C935" s="1" t="s">
        <v>14149</v>
      </c>
      <c r="D935" s="1" t="s">
        <v>78</v>
      </c>
      <c r="E935" s="1" t="s">
        <v>51</v>
      </c>
      <c r="F935" s="1" t="s">
        <v>51</v>
      </c>
      <c r="G935" s="1" t="s">
        <v>52</v>
      </c>
      <c r="H935" s="1" t="s">
        <v>121</v>
      </c>
      <c r="I935" s="1" t="s">
        <v>84</v>
      </c>
      <c r="J935" s="1" t="s">
        <v>122</v>
      </c>
      <c r="K935" s="1" t="s">
        <v>14150</v>
      </c>
      <c r="L935" s="1"/>
      <c r="M935" s="20">
        <f t="shared" si="14"/>
        <v>1</v>
      </c>
    </row>
    <row r="936" spans="1:13" ht="20.100000000000001" customHeight="1" x14ac:dyDescent="0.15">
      <c r="A936" s="1" t="s">
        <v>12</v>
      </c>
      <c r="B936" s="1" t="s">
        <v>14114</v>
      </c>
      <c r="C936" s="1" t="s">
        <v>14151</v>
      </c>
      <c r="D936" s="1" t="s">
        <v>78</v>
      </c>
      <c r="E936" s="1" t="s">
        <v>51</v>
      </c>
      <c r="F936" s="1" t="s">
        <v>81</v>
      </c>
      <c r="G936" s="1" t="s">
        <v>82</v>
      </c>
      <c r="H936" s="1" t="s">
        <v>2234</v>
      </c>
      <c r="I936" s="1" t="s">
        <v>84</v>
      </c>
      <c r="J936" s="1" t="s">
        <v>182</v>
      </c>
      <c r="K936" s="1" t="s">
        <v>14152</v>
      </c>
      <c r="L936" s="1"/>
      <c r="M936" s="20">
        <f t="shared" si="14"/>
        <v>0</v>
      </c>
    </row>
    <row r="937" spans="1:13" ht="20.100000000000001" customHeight="1" x14ac:dyDescent="0.15">
      <c r="A937" s="1" t="s">
        <v>12</v>
      </c>
      <c r="B937" s="1" t="s">
        <v>14114</v>
      </c>
      <c r="C937" s="1" t="s">
        <v>14153</v>
      </c>
      <c r="D937" s="1" t="s">
        <v>78</v>
      </c>
      <c r="E937" s="1" t="s">
        <v>51</v>
      </c>
      <c r="F937" s="1" t="s">
        <v>51</v>
      </c>
      <c r="G937" s="1" t="s">
        <v>52</v>
      </c>
      <c r="H937" s="1" t="s">
        <v>121</v>
      </c>
      <c r="I937" s="1" t="s">
        <v>84</v>
      </c>
      <c r="J937" s="1" t="s">
        <v>122</v>
      </c>
      <c r="K937" s="1" t="s">
        <v>14154</v>
      </c>
      <c r="L937" s="1"/>
      <c r="M937" s="20">
        <f t="shared" si="14"/>
        <v>1</v>
      </c>
    </row>
    <row r="938" spans="1:13" ht="20.100000000000001" customHeight="1" x14ac:dyDescent="0.15">
      <c r="A938" s="1" t="s">
        <v>12</v>
      </c>
      <c r="B938" s="1" t="s">
        <v>14114</v>
      </c>
      <c r="C938" s="1" t="s">
        <v>14155</v>
      </c>
      <c r="D938" s="1" t="s">
        <v>78</v>
      </c>
      <c r="E938" s="1" t="s">
        <v>51</v>
      </c>
      <c r="F938" s="1" t="s">
        <v>51</v>
      </c>
      <c r="G938" s="1" t="s">
        <v>52</v>
      </c>
      <c r="H938" s="1" t="s">
        <v>121</v>
      </c>
      <c r="I938" s="1" t="s">
        <v>84</v>
      </c>
      <c r="J938" s="1" t="s">
        <v>122</v>
      </c>
      <c r="K938" s="1" t="s">
        <v>14156</v>
      </c>
      <c r="L938" s="1"/>
      <c r="M938" s="20">
        <f t="shared" si="14"/>
        <v>1</v>
      </c>
    </row>
    <row r="939" spans="1:13" ht="20.100000000000001" customHeight="1" x14ac:dyDescent="0.15">
      <c r="A939" s="1" t="s">
        <v>12</v>
      </c>
      <c r="B939" s="1" t="s">
        <v>14157</v>
      </c>
      <c r="C939" s="1" t="s">
        <v>14158</v>
      </c>
      <c r="D939" s="1" t="s">
        <v>50</v>
      </c>
      <c r="E939" s="1" t="s">
        <v>51</v>
      </c>
      <c r="F939" s="1" t="s">
        <v>81</v>
      </c>
      <c r="G939" s="1" t="s">
        <v>82</v>
      </c>
      <c r="H939" s="1" t="s">
        <v>2234</v>
      </c>
      <c r="I939" s="1" t="s">
        <v>84</v>
      </c>
      <c r="J939" s="1" t="s">
        <v>182</v>
      </c>
      <c r="K939" s="1" t="s">
        <v>14159</v>
      </c>
      <c r="L939" s="1"/>
      <c r="M939" s="20">
        <f t="shared" si="14"/>
        <v>0</v>
      </c>
    </row>
    <row r="940" spans="1:13" ht="20.100000000000001" customHeight="1" x14ac:dyDescent="0.15">
      <c r="A940" s="1" t="s">
        <v>12</v>
      </c>
      <c r="B940" s="1" t="s">
        <v>14157</v>
      </c>
      <c r="C940" s="1" t="s">
        <v>14160</v>
      </c>
      <c r="D940" s="1" t="s">
        <v>50</v>
      </c>
      <c r="E940" s="1" t="s">
        <v>51</v>
      </c>
      <c r="F940" s="1" t="s">
        <v>81</v>
      </c>
      <c r="G940" s="1" t="s">
        <v>82</v>
      </c>
      <c r="H940" s="1" t="s">
        <v>2234</v>
      </c>
      <c r="I940" s="1" t="s">
        <v>84</v>
      </c>
      <c r="J940" s="1" t="s">
        <v>182</v>
      </c>
      <c r="K940" s="1" t="s">
        <v>14161</v>
      </c>
      <c r="L940" s="1"/>
      <c r="M940" s="20">
        <f t="shared" si="14"/>
        <v>0</v>
      </c>
    </row>
    <row r="941" spans="1:13" ht="20.100000000000001" customHeight="1" x14ac:dyDescent="0.15">
      <c r="A941" s="1" t="s">
        <v>12</v>
      </c>
      <c r="B941" s="1" t="s">
        <v>14157</v>
      </c>
      <c r="C941" s="1" t="s">
        <v>14162</v>
      </c>
      <c r="D941" s="1" t="s">
        <v>50</v>
      </c>
      <c r="E941" s="1" t="s">
        <v>51</v>
      </c>
      <c r="F941" s="1" t="s">
        <v>51</v>
      </c>
      <c r="G941" s="1" t="s">
        <v>52</v>
      </c>
      <c r="H941" s="1" t="s">
        <v>739</v>
      </c>
      <c r="I941" s="1" t="s">
        <v>1230</v>
      </c>
      <c r="J941" s="1" t="s">
        <v>122</v>
      </c>
      <c r="K941" s="1" t="s">
        <v>14163</v>
      </c>
      <c r="L941" s="1"/>
      <c r="M941" s="20">
        <f t="shared" si="14"/>
        <v>1</v>
      </c>
    </row>
    <row r="942" spans="1:13" ht="20.100000000000001" customHeight="1" x14ac:dyDescent="0.15">
      <c r="A942" s="1" t="s">
        <v>12</v>
      </c>
      <c r="B942" s="1" t="s">
        <v>14157</v>
      </c>
      <c r="C942" s="1" t="s">
        <v>14164</v>
      </c>
      <c r="D942" s="1" t="s">
        <v>50</v>
      </c>
      <c r="E942" s="1" t="s">
        <v>51</v>
      </c>
      <c r="F942" s="1" t="s">
        <v>51</v>
      </c>
      <c r="G942" s="1" t="s">
        <v>52</v>
      </c>
      <c r="H942" s="1" t="s">
        <v>739</v>
      </c>
      <c r="I942" s="1" t="s">
        <v>1230</v>
      </c>
      <c r="J942" s="1" t="s">
        <v>122</v>
      </c>
      <c r="K942" s="1" t="s">
        <v>14165</v>
      </c>
      <c r="L942" s="1"/>
      <c r="M942" s="20">
        <f t="shared" si="14"/>
        <v>1</v>
      </c>
    </row>
    <row r="943" spans="1:13" ht="20.100000000000001" customHeight="1" x14ac:dyDescent="0.15">
      <c r="A943" s="1" t="s">
        <v>12</v>
      </c>
      <c r="B943" s="1" t="s">
        <v>14157</v>
      </c>
      <c r="C943" s="1" t="s">
        <v>14166</v>
      </c>
      <c r="D943" s="1" t="s">
        <v>50</v>
      </c>
      <c r="E943" s="1" t="s">
        <v>51</v>
      </c>
      <c r="F943" s="1" t="s">
        <v>51</v>
      </c>
      <c r="G943" s="1" t="s">
        <v>52</v>
      </c>
      <c r="H943" s="1" t="s">
        <v>739</v>
      </c>
      <c r="I943" s="1" t="s">
        <v>1230</v>
      </c>
      <c r="J943" s="1" t="s">
        <v>122</v>
      </c>
      <c r="K943" s="1" t="s">
        <v>14167</v>
      </c>
      <c r="L943" s="1"/>
      <c r="M943" s="20">
        <f t="shared" si="14"/>
        <v>1</v>
      </c>
    </row>
    <row r="944" spans="1:13" ht="20.100000000000001" customHeight="1" x14ac:dyDescent="0.15">
      <c r="A944" s="1" t="s">
        <v>12</v>
      </c>
      <c r="B944" s="1" t="s">
        <v>14157</v>
      </c>
      <c r="C944" s="1" t="s">
        <v>14168</v>
      </c>
      <c r="D944" s="1" t="s">
        <v>50</v>
      </c>
      <c r="E944" s="1" t="s">
        <v>51</v>
      </c>
      <c r="F944" s="1" t="s">
        <v>51</v>
      </c>
      <c r="G944" s="1" t="s">
        <v>52</v>
      </c>
      <c r="H944" s="1" t="s">
        <v>739</v>
      </c>
      <c r="I944" s="1" t="s">
        <v>1230</v>
      </c>
      <c r="J944" s="1" t="s">
        <v>122</v>
      </c>
      <c r="K944" s="1" t="s">
        <v>14169</v>
      </c>
      <c r="L944" s="1"/>
      <c r="M944" s="20">
        <f t="shared" si="14"/>
        <v>1</v>
      </c>
    </row>
    <row r="945" spans="1:13" ht="20.100000000000001" customHeight="1" x14ac:dyDescent="0.15">
      <c r="A945" s="1" t="s">
        <v>12</v>
      </c>
      <c r="B945" s="1" t="s">
        <v>14157</v>
      </c>
      <c r="C945" s="1" t="s">
        <v>14170</v>
      </c>
      <c r="D945" s="1" t="s">
        <v>50</v>
      </c>
      <c r="E945" s="1" t="s">
        <v>51</v>
      </c>
      <c r="F945" s="1" t="s">
        <v>51</v>
      </c>
      <c r="G945" s="1" t="s">
        <v>52</v>
      </c>
      <c r="H945" s="1" t="s">
        <v>739</v>
      </c>
      <c r="I945" s="1" t="s">
        <v>1230</v>
      </c>
      <c r="J945" s="1" t="s">
        <v>122</v>
      </c>
      <c r="K945" s="1" t="s">
        <v>14171</v>
      </c>
      <c r="L945" s="1"/>
      <c r="M945" s="20">
        <f t="shared" si="14"/>
        <v>1</v>
      </c>
    </row>
    <row r="946" spans="1:13" ht="20.100000000000001" customHeight="1" x14ac:dyDescent="0.15">
      <c r="A946" s="1" t="s">
        <v>12</v>
      </c>
      <c r="B946" s="1" t="s">
        <v>14157</v>
      </c>
      <c r="C946" s="1" t="s">
        <v>14172</v>
      </c>
      <c r="D946" s="1" t="s">
        <v>50</v>
      </c>
      <c r="E946" s="1" t="s">
        <v>51</v>
      </c>
      <c r="F946" s="1" t="s">
        <v>51</v>
      </c>
      <c r="G946" s="1" t="s">
        <v>52</v>
      </c>
      <c r="H946" s="1" t="s">
        <v>739</v>
      </c>
      <c r="I946" s="1" t="s">
        <v>1230</v>
      </c>
      <c r="J946" s="1" t="s">
        <v>122</v>
      </c>
      <c r="K946" s="1" t="s">
        <v>14173</v>
      </c>
      <c r="L946" s="1"/>
      <c r="M946" s="20">
        <f t="shared" si="14"/>
        <v>1</v>
      </c>
    </row>
    <row r="947" spans="1:13" ht="20.100000000000001" customHeight="1" x14ac:dyDescent="0.15">
      <c r="A947" s="1" t="s">
        <v>12</v>
      </c>
      <c r="B947" s="1" t="s">
        <v>14157</v>
      </c>
      <c r="C947" s="1" t="s">
        <v>14174</v>
      </c>
      <c r="D947" s="1" t="s">
        <v>50</v>
      </c>
      <c r="E947" s="1" t="s">
        <v>51</v>
      </c>
      <c r="F947" s="1" t="s">
        <v>51</v>
      </c>
      <c r="G947" s="1" t="s">
        <v>52</v>
      </c>
      <c r="H947" s="1" t="s">
        <v>739</v>
      </c>
      <c r="I947" s="1" t="s">
        <v>1230</v>
      </c>
      <c r="J947" s="1" t="s">
        <v>122</v>
      </c>
      <c r="K947" s="1" t="s">
        <v>14175</v>
      </c>
      <c r="L947" s="1"/>
      <c r="M947" s="20">
        <f t="shared" si="14"/>
        <v>1</v>
      </c>
    </row>
    <row r="948" spans="1:13" ht="20.100000000000001" customHeight="1" x14ac:dyDescent="0.15">
      <c r="A948" s="1" t="s">
        <v>12</v>
      </c>
      <c r="B948" s="1" t="s">
        <v>14157</v>
      </c>
      <c r="C948" s="1" t="s">
        <v>14176</v>
      </c>
      <c r="D948" s="1" t="s">
        <v>50</v>
      </c>
      <c r="E948" s="1" t="s">
        <v>51</v>
      </c>
      <c r="F948" s="1" t="s">
        <v>51</v>
      </c>
      <c r="G948" s="1" t="s">
        <v>52</v>
      </c>
      <c r="H948" s="1" t="s">
        <v>739</v>
      </c>
      <c r="I948" s="1" t="s">
        <v>1230</v>
      </c>
      <c r="J948" s="1" t="s">
        <v>122</v>
      </c>
      <c r="K948" s="1" t="s">
        <v>14177</v>
      </c>
      <c r="L948" s="1"/>
      <c r="M948" s="20">
        <f t="shared" si="14"/>
        <v>1</v>
      </c>
    </row>
    <row r="949" spans="1:13" ht="20.100000000000001" customHeight="1" x14ac:dyDescent="0.15">
      <c r="A949" s="1" t="s">
        <v>12</v>
      </c>
      <c r="B949" s="1" t="s">
        <v>14157</v>
      </c>
      <c r="C949" s="1" t="s">
        <v>14178</v>
      </c>
      <c r="D949" s="1" t="s">
        <v>50</v>
      </c>
      <c r="E949" s="1" t="s">
        <v>51</v>
      </c>
      <c r="F949" s="1" t="s">
        <v>51</v>
      </c>
      <c r="G949" s="1" t="s">
        <v>52</v>
      </c>
      <c r="H949" s="1" t="s">
        <v>739</v>
      </c>
      <c r="I949" s="1" t="s">
        <v>1230</v>
      </c>
      <c r="J949" s="1" t="s">
        <v>122</v>
      </c>
      <c r="K949" s="1" t="s">
        <v>14179</v>
      </c>
      <c r="L949" s="1"/>
      <c r="M949" s="20">
        <f t="shared" si="14"/>
        <v>1</v>
      </c>
    </row>
    <row r="950" spans="1:13" ht="20.100000000000001" customHeight="1" x14ac:dyDescent="0.15">
      <c r="A950" s="1" t="s">
        <v>12</v>
      </c>
      <c r="B950" s="1" t="s">
        <v>14157</v>
      </c>
      <c r="C950" s="1" t="s">
        <v>14180</v>
      </c>
      <c r="D950" s="1" t="s">
        <v>50</v>
      </c>
      <c r="E950" s="1" t="s">
        <v>51</v>
      </c>
      <c r="F950" s="1" t="s">
        <v>51</v>
      </c>
      <c r="G950" s="1" t="s">
        <v>52</v>
      </c>
      <c r="H950" s="1" t="s">
        <v>739</v>
      </c>
      <c r="I950" s="1" t="s">
        <v>1230</v>
      </c>
      <c r="J950" s="1" t="s">
        <v>122</v>
      </c>
      <c r="K950" s="1" t="s">
        <v>14181</v>
      </c>
      <c r="L950" s="1"/>
      <c r="M950" s="20">
        <f t="shared" si="14"/>
        <v>1</v>
      </c>
    </row>
    <row r="951" spans="1:13" ht="20.100000000000001" customHeight="1" x14ac:dyDescent="0.15">
      <c r="A951" s="1" t="s">
        <v>12</v>
      </c>
      <c r="B951" s="1" t="s">
        <v>14157</v>
      </c>
      <c r="C951" s="1" t="s">
        <v>14182</v>
      </c>
      <c r="D951" s="1" t="s">
        <v>78</v>
      </c>
      <c r="E951" s="1" t="s">
        <v>51</v>
      </c>
      <c r="F951" s="1" t="s">
        <v>51</v>
      </c>
      <c r="G951" s="1" t="s">
        <v>52</v>
      </c>
      <c r="H951" s="1" t="s">
        <v>121</v>
      </c>
      <c r="I951" s="1" t="s">
        <v>84</v>
      </c>
      <c r="J951" s="1" t="s">
        <v>122</v>
      </c>
      <c r="K951" s="1" t="s">
        <v>14183</v>
      </c>
      <c r="L951" s="1"/>
      <c r="M951" s="20">
        <f t="shared" si="14"/>
        <v>1</v>
      </c>
    </row>
    <row r="952" spans="1:13" ht="20.100000000000001" customHeight="1" x14ac:dyDescent="0.15">
      <c r="A952" s="1" t="s">
        <v>12</v>
      </c>
      <c r="B952" s="1" t="s">
        <v>14157</v>
      </c>
      <c r="C952" s="1" t="s">
        <v>14184</v>
      </c>
      <c r="D952" s="1" t="s">
        <v>78</v>
      </c>
      <c r="E952" s="1" t="s">
        <v>51</v>
      </c>
      <c r="F952" s="1" t="s">
        <v>51</v>
      </c>
      <c r="G952" s="1" t="s">
        <v>52</v>
      </c>
      <c r="H952" s="1" t="s">
        <v>739</v>
      </c>
      <c r="I952" s="1" t="s">
        <v>1230</v>
      </c>
      <c r="J952" s="1" t="s">
        <v>122</v>
      </c>
      <c r="K952" s="1" t="s">
        <v>14185</v>
      </c>
      <c r="L952" s="1"/>
      <c r="M952" s="20">
        <f t="shared" si="14"/>
        <v>1</v>
      </c>
    </row>
    <row r="953" spans="1:13" ht="20.100000000000001" customHeight="1" x14ac:dyDescent="0.15">
      <c r="A953" s="1" t="s">
        <v>12</v>
      </c>
      <c r="B953" s="1" t="s">
        <v>14157</v>
      </c>
      <c r="C953" s="1" t="s">
        <v>14186</v>
      </c>
      <c r="D953" s="1" t="s">
        <v>78</v>
      </c>
      <c r="E953" s="1" t="s">
        <v>51</v>
      </c>
      <c r="F953" s="1" t="s">
        <v>51</v>
      </c>
      <c r="G953" s="1" t="s">
        <v>52</v>
      </c>
      <c r="H953" s="1" t="s">
        <v>739</v>
      </c>
      <c r="I953" s="1" t="s">
        <v>1230</v>
      </c>
      <c r="J953" s="1" t="s">
        <v>122</v>
      </c>
      <c r="K953" s="1" t="s">
        <v>14187</v>
      </c>
      <c r="L953" s="1"/>
      <c r="M953" s="20">
        <f t="shared" si="14"/>
        <v>1</v>
      </c>
    </row>
    <row r="954" spans="1:13" ht="20.100000000000001" customHeight="1" x14ac:dyDescent="0.15">
      <c r="A954" s="1" t="s">
        <v>12</v>
      </c>
      <c r="B954" s="1" t="s">
        <v>14157</v>
      </c>
      <c r="C954" s="1" t="s">
        <v>14188</v>
      </c>
      <c r="D954" s="1" t="s">
        <v>78</v>
      </c>
      <c r="E954" s="1" t="s">
        <v>51</v>
      </c>
      <c r="F954" s="1" t="s">
        <v>51</v>
      </c>
      <c r="G954" s="1" t="s">
        <v>52</v>
      </c>
      <c r="H954" s="1" t="s">
        <v>739</v>
      </c>
      <c r="I954" s="1" t="s">
        <v>1230</v>
      </c>
      <c r="J954" s="1" t="s">
        <v>122</v>
      </c>
      <c r="K954" s="1" t="s">
        <v>14189</v>
      </c>
      <c r="L954" s="1"/>
      <c r="M954" s="20">
        <f t="shared" si="14"/>
        <v>1</v>
      </c>
    </row>
    <row r="955" spans="1:13" ht="20.100000000000001" customHeight="1" x14ac:dyDescent="0.15">
      <c r="A955" s="1" t="s">
        <v>12</v>
      </c>
      <c r="B955" s="1" t="s">
        <v>14157</v>
      </c>
      <c r="C955" s="1" t="s">
        <v>14190</v>
      </c>
      <c r="D955" s="1" t="s">
        <v>78</v>
      </c>
      <c r="E955" s="1" t="s">
        <v>51</v>
      </c>
      <c r="F955" s="1" t="s">
        <v>51</v>
      </c>
      <c r="G955" s="1" t="s">
        <v>52</v>
      </c>
      <c r="H955" s="1" t="s">
        <v>739</v>
      </c>
      <c r="I955" s="1" t="s">
        <v>1230</v>
      </c>
      <c r="J955" s="1" t="s">
        <v>122</v>
      </c>
      <c r="K955" s="1" t="s">
        <v>14191</v>
      </c>
      <c r="L955" s="1"/>
      <c r="M955" s="20">
        <f t="shared" si="14"/>
        <v>1</v>
      </c>
    </row>
    <row r="956" spans="1:13" ht="20.100000000000001" customHeight="1" x14ac:dyDescent="0.15">
      <c r="A956" s="1" t="s">
        <v>12</v>
      </c>
      <c r="B956" s="1" t="s">
        <v>14157</v>
      </c>
      <c r="C956" s="1" t="s">
        <v>14192</v>
      </c>
      <c r="D956" s="1" t="s">
        <v>78</v>
      </c>
      <c r="E956" s="1" t="s">
        <v>51</v>
      </c>
      <c r="F956" s="1" t="s">
        <v>51</v>
      </c>
      <c r="G956" s="1" t="s">
        <v>52</v>
      </c>
      <c r="H956" s="1" t="s">
        <v>739</v>
      </c>
      <c r="I956" s="1" t="s">
        <v>1230</v>
      </c>
      <c r="J956" s="1" t="s">
        <v>122</v>
      </c>
      <c r="K956" s="1" t="s">
        <v>14193</v>
      </c>
      <c r="L956" s="1"/>
      <c r="M956" s="20">
        <f t="shared" si="14"/>
        <v>1</v>
      </c>
    </row>
    <row r="957" spans="1:13" ht="20.100000000000001" customHeight="1" x14ac:dyDescent="0.15">
      <c r="A957" s="1" t="s">
        <v>12</v>
      </c>
      <c r="B957" s="1" t="s">
        <v>14157</v>
      </c>
      <c r="C957" s="1" t="s">
        <v>14194</v>
      </c>
      <c r="D957" s="1" t="s">
        <v>78</v>
      </c>
      <c r="E957" s="1" t="s">
        <v>51</v>
      </c>
      <c r="F957" s="1" t="s">
        <v>51</v>
      </c>
      <c r="G957" s="1" t="s">
        <v>52</v>
      </c>
      <c r="H957" s="1" t="s">
        <v>739</v>
      </c>
      <c r="I957" s="1" t="s">
        <v>1230</v>
      </c>
      <c r="J957" s="1" t="s">
        <v>122</v>
      </c>
      <c r="K957" s="1" t="s">
        <v>14195</v>
      </c>
      <c r="L957" s="1"/>
      <c r="M957" s="20">
        <f t="shared" si="14"/>
        <v>1</v>
      </c>
    </row>
    <row r="958" spans="1:13" ht="20.100000000000001" customHeight="1" x14ac:dyDescent="0.15">
      <c r="A958" s="1" t="s">
        <v>12</v>
      </c>
      <c r="B958" s="1" t="s">
        <v>14157</v>
      </c>
      <c r="C958" s="1" t="s">
        <v>14196</v>
      </c>
      <c r="D958" s="1" t="s">
        <v>78</v>
      </c>
      <c r="E958" s="1" t="s">
        <v>51</v>
      </c>
      <c r="F958" s="1" t="s">
        <v>51</v>
      </c>
      <c r="G958" s="1" t="s">
        <v>52</v>
      </c>
      <c r="H958" s="1" t="s">
        <v>739</v>
      </c>
      <c r="I958" s="1" t="s">
        <v>1230</v>
      </c>
      <c r="J958" s="1" t="s">
        <v>122</v>
      </c>
      <c r="K958" s="1" t="s">
        <v>14197</v>
      </c>
      <c r="L958" s="1"/>
      <c r="M958" s="20">
        <f t="shared" si="14"/>
        <v>1</v>
      </c>
    </row>
    <row r="959" spans="1:13" ht="20.100000000000001" customHeight="1" x14ac:dyDescent="0.15">
      <c r="A959" s="1" t="s">
        <v>12</v>
      </c>
      <c r="B959" s="1" t="s">
        <v>14157</v>
      </c>
      <c r="C959" s="1" t="s">
        <v>14198</v>
      </c>
      <c r="D959" s="1" t="s">
        <v>78</v>
      </c>
      <c r="E959" s="1" t="s">
        <v>51</v>
      </c>
      <c r="F959" s="1" t="s">
        <v>51</v>
      </c>
      <c r="G959" s="1" t="s">
        <v>52</v>
      </c>
      <c r="H959" s="1" t="s">
        <v>739</v>
      </c>
      <c r="I959" s="1" t="s">
        <v>1230</v>
      </c>
      <c r="J959" s="1" t="s">
        <v>122</v>
      </c>
      <c r="K959" s="1" t="s">
        <v>14199</v>
      </c>
      <c r="L959" s="1"/>
      <c r="M959" s="20">
        <f t="shared" si="14"/>
        <v>1</v>
      </c>
    </row>
    <row r="960" spans="1:13" ht="20.100000000000001" customHeight="1" x14ac:dyDescent="0.15">
      <c r="A960" s="1" t="s">
        <v>12</v>
      </c>
      <c r="B960" s="1" t="s">
        <v>14157</v>
      </c>
      <c r="C960" s="1" t="s">
        <v>14200</v>
      </c>
      <c r="D960" s="1" t="s">
        <v>78</v>
      </c>
      <c r="E960" s="1" t="s">
        <v>51</v>
      </c>
      <c r="F960" s="1" t="s">
        <v>51</v>
      </c>
      <c r="G960" s="1" t="s">
        <v>52</v>
      </c>
      <c r="H960" s="1" t="s">
        <v>739</v>
      </c>
      <c r="I960" s="1" t="s">
        <v>1230</v>
      </c>
      <c r="J960" s="1" t="s">
        <v>122</v>
      </c>
      <c r="K960" s="1" t="s">
        <v>14201</v>
      </c>
      <c r="L960" s="1"/>
      <c r="M960" s="20">
        <f t="shared" si="14"/>
        <v>1</v>
      </c>
    </row>
    <row r="961" spans="1:13" ht="20.100000000000001" customHeight="1" x14ac:dyDescent="0.15">
      <c r="A961" s="1" t="s">
        <v>12</v>
      </c>
      <c r="B961" s="1" t="s">
        <v>14157</v>
      </c>
      <c r="C961" s="1" t="s">
        <v>14202</v>
      </c>
      <c r="D961" s="1" t="s">
        <v>78</v>
      </c>
      <c r="E961" s="1" t="s">
        <v>51</v>
      </c>
      <c r="F961" s="1" t="s">
        <v>51</v>
      </c>
      <c r="G961" s="1" t="s">
        <v>52</v>
      </c>
      <c r="H961" s="1" t="s">
        <v>739</v>
      </c>
      <c r="I961" s="1" t="s">
        <v>1230</v>
      </c>
      <c r="J961" s="1" t="s">
        <v>122</v>
      </c>
      <c r="K961" s="1" t="s">
        <v>14203</v>
      </c>
      <c r="L961" s="1"/>
      <c r="M961" s="20">
        <f t="shared" si="14"/>
        <v>1</v>
      </c>
    </row>
    <row r="962" spans="1:13" ht="20.100000000000001" customHeight="1" x14ac:dyDescent="0.15">
      <c r="A962" s="1" t="s">
        <v>12</v>
      </c>
      <c r="B962" s="1" t="s">
        <v>14157</v>
      </c>
      <c r="C962" s="1" t="s">
        <v>14204</v>
      </c>
      <c r="D962" s="1" t="s">
        <v>78</v>
      </c>
      <c r="E962" s="1" t="s">
        <v>51</v>
      </c>
      <c r="F962" s="1" t="s">
        <v>179</v>
      </c>
      <c r="G962" s="1" t="s">
        <v>82</v>
      </c>
      <c r="H962" s="1" t="s">
        <v>2234</v>
      </c>
      <c r="I962" s="1" t="s">
        <v>84</v>
      </c>
      <c r="J962" s="1" t="s">
        <v>182</v>
      </c>
      <c r="K962" s="1" t="s">
        <v>14205</v>
      </c>
      <c r="L962" s="1"/>
      <c r="M962" s="20">
        <f t="shared" si="14"/>
        <v>0</v>
      </c>
    </row>
    <row r="963" spans="1:13" ht="20.100000000000001" customHeight="1" x14ac:dyDescent="0.15">
      <c r="A963" s="1" t="s">
        <v>12</v>
      </c>
      <c r="B963" s="1" t="s">
        <v>14157</v>
      </c>
      <c r="C963" s="1" t="s">
        <v>14206</v>
      </c>
      <c r="D963" s="1" t="s">
        <v>78</v>
      </c>
      <c r="E963" s="1" t="s">
        <v>51</v>
      </c>
      <c r="F963" s="1" t="s">
        <v>51</v>
      </c>
      <c r="G963" s="1" t="s">
        <v>52</v>
      </c>
      <c r="H963" s="1" t="s">
        <v>739</v>
      </c>
      <c r="I963" s="1" t="s">
        <v>1230</v>
      </c>
      <c r="J963" s="1" t="s">
        <v>122</v>
      </c>
      <c r="K963" s="1" t="s">
        <v>14207</v>
      </c>
      <c r="L963" s="1"/>
      <c r="M963" s="20">
        <f t="shared" ref="M963:M969" si="15">IF(F963="○",1,0)</f>
        <v>1</v>
      </c>
    </row>
    <row r="964" spans="1:13" ht="20.100000000000001" customHeight="1" x14ac:dyDescent="0.15">
      <c r="A964" s="1" t="s">
        <v>12</v>
      </c>
      <c r="B964" s="1" t="s">
        <v>14157</v>
      </c>
      <c r="C964" s="1" t="s">
        <v>14208</v>
      </c>
      <c r="D964" s="1" t="s">
        <v>78</v>
      </c>
      <c r="E964" s="1" t="s">
        <v>51</v>
      </c>
      <c r="F964" s="1" t="s">
        <v>51</v>
      </c>
      <c r="G964" s="1" t="s">
        <v>52</v>
      </c>
      <c r="H964" s="1" t="s">
        <v>739</v>
      </c>
      <c r="I964" s="1" t="s">
        <v>1230</v>
      </c>
      <c r="J964" s="1" t="s">
        <v>122</v>
      </c>
      <c r="K964" s="1" t="s">
        <v>14209</v>
      </c>
      <c r="L964" s="1"/>
      <c r="M964" s="20">
        <f t="shared" si="15"/>
        <v>1</v>
      </c>
    </row>
    <row r="965" spans="1:13" ht="20.100000000000001" customHeight="1" x14ac:dyDescent="0.15">
      <c r="A965" s="1" t="s">
        <v>12</v>
      </c>
      <c r="B965" s="1" t="s">
        <v>14157</v>
      </c>
      <c r="C965" s="1" t="s">
        <v>14210</v>
      </c>
      <c r="D965" s="1" t="s">
        <v>78</v>
      </c>
      <c r="E965" s="1" t="s">
        <v>51</v>
      </c>
      <c r="F965" s="1" t="s">
        <v>51</v>
      </c>
      <c r="G965" s="1" t="s">
        <v>52</v>
      </c>
      <c r="H965" s="1" t="s">
        <v>739</v>
      </c>
      <c r="I965" s="1" t="s">
        <v>1230</v>
      </c>
      <c r="J965" s="1" t="s">
        <v>122</v>
      </c>
      <c r="K965" s="1" t="s">
        <v>14211</v>
      </c>
      <c r="L965" s="1"/>
      <c r="M965" s="20">
        <f t="shared" si="15"/>
        <v>1</v>
      </c>
    </row>
    <row r="966" spans="1:13" ht="20.100000000000001" customHeight="1" x14ac:dyDescent="0.15">
      <c r="A966" s="1" t="s">
        <v>12</v>
      </c>
      <c r="B966" s="1" t="s">
        <v>14157</v>
      </c>
      <c r="C966" s="1" t="s">
        <v>14212</v>
      </c>
      <c r="D966" s="1" t="s">
        <v>78</v>
      </c>
      <c r="E966" s="1" t="s">
        <v>51</v>
      </c>
      <c r="F966" s="1" t="s">
        <v>51</v>
      </c>
      <c r="G966" s="1" t="s">
        <v>52</v>
      </c>
      <c r="H966" s="1" t="s">
        <v>739</v>
      </c>
      <c r="I966" s="1" t="s">
        <v>1230</v>
      </c>
      <c r="J966" s="1" t="s">
        <v>122</v>
      </c>
      <c r="K966" s="1" t="s">
        <v>14213</v>
      </c>
      <c r="L966" s="1"/>
      <c r="M966" s="20">
        <f t="shared" si="15"/>
        <v>1</v>
      </c>
    </row>
    <row r="967" spans="1:13" ht="20.100000000000001" customHeight="1" x14ac:dyDescent="0.15">
      <c r="A967" s="1" t="s">
        <v>12</v>
      </c>
      <c r="B967" s="1" t="s">
        <v>14157</v>
      </c>
      <c r="C967" s="1" t="s">
        <v>14214</v>
      </c>
      <c r="D967" s="1" t="s">
        <v>78</v>
      </c>
      <c r="E967" s="1" t="s">
        <v>51</v>
      </c>
      <c r="F967" s="1" t="s">
        <v>51</v>
      </c>
      <c r="G967" s="1" t="s">
        <v>52</v>
      </c>
      <c r="H967" s="1" t="s">
        <v>739</v>
      </c>
      <c r="I967" s="1" t="s">
        <v>1230</v>
      </c>
      <c r="J967" s="1" t="s">
        <v>122</v>
      </c>
      <c r="K967" s="1" t="s">
        <v>14215</v>
      </c>
      <c r="L967" s="1"/>
      <c r="M967" s="20">
        <f t="shared" si="15"/>
        <v>1</v>
      </c>
    </row>
    <row r="968" spans="1:13" ht="20.100000000000001" customHeight="1" x14ac:dyDescent="0.15">
      <c r="A968" s="1" t="s">
        <v>12</v>
      </c>
      <c r="B968" s="1" t="s">
        <v>14157</v>
      </c>
      <c r="C968" s="1" t="s">
        <v>14216</v>
      </c>
      <c r="D968" s="1" t="s">
        <v>78</v>
      </c>
      <c r="E968" s="1" t="s">
        <v>51</v>
      </c>
      <c r="F968" s="1" t="s">
        <v>51</v>
      </c>
      <c r="G968" s="1" t="s">
        <v>52</v>
      </c>
      <c r="H968" s="1" t="s">
        <v>739</v>
      </c>
      <c r="I968" s="1" t="s">
        <v>1230</v>
      </c>
      <c r="J968" s="1" t="s">
        <v>122</v>
      </c>
      <c r="K968" s="1" t="s">
        <v>14217</v>
      </c>
      <c r="L968" s="1"/>
      <c r="M968" s="20">
        <f t="shared" si="15"/>
        <v>1</v>
      </c>
    </row>
    <row r="969" spans="1:13" ht="20.100000000000001" customHeight="1" x14ac:dyDescent="0.15">
      <c r="A969" s="1" t="s">
        <v>12</v>
      </c>
      <c r="B969" s="1" t="s">
        <v>14157</v>
      </c>
      <c r="C969" s="1" t="s">
        <v>14218</v>
      </c>
      <c r="D969" s="1" t="s">
        <v>78</v>
      </c>
      <c r="E969" s="1" t="s">
        <v>51</v>
      </c>
      <c r="F969" s="1" t="s">
        <v>51</v>
      </c>
      <c r="G969" s="1" t="s">
        <v>52</v>
      </c>
      <c r="H969" s="1" t="s">
        <v>739</v>
      </c>
      <c r="I969" s="1" t="s">
        <v>1230</v>
      </c>
      <c r="J969" s="1" t="s">
        <v>122</v>
      </c>
      <c r="K969" s="1" t="s">
        <v>14219</v>
      </c>
      <c r="L969" s="1"/>
      <c r="M969" s="20">
        <f t="shared" si="15"/>
        <v>1</v>
      </c>
    </row>
    <row r="970" spans="1:13" ht="20.100000000000001" customHeight="1" x14ac:dyDescent="0.15">
      <c r="A970" s="1" t="s">
        <v>12</v>
      </c>
      <c r="B970" s="1" t="s">
        <v>14157</v>
      </c>
      <c r="C970" s="1" t="s">
        <v>14220</v>
      </c>
      <c r="D970" s="1" t="s">
        <v>78</v>
      </c>
      <c r="E970" s="1" t="s">
        <v>51</v>
      </c>
      <c r="F970" s="1" t="s">
        <v>51</v>
      </c>
      <c r="G970" s="1" t="s">
        <v>52</v>
      </c>
      <c r="H970" s="1" t="s">
        <v>739</v>
      </c>
      <c r="I970" s="1" t="s">
        <v>1230</v>
      </c>
      <c r="J970" s="1" t="s">
        <v>122</v>
      </c>
      <c r="K970" s="1" t="s">
        <v>14221</v>
      </c>
      <c r="L970" s="1"/>
      <c r="M970" s="20">
        <f t="shared" ref="M970:M1034" si="16">IF(F970="○",1,0)</f>
        <v>1</v>
      </c>
    </row>
    <row r="971" spans="1:13" ht="20.100000000000001" customHeight="1" x14ac:dyDescent="0.15">
      <c r="A971" s="1" t="s">
        <v>12</v>
      </c>
      <c r="B971" s="1" t="s">
        <v>14157</v>
      </c>
      <c r="C971" s="1" t="s">
        <v>14222</v>
      </c>
      <c r="D971" s="1" t="s">
        <v>78</v>
      </c>
      <c r="E971" s="1" t="s">
        <v>51</v>
      </c>
      <c r="F971" s="1" t="s">
        <v>51</v>
      </c>
      <c r="G971" s="1" t="s">
        <v>52</v>
      </c>
      <c r="H971" s="1" t="s">
        <v>739</v>
      </c>
      <c r="I971" s="1" t="s">
        <v>1230</v>
      </c>
      <c r="J971" s="1" t="s">
        <v>122</v>
      </c>
      <c r="K971" s="1" t="s">
        <v>14223</v>
      </c>
      <c r="L971" s="1"/>
      <c r="M971" s="20">
        <f t="shared" si="16"/>
        <v>1</v>
      </c>
    </row>
    <row r="972" spans="1:13" ht="20.100000000000001" customHeight="1" x14ac:dyDescent="0.15">
      <c r="A972" s="1" t="s">
        <v>12</v>
      </c>
      <c r="B972" s="1" t="s">
        <v>14157</v>
      </c>
      <c r="C972" s="1" t="s">
        <v>14224</v>
      </c>
      <c r="D972" s="1" t="s">
        <v>78</v>
      </c>
      <c r="E972" s="1" t="s">
        <v>51</v>
      </c>
      <c r="F972" s="1" t="s">
        <v>51</v>
      </c>
      <c r="G972" s="1" t="s">
        <v>52</v>
      </c>
      <c r="H972" s="1" t="s">
        <v>739</v>
      </c>
      <c r="I972" s="1" t="s">
        <v>1230</v>
      </c>
      <c r="J972" s="1" t="s">
        <v>122</v>
      </c>
      <c r="K972" s="1" t="s">
        <v>14225</v>
      </c>
      <c r="L972" s="1"/>
      <c r="M972" s="20">
        <f t="shared" si="16"/>
        <v>1</v>
      </c>
    </row>
    <row r="973" spans="1:13" ht="20.100000000000001" customHeight="1" x14ac:dyDescent="0.15">
      <c r="A973" s="1" t="s">
        <v>12</v>
      </c>
      <c r="B973" s="1" t="s">
        <v>14157</v>
      </c>
      <c r="C973" s="1" t="s">
        <v>14226</v>
      </c>
      <c r="D973" s="1" t="s">
        <v>78</v>
      </c>
      <c r="E973" s="1" t="s">
        <v>51</v>
      </c>
      <c r="F973" s="1" t="s">
        <v>51</v>
      </c>
      <c r="G973" s="1" t="s">
        <v>52</v>
      </c>
      <c r="H973" s="1" t="s">
        <v>739</v>
      </c>
      <c r="I973" s="1" t="s">
        <v>1230</v>
      </c>
      <c r="J973" s="1" t="s">
        <v>122</v>
      </c>
      <c r="K973" s="1" t="s">
        <v>14227</v>
      </c>
      <c r="L973" s="1"/>
      <c r="M973" s="20">
        <f t="shared" si="16"/>
        <v>1</v>
      </c>
    </row>
    <row r="974" spans="1:13" ht="20.100000000000001" customHeight="1" x14ac:dyDescent="0.15">
      <c r="A974" s="1" t="s">
        <v>12</v>
      </c>
      <c r="B974" s="1" t="s">
        <v>14157</v>
      </c>
      <c r="C974" s="1" t="s">
        <v>14228</v>
      </c>
      <c r="D974" s="1" t="s">
        <v>78</v>
      </c>
      <c r="E974" s="1" t="s">
        <v>51</v>
      </c>
      <c r="F974" s="1" t="s">
        <v>51</v>
      </c>
      <c r="G974" s="1" t="s">
        <v>52</v>
      </c>
      <c r="H974" s="1" t="s">
        <v>739</v>
      </c>
      <c r="I974" s="1" t="s">
        <v>1230</v>
      </c>
      <c r="J974" s="1" t="s">
        <v>122</v>
      </c>
      <c r="K974" s="1" t="s">
        <v>14229</v>
      </c>
      <c r="L974" s="1"/>
      <c r="M974" s="20">
        <f t="shared" si="16"/>
        <v>1</v>
      </c>
    </row>
    <row r="975" spans="1:13" ht="20.100000000000001" customHeight="1" x14ac:dyDescent="0.15">
      <c r="A975" s="1" t="s">
        <v>12</v>
      </c>
      <c r="B975" s="1" t="s">
        <v>14157</v>
      </c>
      <c r="C975" s="1" t="s">
        <v>14230</v>
      </c>
      <c r="D975" s="1" t="s">
        <v>78</v>
      </c>
      <c r="E975" s="1" t="s">
        <v>51</v>
      </c>
      <c r="F975" s="1" t="s">
        <v>51</v>
      </c>
      <c r="G975" s="1" t="s">
        <v>52</v>
      </c>
      <c r="H975" s="1" t="s">
        <v>739</v>
      </c>
      <c r="I975" s="1" t="s">
        <v>1230</v>
      </c>
      <c r="J975" s="1" t="s">
        <v>122</v>
      </c>
      <c r="K975" s="1" t="s">
        <v>14231</v>
      </c>
      <c r="L975" s="1"/>
      <c r="M975" s="20">
        <f t="shared" si="16"/>
        <v>1</v>
      </c>
    </row>
    <row r="976" spans="1:13" ht="20.100000000000001" customHeight="1" x14ac:dyDescent="0.15">
      <c r="A976" s="1" t="s">
        <v>12</v>
      </c>
      <c r="B976" s="1" t="s">
        <v>14157</v>
      </c>
      <c r="C976" s="1" t="s">
        <v>14232</v>
      </c>
      <c r="D976" s="1" t="s">
        <v>78</v>
      </c>
      <c r="E976" s="1" t="s">
        <v>51</v>
      </c>
      <c r="F976" s="1" t="s">
        <v>51</v>
      </c>
      <c r="G976" s="1" t="s">
        <v>52</v>
      </c>
      <c r="H976" s="1" t="s">
        <v>739</v>
      </c>
      <c r="I976" s="1" t="s">
        <v>1230</v>
      </c>
      <c r="J976" s="1" t="s">
        <v>122</v>
      </c>
      <c r="K976" s="1" t="s">
        <v>14233</v>
      </c>
      <c r="L976" s="1"/>
      <c r="M976" s="20">
        <f t="shared" si="16"/>
        <v>1</v>
      </c>
    </row>
    <row r="977" spans="1:13" ht="20.100000000000001" customHeight="1" x14ac:dyDescent="0.15">
      <c r="A977" s="1" t="s">
        <v>12</v>
      </c>
      <c r="B977" s="1" t="s">
        <v>14157</v>
      </c>
      <c r="C977" s="1" t="s">
        <v>14234</v>
      </c>
      <c r="D977" s="1" t="s">
        <v>849</v>
      </c>
      <c r="E977" s="1" t="s">
        <v>51</v>
      </c>
      <c r="F977" s="1" t="s">
        <v>10720</v>
      </c>
      <c r="G977" s="1" t="s">
        <v>82</v>
      </c>
      <c r="H977" s="1" t="s">
        <v>83</v>
      </c>
      <c r="I977" s="1" t="s">
        <v>447</v>
      </c>
      <c r="J977" s="1" t="s">
        <v>7809</v>
      </c>
      <c r="K977" s="1" t="s">
        <v>14235</v>
      </c>
      <c r="L977" s="1"/>
      <c r="M977" s="20">
        <f t="shared" si="16"/>
        <v>0</v>
      </c>
    </row>
    <row r="978" spans="1:13" ht="20.100000000000001" customHeight="1" x14ac:dyDescent="0.15">
      <c r="A978" s="1" t="s">
        <v>12</v>
      </c>
      <c r="B978" s="1" t="s">
        <v>14236</v>
      </c>
      <c r="C978" s="1" t="s">
        <v>14237</v>
      </c>
      <c r="D978" s="1" t="s">
        <v>50</v>
      </c>
      <c r="E978" s="1" t="s">
        <v>51</v>
      </c>
      <c r="F978" s="1" t="s">
        <v>51</v>
      </c>
      <c r="G978" s="1" t="s">
        <v>52</v>
      </c>
      <c r="H978" s="1" t="s">
        <v>739</v>
      </c>
      <c r="I978" s="1" t="s">
        <v>1230</v>
      </c>
      <c r="J978" s="1" t="s">
        <v>122</v>
      </c>
      <c r="K978" s="1" t="s">
        <v>14238</v>
      </c>
      <c r="L978" s="1"/>
      <c r="M978" s="20">
        <f t="shared" si="16"/>
        <v>1</v>
      </c>
    </row>
    <row r="979" spans="1:13" ht="20.100000000000001" customHeight="1" x14ac:dyDescent="0.15">
      <c r="A979" s="1" t="s">
        <v>12</v>
      </c>
      <c r="B979" s="1" t="s">
        <v>14236</v>
      </c>
      <c r="C979" s="1" t="s">
        <v>14239</v>
      </c>
      <c r="D979" s="1" t="s">
        <v>50</v>
      </c>
      <c r="E979" s="1" t="s">
        <v>51</v>
      </c>
      <c r="F979" s="1" t="s">
        <v>51</v>
      </c>
      <c r="G979" s="1" t="s">
        <v>52</v>
      </c>
      <c r="H979" s="1" t="s">
        <v>739</v>
      </c>
      <c r="I979" s="1" t="s">
        <v>1230</v>
      </c>
      <c r="J979" s="1" t="s">
        <v>122</v>
      </c>
      <c r="K979" s="1" t="s">
        <v>14240</v>
      </c>
      <c r="L979" s="1"/>
      <c r="M979" s="20">
        <f t="shared" si="16"/>
        <v>1</v>
      </c>
    </row>
    <row r="980" spans="1:13" ht="20.100000000000001" customHeight="1" x14ac:dyDescent="0.15">
      <c r="A980" s="1" t="s">
        <v>12</v>
      </c>
      <c r="B980" s="1" t="s">
        <v>14236</v>
      </c>
      <c r="C980" s="1" t="s">
        <v>14241</v>
      </c>
      <c r="D980" s="1" t="s">
        <v>50</v>
      </c>
      <c r="E980" s="1" t="s">
        <v>51</v>
      </c>
      <c r="F980" s="1" t="s">
        <v>51</v>
      </c>
      <c r="G980" s="1" t="s">
        <v>52</v>
      </c>
      <c r="H980" s="1" t="s">
        <v>739</v>
      </c>
      <c r="I980" s="1" t="s">
        <v>1230</v>
      </c>
      <c r="J980" s="1" t="s">
        <v>122</v>
      </c>
      <c r="K980" s="1" t="s">
        <v>14242</v>
      </c>
      <c r="L980" s="1"/>
      <c r="M980" s="20">
        <f t="shared" si="16"/>
        <v>1</v>
      </c>
    </row>
    <row r="981" spans="1:13" ht="20.100000000000001" customHeight="1" x14ac:dyDescent="0.15">
      <c r="A981" s="1" t="s">
        <v>12</v>
      </c>
      <c r="B981" s="1" t="s">
        <v>14236</v>
      </c>
      <c r="C981" s="1" t="s">
        <v>14243</v>
      </c>
      <c r="D981" s="1" t="s">
        <v>50</v>
      </c>
      <c r="E981" s="1" t="s">
        <v>51</v>
      </c>
      <c r="F981" s="1" t="s">
        <v>51</v>
      </c>
      <c r="G981" s="1" t="s">
        <v>52</v>
      </c>
      <c r="H981" s="1" t="s">
        <v>739</v>
      </c>
      <c r="I981" s="1" t="s">
        <v>1230</v>
      </c>
      <c r="J981" s="1" t="s">
        <v>122</v>
      </c>
      <c r="K981" s="1" t="s">
        <v>14244</v>
      </c>
      <c r="L981" s="1"/>
      <c r="M981" s="20">
        <f t="shared" si="16"/>
        <v>1</v>
      </c>
    </row>
    <row r="982" spans="1:13" ht="20.100000000000001" customHeight="1" x14ac:dyDescent="0.15">
      <c r="A982" s="1" t="s">
        <v>12</v>
      </c>
      <c r="B982" s="1" t="s">
        <v>14236</v>
      </c>
      <c r="C982" s="1" t="s">
        <v>14245</v>
      </c>
      <c r="D982" s="1" t="s">
        <v>50</v>
      </c>
      <c r="E982" s="1" t="s">
        <v>51</v>
      </c>
      <c r="F982" s="1" t="s">
        <v>51</v>
      </c>
      <c r="G982" s="1" t="s">
        <v>52</v>
      </c>
      <c r="H982" s="1" t="s">
        <v>739</v>
      </c>
      <c r="I982" s="1" t="s">
        <v>1230</v>
      </c>
      <c r="J982" s="1" t="s">
        <v>122</v>
      </c>
      <c r="K982" s="1" t="s">
        <v>14246</v>
      </c>
      <c r="L982" s="1"/>
      <c r="M982" s="20">
        <f t="shared" si="16"/>
        <v>1</v>
      </c>
    </row>
    <row r="983" spans="1:13" ht="20.100000000000001" customHeight="1" x14ac:dyDescent="0.15">
      <c r="A983" s="1" t="s">
        <v>12</v>
      </c>
      <c r="B983" s="1" t="s">
        <v>14236</v>
      </c>
      <c r="C983" s="1" t="s">
        <v>14247</v>
      </c>
      <c r="D983" s="1" t="s">
        <v>50</v>
      </c>
      <c r="E983" s="1" t="s">
        <v>51</v>
      </c>
      <c r="F983" s="1" t="s">
        <v>51</v>
      </c>
      <c r="G983" s="1" t="s">
        <v>52</v>
      </c>
      <c r="H983" s="1" t="s">
        <v>739</v>
      </c>
      <c r="I983" s="1" t="s">
        <v>1230</v>
      </c>
      <c r="J983" s="1" t="s">
        <v>122</v>
      </c>
      <c r="K983" s="1" t="s">
        <v>14248</v>
      </c>
      <c r="L983" s="1"/>
      <c r="M983" s="20">
        <f t="shared" si="16"/>
        <v>1</v>
      </c>
    </row>
    <row r="984" spans="1:13" ht="20.100000000000001" customHeight="1" x14ac:dyDescent="0.15">
      <c r="A984" s="1" t="s">
        <v>12</v>
      </c>
      <c r="B984" s="1" t="s">
        <v>14236</v>
      </c>
      <c r="C984" s="1" t="s">
        <v>14249</v>
      </c>
      <c r="D984" s="1" t="s">
        <v>50</v>
      </c>
      <c r="E984" s="1" t="s">
        <v>51</v>
      </c>
      <c r="F984" s="1" t="s">
        <v>51</v>
      </c>
      <c r="G984" s="1" t="s">
        <v>52</v>
      </c>
      <c r="H984" s="1" t="s">
        <v>739</v>
      </c>
      <c r="I984" s="1" t="s">
        <v>1230</v>
      </c>
      <c r="J984" s="1" t="s">
        <v>122</v>
      </c>
      <c r="K984" s="1" t="s">
        <v>14250</v>
      </c>
      <c r="L984" s="1"/>
      <c r="M984" s="20">
        <f t="shared" si="16"/>
        <v>1</v>
      </c>
    </row>
    <row r="985" spans="1:13" ht="20.100000000000001" customHeight="1" x14ac:dyDescent="0.15">
      <c r="A985" s="1" t="s">
        <v>12</v>
      </c>
      <c r="B985" s="1" t="s">
        <v>14236</v>
      </c>
      <c r="C985" s="1" t="s">
        <v>14251</v>
      </c>
      <c r="D985" s="1" t="s">
        <v>50</v>
      </c>
      <c r="E985" s="1" t="s">
        <v>51</v>
      </c>
      <c r="F985" s="1" t="s">
        <v>51</v>
      </c>
      <c r="G985" s="1" t="s">
        <v>52</v>
      </c>
      <c r="H985" s="1" t="s">
        <v>739</v>
      </c>
      <c r="I985" s="1" t="s">
        <v>1230</v>
      </c>
      <c r="J985" s="1" t="s">
        <v>122</v>
      </c>
      <c r="K985" s="1" t="s">
        <v>14252</v>
      </c>
      <c r="L985" s="1"/>
      <c r="M985" s="20">
        <f t="shared" si="16"/>
        <v>1</v>
      </c>
    </row>
    <row r="986" spans="1:13" ht="20.100000000000001" customHeight="1" x14ac:dyDescent="0.15">
      <c r="A986" s="1" t="s">
        <v>12</v>
      </c>
      <c r="B986" s="1" t="s">
        <v>14236</v>
      </c>
      <c r="C986" s="1" t="s">
        <v>14253</v>
      </c>
      <c r="D986" s="1" t="s">
        <v>50</v>
      </c>
      <c r="E986" s="1" t="s">
        <v>51</v>
      </c>
      <c r="F986" s="1" t="s">
        <v>51</v>
      </c>
      <c r="G986" s="1" t="s">
        <v>52</v>
      </c>
      <c r="H986" s="1" t="s">
        <v>739</v>
      </c>
      <c r="I986" s="1" t="s">
        <v>1230</v>
      </c>
      <c r="J986" s="1" t="s">
        <v>122</v>
      </c>
      <c r="K986" s="1" t="s">
        <v>14254</v>
      </c>
      <c r="L986" s="1"/>
      <c r="M986" s="20">
        <f t="shared" si="16"/>
        <v>1</v>
      </c>
    </row>
    <row r="987" spans="1:13" ht="20.100000000000001" customHeight="1" x14ac:dyDescent="0.15">
      <c r="A987" s="1" t="s">
        <v>12</v>
      </c>
      <c r="B987" s="1" t="s">
        <v>14236</v>
      </c>
      <c r="C987" s="1" t="s">
        <v>14255</v>
      </c>
      <c r="D987" s="1" t="s">
        <v>50</v>
      </c>
      <c r="E987" s="1" t="s">
        <v>51</v>
      </c>
      <c r="F987" s="1" t="s">
        <v>51</v>
      </c>
      <c r="G987" s="1" t="s">
        <v>52</v>
      </c>
      <c r="H987" s="1" t="s">
        <v>739</v>
      </c>
      <c r="I987" s="1" t="s">
        <v>1230</v>
      </c>
      <c r="J987" s="1" t="s">
        <v>122</v>
      </c>
      <c r="K987" s="1" t="s">
        <v>14256</v>
      </c>
      <c r="L987" s="1"/>
      <c r="M987" s="20">
        <f t="shared" si="16"/>
        <v>1</v>
      </c>
    </row>
    <row r="988" spans="1:13" ht="20.100000000000001" customHeight="1" x14ac:dyDescent="0.15">
      <c r="A988" s="1" t="s">
        <v>12</v>
      </c>
      <c r="B988" s="1" t="s">
        <v>14236</v>
      </c>
      <c r="C988" s="1" t="s">
        <v>14257</v>
      </c>
      <c r="D988" s="1" t="s">
        <v>50</v>
      </c>
      <c r="E988" s="1" t="s">
        <v>51</v>
      </c>
      <c r="F988" s="1" t="s">
        <v>51</v>
      </c>
      <c r="G988" s="1" t="s">
        <v>52</v>
      </c>
      <c r="H988" s="1" t="s">
        <v>739</v>
      </c>
      <c r="I988" s="1" t="s">
        <v>1230</v>
      </c>
      <c r="J988" s="1" t="s">
        <v>122</v>
      </c>
      <c r="K988" s="1" t="s">
        <v>14258</v>
      </c>
      <c r="L988" s="1"/>
      <c r="M988" s="20">
        <f t="shared" si="16"/>
        <v>1</v>
      </c>
    </row>
    <row r="989" spans="1:13" ht="20.100000000000001" customHeight="1" x14ac:dyDescent="0.15">
      <c r="A989" s="1" t="s">
        <v>12</v>
      </c>
      <c r="B989" s="1" t="s">
        <v>14236</v>
      </c>
      <c r="C989" s="1" t="s">
        <v>14259</v>
      </c>
      <c r="D989" s="1" t="s">
        <v>50</v>
      </c>
      <c r="E989" s="1" t="s">
        <v>51</v>
      </c>
      <c r="F989" s="1" t="s">
        <v>51</v>
      </c>
      <c r="G989" s="1" t="s">
        <v>52</v>
      </c>
      <c r="H989" s="1" t="s">
        <v>739</v>
      </c>
      <c r="I989" s="1" t="s">
        <v>1230</v>
      </c>
      <c r="J989" s="1" t="s">
        <v>122</v>
      </c>
      <c r="K989" s="1" t="s">
        <v>14260</v>
      </c>
      <c r="L989" s="1"/>
      <c r="M989" s="20">
        <f t="shared" si="16"/>
        <v>1</v>
      </c>
    </row>
    <row r="990" spans="1:13" ht="20.100000000000001" customHeight="1" x14ac:dyDescent="0.15">
      <c r="A990" s="1" t="s">
        <v>12</v>
      </c>
      <c r="B990" s="1" t="s">
        <v>14236</v>
      </c>
      <c r="C990" s="1" t="s">
        <v>14261</v>
      </c>
      <c r="D990" s="1" t="s">
        <v>50</v>
      </c>
      <c r="E990" s="1" t="s">
        <v>51</v>
      </c>
      <c r="F990" s="1" t="s">
        <v>51</v>
      </c>
      <c r="G990" s="1" t="s">
        <v>52</v>
      </c>
      <c r="H990" s="1" t="s">
        <v>739</v>
      </c>
      <c r="I990" s="1" t="s">
        <v>1230</v>
      </c>
      <c r="J990" s="1" t="s">
        <v>122</v>
      </c>
      <c r="K990" s="1" t="s">
        <v>14262</v>
      </c>
      <c r="L990" s="1"/>
      <c r="M990" s="20">
        <f t="shared" si="16"/>
        <v>1</v>
      </c>
    </row>
    <row r="991" spans="1:13" ht="20.100000000000001" customHeight="1" x14ac:dyDescent="0.15">
      <c r="A991" s="1" t="s">
        <v>12</v>
      </c>
      <c r="B991" s="1" t="s">
        <v>14236</v>
      </c>
      <c r="C991" s="1" t="s">
        <v>14263</v>
      </c>
      <c r="D991" s="1" t="s">
        <v>50</v>
      </c>
      <c r="E991" s="1" t="s">
        <v>51</v>
      </c>
      <c r="F991" s="1" t="s">
        <v>51</v>
      </c>
      <c r="G991" s="1" t="s">
        <v>52</v>
      </c>
      <c r="H991" s="1" t="s">
        <v>739</v>
      </c>
      <c r="I991" s="1" t="s">
        <v>1230</v>
      </c>
      <c r="J991" s="1" t="s">
        <v>122</v>
      </c>
      <c r="K991" s="1" t="s">
        <v>14264</v>
      </c>
      <c r="L991" s="1"/>
      <c r="M991" s="20">
        <f t="shared" si="16"/>
        <v>1</v>
      </c>
    </row>
    <row r="992" spans="1:13" ht="20.100000000000001" customHeight="1" x14ac:dyDescent="0.15">
      <c r="A992" s="1" t="s">
        <v>12</v>
      </c>
      <c r="B992" s="1" t="s">
        <v>14236</v>
      </c>
      <c r="C992" s="1" t="s">
        <v>14265</v>
      </c>
      <c r="D992" s="1" t="s">
        <v>50</v>
      </c>
      <c r="E992" s="1" t="s">
        <v>51</v>
      </c>
      <c r="F992" s="1" t="s">
        <v>51</v>
      </c>
      <c r="G992" s="1" t="s">
        <v>52</v>
      </c>
      <c r="H992" s="1" t="s">
        <v>739</v>
      </c>
      <c r="I992" s="1" t="s">
        <v>1230</v>
      </c>
      <c r="J992" s="1" t="s">
        <v>122</v>
      </c>
      <c r="K992" s="1" t="s">
        <v>14266</v>
      </c>
      <c r="L992" s="1"/>
      <c r="M992" s="20">
        <f t="shared" si="16"/>
        <v>1</v>
      </c>
    </row>
    <row r="993" spans="1:13" ht="20.100000000000001" customHeight="1" x14ac:dyDescent="0.15">
      <c r="A993" s="1" t="s">
        <v>12</v>
      </c>
      <c r="B993" s="1" t="s">
        <v>14236</v>
      </c>
      <c r="C993" s="1" t="s">
        <v>14267</v>
      </c>
      <c r="D993" s="1" t="s">
        <v>50</v>
      </c>
      <c r="E993" s="1" t="s">
        <v>51</v>
      </c>
      <c r="F993" s="1" t="s">
        <v>51</v>
      </c>
      <c r="G993" s="1" t="s">
        <v>52</v>
      </c>
      <c r="H993" s="1" t="s">
        <v>739</v>
      </c>
      <c r="I993" s="1" t="s">
        <v>1230</v>
      </c>
      <c r="J993" s="1" t="s">
        <v>122</v>
      </c>
      <c r="K993" s="1" t="s">
        <v>14268</v>
      </c>
      <c r="L993" s="1"/>
      <c r="M993" s="20">
        <f t="shared" si="16"/>
        <v>1</v>
      </c>
    </row>
    <row r="994" spans="1:13" ht="20.100000000000001" customHeight="1" x14ac:dyDescent="0.15">
      <c r="A994" s="1" t="s">
        <v>12</v>
      </c>
      <c r="B994" s="1" t="s">
        <v>14236</v>
      </c>
      <c r="C994" s="1" t="s">
        <v>14269</v>
      </c>
      <c r="D994" s="1" t="s">
        <v>50</v>
      </c>
      <c r="E994" s="1" t="s">
        <v>51</v>
      </c>
      <c r="F994" s="1" t="s">
        <v>51</v>
      </c>
      <c r="G994" s="1" t="s">
        <v>52</v>
      </c>
      <c r="H994" s="1" t="s">
        <v>739</v>
      </c>
      <c r="I994" s="1" t="s">
        <v>1230</v>
      </c>
      <c r="J994" s="1" t="s">
        <v>122</v>
      </c>
      <c r="K994" s="1" t="s">
        <v>14270</v>
      </c>
      <c r="L994" s="1"/>
      <c r="M994" s="20">
        <f t="shared" si="16"/>
        <v>1</v>
      </c>
    </row>
    <row r="995" spans="1:13" ht="20.100000000000001" customHeight="1" x14ac:dyDescent="0.15">
      <c r="A995" s="1" t="s">
        <v>12</v>
      </c>
      <c r="B995" s="1" t="s">
        <v>14236</v>
      </c>
      <c r="C995" s="1" t="s">
        <v>14271</v>
      </c>
      <c r="D995" s="1" t="s">
        <v>50</v>
      </c>
      <c r="E995" s="1" t="s">
        <v>51</v>
      </c>
      <c r="F995" s="1" t="s">
        <v>51</v>
      </c>
      <c r="G995" s="1" t="s">
        <v>52</v>
      </c>
      <c r="H995" s="1" t="s">
        <v>739</v>
      </c>
      <c r="I995" s="1" t="s">
        <v>1230</v>
      </c>
      <c r="J995" s="1" t="s">
        <v>122</v>
      </c>
      <c r="K995" s="1" t="s">
        <v>14272</v>
      </c>
      <c r="L995" s="1"/>
      <c r="M995" s="20">
        <f t="shared" si="16"/>
        <v>1</v>
      </c>
    </row>
    <row r="996" spans="1:13" ht="20.100000000000001" customHeight="1" x14ac:dyDescent="0.15">
      <c r="A996" s="1" t="s">
        <v>12</v>
      </c>
      <c r="B996" s="1" t="s">
        <v>14236</v>
      </c>
      <c r="C996" s="1" t="s">
        <v>14273</v>
      </c>
      <c r="D996" s="1" t="s">
        <v>50</v>
      </c>
      <c r="E996" s="1" t="s">
        <v>51</v>
      </c>
      <c r="F996" s="1" t="s">
        <v>51</v>
      </c>
      <c r="G996" s="1" t="s">
        <v>52</v>
      </c>
      <c r="H996" s="1" t="s">
        <v>739</v>
      </c>
      <c r="I996" s="1" t="s">
        <v>1230</v>
      </c>
      <c r="J996" s="1" t="s">
        <v>122</v>
      </c>
      <c r="K996" s="1" t="s">
        <v>14274</v>
      </c>
      <c r="L996" s="1"/>
      <c r="M996" s="20">
        <f t="shared" si="16"/>
        <v>1</v>
      </c>
    </row>
    <row r="997" spans="1:13" ht="20.100000000000001" customHeight="1" x14ac:dyDescent="0.15">
      <c r="A997" s="1" t="s">
        <v>12</v>
      </c>
      <c r="B997" s="1" t="s">
        <v>14236</v>
      </c>
      <c r="C997" s="1" t="s">
        <v>14275</v>
      </c>
      <c r="D997" s="1" t="s">
        <v>50</v>
      </c>
      <c r="E997" s="1" t="s">
        <v>51</v>
      </c>
      <c r="F997" s="1" t="s">
        <v>51</v>
      </c>
      <c r="G997" s="1" t="s">
        <v>52</v>
      </c>
      <c r="H997" s="1" t="s">
        <v>739</v>
      </c>
      <c r="I997" s="1" t="s">
        <v>1230</v>
      </c>
      <c r="J997" s="1" t="s">
        <v>122</v>
      </c>
      <c r="K997" s="1" t="s">
        <v>14276</v>
      </c>
      <c r="L997" s="1"/>
      <c r="M997" s="20">
        <f t="shared" si="16"/>
        <v>1</v>
      </c>
    </row>
    <row r="998" spans="1:13" ht="20.100000000000001" customHeight="1" x14ac:dyDescent="0.15">
      <c r="A998" s="1" t="s">
        <v>12</v>
      </c>
      <c r="B998" s="1" t="s">
        <v>14236</v>
      </c>
      <c r="C998" s="1" t="s">
        <v>14277</v>
      </c>
      <c r="D998" s="1" t="s">
        <v>50</v>
      </c>
      <c r="E998" s="1" t="s">
        <v>51</v>
      </c>
      <c r="F998" s="1" t="s">
        <v>51</v>
      </c>
      <c r="G998" s="1" t="s">
        <v>52</v>
      </c>
      <c r="H998" s="1" t="s">
        <v>739</v>
      </c>
      <c r="I998" s="1" t="s">
        <v>1230</v>
      </c>
      <c r="J998" s="1" t="s">
        <v>122</v>
      </c>
      <c r="K998" s="1" t="s">
        <v>14278</v>
      </c>
      <c r="L998" s="1"/>
      <c r="M998" s="20">
        <f t="shared" si="16"/>
        <v>1</v>
      </c>
    </row>
    <row r="999" spans="1:13" ht="20.100000000000001" customHeight="1" x14ac:dyDescent="0.15">
      <c r="A999" s="1" t="s">
        <v>12</v>
      </c>
      <c r="B999" s="1" t="s">
        <v>14236</v>
      </c>
      <c r="C999" s="1" t="s">
        <v>14279</v>
      </c>
      <c r="D999" s="1" t="s">
        <v>50</v>
      </c>
      <c r="E999" s="1" t="s">
        <v>51</v>
      </c>
      <c r="F999" s="1" t="s">
        <v>51</v>
      </c>
      <c r="G999" s="1" t="s">
        <v>52</v>
      </c>
      <c r="H999" s="1" t="s">
        <v>739</v>
      </c>
      <c r="I999" s="1" t="s">
        <v>1230</v>
      </c>
      <c r="J999" s="1" t="s">
        <v>122</v>
      </c>
      <c r="K999" s="1" t="s">
        <v>14280</v>
      </c>
      <c r="L999" s="1"/>
      <c r="M999" s="20">
        <f t="shared" si="16"/>
        <v>1</v>
      </c>
    </row>
    <row r="1000" spans="1:13" ht="20.100000000000001" customHeight="1" x14ac:dyDescent="0.15">
      <c r="A1000" s="1" t="s">
        <v>12</v>
      </c>
      <c r="B1000" s="1" t="s">
        <v>14236</v>
      </c>
      <c r="C1000" s="1" t="s">
        <v>14281</v>
      </c>
      <c r="D1000" s="1" t="s">
        <v>78</v>
      </c>
      <c r="E1000" s="1" t="s">
        <v>51</v>
      </c>
      <c r="F1000" s="1" t="s">
        <v>81</v>
      </c>
      <c r="G1000" s="1" t="s">
        <v>82</v>
      </c>
      <c r="H1000" s="1" t="s">
        <v>4727</v>
      </c>
      <c r="I1000" s="1" t="s">
        <v>447</v>
      </c>
      <c r="J1000" s="1" t="s">
        <v>10867</v>
      </c>
      <c r="K1000" s="1" t="s">
        <v>14282</v>
      </c>
      <c r="L1000" s="1"/>
      <c r="M1000" s="20">
        <f t="shared" si="16"/>
        <v>0</v>
      </c>
    </row>
    <row r="1001" spans="1:13" ht="20.100000000000001" customHeight="1" x14ac:dyDescent="0.15">
      <c r="A1001" s="1" t="s">
        <v>12</v>
      </c>
      <c r="B1001" s="1" t="s">
        <v>14236</v>
      </c>
      <c r="C1001" s="1" t="s">
        <v>14283</v>
      </c>
      <c r="D1001" s="1" t="s">
        <v>78</v>
      </c>
      <c r="E1001" s="1" t="s">
        <v>51</v>
      </c>
      <c r="F1001" s="1" t="s">
        <v>51</v>
      </c>
      <c r="G1001" s="1" t="s">
        <v>52</v>
      </c>
      <c r="H1001" s="1" t="s">
        <v>739</v>
      </c>
      <c r="I1001" s="1" t="s">
        <v>1230</v>
      </c>
      <c r="J1001" s="1" t="s">
        <v>122</v>
      </c>
      <c r="K1001" s="1" t="s">
        <v>14284</v>
      </c>
      <c r="L1001" s="1"/>
      <c r="M1001" s="20">
        <f t="shared" si="16"/>
        <v>1</v>
      </c>
    </row>
    <row r="1002" spans="1:13" ht="20.100000000000001" customHeight="1" x14ac:dyDescent="0.15">
      <c r="A1002" s="1" t="s">
        <v>12</v>
      </c>
      <c r="B1002" s="1" t="s">
        <v>14236</v>
      </c>
      <c r="C1002" s="1" t="s">
        <v>14285</v>
      </c>
      <c r="D1002" s="1" t="s">
        <v>78</v>
      </c>
      <c r="E1002" s="1" t="s">
        <v>51</v>
      </c>
      <c r="F1002" s="1" t="s">
        <v>81</v>
      </c>
      <c r="G1002" s="1" t="s">
        <v>82</v>
      </c>
      <c r="H1002" s="1" t="s">
        <v>4727</v>
      </c>
      <c r="I1002" s="1" t="s">
        <v>447</v>
      </c>
      <c r="J1002" s="1" t="s">
        <v>10867</v>
      </c>
      <c r="K1002" s="1" t="s">
        <v>14286</v>
      </c>
      <c r="L1002" s="1"/>
      <c r="M1002" s="20">
        <f t="shared" si="16"/>
        <v>0</v>
      </c>
    </row>
    <row r="1003" spans="1:13" ht="20.100000000000001" customHeight="1" x14ac:dyDescent="0.15">
      <c r="A1003" s="1" t="s">
        <v>12</v>
      </c>
      <c r="B1003" s="1" t="s">
        <v>14236</v>
      </c>
      <c r="C1003" s="1" t="s">
        <v>14287</v>
      </c>
      <c r="D1003" s="1" t="s">
        <v>78</v>
      </c>
      <c r="E1003" s="1" t="s">
        <v>51</v>
      </c>
      <c r="F1003" s="1" t="s">
        <v>51</v>
      </c>
      <c r="G1003" s="1" t="s">
        <v>52</v>
      </c>
      <c r="H1003" s="1" t="s">
        <v>739</v>
      </c>
      <c r="I1003" s="1" t="s">
        <v>1230</v>
      </c>
      <c r="J1003" s="1" t="s">
        <v>122</v>
      </c>
      <c r="K1003" s="1" t="s">
        <v>14288</v>
      </c>
      <c r="L1003" s="1"/>
      <c r="M1003" s="20">
        <f t="shared" si="16"/>
        <v>1</v>
      </c>
    </row>
    <row r="1004" spans="1:13" ht="20.100000000000001" customHeight="1" x14ac:dyDescent="0.15">
      <c r="A1004" s="1" t="s">
        <v>12</v>
      </c>
      <c r="B1004" s="1" t="s">
        <v>14236</v>
      </c>
      <c r="C1004" s="1" t="s">
        <v>14289</v>
      </c>
      <c r="D1004" s="1" t="s">
        <v>78</v>
      </c>
      <c r="E1004" s="1" t="s">
        <v>51</v>
      </c>
      <c r="F1004" s="1" t="s">
        <v>51</v>
      </c>
      <c r="G1004" s="1" t="s">
        <v>52</v>
      </c>
      <c r="H1004" s="1" t="s">
        <v>739</v>
      </c>
      <c r="I1004" s="1" t="s">
        <v>1230</v>
      </c>
      <c r="J1004" s="1" t="s">
        <v>122</v>
      </c>
      <c r="K1004" s="1" t="s">
        <v>14290</v>
      </c>
      <c r="L1004" s="1"/>
      <c r="M1004" s="20">
        <f t="shared" si="16"/>
        <v>1</v>
      </c>
    </row>
    <row r="1005" spans="1:13" ht="20.100000000000001" customHeight="1" x14ac:dyDescent="0.15">
      <c r="A1005" s="1" t="s">
        <v>12</v>
      </c>
      <c r="B1005" s="1" t="s">
        <v>14236</v>
      </c>
      <c r="C1005" s="1" t="s">
        <v>14291</v>
      </c>
      <c r="D1005" s="1" t="s">
        <v>78</v>
      </c>
      <c r="E1005" s="1" t="s">
        <v>51</v>
      </c>
      <c r="F1005" s="1" t="s">
        <v>179</v>
      </c>
      <c r="G1005" s="1" t="s">
        <v>82</v>
      </c>
      <c r="H1005" s="1" t="s">
        <v>129</v>
      </c>
      <c r="I1005" s="1" t="s">
        <v>447</v>
      </c>
      <c r="J1005" s="1" t="s">
        <v>6142</v>
      </c>
      <c r="K1005" s="1" t="s">
        <v>14292</v>
      </c>
      <c r="L1005" s="1"/>
      <c r="M1005" s="20">
        <f t="shared" si="16"/>
        <v>0</v>
      </c>
    </row>
    <row r="1006" spans="1:13" ht="20.100000000000001" customHeight="1" x14ac:dyDescent="0.15">
      <c r="A1006" s="1" t="s">
        <v>12</v>
      </c>
      <c r="B1006" s="1" t="s">
        <v>14236</v>
      </c>
      <c r="C1006" s="1" t="s">
        <v>14293</v>
      </c>
      <c r="D1006" s="1" t="s">
        <v>78</v>
      </c>
      <c r="E1006" s="1" t="s">
        <v>51</v>
      </c>
      <c r="F1006" s="1" t="s">
        <v>51</v>
      </c>
      <c r="G1006" s="1" t="s">
        <v>52</v>
      </c>
      <c r="H1006" s="1" t="s">
        <v>739</v>
      </c>
      <c r="I1006" s="1" t="s">
        <v>1230</v>
      </c>
      <c r="J1006" s="1" t="s">
        <v>122</v>
      </c>
      <c r="K1006" s="1" t="s">
        <v>14294</v>
      </c>
      <c r="L1006" s="1"/>
      <c r="M1006" s="20">
        <f t="shared" si="16"/>
        <v>1</v>
      </c>
    </row>
    <row r="1007" spans="1:13" ht="20.100000000000001" customHeight="1" x14ac:dyDescent="0.15">
      <c r="A1007" s="1" t="s">
        <v>12</v>
      </c>
      <c r="B1007" s="1" t="s">
        <v>14236</v>
      </c>
      <c r="C1007" s="1" t="s">
        <v>14295</v>
      </c>
      <c r="D1007" s="1" t="s">
        <v>78</v>
      </c>
      <c r="E1007" s="1" t="s">
        <v>51</v>
      </c>
      <c r="F1007" s="1" t="s">
        <v>51</v>
      </c>
      <c r="G1007" s="1" t="s">
        <v>52</v>
      </c>
      <c r="H1007" s="1" t="s">
        <v>739</v>
      </c>
      <c r="I1007" s="1" t="s">
        <v>1230</v>
      </c>
      <c r="J1007" s="1" t="s">
        <v>122</v>
      </c>
      <c r="K1007" s="1" t="s">
        <v>14296</v>
      </c>
      <c r="L1007" s="1"/>
      <c r="M1007" s="20">
        <f t="shared" si="16"/>
        <v>1</v>
      </c>
    </row>
    <row r="1008" spans="1:13" ht="20.100000000000001" customHeight="1" x14ac:dyDescent="0.15">
      <c r="A1008" s="1" t="s">
        <v>12</v>
      </c>
      <c r="B1008" s="1" t="s">
        <v>14236</v>
      </c>
      <c r="C1008" s="1" t="s">
        <v>14297</v>
      </c>
      <c r="D1008" s="1" t="s">
        <v>78</v>
      </c>
      <c r="E1008" s="1" t="s">
        <v>51</v>
      </c>
      <c r="F1008" s="1" t="s">
        <v>51</v>
      </c>
      <c r="G1008" s="1" t="s">
        <v>52</v>
      </c>
      <c r="H1008" s="1" t="s">
        <v>739</v>
      </c>
      <c r="I1008" s="1" t="s">
        <v>1230</v>
      </c>
      <c r="J1008" s="1" t="s">
        <v>122</v>
      </c>
      <c r="K1008" s="1" t="s">
        <v>14298</v>
      </c>
      <c r="L1008" s="1"/>
      <c r="M1008" s="20">
        <f t="shared" si="16"/>
        <v>1</v>
      </c>
    </row>
    <row r="1009" spans="1:13" ht="20.100000000000001" customHeight="1" x14ac:dyDescent="0.15">
      <c r="A1009" s="1" t="s">
        <v>12</v>
      </c>
      <c r="B1009" s="1" t="s">
        <v>14236</v>
      </c>
      <c r="C1009" s="1" t="s">
        <v>14299</v>
      </c>
      <c r="D1009" s="1" t="s">
        <v>78</v>
      </c>
      <c r="E1009" s="1" t="s">
        <v>51</v>
      </c>
      <c r="F1009" s="1" t="s">
        <v>51</v>
      </c>
      <c r="G1009" s="1" t="s">
        <v>52</v>
      </c>
      <c r="H1009" s="1" t="s">
        <v>739</v>
      </c>
      <c r="I1009" s="1" t="s">
        <v>1230</v>
      </c>
      <c r="J1009" s="1" t="s">
        <v>122</v>
      </c>
      <c r="K1009" s="1" t="s">
        <v>14300</v>
      </c>
      <c r="L1009" s="1"/>
      <c r="M1009" s="20">
        <f t="shared" si="16"/>
        <v>1</v>
      </c>
    </row>
    <row r="1010" spans="1:13" ht="20.100000000000001" customHeight="1" x14ac:dyDescent="0.15">
      <c r="A1010" s="1" t="s">
        <v>12</v>
      </c>
      <c r="B1010" s="1" t="s">
        <v>14236</v>
      </c>
      <c r="C1010" s="1" t="s">
        <v>14301</v>
      </c>
      <c r="D1010" s="1" t="s">
        <v>78</v>
      </c>
      <c r="E1010" s="1" t="s">
        <v>51</v>
      </c>
      <c r="F1010" s="1" t="s">
        <v>179</v>
      </c>
      <c r="G1010" s="1" t="s">
        <v>82</v>
      </c>
      <c r="H1010" s="1" t="s">
        <v>129</v>
      </c>
      <c r="I1010" s="1" t="s">
        <v>447</v>
      </c>
      <c r="J1010" s="1" t="s">
        <v>6142</v>
      </c>
      <c r="K1010" s="1" t="s">
        <v>14302</v>
      </c>
      <c r="L1010" s="1"/>
      <c r="M1010" s="20">
        <f t="shared" si="16"/>
        <v>0</v>
      </c>
    </row>
    <row r="1011" spans="1:13" ht="20.100000000000001" customHeight="1" x14ac:dyDescent="0.15">
      <c r="A1011" s="1" t="s">
        <v>12</v>
      </c>
      <c r="B1011" s="1" t="s">
        <v>14236</v>
      </c>
      <c r="C1011" s="1" t="s">
        <v>14303</v>
      </c>
      <c r="D1011" s="1" t="s">
        <v>78</v>
      </c>
      <c r="E1011" s="1" t="s">
        <v>51</v>
      </c>
      <c r="F1011" s="1" t="s">
        <v>179</v>
      </c>
      <c r="G1011" s="1" t="s">
        <v>82</v>
      </c>
      <c r="H1011" s="1" t="s">
        <v>129</v>
      </c>
      <c r="I1011" s="1" t="s">
        <v>447</v>
      </c>
      <c r="J1011" s="1" t="s">
        <v>6142</v>
      </c>
      <c r="K1011" s="1" t="s">
        <v>14304</v>
      </c>
      <c r="L1011" s="1"/>
      <c r="M1011" s="20">
        <f t="shared" si="16"/>
        <v>0</v>
      </c>
    </row>
    <row r="1012" spans="1:13" ht="20.100000000000001" customHeight="1" x14ac:dyDescent="0.15">
      <c r="A1012" s="1" t="s">
        <v>12</v>
      </c>
      <c r="B1012" s="1" t="s">
        <v>14236</v>
      </c>
      <c r="C1012" s="1" t="s">
        <v>14305</v>
      </c>
      <c r="D1012" s="1" t="s">
        <v>78</v>
      </c>
      <c r="E1012" s="1" t="s">
        <v>51</v>
      </c>
      <c r="F1012" s="1" t="s">
        <v>51</v>
      </c>
      <c r="G1012" s="1" t="s">
        <v>52</v>
      </c>
      <c r="H1012" s="1" t="s">
        <v>739</v>
      </c>
      <c r="I1012" s="1" t="s">
        <v>1230</v>
      </c>
      <c r="J1012" s="1" t="s">
        <v>122</v>
      </c>
      <c r="K1012" s="1" t="s">
        <v>14306</v>
      </c>
      <c r="L1012" s="1"/>
      <c r="M1012" s="20">
        <f t="shared" si="16"/>
        <v>1</v>
      </c>
    </row>
    <row r="1013" spans="1:13" ht="20.100000000000001" customHeight="1" x14ac:dyDescent="0.15">
      <c r="A1013" s="1" t="s">
        <v>12</v>
      </c>
      <c r="B1013" s="1" t="s">
        <v>14236</v>
      </c>
      <c r="C1013" s="1" t="s">
        <v>14307</v>
      </c>
      <c r="D1013" s="1" t="s">
        <v>78</v>
      </c>
      <c r="E1013" s="1" t="s">
        <v>51</v>
      </c>
      <c r="F1013" s="1" t="s">
        <v>51</v>
      </c>
      <c r="G1013" s="1" t="s">
        <v>52</v>
      </c>
      <c r="H1013" s="1" t="s">
        <v>739</v>
      </c>
      <c r="I1013" s="1" t="s">
        <v>1230</v>
      </c>
      <c r="J1013" s="1" t="s">
        <v>122</v>
      </c>
      <c r="K1013" s="1" t="s">
        <v>14308</v>
      </c>
      <c r="L1013" s="1"/>
      <c r="M1013" s="20">
        <f t="shared" si="16"/>
        <v>1</v>
      </c>
    </row>
    <row r="1014" spans="1:13" ht="20.100000000000001" customHeight="1" x14ac:dyDescent="0.15">
      <c r="A1014" s="1" t="s">
        <v>12</v>
      </c>
      <c r="B1014" s="1" t="s">
        <v>14236</v>
      </c>
      <c r="C1014" s="1" t="s">
        <v>14309</v>
      </c>
      <c r="D1014" s="1" t="s">
        <v>78</v>
      </c>
      <c r="E1014" s="1" t="s">
        <v>51</v>
      </c>
      <c r="F1014" s="1" t="s">
        <v>179</v>
      </c>
      <c r="G1014" s="1" t="s">
        <v>82</v>
      </c>
      <c r="H1014" s="1" t="s">
        <v>129</v>
      </c>
      <c r="I1014" s="1" t="s">
        <v>447</v>
      </c>
      <c r="J1014" s="1" t="s">
        <v>6142</v>
      </c>
      <c r="K1014" s="1" t="s">
        <v>14310</v>
      </c>
      <c r="L1014" s="1"/>
      <c r="M1014" s="20">
        <f t="shared" si="16"/>
        <v>0</v>
      </c>
    </row>
    <row r="1015" spans="1:13" ht="20.100000000000001" customHeight="1" x14ac:dyDescent="0.15">
      <c r="A1015" s="1" t="s">
        <v>12</v>
      </c>
      <c r="B1015" s="1" t="s">
        <v>14236</v>
      </c>
      <c r="C1015" s="1" t="s">
        <v>14311</v>
      </c>
      <c r="D1015" s="1" t="s">
        <v>78</v>
      </c>
      <c r="E1015" s="1" t="s">
        <v>51</v>
      </c>
      <c r="F1015" s="1" t="s">
        <v>81</v>
      </c>
      <c r="G1015" s="1" t="s">
        <v>82</v>
      </c>
      <c r="H1015" s="1" t="s">
        <v>129</v>
      </c>
      <c r="I1015" s="1" t="s">
        <v>447</v>
      </c>
      <c r="J1015" s="1" t="s">
        <v>6142</v>
      </c>
      <c r="K1015" s="1" t="s">
        <v>14312</v>
      </c>
      <c r="L1015" s="1"/>
      <c r="M1015" s="20">
        <f t="shared" si="16"/>
        <v>0</v>
      </c>
    </row>
    <row r="1016" spans="1:13" ht="20.100000000000001" customHeight="1" x14ac:dyDescent="0.15">
      <c r="A1016" s="1" t="s">
        <v>12</v>
      </c>
      <c r="B1016" s="1" t="s">
        <v>14236</v>
      </c>
      <c r="C1016" s="1" t="s">
        <v>14313</v>
      </c>
      <c r="D1016" s="1" t="s">
        <v>78</v>
      </c>
      <c r="E1016" s="1" t="s">
        <v>51</v>
      </c>
      <c r="F1016" s="1" t="s">
        <v>51</v>
      </c>
      <c r="G1016" s="1" t="s">
        <v>52</v>
      </c>
      <c r="H1016" s="1" t="s">
        <v>739</v>
      </c>
      <c r="I1016" s="1" t="s">
        <v>1230</v>
      </c>
      <c r="J1016" s="1" t="s">
        <v>122</v>
      </c>
      <c r="K1016" s="1" t="s">
        <v>14314</v>
      </c>
      <c r="L1016" s="1"/>
      <c r="M1016" s="20">
        <f t="shared" si="16"/>
        <v>1</v>
      </c>
    </row>
    <row r="1017" spans="1:13" ht="20.100000000000001" customHeight="1" x14ac:dyDescent="0.15">
      <c r="A1017" s="1" t="s">
        <v>12</v>
      </c>
      <c r="B1017" s="1" t="s">
        <v>14236</v>
      </c>
      <c r="C1017" s="1" t="s">
        <v>14315</v>
      </c>
      <c r="D1017" s="1" t="s">
        <v>78</v>
      </c>
      <c r="E1017" s="1" t="s">
        <v>51</v>
      </c>
      <c r="F1017" s="1" t="s">
        <v>51</v>
      </c>
      <c r="G1017" s="1" t="s">
        <v>52</v>
      </c>
      <c r="H1017" s="1" t="s">
        <v>739</v>
      </c>
      <c r="I1017" s="1" t="s">
        <v>1230</v>
      </c>
      <c r="J1017" s="1" t="s">
        <v>122</v>
      </c>
      <c r="K1017" s="1" t="s">
        <v>14316</v>
      </c>
      <c r="L1017" s="1"/>
      <c r="M1017" s="20">
        <f t="shared" si="16"/>
        <v>1</v>
      </c>
    </row>
    <row r="1018" spans="1:13" ht="39.950000000000003" customHeight="1" x14ac:dyDescent="0.15">
      <c r="A1018" s="82" t="s">
        <v>27133</v>
      </c>
      <c r="B1018" s="82" t="s">
        <v>27134</v>
      </c>
      <c r="C1018" s="1" t="s">
        <v>14317</v>
      </c>
      <c r="D1018" s="1" t="s">
        <v>78</v>
      </c>
      <c r="E1018" s="1" t="s">
        <v>51</v>
      </c>
      <c r="F1018" s="1" t="s">
        <v>179</v>
      </c>
      <c r="G1018" s="1" t="s">
        <v>82</v>
      </c>
      <c r="H1018" s="1" t="s">
        <v>129</v>
      </c>
      <c r="I1018" s="1" t="s">
        <v>447</v>
      </c>
      <c r="J1018" s="1" t="s">
        <v>6142</v>
      </c>
      <c r="K1018" s="1" t="s">
        <v>14318</v>
      </c>
      <c r="L1018" s="83" t="s">
        <v>26940</v>
      </c>
      <c r="M1018" s="20">
        <f t="shared" si="16"/>
        <v>0</v>
      </c>
    </row>
    <row r="1019" spans="1:13" ht="20.100000000000001" customHeight="1" x14ac:dyDescent="0.15">
      <c r="A1019" s="1" t="s">
        <v>12</v>
      </c>
      <c r="B1019" s="1" t="s">
        <v>14236</v>
      </c>
      <c r="C1019" s="1" t="s">
        <v>14319</v>
      </c>
      <c r="D1019" s="1" t="s">
        <v>849</v>
      </c>
      <c r="E1019" s="1" t="s">
        <v>51</v>
      </c>
      <c r="F1019" s="1" t="s">
        <v>10720</v>
      </c>
      <c r="G1019" s="1" t="s">
        <v>82</v>
      </c>
      <c r="H1019" s="1" t="s">
        <v>83</v>
      </c>
      <c r="I1019" s="1" t="s">
        <v>447</v>
      </c>
      <c r="J1019" s="1" t="s">
        <v>7809</v>
      </c>
      <c r="K1019" s="1" t="s">
        <v>14320</v>
      </c>
      <c r="L1019" s="1"/>
      <c r="M1019" s="20">
        <f t="shared" si="16"/>
        <v>0</v>
      </c>
    </row>
    <row r="1020" spans="1:13" ht="39.950000000000003" customHeight="1" x14ac:dyDescent="0.15">
      <c r="A1020" s="82" t="s">
        <v>27133</v>
      </c>
      <c r="B1020" s="82" t="s">
        <v>27134</v>
      </c>
      <c r="C1020" s="1" t="s">
        <v>14321</v>
      </c>
      <c r="D1020" s="1" t="s">
        <v>849</v>
      </c>
      <c r="E1020" s="1" t="s">
        <v>51</v>
      </c>
      <c r="F1020" s="1" t="s">
        <v>10720</v>
      </c>
      <c r="G1020" s="1" t="s">
        <v>82</v>
      </c>
      <c r="H1020" s="1" t="s">
        <v>83</v>
      </c>
      <c r="I1020" s="1" t="s">
        <v>447</v>
      </c>
      <c r="J1020" s="1" t="s">
        <v>7809</v>
      </c>
      <c r="K1020" s="1" t="s">
        <v>14322</v>
      </c>
      <c r="L1020" s="83" t="s">
        <v>26940</v>
      </c>
      <c r="M1020" s="20">
        <f t="shared" si="16"/>
        <v>0</v>
      </c>
    </row>
    <row r="1021" spans="1:13" ht="20.100000000000001" customHeight="1" x14ac:dyDescent="0.15">
      <c r="A1021" s="1" t="s">
        <v>12</v>
      </c>
      <c r="B1021" s="1" t="s">
        <v>14236</v>
      </c>
      <c r="C1021" s="1" t="s">
        <v>14323</v>
      </c>
      <c r="D1021" s="1" t="s">
        <v>849</v>
      </c>
      <c r="E1021" s="1" t="s">
        <v>51</v>
      </c>
      <c r="F1021" s="1" t="s">
        <v>10720</v>
      </c>
      <c r="G1021" s="1" t="s">
        <v>52</v>
      </c>
      <c r="H1021" s="1" t="s">
        <v>121</v>
      </c>
      <c r="I1021" s="1" t="s">
        <v>84</v>
      </c>
      <c r="J1021" s="1" t="s">
        <v>122</v>
      </c>
      <c r="K1021" s="1" t="s">
        <v>14324</v>
      </c>
      <c r="L1021" s="1"/>
      <c r="M1021" s="20">
        <f t="shared" si="16"/>
        <v>0</v>
      </c>
    </row>
    <row r="1022" spans="1:13" ht="20.100000000000001" customHeight="1" x14ac:dyDescent="0.15">
      <c r="A1022" s="1" t="s">
        <v>12</v>
      </c>
      <c r="B1022" s="1" t="s">
        <v>14236</v>
      </c>
      <c r="C1022" s="1" t="s">
        <v>14325</v>
      </c>
      <c r="D1022" s="1" t="s">
        <v>849</v>
      </c>
      <c r="E1022" s="1" t="s">
        <v>51</v>
      </c>
      <c r="F1022" s="1" t="s">
        <v>10720</v>
      </c>
      <c r="G1022" s="1" t="s">
        <v>52</v>
      </c>
      <c r="H1022" s="1" t="s">
        <v>121</v>
      </c>
      <c r="I1022" s="1" t="s">
        <v>84</v>
      </c>
      <c r="J1022" s="1" t="s">
        <v>122</v>
      </c>
      <c r="K1022" s="1" t="s">
        <v>14326</v>
      </c>
      <c r="L1022" s="1"/>
      <c r="M1022" s="20">
        <f t="shared" si="16"/>
        <v>0</v>
      </c>
    </row>
    <row r="1023" spans="1:13" ht="20.100000000000001" customHeight="1" x14ac:dyDescent="0.15">
      <c r="A1023" s="1" t="s">
        <v>12</v>
      </c>
      <c r="B1023" s="1" t="s">
        <v>14327</v>
      </c>
      <c r="C1023" s="1" t="s">
        <v>14328</v>
      </c>
      <c r="D1023" s="1" t="s">
        <v>50</v>
      </c>
      <c r="E1023" s="1" t="s">
        <v>51</v>
      </c>
      <c r="F1023" s="1" t="s">
        <v>51</v>
      </c>
      <c r="G1023" s="1" t="s">
        <v>52</v>
      </c>
      <c r="H1023" s="1" t="s">
        <v>739</v>
      </c>
      <c r="I1023" s="1" t="s">
        <v>1230</v>
      </c>
      <c r="J1023" s="1" t="s">
        <v>122</v>
      </c>
      <c r="K1023" s="1" t="s">
        <v>14329</v>
      </c>
      <c r="L1023" s="1"/>
      <c r="M1023" s="20">
        <f t="shared" si="16"/>
        <v>1</v>
      </c>
    </row>
    <row r="1024" spans="1:13" ht="20.100000000000001" customHeight="1" x14ac:dyDescent="0.15">
      <c r="A1024" s="1" t="s">
        <v>12</v>
      </c>
      <c r="B1024" s="1" t="s">
        <v>14327</v>
      </c>
      <c r="C1024" s="1" t="s">
        <v>14330</v>
      </c>
      <c r="D1024" s="1" t="s">
        <v>50</v>
      </c>
      <c r="E1024" s="1" t="s">
        <v>51</v>
      </c>
      <c r="F1024" s="1" t="s">
        <v>51</v>
      </c>
      <c r="G1024" s="1" t="s">
        <v>52</v>
      </c>
      <c r="H1024" s="1" t="s">
        <v>739</v>
      </c>
      <c r="I1024" s="1" t="s">
        <v>1230</v>
      </c>
      <c r="J1024" s="1" t="s">
        <v>122</v>
      </c>
      <c r="K1024" s="1" t="s">
        <v>14331</v>
      </c>
      <c r="L1024" s="1"/>
      <c r="M1024" s="20">
        <f t="shared" si="16"/>
        <v>1</v>
      </c>
    </row>
    <row r="1025" spans="1:13" ht="20.100000000000001" customHeight="1" x14ac:dyDescent="0.15">
      <c r="A1025" s="1" t="s">
        <v>12</v>
      </c>
      <c r="B1025" s="1" t="s">
        <v>14327</v>
      </c>
      <c r="C1025" s="1" t="s">
        <v>14332</v>
      </c>
      <c r="D1025" s="1" t="s">
        <v>50</v>
      </c>
      <c r="E1025" s="1" t="s">
        <v>51</v>
      </c>
      <c r="F1025" s="1" t="s">
        <v>51</v>
      </c>
      <c r="G1025" s="1" t="s">
        <v>52</v>
      </c>
      <c r="H1025" s="1" t="s">
        <v>739</v>
      </c>
      <c r="I1025" s="1" t="s">
        <v>1230</v>
      </c>
      <c r="J1025" s="1" t="s">
        <v>122</v>
      </c>
      <c r="K1025" s="1" t="s">
        <v>14333</v>
      </c>
      <c r="L1025" s="1"/>
      <c r="M1025" s="20">
        <f t="shared" si="16"/>
        <v>1</v>
      </c>
    </row>
    <row r="1026" spans="1:13" ht="20.100000000000001" customHeight="1" x14ac:dyDescent="0.15">
      <c r="A1026" s="1" t="s">
        <v>12</v>
      </c>
      <c r="B1026" s="1" t="s">
        <v>14327</v>
      </c>
      <c r="C1026" s="1" t="s">
        <v>14334</v>
      </c>
      <c r="D1026" s="1" t="s">
        <v>50</v>
      </c>
      <c r="E1026" s="1" t="s">
        <v>51</v>
      </c>
      <c r="F1026" s="1" t="s">
        <v>51</v>
      </c>
      <c r="G1026" s="1" t="s">
        <v>52</v>
      </c>
      <c r="H1026" s="1" t="s">
        <v>739</v>
      </c>
      <c r="I1026" s="1" t="s">
        <v>1230</v>
      </c>
      <c r="J1026" s="1" t="s">
        <v>122</v>
      </c>
      <c r="K1026" s="1" t="s">
        <v>14335</v>
      </c>
      <c r="L1026" s="1"/>
      <c r="M1026" s="20">
        <f t="shared" si="16"/>
        <v>1</v>
      </c>
    </row>
    <row r="1027" spans="1:13" ht="20.100000000000001" customHeight="1" x14ac:dyDescent="0.15">
      <c r="A1027" s="1" t="s">
        <v>12</v>
      </c>
      <c r="B1027" s="1" t="s">
        <v>14327</v>
      </c>
      <c r="C1027" s="1" t="s">
        <v>14336</v>
      </c>
      <c r="D1027" s="1" t="s">
        <v>78</v>
      </c>
      <c r="E1027" s="1" t="s">
        <v>51</v>
      </c>
      <c r="F1027" s="1" t="s">
        <v>51</v>
      </c>
      <c r="G1027" s="1" t="s">
        <v>52</v>
      </c>
      <c r="H1027" s="1" t="s">
        <v>739</v>
      </c>
      <c r="I1027" s="1" t="s">
        <v>1230</v>
      </c>
      <c r="J1027" s="1" t="s">
        <v>122</v>
      </c>
      <c r="K1027" s="1" t="s">
        <v>14337</v>
      </c>
      <c r="L1027" s="1"/>
      <c r="M1027" s="20">
        <f t="shared" si="16"/>
        <v>1</v>
      </c>
    </row>
    <row r="1028" spans="1:13" ht="20.100000000000001" customHeight="1" x14ac:dyDescent="0.15">
      <c r="A1028" s="1" t="s">
        <v>12</v>
      </c>
      <c r="B1028" s="1" t="s">
        <v>14327</v>
      </c>
      <c r="C1028" s="1" t="s">
        <v>14338</v>
      </c>
      <c r="D1028" s="1" t="s">
        <v>78</v>
      </c>
      <c r="E1028" s="1" t="s">
        <v>51</v>
      </c>
      <c r="F1028" s="1" t="s">
        <v>81</v>
      </c>
      <c r="G1028" s="1" t="s">
        <v>82</v>
      </c>
      <c r="H1028" s="1" t="s">
        <v>4727</v>
      </c>
      <c r="I1028" s="1" t="s">
        <v>447</v>
      </c>
      <c r="J1028" s="1" t="s">
        <v>10867</v>
      </c>
      <c r="K1028" s="1" t="s">
        <v>14339</v>
      </c>
      <c r="L1028" s="1"/>
      <c r="M1028" s="20">
        <f t="shared" si="16"/>
        <v>0</v>
      </c>
    </row>
    <row r="1029" spans="1:13" ht="20.100000000000001" customHeight="1" x14ac:dyDescent="0.15">
      <c r="A1029" s="1" t="s">
        <v>12</v>
      </c>
      <c r="B1029" s="1" t="s">
        <v>14327</v>
      </c>
      <c r="C1029" s="1" t="s">
        <v>14340</v>
      </c>
      <c r="D1029" s="1" t="s">
        <v>78</v>
      </c>
      <c r="E1029" s="1" t="s">
        <v>51</v>
      </c>
      <c r="F1029" s="1" t="s">
        <v>179</v>
      </c>
      <c r="G1029" s="1" t="s">
        <v>82</v>
      </c>
      <c r="H1029" s="1" t="s">
        <v>4727</v>
      </c>
      <c r="I1029" s="1" t="s">
        <v>447</v>
      </c>
      <c r="J1029" s="1" t="s">
        <v>10867</v>
      </c>
      <c r="K1029" s="1" t="s">
        <v>14341</v>
      </c>
      <c r="L1029" s="1"/>
      <c r="M1029" s="20">
        <f t="shared" si="16"/>
        <v>0</v>
      </c>
    </row>
    <row r="1030" spans="1:13" ht="20.100000000000001" customHeight="1" x14ac:dyDescent="0.15">
      <c r="A1030" s="1" t="s">
        <v>12</v>
      </c>
      <c r="B1030" s="1" t="s">
        <v>14327</v>
      </c>
      <c r="C1030" s="1" t="s">
        <v>14342</v>
      </c>
      <c r="D1030" s="1" t="s">
        <v>78</v>
      </c>
      <c r="E1030" s="1" t="s">
        <v>51</v>
      </c>
      <c r="F1030" s="1" t="s">
        <v>179</v>
      </c>
      <c r="G1030" s="1" t="s">
        <v>82</v>
      </c>
      <c r="H1030" s="1" t="s">
        <v>4727</v>
      </c>
      <c r="I1030" s="1" t="s">
        <v>447</v>
      </c>
      <c r="J1030" s="1" t="s">
        <v>10867</v>
      </c>
      <c r="K1030" s="1" t="s">
        <v>14343</v>
      </c>
      <c r="L1030" s="1"/>
      <c r="M1030" s="20">
        <f t="shared" si="16"/>
        <v>0</v>
      </c>
    </row>
    <row r="1031" spans="1:13" ht="20.100000000000001" customHeight="1" x14ac:dyDescent="0.15">
      <c r="A1031" s="1" t="s">
        <v>12</v>
      </c>
      <c r="B1031" s="1" t="s">
        <v>14327</v>
      </c>
      <c r="C1031" s="1" t="s">
        <v>14344</v>
      </c>
      <c r="D1031" s="1" t="s">
        <v>78</v>
      </c>
      <c r="E1031" s="1" t="s">
        <v>51</v>
      </c>
      <c r="F1031" s="1" t="s">
        <v>51</v>
      </c>
      <c r="G1031" s="1" t="s">
        <v>52</v>
      </c>
      <c r="H1031" s="1" t="s">
        <v>739</v>
      </c>
      <c r="I1031" s="1" t="s">
        <v>1230</v>
      </c>
      <c r="J1031" s="1" t="s">
        <v>122</v>
      </c>
      <c r="K1031" s="1" t="s">
        <v>14345</v>
      </c>
      <c r="L1031" s="1"/>
      <c r="M1031" s="20">
        <f t="shared" si="16"/>
        <v>1</v>
      </c>
    </row>
    <row r="1032" spans="1:13" ht="20.100000000000001" customHeight="1" x14ac:dyDescent="0.15">
      <c r="A1032" s="1" t="s">
        <v>12</v>
      </c>
      <c r="B1032" s="1" t="s">
        <v>14327</v>
      </c>
      <c r="C1032" s="1" t="s">
        <v>14346</v>
      </c>
      <c r="D1032" s="1" t="s">
        <v>78</v>
      </c>
      <c r="E1032" s="1" t="s">
        <v>51</v>
      </c>
      <c r="F1032" s="1" t="s">
        <v>179</v>
      </c>
      <c r="G1032" s="1" t="s">
        <v>82</v>
      </c>
      <c r="H1032" s="1" t="s">
        <v>4727</v>
      </c>
      <c r="I1032" s="1" t="s">
        <v>447</v>
      </c>
      <c r="J1032" s="1" t="s">
        <v>10867</v>
      </c>
      <c r="K1032" s="1" t="s">
        <v>14347</v>
      </c>
      <c r="L1032" s="1"/>
      <c r="M1032" s="20">
        <f t="shared" si="16"/>
        <v>0</v>
      </c>
    </row>
    <row r="1033" spans="1:13" ht="20.100000000000001" customHeight="1" x14ac:dyDescent="0.15">
      <c r="A1033" s="1" t="s">
        <v>12</v>
      </c>
      <c r="B1033" s="1" t="s">
        <v>14327</v>
      </c>
      <c r="C1033" s="1" t="s">
        <v>14348</v>
      </c>
      <c r="D1033" s="1" t="s">
        <v>78</v>
      </c>
      <c r="E1033" s="1" t="s">
        <v>51</v>
      </c>
      <c r="F1033" s="1" t="s">
        <v>81</v>
      </c>
      <c r="G1033" s="1" t="s">
        <v>82</v>
      </c>
      <c r="H1033" s="1" t="s">
        <v>4727</v>
      </c>
      <c r="I1033" s="1" t="s">
        <v>447</v>
      </c>
      <c r="J1033" s="1" t="s">
        <v>10867</v>
      </c>
      <c r="K1033" s="1" t="s">
        <v>14349</v>
      </c>
      <c r="L1033" s="1"/>
      <c r="M1033" s="20">
        <f t="shared" si="16"/>
        <v>0</v>
      </c>
    </row>
    <row r="1034" spans="1:13" ht="39.950000000000003" customHeight="1" x14ac:dyDescent="0.15">
      <c r="A1034" s="82" t="s">
        <v>27061</v>
      </c>
      <c r="B1034" s="82" t="s">
        <v>27062</v>
      </c>
      <c r="C1034" s="1" t="s">
        <v>27063</v>
      </c>
      <c r="D1034" s="1" t="s">
        <v>849</v>
      </c>
      <c r="E1034" s="1" t="s">
        <v>51</v>
      </c>
      <c r="F1034" s="83" t="s">
        <v>10720</v>
      </c>
      <c r="G1034" s="1" t="s">
        <v>82</v>
      </c>
      <c r="H1034" s="1" t="s">
        <v>83</v>
      </c>
      <c r="I1034" s="1" t="s">
        <v>84</v>
      </c>
      <c r="J1034" s="1" t="s">
        <v>9120</v>
      </c>
      <c r="K1034" s="1" t="s">
        <v>11531</v>
      </c>
      <c r="L1034" s="83" t="s">
        <v>26940</v>
      </c>
      <c r="M1034" s="20">
        <f t="shared" si="16"/>
        <v>0</v>
      </c>
    </row>
    <row r="1035" spans="1:13" ht="39.950000000000003" customHeight="1" x14ac:dyDescent="0.15">
      <c r="A1035" s="82" t="s">
        <v>27061</v>
      </c>
      <c r="B1035" s="82" t="s">
        <v>27062</v>
      </c>
      <c r="C1035" s="1" t="s">
        <v>27064</v>
      </c>
      <c r="D1035" s="1" t="s">
        <v>50</v>
      </c>
      <c r="E1035" s="1" t="s">
        <v>51</v>
      </c>
      <c r="F1035" s="83" t="s">
        <v>27065</v>
      </c>
      <c r="G1035" s="1" t="s">
        <v>52</v>
      </c>
      <c r="H1035" s="1" t="s">
        <v>53</v>
      </c>
      <c r="I1035" s="1" t="s">
        <v>84</v>
      </c>
      <c r="J1035" s="1" t="s">
        <v>130</v>
      </c>
      <c r="K1035" s="1" t="s">
        <v>11423</v>
      </c>
      <c r="L1035" s="83" t="s">
        <v>26940</v>
      </c>
      <c r="M1035" s="20">
        <f>IF(F1035="○",1,0)</f>
        <v>0</v>
      </c>
    </row>
    <row r="1036" spans="1:13" ht="39.950000000000003" customHeight="1" x14ac:dyDescent="0.15">
      <c r="A1036" s="82" t="s">
        <v>27061</v>
      </c>
      <c r="B1036" s="82" t="s">
        <v>27062</v>
      </c>
      <c r="C1036" s="1" t="s">
        <v>27066</v>
      </c>
      <c r="D1036" s="1" t="s">
        <v>50</v>
      </c>
      <c r="E1036" s="1" t="s">
        <v>51</v>
      </c>
      <c r="F1036" s="83" t="s">
        <v>27065</v>
      </c>
      <c r="G1036" s="1" t="s">
        <v>52</v>
      </c>
      <c r="H1036" s="1" t="s">
        <v>53</v>
      </c>
      <c r="I1036" s="1" t="s">
        <v>84</v>
      </c>
      <c r="J1036" s="1" t="s">
        <v>130</v>
      </c>
      <c r="K1036" s="1" t="s">
        <v>11411</v>
      </c>
      <c r="L1036" s="83" t="s">
        <v>26940</v>
      </c>
      <c r="M1036" s="20">
        <f>IF(F1036="○",1,0)</f>
        <v>0</v>
      </c>
    </row>
    <row r="1037" spans="1:13" ht="39.950000000000003" customHeight="1" x14ac:dyDescent="0.15">
      <c r="A1037" s="82" t="s">
        <v>27067</v>
      </c>
      <c r="B1037" s="82" t="s">
        <v>27068</v>
      </c>
      <c r="C1037" s="1" t="s">
        <v>27069</v>
      </c>
      <c r="D1037" s="1" t="s">
        <v>849</v>
      </c>
      <c r="E1037" s="1" t="s">
        <v>51</v>
      </c>
      <c r="F1037" s="83" t="s">
        <v>26832</v>
      </c>
      <c r="G1037" s="1" t="s">
        <v>82</v>
      </c>
      <c r="H1037" s="1" t="s">
        <v>83</v>
      </c>
      <c r="I1037" s="1" t="s">
        <v>181</v>
      </c>
      <c r="J1037" s="1" t="s">
        <v>11769</v>
      </c>
      <c r="K1037" s="1" t="s">
        <v>19673</v>
      </c>
      <c r="L1037" s="83" t="s">
        <v>27160</v>
      </c>
      <c r="M1037" s="20">
        <f>IF(F1037="○",1,0)</f>
        <v>0</v>
      </c>
    </row>
    <row r="1038" spans="1:13" ht="39.950000000000003" customHeight="1" x14ac:dyDescent="0.15">
      <c r="A1038" s="82" t="s">
        <v>27067</v>
      </c>
      <c r="B1038" s="82" t="s">
        <v>27068</v>
      </c>
      <c r="C1038" s="1" t="s">
        <v>27070</v>
      </c>
      <c r="D1038" s="1" t="s">
        <v>78</v>
      </c>
      <c r="E1038" s="1" t="s">
        <v>51</v>
      </c>
      <c r="F1038" s="83" t="s">
        <v>51</v>
      </c>
      <c r="G1038" s="1" t="s">
        <v>52</v>
      </c>
      <c r="H1038" s="1" t="s">
        <v>121</v>
      </c>
      <c r="I1038" s="1" t="s">
        <v>84</v>
      </c>
      <c r="J1038" s="1" t="s">
        <v>122</v>
      </c>
      <c r="K1038" s="1" t="s">
        <v>18891</v>
      </c>
      <c r="L1038" s="83" t="s">
        <v>27160</v>
      </c>
      <c r="M1038" s="20">
        <f>IF(F1038="○",1,0)</f>
        <v>1</v>
      </c>
    </row>
  </sheetData>
  <autoFilter ref="A7:L1038" xr:uid="{00000000-0009-0000-0000-00000E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N557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3" style="20" hidden="1" customWidth="1"/>
    <col min="14" max="16384" width="9" style="20"/>
  </cols>
  <sheetData>
    <row r="1" spans="1:14" ht="20.100000000000001" customHeight="1" x14ac:dyDescent="0.15">
      <c r="A1" s="3" t="s">
        <v>15486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SUBTOTAL(3,E8:E557)</f>
        <v>550</v>
      </c>
      <c r="F6" s="23">
        <f>SUBTOTAL(9,M8:M557)</f>
        <v>415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13</v>
      </c>
      <c r="B8" s="1" t="s">
        <v>14351</v>
      </c>
      <c r="C8" s="1" t="s">
        <v>23240</v>
      </c>
      <c r="D8" s="1" t="s">
        <v>50</v>
      </c>
      <c r="E8" s="1" t="s">
        <v>51</v>
      </c>
      <c r="F8" s="1" t="s">
        <v>81</v>
      </c>
      <c r="G8" s="1" t="s">
        <v>82</v>
      </c>
      <c r="H8" s="17" t="s">
        <v>1151</v>
      </c>
      <c r="I8" s="17" t="s">
        <v>84</v>
      </c>
      <c r="J8" s="1" t="s">
        <v>130</v>
      </c>
      <c r="K8" s="1" t="s">
        <v>23241</v>
      </c>
      <c r="L8" s="1"/>
      <c r="M8" s="20">
        <f t="shared" ref="M8:M71" si="0">IF(F8="○",1,0)</f>
        <v>0</v>
      </c>
    </row>
    <row r="9" spans="1:14" ht="20.100000000000001" customHeight="1" x14ac:dyDescent="0.15">
      <c r="A9" s="1" t="s">
        <v>13</v>
      </c>
      <c r="B9" s="1" t="s">
        <v>14351</v>
      </c>
      <c r="C9" s="1" t="s">
        <v>14352</v>
      </c>
      <c r="D9" s="1" t="s">
        <v>50</v>
      </c>
      <c r="E9" s="1" t="s">
        <v>51</v>
      </c>
      <c r="F9" s="1" t="s">
        <v>81</v>
      </c>
      <c r="G9" s="1" t="s">
        <v>82</v>
      </c>
      <c r="H9" s="17" t="s">
        <v>1151</v>
      </c>
      <c r="I9" s="17" t="s">
        <v>84</v>
      </c>
      <c r="J9" s="1" t="s">
        <v>130</v>
      </c>
      <c r="K9" s="1" t="s">
        <v>14353</v>
      </c>
      <c r="L9" s="1"/>
      <c r="M9" s="20">
        <f t="shared" si="0"/>
        <v>0</v>
      </c>
    </row>
    <row r="10" spans="1:14" ht="20.100000000000001" customHeight="1" x14ac:dyDescent="0.15">
      <c r="A10" s="1" t="s">
        <v>13</v>
      </c>
      <c r="B10" s="1" t="s">
        <v>14351</v>
      </c>
      <c r="C10" s="1" t="s">
        <v>14354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95</v>
      </c>
      <c r="I10" s="1" t="s">
        <v>84</v>
      </c>
      <c r="J10" s="1" t="s">
        <v>96</v>
      </c>
      <c r="K10" s="1" t="s">
        <v>14355</v>
      </c>
      <c r="L10" s="1"/>
      <c r="M10" s="20">
        <f t="shared" si="0"/>
        <v>1</v>
      </c>
    </row>
    <row r="11" spans="1:14" ht="20.100000000000001" customHeight="1" x14ac:dyDescent="0.15">
      <c r="A11" s="1" t="s">
        <v>13</v>
      </c>
      <c r="B11" s="1" t="s">
        <v>14351</v>
      </c>
      <c r="C11" s="1" t="s">
        <v>14356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95</v>
      </c>
      <c r="I11" s="1" t="s">
        <v>84</v>
      </c>
      <c r="J11" s="1" t="s">
        <v>96</v>
      </c>
      <c r="K11" s="1" t="s">
        <v>14357</v>
      </c>
      <c r="L11" s="1"/>
      <c r="M11" s="20">
        <f t="shared" si="0"/>
        <v>1</v>
      </c>
    </row>
    <row r="12" spans="1:14" ht="20.100000000000001" customHeight="1" x14ac:dyDescent="0.15">
      <c r="A12" s="1" t="s">
        <v>13</v>
      </c>
      <c r="B12" s="1" t="s">
        <v>14351</v>
      </c>
      <c r="C12" s="1" t="s">
        <v>14358</v>
      </c>
      <c r="D12" s="1" t="s">
        <v>78</v>
      </c>
      <c r="E12" s="1" t="s">
        <v>51</v>
      </c>
      <c r="F12" s="1" t="s">
        <v>81</v>
      </c>
      <c r="G12" s="1" t="s">
        <v>82</v>
      </c>
      <c r="H12" s="1" t="s">
        <v>212</v>
      </c>
      <c r="I12" s="1" t="s">
        <v>7857</v>
      </c>
      <c r="J12" s="1" t="s">
        <v>122</v>
      </c>
      <c r="K12" s="1" t="s">
        <v>14359</v>
      </c>
      <c r="L12" s="1"/>
      <c r="M12" s="20">
        <f t="shared" si="0"/>
        <v>0</v>
      </c>
    </row>
    <row r="13" spans="1:14" ht="20.100000000000001" customHeight="1" x14ac:dyDescent="0.15">
      <c r="A13" s="1" t="s">
        <v>13</v>
      </c>
      <c r="B13" s="1" t="s">
        <v>14351</v>
      </c>
      <c r="C13" s="1" t="s">
        <v>14360</v>
      </c>
      <c r="D13" s="1" t="s">
        <v>78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84</v>
      </c>
      <c r="J13" s="1" t="s">
        <v>122</v>
      </c>
      <c r="K13" s="1" t="s">
        <v>14361</v>
      </c>
      <c r="L13" s="1"/>
      <c r="M13" s="20">
        <f t="shared" si="0"/>
        <v>1</v>
      </c>
      <c r="N13" s="3"/>
    </row>
    <row r="14" spans="1:14" ht="20.100000000000001" customHeight="1" x14ac:dyDescent="0.15">
      <c r="A14" s="1" t="s">
        <v>13</v>
      </c>
      <c r="B14" s="1" t="s">
        <v>14351</v>
      </c>
      <c r="C14" s="1" t="s">
        <v>14362</v>
      </c>
      <c r="D14" s="1" t="s">
        <v>78</v>
      </c>
      <c r="E14" s="1" t="s">
        <v>51</v>
      </c>
      <c r="F14" s="1" t="s">
        <v>179</v>
      </c>
      <c r="G14" s="1" t="s">
        <v>82</v>
      </c>
      <c r="H14" s="1" t="s">
        <v>1151</v>
      </c>
      <c r="I14" s="1" t="s">
        <v>84</v>
      </c>
      <c r="J14" s="1" t="s">
        <v>130</v>
      </c>
      <c r="K14" s="1" t="s">
        <v>14363</v>
      </c>
      <c r="L14" s="1"/>
      <c r="M14" s="20">
        <f t="shared" si="0"/>
        <v>0</v>
      </c>
    </row>
    <row r="15" spans="1:14" ht="20.100000000000001" customHeight="1" x14ac:dyDescent="0.15">
      <c r="A15" s="1" t="s">
        <v>13</v>
      </c>
      <c r="B15" s="1" t="s">
        <v>14351</v>
      </c>
      <c r="C15" s="1" t="s">
        <v>14364</v>
      </c>
      <c r="D15" s="1" t="s">
        <v>78</v>
      </c>
      <c r="E15" s="1" t="s">
        <v>51</v>
      </c>
      <c r="F15" s="1" t="s">
        <v>179</v>
      </c>
      <c r="G15" s="1" t="s">
        <v>82</v>
      </c>
      <c r="H15" s="1" t="s">
        <v>1151</v>
      </c>
      <c r="I15" s="1" t="s">
        <v>84</v>
      </c>
      <c r="J15" s="1" t="s">
        <v>130</v>
      </c>
      <c r="K15" s="1" t="s">
        <v>14365</v>
      </c>
      <c r="L15" s="1"/>
      <c r="M15" s="20">
        <f t="shared" si="0"/>
        <v>0</v>
      </c>
    </row>
    <row r="16" spans="1:14" ht="20.100000000000001" customHeight="1" x14ac:dyDescent="0.15">
      <c r="A16" s="1" t="s">
        <v>13</v>
      </c>
      <c r="B16" s="1" t="s">
        <v>14351</v>
      </c>
      <c r="C16" s="1" t="s">
        <v>14366</v>
      </c>
      <c r="D16" s="1" t="s">
        <v>78</v>
      </c>
      <c r="E16" s="1" t="s">
        <v>51</v>
      </c>
      <c r="F16" s="1" t="s">
        <v>81</v>
      </c>
      <c r="G16" s="1" t="s">
        <v>82</v>
      </c>
      <c r="H16" s="1" t="s">
        <v>1151</v>
      </c>
      <c r="I16" s="1" t="s">
        <v>84</v>
      </c>
      <c r="J16" s="1" t="s">
        <v>130</v>
      </c>
      <c r="K16" s="1" t="s">
        <v>14367</v>
      </c>
      <c r="L16" s="1"/>
      <c r="M16" s="20">
        <f t="shared" si="0"/>
        <v>0</v>
      </c>
    </row>
    <row r="17" spans="1:13" ht="20.100000000000001" customHeight="1" x14ac:dyDescent="0.15">
      <c r="A17" s="1" t="s">
        <v>13</v>
      </c>
      <c r="B17" s="1" t="s">
        <v>14351</v>
      </c>
      <c r="C17" s="1" t="s">
        <v>14368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121</v>
      </c>
      <c r="I17" s="1" t="s">
        <v>84</v>
      </c>
      <c r="J17" s="1" t="s">
        <v>122</v>
      </c>
      <c r="K17" s="1" t="s">
        <v>14369</v>
      </c>
      <c r="L17" s="1"/>
      <c r="M17" s="20">
        <f t="shared" si="0"/>
        <v>1</v>
      </c>
    </row>
    <row r="18" spans="1:13" ht="20.100000000000001" customHeight="1" x14ac:dyDescent="0.15">
      <c r="A18" s="1" t="s">
        <v>13</v>
      </c>
      <c r="B18" s="1" t="s">
        <v>14351</v>
      </c>
      <c r="C18" s="1" t="s">
        <v>14370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95</v>
      </c>
      <c r="I18" s="1" t="s">
        <v>84</v>
      </c>
      <c r="J18" s="1" t="s">
        <v>96</v>
      </c>
      <c r="K18" s="1" t="s">
        <v>14371</v>
      </c>
      <c r="L18" s="1"/>
      <c r="M18" s="20">
        <f t="shared" si="0"/>
        <v>1</v>
      </c>
    </row>
    <row r="19" spans="1:13" ht="20.100000000000001" customHeight="1" x14ac:dyDescent="0.15">
      <c r="A19" s="1" t="s">
        <v>13</v>
      </c>
      <c r="B19" s="1" t="s">
        <v>14372</v>
      </c>
      <c r="C19" s="1" t="s">
        <v>14373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95</v>
      </c>
      <c r="I19" s="1" t="s">
        <v>84</v>
      </c>
      <c r="J19" s="1" t="s">
        <v>96</v>
      </c>
      <c r="K19" s="1" t="s">
        <v>14374</v>
      </c>
      <c r="L19" s="1"/>
      <c r="M19" s="20">
        <f t="shared" si="0"/>
        <v>1</v>
      </c>
    </row>
    <row r="20" spans="1:13" ht="20.100000000000001" customHeight="1" x14ac:dyDescent="0.15">
      <c r="A20" s="1" t="s">
        <v>13</v>
      </c>
      <c r="B20" s="1" t="s">
        <v>14372</v>
      </c>
      <c r="C20" s="1" t="s">
        <v>14375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95</v>
      </c>
      <c r="I20" s="1" t="s">
        <v>84</v>
      </c>
      <c r="J20" s="1" t="s">
        <v>96</v>
      </c>
      <c r="K20" s="1" t="s">
        <v>14376</v>
      </c>
      <c r="L20" s="1"/>
      <c r="M20" s="20">
        <f t="shared" si="0"/>
        <v>1</v>
      </c>
    </row>
    <row r="21" spans="1:13" ht="20.100000000000001" customHeight="1" x14ac:dyDescent="0.15">
      <c r="A21" s="1" t="s">
        <v>13</v>
      </c>
      <c r="B21" s="1" t="s">
        <v>14372</v>
      </c>
      <c r="C21" s="1" t="s">
        <v>14377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95</v>
      </c>
      <c r="I21" s="1" t="s">
        <v>84</v>
      </c>
      <c r="J21" s="1" t="s">
        <v>96</v>
      </c>
      <c r="K21" s="1" t="s">
        <v>14378</v>
      </c>
      <c r="L21" s="1"/>
      <c r="M21" s="20">
        <f t="shared" si="0"/>
        <v>1</v>
      </c>
    </row>
    <row r="22" spans="1:13" ht="20.100000000000001" customHeight="1" x14ac:dyDescent="0.15">
      <c r="A22" s="1" t="s">
        <v>13</v>
      </c>
      <c r="B22" s="1" t="s">
        <v>14372</v>
      </c>
      <c r="C22" s="1" t="s">
        <v>14379</v>
      </c>
      <c r="D22" s="1" t="s">
        <v>78</v>
      </c>
      <c r="E22" s="1" t="s">
        <v>51</v>
      </c>
      <c r="F22" s="1" t="s">
        <v>51</v>
      </c>
      <c r="G22" s="1" t="s">
        <v>82</v>
      </c>
      <c r="H22" s="1" t="s">
        <v>95</v>
      </c>
      <c r="I22" s="1" t="s">
        <v>84</v>
      </c>
      <c r="J22" s="1" t="s">
        <v>96</v>
      </c>
      <c r="K22" s="1" t="s">
        <v>14380</v>
      </c>
      <c r="L22" s="1"/>
      <c r="M22" s="20">
        <f t="shared" si="0"/>
        <v>1</v>
      </c>
    </row>
    <row r="23" spans="1:13" ht="20.100000000000001" customHeight="1" x14ac:dyDescent="0.15">
      <c r="A23" s="1" t="s">
        <v>13</v>
      </c>
      <c r="B23" s="1" t="s">
        <v>14372</v>
      </c>
      <c r="C23" s="1" t="s">
        <v>14381</v>
      </c>
      <c r="D23" s="1" t="s">
        <v>78</v>
      </c>
      <c r="E23" s="1" t="s">
        <v>51</v>
      </c>
      <c r="F23" s="1" t="s">
        <v>179</v>
      </c>
      <c r="G23" s="1" t="s">
        <v>82</v>
      </c>
      <c r="H23" s="1" t="s">
        <v>212</v>
      </c>
      <c r="I23" s="1" t="s">
        <v>181</v>
      </c>
      <c r="J23" s="1" t="s">
        <v>1137</v>
      </c>
      <c r="K23" s="1" t="s">
        <v>14382</v>
      </c>
      <c r="L23" s="1"/>
      <c r="M23" s="20">
        <f t="shared" si="0"/>
        <v>0</v>
      </c>
    </row>
    <row r="24" spans="1:13" ht="20.100000000000001" customHeight="1" x14ac:dyDescent="0.15">
      <c r="A24" s="1" t="s">
        <v>13</v>
      </c>
      <c r="B24" s="1" t="s">
        <v>14372</v>
      </c>
      <c r="C24" s="1" t="s">
        <v>14383</v>
      </c>
      <c r="D24" s="1" t="s">
        <v>78</v>
      </c>
      <c r="E24" s="1" t="s">
        <v>51</v>
      </c>
      <c r="F24" s="1" t="s">
        <v>51</v>
      </c>
      <c r="G24" s="1" t="s">
        <v>82</v>
      </c>
      <c r="H24" s="1" t="s">
        <v>95</v>
      </c>
      <c r="I24" s="1" t="s">
        <v>84</v>
      </c>
      <c r="J24" s="1" t="s">
        <v>96</v>
      </c>
      <c r="K24" s="1" t="s">
        <v>14384</v>
      </c>
      <c r="L24" s="1"/>
      <c r="M24" s="20">
        <f t="shared" si="0"/>
        <v>1</v>
      </c>
    </row>
    <row r="25" spans="1:13" ht="20.100000000000001" customHeight="1" x14ac:dyDescent="0.15">
      <c r="A25" s="1" t="s">
        <v>13</v>
      </c>
      <c r="B25" s="1" t="s">
        <v>14372</v>
      </c>
      <c r="C25" s="1" t="s">
        <v>14385</v>
      </c>
      <c r="D25" s="1" t="s">
        <v>78</v>
      </c>
      <c r="E25" s="1" t="s">
        <v>51</v>
      </c>
      <c r="F25" s="1" t="s">
        <v>51</v>
      </c>
      <c r="G25" s="1" t="s">
        <v>82</v>
      </c>
      <c r="H25" s="1" t="s">
        <v>95</v>
      </c>
      <c r="I25" s="1" t="s">
        <v>84</v>
      </c>
      <c r="J25" s="1" t="s">
        <v>96</v>
      </c>
      <c r="K25" s="1" t="s">
        <v>14386</v>
      </c>
      <c r="L25" s="1"/>
      <c r="M25" s="20">
        <f t="shared" si="0"/>
        <v>1</v>
      </c>
    </row>
    <row r="26" spans="1:13" ht="20.100000000000001" customHeight="1" x14ac:dyDescent="0.15">
      <c r="A26" s="1" t="s">
        <v>13</v>
      </c>
      <c r="B26" s="1" t="s">
        <v>14372</v>
      </c>
      <c r="C26" s="1" t="s">
        <v>14387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95</v>
      </c>
      <c r="I26" s="1" t="s">
        <v>84</v>
      </c>
      <c r="J26" s="1" t="s">
        <v>96</v>
      </c>
      <c r="K26" s="1" t="s">
        <v>14388</v>
      </c>
      <c r="L26" s="1"/>
      <c r="M26" s="20">
        <f t="shared" si="0"/>
        <v>1</v>
      </c>
    </row>
    <row r="27" spans="1:13" ht="20.100000000000001" customHeight="1" x14ac:dyDescent="0.15">
      <c r="A27" s="1" t="s">
        <v>13</v>
      </c>
      <c r="B27" s="1" t="s">
        <v>14372</v>
      </c>
      <c r="C27" s="1" t="s">
        <v>14389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95</v>
      </c>
      <c r="I27" s="1" t="s">
        <v>84</v>
      </c>
      <c r="J27" s="1" t="s">
        <v>96</v>
      </c>
      <c r="K27" s="1" t="s">
        <v>14390</v>
      </c>
      <c r="L27" s="1"/>
      <c r="M27" s="20">
        <f t="shared" si="0"/>
        <v>1</v>
      </c>
    </row>
    <row r="28" spans="1:13" ht="20.100000000000001" customHeight="1" x14ac:dyDescent="0.15">
      <c r="A28" s="1" t="s">
        <v>13</v>
      </c>
      <c r="B28" s="1" t="s">
        <v>14372</v>
      </c>
      <c r="C28" s="1" t="s">
        <v>14391</v>
      </c>
      <c r="D28" s="1" t="s">
        <v>78</v>
      </c>
      <c r="E28" s="1" t="s">
        <v>51</v>
      </c>
      <c r="F28" s="1" t="s">
        <v>179</v>
      </c>
      <c r="G28" s="1" t="s">
        <v>82</v>
      </c>
      <c r="H28" s="1" t="s">
        <v>1151</v>
      </c>
      <c r="I28" s="1" t="s">
        <v>84</v>
      </c>
      <c r="J28" s="1" t="s">
        <v>130</v>
      </c>
      <c r="K28" s="1" t="s">
        <v>14392</v>
      </c>
      <c r="L28" s="1"/>
      <c r="M28" s="20">
        <f t="shared" si="0"/>
        <v>0</v>
      </c>
    </row>
    <row r="29" spans="1:13" ht="20.100000000000001" customHeight="1" x14ac:dyDescent="0.15">
      <c r="A29" s="1" t="s">
        <v>13</v>
      </c>
      <c r="B29" s="1" t="s">
        <v>14372</v>
      </c>
      <c r="C29" s="1" t="s">
        <v>14393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95</v>
      </c>
      <c r="I29" s="1" t="s">
        <v>84</v>
      </c>
      <c r="J29" s="1" t="s">
        <v>96</v>
      </c>
      <c r="K29" s="1" t="s">
        <v>14394</v>
      </c>
      <c r="L29" s="1"/>
      <c r="M29" s="20">
        <f t="shared" si="0"/>
        <v>1</v>
      </c>
    </row>
    <row r="30" spans="1:13" ht="20.100000000000001" customHeight="1" x14ac:dyDescent="0.15">
      <c r="A30" s="1" t="s">
        <v>13</v>
      </c>
      <c r="B30" s="1" t="s">
        <v>14372</v>
      </c>
      <c r="C30" s="1" t="s">
        <v>14395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96</v>
      </c>
      <c r="K30" s="1" t="s">
        <v>14396</v>
      </c>
      <c r="L30" s="1"/>
      <c r="M30" s="20">
        <f t="shared" si="0"/>
        <v>1</v>
      </c>
    </row>
    <row r="31" spans="1:13" ht="20.100000000000001" customHeight="1" x14ac:dyDescent="0.15">
      <c r="A31" s="1" t="s">
        <v>13</v>
      </c>
      <c r="B31" s="1" t="s">
        <v>14372</v>
      </c>
      <c r="C31" s="1" t="s">
        <v>14397</v>
      </c>
      <c r="D31" s="1" t="s">
        <v>78</v>
      </c>
      <c r="E31" s="1" t="s">
        <v>51</v>
      </c>
      <c r="F31" s="1" t="s">
        <v>179</v>
      </c>
      <c r="G31" s="1" t="s">
        <v>82</v>
      </c>
      <c r="H31" s="1" t="s">
        <v>2234</v>
      </c>
      <c r="I31" s="1" t="s">
        <v>84</v>
      </c>
      <c r="J31" s="1" t="s">
        <v>7191</v>
      </c>
      <c r="K31" s="1" t="s">
        <v>14398</v>
      </c>
      <c r="L31" s="1"/>
      <c r="M31" s="20">
        <f t="shared" si="0"/>
        <v>0</v>
      </c>
    </row>
    <row r="32" spans="1:13" ht="20.100000000000001" customHeight="1" x14ac:dyDescent="0.15">
      <c r="A32" s="1" t="s">
        <v>13</v>
      </c>
      <c r="B32" s="1" t="s">
        <v>14399</v>
      </c>
      <c r="C32" s="1" t="s">
        <v>14400</v>
      </c>
      <c r="D32" s="1" t="s">
        <v>50</v>
      </c>
      <c r="E32" s="1" t="s">
        <v>51</v>
      </c>
      <c r="F32" s="1" t="s">
        <v>51</v>
      </c>
      <c r="G32" s="1" t="s">
        <v>52</v>
      </c>
      <c r="H32" s="1" t="s">
        <v>121</v>
      </c>
      <c r="I32" s="1" t="s">
        <v>84</v>
      </c>
      <c r="J32" s="1" t="s">
        <v>122</v>
      </c>
      <c r="K32" s="1" t="s">
        <v>14401</v>
      </c>
      <c r="L32" s="1"/>
      <c r="M32" s="20">
        <f t="shared" si="0"/>
        <v>1</v>
      </c>
    </row>
    <row r="33" spans="1:13" ht="20.100000000000001" customHeight="1" x14ac:dyDescent="0.15">
      <c r="A33" s="1" t="s">
        <v>13</v>
      </c>
      <c r="B33" s="1" t="s">
        <v>14399</v>
      </c>
      <c r="C33" s="1" t="s">
        <v>14402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121</v>
      </c>
      <c r="I33" s="1" t="s">
        <v>84</v>
      </c>
      <c r="J33" s="1" t="s">
        <v>122</v>
      </c>
      <c r="K33" s="1" t="s">
        <v>14403</v>
      </c>
      <c r="L33" s="1"/>
      <c r="M33" s="20">
        <f t="shared" si="0"/>
        <v>1</v>
      </c>
    </row>
    <row r="34" spans="1:13" ht="20.100000000000001" customHeight="1" x14ac:dyDescent="0.15">
      <c r="A34" s="1" t="s">
        <v>13</v>
      </c>
      <c r="B34" s="1" t="s">
        <v>14399</v>
      </c>
      <c r="C34" s="1" t="s">
        <v>14404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84</v>
      </c>
      <c r="J34" s="1" t="s">
        <v>122</v>
      </c>
      <c r="K34" s="1" t="s">
        <v>14405</v>
      </c>
      <c r="L34" s="1"/>
      <c r="M34" s="20">
        <f t="shared" si="0"/>
        <v>1</v>
      </c>
    </row>
    <row r="35" spans="1:13" ht="20.100000000000001" customHeight="1" x14ac:dyDescent="0.15">
      <c r="A35" s="1" t="s">
        <v>13</v>
      </c>
      <c r="B35" s="1" t="s">
        <v>14399</v>
      </c>
      <c r="C35" s="1" t="s">
        <v>14406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84</v>
      </c>
      <c r="J35" s="1" t="s">
        <v>122</v>
      </c>
      <c r="K35" s="1" t="s">
        <v>14407</v>
      </c>
      <c r="L35" s="1"/>
      <c r="M35" s="20">
        <f t="shared" si="0"/>
        <v>1</v>
      </c>
    </row>
    <row r="36" spans="1:13" ht="20.100000000000001" customHeight="1" x14ac:dyDescent="0.15">
      <c r="A36" s="1" t="s">
        <v>13</v>
      </c>
      <c r="B36" s="1" t="s">
        <v>14399</v>
      </c>
      <c r="C36" s="1" t="s">
        <v>14408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14409</v>
      </c>
      <c r="L36" s="1"/>
      <c r="M36" s="20">
        <f t="shared" si="0"/>
        <v>1</v>
      </c>
    </row>
    <row r="37" spans="1:13" ht="20.100000000000001" customHeight="1" x14ac:dyDescent="0.15">
      <c r="A37" s="1" t="s">
        <v>13</v>
      </c>
      <c r="B37" s="1" t="s">
        <v>14399</v>
      </c>
      <c r="C37" s="1" t="s">
        <v>14410</v>
      </c>
      <c r="D37" s="1" t="s">
        <v>78</v>
      </c>
      <c r="E37" s="1" t="s">
        <v>51</v>
      </c>
      <c r="F37" s="1" t="s">
        <v>179</v>
      </c>
      <c r="G37" s="1" t="s">
        <v>82</v>
      </c>
      <c r="H37" s="1" t="s">
        <v>129</v>
      </c>
      <c r="I37" s="1" t="s">
        <v>447</v>
      </c>
      <c r="J37" s="1" t="s">
        <v>2362</v>
      </c>
      <c r="K37" s="1" t="s">
        <v>14411</v>
      </c>
      <c r="L37" s="1"/>
      <c r="M37" s="20">
        <f t="shared" si="0"/>
        <v>0</v>
      </c>
    </row>
    <row r="38" spans="1:13" ht="20.100000000000001" customHeight="1" x14ac:dyDescent="0.15">
      <c r="A38" s="1" t="s">
        <v>13</v>
      </c>
      <c r="B38" s="1" t="s">
        <v>14399</v>
      </c>
      <c r="C38" s="1" t="s">
        <v>14412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122</v>
      </c>
      <c r="K38" s="1" t="s">
        <v>14413</v>
      </c>
      <c r="L38" s="1"/>
      <c r="M38" s="20">
        <f t="shared" si="0"/>
        <v>1</v>
      </c>
    </row>
    <row r="39" spans="1:13" ht="20.100000000000001" customHeight="1" x14ac:dyDescent="0.15">
      <c r="A39" s="1" t="s">
        <v>13</v>
      </c>
      <c r="B39" s="1" t="s">
        <v>14399</v>
      </c>
      <c r="C39" s="1" t="s">
        <v>14414</v>
      </c>
      <c r="D39" s="1" t="s">
        <v>78</v>
      </c>
      <c r="E39" s="1" t="s">
        <v>51</v>
      </c>
      <c r="F39" s="1" t="s">
        <v>179</v>
      </c>
      <c r="G39" s="1" t="s">
        <v>82</v>
      </c>
      <c r="H39" s="1" t="s">
        <v>2038</v>
      </c>
      <c r="I39" s="1" t="s">
        <v>84</v>
      </c>
      <c r="J39" s="1" t="s">
        <v>55</v>
      </c>
      <c r="K39" s="1" t="s">
        <v>14415</v>
      </c>
      <c r="L39" s="1"/>
      <c r="M39" s="20">
        <f t="shared" si="0"/>
        <v>0</v>
      </c>
    </row>
    <row r="40" spans="1:13" ht="20.100000000000001" customHeight="1" x14ac:dyDescent="0.15">
      <c r="A40" s="1" t="s">
        <v>13</v>
      </c>
      <c r="B40" s="1" t="s">
        <v>14399</v>
      </c>
      <c r="C40" s="1" t="s">
        <v>14416</v>
      </c>
      <c r="D40" s="1" t="s">
        <v>78</v>
      </c>
      <c r="E40" s="1" t="s">
        <v>51</v>
      </c>
      <c r="F40" s="1" t="s">
        <v>179</v>
      </c>
      <c r="G40" s="1" t="s">
        <v>82</v>
      </c>
      <c r="H40" s="1" t="s">
        <v>2038</v>
      </c>
      <c r="I40" s="1" t="s">
        <v>84</v>
      </c>
      <c r="J40" s="1" t="s">
        <v>55</v>
      </c>
      <c r="K40" s="1" t="s">
        <v>14417</v>
      </c>
      <c r="L40" s="1"/>
      <c r="M40" s="20">
        <f t="shared" si="0"/>
        <v>0</v>
      </c>
    </row>
    <row r="41" spans="1:13" ht="20.100000000000001" customHeight="1" x14ac:dyDescent="0.15">
      <c r="A41" s="1" t="s">
        <v>13</v>
      </c>
      <c r="B41" s="1" t="s">
        <v>14399</v>
      </c>
      <c r="C41" s="1" t="s">
        <v>14418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84</v>
      </c>
      <c r="J41" s="1" t="s">
        <v>122</v>
      </c>
      <c r="K41" s="1" t="s">
        <v>14419</v>
      </c>
      <c r="L41" s="1"/>
      <c r="M41" s="20">
        <f t="shared" si="0"/>
        <v>1</v>
      </c>
    </row>
    <row r="42" spans="1:13" ht="20.100000000000001" customHeight="1" x14ac:dyDescent="0.15">
      <c r="A42" s="1" t="s">
        <v>13</v>
      </c>
      <c r="B42" s="1" t="s">
        <v>14399</v>
      </c>
      <c r="C42" s="1" t="s">
        <v>14420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122</v>
      </c>
      <c r="K42" s="1" t="s">
        <v>14421</v>
      </c>
      <c r="L42" s="1"/>
      <c r="M42" s="20">
        <f t="shared" si="0"/>
        <v>1</v>
      </c>
    </row>
    <row r="43" spans="1:13" ht="20.100000000000001" customHeight="1" x14ac:dyDescent="0.15">
      <c r="A43" s="1" t="s">
        <v>13</v>
      </c>
      <c r="B43" s="1" t="s">
        <v>14399</v>
      </c>
      <c r="C43" s="1" t="s">
        <v>14422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122</v>
      </c>
      <c r="K43" s="1" t="s">
        <v>14423</v>
      </c>
      <c r="L43" s="1"/>
      <c r="M43" s="20">
        <f t="shared" si="0"/>
        <v>1</v>
      </c>
    </row>
    <row r="44" spans="1:13" ht="20.100000000000001" customHeight="1" x14ac:dyDescent="0.15">
      <c r="A44" s="1" t="s">
        <v>13</v>
      </c>
      <c r="B44" s="1" t="s">
        <v>14399</v>
      </c>
      <c r="C44" s="1" t="s">
        <v>14424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84</v>
      </c>
      <c r="J44" s="1" t="s">
        <v>122</v>
      </c>
      <c r="K44" s="1" t="s">
        <v>14425</v>
      </c>
      <c r="L44" s="1"/>
      <c r="M44" s="20">
        <f t="shared" si="0"/>
        <v>1</v>
      </c>
    </row>
    <row r="45" spans="1:13" ht="20.100000000000001" customHeight="1" x14ac:dyDescent="0.15">
      <c r="A45" s="1" t="s">
        <v>13</v>
      </c>
      <c r="B45" s="1" t="s">
        <v>14399</v>
      </c>
      <c r="C45" s="1" t="s">
        <v>14426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84</v>
      </c>
      <c r="J45" s="1" t="s">
        <v>122</v>
      </c>
      <c r="K45" s="1" t="s">
        <v>14427</v>
      </c>
      <c r="L45" s="1"/>
      <c r="M45" s="20">
        <f t="shared" si="0"/>
        <v>1</v>
      </c>
    </row>
    <row r="46" spans="1:13" ht="20.100000000000001" customHeight="1" x14ac:dyDescent="0.15">
      <c r="A46" s="1" t="s">
        <v>13</v>
      </c>
      <c r="B46" s="1" t="s">
        <v>14399</v>
      </c>
      <c r="C46" s="1" t="s">
        <v>14428</v>
      </c>
      <c r="D46" s="1" t="s">
        <v>78</v>
      </c>
      <c r="E46" s="1" t="s">
        <v>51</v>
      </c>
      <c r="F46" s="1" t="s">
        <v>179</v>
      </c>
      <c r="G46" s="1" t="s">
        <v>82</v>
      </c>
      <c r="H46" s="1" t="s">
        <v>2038</v>
      </c>
      <c r="I46" s="1" t="s">
        <v>84</v>
      </c>
      <c r="J46" s="1" t="s">
        <v>55</v>
      </c>
      <c r="K46" s="1" t="s">
        <v>14429</v>
      </c>
      <c r="L46" s="1"/>
      <c r="M46" s="20">
        <f t="shared" si="0"/>
        <v>0</v>
      </c>
    </row>
    <row r="47" spans="1:13" ht="20.100000000000001" customHeight="1" x14ac:dyDescent="0.15">
      <c r="A47" s="1" t="s">
        <v>13</v>
      </c>
      <c r="B47" s="1" t="s">
        <v>14399</v>
      </c>
      <c r="C47" s="1" t="s">
        <v>14430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121</v>
      </c>
      <c r="I47" s="1" t="s">
        <v>84</v>
      </c>
      <c r="J47" s="1" t="s">
        <v>122</v>
      </c>
      <c r="K47" s="1" t="s">
        <v>14431</v>
      </c>
      <c r="L47" s="1"/>
      <c r="M47" s="20">
        <f t="shared" si="0"/>
        <v>1</v>
      </c>
    </row>
    <row r="48" spans="1:13" ht="20.100000000000001" customHeight="1" x14ac:dyDescent="0.15">
      <c r="A48" s="1" t="s">
        <v>13</v>
      </c>
      <c r="B48" s="1" t="s">
        <v>14399</v>
      </c>
      <c r="C48" s="1" t="s">
        <v>14432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122</v>
      </c>
      <c r="K48" s="1" t="s">
        <v>14433</v>
      </c>
      <c r="L48" s="1"/>
      <c r="M48" s="20">
        <f t="shared" si="0"/>
        <v>1</v>
      </c>
    </row>
    <row r="49" spans="1:13" ht="20.100000000000001" customHeight="1" x14ac:dyDescent="0.15">
      <c r="A49" s="1" t="s">
        <v>13</v>
      </c>
      <c r="B49" s="1" t="s">
        <v>14399</v>
      </c>
      <c r="C49" s="1" t="s">
        <v>14434</v>
      </c>
      <c r="D49" s="1" t="s">
        <v>78</v>
      </c>
      <c r="E49" s="1" t="s">
        <v>51</v>
      </c>
      <c r="F49" s="1" t="s">
        <v>179</v>
      </c>
      <c r="G49" s="1" t="s">
        <v>82</v>
      </c>
      <c r="H49" s="1" t="s">
        <v>2038</v>
      </c>
      <c r="I49" s="1" t="s">
        <v>84</v>
      </c>
      <c r="J49" s="1" t="s">
        <v>55</v>
      </c>
      <c r="K49" s="1" t="s">
        <v>14435</v>
      </c>
      <c r="L49" s="1"/>
      <c r="M49" s="20">
        <f t="shared" si="0"/>
        <v>0</v>
      </c>
    </row>
    <row r="50" spans="1:13" ht="20.100000000000001" customHeight="1" x14ac:dyDescent="0.15">
      <c r="A50" s="1" t="s">
        <v>13</v>
      </c>
      <c r="B50" s="1" t="s">
        <v>14399</v>
      </c>
      <c r="C50" s="1" t="s">
        <v>14436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84</v>
      </c>
      <c r="J50" s="1" t="s">
        <v>122</v>
      </c>
      <c r="K50" s="1" t="s">
        <v>14437</v>
      </c>
      <c r="L50" s="1"/>
      <c r="M50" s="20">
        <f t="shared" si="0"/>
        <v>1</v>
      </c>
    </row>
    <row r="51" spans="1:13" ht="20.100000000000001" customHeight="1" x14ac:dyDescent="0.15">
      <c r="A51" s="1" t="s">
        <v>13</v>
      </c>
      <c r="B51" s="1" t="s">
        <v>14399</v>
      </c>
      <c r="C51" s="1" t="s">
        <v>14438</v>
      </c>
      <c r="D51" s="1" t="s">
        <v>78</v>
      </c>
      <c r="E51" s="1" t="s">
        <v>51</v>
      </c>
      <c r="F51" s="1" t="s">
        <v>179</v>
      </c>
      <c r="G51" s="1" t="s">
        <v>82</v>
      </c>
      <c r="H51" s="1" t="s">
        <v>2038</v>
      </c>
      <c r="I51" s="1" t="s">
        <v>84</v>
      </c>
      <c r="J51" s="1" t="s">
        <v>55</v>
      </c>
      <c r="K51" s="1" t="s">
        <v>14439</v>
      </c>
      <c r="L51" s="1"/>
      <c r="M51" s="20">
        <f t="shared" si="0"/>
        <v>0</v>
      </c>
    </row>
    <row r="52" spans="1:13" ht="20.100000000000001" customHeight="1" x14ac:dyDescent="0.15">
      <c r="A52" s="1" t="s">
        <v>13</v>
      </c>
      <c r="B52" s="1" t="s">
        <v>14440</v>
      </c>
      <c r="C52" s="1" t="s">
        <v>14441</v>
      </c>
      <c r="D52" s="1" t="s">
        <v>50</v>
      </c>
      <c r="E52" s="1" t="s">
        <v>51</v>
      </c>
      <c r="F52" s="1" t="s">
        <v>26832</v>
      </c>
      <c r="G52" s="1" t="s">
        <v>82</v>
      </c>
      <c r="H52" s="1" t="s">
        <v>2038</v>
      </c>
      <c r="I52" s="1" t="s">
        <v>84</v>
      </c>
      <c r="J52" s="1" t="s">
        <v>55</v>
      </c>
      <c r="K52" s="1" t="s">
        <v>14442</v>
      </c>
      <c r="L52" s="1"/>
      <c r="M52" s="20">
        <f t="shared" si="0"/>
        <v>0</v>
      </c>
    </row>
    <row r="53" spans="1:13" ht="20.100000000000001" customHeight="1" x14ac:dyDescent="0.15">
      <c r="A53" s="1" t="s">
        <v>13</v>
      </c>
      <c r="B53" s="1" t="s">
        <v>14440</v>
      </c>
      <c r="C53" s="1" t="s">
        <v>14443</v>
      </c>
      <c r="D53" s="1" t="s">
        <v>50</v>
      </c>
      <c r="E53" s="1" t="s">
        <v>51</v>
      </c>
      <c r="F53" s="1" t="s">
        <v>26832</v>
      </c>
      <c r="G53" s="1" t="s">
        <v>82</v>
      </c>
      <c r="H53" s="1" t="s">
        <v>2038</v>
      </c>
      <c r="I53" s="1" t="s">
        <v>84</v>
      </c>
      <c r="J53" s="1" t="s">
        <v>55</v>
      </c>
      <c r="K53" s="1" t="s">
        <v>14444</v>
      </c>
      <c r="L53" s="1"/>
      <c r="M53" s="20">
        <f t="shared" si="0"/>
        <v>0</v>
      </c>
    </row>
    <row r="54" spans="1:13" ht="20.100000000000001" customHeight="1" x14ac:dyDescent="0.15">
      <c r="A54" s="1" t="s">
        <v>13</v>
      </c>
      <c r="B54" s="1" t="s">
        <v>14440</v>
      </c>
      <c r="C54" s="1" t="s">
        <v>14445</v>
      </c>
      <c r="D54" s="1" t="s">
        <v>50</v>
      </c>
      <c r="E54" s="1" t="s">
        <v>51</v>
      </c>
      <c r="F54" s="1" t="s">
        <v>26832</v>
      </c>
      <c r="G54" s="1" t="s">
        <v>82</v>
      </c>
      <c r="H54" s="1" t="s">
        <v>2038</v>
      </c>
      <c r="I54" s="1" t="s">
        <v>84</v>
      </c>
      <c r="J54" s="1" t="s">
        <v>55</v>
      </c>
      <c r="K54" s="1" t="s">
        <v>14446</v>
      </c>
      <c r="L54" s="1"/>
      <c r="M54" s="20">
        <f t="shared" si="0"/>
        <v>0</v>
      </c>
    </row>
    <row r="55" spans="1:13" ht="20.100000000000001" customHeight="1" x14ac:dyDescent="0.15">
      <c r="A55" s="1" t="s">
        <v>13</v>
      </c>
      <c r="B55" s="1" t="s">
        <v>14440</v>
      </c>
      <c r="C55" s="1" t="s">
        <v>14447</v>
      </c>
      <c r="D55" s="1" t="s">
        <v>78</v>
      </c>
      <c r="E55" s="1" t="s">
        <v>51</v>
      </c>
      <c r="F55" s="1" t="s">
        <v>179</v>
      </c>
      <c r="G55" s="1" t="s">
        <v>82</v>
      </c>
      <c r="H55" s="1" t="s">
        <v>2038</v>
      </c>
      <c r="I55" s="1" t="s">
        <v>84</v>
      </c>
      <c r="J55" s="1" t="s">
        <v>55</v>
      </c>
      <c r="K55" s="1" t="s">
        <v>14448</v>
      </c>
      <c r="L55" s="1"/>
      <c r="M55" s="20">
        <f t="shared" si="0"/>
        <v>0</v>
      </c>
    </row>
    <row r="56" spans="1:13" ht="20.100000000000001" customHeight="1" x14ac:dyDescent="0.15">
      <c r="A56" s="1" t="s">
        <v>13</v>
      </c>
      <c r="B56" s="1" t="s">
        <v>14440</v>
      </c>
      <c r="C56" s="1" t="s">
        <v>14449</v>
      </c>
      <c r="D56" s="1" t="s">
        <v>78</v>
      </c>
      <c r="E56" s="1" t="s">
        <v>51</v>
      </c>
      <c r="F56" s="1" t="s">
        <v>179</v>
      </c>
      <c r="G56" s="1" t="s">
        <v>82</v>
      </c>
      <c r="H56" s="1" t="s">
        <v>2038</v>
      </c>
      <c r="I56" s="1" t="s">
        <v>84</v>
      </c>
      <c r="J56" s="1" t="s">
        <v>55</v>
      </c>
      <c r="K56" s="1" t="s">
        <v>14450</v>
      </c>
      <c r="L56" s="1"/>
      <c r="M56" s="20">
        <f t="shared" si="0"/>
        <v>0</v>
      </c>
    </row>
    <row r="57" spans="1:13" ht="20.100000000000001" customHeight="1" x14ac:dyDescent="0.15">
      <c r="A57" s="1" t="s">
        <v>13</v>
      </c>
      <c r="B57" s="1" t="s">
        <v>14440</v>
      </c>
      <c r="C57" s="1" t="s">
        <v>14451</v>
      </c>
      <c r="D57" s="1" t="s">
        <v>78</v>
      </c>
      <c r="E57" s="1" t="s">
        <v>51</v>
      </c>
      <c r="F57" s="1" t="s">
        <v>179</v>
      </c>
      <c r="G57" s="1" t="s">
        <v>82</v>
      </c>
      <c r="H57" s="1" t="s">
        <v>2038</v>
      </c>
      <c r="I57" s="1" t="s">
        <v>84</v>
      </c>
      <c r="J57" s="1" t="s">
        <v>55</v>
      </c>
      <c r="K57" s="1" t="s">
        <v>14452</v>
      </c>
      <c r="L57" s="1"/>
      <c r="M57" s="20">
        <f t="shared" si="0"/>
        <v>0</v>
      </c>
    </row>
    <row r="58" spans="1:13" ht="20.100000000000001" customHeight="1" x14ac:dyDescent="0.15">
      <c r="A58" s="1" t="s">
        <v>13</v>
      </c>
      <c r="B58" s="1" t="s">
        <v>14440</v>
      </c>
      <c r="C58" s="1" t="s">
        <v>14453</v>
      </c>
      <c r="D58" s="1" t="s">
        <v>78</v>
      </c>
      <c r="E58" s="1" t="s">
        <v>51</v>
      </c>
      <c r="F58" s="1" t="s">
        <v>179</v>
      </c>
      <c r="G58" s="1" t="s">
        <v>82</v>
      </c>
      <c r="H58" s="1" t="s">
        <v>2038</v>
      </c>
      <c r="I58" s="1" t="s">
        <v>84</v>
      </c>
      <c r="J58" s="1" t="s">
        <v>55</v>
      </c>
      <c r="K58" s="1" t="s">
        <v>14454</v>
      </c>
      <c r="L58" s="1"/>
      <c r="M58" s="20">
        <f t="shared" si="0"/>
        <v>0</v>
      </c>
    </row>
    <row r="59" spans="1:13" ht="20.100000000000001" customHeight="1" x14ac:dyDescent="0.15">
      <c r="A59" s="1" t="s">
        <v>13</v>
      </c>
      <c r="B59" s="1" t="s">
        <v>14440</v>
      </c>
      <c r="C59" s="1" t="s">
        <v>14455</v>
      </c>
      <c r="D59" s="1" t="s">
        <v>78</v>
      </c>
      <c r="E59" s="1" t="s">
        <v>51</v>
      </c>
      <c r="F59" s="1" t="s">
        <v>179</v>
      </c>
      <c r="G59" s="1" t="s">
        <v>82</v>
      </c>
      <c r="H59" s="1" t="s">
        <v>2038</v>
      </c>
      <c r="I59" s="1" t="s">
        <v>84</v>
      </c>
      <c r="J59" s="1" t="s">
        <v>55</v>
      </c>
      <c r="K59" s="1" t="s">
        <v>14456</v>
      </c>
      <c r="L59" s="1"/>
      <c r="M59" s="20">
        <f t="shared" si="0"/>
        <v>0</v>
      </c>
    </row>
    <row r="60" spans="1:13" ht="20.100000000000001" customHeight="1" x14ac:dyDescent="0.15">
      <c r="A60" s="1" t="s">
        <v>13</v>
      </c>
      <c r="B60" s="1" t="s">
        <v>14440</v>
      </c>
      <c r="C60" s="1" t="s">
        <v>14457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121</v>
      </c>
      <c r="I60" s="1" t="s">
        <v>84</v>
      </c>
      <c r="J60" s="1" t="s">
        <v>122</v>
      </c>
      <c r="K60" s="1" t="s">
        <v>14458</v>
      </c>
      <c r="L60" s="1"/>
      <c r="M60" s="20">
        <f t="shared" si="0"/>
        <v>1</v>
      </c>
    </row>
    <row r="61" spans="1:13" ht="20.100000000000001" customHeight="1" x14ac:dyDescent="0.15">
      <c r="A61" s="1" t="s">
        <v>13</v>
      </c>
      <c r="B61" s="1" t="s">
        <v>14440</v>
      </c>
      <c r="C61" s="1" t="s">
        <v>14459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84</v>
      </c>
      <c r="J61" s="1" t="s">
        <v>122</v>
      </c>
      <c r="K61" s="1" t="s">
        <v>14460</v>
      </c>
      <c r="L61" s="1"/>
      <c r="M61" s="20">
        <f t="shared" si="0"/>
        <v>1</v>
      </c>
    </row>
    <row r="62" spans="1:13" ht="20.100000000000001" customHeight="1" x14ac:dyDescent="0.15">
      <c r="A62" s="1" t="s">
        <v>13</v>
      </c>
      <c r="B62" s="1" t="s">
        <v>14440</v>
      </c>
      <c r="C62" s="1" t="s">
        <v>14461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84</v>
      </c>
      <c r="J62" s="1" t="s">
        <v>122</v>
      </c>
      <c r="K62" s="1" t="s">
        <v>14462</v>
      </c>
      <c r="L62" s="1"/>
      <c r="M62" s="20">
        <f t="shared" si="0"/>
        <v>1</v>
      </c>
    </row>
    <row r="63" spans="1:13" ht="20.100000000000001" customHeight="1" x14ac:dyDescent="0.15">
      <c r="A63" s="1" t="s">
        <v>13</v>
      </c>
      <c r="B63" s="1" t="s">
        <v>14440</v>
      </c>
      <c r="C63" s="1" t="s">
        <v>14463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2038</v>
      </c>
      <c r="I63" s="1" t="s">
        <v>84</v>
      </c>
      <c r="J63" s="1" t="s">
        <v>55</v>
      </c>
      <c r="K63" s="1" t="s">
        <v>14464</v>
      </c>
      <c r="L63" s="1"/>
      <c r="M63" s="20">
        <f t="shared" si="0"/>
        <v>0</v>
      </c>
    </row>
    <row r="64" spans="1:13" ht="20.100000000000001" customHeight="1" x14ac:dyDescent="0.15">
      <c r="A64" s="1" t="s">
        <v>13</v>
      </c>
      <c r="B64" s="1" t="s">
        <v>14465</v>
      </c>
      <c r="C64" s="1" t="s">
        <v>14466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84</v>
      </c>
      <c r="J64" s="1" t="s">
        <v>122</v>
      </c>
      <c r="K64" s="1" t="s">
        <v>14467</v>
      </c>
      <c r="L64" s="1"/>
      <c r="M64" s="20">
        <f t="shared" si="0"/>
        <v>1</v>
      </c>
    </row>
    <row r="65" spans="1:13" ht="20.100000000000001" customHeight="1" x14ac:dyDescent="0.15">
      <c r="A65" s="1" t="s">
        <v>13</v>
      </c>
      <c r="B65" s="1" t="s">
        <v>14465</v>
      </c>
      <c r="C65" s="1" t="s">
        <v>14468</v>
      </c>
      <c r="D65" s="1" t="s">
        <v>50</v>
      </c>
      <c r="E65" s="1" t="s">
        <v>51</v>
      </c>
      <c r="F65" s="1" t="s">
        <v>26832</v>
      </c>
      <c r="G65" s="1" t="s">
        <v>82</v>
      </c>
      <c r="H65" s="1" t="s">
        <v>180</v>
      </c>
      <c r="I65" s="1" t="s">
        <v>84</v>
      </c>
      <c r="J65" s="1" t="s">
        <v>7191</v>
      </c>
      <c r="K65" s="1" t="s">
        <v>14469</v>
      </c>
      <c r="L65" s="1"/>
      <c r="M65" s="20">
        <f t="shared" si="0"/>
        <v>0</v>
      </c>
    </row>
    <row r="66" spans="1:13" ht="20.100000000000001" customHeight="1" x14ac:dyDescent="0.15">
      <c r="A66" s="1" t="s">
        <v>13</v>
      </c>
      <c r="B66" s="1" t="s">
        <v>14465</v>
      </c>
      <c r="C66" s="1" t="s">
        <v>14470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84</v>
      </c>
      <c r="J66" s="1" t="s">
        <v>122</v>
      </c>
      <c r="K66" s="1" t="s">
        <v>14471</v>
      </c>
      <c r="L66" s="1"/>
      <c r="M66" s="20">
        <f t="shared" si="0"/>
        <v>1</v>
      </c>
    </row>
    <row r="67" spans="1:13" ht="20.100000000000001" customHeight="1" x14ac:dyDescent="0.15">
      <c r="A67" s="1" t="s">
        <v>13</v>
      </c>
      <c r="B67" s="1" t="s">
        <v>14465</v>
      </c>
      <c r="C67" s="1" t="s">
        <v>14472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84</v>
      </c>
      <c r="J67" s="1" t="s">
        <v>122</v>
      </c>
      <c r="K67" s="1" t="s">
        <v>14473</v>
      </c>
      <c r="L67" s="1"/>
      <c r="M67" s="20">
        <f t="shared" si="0"/>
        <v>1</v>
      </c>
    </row>
    <row r="68" spans="1:13" ht="20.100000000000001" customHeight="1" x14ac:dyDescent="0.15">
      <c r="A68" s="1" t="s">
        <v>13</v>
      </c>
      <c r="B68" s="1" t="s">
        <v>14465</v>
      </c>
      <c r="C68" s="1" t="s">
        <v>14474</v>
      </c>
      <c r="D68" s="1" t="s">
        <v>78</v>
      </c>
      <c r="E68" s="1" t="s">
        <v>51</v>
      </c>
      <c r="F68" s="1" t="s">
        <v>179</v>
      </c>
      <c r="G68" s="1" t="s">
        <v>82</v>
      </c>
      <c r="H68" s="1" t="s">
        <v>2038</v>
      </c>
      <c r="I68" s="1" t="s">
        <v>84</v>
      </c>
      <c r="J68" s="1" t="s">
        <v>55</v>
      </c>
      <c r="K68" s="1" t="s">
        <v>14475</v>
      </c>
      <c r="L68" s="1"/>
      <c r="M68" s="20">
        <f t="shared" si="0"/>
        <v>0</v>
      </c>
    </row>
    <row r="69" spans="1:13" ht="20.100000000000001" customHeight="1" x14ac:dyDescent="0.15">
      <c r="A69" s="1" t="s">
        <v>13</v>
      </c>
      <c r="B69" s="1" t="s">
        <v>14465</v>
      </c>
      <c r="C69" s="1" t="s">
        <v>14476</v>
      </c>
      <c r="D69" s="1" t="s">
        <v>78</v>
      </c>
      <c r="E69" s="1" t="s">
        <v>51</v>
      </c>
      <c r="F69" s="1" t="s">
        <v>179</v>
      </c>
      <c r="G69" s="1" t="s">
        <v>82</v>
      </c>
      <c r="H69" s="1" t="s">
        <v>2038</v>
      </c>
      <c r="I69" s="1" t="s">
        <v>84</v>
      </c>
      <c r="J69" s="1" t="s">
        <v>55</v>
      </c>
      <c r="K69" s="1" t="s">
        <v>14477</v>
      </c>
      <c r="L69" s="1"/>
      <c r="M69" s="20">
        <f t="shared" si="0"/>
        <v>0</v>
      </c>
    </row>
    <row r="70" spans="1:13" ht="20.100000000000001" customHeight="1" x14ac:dyDescent="0.15">
      <c r="A70" s="1" t="s">
        <v>13</v>
      </c>
      <c r="B70" s="1" t="s">
        <v>14465</v>
      </c>
      <c r="C70" s="1" t="s">
        <v>14478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14479</v>
      </c>
      <c r="L70" s="1"/>
      <c r="M70" s="20">
        <f t="shared" si="0"/>
        <v>1</v>
      </c>
    </row>
    <row r="71" spans="1:13" ht="20.100000000000001" customHeight="1" x14ac:dyDescent="0.15">
      <c r="A71" s="1" t="s">
        <v>13</v>
      </c>
      <c r="B71" s="1" t="s">
        <v>14465</v>
      </c>
      <c r="C71" s="1" t="s">
        <v>14480</v>
      </c>
      <c r="D71" s="1" t="s">
        <v>78</v>
      </c>
      <c r="E71" s="1" t="s">
        <v>51</v>
      </c>
      <c r="F71" s="1" t="s">
        <v>179</v>
      </c>
      <c r="G71" s="1" t="s">
        <v>82</v>
      </c>
      <c r="H71" s="1" t="s">
        <v>180</v>
      </c>
      <c r="I71" s="1" t="s">
        <v>84</v>
      </c>
      <c r="J71" s="1" t="s">
        <v>7191</v>
      </c>
      <c r="K71" s="1" t="s">
        <v>14481</v>
      </c>
      <c r="L71" s="1"/>
      <c r="M71" s="20">
        <f t="shared" si="0"/>
        <v>0</v>
      </c>
    </row>
    <row r="72" spans="1:13" ht="20.100000000000001" customHeight="1" x14ac:dyDescent="0.15">
      <c r="A72" s="1" t="s">
        <v>13</v>
      </c>
      <c r="B72" s="1" t="s">
        <v>14465</v>
      </c>
      <c r="C72" s="1" t="s">
        <v>14482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14483</v>
      </c>
      <c r="L72" s="1"/>
      <c r="M72" s="20">
        <f t="shared" ref="M72:M135" si="1">IF(F72="○",1,0)</f>
        <v>1</v>
      </c>
    </row>
    <row r="73" spans="1:13" ht="20.100000000000001" customHeight="1" x14ac:dyDescent="0.15">
      <c r="A73" s="1" t="s">
        <v>13</v>
      </c>
      <c r="B73" s="1" t="s">
        <v>14465</v>
      </c>
      <c r="C73" s="1" t="s">
        <v>14484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180</v>
      </c>
      <c r="I73" s="1" t="s">
        <v>84</v>
      </c>
      <c r="J73" s="1" t="s">
        <v>7191</v>
      </c>
      <c r="K73" s="1" t="s">
        <v>14485</v>
      </c>
      <c r="L73" s="1"/>
      <c r="M73" s="20">
        <f t="shared" si="1"/>
        <v>0</v>
      </c>
    </row>
    <row r="74" spans="1:13" ht="20.100000000000001" customHeight="1" x14ac:dyDescent="0.15">
      <c r="A74" s="1" t="s">
        <v>13</v>
      </c>
      <c r="B74" s="1" t="s">
        <v>14465</v>
      </c>
      <c r="C74" s="1" t="s">
        <v>14486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122</v>
      </c>
      <c r="K74" s="1" t="s">
        <v>14487</v>
      </c>
      <c r="L74" s="1"/>
      <c r="M74" s="20">
        <f t="shared" si="1"/>
        <v>1</v>
      </c>
    </row>
    <row r="75" spans="1:13" ht="20.100000000000001" customHeight="1" x14ac:dyDescent="0.15">
      <c r="A75" s="1" t="s">
        <v>13</v>
      </c>
      <c r="B75" s="1" t="s">
        <v>14465</v>
      </c>
      <c r="C75" s="1" t="s">
        <v>14488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122</v>
      </c>
      <c r="K75" s="1" t="s">
        <v>14489</v>
      </c>
      <c r="L75" s="1"/>
      <c r="M75" s="20">
        <f t="shared" si="1"/>
        <v>1</v>
      </c>
    </row>
    <row r="76" spans="1:13" ht="20.100000000000001" customHeight="1" x14ac:dyDescent="0.15">
      <c r="A76" s="1" t="s">
        <v>13</v>
      </c>
      <c r="B76" s="1" t="s">
        <v>14465</v>
      </c>
      <c r="C76" s="1" t="s">
        <v>14490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14491</v>
      </c>
      <c r="L76" s="1"/>
      <c r="M76" s="20">
        <f t="shared" si="1"/>
        <v>1</v>
      </c>
    </row>
    <row r="77" spans="1:13" ht="20.100000000000001" customHeight="1" x14ac:dyDescent="0.15">
      <c r="A77" s="1" t="s">
        <v>13</v>
      </c>
      <c r="B77" s="1" t="s">
        <v>14465</v>
      </c>
      <c r="C77" s="1" t="s">
        <v>14492</v>
      </c>
      <c r="D77" s="1" t="s">
        <v>78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84</v>
      </c>
      <c r="J77" s="1" t="s">
        <v>122</v>
      </c>
      <c r="K77" s="1" t="s">
        <v>14493</v>
      </c>
      <c r="L77" s="1"/>
      <c r="M77" s="20">
        <f t="shared" si="1"/>
        <v>1</v>
      </c>
    </row>
    <row r="78" spans="1:13" ht="20.100000000000001" customHeight="1" x14ac:dyDescent="0.15">
      <c r="A78" s="1" t="s">
        <v>13</v>
      </c>
      <c r="B78" s="1" t="s">
        <v>14465</v>
      </c>
      <c r="C78" s="1" t="s">
        <v>14494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84</v>
      </c>
      <c r="J78" s="1" t="s">
        <v>122</v>
      </c>
      <c r="K78" s="1" t="s">
        <v>14495</v>
      </c>
      <c r="L78" s="1"/>
      <c r="M78" s="20">
        <f t="shared" si="1"/>
        <v>1</v>
      </c>
    </row>
    <row r="79" spans="1:13" ht="20.100000000000001" customHeight="1" x14ac:dyDescent="0.15">
      <c r="A79" s="1" t="s">
        <v>13</v>
      </c>
      <c r="B79" s="1" t="s">
        <v>14465</v>
      </c>
      <c r="C79" s="1" t="s">
        <v>14496</v>
      </c>
      <c r="D79" s="1" t="s">
        <v>78</v>
      </c>
      <c r="E79" s="1" t="s">
        <v>51</v>
      </c>
      <c r="F79" s="1" t="s">
        <v>51</v>
      </c>
      <c r="G79" s="1" t="s">
        <v>52</v>
      </c>
      <c r="H79" s="1" t="s">
        <v>121</v>
      </c>
      <c r="I79" s="1" t="s">
        <v>84</v>
      </c>
      <c r="J79" s="1" t="s">
        <v>122</v>
      </c>
      <c r="K79" s="1" t="s">
        <v>14497</v>
      </c>
      <c r="L79" s="1"/>
      <c r="M79" s="20">
        <f t="shared" si="1"/>
        <v>1</v>
      </c>
    </row>
    <row r="80" spans="1:13" ht="20.100000000000001" customHeight="1" x14ac:dyDescent="0.15">
      <c r="A80" s="1" t="s">
        <v>13</v>
      </c>
      <c r="B80" s="1" t="s">
        <v>14465</v>
      </c>
      <c r="C80" s="1" t="s">
        <v>14498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84</v>
      </c>
      <c r="J80" s="1" t="s">
        <v>122</v>
      </c>
      <c r="K80" s="1" t="s">
        <v>14499</v>
      </c>
      <c r="L80" s="1"/>
      <c r="M80" s="20">
        <f t="shared" si="1"/>
        <v>1</v>
      </c>
    </row>
    <row r="81" spans="1:13" ht="20.100000000000001" customHeight="1" x14ac:dyDescent="0.15">
      <c r="A81" s="1" t="s">
        <v>13</v>
      </c>
      <c r="B81" s="1" t="s">
        <v>14500</v>
      </c>
      <c r="C81" s="1" t="s">
        <v>14501</v>
      </c>
      <c r="D81" s="1" t="s">
        <v>50</v>
      </c>
      <c r="E81" s="1" t="s">
        <v>51</v>
      </c>
      <c r="F81" s="1" t="s">
        <v>26832</v>
      </c>
      <c r="G81" s="1" t="s">
        <v>82</v>
      </c>
      <c r="H81" s="1" t="s">
        <v>180</v>
      </c>
      <c r="I81" s="1" t="s">
        <v>84</v>
      </c>
      <c r="J81" s="1" t="s">
        <v>7191</v>
      </c>
      <c r="K81" s="1" t="s">
        <v>14502</v>
      </c>
      <c r="L81" s="1"/>
      <c r="M81" s="20">
        <f t="shared" si="1"/>
        <v>0</v>
      </c>
    </row>
    <row r="82" spans="1:13" ht="20.100000000000001" customHeight="1" x14ac:dyDescent="0.15">
      <c r="A82" s="1" t="s">
        <v>13</v>
      </c>
      <c r="B82" s="1" t="s">
        <v>14500</v>
      </c>
      <c r="C82" s="1" t="s">
        <v>14503</v>
      </c>
      <c r="D82" s="1" t="s">
        <v>50</v>
      </c>
      <c r="E82" s="1" t="s">
        <v>51</v>
      </c>
      <c r="F82" s="1" t="s">
        <v>51</v>
      </c>
      <c r="G82" s="1" t="s">
        <v>52</v>
      </c>
      <c r="H82" s="1" t="s">
        <v>121</v>
      </c>
      <c r="I82" s="1" t="s">
        <v>84</v>
      </c>
      <c r="J82" s="1" t="s">
        <v>122</v>
      </c>
      <c r="K82" s="1" t="s">
        <v>14504</v>
      </c>
      <c r="L82" s="1"/>
      <c r="M82" s="20">
        <f t="shared" si="1"/>
        <v>1</v>
      </c>
    </row>
    <row r="83" spans="1:13" ht="20.100000000000001" customHeight="1" x14ac:dyDescent="0.15">
      <c r="A83" s="1" t="s">
        <v>13</v>
      </c>
      <c r="B83" s="1" t="s">
        <v>14500</v>
      </c>
      <c r="C83" s="1" t="s">
        <v>14505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121</v>
      </c>
      <c r="I83" s="1" t="s">
        <v>84</v>
      </c>
      <c r="J83" s="1" t="s">
        <v>122</v>
      </c>
      <c r="K83" s="1" t="s">
        <v>14506</v>
      </c>
      <c r="L83" s="1"/>
      <c r="M83" s="20">
        <f t="shared" si="1"/>
        <v>1</v>
      </c>
    </row>
    <row r="84" spans="1:13" ht="20.100000000000001" customHeight="1" x14ac:dyDescent="0.15">
      <c r="A84" s="1" t="s">
        <v>13</v>
      </c>
      <c r="B84" s="1" t="s">
        <v>14500</v>
      </c>
      <c r="C84" s="1" t="s">
        <v>14507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122</v>
      </c>
      <c r="K84" s="1" t="s">
        <v>14508</v>
      </c>
      <c r="L84" s="1"/>
      <c r="M84" s="20">
        <f t="shared" si="1"/>
        <v>1</v>
      </c>
    </row>
    <row r="85" spans="1:13" ht="20.100000000000001" customHeight="1" x14ac:dyDescent="0.15">
      <c r="A85" s="1" t="s">
        <v>13</v>
      </c>
      <c r="B85" s="1" t="s">
        <v>14509</v>
      </c>
      <c r="C85" s="1" t="s">
        <v>14510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122</v>
      </c>
      <c r="K85" s="1" t="s">
        <v>14511</v>
      </c>
      <c r="L85" s="1"/>
      <c r="M85" s="20">
        <f t="shared" si="1"/>
        <v>1</v>
      </c>
    </row>
    <row r="86" spans="1:13" ht="20.100000000000001" customHeight="1" x14ac:dyDescent="0.15">
      <c r="A86" s="1" t="s">
        <v>13</v>
      </c>
      <c r="B86" s="1" t="s">
        <v>14509</v>
      </c>
      <c r="C86" s="1" t="s">
        <v>14512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122</v>
      </c>
      <c r="K86" s="1" t="s">
        <v>14513</v>
      </c>
      <c r="L86" s="1"/>
      <c r="M86" s="20">
        <f t="shared" si="1"/>
        <v>1</v>
      </c>
    </row>
    <row r="87" spans="1:13" ht="20.100000000000001" customHeight="1" x14ac:dyDescent="0.15">
      <c r="A87" s="1" t="s">
        <v>13</v>
      </c>
      <c r="B87" s="1" t="s">
        <v>14509</v>
      </c>
      <c r="C87" s="1" t="s">
        <v>14514</v>
      </c>
      <c r="D87" s="1" t="s">
        <v>78</v>
      </c>
      <c r="E87" s="1" t="s">
        <v>51</v>
      </c>
      <c r="F87" s="1" t="s">
        <v>26832</v>
      </c>
      <c r="G87" s="1" t="s">
        <v>82</v>
      </c>
      <c r="H87" s="1" t="s">
        <v>180</v>
      </c>
      <c r="I87" s="1" t="s">
        <v>84</v>
      </c>
      <c r="J87" s="1" t="s">
        <v>7191</v>
      </c>
      <c r="K87" s="1" t="s">
        <v>14515</v>
      </c>
      <c r="L87" s="1"/>
      <c r="M87" s="20">
        <f t="shared" si="1"/>
        <v>0</v>
      </c>
    </row>
    <row r="88" spans="1:13" ht="20.100000000000001" customHeight="1" x14ac:dyDescent="0.15">
      <c r="A88" s="1" t="s">
        <v>13</v>
      </c>
      <c r="B88" s="1" t="s">
        <v>14509</v>
      </c>
      <c r="C88" s="1" t="s">
        <v>14516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84</v>
      </c>
      <c r="J88" s="1" t="s">
        <v>122</v>
      </c>
      <c r="K88" s="1" t="s">
        <v>14517</v>
      </c>
      <c r="L88" s="1"/>
      <c r="M88" s="20">
        <f t="shared" si="1"/>
        <v>1</v>
      </c>
    </row>
    <row r="89" spans="1:13" ht="20.100000000000001" customHeight="1" x14ac:dyDescent="0.15">
      <c r="A89" s="1" t="s">
        <v>13</v>
      </c>
      <c r="B89" s="1" t="s">
        <v>14518</v>
      </c>
      <c r="C89" s="1" t="s">
        <v>14519</v>
      </c>
      <c r="D89" s="1" t="s">
        <v>50</v>
      </c>
      <c r="E89" s="1" t="s">
        <v>51</v>
      </c>
      <c r="F89" s="1" t="s">
        <v>51</v>
      </c>
      <c r="G89" s="1" t="s">
        <v>82</v>
      </c>
      <c r="H89" s="1" t="s">
        <v>95</v>
      </c>
      <c r="I89" s="1" t="s">
        <v>84</v>
      </c>
      <c r="J89" s="1" t="s">
        <v>96</v>
      </c>
      <c r="K89" s="1" t="s">
        <v>14520</v>
      </c>
      <c r="L89" s="1"/>
      <c r="M89" s="20">
        <f t="shared" si="1"/>
        <v>1</v>
      </c>
    </row>
    <row r="90" spans="1:13" ht="20.100000000000001" customHeight="1" x14ac:dyDescent="0.15">
      <c r="A90" s="1" t="s">
        <v>13</v>
      </c>
      <c r="B90" s="1" t="s">
        <v>14518</v>
      </c>
      <c r="C90" s="1" t="s">
        <v>14521</v>
      </c>
      <c r="D90" s="1" t="s">
        <v>50</v>
      </c>
      <c r="E90" s="1" t="s">
        <v>51</v>
      </c>
      <c r="F90" s="1" t="s">
        <v>51</v>
      </c>
      <c r="G90" s="1" t="s">
        <v>82</v>
      </c>
      <c r="H90" s="1" t="s">
        <v>95</v>
      </c>
      <c r="I90" s="1" t="s">
        <v>84</v>
      </c>
      <c r="J90" s="1" t="s">
        <v>96</v>
      </c>
      <c r="K90" s="1" t="s">
        <v>14522</v>
      </c>
      <c r="L90" s="1"/>
      <c r="M90" s="20">
        <f t="shared" si="1"/>
        <v>1</v>
      </c>
    </row>
    <row r="91" spans="1:13" ht="20.100000000000001" customHeight="1" x14ac:dyDescent="0.15">
      <c r="A91" s="1" t="s">
        <v>13</v>
      </c>
      <c r="B91" s="1" t="s">
        <v>14518</v>
      </c>
      <c r="C91" s="1" t="s">
        <v>14523</v>
      </c>
      <c r="D91" s="1" t="s">
        <v>50</v>
      </c>
      <c r="E91" s="1" t="s">
        <v>51</v>
      </c>
      <c r="F91" s="1" t="s">
        <v>51</v>
      </c>
      <c r="G91" s="1" t="s">
        <v>82</v>
      </c>
      <c r="H91" s="1" t="s">
        <v>95</v>
      </c>
      <c r="I91" s="1" t="s">
        <v>84</v>
      </c>
      <c r="J91" s="1" t="s">
        <v>96</v>
      </c>
      <c r="K91" s="1" t="s">
        <v>14524</v>
      </c>
      <c r="L91" s="1"/>
      <c r="M91" s="20">
        <f t="shared" si="1"/>
        <v>1</v>
      </c>
    </row>
    <row r="92" spans="1:13" ht="20.100000000000001" customHeight="1" x14ac:dyDescent="0.15">
      <c r="A92" s="1" t="s">
        <v>13</v>
      </c>
      <c r="B92" s="1" t="s">
        <v>14518</v>
      </c>
      <c r="C92" s="1" t="s">
        <v>14525</v>
      </c>
      <c r="D92" s="1" t="s">
        <v>78</v>
      </c>
      <c r="E92" s="1" t="s">
        <v>51</v>
      </c>
      <c r="F92" s="1" t="s">
        <v>51</v>
      </c>
      <c r="G92" s="1" t="s">
        <v>82</v>
      </c>
      <c r="H92" s="1" t="s">
        <v>95</v>
      </c>
      <c r="I92" s="1" t="s">
        <v>84</v>
      </c>
      <c r="J92" s="1" t="s">
        <v>96</v>
      </c>
      <c r="K92" s="1" t="s">
        <v>14526</v>
      </c>
      <c r="L92" s="1"/>
      <c r="M92" s="20">
        <f t="shared" si="1"/>
        <v>1</v>
      </c>
    </row>
    <row r="93" spans="1:13" ht="20.100000000000001" customHeight="1" x14ac:dyDescent="0.15">
      <c r="A93" s="1" t="s">
        <v>13</v>
      </c>
      <c r="B93" s="1" t="s">
        <v>14518</v>
      </c>
      <c r="C93" s="1" t="s">
        <v>14527</v>
      </c>
      <c r="D93" s="1" t="s">
        <v>78</v>
      </c>
      <c r="E93" s="1" t="s">
        <v>51</v>
      </c>
      <c r="F93" s="1" t="s">
        <v>179</v>
      </c>
      <c r="G93" s="1" t="s">
        <v>82</v>
      </c>
      <c r="H93" s="1" t="s">
        <v>95</v>
      </c>
      <c r="I93" s="1" t="s">
        <v>84</v>
      </c>
      <c r="J93" s="1" t="s">
        <v>96</v>
      </c>
      <c r="K93" s="1" t="s">
        <v>14528</v>
      </c>
      <c r="L93" s="1"/>
      <c r="M93" s="20">
        <f t="shared" si="1"/>
        <v>0</v>
      </c>
    </row>
    <row r="94" spans="1:13" ht="20.100000000000001" customHeight="1" x14ac:dyDescent="0.15">
      <c r="A94" s="1" t="s">
        <v>13</v>
      </c>
      <c r="B94" s="1" t="s">
        <v>14518</v>
      </c>
      <c r="C94" s="1" t="s">
        <v>14529</v>
      </c>
      <c r="D94" s="1" t="s">
        <v>78</v>
      </c>
      <c r="E94" s="1" t="s">
        <v>51</v>
      </c>
      <c r="F94" s="1" t="s">
        <v>51</v>
      </c>
      <c r="G94" s="1" t="s">
        <v>82</v>
      </c>
      <c r="H94" s="1" t="s">
        <v>95</v>
      </c>
      <c r="I94" s="1" t="s">
        <v>84</v>
      </c>
      <c r="J94" s="1" t="s">
        <v>96</v>
      </c>
      <c r="K94" s="1" t="s">
        <v>14530</v>
      </c>
      <c r="L94" s="1"/>
      <c r="M94" s="20">
        <f t="shared" si="1"/>
        <v>1</v>
      </c>
    </row>
    <row r="95" spans="1:13" ht="20.100000000000001" customHeight="1" x14ac:dyDescent="0.15">
      <c r="A95" s="1" t="s">
        <v>13</v>
      </c>
      <c r="B95" s="1" t="s">
        <v>3686</v>
      </c>
      <c r="C95" s="1" t="s">
        <v>14531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122</v>
      </c>
      <c r="K95" s="1" t="s">
        <v>14532</v>
      </c>
      <c r="L95" s="1"/>
      <c r="M95" s="20">
        <f t="shared" si="1"/>
        <v>1</v>
      </c>
    </row>
    <row r="96" spans="1:13" ht="20.100000000000001" customHeight="1" x14ac:dyDescent="0.15">
      <c r="A96" s="1" t="s">
        <v>13</v>
      </c>
      <c r="B96" s="1" t="s">
        <v>3686</v>
      </c>
      <c r="C96" s="1" t="s">
        <v>14533</v>
      </c>
      <c r="D96" s="1" t="s">
        <v>78</v>
      </c>
      <c r="E96" s="1" t="s">
        <v>51</v>
      </c>
      <c r="F96" s="1" t="s">
        <v>179</v>
      </c>
      <c r="G96" s="1" t="s">
        <v>82</v>
      </c>
      <c r="H96" s="1" t="s">
        <v>180</v>
      </c>
      <c r="I96" s="1" t="s">
        <v>84</v>
      </c>
      <c r="J96" s="1" t="s">
        <v>7191</v>
      </c>
      <c r="K96" s="1" t="s">
        <v>14534</v>
      </c>
      <c r="L96" s="1"/>
      <c r="M96" s="20">
        <f t="shared" si="1"/>
        <v>0</v>
      </c>
    </row>
    <row r="97" spans="1:13" ht="20.100000000000001" customHeight="1" x14ac:dyDescent="0.15">
      <c r="A97" s="1" t="s">
        <v>13</v>
      </c>
      <c r="B97" s="1" t="s">
        <v>3686</v>
      </c>
      <c r="C97" s="1" t="s">
        <v>14535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14536</v>
      </c>
      <c r="L97" s="1"/>
      <c r="M97" s="20">
        <f t="shared" si="1"/>
        <v>1</v>
      </c>
    </row>
    <row r="98" spans="1:13" ht="20.100000000000001" customHeight="1" x14ac:dyDescent="0.15">
      <c r="A98" s="1" t="s">
        <v>13</v>
      </c>
      <c r="B98" s="1" t="s">
        <v>3686</v>
      </c>
      <c r="C98" s="1" t="s">
        <v>14537</v>
      </c>
      <c r="D98" s="1" t="s">
        <v>78</v>
      </c>
      <c r="E98" s="1" t="s">
        <v>51</v>
      </c>
      <c r="F98" s="1" t="s">
        <v>51</v>
      </c>
      <c r="G98" s="1" t="s">
        <v>52</v>
      </c>
      <c r="H98" s="1" t="s">
        <v>121</v>
      </c>
      <c r="I98" s="1" t="s">
        <v>84</v>
      </c>
      <c r="J98" s="1" t="s">
        <v>122</v>
      </c>
      <c r="K98" s="1" t="s">
        <v>14538</v>
      </c>
      <c r="L98" s="1"/>
      <c r="M98" s="20">
        <f t="shared" si="1"/>
        <v>1</v>
      </c>
    </row>
    <row r="99" spans="1:13" ht="20.100000000000001" customHeight="1" x14ac:dyDescent="0.15">
      <c r="A99" s="1" t="s">
        <v>13</v>
      </c>
      <c r="B99" s="1" t="s">
        <v>3686</v>
      </c>
      <c r="C99" s="1" t="s">
        <v>14539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14540</v>
      </c>
      <c r="L99" s="1"/>
      <c r="M99" s="20">
        <f t="shared" si="1"/>
        <v>1</v>
      </c>
    </row>
    <row r="100" spans="1:13" ht="20.100000000000001" customHeight="1" x14ac:dyDescent="0.15">
      <c r="A100" s="1" t="s">
        <v>13</v>
      </c>
      <c r="B100" s="1" t="s">
        <v>3686</v>
      </c>
      <c r="C100" s="1" t="s">
        <v>14541</v>
      </c>
      <c r="D100" s="1" t="s">
        <v>78</v>
      </c>
      <c r="E100" s="1" t="s">
        <v>51</v>
      </c>
      <c r="F100" s="1" t="s">
        <v>179</v>
      </c>
      <c r="G100" s="1" t="s">
        <v>82</v>
      </c>
      <c r="H100" s="1" t="s">
        <v>180</v>
      </c>
      <c r="I100" s="1" t="s">
        <v>84</v>
      </c>
      <c r="J100" s="1" t="s">
        <v>7191</v>
      </c>
      <c r="K100" s="1" t="s">
        <v>14542</v>
      </c>
      <c r="L100" s="1"/>
      <c r="M100" s="20">
        <f t="shared" si="1"/>
        <v>0</v>
      </c>
    </row>
    <row r="101" spans="1:13" ht="20.100000000000001" customHeight="1" x14ac:dyDescent="0.15">
      <c r="A101" s="1" t="s">
        <v>13</v>
      </c>
      <c r="B101" s="1" t="s">
        <v>3686</v>
      </c>
      <c r="C101" s="1" t="s">
        <v>14543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180</v>
      </c>
      <c r="I101" s="1" t="s">
        <v>84</v>
      </c>
      <c r="J101" s="1" t="s">
        <v>7191</v>
      </c>
      <c r="K101" s="1" t="s">
        <v>14544</v>
      </c>
      <c r="L101" s="1"/>
      <c r="M101" s="20">
        <f t="shared" si="1"/>
        <v>0</v>
      </c>
    </row>
    <row r="102" spans="1:13" ht="20.100000000000001" customHeight="1" x14ac:dyDescent="0.15">
      <c r="A102" s="1" t="s">
        <v>13</v>
      </c>
      <c r="B102" s="1" t="s">
        <v>3686</v>
      </c>
      <c r="C102" s="1" t="s">
        <v>14545</v>
      </c>
      <c r="D102" s="1" t="s">
        <v>78</v>
      </c>
      <c r="E102" s="1" t="s">
        <v>51</v>
      </c>
      <c r="F102" s="1" t="s">
        <v>179</v>
      </c>
      <c r="G102" s="1" t="s">
        <v>82</v>
      </c>
      <c r="H102" s="1" t="s">
        <v>180</v>
      </c>
      <c r="I102" s="1" t="s">
        <v>84</v>
      </c>
      <c r="J102" s="1" t="s">
        <v>7191</v>
      </c>
      <c r="K102" s="1" t="s">
        <v>14546</v>
      </c>
      <c r="L102" s="1"/>
      <c r="M102" s="20">
        <f t="shared" si="1"/>
        <v>0</v>
      </c>
    </row>
    <row r="103" spans="1:13" ht="20.100000000000001" customHeight="1" x14ac:dyDescent="0.15">
      <c r="A103" s="1" t="s">
        <v>13</v>
      </c>
      <c r="B103" s="1" t="s">
        <v>3686</v>
      </c>
      <c r="C103" s="1" t="s">
        <v>14547</v>
      </c>
      <c r="D103" s="1" t="s">
        <v>78</v>
      </c>
      <c r="E103" s="1" t="s">
        <v>51</v>
      </c>
      <c r="F103" s="1" t="s">
        <v>179</v>
      </c>
      <c r="G103" s="1" t="s">
        <v>82</v>
      </c>
      <c r="H103" s="1" t="s">
        <v>180</v>
      </c>
      <c r="I103" s="1" t="s">
        <v>84</v>
      </c>
      <c r="J103" s="1" t="s">
        <v>7191</v>
      </c>
      <c r="K103" s="1" t="s">
        <v>14548</v>
      </c>
      <c r="L103" s="1"/>
      <c r="M103" s="20">
        <f t="shared" si="1"/>
        <v>0</v>
      </c>
    </row>
    <row r="104" spans="1:13" ht="20.100000000000001" customHeight="1" x14ac:dyDescent="0.15">
      <c r="A104" s="1" t="s">
        <v>13</v>
      </c>
      <c r="B104" s="1" t="s">
        <v>3686</v>
      </c>
      <c r="C104" s="1" t="s">
        <v>14549</v>
      </c>
      <c r="D104" s="1" t="s">
        <v>78</v>
      </c>
      <c r="E104" s="1" t="s">
        <v>51</v>
      </c>
      <c r="F104" s="1" t="s">
        <v>179</v>
      </c>
      <c r="G104" s="1" t="s">
        <v>82</v>
      </c>
      <c r="H104" s="1" t="s">
        <v>180</v>
      </c>
      <c r="I104" s="1" t="s">
        <v>84</v>
      </c>
      <c r="J104" s="1" t="s">
        <v>7191</v>
      </c>
      <c r="K104" s="1" t="s">
        <v>14550</v>
      </c>
      <c r="L104" s="1"/>
      <c r="M104" s="20">
        <f t="shared" si="1"/>
        <v>0</v>
      </c>
    </row>
    <row r="105" spans="1:13" ht="20.100000000000001" customHeight="1" x14ac:dyDescent="0.15">
      <c r="A105" s="1" t="s">
        <v>13</v>
      </c>
      <c r="B105" s="1" t="s">
        <v>3686</v>
      </c>
      <c r="C105" s="1" t="s">
        <v>14551</v>
      </c>
      <c r="D105" s="1" t="s">
        <v>78</v>
      </c>
      <c r="E105" s="1" t="s">
        <v>51</v>
      </c>
      <c r="F105" s="1" t="s">
        <v>179</v>
      </c>
      <c r="G105" s="1" t="s">
        <v>82</v>
      </c>
      <c r="H105" s="1" t="s">
        <v>180</v>
      </c>
      <c r="I105" s="1" t="s">
        <v>84</v>
      </c>
      <c r="J105" s="1" t="s">
        <v>7191</v>
      </c>
      <c r="K105" s="1" t="s">
        <v>14552</v>
      </c>
      <c r="L105" s="1"/>
      <c r="M105" s="20">
        <f t="shared" si="1"/>
        <v>0</v>
      </c>
    </row>
    <row r="106" spans="1:13" ht="20.100000000000001" customHeight="1" x14ac:dyDescent="0.15">
      <c r="A106" s="1" t="s">
        <v>13</v>
      </c>
      <c r="B106" s="1" t="s">
        <v>3686</v>
      </c>
      <c r="C106" s="1" t="s">
        <v>14553</v>
      </c>
      <c r="D106" s="1" t="s">
        <v>78</v>
      </c>
      <c r="E106" s="1" t="s">
        <v>51</v>
      </c>
      <c r="F106" s="1" t="s">
        <v>179</v>
      </c>
      <c r="G106" s="1" t="s">
        <v>82</v>
      </c>
      <c r="H106" s="1" t="s">
        <v>180</v>
      </c>
      <c r="I106" s="1" t="s">
        <v>84</v>
      </c>
      <c r="J106" s="1" t="s">
        <v>7191</v>
      </c>
      <c r="K106" s="1" t="s">
        <v>14554</v>
      </c>
      <c r="L106" s="1"/>
      <c r="M106" s="20">
        <f t="shared" si="1"/>
        <v>0</v>
      </c>
    </row>
    <row r="107" spans="1:13" ht="20.100000000000001" customHeight="1" x14ac:dyDescent="0.15">
      <c r="A107" s="1" t="s">
        <v>13</v>
      </c>
      <c r="B107" s="1" t="s">
        <v>14555</v>
      </c>
      <c r="C107" s="1" t="s">
        <v>14556</v>
      </c>
      <c r="D107" s="1" t="s">
        <v>50</v>
      </c>
      <c r="E107" s="1" t="s">
        <v>51</v>
      </c>
      <c r="F107" s="1" t="s">
        <v>26832</v>
      </c>
      <c r="G107" s="1" t="s">
        <v>82</v>
      </c>
      <c r="H107" s="1" t="s">
        <v>180</v>
      </c>
      <c r="I107" s="1" t="s">
        <v>84</v>
      </c>
      <c r="J107" s="1" t="s">
        <v>7191</v>
      </c>
      <c r="K107" s="1" t="s">
        <v>14557</v>
      </c>
      <c r="L107" s="1"/>
      <c r="M107" s="20">
        <f t="shared" si="1"/>
        <v>0</v>
      </c>
    </row>
    <row r="108" spans="1:13" ht="20.100000000000001" customHeight="1" x14ac:dyDescent="0.15">
      <c r="A108" s="1" t="s">
        <v>13</v>
      </c>
      <c r="B108" s="1" t="s">
        <v>14555</v>
      </c>
      <c r="C108" s="1" t="s">
        <v>14558</v>
      </c>
      <c r="D108" s="1" t="s">
        <v>50</v>
      </c>
      <c r="E108" s="1" t="s">
        <v>51</v>
      </c>
      <c r="F108" s="1" t="s">
        <v>26832</v>
      </c>
      <c r="G108" s="1" t="s">
        <v>82</v>
      </c>
      <c r="H108" s="1" t="s">
        <v>180</v>
      </c>
      <c r="I108" s="1" t="s">
        <v>84</v>
      </c>
      <c r="J108" s="1" t="s">
        <v>7191</v>
      </c>
      <c r="K108" s="1" t="s">
        <v>14559</v>
      </c>
      <c r="L108" s="1"/>
      <c r="M108" s="20">
        <f t="shared" si="1"/>
        <v>0</v>
      </c>
    </row>
    <row r="109" spans="1:13" ht="20.100000000000001" customHeight="1" x14ac:dyDescent="0.15">
      <c r="A109" s="1" t="s">
        <v>13</v>
      </c>
      <c r="B109" s="1" t="s">
        <v>14555</v>
      </c>
      <c r="C109" s="1" t="s">
        <v>14560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121</v>
      </c>
      <c r="I109" s="1" t="s">
        <v>84</v>
      </c>
      <c r="J109" s="1" t="s">
        <v>122</v>
      </c>
      <c r="K109" s="1" t="s">
        <v>14561</v>
      </c>
      <c r="L109" s="1"/>
      <c r="M109" s="20">
        <f t="shared" si="1"/>
        <v>1</v>
      </c>
    </row>
    <row r="110" spans="1:13" ht="20.100000000000001" customHeight="1" x14ac:dyDescent="0.15">
      <c r="A110" s="1" t="s">
        <v>13</v>
      </c>
      <c r="B110" s="1" t="s">
        <v>14555</v>
      </c>
      <c r="C110" s="1" t="s">
        <v>14562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121</v>
      </c>
      <c r="I110" s="1" t="s">
        <v>84</v>
      </c>
      <c r="J110" s="1" t="s">
        <v>122</v>
      </c>
      <c r="K110" s="1" t="s">
        <v>14563</v>
      </c>
      <c r="L110" s="1"/>
      <c r="M110" s="20">
        <f t="shared" si="1"/>
        <v>1</v>
      </c>
    </row>
    <row r="111" spans="1:13" ht="39.950000000000003" customHeight="1" x14ac:dyDescent="0.15">
      <c r="A111" s="82" t="s">
        <v>27118</v>
      </c>
      <c r="B111" s="82" t="s">
        <v>27119</v>
      </c>
      <c r="C111" s="1" t="s">
        <v>14564</v>
      </c>
      <c r="D111" s="1" t="s">
        <v>78</v>
      </c>
      <c r="E111" s="1" t="s">
        <v>51</v>
      </c>
      <c r="F111" s="1" t="s">
        <v>51</v>
      </c>
      <c r="G111" s="1" t="s">
        <v>52</v>
      </c>
      <c r="H111" s="1" t="s">
        <v>121</v>
      </c>
      <c r="I111" s="1" t="s">
        <v>84</v>
      </c>
      <c r="J111" s="1" t="s">
        <v>122</v>
      </c>
      <c r="K111" s="1" t="s">
        <v>14565</v>
      </c>
      <c r="L111" s="83" t="s">
        <v>27120</v>
      </c>
      <c r="M111" s="20">
        <f t="shared" si="1"/>
        <v>1</v>
      </c>
    </row>
    <row r="112" spans="1:13" ht="20.100000000000001" customHeight="1" x14ac:dyDescent="0.15">
      <c r="A112" s="1" t="s">
        <v>13</v>
      </c>
      <c r="B112" s="1" t="s">
        <v>14566</v>
      </c>
      <c r="C112" s="1" t="s">
        <v>14567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121</v>
      </c>
      <c r="I112" s="1" t="s">
        <v>84</v>
      </c>
      <c r="J112" s="1" t="s">
        <v>122</v>
      </c>
      <c r="K112" s="1" t="s">
        <v>14568</v>
      </c>
      <c r="L112" s="1"/>
      <c r="M112" s="20">
        <f t="shared" si="1"/>
        <v>1</v>
      </c>
    </row>
    <row r="113" spans="1:13" ht="20.100000000000001" customHeight="1" x14ac:dyDescent="0.15">
      <c r="A113" s="1" t="s">
        <v>13</v>
      </c>
      <c r="B113" s="1" t="s">
        <v>14566</v>
      </c>
      <c r="C113" s="1" t="s">
        <v>14569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121</v>
      </c>
      <c r="I113" s="1" t="s">
        <v>84</v>
      </c>
      <c r="J113" s="1" t="s">
        <v>122</v>
      </c>
      <c r="K113" s="1" t="s">
        <v>14570</v>
      </c>
      <c r="L113" s="1"/>
      <c r="M113" s="20">
        <f t="shared" si="1"/>
        <v>1</v>
      </c>
    </row>
    <row r="114" spans="1:13" ht="20.100000000000001" customHeight="1" x14ac:dyDescent="0.15">
      <c r="A114" s="1" t="s">
        <v>13</v>
      </c>
      <c r="B114" s="1" t="s">
        <v>14566</v>
      </c>
      <c r="C114" s="1" t="s">
        <v>14571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121</v>
      </c>
      <c r="I114" s="1" t="s">
        <v>84</v>
      </c>
      <c r="J114" s="1" t="s">
        <v>122</v>
      </c>
      <c r="K114" s="1" t="s">
        <v>14572</v>
      </c>
      <c r="L114" s="1"/>
      <c r="M114" s="20">
        <f t="shared" si="1"/>
        <v>1</v>
      </c>
    </row>
    <row r="115" spans="1:13" ht="20.100000000000001" customHeight="1" x14ac:dyDescent="0.15">
      <c r="A115" s="1" t="s">
        <v>13</v>
      </c>
      <c r="B115" s="1" t="s">
        <v>14573</v>
      </c>
      <c r="C115" s="1" t="s">
        <v>14574</v>
      </c>
      <c r="D115" s="1" t="s">
        <v>50</v>
      </c>
      <c r="E115" s="1" t="s">
        <v>51</v>
      </c>
      <c r="F115" s="1" t="s">
        <v>51</v>
      </c>
      <c r="G115" s="1" t="s">
        <v>82</v>
      </c>
      <c r="H115" s="1" t="s">
        <v>95</v>
      </c>
      <c r="I115" s="1" t="s">
        <v>84</v>
      </c>
      <c r="J115" s="1" t="s">
        <v>96</v>
      </c>
      <c r="K115" s="1" t="s">
        <v>14575</v>
      </c>
      <c r="L115" s="1"/>
      <c r="M115" s="20">
        <f t="shared" si="1"/>
        <v>1</v>
      </c>
    </row>
    <row r="116" spans="1:13" ht="20.100000000000001" customHeight="1" x14ac:dyDescent="0.15">
      <c r="A116" s="1" t="s">
        <v>13</v>
      </c>
      <c r="B116" s="1" t="s">
        <v>14573</v>
      </c>
      <c r="C116" s="1" t="s">
        <v>14576</v>
      </c>
      <c r="D116" s="1" t="s">
        <v>50</v>
      </c>
      <c r="E116" s="1" t="s">
        <v>51</v>
      </c>
      <c r="F116" s="1" t="s">
        <v>51</v>
      </c>
      <c r="G116" s="1" t="s">
        <v>82</v>
      </c>
      <c r="H116" s="1" t="s">
        <v>95</v>
      </c>
      <c r="I116" s="1" t="s">
        <v>84</v>
      </c>
      <c r="J116" s="1" t="s">
        <v>96</v>
      </c>
      <c r="K116" s="1" t="s">
        <v>14577</v>
      </c>
      <c r="L116" s="1"/>
      <c r="M116" s="20">
        <f t="shared" si="1"/>
        <v>1</v>
      </c>
    </row>
    <row r="117" spans="1:13" ht="20.100000000000001" customHeight="1" x14ac:dyDescent="0.15">
      <c r="A117" s="1" t="s">
        <v>13</v>
      </c>
      <c r="B117" s="1" t="s">
        <v>14573</v>
      </c>
      <c r="C117" s="1" t="s">
        <v>14578</v>
      </c>
      <c r="D117" s="1" t="s">
        <v>50</v>
      </c>
      <c r="E117" s="1" t="s">
        <v>51</v>
      </c>
      <c r="F117" s="1" t="s">
        <v>51</v>
      </c>
      <c r="G117" s="1" t="s">
        <v>82</v>
      </c>
      <c r="H117" s="1" t="s">
        <v>95</v>
      </c>
      <c r="I117" s="1" t="s">
        <v>84</v>
      </c>
      <c r="J117" s="1" t="s">
        <v>96</v>
      </c>
      <c r="K117" s="1" t="s">
        <v>14579</v>
      </c>
      <c r="L117" s="1"/>
      <c r="M117" s="20">
        <f t="shared" si="1"/>
        <v>1</v>
      </c>
    </row>
    <row r="118" spans="1:13" ht="20.100000000000001" customHeight="1" x14ac:dyDescent="0.15">
      <c r="A118" s="1" t="s">
        <v>13</v>
      </c>
      <c r="B118" s="1" t="s">
        <v>14573</v>
      </c>
      <c r="C118" s="1" t="s">
        <v>14580</v>
      </c>
      <c r="D118" s="1" t="s">
        <v>50</v>
      </c>
      <c r="E118" s="1" t="s">
        <v>51</v>
      </c>
      <c r="F118" s="1" t="s">
        <v>51</v>
      </c>
      <c r="G118" s="1" t="s">
        <v>82</v>
      </c>
      <c r="H118" s="1" t="s">
        <v>95</v>
      </c>
      <c r="I118" s="1" t="s">
        <v>84</v>
      </c>
      <c r="J118" s="1" t="s">
        <v>96</v>
      </c>
      <c r="K118" s="1" t="s">
        <v>14581</v>
      </c>
      <c r="L118" s="1"/>
      <c r="M118" s="20">
        <f t="shared" si="1"/>
        <v>1</v>
      </c>
    </row>
    <row r="119" spans="1:13" ht="20.100000000000001" customHeight="1" x14ac:dyDescent="0.15">
      <c r="A119" s="1" t="s">
        <v>13</v>
      </c>
      <c r="B119" s="1" t="s">
        <v>14573</v>
      </c>
      <c r="C119" s="1" t="s">
        <v>14582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121</v>
      </c>
      <c r="I119" s="1" t="s">
        <v>84</v>
      </c>
      <c r="J119" s="1" t="s">
        <v>122</v>
      </c>
      <c r="K119" s="1" t="s">
        <v>14583</v>
      </c>
      <c r="L119" s="1"/>
      <c r="M119" s="20">
        <f t="shared" si="1"/>
        <v>1</v>
      </c>
    </row>
    <row r="120" spans="1:13" ht="20.100000000000001" customHeight="1" x14ac:dyDescent="0.15">
      <c r="A120" s="1" t="s">
        <v>13</v>
      </c>
      <c r="B120" s="1" t="s">
        <v>14573</v>
      </c>
      <c r="C120" s="1" t="s">
        <v>14584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95</v>
      </c>
      <c r="I120" s="1" t="s">
        <v>84</v>
      </c>
      <c r="J120" s="1" t="s">
        <v>96</v>
      </c>
      <c r="K120" s="1" t="s">
        <v>14585</v>
      </c>
      <c r="L120" s="1"/>
      <c r="M120" s="20">
        <f t="shared" si="1"/>
        <v>1</v>
      </c>
    </row>
    <row r="121" spans="1:13" ht="20.100000000000001" customHeight="1" x14ac:dyDescent="0.15">
      <c r="A121" s="1" t="s">
        <v>13</v>
      </c>
      <c r="B121" s="1" t="s">
        <v>14573</v>
      </c>
      <c r="C121" s="1" t="s">
        <v>14586</v>
      </c>
      <c r="D121" s="1" t="s">
        <v>78</v>
      </c>
      <c r="E121" s="1" t="s">
        <v>51</v>
      </c>
      <c r="F121" s="1" t="s">
        <v>51</v>
      </c>
      <c r="G121" s="1" t="s">
        <v>82</v>
      </c>
      <c r="H121" s="1" t="s">
        <v>95</v>
      </c>
      <c r="I121" s="1" t="s">
        <v>84</v>
      </c>
      <c r="J121" s="1" t="s">
        <v>96</v>
      </c>
      <c r="K121" s="1" t="s">
        <v>14587</v>
      </c>
      <c r="L121" s="1"/>
      <c r="M121" s="20">
        <f t="shared" si="1"/>
        <v>1</v>
      </c>
    </row>
    <row r="122" spans="1:13" ht="20.100000000000001" customHeight="1" x14ac:dyDescent="0.15">
      <c r="A122" s="1" t="s">
        <v>13</v>
      </c>
      <c r="B122" s="1" t="s">
        <v>14573</v>
      </c>
      <c r="C122" s="1" t="s">
        <v>14588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95</v>
      </c>
      <c r="I122" s="1" t="s">
        <v>84</v>
      </c>
      <c r="J122" s="1" t="s">
        <v>96</v>
      </c>
      <c r="K122" s="1" t="s">
        <v>14589</v>
      </c>
      <c r="L122" s="1"/>
      <c r="M122" s="20">
        <f t="shared" si="1"/>
        <v>1</v>
      </c>
    </row>
    <row r="123" spans="1:13" ht="20.100000000000001" customHeight="1" x14ac:dyDescent="0.15">
      <c r="A123" s="1" t="s">
        <v>13</v>
      </c>
      <c r="B123" s="1" t="s">
        <v>14573</v>
      </c>
      <c r="C123" s="1" t="s">
        <v>14590</v>
      </c>
      <c r="D123" s="1" t="s">
        <v>78</v>
      </c>
      <c r="E123" s="1" t="s">
        <v>51</v>
      </c>
      <c r="F123" s="1" t="s">
        <v>51</v>
      </c>
      <c r="G123" s="1" t="s">
        <v>82</v>
      </c>
      <c r="H123" s="1" t="s">
        <v>95</v>
      </c>
      <c r="I123" s="1" t="s">
        <v>84</v>
      </c>
      <c r="J123" s="1" t="s">
        <v>96</v>
      </c>
      <c r="K123" s="1" t="s">
        <v>14591</v>
      </c>
      <c r="L123" s="1"/>
      <c r="M123" s="20">
        <f t="shared" si="1"/>
        <v>1</v>
      </c>
    </row>
    <row r="124" spans="1:13" ht="20.100000000000001" customHeight="1" x14ac:dyDescent="0.15">
      <c r="A124" s="1" t="s">
        <v>13</v>
      </c>
      <c r="B124" s="1" t="s">
        <v>14573</v>
      </c>
      <c r="C124" s="1" t="s">
        <v>14592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95</v>
      </c>
      <c r="I124" s="1" t="s">
        <v>84</v>
      </c>
      <c r="J124" s="1" t="s">
        <v>96</v>
      </c>
      <c r="K124" s="1" t="s">
        <v>14593</v>
      </c>
      <c r="L124" s="1"/>
      <c r="M124" s="20">
        <f t="shared" si="1"/>
        <v>1</v>
      </c>
    </row>
    <row r="125" spans="1:13" ht="20.100000000000001" customHeight="1" x14ac:dyDescent="0.15">
      <c r="A125" s="1" t="s">
        <v>13</v>
      </c>
      <c r="B125" s="1" t="s">
        <v>14573</v>
      </c>
      <c r="C125" s="1" t="s">
        <v>14594</v>
      </c>
      <c r="D125" s="1" t="s">
        <v>78</v>
      </c>
      <c r="E125" s="1" t="s">
        <v>51</v>
      </c>
      <c r="F125" s="1" t="s">
        <v>179</v>
      </c>
      <c r="G125" s="1" t="s">
        <v>82</v>
      </c>
      <c r="H125" s="1" t="s">
        <v>1151</v>
      </c>
      <c r="I125" s="1" t="s">
        <v>84</v>
      </c>
      <c r="J125" s="1" t="s">
        <v>130</v>
      </c>
      <c r="K125" s="1" t="s">
        <v>14595</v>
      </c>
      <c r="L125" s="1"/>
      <c r="M125" s="20">
        <f t="shared" si="1"/>
        <v>0</v>
      </c>
    </row>
    <row r="126" spans="1:13" ht="20.100000000000001" customHeight="1" x14ac:dyDescent="0.15">
      <c r="A126" s="1" t="s">
        <v>13</v>
      </c>
      <c r="B126" s="1" t="s">
        <v>14573</v>
      </c>
      <c r="C126" s="1" t="s">
        <v>14596</v>
      </c>
      <c r="D126" s="1" t="s">
        <v>78</v>
      </c>
      <c r="E126" s="1" t="s">
        <v>51</v>
      </c>
      <c r="F126" s="1" t="s">
        <v>51</v>
      </c>
      <c r="G126" s="1" t="s">
        <v>82</v>
      </c>
      <c r="H126" s="1" t="s">
        <v>95</v>
      </c>
      <c r="I126" s="1" t="s">
        <v>84</v>
      </c>
      <c r="J126" s="1" t="s">
        <v>96</v>
      </c>
      <c r="K126" s="1" t="s">
        <v>14597</v>
      </c>
      <c r="L126" s="1"/>
      <c r="M126" s="20">
        <f t="shared" si="1"/>
        <v>1</v>
      </c>
    </row>
    <row r="127" spans="1:13" ht="20.100000000000001" customHeight="1" x14ac:dyDescent="0.15">
      <c r="A127" s="1" t="s">
        <v>13</v>
      </c>
      <c r="B127" s="1" t="s">
        <v>14573</v>
      </c>
      <c r="C127" s="1" t="s">
        <v>14598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95</v>
      </c>
      <c r="I127" s="1" t="s">
        <v>84</v>
      </c>
      <c r="J127" s="1" t="s">
        <v>96</v>
      </c>
      <c r="K127" s="1" t="s">
        <v>14599</v>
      </c>
      <c r="L127" s="1"/>
      <c r="M127" s="20">
        <f t="shared" si="1"/>
        <v>1</v>
      </c>
    </row>
    <row r="128" spans="1:13" ht="20.100000000000001" customHeight="1" x14ac:dyDescent="0.15">
      <c r="A128" s="1" t="s">
        <v>13</v>
      </c>
      <c r="B128" s="1" t="s">
        <v>14573</v>
      </c>
      <c r="C128" s="1" t="s">
        <v>14600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95</v>
      </c>
      <c r="I128" s="1" t="s">
        <v>84</v>
      </c>
      <c r="J128" s="1" t="s">
        <v>96</v>
      </c>
      <c r="K128" s="1" t="s">
        <v>14601</v>
      </c>
      <c r="L128" s="1"/>
      <c r="M128" s="20">
        <f t="shared" si="1"/>
        <v>1</v>
      </c>
    </row>
    <row r="129" spans="1:13" ht="20.100000000000001" customHeight="1" x14ac:dyDescent="0.15">
      <c r="A129" s="1" t="s">
        <v>13</v>
      </c>
      <c r="B129" s="1" t="s">
        <v>14573</v>
      </c>
      <c r="C129" s="1" t="s">
        <v>14602</v>
      </c>
      <c r="D129" s="1" t="s">
        <v>78</v>
      </c>
      <c r="E129" s="1" t="s">
        <v>51</v>
      </c>
      <c r="F129" s="1" t="s">
        <v>179</v>
      </c>
      <c r="G129" s="1" t="s">
        <v>82</v>
      </c>
      <c r="H129" s="1" t="s">
        <v>2234</v>
      </c>
      <c r="I129" s="1" t="s">
        <v>84</v>
      </c>
      <c r="J129" s="1" t="s">
        <v>7191</v>
      </c>
      <c r="K129" s="1" t="s">
        <v>14603</v>
      </c>
      <c r="L129" s="1"/>
      <c r="M129" s="20">
        <f t="shared" si="1"/>
        <v>0</v>
      </c>
    </row>
    <row r="130" spans="1:13" ht="20.100000000000001" customHeight="1" x14ac:dyDescent="0.15">
      <c r="A130" s="1" t="s">
        <v>13</v>
      </c>
      <c r="B130" s="1" t="s">
        <v>14573</v>
      </c>
      <c r="C130" s="1" t="s">
        <v>14604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95</v>
      </c>
      <c r="I130" s="1" t="s">
        <v>84</v>
      </c>
      <c r="J130" s="1" t="s">
        <v>96</v>
      </c>
      <c r="K130" s="1" t="s">
        <v>14605</v>
      </c>
      <c r="L130" s="1"/>
      <c r="M130" s="20">
        <f t="shared" si="1"/>
        <v>1</v>
      </c>
    </row>
    <row r="131" spans="1:13" ht="20.100000000000001" customHeight="1" x14ac:dyDescent="0.15">
      <c r="A131" s="1" t="s">
        <v>13</v>
      </c>
      <c r="B131" s="1" t="s">
        <v>14573</v>
      </c>
      <c r="C131" s="1" t="s">
        <v>14606</v>
      </c>
      <c r="D131" s="1" t="s">
        <v>78</v>
      </c>
      <c r="E131" s="1" t="s">
        <v>51</v>
      </c>
      <c r="F131" s="1" t="s">
        <v>51</v>
      </c>
      <c r="G131" s="1" t="s">
        <v>82</v>
      </c>
      <c r="H131" s="1" t="s">
        <v>95</v>
      </c>
      <c r="I131" s="1" t="s">
        <v>84</v>
      </c>
      <c r="J131" s="1" t="s">
        <v>96</v>
      </c>
      <c r="K131" s="1" t="s">
        <v>14607</v>
      </c>
      <c r="L131" s="1"/>
      <c r="M131" s="20">
        <f t="shared" si="1"/>
        <v>1</v>
      </c>
    </row>
    <row r="132" spans="1:13" ht="20.100000000000001" customHeight="1" x14ac:dyDescent="0.15">
      <c r="A132" s="1" t="s">
        <v>13</v>
      </c>
      <c r="B132" s="1" t="s">
        <v>14573</v>
      </c>
      <c r="C132" s="1" t="s">
        <v>14608</v>
      </c>
      <c r="D132" s="1" t="s">
        <v>78</v>
      </c>
      <c r="E132" s="1" t="s">
        <v>51</v>
      </c>
      <c r="F132" s="1" t="s">
        <v>51</v>
      </c>
      <c r="G132" s="1" t="s">
        <v>82</v>
      </c>
      <c r="H132" s="1" t="s">
        <v>95</v>
      </c>
      <c r="I132" s="1" t="s">
        <v>84</v>
      </c>
      <c r="J132" s="1" t="s">
        <v>96</v>
      </c>
      <c r="K132" s="1" t="s">
        <v>14609</v>
      </c>
      <c r="L132" s="1"/>
      <c r="M132" s="20">
        <f t="shared" si="1"/>
        <v>1</v>
      </c>
    </row>
    <row r="133" spans="1:13" ht="20.100000000000001" customHeight="1" x14ac:dyDescent="0.15">
      <c r="A133" s="1" t="s">
        <v>13</v>
      </c>
      <c r="B133" s="1" t="s">
        <v>14573</v>
      </c>
      <c r="C133" s="1" t="s">
        <v>14610</v>
      </c>
      <c r="D133" s="1" t="s">
        <v>78</v>
      </c>
      <c r="E133" s="1" t="s">
        <v>51</v>
      </c>
      <c r="F133" s="1" t="s">
        <v>51</v>
      </c>
      <c r="G133" s="1" t="s">
        <v>82</v>
      </c>
      <c r="H133" s="1" t="s">
        <v>95</v>
      </c>
      <c r="I133" s="1" t="s">
        <v>84</v>
      </c>
      <c r="J133" s="1" t="s">
        <v>96</v>
      </c>
      <c r="K133" s="1" t="s">
        <v>14611</v>
      </c>
      <c r="L133" s="1"/>
      <c r="M133" s="20">
        <f t="shared" si="1"/>
        <v>1</v>
      </c>
    </row>
    <row r="134" spans="1:13" ht="20.100000000000001" customHeight="1" x14ac:dyDescent="0.15">
      <c r="A134" s="1" t="s">
        <v>13</v>
      </c>
      <c r="B134" s="1" t="s">
        <v>14612</v>
      </c>
      <c r="C134" s="1" t="s">
        <v>14613</v>
      </c>
      <c r="D134" s="1" t="s">
        <v>50</v>
      </c>
      <c r="E134" s="1" t="s">
        <v>51</v>
      </c>
      <c r="F134" s="1" t="s">
        <v>81</v>
      </c>
      <c r="G134" s="1" t="s">
        <v>82</v>
      </c>
      <c r="H134" s="1" t="s">
        <v>1151</v>
      </c>
      <c r="I134" s="1" t="s">
        <v>84</v>
      </c>
      <c r="J134" s="1" t="s">
        <v>130</v>
      </c>
      <c r="K134" s="1" t="s">
        <v>14614</v>
      </c>
      <c r="L134" s="1"/>
      <c r="M134" s="20">
        <f t="shared" si="1"/>
        <v>0</v>
      </c>
    </row>
    <row r="135" spans="1:13" ht="20.100000000000001" customHeight="1" x14ac:dyDescent="0.15">
      <c r="A135" s="1" t="s">
        <v>13</v>
      </c>
      <c r="B135" s="1" t="s">
        <v>14612</v>
      </c>
      <c r="C135" s="1" t="s">
        <v>14615</v>
      </c>
      <c r="D135" s="1" t="s">
        <v>50</v>
      </c>
      <c r="E135" s="1" t="s">
        <v>51</v>
      </c>
      <c r="F135" s="1" t="s">
        <v>51</v>
      </c>
      <c r="G135" s="1" t="s">
        <v>82</v>
      </c>
      <c r="H135" s="1" t="s">
        <v>95</v>
      </c>
      <c r="I135" s="1" t="s">
        <v>84</v>
      </c>
      <c r="J135" s="1" t="s">
        <v>96</v>
      </c>
      <c r="K135" s="1" t="s">
        <v>14616</v>
      </c>
      <c r="L135" s="1"/>
      <c r="M135" s="20">
        <f t="shared" si="1"/>
        <v>1</v>
      </c>
    </row>
    <row r="136" spans="1:13" ht="20.100000000000001" customHeight="1" x14ac:dyDescent="0.15">
      <c r="A136" s="1" t="s">
        <v>13</v>
      </c>
      <c r="B136" s="1" t="s">
        <v>14612</v>
      </c>
      <c r="C136" s="1" t="s">
        <v>14617</v>
      </c>
      <c r="D136" s="1" t="s">
        <v>50</v>
      </c>
      <c r="E136" s="1" t="s">
        <v>51</v>
      </c>
      <c r="F136" s="1" t="s">
        <v>51</v>
      </c>
      <c r="G136" s="1" t="s">
        <v>82</v>
      </c>
      <c r="H136" s="1" t="s">
        <v>95</v>
      </c>
      <c r="I136" s="1" t="s">
        <v>84</v>
      </c>
      <c r="J136" s="1" t="s">
        <v>96</v>
      </c>
      <c r="K136" s="1" t="s">
        <v>14618</v>
      </c>
      <c r="L136" s="1"/>
      <c r="M136" s="20">
        <f t="shared" ref="M136:M199" si="2">IF(F136="○",1,0)</f>
        <v>1</v>
      </c>
    </row>
    <row r="137" spans="1:13" ht="20.100000000000001" customHeight="1" x14ac:dyDescent="0.15">
      <c r="A137" s="1" t="s">
        <v>13</v>
      </c>
      <c r="B137" s="1" t="s">
        <v>14612</v>
      </c>
      <c r="C137" s="1" t="s">
        <v>14619</v>
      </c>
      <c r="D137" s="1" t="s">
        <v>50</v>
      </c>
      <c r="E137" s="1" t="s">
        <v>51</v>
      </c>
      <c r="F137" s="1" t="s">
        <v>51</v>
      </c>
      <c r="G137" s="1" t="s">
        <v>82</v>
      </c>
      <c r="H137" s="1" t="s">
        <v>95</v>
      </c>
      <c r="I137" s="1" t="s">
        <v>84</v>
      </c>
      <c r="J137" s="1" t="s">
        <v>96</v>
      </c>
      <c r="K137" s="1" t="s">
        <v>14620</v>
      </c>
      <c r="L137" s="1"/>
      <c r="M137" s="20">
        <f t="shared" si="2"/>
        <v>1</v>
      </c>
    </row>
    <row r="138" spans="1:13" ht="20.100000000000001" customHeight="1" x14ac:dyDescent="0.15">
      <c r="A138" s="1" t="s">
        <v>13</v>
      </c>
      <c r="B138" s="1" t="s">
        <v>14612</v>
      </c>
      <c r="C138" s="1" t="s">
        <v>14621</v>
      </c>
      <c r="D138" s="1" t="s">
        <v>50</v>
      </c>
      <c r="E138" s="1" t="s">
        <v>51</v>
      </c>
      <c r="F138" s="1" t="s">
        <v>51</v>
      </c>
      <c r="G138" s="1" t="s">
        <v>82</v>
      </c>
      <c r="H138" s="1" t="s">
        <v>95</v>
      </c>
      <c r="I138" s="1" t="s">
        <v>84</v>
      </c>
      <c r="J138" s="1" t="s">
        <v>96</v>
      </c>
      <c r="K138" s="1" t="s">
        <v>14622</v>
      </c>
      <c r="L138" s="1"/>
      <c r="M138" s="20">
        <f t="shared" si="2"/>
        <v>1</v>
      </c>
    </row>
    <row r="139" spans="1:13" ht="20.100000000000001" customHeight="1" x14ac:dyDescent="0.15">
      <c r="A139" s="1" t="s">
        <v>13</v>
      </c>
      <c r="B139" s="1" t="s">
        <v>14612</v>
      </c>
      <c r="C139" s="1" t="s">
        <v>14623</v>
      </c>
      <c r="D139" s="1" t="s">
        <v>50</v>
      </c>
      <c r="E139" s="1" t="s">
        <v>51</v>
      </c>
      <c r="F139" s="1" t="s">
        <v>51</v>
      </c>
      <c r="G139" s="1" t="s">
        <v>82</v>
      </c>
      <c r="H139" s="1" t="s">
        <v>95</v>
      </c>
      <c r="I139" s="1" t="s">
        <v>84</v>
      </c>
      <c r="J139" s="1" t="s">
        <v>96</v>
      </c>
      <c r="K139" s="1" t="s">
        <v>14624</v>
      </c>
      <c r="L139" s="1"/>
      <c r="M139" s="20">
        <f t="shared" si="2"/>
        <v>1</v>
      </c>
    </row>
    <row r="140" spans="1:13" ht="20.100000000000001" customHeight="1" x14ac:dyDescent="0.15">
      <c r="A140" s="1" t="s">
        <v>13</v>
      </c>
      <c r="B140" s="1" t="s">
        <v>14612</v>
      </c>
      <c r="C140" s="1" t="s">
        <v>14625</v>
      </c>
      <c r="D140" s="1" t="s">
        <v>50</v>
      </c>
      <c r="E140" s="1" t="s">
        <v>51</v>
      </c>
      <c r="F140" s="1" t="s">
        <v>51</v>
      </c>
      <c r="G140" s="1" t="s">
        <v>82</v>
      </c>
      <c r="H140" s="1" t="s">
        <v>95</v>
      </c>
      <c r="I140" s="1" t="s">
        <v>84</v>
      </c>
      <c r="J140" s="1" t="s">
        <v>96</v>
      </c>
      <c r="K140" s="1" t="s">
        <v>14626</v>
      </c>
      <c r="L140" s="1"/>
      <c r="M140" s="20">
        <f t="shared" si="2"/>
        <v>1</v>
      </c>
    </row>
    <row r="141" spans="1:13" ht="20.100000000000001" customHeight="1" x14ac:dyDescent="0.15">
      <c r="A141" s="1" t="s">
        <v>13</v>
      </c>
      <c r="B141" s="1" t="s">
        <v>14612</v>
      </c>
      <c r="C141" s="1" t="s">
        <v>14627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95</v>
      </c>
      <c r="I141" s="1" t="s">
        <v>84</v>
      </c>
      <c r="J141" s="1" t="s">
        <v>96</v>
      </c>
      <c r="K141" s="1" t="s">
        <v>14628</v>
      </c>
      <c r="L141" s="1"/>
      <c r="M141" s="20">
        <f t="shared" si="2"/>
        <v>1</v>
      </c>
    </row>
    <row r="142" spans="1:13" ht="20.100000000000001" customHeight="1" x14ac:dyDescent="0.15">
      <c r="A142" s="1" t="s">
        <v>13</v>
      </c>
      <c r="B142" s="1" t="s">
        <v>14612</v>
      </c>
      <c r="C142" s="1" t="s">
        <v>14629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95</v>
      </c>
      <c r="I142" s="1" t="s">
        <v>84</v>
      </c>
      <c r="J142" s="1" t="s">
        <v>96</v>
      </c>
      <c r="K142" s="1" t="s">
        <v>14630</v>
      </c>
      <c r="L142" s="1"/>
      <c r="M142" s="20">
        <f t="shared" si="2"/>
        <v>1</v>
      </c>
    </row>
    <row r="143" spans="1:13" ht="20.100000000000001" customHeight="1" x14ac:dyDescent="0.15">
      <c r="A143" s="1" t="s">
        <v>13</v>
      </c>
      <c r="B143" s="1" t="s">
        <v>14612</v>
      </c>
      <c r="C143" s="1" t="s">
        <v>14631</v>
      </c>
      <c r="D143" s="1" t="s">
        <v>50</v>
      </c>
      <c r="E143" s="1" t="s">
        <v>51</v>
      </c>
      <c r="F143" s="1" t="s">
        <v>51</v>
      </c>
      <c r="G143" s="1" t="s">
        <v>82</v>
      </c>
      <c r="H143" s="1" t="s">
        <v>95</v>
      </c>
      <c r="I143" s="1" t="s">
        <v>84</v>
      </c>
      <c r="J143" s="1" t="s">
        <v>96</v>
      </c>
      <c r="K143" s="1" t="s">
        <v>14632</v>
      </c>
      <c r="L143" s="1"/>
      <c r="M143" s="20">
        <f t="shared" si="2"/>
        <v>1</v>
      </c>
    </row>
    <row r="144" spans="1:13" ht="20.100000000000001" customHeight="1" x14ac:dyDescent="0.15">
      <c r="A144" s="1" t="s">
        <v>13</v>
      </c>
      <c r="B144" s="1" t="s">
        <v>14612</v>
      </c>
      <c r="C144" s="1" t="s">
        <v>14633</v>
      </c>
      <c r="D144" s="1" t="s">
        <v>50</v>
      </c>
      <c r="E144" s="1" t="s">
        <v>51</v>
      </c>
      <c r="F144" s="1" t="s">
        <v>51</v>
      </c>
      <c r="G144" s="1" t="s">
        <v>82</v>
      </c>
      <c r="H144" s="1" t="s">
        <v>95</v>
      </c>
      <c r="I144" s="1" t="s">
        <v>84</v>
      </c>
      <c r="J144" s="1" t="s">
        <v>96</v>
      </c>
      <c r="K144" s="1" t="s">
        <v>14634</v>
      </c>
      <c r="L144" s="1"/>
      <c r="M144" s="20">
        <f t="shared" si="2"/>
        <v>1</v>
      </c>
    </row>
    <row r="145" spans="1:13" ht="20.100000000000001" customHeight="1" x14ac:dyDescent="0.15">
      <c r="A145" s="1" t="s">
        <v>13</v>
      </c>
      <c r="B145" s="1" t="s">
        <v>14612</v>
      </c>
      <c r="C145" s="1" t="s">
        <v>14635</v>
      </c>
      <c r="D145" s="1" t="s">
        <v>50</v>
      </c>
      <c r="E145" s="1" t="s">
        <v>51</v>
      </c>
      <c r="F145" s="1" t="s">
        <v>51</v>
      </c>
      <c r="G145" s="1" t="s">
        <v>82</v>
      </c>
      <c r="H145" s="1" t="s">
        <v>95</v>
      </c>
      <c r="I145" s="1" t="s">
        <v>84</v>
      </c>
      <c r="J145" s="1" t="s">
        <v>96</v>
      </c>
      <c r="K145" s="1" t="s">
        <v>14636</v>
      </c>
      <c r="L145" s="1"/>
      <c r="M145" s="20">
        <f t="shared" si="2"/>
        <v>1</v>
      </c>
    </row>
    <row r="146" spans="1:13" ht="20.100000000000001" customHeight="1" x14ac:dyDescent="0.15">
      <c r="A146" s="1" t="s">
        <v>13</v>
      </c>
      <c r="B146" s="1" t="s">
        <v>14612</v>
      </c>
      <c r="C146" s="1" t="s">
        <v>14637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95</v>
      </c>
      <c r="I146" s="1" t="s">
        <v>84</v>
      </c>
      <c r="J146" s="1" t="s">
        <v>96</v>
      </c>
      <c r="K146" s="1" t="s">
        <v>14638</v>
      </c>
      <c r="L146" s="1"/>
      <c r="M146" s="20">
        <f t="shared" si="2"/>
        <v>1</v>
      </c>
    </row>
    <row r="147" spans="1:13" ht="20.100000000000001" customHeight="1" x14ac:dyDescent="0.15">
      <c r="A147" s="1" t="s">
        <v>13</v>
      </c>
      <c r="B147" s="1" t="s">
        <v>14612</v>
      </c>
      <c r="C147" s="1" t="s">
        <v>14639</v>
      </c>
      <c r="D147" s="1" t="s">
        <v>78</v>
      </c>
      <c r="E147" s="1" t="s">
        <v>51</v>
      </c>
      <c r="F147" s="1" t="s">
        <v>51</v>
      </c>
      <c r="G147" s="1" t="s">
        <v>82</v>
      </c>
      <c r="H147" s="1" t="s">
        <v>95</v>
      </c>
      <c r="I147" s="1" t="s">
        <v>84</v>
      </c>
      <c r="J147" s="1" t="s">
        <v>96</v>
      </c>
      <c r="K147" s="1" t="s">
        <v>14640</v>
      </c>
      <c r="L147" s="1"/>
      <c r="M147" s="20">
        <f t="shared" si="2"/>
        <v>1</v>
      </c>
    </row>
    <row r="148" spans="1:13" ht="20.100000000000001" customHeight="1" x14ac:dyDescent="0.15">
      <c r="A148" s="1" t="s">
        <v>13</v>
      </c>
      <c r="B148" s="1" t="s">
        <v>14612</v>
      </c>
      <c r="C148" s="1" t="s">
        <v>14641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121</v>
      </c>
      <c r="I148" s="1" t="s">
        <v>84</v>
      </c>
      <c r="J148" s="1" t="s">
        <v>122</v>
      </c>
      <c r="K148" s="1" t="s">
        <v>14642</v>
      </c>
      <c r="L148" s="1"/>
      <c r="M148" s="20">
        <f t="shared" si="2"/>
        <v>1</v>
      </c>
    </row>
    <row r="149" spans="1:13" ht="20.100000000000001" customHeight="1" x14ac:dyDescent="0.15">
      <c r="A149" s="1" t="s">
        <v>13</v>
      </c>
      <c r="B149" s="1" t="s">
        <v>14612</v>
      </c>
      <c r="C149" s="1" t="s">
        <v>14643</v>
      </c>
      <c r="D149" s="1" t="s">
        <v>78</v>
      </c>
      <c r="E149" s="1" t="s">
        <v>51</v>
      </c>
      <c r="F149" s="1" t="s">
        <v>179</v>
      </c>
      <c r="G149" s="1" t="s">
        <v>82</v>
      </c>
      <c r="H149" s="1" t="s">
        <v>1151</v>
      </c>
      <c r="I149" s="1" t="s">
        <v>84</v>
      </c>
      <c r="J149" s="1" t="s">
        <v>130</v>
      </c>
      <c r="K149" s="1" t="s">
        <v>14644</v>
      </c>
      <c r="L149" s="1"/>
      <c r="M149" s="20">
        <f t="shared" si="2"/>
        <v>0</v>
      </c>
    </row>
    <row r="150" spans="1:13" ht="20.100000000000001" customHeight="1" x14ac:dyDescent="0.15">
      <c r="A150" s="1" t="s">
        <v>13</v>
      </c>
      <c r="B150" s="1" t="s">
        <v>14612</v>
      </c>
      <c r="C150" s="1" t="s">
        <v>14645</v>
      </c>
      <c r="D150" s="1" t="s">
        <v>78</v>
      </c>
      <c r="E150" s="1" t="s">
        <v>51</v>
      </c>
      <c r="F150" s="1" t="s">
        <v>179</v>
      </c>
      <c r="G150" s="1" t="s">
        <v>82</v>
      </c>
      <c r="H150" s="1" t="s">
        <v>1151</v>
      </c>
      <c r="I150" s="1" t="s">
        <v>84</v>
      </c>
      <c r="J150" s="1" t="s">
        <v>130</v>
      </c>
      <c r="K150" s="1" t="s">
        <v>14646</v>
      </c>
      <c r="L150" s="1"/>
      <c r="M150" s="20">
        <f t="shared" si="2"/>
        <v>0</v>
      </c>
    </row>
    <row r="151" spans="1:13" ht="20.100000000000001" customHeight="1" x14ac:dyDescent="0.15">
      <c r="A151" s="1" t="s">
        <v>13</v>
      </c>
      <c r="B151" s="1" t="s">
        <v>14612</v>
      </c>
      <c r="C151" s="1" t="s">
        <v>14647</v>
      </c>
      <c r="D151" s="1" t="s">
        <v>78</v>
      </c>
      <c r="E151" s="1" t="s">
        <v>51</v>
      </c>
      <c r="F151" s="1" t="s">
        <v>51</v>
      </c>
      <c r="G151" s="1" t="s">
        <v>52</v>
      </c>
      <c r="H151" s="1" t="s">
        <v>121</v>
      </c>
      <c r="I151" s="1" t="s">
        <v>84</v>
      </c>
      <c r="J151" s="1" t="s">
        <v>122</v>
      </c>
      <c r="K151" s="1" t="s">
        <v>14648</v>
      </c>
      <c r="L151" s="1"/>
      <c r="M151" s="20">
        <f t="shared" si="2"/>
        <v>1</v>
      </c>
    </row>
    <row r="152" spans="1:13" ht="20.100000000000001" customHeight="1" x14ac:dyDescent="0.15">
      <c r="A152" s="1" t="s">
        <v>13</v>
      </c>
      <c r="B152" s="1" t="s">
        <v>14612</v>
      </c>
      <c r="C152" s="1" t="s">
        <v>14649</v>
      </c>
      <c r="D152" s="1" t="s">
        <v>78</v>
      </c>
      <c r="E152" s="1" t="s">
        <v>51</v>
      </c>
      <c r="F152" s="1" t="s">
        <v>179</v>
      </c>
      <c r="G152" s="1" t="s">
        <v>82</v>
      </c>
      <c r="H152" s="1" t="s">
        <v>1151</v>
      </c>
      <c r="I152" s="1" t="s">
        <v>84</v>
      </c>
      <c r="J152" s="1" t="s">
        <v>130</v>
      </c>
      <c r="K152" s="1" t="s">
        <v>14650</v>
      </c>
      <c r="L152" s="1"/>
      <c r="M152" s="20">
        <f t="shared" si="2"/>
        <v>0</v>
      </c>
    </row>
    <row r="153" spans="1:13" ht="20.100000000000001" customHeight="1" x14ac:dyDescent="0.15">
      <c r="A153" s="1" t="s">
        <v>13</v>
      </c>
      <c r="B153" s="1" t="s">
        <v>14612</v>
      </c>
      <c r="C153" s="1" t="s">
        <v>14651</v>
      </c>
      <c r="D153" s="1" t="s">
        <v>78</v>
      </c>
      <c r="E153" s="1" t="s">
        <v>51</v>
      </c>
      <c r="F153" s="1" t="s">
        <v>179</v>
      </c>
      <c r="G153" s="1" t="s">
        <v>82</v>
      </c>
      <c r="H153" s="1" t="s">
        <v>1151</v>
      </c>
      <c r="I153" s="1" t="s">
        <v>84</v>
      </c>
      <c r="J153" s="1" t="s">
        <v>130</v>
      </c>
      <c r="K153" s="1" t="s">
        <v>14652</v>
      </c>
      <c r="L153" s="1"/>
      <c r="M153" s="20">
        <f t="shared" si="2"/>
        <v>0</v>
      </c>
    </row>
    <row r="154" spans="1:13" ht="20.100000000000001" customHeight="1" x14ac:dyDescent="0.15">
      <c r="A154" s="1" t="s">
        <v>13</v>
      </c>
      <c r="B154" s="1" t="s">
        <v>14612</v>
      </c>
      <c r="C154" s="1" t="s">
        <v>14653</v>
      </c>
      <c r="D154" s="1" t="s">
        <v>78</v>
      </c>
      <c r="E154" s="1" t="s">
        <v>51</v>
      </c>
      <c r="F154" s="1" t="s">
        <v>51</v>
      </c>
      <c r="G154" s="1" t="s">
        <v>82</v>
      </c>
      <c r="H154" s="1" t="s">
        <v>95</v>
      </c>
      <c r="I154" s="1" t="s">
        <v>84</v>
      </c>
      <c r="J154" s="1" t="s">
        <v>96</v>
      </c>
      <c r="K154" s="1" t="s">
        <v>14654</v>
      </c>
      <c r="L154" s="1"/>
      <c r="M154" s="20">
        <f t="shared" si="2"/>
        <v>1</v>
      </c>
    </row>
    <row r="155" spans="1:13" ht="20.100000000000001" customHeight="1" x14ac:dyDescent="0.15">
      <c r="A155" s="1" t="s">
        <v>13</v>
      </c>
      <c r="B155" s="1" t="s">
        <v>14612</v>
      </c>
      <c r="C155" s="1" t="s">
        <v>14655</v>
      </c>
      <c r="D155" s="1" t="s">
        <v>78</v>
      </c>
      <c r="E155" s="1" t="s">
        <v>51</v>
      </c>
      <c r="F155" s="1" t="s">
        <v>51</v>
      </c>
      <c r="G155" s="1" t="s">
        <v>52</v>
      </c>
      <c r="H155" s="1" t="s">
        <v>121</v>
      </c>
      <c r="I155" s="1" t="s">
        <v>84</v>
      </c>
      <c r="J155" s="1" t="s">
        <v>122</v>
      </c>
      <c r="K155" s="1" t="s">
        <v>14656</v>
      </c>
      <c r="L155" s="1"/>
      <c r="M155" s="20">
        <f t="shared" si="2"/>
        <v>1</v>
      </c>
    </row>
    <row r="156" spans="1:13" ht="20.100000000000001" customHeight="1" x14ac:dyDescent="0.15">
      <c r="A156" s="1" t="s">
        <v>13</v>
      </c>
      <c r="B156" s="1" t="s">
        <v>14612</v>
      </c>
      <c r="C156" s="1" t="s">
        <v>14657</v>
      </c>
      <c r="D156" s="1" t="s">
        <v>78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84</v>
      </c>
      <c r="J156" s="1" t="s">
        <v>122</v>
      </c>
      <c r="K156" s="1" t="s">
        <v>14658</v>
      </c>
      <c r="L156" s="1"/>
      <c r="M156" s="20">
        <f t="shared" si="2"/>
        <v>1</v>
      </c>
    </row>
    <row r="157" spans="1:13" ht="20.100000000000001" customHeight="1" x14ac:dyDescent="0.15">
      <c r="A157" s="1" t="s">
        <v>13</v>
      </c>
      <c r="B157" s="1" t="s">
        <v>14612</v>
      </c>
      <c r="C157" s="1" t="s">
        <v>14659</v>
      </c>
      <c r="D157" s="1" t="s">
        <v>78</v>
      </c>
      <c r="E157" s="1" t="s">
        <v>51</v>
      </c>
      <c r="F157" s="1" t="s">
        <v>179</v>
      </c>
      <c r="G157" s="1" t="s">
        <v>82</v>
      </c>
      <c r="H157" s="1" t="s">
        <v>1151</v>
      </c>
      <c r="I157" s="1" t="s">
        <v>84</v>
      </c>
      <c r="J157" s="1" t="s">
        <v>130</v>
      </c>
      <c r="K157" s="1" t="s">
        <v>14660</v>
      </c>
      <c r="L157" s="1"/>
      <c r="M157" s="20">
        <f t="shared" si="2"/>
        <v>0</v>
      </c>
    </row>
    <row r="158" spans="1:13" ht="20.100000000000001" customHeight="1" x14ac:dyDescent="0.15">
      <c r="A158" s="1" t="s">
        <v>13</v>
      </c>
      <c r="B158" s="1" t="s">
        <v>14612</v>
      </c>
      <c r="C158" s="1" t="s">
        <v>14661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121</v>
      </c>
      <c r="I158" s="1" t="s">
        <v>84</v>
      </c>
      <c r="J158" s="1" t="s">
        <v>122</v>
      </c>
      <c r="K158" s="1" t="s">
        <v>14662</v>
      </c>
      <c r="L158" s="1"/>
      <c r="M158" s="20">
        <f t="shared" si="2"/>
        <v>1</v>
      </c>
    </row>
    <row r="159" spans="1:13" ht="20.100000000000001" customHeight="1" x14ac:dyDescent="0.15">
      <c r="A159" s="1" t="s">
        <v>13</v>
      </c>
      <c r="B159" s="1" t="s">
        <v>14612</v>
      </c>
      <c r="C159" s="1" t="s">
        <v>14663</v>
      </c>
      <c r="D159" s="1" t="s">
        <v>78</v>
      </c>
      <c r="E159" s="1" t="s">
        <v>51</v>
      </c>
      <c r="F159" s="1" t="s">
        <v>51</v>
      </c>
      <c r="G159" s="1" t="s">
        <v>52</v>
      </c>
      <c r="H159" s="1" t="s">
        <v>121</v>
      </c>
      <c r="I159" s="1" t="s">
        <v>84</v>
      </c>
      <c r="J159" s="1" t="s">
        <v>122</v>
      </c>
      <c r="K159" s="1" t="s">
        <v>14664</v>
      </c>
      <c r="L159" s="1"/>
      <c r="M159" s="20">
        <f t="shared" si="2"/>
        <v>1</v>
      </c>
    </row>
    <row r="160" spans="1:13" ht="20.100000000000001" customHeight="1" x14ac:dyDescent="0.15">
      <c r="A160" s="1" t="s">
        <v>13</v>
      </c>
      <c r="B160" s="1" t="s">
        <v>14612</v>
      </c>
      <c r="C160" s="1" t="s">
        <v>14665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84</v>
      </c>
      <c r="J160" s="1" t="s">
        <v>122</v>
      </c>
      <c r="K160" s="1" t="s">
        <v>14666</v>
      </c>
      <c r="L160" s="1"/>
      <c r="M160" s="20">
        <f t="shared" si="2"/>
        <v>1</v>
      </c>
    </row>
    <row r="161" spans="1:13" ht="20.100000000000001" customHeight="1" x14ac:dyDescent="0.15">
      <c r="A161" s="1" t="s">
        <v>13</v>
      </c>
      <c r="B161" s="1" t="s">
        <v>14612</v>
      </c>
      <c r="C161" s="1" t="s">
        <v>14667</v>
      </c>
      <c r="D161" s="1" t="s">
        <v>78</v>
      </c>
      <c r="E161" s="1" t="s">
        <v>51</v>
      </c>
      <c r="F161" s="1" t="s">
        <v>51</v>
      </c>
      <c r="G161" s="1" t="s">
        <v>82</v>
      </c>
      <c r="H161" s="1" t="s">
        <v>95</v>
      </c>
      <c r="I161" s="1" t="s">
        <v>84</v>
      </c>
      <c r="J161" s="1" t="s">
        <v>96</v>
      </c>
      <c r="K161" s="1" t="s">
        <v>14668</v>
      </c>
      <c r="L161" s="1"/>
      <c r="M161" s="20">
        <f t="shared" si="2"/>
        <v>1</v>
      </c>
    </row>
    <row r="162" spans="1:13" ht="20.100000000000001" customHeight="1" x14ac:dyDescent="0.15">
      <c r="A162" s="1" t="s">
        <v>13</v>
      </c>
      <c r="B162" s="1" t="s">
        <v>14612</v>
      </c>
      <c r="C162" s="1" t="s">
        <v>14669</v>
      </c>
      <c r="D162" s="1" t="s">
        <v>78</v>
      </c>
      <c r="E162" s="1" t="s">
        <v>51</v>
      </c>
      <c r="F162" s="1" t="s">
        <v>51</v>
      </c>
      <c r="G162" s="1" t="s">
        <v>82</v>
      </c>
      <c r="H162" s="1" t="s">
        <v>95</v>
      </c>
      <c r="I162" s="1" t="s">
        <v>84</v>
      </c>
      <c r="J162" s="1" t="s">
        <v>96</v>
      </c>
      <c r="K162" s="1" t="s">
        <v>14670</v>
      </c>
      <c r="L162" s="1"/>
      <c r="M162" s="20">
        <f t="shared" si="2"/>
        <v>1</v>
      </c>
    </row>
    <row r="163" spans="1:13" ht="20.100000000000001" customHeight="1" x14ac:dyDescent="0.15">
      <c r="A163" s="1" t="s">
        <v>13</v>
      </c>
      <c r="B163" s="1" t="s">
        <v>14612</v>
      </c>
      <c r="C163" s="1" t="s">
        <v>14671</v>
      </c>
      <c r="D163" s="1" t="s">
        <v>78</v>
      </c>
      <c r="E163" s="1" t="s">
        <v>51</v>
      </c>
      <c r="F163" s="1" t="s">
        <v>179</v>
      </c>
      <c r="G163" s="1" t="s">
        <v>82</v>
      </c>
      <c r="H163" s="1" t="s">
        <v>1151</v>
      </c>
      <c r="I163" s="1" t="s">
        <v>84</v>
      </c>
      <c r="J163" s="1" t="s">
        <v>130</v>
      </c>
      <c r="K163" s="1" t="s">
        <v>14672</v>
      </c>
      <c r="L163" s="1"/>
      <c r="M163" s="20">
        <f t="shared" si="2"/>
        <v>0</v>
      </c>
    </row>
    <row r="164" spans="1:13" ht="20.100000000000001" customHeight="1" x14ac:dyDescent="0.15">
      <c r="A164" s="1" t="s">
        <v>13</v>
      </c>
      <c r="B164" s="1" t="s">
        <v>14612</v>
      </c>
      <c r="C164" s="1" t="s">
        <v>14673</v>
      </c>
      <c r="D164" s="1" t="s">
        <v>78</v>
      </c>
      <c r="E164" s="1" t="s">
        <v>51</v>
      </c>
      <c r="F164" s="1" t="s">
        <v>179</v>
      </c>
      <c r="G164" s="1" t="s">
        <v>82</v>
      </c>
      <c r="H164" s="1" t="s">
        <v>1151</v>
      </c>
      <c r="I164" s="1" t="s">
        <v>84</v>
      </c>
      <c r="J164" s="1" t="s">
        <v>130</v>
      </c>
      <c r="K164" s="1" t="s">
        <v>14674</v>
      </c>
      <c r="L164" s="1"/>
      <c r="M164" s="20">
        <f t="shared" si="2"/>
        <v>0</v>
      </c>
    </row>
    <row r="165" spans="1:13" ht="20.100000000000001" customHeight="1" x14ac:dyDescent="0.15">
      <c r="A165" s="1" t="s">
        <v>13</v>
      </c>
      <c r="B165" s="1" t="s">
        <v>14612</v>
      </c>
      <c r="C165" s="1" t="s">
        <v>14675</v>
      </c>
      <c r="D165" s="1" t="s">
        <v>78</v>
      </c>
      <c r="E165" s="1" t="s">
        <v>51</v>
      </c>
      <c r="F165" s="1" t="s">
        <v>179</v>
      </c>
      <c r="G165" s="1" t="s">
        <v>82</v>
      </c>
      <c r="H165" s="1" t="s">
        <v>1151</v>
      </c>
      <c r="I165" s="1" t="s">
        <v>84</v>
      </c>
      <c r="J165" s="1" t="s">
        <v>130</v>
      </c>
      <c r="K165" s="1" t="s">
        <v>14676</v>
      </c>
      <c r="L165" s="1"/>
      <c r="M165" s="20">
        <f t="shared" si="2"/>
        <v>0</v>
      </c>
    </row>
    <row r="166" spans="1:13" ht="20.100000000000001" customHeight="1" x14ac:dyDescent="0.15">
      <c r="A166" s="1" t="s">
        <v>13</v>
      </c>
      <c r="B166" s="1" t="s">
        <v>14612</v>
      </c>
      <c r="C166" s="1" t="s">
        <v>14677</v>
      </c>
      <c r="D166" s="1" t="s">
        <v>78</v>
      </c>
      <c r="E166" s="1" t="s">
        <v>51</v>
      </c>
      <c r="F166" s="1" t="s">
        <v>179</v>
      </c>
      <c r="G166" s="1" t="s">
        <v>82</v>
      </c>
      <c r="H166" s="1" t="s">
        <v>1151</v>
      </c>
      <c r="I166" s="1" t="s">
        <v>84</v>
      </c>
      <c r="J166" s="1" t="s">
        <v>130</v>
      </c>
      <c r="K166" s="1" t="s">
        <v>14678</v>
      </c>
      <c r="L166" s="1"/>
      <c r="M166" s="20">
        <f t="shared" si="2"/>
        <v>0</v>
      </c>
    </row>
    <row r="167" spans="1:13" ht="20.100000000000001" customHeight="1" x14ac:dyDescent="0.15">
      <c r="A167" s="1" t="s">
        <v>13</v>
      </c>
      <c r="B167" s="1" t="s">
        <v>14612</v>
      </c>
      <c r="C167" s="1" t="s">
        <v>14679</v>
      </c>
      <c r="D167" s="1" t="s">
        <v>78</v>
      </c>
      <c r="E167" s="1" t="s">
        <v>51</v>
      </c>
      <c r="F167" s="1" t="s">
        <v>179</v>
      </c>
      <c r="G167" s="1" t="s">
        <v>82</v>
      </c>
      <c r="H167" s="1" t="s">
        <v>1151</v>
      </c>
      <c r="I167" s="1" t="s">
        <v>84</v>
      </c>
      <c r="J167" s="1" t="s">
        <v>130</v>
      </c>
      <c r="K167" s="1" t="s">
        <v>14680</v>
      </c>
      <c r="L167" s="1"/>
      <c r="M167" s="20">
        <f t="shared" si="2"/>
        <v>0</v>
      </c>
    </row>
    <row r="168" spans="1:13" ht="20.100000000000001" customHeight="1" x14ac:dyDescent="0.15">
      <c r="A168" s="1" t="s">
        <v>13</v>
      </c>
      <c r="B168" s="1" t="s">
        <v>14612</v>
      </c>
      <c r="C168" s="1" t="s">
        <v>14681</v>
      </c>
      <c r="D168" s="1" t="s">
        <v>78</v>
      </c>
      <c r="E168" s="1" t="s">
        <v>51</v>
      </c>
      <c r="F168" s="1" t="s">
        <v>179</v>
      </c>
      <c r="G168" s="1" t="s">
        <v>82</v>
      </c>
      <c r="H168" s="1" t="s">
        <v>1151</v>
      </c>
      <c r="I168" s="1" t="s">
        <v>84</v>
      </c>
      <c r="J168" s="1" t="s">
        <v>130</v>
      </c>
      <c r="K168" s="1" t="s">
        <v>14682</v>
      </c>
      <c r="L168" s="1"/>
      <c r="M168" s="20">
        <f t="shared" si="2"/>
        <v>0</v>
      </c>
    </row>
    <row r="169" spans="1:13" ht="20.100000000000001" customHeight="1" x14ac:dyDescent="0.15">
      <c r="A169" s="1" t="s">
        <v>13</v>
      </c>
      <c r="B169" s="1" t="s">
        <v>14612</v>
      </c>
      <c r="C169" s="1" t="s">
        <v>14683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95</v>
      </c>
      <c r="I169" s="1" t="s">
        <v>84</v>
      </c>
      <c r="J169" s="1" t="s">
        <v>96</v>
      </c>
      <c r="K169" s="1" t="s">
        <v>14684</v>
      </c>
      <c r="L169" s="1"/>
      <c r="M169" s="20">
        <f t="shared" si="2"/>
        <v>1</v>
      </c>
    </row>
    <row r="170" spans="1:13" ht="20.100000000000001" customHeight="1" x14ac:dyDescent="0.15">
      <c r="A170" s="1" t="s">
        <v>13</v>
      </c>
      <c r="B170" s="1" t="s">
        <v>14612</v>
      </c>
      <c r="C170" s="1" t="s">
        <v>14685</v>
      </c>
      <c r="D170" s="1" t="s">
        <v>78</v>
      </c>
      <c r="E170" s="1" t="s">
        <v>51</v>
      </c>
      <c r="F170" s="1" t="s">
        <v>51</v>
      </c>
      <c r="G170" s="1" t="s">
        <v>82</v>
      </c>
      <c r="H170" s="1" t="s">
        <v>95</v>
      </c>
      <c r="I170" s="1" t="s">
        <v>84</v>
      </c>
      <c r="J170" s="1" t="s">
        <v>96</v>
      </c>
      <c r="K170" s="1" t="s">
        <v>14686</v>
      </c>
      <c r="L170" s="1"/>
      <c r="M170" s="20">
        <f t="shared" si="2"/>
        <v>1</v>
      </c>
    </row>
    <row r="171" spans="1:13" ht="20.100000000000001" customHeight="1" x14ac:dyDescent="0.15">
      <c r="A171" s="1" t="s">
        <v>13</v>
      </c>
      <c r="B171" s="1" t="s">
        <v>14612</v>
      </c>
      <c r="C171" s="1" t="s">
        <v>14687</v>
      </c>
      <c r="D171" s="1" t="s">
        <v>78</v>
      </c>
      <c r="E171" s="1" t="s">
        <v>51</v>
      </c>
      <c r="F171" s="1" t="s">
        <v>179</v>
      </c>
      <c r="G171" s="1" t="s">
        <v>82</v>
      </c>
      <c r="H171" s="1" t="s">
        <v>1151</v>
      </c>
      <c r="I171" s="1" t="s">
        <v>84</v>
      </c>
      <c r="J171" s="1" t="s">
        <v>130</v>
      </c>
      <c r="K171" s="1" t="s">
        <v>14688</v>
      </c>
      <c r="L171" s="1"/>
      <c r="M171" s="20">
        <f t="shared" si="2"/>
        <v>0</v>
      </c>
    </row>
    <row r="172" spans="1:13" ht="20.100000000000001" customHeight="1" x14ac:dyDescent="0.15">
      <c r="A172" s="1" t="s">
        <v>13</v>
      </c>
      <c r="B172" s="1" t="s">
        <v>14612</v>
      </c>
      <c r="C172" s="1" t="s">
        <v>14689</v>
      </c>
      <c r="D172" s="1" t="s">
        <v>78</v>
      </c>
      <c r="E172" s="1" t="s">
        <v>51</v>
      </c>
      <c r="F172" s="1" t="s">
        <v>51</v>
      </c>
      <c r="G172" s="1" t="s">
        <v>82</v>
      </c>
      <c r="H172" s="1" t="s">
        <v>95</v>
      </c>
      <c r="I172" s="1" t="s">
        <v>84</v>
      </c>
      <c r="J172" s="1" t="s">
        <v>96</v>
      </c>
      <c r="K172" s="1" t="s">
        <v>14690</v>
      </c>
      <c r="L172" s="1"/>
      <c r="M172" s="20">
        <f t="shared" si="2"/>
        <v>1</v>
      </c>
    </row>
    <row r="173" spans="1:13" ht="20.100000000000001" customHeight="1" x14ac:dyDescent="0.15">
      <c r="A173" s="1" t="s">
        <v>13</v>
      </c>
      <c r="B173" s="1" t="s">
        <v>14612</v>
      </c>
      <c r="C173" s="1" t="s">
        <v>14691</v>
      </c>
      <c r="D173" s="1" t="s">
        <v>78</v>
      </c>
      <c r="E173" s="1" t="s">
        <v>51</v>
      </c>
      <c r="F173" s="1" t="s">
        <v>179</v>
      </c>
      <c r="G173" s="1" t="s">
        <v>82</v>
      </c>
      <c r="H173" s="1" t="s">
        <v>2234</v>
      </c>
      <c r="I173" s="1" t="s">
        <v>84</v>
      </c>
      <c r="J173" s="1" t="s">
        <v>7191</v>
      </c>
      <c r="K173" s="1" t="s">
        <v>14692</v>
      </c>
      <c r="L173" s="1"/>
      <c r="M173" s="20">
        <f t="shared" si="2"/>
        <v>0</v>
      </c>
    </row>
    <row r="174" spans="1:13" ht="20.100000000000001" customHeight="1" x14ac:dyDescent="0.15">
      <c r="A174" s="1" t="s">
        <v>13</v>
      </c>
      <c r="B174" s="1" t="s">
        <v>14612</v>
      </c>
      <c r="C174" s="1" t="s">
        <v>14693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2234</v>
      </c>
      <c r="I174" s="1" t="s">
        <v>84</v>
      </c>
      <c r="J174" s="1" t="s">
        <v>7191</v>
      </c>
      <c r="K174" s="1" t="s">
        <v>14694</v>
      </c>
      <c r="L174" s="1"/>
      <c r="M174" s="20">
        <f t="shared" si="2"/>
        <v>0</v>
      </c>
    </row>
    <row r="175" spans="1:13" ht="20.100000000000001" customHeight="1" x14ac:dyDescent="0.15">
      <c r="A175" s="1" t="s">
        <v>13</v>
      </c>
      <c r="B175" s="1" t="s">
        <v>14612</v>
      </c>
      <c r="C175" s="1" t="s">
        <v>14695</v>
      </c>
      <c r="D175" s="1" t="s">
        <v>78</v>
      </c>
      <c r="E175" s="1" t="s">
        <v>51</v>
      </c>
      <c r="F175" s="1" t="s">
        <v>179</v>
      </c>
      <c r="G175" s="1" t="s">
        <v>82</v>
      </c>
      <c r="H175" s="1" t="s">
        <v>2234</v>
      </c>
      <c r="I175" s="1" t="s">
        <v>84</v>
      </c>
      <c r="J175" s="1" t="s">
        <v>7191</v>
      </c>
      <c r="K175" s="1" t="s">
        <v>14696</v>
      </c>
      <c r="L175" s="1"/>
      <c r="M175" s="20">
        <f t="shared" si="2"/>
        <v>0</v>
      </c>
    </row>
    <row r="176" spans="1:13" ht="20.100000000000001" customHeight="1" x14ac:dyDescent="0.15">
      <c r="A176" s="1" t="s">
        <v>13</v>
      </c>
      <c r="B176" s="1" t="s">
        <v>14612</v>
      </c>
      <c r="C176" s="1" t="s">
        <v>14697</v>
      </c>
      <c r="D176" s="1" t="s">
        <v>78</v>
      </c>
      <c r="E176" s="1" t="s">
        <v>51</v>
      </c>
      <c r="F176" s="1" t="s">
        <v>51</v>
      </c>
      <c r="G176" s="1" t="s">
        <v>82</v>
      </c>
      <c r="H176" s="1" t="s">
        <v>95</v>
      </c>
      <c r="I176" s="1" t="s">
        <v>84</v>
      </c>
      <c r="J176" s="1" t="s">
        <v>96</v>
      </c>
      <c r="K176" s="1" t="s">
        <v>14698</v>
      </c>
      <c r="L176" s="1"/>
      <c r="M176" s="20">
        <f t="shared" si="2"/>
        <v>1</v>
      </c>
    </row>
    <row r="177" spans="1:13" ht="20.100000000000001" customHeight="1" x14ac:dyDescent="0.15">
      <c r="A177" s="1" t="s">
        <v>13</v>
      </c>
      <c r="B177" s="1" t="s">
        <v>14612</v>
      </c>
      <c r="C177" s="1" t="s">
        <v>14699</v>
      </c>
      <c r="D177" s="1" t="s">
        <v>78</v>
      </c>
      <c r="E177" s="1" t="s">
        <v>51</v>
      </c>
      <c r="F177" s="1" t="s">
        <v>51</v>
      </c>
      <c r="G177" s="1" t="s">
        <v>82</v>
      </c>
      <c r="H177" s="1" t="s">
        <v>95</v>
      </c>
      <c r="I177" s="1" t="s">
        <v>84</v>
      </c>
      <c r="J177" s="1" t="s">
        <v>96</v>
      </c>
      <c r="K177" s="1" t="s">
        <v>14700</v>
      </c>
      <c r="L177" s="1"/>
      <c r="M177" s="20">
        <f t="shared" si="2"/>
        <v>1</v>
      </c>
    </row>
    <row r="178" spans="1:13" ht="20.100000000000001" customHeight="1" x14ac:dyDescent="0.15">
      <c r="A178" s="1" t="s">
        <v>13</v>
      </c>
      <c r="B178" s="1" t="s">
        <v>14701</v>
      </c>
      <c r="C178" s="1" t="s">
        <v>14702</v>
      </c>
      <c r="D178" s="1" t="s">
        <v>50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84</v>
      </c>
      <c r="J178" s="1" t="s">
        <v>122</v>
      </c>
      <c r="K178" s="1" t="s">
        <v>14703</v>
      </c>
      <c r="L178" s="1"/>
      <c r="M178" s="20">
        <f t="shared" si="2"/>
        <v>1</v>
      </c>
    </row>
    <row r="179" spans="1:13" ht="20.100000000000001" customHeight="1" x14ac:dyDescent="0.15">
      <c r="A179" s="1" t="s">
        <v>13</v>
      </c>
      <c r="B179" s="1" t="s">
        <v>14701</v>
      </c>
      <c r="C179" s="1" t="s">
        <v>14704</v>
      </c>
      <c r="D179" s="1" t="s">
        <v>50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84</v>
      </c>
      <c r="J179" s="1" t="s">
        <v>122</v>
      </c>
      <c r="K179" s="1" t="s">
        <v>14705</v>
      </c>
      <c r="L179" s="1"/>
      <c r="M179" s="20">
        <f t="shared" si="2"/>
        <v>1</v>
      </c>
    </row>
    <row r="180" spans="1:13" ht="20.100000000000001" customHeight="1" x14ac:dyDescent="0.15">
      <c r="A180" s="1" t="s">
        <v>13</v>
      </c>
      <c r="B180" s="1" t="s">
        <v>14701</v>
      </c>
      <c r="C180" s="1" t="s">
        <v>14706</v>
      </c>
      <c r="D180" s="1" t="s">
        <v>50</v>
      </c>
      <c r="E180" s="1" t="s">
        <v>51</v>
      </c>
      <c r="F180" s="1" t="s">
        <v>51</v>
      </c>
      <c r="G180" s="1" t="s">
        <v>52</v>
      </c>
      <c r="H180" s="1" t="s">
        <v>121</v>
      </c>
      <c r="I180" s="1" t="s">
        <v>84</v>
      </c>
      <c r="J180" s="1" t="s">
        <v>122</v>
      </c>
      <c r="K180" s="1" t="s">
        <v>14707</v>
      </c>
      <c r="L180" s="1"/>
      <c r="M180" s="20">
        <f t="shared" si="2"/>
        <v>1</v>
      </c>
    </row>
    <row r="181" spans="1:13" ht="20.100000000000001" customHeight="1" x14ac:dyDescent="0.15">
      <c r="A181" s="1" t="s">
        <v>13</v>
      </c>
      <c r="B181" s="1" t="s">
        <v>14701</v>
      </c>
      <c r="C181" s="1" t="s">
        <v>14708</v>
      </c>
      <c r="D181" s="1" t="s">
        <v>50</v>
      </c>
      <c r="E181" s="1" t="s">
        <v>51</v>
      </c>
      <c r="F181" s="1" t="s">
        <v>51</v>
      </c>
      <c r="G181" s="1" t="s">
        <v>52</v>
      </c>
      <c r="H181" s="1" t="s">
        <v>121</v>
      </c>
      <c r="I181" s="1" t="s">
        <v>84</v>
      </c>
      <c r="J181" s="1" t="s">
        <v>122</v>
      </c>
      <c r="K181" s="1" t="s">
        <v>14709</v>
      </c>
      <c r="L181" s="1"/>
      <c r="M181" s="20">
        <f t="shared" si="2"/>
        <v>1</v>
      </c>
    </row>
    <row r="182" spans="1:13" ht="20.100000000000001" customHeight="1" x14ac:dyDescent="0.15">
      <c r="A182" s="1" t="s">
        <v>13</v>
      </c>
      <c r="B182" s="1" t="s">
        <v>14701</v>
      </c>
      <c r="C182" s="1" t="s">
        <v>14710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121</v>
      </c>
      <c r="I182" s="1" t="s">
        <v>84</v>
      </c>
      <c r="J182" s="1" t="s">
        <v>122</v>
      </c>
      <c r="K182" s="1" t="s">
        <v>14711</v>
      </c>
      <c r="L182" s="1"/>
      <c r="M182" s="20">
        <f t="shared" si="2"/>
        <v>1</v>
      </c>
    </row>
    <row r="183" spans="1:13" ht="20.100000000000001" customHeight="1" x14ac:dyDescent="0.15">
      <c r="A183" s="1" t="s">
        <v>13</v>
      </c>
      <c r="B183" s="1" t="s">
        <v>14701</v>
      </c>
      <c r="C183" s="1" t="s">
        <v>14712</v>
      </c>
      <c r="D183" s="1" t="s">
        <v>78</v>
      </c>
      <c r="E183" s="1" t="s">
        <v>51</v>
      </c>
      <c r="F183" s="1" t="s">
        <v>51</v>
      </c>
      <c r="G183" s="1" t="s">
        <v>52</v>
      </c>
      <c r="H183" s="1" t="s">
        <v>121</v>
      </c>
      <c r="I183" s="1" t="s">
        <v>84</v>
      </c>
      <c r="J183" s="1" t="s">
        <v>122</v>
      </c>
      <c r="K183" s="1" t="s">
        <v>14713</v>
      </c>
      <c r="L183" s="1"/>
      <c r="M183" s="20">
        <f t="shared" si="2"/>
        <v>1</v>
      </c>
    </row>
    <row r="184" spans="1:13" ht="20.100000000000001" customHeight="1" x14ac:dyDescent="0.15">
      <c r="A184" s="1" t="s">
        <v>13</v>
      </c>
      <c r="B184" s="1" t="s">
        <v>14701</v>
      </c>
      <c r="C184" s="1" t="s">
        <v>14714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84</v>
      </c>
      <c r="J184" s="1" t="s">
        <v>122</v>
      </c>
      <c r="K184" s="1" t="s">
        <v>14715</v>
      </c>
      <c r="L184" s="1"/>
      <c r="M184" s="20">
        <f t="shared" si="2"/>
        <v>1</v>
      </c>
    </row>
    <row r="185" spans="1:13" ht="20.100000000000001" customHeight="1" x14ac:dyDescent="0.15">
      <c r="A185" s="1" t="s">
        <v>13</v>
      </c>
      <c r="B185" s="1" t="s">
        <v>14701</v>
      </c>
      <c r="C185" s="1" t="s">
        <v>14716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84</v>
      </c>
      <c r="J185" s="1" t="s">
        <v>122</v>
      </c>
      <c r="K185" s="1" t="s">
        <v>14717</v>
      </c>
      <c r="L185" s="1"/>
      <c r="M185" s="20">
        <f t="shared" si="2"/>
        <v>1</v>
      </c>
    </row>
    <row r="186" spans="1:13" ht="20.100000000000001" customHeight="1" x14ac:dyDescent="0.15">
      <c r="A186" s="1" t="s">
        <v>13</v>
      </c>
      <c r="B186" s="1" t="s">
        <v>14701</v>
      </c>
      <c r="C186" s="1" t="s">
        <v>14718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84</v>
      </c>
      <c r="J186" s="1" t="s">
        <v>122</v>
      </c>
      <c r="K186" s="1" t="s">
        <v>14719</v>
      </c>
      <c r="L186" s="1"/>
      <c r="M186" s="20">
        <f t="shared" si="2"/>
        <v>1</v>
      </c>
    </row>
    <row r="187" spans="1:13" ht="20.100000000000001" customHeight="1" x14ac:dyDescent="0.15">
      <c r="A187" s="1" t="s">
        <v>13</v>
      </c>
      <c r="B187" s="1" t="s">
        <v>14701</v>
      </c>
      <c r="C187" s="1" t="s">
        <v>14720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84</v>
      </c>
      <c r="J187" s="1" t="s">
        <v>122</v>
      </c>
      <c r="K187" s="1" t="s">
        <v>14721</v>
      </c>
      <c r="L187" s="1"/>
      <c r="M187" s="20">
        <f t="shared" si="2"/>
        <v>1</v>
      </c>
    </row>
    <row r="188" spans="1:13" ht="20.100000000000001" customHeight="1" x14ac:dyDescent="0.15">
      <c r="A188" s="1" t="s">
        <v>13</v>
      </c>
      <c r="B188" s="1" t="s">
        <v>14701</v>
      </c>
      <c r="C188" s="1" t="s">
        <v>14722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121</v>
      </c>
      <c r="I188" s="1" t="s">
        <v>84</v>
      </c>
      <c r="J188" s="1" t="s">
        <v>122</v>
      </c>
      <c r="K188" s="1" t="s">
        <v>14723</v>
      </c>
      <c r="L188" s="1"/>
      <c r="M188" s="20">
        <f t="shared" si="2"/>
        <v>1</v>
      </c>
    </row>
    <row r="189" spans="1:13" ht="20.100000000000001" customHeight="1" x14ac:dyDescent="0.15">
      <c r="A189" s="1" t="s">
        <v>13</v>
      </c>
      <c r="B189" s="1" t="s">
        <v>14701</v>
      </c>
      <c r="C189" s="1" t="s">
        <v>14724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84</v>
      </c>
      <c r="J189" s="1" t="s">
        <v>122</v>
      </c>
      <c r="K189" s="1" t="s">
        <v>14725</v>
      </c>
      <c r="L189" s="1"/>
      <c r="M189" s="20">
        <f t="shared" si="2"/>
        <v>1</v>
      </c>
    </row>
    <row r="190" spans="1:13" ht="20.100000000000001" customHeight="1" x14ac:dyDescent="0.15">
      <c r="A190" s="1" t="s">
        <v>13</v>
      </c>
      <c r="B190" s="1" t="s">
        <v>14701</v>
      </c>
      <c r="C190" s="1" t="s">
        <v>14726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122</v>
      </c>
      <c r="K190" s="1" t="s">
        <v>14727</v>
      </c>
      <c r="L190" s="1"/>
      <c r="M190" s="20">
        <f t="shared" si="2"/>
        <v>1</v>
      </c>
    </row>
    <row r="191" spans="1:13" ht="20.100000000000001" customHeight="1" x14ac:dyDescent="0.15">
      <c r="A191" s="1" t="s">
        <v>13</v>
      </c>
      <c r="B191" s="1" t="s">
        <v>14701</v>
      </c>
      <c r="C191" s="1" t="s">
        <v>14728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121</v>
      </c>
      <c r="I191" s="1" t="s">
        <v>84</v>
      </c>
      <c r="J191" s="1" t="s">
        <v>122</v>
      </c>
      <c r="K191" s="1" t="s">
        <v>14729</v>
      </c>
      <c r="L191" s="1"/>
      <c r="M191" s="20">
        <f t="shared" si="2"/>
        <v>1</v>
      </c>
    </row>
    <row r="192" spans="1:13" ht="20.100000000000001" customHeight="1" x14ac:dyDescent="0.15">
      <c r="A192" s="1" t="s">
        <v>13</v>
      </c>
      <c r="B192" s="1" t="s">
        <v>14701</v>
      </c>
      <c r="C192" s="1" t="s">
        <v>14730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121</v>
      </c>
      <c r="I192" s="1" t="s">
        <v>84</v>
      </c>
      <c r="J192" s="1" t="s">
        <v>122</v>
      </c>
      <c r="K192" s="1" t="s">
        <v>14731</v>
      </c>
      <c r="L192" s="1"/>
      <c r="M192" s="20">
        <f t="shared" si="2"/>
        <v>1</v>
      </c>
    </row>
    <row r="193" spans="1:13" ht="20.100000000000001" customHeight="1" x14ac:dyDescent="0.15">
      <c r="A193" s="1" t="s">
        <v>13</v>
      </c>
      <c r="B193" s="1" t="s">
        <v>14701</v>
      </c>
      <c r="C193" s="1" t="s">
        <v>14732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121</v>
      </c>
      <c r="I193" s="1" t="s">
        <v>84</v>
      </c>
      <c r="J193" s="1" t="s">
        <v>122</v>
      </c>
      <c r="K193" s="1" t="s">
        <v>14733</v>
      </c>
      <c r="L193" s="1"/>
      <c r="M193" s="20">
        <f t="shared" si="2"/>
        <v>1</v>
      </c>
    </row>
    <row r="194" spans="1:13" ht="20.100000000000001" customHeight="1" x14ac:dyDescent="0.15">
      <c r="A194" s="1" t="s">
        <v>13</v>
      </c>
      <c r="B194" s="1" t="s">
        <v>14701</v>
      </c>
      <c r="C194" s="1" t="s">
        <v>14734</v>
      </c>
      <c r="D194" s="1" t="s">
        <v>78</v>
      </c>
      <c r="E194" s="1" t="s">
        <v>51</v>
      </c>
      <c r="F194" s="1" t="s">
        <v>51</v>
      </c>
      <c r="G194" s="1" t="s">
        <v>52</v>
      </c>
      <c r="H194" s="1" t="s">
        <v>121</v>
      </c>
      <c r="I194" s="1" t="s">
        <v>84</v>
      </c>
      <c r="J194" s="1" t="s">
        <v>122</v>
      </c>
      <c r="K194" s="1" t="s">
        <v>14735</v>
      </c>
      <c r="L194" s="1"/>
      <c r="M194" s="20">
        <f t="shared" si="2"/>
        <v>1</v>
      </c>
    </row>
    <row r="195" spans="1:13" ht="20.100000000000001" customHeight="1" x14ac:dyDescent="0.15">
      <c r="A195" s="1" t="s">
        <v>13</v>
      </c>
      <c r="B195" s="1" t="s">
        <v>14701</v>
      </c>
      <c r="C195" s="1" t="s">
        <v>14736</v>
      </c>
      <c r="D195" s="1" t="s">
        <v>78</v>
      </c>
      <c r="E195" s="1" t="s">
        <v>51</v>
      </c>
      <c r="F195" s="1" t="s">
        <v>51</v>
      </c>
      <c r="G195" s="1" t="s">
        <v>52</v>
      </c>
      <c r="H195" s="1" t="s">
        <v>121</v>
      </c>
      <c r="I195" s="1" t="s">
        <v>84</v>
      </c>
      <c r="J195" s="1" t="s">
        <v>122</v>
      </c>
      <c r="K195" s="1" t="s">
        <v>14737</v>
      </c>
      <c r="L195" s="1"/>
      <c r="M195" s="20">
        <f t="shared" si="2"/>
        <v>1</v>
      </c>
    </row>
    <row r="196" spans="1:13" ht="20.100000000000001" customHeight="1" x14ac:dyDescent="0.15">
      <c r="A196" s="1" t="s">
        <v>13</v>
      </c>
      <c r="B196" s="1" t="s">
        <v>14701</v>
      </c>
      <c r="C196" s="1" t="s">
        <v>14738</v>
      </c>
      <c r="D196" s="1" t="s">
        <v>78</v>
      </c>
      <c r="E196" s="1" t="s">
        <v>51</v>
      </c>
      <c r="F196" s="1" t="s">
        <v>51</v>
      </c>
      <c r="G196" s="1" t="s">
        <v>52</v>
      </c>
      <c r="H196" s="1" t="s">
        <v>121</v>
      </c>
      <c r="I196" s="1" t="s">
        <v>84</v>
      </c>
      <c r="J196" s="1" t="s">
        <v>122</v>
      </c>
      <c r="K196" s="1" t="s">
        <v>14739</v>
      </c>
      <c r="L196" s="1"/>
      <c r="M196" s="20">
        <f t="shared" si="2"/>
        <v>1</v>
      </c>
    </row>
    <row r="197" spans="1:13" ht="20.100000000000001" customHeight="1" x14ac:dyDescent="0.15">
      <c r="A197" s="1" t="s">
        <v>13</v>
      </c>
      <c r="B197" s="1" t="s">
        <v>14701</v>
      </c>
      <c r="C197" s="1" t="s">
        <v>14740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121</v>
      </c>
      <c r="I197" s="1" t="s">
        <v>84</v>
      </c>
      <c r="J197" s="1" t="s">
        <v>122</v>
      </c>
      <c r="K197" s="1" t="s">
        <v>14741</v>
      </c>
      <c r="L197" s="1"/>
      <c r="M197" s="20">
        <f t="shared" si="2"/>
        <v>1</v>
      </c>
    </row>
    <row r="198" spans="1:13" ht="20.100000000000001" customHeight="1" x14ac:dyDescent="0.15">
      <c r="A198" s="1" t="s">
        <v>13</v>
      </c>
      <c r="B198" s="1" t="s">
        <v>14742</v>
      </c>
      <c r="C198" s="1" t="s">
        <v>14743</v>
      </c>
      <c r="D198" s="1" t="s">
        <v>50</v>
      </c>
      <c r="E198" s="1" t="s">
        <v>51</v>
      </c>
      <c r="F198" s="1" t="s">
        <v>51</v>
      </c>
      <c r="G198" s="1" t="s">
        <v>82</v>
      </c>
      <c r="H198" s="1" t="s">
        <v>95</v>
      </c>
      <c r="I198" s="1" t="s">
        <v>84</v>
      </c>
      <c r="J198" s="1" t="s">
        <v>96</v>
      </c>
      <c r="K198" s="1" t="s">
        <v>14744</v>
      </c>
      <c r="L198" s="1"/>
      <c r="M198" s="20">
        <f t="shared" si="2"/>
        <v>1</v>
      </c>
    </row>
    <row r="199" spans="1:13" ht="20.100000000000001" customHeight="1" x14ac:dyDescent="0.15">
      <c r="A199" s="1" t="s">
        <v>13</v>
      </c>
      <c r="B199" s="1" t="s">
        <v>14742</v>
      </c>
      <c r="C199" s="1" t="s">
        <v>14745</v>
      </c>
      <c r="D199" s="1" t="s">
        <v>50</v>
      </c>
      <c r="E199" s="1" t="s">
        <v>51</v>
      </c>
      <c r="F199" s="1" t="s">
        <v>51</v>
      </c>
      <c r="G199" s="1" t="s">
        <v>82</v>
      </c>
      <c r="H199" s="1" t="s">
        <v>95</v>
      </c>
      <c r="I199" s="1" t="s">
        <v>84</v>
      </c>
      <c r="J199" s="1" t="s">
        <v>96</v>
      </c>
      <c r="K199" s="1" t="s">
        <v>14746</v>
      </c>
      <c r="L199" s="1"/>
      <c r="M199" s="20">
        <f t="shared" si="2"/>
        <v>1</v>
      </c>
    </row>
    <row r="200" spans="1:13" ht="20.100000000000001" customHeight="1" x14ac:dyDescent="0.15">
      <c r="A200" s="1" t="s">
        <v>13</v>
      </c>
      <c r="B200" s="1" t="s">
        <v>14742</v>
      </c>
      <c r="C200" s="1" t="s">
        <v>14747</v>
      </c>
      <c r="D200" s="1" t="s">
        <v>50</v>
      </c>
      <c r="E200" s="1" t="s">
        <v>51</v>
      </c>
      <c r="F200" s="1" t="s">
        <v>51</v>
      </c>
      <c r="G200" s="1" t="s">
        <v>82</v>
      </c>
      <c r="H200" s="1" t="s">
        <v>95</v>
      </c>
      <c r="I200" s="1" t="s">
        <v>84</v>
      </c>
      <c r="J200" s="1" t="s">
        <v>96</v>
      </c>
      <c r="K200" s="1" t="s">
        <v>14748</v>
      </c>
      <c r="L200" s="1"/>
      <c r="M200" s="20">
        <f t="shared" ref="M200:M263" si="3">IF(F200="○",1,0)</f>
        <v>1</v>
      </c>
    </row>
    <row r="201" spans="1:13" ht="20.100000000000001" customHeight="1" x14ac:dyDescent="0.15">
      <c r="A201" s="1" t="s">
        <v>13</v>
      </c>
      <c r="B201" s="1" t="s">
        <v>14742</v>
      </c>
      <c r="C201" s="1" t="s">
        <v>14749</v>
      </c>
      <c r="D201" s="1" t="s">
        <v>50</v>
      </c>
      <c r="E201" s="1" t="s">
        <v>51</v>
      </c>
      <c r="F201" s="1" t="s">
        <v>51</v>
      </c>
      <c r="G201" s="1" t="s">
        <v>82</v>
      </c>
      <c r="H201" s="1" t="s">
        <v>95</v>
      </c>
      <c r="I201" s="1" t="s">
        <v>84</v>
      </c>
      <c r="J201" s="1" t="s">
        <v>96</v>
      </c>
      <c r="K201" s="1" t="s">
        <v>14750</v>
      </c>
      <c r="L201" s="1"/>
      <c r="M201" s="20">
        <f t="shared" si="3"/>
        <v>1</v>
      </c>
    </row>
    <row r="202" spans="1:13" ht="20.100000000000001" customHeight="1" x14ac:dyDescent="0.15">
      <c r="A202" s="1" t="s">
        <v>13</v>
      </c>
      <c r="B202" s="1" t="s">
        <v>14742</v>
      </c>
      <c r="C202" s="1" t="s">
        <v>14751</v>
      </c>
      <c r="D202" s="1" t="s">
        <v>78</v>
      </c>
      <c r="E202" s="1" t="s">
        <v>51</v>
      </c>
      <c r="F202" s="1" t="s">
        <v>51</v>
      </c>
      <c r="G202" s="1" t="s">
        <v>82</v>
      </c>
      <c r="H202" s="1" t="s">
        <v>95</v>
      </c>
      <c r="I202" s="1" t="s">
        <v>84</v>
      </c>
      <c r="J202" s="1" t="s">
        <v>96</v>
      </c>
      <c r="K202" s="1" t="s">
        <v>14752</v>
      </c>
      <c r="L202" s="1"/>
      <c r="M202" s="20">
        <f t="shared" si="3"/>
        <v>1</v>
      </c>
    </row>
    <row r="203" spans="1:13" ht="20.100000000000001" customHeight="1" x14ac:dyDescent="0.15">
      <c r="A203" s="1" t="s">
        <v>13</v>
      </c>
      <c r="B203" s="1" t="s">
        <v>14742</v>
      </c>
      <c r="C203" s="1" t="s">
        <v>14753</v>
      </c>
      <c r="D203" s="1" t="s">
        <v>78</v>
      </c>
      <c r="E203" s="1" t="s">
        <v>51</v>
      </c>
      <c r="F203" s="1" t="s">
        <v>51</v>
      </c>
      <c r="G203" s="1" t="s">
        <v>82</v>
      </c>
      <c r="H203" s="1" t="s">
        <v>95</v>
      </c>
      <c r="I203" s="1" t="s">
        <v>84</v>
      </c>
      <c r="J203" s="1" t="s">
        <v>96</v>
      </c>
      <c r="K203" s="1" t="s">
        <v>14754</v>
      </c>
      <c r="L203" s="1"/>
      <c r="M203" s="20">
        <f t="shared" si="3"/>
        <v>1</v>
      </c>
    </row>
    <row r="204" spans="1:13" ht="20.100000000000001" customHeight="1" x14ac:dyDescent="0.15">
      <c r="A204" s="1" t="s">
        <v>13</v>
      </c>
      <c r="B204" s="1" t="s">
        <v>14742</v>
      </c>
      <c r="C204" s="1" t="s">
        <v>14755</v>
      </c>
      <c r="D204" s="1" t="s">
        <v>78</v>
      </c>
      <c r="E204" s="1" t="s">
        <v>51</v>
      </c>
      <c r="F204" s="1" t="s">
        <v>51</v>
      </c>
      <c r="G204" s="1" t="s">
        <v>82</v>
      </c>
      <c r="H204" s="1" t="s">
        <v>95</v>
      </c>
      <c r="I204" s="1" t="s">
        <v>84</v>
      </c>
      <c r="J204" s="1" t="s">
        <v>96</v>
      </c>
      <c r="K204" s="1" t="s">
        <v>14756</v>
      </c>
      <c r="L204" s="1"/>
      <c r="M204" s="20">
        <f t="shared" si="3"/>
        <v>1</v>
      </c>
    </row>
    <row r="205" spans="1:13" ht="20.100000000000001" customHeight="1" x14ac:dyDescent="0.15">
      <c r="A205" s="1" t="s">
        <v>13</v>
      </c>
      <c r="B205" s="1" t="s">
        <v>14742</v>
      </c>
      <c r="C205" s="1" t="s">
        <v>14757</v>
      </c>
      <c r="D205" s="1" t="s">
        <v>78</v>
      </c>
      <c r="E205" s="1" t="s">
        <v>51</v>
      </c>
      <c r="F205" s="1" t="s">
        <v>51</v>
      </c>
      <c r="G205" s="1" t="s">
        <v>82</v>
      </c>
      <c r="H205" s="1" t="s">
        <v>95</v>
      </c>
      <c r="I205" s="1" t="s">
        <v>84</v>
      </c>
      <c r="J205" s="1" t="s">
        <v>96</v>
      </c>
      <c r="K205" s="1" t="s">
        <v>14758</v>
      </c>
      <c r="L205" s="1"/>
      <c r="M205" s="20">
        <f t="shared" si="3"/>
        <v>1</v>
      </c>
    </row>
    <row r="206" spans="1:13" ht="20.100000000000001" customHeight="1" x14ac:dyDescent="0.15">
      <c r="A206" s="1" t="s">
        <v>13</v>
      </c>
      <c r="B206" s="1" t="s">
        <v>14742</v>
      </c>
      <c r="C206" s="1" t="s">
        <v>14759</v>
      </c>
      <c r="D206" s="1" t="s">
        <v>78</v>
      </c>
      <c r="E206" s="1" t="s">
        <v>51</v>
      </c>
      <c r="F206" s="1" t="s">
        <v>51</v>
      </c>
      <c r="G206" s="1" t="s">
        <v>82</v>
      </c>
      <c r="H206" s="1" t="s">
        <v>95</v>
      </c>
      <c r="I206" s="1" t="s">
        <v>84</v>
      </c>
      <c r="J206" s="1" t="s">
        <v>96</v>
      </c>
      <c r="K206" s="1" t="s">
        <v>14760</v>
      </c>
      <c r="L206" s="1"/>
      <c r="M206" s="20">
        <f t="shared" si="3"/>
        <v>1</v>
      </c>
    </row>
    <row r="207" spans="1:13" ht="20.100000000000001" customHeight="1" x14ac:dyDescent="0.15">
      <c r="A207" s="1" t="s">
        <v>13</v>
      </c>
      <c r="B207" s="1" t="s">
        <v>14742</v>
      </c>
      <c r="C207" s="1" t="s">
        <v>14761</v>
      </c>
      <c r="D207" s="1" t="s">
        <v>78</v>
      </c>
      <c r="E207" s="1" t="s">
        <v>51</v>
      </c>
      <c r="F207" s="1" t="s">
        <v>179</v>
      </c>
      <c r="G207" s="1" t="s">
        <v>82</v>
      </c>
      <c r="H207" s="1" t="s">
        <v>1151</v>
      </c>
      <c r="I207" s="1" t="s">
        <v>84</v>
      </c>
      <c r="J207" s="1" t="s">
        <v>130</v>
      </c>
      <c r="K207" s="1" t="s">
        <v>14762</v>
      </c>
      <c r="L207" s="1"/>
      <c r="M207" s="20">
        <f t="shared" si="3"/>
        <v>0</v>
      </c>
    </row>
    <row r="208" spans="1:13" ht="20.100000000000001" customHeight="1" x14ac:dyDescent="0.15">
      <c r="A208" s="1" t="s">
        <v>13</v>
      </c>
      <c r="B208" s="1" t="s">
        <v>14763</v>
      </c>
      <c r="C208" s="1" t="s">
        <v>14764</v>
      </c>
      <c r="D208" s="1" t="s">
        <v>50</v>
      </c>
      <c r="E208" s="1" t="s">
        <v>51</v>
      </c>
      <c r="F208" s="1" t="s">
        <v>26832</v>
      </c>
      <c r="G208" s="1" t="s">
        <v>82</v>
      </c>
      <c r="H208" s="1" t="s">
        <v>129</v>
      </c>
      <c r="I208" s="1" t="s">
        <v>447</v>
      </c>
      <c r="J208" s="1" t="s">
        <v>2362</v>
      </c>
      <c r="K208" s="1" t="s">
        <v>14765</v>
      </c>
      <c r="L208" s="1"/>
      <c r="M208" s="20">
        <f t="shared" si="3"/>
        <v>0</v>
      </c>
    </row>
    <row r="209" spans="1:13" ht="20.100000000000001" customHeight="1" x14ac:dyDescent="0.15">
      <c r="A209" s="1" t="s">
        <v>13</v>
      </c>
      <c r="B209" s="1" t="s">
        <v>14763</v>
      </c>
      <c r="C209" s="1" t="s">
        <v>14766</v>
      </c>
      <c r="D209" s="1" t="s">
        <v>50</v>
      </c>
      <c r="E209" s="1" t="s">
        <v>51</v>
      </c>
      <c r="F209" s="1" t="s">
        <v>26832</v>
      </c>
      <c r="G209" s="1" t="s">
        <v>82</v>
      </c>
      <c r="H209" s="1" t="s">
        <v>129</v>
      </c>
      <c r="I209" s="1" t="s">
        <v>447</v>
      </c>
      <c r="J209" s="1" t="s">
        <v>2362</v>
      </c>
      <c r="K209" s="1" t="s">
        <v>14767</v>
      </c>
      <c r="L209" s="1"/>
      <c r="M209" s="20">
        <f t="shared" si="3"/>
        <v>0</v>
      </c>
    </row>
    <row r="210" spans="1:13" ht="20.100000000000001" customHeight="1" x14ac:dyDescent="0.15">
      <c r="A210" s="1" t="s">
        <v>13</v>
      </c>
      <c r="B210" s="1" t="s">
        <v>14763</v>
      </c>
      <c r="C210" s="1" t="s">
        <v>14768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84</v>
      </c>
      <c r="J210" s="1" t="s">
        <v>122</v>
      </c>
      <c r="K210" s="1" t="s">
        <v>14769</v>
      </c>
      <c r="L210" s="1"/>
      <c r="M210" s="20">
        <f t="shared" si="3"/>
        <v>1</v>
      </c>
    </row>
    <row r="211" spans="1:13" ht="20.100000000000001" customHeight="1" x14ac:dyDescent="0.15">
      <c r="A211" s="1" t="s">
        <v>13</v>
      </c>
      <c r="B211" s="1" t="s">
        <v>14763</v>
      </c>
      <c r="C211" s="1" t="s">
        <v>14770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121</v>
      </c>
      <c r="I211" s="1" t="s">
        <v>84</v>
      </c>
      <c r="J211" s="1" t="s">
        <v>122</v>
      </c>
      <c r="K211" s="1" t="s">
        <v>14771</v>
      </c>
      <c r="L211" s="1"/>
      <c r="M211" s="20">
        <f t="shared" si="3"/>
        <v>1</v>
      </c>
    </row>
    <row r="212" spans="1:13" ht="20.100000000000001" customHeight="1" x14ac:dyDescent="0.15">
      <c r="A212" s="1" t="s">
        <v>13</v>
      </c>
      <c r="B212" s="1" t="s">
        <v>14763</v>
      </c>
      <c r="C212" s="1" t="s">
        <v>14772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14773</v>
      </c>
      <c r="L212" s="1"/>
      <c r="M212" s="20">
        <f t="shared" si="3"/>
        <v>1</v>
      </c>
    </row>
    <row r="213" spans="1:13" ht="20.100000000000001" customHeight="1" x14ac:dyDescent="0.15">
      <c r="A213" s="1" t="s">
        <v>13</v>
      </c>
      <c r="B213" s="1" t="s">
        <v>14763</v>
      </c>
      <c r="C213" s="1" t="s">
        <v>14774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84</v>
      </c>
      <c r="J213" s="1" t="s">
        <v>122</v>
      </c>
      <c r="K213" s="1" t="s">
        <v>14775</v>
      </c>
      <c r="L213" s="1"/>
      <c r="M213" s="20">
        <f t="shared" si="3"/>
        <v>1</v>
      </c>
    </row>
    <row r="214" spans="1:13" ht="20.100000000000001" customHeight="1" x14ac:dyDescent="0.15">
      <c r="A214" s="1" t="s">
        <v>13</v>
      </c>
      <c r="B214" s="1" t="s">
        <v>14763</v>
      </c>
      <c r="C214" s="1" t="s">
        <v>14776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122</v>
      </c>
      <c r="K214" s="1" t="s">
        <v>14777</v>
      </c>
      <c r="L214" s="1"/>
      <c r="M214" s="20">
        <f t="shared" si="3"/>
        <v>1</v>
      </c>
    </row>
    <row r="215" spans="1:13" ht="20.100000000000001" customHeight="1" x14ac:dyDescent="0.15">
      <c r="A215" s="1" t="s">
        <v>13</v>
      </c>
      <c r="B215" s="1" t="s">
        <v>14763</v>
      </c>
      <c r="C215" s="1" t="s">
        <v>14778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121</v>
      </c>
      <c r="I215" s="1" t="s">
        <v>84</v>
      </c>
      <c r="J215" s="1" t="s">
        <v>122</v>
      </c>
      <c r="K215" s="1" t="s">
        <v>14779</v>
      </c>
      <c r="L215" s="1"/>
      <c r="M215" s="20">
        <f t="shared" si="3"/>
        <v>1</v>
      </c>
    </row>
    <row r="216" spans="1:13" ht="20.100000000000001" customHeight="1" x14ac:dyDescent="0.15">
      <c r="A216" s="1" t="s">
        <v>13</v>
      </c>
      <c r="B216" s="1" t="s">
        <v>14763</v>
      </c>
      <c r="C216" s="1" t="s">
        <v>14780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14781</v>
      </c>
      <c r="L216" s="1"/>
      <c r="M216" s="20">
        <f t="shared" si="3"/>
        <v>1</v>
      </c>
    </row>
    <row r="217" spans="1:13" ht="20.100000000000001" customHeight="1" x14ac:dyDescent="0.15">
      <c r="A217" s="1" t="s">
        <v>13</v>
      </c>
      <c r="B217" s="1" t="s">
        <v>14763</v>
      </c>
      <c r="C217" s="1" t="s">
        <v>14782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121</v>
      </c>
      <c r="I217" s="1" t="s">
        <v>84</v>
      </c>
      <c r="J217" s="1" t="s">
        <v>122</v>
      </c>
      <c r="K217" s="1" t="s">
        <v>14783</v>
      </c>
      <c r="L217" s="1"/>
      <c r="M217" s="20">
        <f t="shared" si="3"/>
        <v>1</v>
      </c>
    </row>
    <row r="218" spans="1:13" ht="20.100000000000001" customHeight="1" x14ac:dyDescent="0.15">
      <c r="A218" s="1" t="s">
        <v>13</v>
      </c>
      <c r="B218" s="1" t="s">
        <v>14763</v>
      </c>
      <c r="C218" s="1" t="s">
        <v>14784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121</v>
      </c>
      <c r="I218" s="1" t="s">
        <v>84</v>
      </c>
      <c r="J218" s="1" t="s">
        <v>122</v>
      </c>
      <c r="K218" s="1" t="s">
        <v>14785</v>
      </c>
      <c r="L218" s="1"/>
      <c r="M218" s="20">
        <f t="shared" si="3"/>
        <v>1</v>
      </c>
    </row>
    <row r="219" spans="1:13" ht="20.100000000000001" customHeight="1" x14ac:dyDescent="0.15">
      <c r="A219" s="1" t="s">
        <v>13</v>
      </c>
      <c r="B219" s="1" t="s">
        <v>14763</v>
      </c>
      <c r="C219" s="1" t="s">
        <v>14786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121</v>
      </c>
      <c r="I219" s="1" t="s">
        <v>84</v>
      </c>
      <c r="J219" s="1" t="s">
        <v>122</v>
      </c>
      <c r="K219" s="1" t="s">
        <v>14787</v>
      </c>
      <c r="L219" s="1"/>
      <c r="M219" s="20">
        <f t="shared" si="3"/>
        <v>1</v>
      </c>
    </row>
    <row r="220" spans="1:13" ht="20.100000000000001" customHeight="1" x14ac:dyDescent="0.15">
      <c r="A220" s="1" t="s">
        <v>13</v>
      </c>
      <c r="B220" s="1" t="s">
        <v>14788</v>
      </c>
      <c r="C220" s="1" t="s">
        <v>14789</v>
      </c>
      <c r="D220" s="1" t="s">
        <v>50</v>
      </c>
      <c r="E220" s="1" t="s">
        <v>51</v>
      </c>
      <c r="F220" s="1" t="s">
        <v>51</v>
      </c>
      <c r="G220" s="1" t="s">
        <v>82</v>
      </c>
      <c r="H220" s="1" t="s">
        <v>95</v>
      </c>
      <c r="I220" s="1" t="s">
        <v>84</v>
      </c>
      <c r="J220" s="1" t="s">
        <v>96</v>
      </c>
      <c r="K220" s="1" t="s">
        <v>14790</v>
      </c>
      <c r="L220" s="1"/>
      <c r="M220" s="20">
        <f t="shared" si="3"/>
        <v>1</v>
      </c>
    </row>
    <row r="221" spans="1:13" ht="20.100000000000001" customHeight="1" x14ac:dyDescent="0.15">
      <c r="A221" s="1" t="s">
        <v>13</v>
      </c>
      <c r="B221" s="1" t="s">
        <v>14788</v>
      </c>
      <c r="C221" s="1" t="s">
        <v>14791</v>
      </c>
      <c r="D221" s="1" t="s">
        <v>50</v>
      </c>
      <c r="E221" s="1" t="s">
        <v>51</v>
      </c>
      <c r="F221" s="1" t="s">
        <v>51</v>
      </c>
      <c r="G221" s="1" t="s">
        <v>82</v>
      </c>
      <c r="H221" s="1" t="s">
        <v>95</v>
      </c>
      <c r="I221" s="1" t="s">
        <v>84</v>
      </c>
      <c r="J221" s="1" t="s">
        <v>96</v>
      </c>
      <c r="K221" s="1" t="s">
        <v>14792</v>
      </c>
      <c r="L221" s="1"/>
      <c r="M221" s="20">
        <f t="shared" si="3"/>
        <v>1</v>
      </c>
    </row>
    <row r="222" spans="1:13" ht="20.100000000000001" customHeight="1" x14ac:dyDescent="0.15">
      <c r="A222" s="1" t="s">
        <v>13</v>
      </c>
      <c r="B222" s="1" t="s">
        <v>14788</v>
      </c>
      <c r="C222" s="1" t="s">
        <v>14793</v>
      </c>
      <c r="D222" s="1" t="s">
        <v>50</v>
      </c>
      <c r="E222" s="1" t="s">
        <v>51</v>
      </c>
      <c r="F222" s="1" t="s">
        <v>81</v>
      </c>
      <c r="G222" s="1" t="s">
        <v>82</v>
      </c>
      <c r="H222" s="1" t="s">
        <v>1151</v>
      </c>
      <c r="I222" s="1" t="s">
        <v>84</v>
      </c>
      <c r="J222" s="1" t="s">
        <v>130</v>
      </c>
      <c r="K222" s="1" t="s">
        <v>14794</v>
      </c>
      <c r="L222" s="1"/>
      <c r="M222" s="20">
        <f t="shared" si="3"/>
        <v>0</v>
      </c>
    </row>
    <row r="223" spans="1:13" ht="20.100000000000001" customHeight="1" x14ac:dyDescent="0.15">
      <c r="A223" s="1" t="s">
        <v>13</v>
      </c>
      <c r="B223" s="1" t="s">
        <v>14788</v>
      </c>
      <c r="C223" s="1" t="s">
        <v>14795</v>
      </c>
      <c r="D223" s="1" t="s">
        <v>50</v>
      </c>
      <c r="E223" s="1" t="s">
        <v>51</v>
      </c>
      <c r="F223" s="1" t="s">
        <v>51</v>
      </c>
      <c r="G223" s="1" t="s">
        <v>82</v>
      </c>
      <c r="H223" s="1" t="s">
        <v>95</v>
      </c>
      <c r="I223" s="1" t="s">
        <v>84</v>
      </c>
      <c r="J223" s="1" t="s">
        <v>96</v>
      </c>
      <c r="K223" s="1" t="s">
        <v>14796</v>
      </c>
      <c r="L223" s="1"/>
      <c r="M223" s="20">
        <f t="shared" si="3"/>
        <v>1</v>
      </c>
    </row>
    <row r="224" spans="1:13" ht="20.100000000000001" customHeight="1" x14ac:dyDescent="0.15">
      <c r="A224" s="1" t="s">
        <v>13</v>
      </c>
      <c r="B224" s="1" t="s">
        <v>14788</v>
      </c>
      <c r="C224" s="1" t="s">
        <v>14797</v>
      </c>
      <c r="D224" s="1" t="s">
        <v>50</v>
      </c>
      <c r="E224" s="1" t="s">
        <v>51</v>
      </c>
      <c r="F224" s="1" t="s">
        <v>51</v>
      </c>
      <c r="G224" s="1" t="s">
        <v>82</v>
      </c>
      <c r="H224" s="1" t="s">
        <v>95</v>
      </c>
      <c r="I224" s="1" t="s">
        <v>84</v>
      </c>
      <c r="J224" s="1" t="s">
        <v>96</v>
      </c>
      <c r="K224" s="1" t="s">
        <v>14798</v>
      </c>
      <c r="L224" s="1"/>
      <c r="M224" s="20">
        <f t="shared" si="3"/>
        <v>1</v>
      </c>
    </row>
    <row r="225" spans="1:13" ht="20.100000000000001" customHeight="1" x14ac:dyDescent="0.15">
      <c r="A225" s="1" t="s">
        <v>13</v>
      </c>
      <c r="B225" s="1" t="s">
        <v>14788</v>
      </c>
      <c r="C225" s="1" t="s">
        <v>14799</v>
      </c>
      <c r="D225" s="1" t="s">
        <v>78</v>
      </c>
      <c r="E225" s="1" t="s">
        <v>51</v>
      </c>
      <c r="F225" s="1" t="s">
        <v>81</v>
      </c>
      <c r="G225" s="1" t="s">
        <v>82</v>
      </c>
      <c r="H225" s="1" t="s">
        <v>212</v>
      </c>
      <c r="I225" s="1" t="s">
        <v>181</v>
      </c>
      <c r="J225" s="1" t="s">
        <v>1137</v>
      </c>
      <c r="K225" s="1" t="s">
        <v>14800</v>
      </c>
      <c r="L225" s="1"/>
      <c r="M225" s="20">
        <f t="shared" si="3"/>
        <v>0</v>
      </c>
    </row>
    <row r="226" spans="1:13" ht="20.100000000000001" customHeight="1" x14ac:dyDescent="0.15">
      <c r="A226" s="1" t="s">
        <v>13</v>
      </c>
      <c r="B226" s="1" t="s">
        <v>14788</v>
      </c>
      <c r="C226" s="1" t="s">
        <v>14801</v>
      </c>
      <c r="D226" s="1" t="s">
        <v>78</v>
      </c>
      <c r="E226" s="1" t="s">
        <v>51</v>
      </c>
      <c r="F226" s="1" t="s">
        <v>51</v>
      </c>
      <c r="G226" s="1" t="s">
        <v>82</v>
      </c>
      <c r="H226" s="1" t="s">
        <v>95</v>
      </c>
      <c r="I226" s="1" t="s">
        <v>84</v>
      </c>
      <c r="J226" s="1" t="s">
        <v>96</v>
      </c>
      <c r="K226" s="1" t="s">
        <v>14802</v>
      </c>
      <c r="L226" s="1"/>
      <c r="M226" s="20">
        <f t="shared" si="3"/>
        <v>1</v>
      </c>
    </row>
    <row r="227" spans="1:13" ht="20.100000000000001" customHeight="1" x14ac:dyDescent="0.15">
      <c r="A227" s="1" t="s">
        <v>13</v>
      </c>
      <c r="B227" s="1" t="s">
        <v>14788</v>
      </c>
      <c r="C227" s="1" t="s">
        <v>14803</v>
      </c>
      <c r="D227" s="1" t="s">
        <v>78</v>
      </c>
      <c r="E227" s="1" t="s">
        <v>51</v>
      </c>
      <c r="F227" s="1" t="s">
        <v>51</v>
      </c>
      <c r="G227" s="1" t="s">
        <v>82</v>
      </c>
      <c r="H227" s="1" t="s">
        <v>95</v>
      </c>
      <c r="I227" s="1" t="s">
        <v>84</v>
      </c>
      <c r="J227" s="1" t="s">
        <v>96</v>
      </c>
      <c r="K227" s="1" t="s">
        <v>14804</v>
      </c>
      <c r="L227" s="1"/>
      <c r="M227" s="20">
        <f t="shared" si="3"/>
        <v>1</v>
      </c>
    </row>
    <row r="228" spans="1:13" ht="20.100000000000001" customHeight="1" x14ac:dyDescent="0.15">
      <c r="A228" s="1" t="s">
        <v>13</v>
      </c>
      <c r="B228" s="1" t="s">
        <v>14788</v>
      </c>
      <c r="C228" s="1" t="s">
        <v>14805</v>
      </c>
      <c r="D228" s="1" t="s">
        <v>78</v>
      </c>
      <c r="E228" s="1" t="s">
        <v>51</v>
      </c>
      <c r="F228" s="1" t="s">
        <v>51</v>
      </c>
      <c r="G228" s="1" t="s">
        <v>82</v>
      </c>
      <c r="H228" s="1" t="s">
        <v>95</v>
      </c>
      <c r="I228" s="1" t="s">
        <v>84</v>
      </c>
      <c r="J228" s="1" t="s">
        <v>96</v>
      </c>
      <c r="K228" s="1" t="s">
        <v>14806</v>
      </c>
      <c r="L228" s="1"/>
      <c r="M228" s="20">
        <f t="shared" si="3"/>
        <v>1</v>
      </c>
    </row>
    <row r="229" spans="1:13" ht="20.100000000000001" customHeight="1" x14ac:dyDescent="0.15">
      <c r="A229" s="1" t="s">
        <v>13</v>
      </c>
      <c r="B229" s="1" t="s">
        <v>14788</v>
      </c>
      <c r="C229" s="1" t="s">
        <v>14807</v>
      </c>
      <c r="D229" s="1" t="s">
        <v>78</v>
      </c>
      <c r="E229" s="1" t="s">
        <v>51</v>
      </c>
      <c r="F229" s="1" t="s">
        <v>51</v>
      </c>
      <c r="G229" s="1" t="s">
        <v>82</v>
      </c>
      <c r="H229" s="1" t="s">
        <v>95</v>
      </c>
      <c r="I229" s="1" t="s">
        <v>84</v>
      </c>
      <c r="J229" s="1" t="s">
        <v>96</v>
      </c>
      <c r="K229" s="1" t="s">
        <v>14808</v>
      </c>
      <c r="L229" s="1"/>
      <c r="M229" s="20">
        <f t="shared" si="3"/>
        <v>1</v>
      </c>
    </row>
    <row r="230" spans="1:13" ht="20.100000000000001" customHeight="1" x14ac:dyDescent="0.15">
      <c r="A230" s="1" t="s">
        <v>13</v>
      </c>
      <c r="B230" s="1" t="s">
        <v>14788</v>
      </c>
      <c r="C230" s="1" t="s">
        <v>14809</v>
      </c>
      <c r="D230" s="1" t="s">
        <v>78</v>
      </c>
      <c r="E230" s="1" t="s">
        <v>51</v>
      </c>
      <c r="F230" s="1" t="s">
        <v>179</v>
      </c>
      <c r="G230" s="1" t="s">
        <v>82</v>
      </c>
      <c r="H230" s="1" t="s">
        <v>4727</v>
      </c>
      <c r="I230" s="1" t="s">
        <v>84</v>
      </c>
      <c r="J230" s="1" t="s">
        <v>448</v>
      </c>
      <c r="K230" s="1" t="s">
        <v>14810</v>
      </c>
      <c r="L230" s="1"/>
      <c r="M230" s="20">
        <f t="shared" si="3"/>
        <v>0</v>
      </c>
    </row>
    <row r="231" spans="1:13" ht="20.100000000000001" customHeight="1" x14ac:dyDescent="0.15">
      <c r="A231" s="1" t="s">
        <v>13</v>
      </c>
      <c r="B231" s="1" t="s">
        <v>14788</v>
      </c>
      <c r="C231" s="1" t="s">
        <v>14811</v>
      </c>
      <c r="D231" s="1" t="s">
        <v>78</v>
      </c>
      <c r="E231" s="1" t="s">
        <v>51</v>
      </c>
      <c r="F231" s="1" t="s">
        <v>51</v>
      </c>
      <c r="G231" s="1" t="s">
        <v>82</v>
      </c>
      <c r="H231" s="1" t="s">
        <v>95</v>
      </c>
      <c r="I231" s="1" t="s">
        <v>84</v>
      </c>
      <c r="J231" s="1" t="s">
        <v>96</v>
      </c>
      <c r="K231" s="1" t="s">
        <v>14812</v>
      </c>
      <c r="L231" s="1"/>
      <c r="M231" s="20">
        <f t="shared" si="3"/>
        <v>1</v>
      </c>
    </row>
    <row r="232" spans="1:13" ht="20.100000000000001" customHeight="1" x14ac:dyDescent="0.15">
      <c r="A232" s="1" t="s">
        <v>13</v>
      </c>
      <c r="B232" s="1" t="s">
        <v>14788</v>
      </c>
      <c r="C232" s="1" t="s">
        <v>14813</v>
      </c>
      <c r="D232" s="1" t="s">
        <v>78</v>
      </c>
      <c r="E232" s="1" t="s">
        <v>51</v>
      </c>
      <c r="F232" s="1" t="s">
        <v>51</v>
      </c>
      <c r="G232" s="1" t="s">
        <v>82</v>
      </c>
      <c r="H232" s="1" t="s">
        <v>95</v>
      </c>
      <c r="I232" s="1" t="s">
        <v>84</v>
      </c>
      <c r="J232" s="1" t="s">
        <v>96</v>
      </c>
      <c r="K232" s="1" t="s">
        <v>14814</v>
      </c>
      <c r="L232" s="1"/>
      <c r="M232" s="20">
        <f t="shared" si="3"/>
        <v>1</v>
      </c>
    </row>
    <row r="233" spans="1:13" ht="20.100000000000001" customHeight="1" x14ac:dyDescent="0.15">
      <c r="A233" s="1" t="s">
        <v>13</v>
      </c>
      <c r="B233" s="1" t="s">
        <v>14788</v>
      </c>
      <c r="C233" s="1" t="s">
        <v>14815</v>
      </c>
      <c r="D233" s="1" t="s">
        <v>78</v>
      </c>
      <c r="E233" s="1" t="s">
        <v>51</v>
      </c>
      <c r="F233" s="1" t="s">
        <v>51</v>
      </c>
      <c r="G233" s="1" t="s">
        <v>82</v>
      </c>
      <c r="H233" s="1" t="s">
        <v>95</v>
      </c>
      <c r="I233" s="1" t="s">
        <v>84</v>
      </c>
      <c r="J233" s="1" t="s">
        <v>96</v>
      </c>
      <c r="K233" s="1" t="s">
        <v>14816</v>
      </c>
      <c r="L233" s="1"/>
      <c r="M233" s="20">
        <f t="shared" si="3"/>
        <v>1</v>
      </c>
    </row>
    <row r="234" spans="1:13" ht="20.100000000000001" customHeight="1" x14ac:dyDescent="0.15">
      <c r="A234" s="1" t="s">
        <v>13</v>
      </c>
      <c r="B234" s="1" t="s">
        <v>14788</v>
      </c>
      <c r="C234" s="1" t="s">
        <v>14817</v>
      </c>
      <c r="D234" s="1" t="s">
        <v>78</v>
      </c>
      <c r="E234" s="1" t="s">
        <v>51</v>
      </c>
      <c r="F234" s="1" t="s">
        <v>51</v>
      </c>
      <c r="G234" s="1" t="s">
        <v>82</v>
      </c>
      <c r="H234" s="1" t="s">
        <v>95</v>
      </c>
      <c r="I234" s="1" t="s">
        <v>84</v>
      </c>
      <c r="J234" s="1" t="s">
        <v>96</v>
      </c>
      <c r="K234" s="1" t="s">
        <v>14818</v>
      </c>
      <c r="L234" s="1"/>
      <c r="M234" s="20">
        <f t="shared" si="3"/>
        <v>1</v>
      </c>
    </row>
    <row r="235" spans="1:13" ht="20.100000000000001" customHeight="1" x14ac:dyDescent="0.15">
      <c r="A235" s="1" t="s">
        <v>13</v>
      </c>
      <c r="B235" s="1" t="s">
        <v>14788</v>
      </c>
      <c r="C235" s="1" t="s">
        <v>14819</v>
      </c>
      <c r="D235" s="1" t="s">
        <v>78</v>
      </c>
      <c r="E235" s="1" t="s">
        <v>51</v>
      </c>
      <c r="F235" s="1" t="s">
        <v>51</v>
      </c>
      <c r="G235" s="1" t="s">
        <v>82</v>
      </c>
      <c r="H235" s="1" t="s">
        <v>95</v>
      </c>
      <c r="I235" s="1" t="s">
        <v>84</v>
      </c>
      <c r="J235" s="1" t="s">
        <v>96</v>
      </c>
      <c r="K235" s="1" t="s">
        <v>14820</v>
      </c>
      <c r="L235" s="1"/>
      <c r="M235" s="20">
        <f t="shared" si="3"/>
        <v>1</v>
      </c>
    </row>
    <row r="236" spans="1:13" ht="20.100000000000001" customHeight="1" x14ac:dyDescent="0.15">
      <c r="A236" s="1" t="s">
        <v>13</v>
      </c>
      <c r="B236" s="1" t="s">
        <v>14788</v>
      </c>
      <c r="C236" s="1" t="s">
        <v>14821</v>
      </c>
      <c r="D236" s="1" t="s">
        <v>78</v>
      </c>
      <c r="E236" s="1" t="s">
        <v>51</v>
      </c>
      <c r="F236" s="1" t="s">
        <v>51</v>
      </c>
      <c r="G236" s="1" t="s">
        <v>82</v>
      </c>
      <c r="H236" s="1" t="s">
        <v>95</v>
      </c>
      <c r="I236" s="1" t="s">
        <v>84</v>
      </c>
      <c r="J236" s="1" t="s">
        <v>96</v>
      </c>
      <c r="K236" s="1" t="s">
        <v>14822</v>
      </c>
      <c r="L236" s="1"/>
      <c r="M236" s="20">
        <f t="shared" si="3"/>
        <v>1</v>
      </c>
    </row>
    <row r="237" spans="1:13" ht="20.100000000000001" customHeight="1" x14ac:dyDescent="0.15">
      <c r="A237" s="1" t="s">
        <v>13</v>
      </c>
      <c r="B237" s="1" t="s">
        <v>14823</v>
      </c>
      <c r="C237" s="1" t="s">
        <v>14824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121</v>
      </c>
      <c r="I237" s="1" t="s">
        <v>84</v>
      </c>
      <c r="J237" s="1" t="s">
        <v>122</v>
      </c>
      <c r="K237" s="1" t="s">
        <v>14825</v>
      </c>
      <c r="L237" s="1"/>
      <c r="M237" s="20">
        <f t="shared" si="3"/>
        <v>1</v>
      </c>
    </row>
    <row r="238" spans="1:13" ht="20.100000000000001" customHeight="1" x14ac:dyDescent="0.15">
      <c r="A238" s="1" t="s">
        <v>13</v>
      </c>
      <c r="B238" s="1" t="s">
        <v>14823</v>
      </c>
      <c r="C238" s="1" t="s">
        <v>14826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121</v>
      </c>
      <c r="I238" s="1" t="s">
        <v>84</v>
      </c>
      <c r="J238" s="1" t="s">
        <v>122</v>
      </c>
      <c r="K238" s="1" t="s">
        <v>14827</v>
      </c>
      <c r="L238" s="1"/>
      <c r="M238" s="20">
        <f t="shared" si="3"/>
        <v>1</v>
      </c>
    </row>
    <row r="239" spans="1:13" ht="20.100000000000001" customHeight="1" x14ac:dyDescent="0.15">
      <c r="A239" s="1" t="s">
        <v>13</v>
      </c>
      <c r="B239" s="1" t="s">
        <v>14828</v>
      </c>
      <c r="C239" s="1" t="s">
        <v>14829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121</v>
      </c>
      <c r="I239" s="1" t="s">
        <v>84</v>
      </c>
      <c r="J239" s="1" t="s">
        <v>122</v>
      </c>
      <c r="K239" s="1" t="s">
        <v>14830</v>
      </c>
      <c r="L239" s="1"/>
      <c r="M239" s="20">
        <f t="shared" si="3"/>
        <v>1</v>
      </c>
    </row>
    <row r="240" spans="1:13" ht="20.100000000000001" customHeight="1" x14ac:dyDescent="0.15">
      <c r="A240" s="1" t="s">
        <v>13</v>
      </c>
      <c r="B240" s="1" t="s">
        <v>14828</v>
      </c>
      <c r="C240" s="1" t="s">
        <v>14831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121</v>
      </c>
      <c r="I240" s="1" t="s">
        <v>84</v>
      </c>
      <c r="J240" s="1" t="s">
        <v>122</v>
      </c>
      <c r="K240" s="1" t="s">
        <v>14832</v>
      </c>
      <c r="L240" s="1"/>
      <c r="M240" s="20">
        <f t="shared" si="3"/>
        <v>1</v>
      </c>
    </row>
    <row r="241" spans="1:13" ht="20.100000000000001" customHeight="1" x14ac:dyDescent="0.15">
      <c r="A241" s="1" t="s">
        <v>13</v>
      </c>
      <c r="B241" s="1" t="s">
        <v>14828</v>
      </c>
      <c r="C241" s="1" t="s">
        <v>14833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121</v>
      </c>
      <c r="I241" s="1" t="s">
        <v>84</v>
      </c>
      <c r="J241" s="1" t="s">
        <v>122</v>
      </c>
      <c r="K241" s="1" t="s">
        <v>14834</v>
      </c>
      <c r="L241" s="1"/>
      <c r="M241" s="20">
        <f t="shared" si="3"/>
        <v>1</v>
      </c>
    </row>
    <row r="242" spans="1:13" ht="20.100000000000001" customHeight="1" x14ac:dyDescent="0.15">
      <c r="A242" s="1" t="s">
        <v>13</v>
      </c>
      <c r="B242" s="1" t="s">
        <v>14828</v>
      </c>
      <c r="C242" s="1" t="s">
        <v>14835</v>
      </c>
      <c r="D242" s="1" t="s">
        <v>50</v>
      </c>
      <c r="E242" s="1" t="s">
        <v>51</v>
      </c>
      <c r="F242" s="1" t="s">
        <v>51</v>
      </c>
      <c r="G242" s="1" t="s">
        <v>52</v>
      </c>
      <c r="H242" s="1" t="s">
        <v>121</v>
      </c>
      <c r="I242" s="1" t="s">
        <v>84</v>
      </c>
      <c r="J242" s="1" t="s">
        <v>122</v>
      </c>
      <c r="K242" s="1" t="s">
        <v>14836</v>
      </c>
      <c r="L242" s="1"/>
      <c r="M242" s="20">
        <f t="shared" si="3"/>
        <v>1</v>
      </c>
    </row>
    <row r="243" spans="1:13" ht="20.100000000000001" customHeight="1" x14ac:dyDescent="0.15">
      <c r="A243" s="1" t="s">
        <v>13</v>
      </c>
      <c r="B243" s="1" t="s">
        <v>14828</v>
      </c>
      <c r="C243" s="1" t="s">
        <v>14837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121</v>
      </c>
      <c r="I243" s="1" t="s">
        <v>84</v>
      </c>
      <c r="J243" s="1" t="s">
        <v>122</v>
      </c>
      <c r="K243" s="1" t="s">
        <v>14838</v>
      </c>
      <c r="L243" s="1"/>
      <c r="M243" s="20">
        <f t="shared" si="3"/>
        <v>1</v>
      </c>
    </row>
    <row r="244" spans="1:13" ht="20.100000000000001" customHeight="1" x14ac:dyDescent="0.15">
      <c r="A244" s="1" t="s">
        <v>13</v>
      </c>
      <c r="B244" s="1" t="s">
        <v>14828</v>
      </c>
      <c r="C244" s="1" t="s">
        <v>14839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121</v>
      </c>
      <c r="I244" s="1" t="s">
        <v>84</v>
      </c>
      <c r="J244" s="1" t="s">
        <v>122</v>
      </c>
      <c r="K244" s="1" t="s">
        <v>14840</v>
      </c>
      <c r="L244" s="1"/>
      <c r="M244" s="20">
        <f t="shared" si="3"/>
        <v>1</v>
      </c>
    </row>
    <row r="245" spans="1:13" ht="20.100000000000001" customHeight="1" x14ac:dyDescent="0.15">
      <c r="A245" s="1" t="s">
        <v>13</v>
      </c>
      <c r="B245" s="1" t="s">
        <v>14828</v>
      </c>
      <c r="C245" s="1" t="s">
        <v>14841</v>
      </c>
      <c r="D245" s="1" t="s">
        <v>78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14842</v>
      </c>
      <c r="L245" s="1"/>
      <c r="M245" s="20">
        <f t="shared" si="3"/>
        <v>1</v>
      </c>
    </row>
    <row r="246" spans="1:13" ht="20.100000000000001" customHeight="1" x14ac:dyDescent="0.15">
      <c r="A246" s="1" t="s">
        <v>13</v>
      </c>
      <c r="B246" s="1" t="s">
        <v>14828</v>
      </c>
      <c r="C246" s="1" t="s">
        <v>14843</v>
      </c>
      <c r="D246" s="1" t="s">
        <v>78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14844</v>
      </c>
      <c r="L246" s="1"/>
      <c r="M246" s="20">
        <f t="shared" si="3"/>
        <v>1</v>
      </c>
    </row>
    <row r="247" spans="1:13" ht="20.100000000000001" customHeight="1" x14ac:dyDescent="0.15">
      <c r="A247" s="1" t="s">
        <v>13</v>
      </c>
      <c r="B247" s="1" t="s">
        <v>14828</v>
      </c>
      <c r="C247" s="1" t="s">
        <v>14845</v>
      </c>
      <c r="D247" s="1" t="s">
        <v>78</v>
      </c>
      <c r="E247" s="1" t="s">
        <v>51</v>
      </c>
      <c r="F247" s="1" t="s">
        <v>51</v>
      </c>
      <c r="G247" s="1" t="s">
        <v>52</v>
      </c>
      <c r="H247" s="1" t="s">
        <v>121</v>
      </c>
      <c r="I247" s="1" t="s">
        <v>84</v>
      </c>
      <c r="J247" s="1" t="s">
        <v>122</v>
      </c>
      <c r="K247" s="1" t="s">
        <v>14846</v>
      </c>
      <c r="L247" s="1"/>
      <c r="M247" s="20">
        <f t="shared" si="3"/>
        <v>1</v>
      </c>
    </row>
    <row r="248" spans="1:13" ht="20.100000000000001" customHeight="1" x14ac:dyDescent="0.15">
      <c r="A248" s="1" t="s">
        <v>13</v>
      </c>
      <c r="B248" s="1" t="s">
        <v>14828</v>
      </c>
      <c r="C248" s="1" t="s">
        <v>14847</v>
      </c>
      <c r="D248" s="1" t="s">
        <v>78</v>
      </c>
      <c r="E248" s="1" t="s">
        <v>51</v>
      </c>
      <c r="F248" s="1" t="s">
        <v>51</v>
      </c>
      <c r="G248" s="1" t="s">
        <v>52</v>
      </c>
      <c r="H248" s="1" t="s">
        <v>121</v>
      </c>
      <c r="I248" s="1" t="s">
        <v>84</v>
      </c>
      <c r="J248" s="1" t="s">
        <v>122</v>
      </c>
      <c r="K248" s="1" t="s">
        <v>14848</v>
      </c>
      <c r="L248" s="1"/>
      <c r="M248" s="20">
        <f t="shared" si="3"/>
        <v>1</v>
      </c>
    </row>
    <row r="249" spans="1:13" ht="20.100000000000001" customHeight="1" x14ac:dyDescent="0.15">
      <c r="A249" s="1" t="s">
        <v>13</v>
      </c>
      <c r="B249" s="1" t="s">
        <v>14828</v>
      </c>
      <c r="C249" s="1" t="s">
        <v>14849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121</v>
      </c>
      <c r="I249" s="1" t="s">
        <v>84</v>
      </c>
      <c r="J249" s="1" t="s">
        <v>122</v>
      </c>
      <c r="K249" s="1" t="s">
        <v>14850</v>
      </c>
      <c r="L249" s="1"/>
      <c r="M249" s="20">
        <f t="shared" si="3"/>
        <v>1</v>
      </c>
    </row>
    <row r="250" spans="1:13" ht="20.100000000000001" customHeight="1" x14ac:dyDescent="0.15">
      <c r="A250" s="1" t="s">
        <v>13</v>
      </c>
      <c r="B250" s="1" t="s">
        <v>14828</v>
      </c>
      <c r="C250" s="1" t="s">
        <v>14851</v>
      </c>
      <c r="D250" s="1" t="s">
        <v>78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84</v>
      </c>
      <c r="J250" s="1" t="s">
        <v>122</v>
      </c>
      <c r="K250" s="1" t="s">
        <v>14852</v>
      </c>
      <c r="L250" s="1"/>
      <c r="M250" s="20">
        <f t="shared" si="3"/>
        <v>1</v>
      </c>
    </row>
    <row r="251" spans="1:13" ht="20.100000000000001" customHeight="1" x14ac:dyDescent="0.15">
      <c r="A251" s="1" t="s">
        <v>13</v>
      </c>
      <c r="B251" s="1" t="s">
        <v>14828</v>
      </c>
      <c r="C251" s="1" t="s">
        <v>14853</v>
      </c>
      <c r="D251" s="1" t="s">
        <v>78</v>
      </c>
      <c r="E251" s="1" t="s">
        <v>51</v>
      </c>
      <c r="F251" s="1" t="s">
        <v>51</v>
      </c>
      <c r="G251" s="1" t="s">
        <v>52</v>
      </c>
      <c r="H251" s="1" t="s">
        <v>121</v>
      </c>
      <c r="I251" s="1" t="s">
        <v>84</v>
      </c>
      <c r="J251" s="1" t="s">
        <v>122</v>
      </c>
      <c r="K251" s="1" t="s">
        <v>14854</v>
      </c>
      <c r="L251" s="1"/>
      <c r="M251" s="20">
        <f t="shared" si="3"/>
        <v>1</v>
      </c>
    </row>
    <row r="252" spans="1:13" ht="20.100000000000001" customHeight="1" x14ac:dyDescent="0.15">
      <c r="A252" s="1" t="s">
        <v>13</v>
      </c>
      <c r="B252" s="1" t="s">
        <v>14828</v>
      </c>
      <c r="C252" s="1" t="s">
        <v>14855</v>
      </c>
      <c r="D252" s="1" t="s">
        <v>78</v>
      </c>
      <c r="E252" s="1" t="s">
        <v>51</v>
      </c>
      <c r="F252" s="1" t="s">
        <v>51</v>
      </c>
      <c r="G252" s="1" t="s">
        <v>52</v>
      </c>
      <c r="H252" s="1" t="s">
        <v>121</v>
      </c>
      <c r="I252" s="1" t="s">
        <v>84</v>
      </c>
      <c r="J252" s="1" t="s">
        <v>122</v>
      </c>
      <c r="K252" s="1" t="s">
        <v>14856</v>
      </c>
      <c r="L252" s="1"/>
      <c r="M252" s="20">
        <f t="shared" si="3"/>
        <v>1</v>
      </c>
    </row>
    <row r="253" spans="1:13" ht="20.100000000000001" customHeight="1" x14ac:dyDescent="0.15">
      <c r="A253" s="1" t="s">
        <v>13</v>
      </c>
      <c r="B253" s="1" t="s">
        <v>14828</v>
      </c>
      <c r="C253" s="1" t="s">
        <v>14857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122</v>
      </c>
      <c r="K253" s="1" t="s">
        <v>14858</v>
      </c>
      <c r="L253" s="1"/>
      <c r="M253" s="20">
        <f t="shared" si="3"/>
        <v>1</v>
      </c>
    </row>
    <row r="254" spans="1:13" ht="20.100000000000001" customHeight="1" x14ac:dyDescent="0.15">
      <c r="A254" s="1" t="s">
        <v>13</v>
      </c>
      <c r="B254" s="1" t="s">
        <v>14828</v>
      </c>
      <c r="C254" s="1" t="s">
        <v>14859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121</v>
      </c>
      <c r="I254" s="1" t="s">
        <v>84</v>
      </c>
      <c r="J254" s="1" t="s">
        <v>122</v>
      </c>
      <c r="K254" s="1" t="s">
        <v>14860</v>
      </c>
      <c r="L254" s="1"/>
      <c r="M254" s="20">
        <f t="shared" si="3"/>
        <v>1</v>
      </c>
    </row>
    <row r="255" spans="1:13" ht="20.100000000000001" customHeight="1" x14ac:dyDescent="0.15">
      <c r="A255" s="1" t="s">
        <v>13</v>
      </c>
      <c r="B255" s="1" t="s">
        <v>14828</v>
      </c>
      <c r="C255" s="1" t="s">
        <v>14861</v>
      </c>
      <c r="D255" s="1" t="s">
        <v>78</v>
      </c>
      <c r="E255" s="1" t="s">
        <v>51</v>
      </c>
      <c r="F255" s="1" t="s">
        <v>51</v>
      </c>
      <c r="G255" s="1" t="s">
        <v>52</v>
      </c>
      <c r="H255" s="1" t="s">
        <v>121</v>
      </c>
      <c r="I255" s="1" t="s">
        <v>84</v>
      </c>
      <c r="J255" s="1" t="s">
        <v>122</v>
      </c>
      <c r="K255" s="1" t="s">
        <v>14862</v>
      </c>
      <c r="L255" s="1"/>
      <c r="M255" s="20">
        <f t="shared" si="3"/>
        <v>1</v>
      </c>
    </row>
    <row r="256" spans="1:13" ht="20.100000000000001" customHeight="1" x14ac:dyDescent="0.15">
      <c r="A256" s="1" t="s">
        <v>13</v>
      </c>
      <c r="B256" s="1" t="s">
        <v>14828</v>
      </c>
      <c r="C256" s="1" t="s">
        <v>14863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121</v>
      </c>
      <c r="I256" s="1" t="s">
        <v>84</v>
      </c>
      <c r="J256" s="1" t="s">
        <v>122</v>
      </c>
      <c r="K256" s="1" t="s">
        <v>14864</v>
      </c>
      <c r="L256" s="1"/>
      <c r="M256" s="20">
        <f t="shared" si="3"/>
        <v>1</v>
      </c>
    </row>
    <row r="257" spans="1:13" ht="20.100000000000001" customHeight="1" x14ac:dyDescent="0.15">
      <c r="A257" s="1" t="s">
        <v>13</v>
      </c>
      <c r="B257" s="1" t="s">
        <v>14828</v>
      </c>
      <c r="C257" s="1" t="s">
        <v>14865</v>
      </c>
      <c r="D257" s="1" t="s">
        <v>78</v>
      </c>
      <c r="E257" s="1" t="s">
        <v>51</v>
      </c>
      <c r="F257" s="1" t="s">
        <v>179</v>
      </c>
      <c r="G257" s="1" t="s">
        <v>82</v>
      </c>
      <c r="H257" s="1" t="s">
        <v>129</v>
      </c>
      <c r="I257" s="1" t="s">
        <v>447</v>
      </c>
      <c r="J257" s="1" t="s">
        <v>2362</v>
      </c>
      <c r="K257" s="1" t="s">
        <v>14866</v>
      </c>
      <c r="L257" s="1"/>
      <c r="M257" s="20">
        <f t="shared" si="3"/>
        <v>0</v>
      </c>
    </row>
    <row r="258" spans="1:13" ht="20.100000000000001" customHeight="1" x14ac:dyDescent="0.15">
      <c r="A258" s="1" t="s">
        <v>13</v>
      </c>
      <c r="B258" s="1" t="s">
        <v>14828</v>
      </c>
      <c r="C258" s="1" t="s">
        <v>14867</v>
      </c>
      <c r="D258" s="1" t="s">
        <v>78</v>
      </c>
      <c r="E258" s="1" t="s">
        <v>51</v>
      </c>
      <c r="F258" s="1" t="s">
        <v>51</v>
      </c>
      <c r="G258" s="1" t="s">
        <v>52</v>
      </c>
      <c r="H258" s="1" t="s">
        <v>121</v>
      </c>
      <c r="I258" s="1" t="s">
        <v>84</v>
      </c>
      <c r="J258" s="1" t="s">
        <v>122</v>
      </c>
      <c r="K258" s="1" t="s">
        <v>14868</v>
      </c>
      <c r="L258" s="1"/>
      <c r="M258" s="20">
        <f t="shared" si="3"/>
        <v>1</v>
      </c>
    </row>
    <row r="259" spans="1:13" ht="20.100000000000001" customHeight="1" x14ac:dyDescent="0.15">
      <c r="A259" s="1" t="s">
        <v>13</v>
      </c>
      <c r="B259" s="1" t="s">
        <v>14828</v>
      </c>
      <c r="C259" s="1" t="s">
        <v>14869</v>
      </c>
      <c r="D259" s="1" t="s">
        <v>78</v>
      </c>
      <c r="E259" s="1" t="s">
        <v>51</v>
      </c>
      <c r="F259" s="1" t="s">
        <v>51</v>
      </c>
      <c r="G259" s="1" t="s">
        <v>52</v>
      </c>
      <c r="H259" s="1" t="s">
        <v>121</v>
      </c>
      <c r="I259" s="1" t="s">
        <v>84</v>
      </c>
      <c r="J259" s="1" t="s">
        <v>122</v>
      </c>
      <c r="K259" s="1" t="s">
        <v>14870</v>
      </c>
      <c r="L259" s="1"/>
      <c r="M259" s="20">
        <f t="shared" si="3"/>
        <v>1</v>
      </c>
    </row>
    <row r="260" spans="1:13" ht="20.100000000000001" customHeight="1" x14ac:dyDescent="0.15">
      <c r="A260" s="1" t="s">
        <v>13</v>
      </c>
      <c r="B260" s="1" t="s">
        <v>5959</v>
      </c>
      <c r="C260" s="1" t="s">
        <v>14871</v>
      </c>
      <c r="D260" s="1" t="s">
        <v>50</v>
      </c>
      <c r="E260" s="1" t="s">
        <v>51</v>
      </c>
      <c r="F260" s="1" t="s">
        <v>26832</v>
      </c>
      <c r="G260" s="1" t="s">
        <v>82</v>
      </c>
      <c r="H260" s="1" t="s">
        <v>180</v>
      </c>
      <c r="I260" s="1" t="s">
        <v>84</v>
      </c>
      <c r="J260" s="1" t="s">
        <v>7191</v>
      </c>
      <c r="K260" s="1" t="s">
        <v>14872</v>
      </c>
      <c r="L260" s="1"/>
      <c r="M260" s="20">
        <f t="shared" si="3"/>
        <v>0</v>
      </c>
    </row>
    <row r="261" spans="1:13" ht="20.100000000000001" customHeight="1" x14ac:dyDescent="0.15">
      <c r="A261" s="1" t="s">
        <v>13</v>
      </c>
      <c r="B261" s="1" t="s">
        <v>5959</v>
      </c>
      <c r="C261" s="1" t="s">
        <v>14873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14874</v>
      </c>
      <c r="L261" s="1"/>
      <c r="M261" s="20">
        <f t="shared" si="3"/>
        <v>1</v>
      </c>
    </row>
    <row r="262" spans="1:13" ht="20.100000000000001" customHeight="1" x14ac:dyDescent="0.15">
      <c r="A262" s="1" t="s">
        <v>13</v>
      </c>
      <c r="B262" s="1" t="s">
        <v>5959</v>
      </c>
      <c r="C262" s="1" t="s">
        <v>14875</v>
      </c>
      <c r="D262" s="1" t="s">
        <v>78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14876</v>
      </c>
      <c r="L262" s="1"/>
      <c r="M262" s="20">
        <f t="shared" si="3"/>
        <v>1</v>
      </c>
    </row>
    <row r="263" spans="1:13" ht="20.100000000000001" customHeight="1" x14ac:dyDescent="0.15">
      <c r="A263" s="1" t="s">
        <v>13</v>
      </c>
      <c r="B263" s="1" t="s">
        <v>5959</v>
      </c>
      <c r="C263" s="1" t="s">
        <v>14877</v>
      </c>
      <c r="D263" s="1" t="s">
        <v>78</v>
      </c>
      <c r="E263" s="1" t="s">
        <v>51</v>
      </c>
      <c r="F263" s="1" t="s">
        <v>51</v>
      </c>
      <c r="G263" s="1" t="s">
        <v>52</v>
      </c>
      <c r="H263" s="1" t="s">
        <v>121</v>
      </c>
      <c r="I263" s="1" t="s">
        <v>84</v>
      </c>
      <c r="J263" s="1" t="s">
        <v>122</v>
      </c>
      <c r="K263" s="1" t="s">
        <v>14878</v>
      </c>
      <c r="L263" s="1"/>
      <c r="M263" s="20">
        <f t="shared" si="3"/>
        <v>1</v>
      </c>
    </row>
    <row r="264" spans="1:13" ht="20.100000000000001" customHeight="1" x14ac:dyDescent="0.15">
      <c r="A264" s="1" t="s">
        <v>13</v>
      </c>
      <c r="B264" s="1" t="s">
        <v>5959</v>
      </c>
      <c r="C264" s="1" t="s">
        <v>14879</v>
      </c>
      <c r="D264" s="1" t="s">
        <v>78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14880</v>
      </c>
      <c r="L264" s="1"/>
      <c r="M264" s="20">
        <f t="shared" ref="M264:M327" si="4">IF(F264="○",1,0)</f>
        <v>1</v>
      </c>
    </row>
    <row r="265" spans="1:13" ht="20.100000000000001" customHeight="1" x14ac:dyDescent="0.15">
      <c r="A265" s="1" t="s">
        <v>13</v>
      </c>
      <c r="B265" s="1" t="s">
        <v>5959</v>
      </c>
      <c r="C265" s="1" t="s">
        <v>14881</v>
      </c>
      <c r="D265" s="1" t="s">
        <v>78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14882</v>
      </c>
      <c r="L265" s="1"/>
      <c r="M265" s="20">
        <f t="shared" si="4"/>
        <v>1</v>
      </c>
    </row>
    <row r="266" spans="1:13" ht="20.100000000000001" customHeight="1" x14ac:dyDescent="0.15">
      <c r="A266" s="1" t="s">
        <v>13</v>
      </c>
      <c r="B266" s="1" t="s">
        <v>14883</v>
      </c>
      <c r="C266" s="1" t="s">
        <v>14884</v>
      </c>
      <c r="D266" s="1" t="s">
        <v>50</v>
      </c>
      <c r="E266" s="1" t="s">
        <v>51</v>
      </c>
      <c r="F266" s="1" t="s">
        <v>51</v>
      </c>
      <c r="G266" s="1" t="s">
        <v>82</v>
      </c>
      <c r="H266" s="1" t="s">
        <v>95</v>
      </c>
      <c r="I266" s="1" t="s">
        <v>84</v>
      </c>
      <c r="J266" s="1" t="s">
        <v>96</v>
      </c>
      <c r="K266" s="1" t="s">
        <v>14885</v>
      </c>
      <c r="L266" s="1"/>
      <c r="M266" s="20">
        <f t="shared" si="4"/>
        <v>1</v>
      </c>
    </row>
    <row r="267" spans="1:13" ht="20.100000000000001" customHeight="1" x14ac:dyDescent="0.15">
      <c r="A267" s="1" t="s">
        <v>13</v>
      </c>
      <c r="B267" s="1" t="s">
        <v>14883</v>
      </c>
      <c r="C267" s="1" t="s">
        <v>14886</v>
      </c>
      <c r="D267" s="1" t="s">
        <v>50</v>
      </c>
      <c r="E267" s="1" t="s">
        <v>51</v>
      </c>
      <c r="F267" s="1" t="s">
        <v>51</v>
      </c>
      <c r="G267" s="1" t="s">
        <v>82</v>
      </c>
      <c r="H267" s="1" t="s">
        <v>95</v>
      </c>
      <c r="I267" s="1" t="s">
        <v>84</v>
      </c>
      <c r="J267" s="1" t="s">
        <v>96</v>
      </c>
      <c r="K267" s="1" t="s">
        <v>14887</v>
      </c>
      <c r="L267" s="1"/>
      <c r="M267" s="20">
        <f t="shared" si="4"/>
        <v>1</v>
      </c>
    </row>
    <row r="268" spans="1:13" ht="20.100000000000001" customHeight="1" x14ac:dyDescent="0.15">
      <c r="A268" s="1" t="s">
        <v>13</v>
      </c>
      <c r="B268" s="1" t="s">
        <v>14883</v>
      </c>
      <c r="C268" s="1" t="s">
        <v>14888</v>
      </c>
      <c r="D268" s="1" t="s">
        <v>50</v>
      </c>
      <c r="E268" s="1" t="s">
        <v>51</v>
      </c>
      <c r="F268" s="1" t="s">
        <v>81</v>
      </c>
      <c r="G268" s="1" t="s">
        <v>82</v>
      </c>
      <c r="H268" s="1" t="s">
        <v>83</v>
      </c>
      <c r="I268" s="1" t="s">
        <v>84</v>
      </c>
      <c r="J268" s="1" t="s">
        <v>1137</v>
      </c>
      <c r="K268" s="1" t="s">
        <v>14889</v>
      </c>
      <c r="L268" s="1"/>
      <c r="M268" s="20">
        <f t="shared" si="4"/>
        <v>0</v>
      </c>
    </row>
    <row r="269" spans="1:13" ht="20.100000000000001" customHeight="1" x14ac:dyDescent="0.15">
      <c r="A269" s="1" t="s">
        <v>13</v>
      </c>
      <c r="B269" s="1" t="s">
        <v>14883</v>
      </c>
      <c r="C269" s="1" t="s">
        <v>14890</v>
      </c>
      <c r="D269" s="1" t="s">
        <v>50</v>
      </c>
      <c r="E269" s="1" t="s">
        <v>51</v>
      </c>
      <c r="F269" s="1" t="s">
        <v>81</v>
      </c>
      <c r="G269" s="1" t="s">
        <v>82</v>
      </c>
      <c r="H269" s="1" t="s">
        <v>83</v>
      </c>
      <c r="I269" s="1" t="s">
        <v>84</v>
      </c>
      <c r="J269" s="1" t="s">
        <v>1137</v>
      </c>
      <c r="K269" s="1" t="s">
        <v>14891</v>
      </c>
      <c r="L269" s="1"/>
      <c r="M269" s="20">
        <f t="shared" si="4"/>
        <v>0</v>
      </c>
    </row>
    <row r="270" spans="1:13" ht="20.100000000000001" customHeight="1" x14ac:dyDescent="0.15">
      <c r="A270" s="1" t="s">
        <v>13</v>
      </c>
      <c r="B270" s="1" t="s">
        <v>14883</v>
      </c>
      <c r="C270" s="1" t="s">
        <v>14892</v>
      </c>
      <c r="D270" s="1" t="s">
        <v>50</v>
      </c>
      <c r="E270" s="1" t="s">
        <v>51</v>
      </c>
      <c r="F270" s="1" t="s">
        <v>81</v>
      </c>
      <c r="G270" s="1" t="s">
        <v>82</v>
      </c>
      <c r="H270" s="1" t="s">
        <v>83</v>
      </c>
      <c r="I270" s="1" t="s">
        <v>84</v>
      </c>
      <c r="J270" s="1" t="s">
        <v>1137</v>
      </c>
      <c r="K270" s="1" t="s">
        <v>14893</v>
      </c>
      <c r="L270" s="1"/>
      <c r="M270" s="20">
        <f t="shared" si="4"/>
        <v>0</v>
      </c>
    </row>
    <row r="271" spans="1:13" ht="20.100000000000001" customHeight="1" x14ac:dyDescent="0.15">
      <c r="A271" s="1" t="s">
        <v>13</v>
      </c>
      <c r="B271" s="1" t="s">
        <v>14883</v>
      </c>
      <c r="C271" s="1" t="s">
        <v>14894</v>
      </c>
      <c r="D271" s="1" t="s">
        <v>50</v>
      </c>
      <c r="E271" s="1" t="s">
        <v>51</v>
      </c>
      <c r="F271" s="1" t="s">
        <v>81</v>
      </c>
      <c r="G271" s="1" t="s">
        <v>82</v>
      </c>
      <c r="H271" s="1" t="s">
        <v>83</v>
      </c>
      <c r="I271" s="1" t="s">
        <v>84</v>
      </c>
      <c r="J271" s="1" t="s">
        <v>1137</v>
      </c>
      <c r="K271" s="1" t="s">
        <v>14895</v>
      </c>
      <c r="L271" s="1"/>
      <c r="M271" s="20">
        <f t="shared" si="4"/>
        <v>0</v>
      </c>
    </row>
    <row r="272" spans="1:13" ht="20.100000000000001" customHeight="1" x14ac:dyDescent="0.15">
      <c r="A272" s="1" t="s">
        <v>13</v>
      </c>
      <c r="B272" s="1" t="s">
        <v>14883</v>
      </c>
      <c r="C272" s="1" t="s">
        <v>14896</v>
      </c>
      <c r="D272" s="1" t="s">
        <v>50</v>
      </c>
      <c r="E272" s="1" t="s">
        <v>51</v>
      </c>
      <c r="F272" s="1" t="s">
        <v>81</v>
      </c>
      <c r="G272" s="1" t="s">
        <v>82</v>
      </c>
      <c r="H272" s="1" t="s">
        <v>83</v>
      </c>
      <c r="I272" s="1" t="s">
        <v>84</v>
      </c>
      <c r="J272" s="1" t="s">
        <v>1137</v>
      </c>
      <c r="K272" s="1" t="s">
        <v>14897</v>
      </c>
      <c r="L272" s="1"/>
      <c r="M272" s="20">
        <f t="shared" si="4"/>
        <v>0</v>
      </c>
    </row>
    <row r="273" spans="1:13" ht="20.100000000000001" customHeight="1" x14ac:dyDescent="0.15">
      <c r="A273" s="1" t="s">
        <v>13</v>
      </c>
      <c r="B273" s="1" t="s">
        <v>14883</v>
      </c>
      <c r="C273" s="1" t="s">
        <v>14898</v>
      </c>
      <c r="D273" s="1" t="s">
        <v>50</v>
      </c>
      <c r="E273" s="1" t="s">
        <v>51</v>
      </c>
      <c r="F273" s="1" t="s">
        <v>81</v>
      </c>
      <c r="G273" s="1" t="s">
        <v>82</v>
      </c>
      <c r="H273" s="1" t="s">
        <v>83</v>
      </c>
      <c r="I273" s="1" t="s">
        <v>84</v>
      </c>
      <c r="J273" s="1" t="s">
        <v>1137</v>
      </c>
      <c r="K273" s="1" t="s">
        <v>14899</v>
      </c>
      <c r="L273" s="1"/>
      <c r="M273" s="20">
        <f t="shared" si="4"/>
        <v>0</v>
      </c>
    </row>
    <row r="274" spans="1:13" ht="20.100000000000001" customHeight="1" x14ac:dyDescent="0.15">
      <c r="A274" s="1" t="s">
        <v>13</v>
      </c>
      <c r="B274" s="1" t="s">
        <v>14883</v>
      </c>
      <c r="C274" s="1" t="s">
        <v>14900</v>
      </c>
      <c r="D274" s="1" t="s">
        <v>50</v>
      </c>
      <c r="E274" s="1" t="s">
        <v>51</v>
      </c>
      <c r="F274" s="1" t="s">
        <v>51</v>
      </c>
      <c r="G274" s="1" t="s">
        <v>82</v>
      </c>
      <c r="H274" s="1" t="s">
        <v>95</v>
      </c>
      <c r="I274" s="1" t="s">
        <v>84</v>
      </c>
      <c r="J274" s="1" t="s">
        <v>96</v>
      </c>
      <c r="K274" s="1" t="s">
        <v>14901</v>
      </c>
      <c r="L274" s="1"/>
      <c r="M274" s="20">
        <f t="shared" si="4"/>
        <v>1</v>
      </c>
    </row>
    <row r="275" spans="1:13" ht="20.100000000000001" customHeight="1" x14ac:dyDescent="0.15">
      <c r="A275" s="1" t="s">
        <v>13</v>
      </c>
      <c r="B275" s="1" t="s">
        <v>14883</v>
      </c>
      <c r="C275" s="1" t="s">
        <v>14902</v>
      </c>
      <c r="D275" s="1" t="s">
        <v>50</v>
      </c>
      <c r="E275" s="1" t="s">
        <v>51</v>
      </c>
      <c r="F275" s="1" t="s">
        <v>51</v>
      </c>
      <c r="G275" s="1" t="s">
        <v>82</v>
      </c>
      <c r="H275" s="1" t="s">
        <v>95</v>
      </c>
      <c r="I275" s="1" t="s">
        <v>84</v>
      </c>
      <c r="J275" s="1" t="s">
        <v>96</v>
      </c>
      <c r="K275" s="1" t="s">
        <v>14903</v>
      </c>
      <c r="L275" s="1"/>
      <c r="M275" s="20">
        <f t="shared" si="4"/>
        <v>1</v>
      </c>
    </row>
    <row r="276" spans="1:13" ht="20.100000000000001" customHeight="1" x14ac:dyDescent="0.15">
      <c r="A276" s="1" t="s">
        <v>13</v>
      </c>
      <c r="B276" s="1" t="s">
        <v>14883</v>
      </c>
      <c r="C276" s="1" t="s">
        <v>14904</v>
      </c>
      <c r="D276" s="1" t="s">
        <v>78</v>
      </c>
      <c r="E276" s="1" t="s">
        <v>51</v>
      </c>
      <c r="F276" s="1" t="s">
        <v>51</v>
      </c>
      <c r="G276" s="1" t="s">
        <v>82</v>
      </c>
      <c r="H276" s="1" t="s">
        <v>95</v>
      </c>
      <c r="I276" s="1" t="s">
        <v>84</v>
      </c>
      <c r="J276" s="1" t="s">
        <v>96</v>
      </c>
      <c r="K276" s="1" t="s">
        <v>14905</v>
      </c>
      <c r="L276" s="1"/>
      <c r="M276" s="20">
        <f t="shared" si="4"/>
        <v>1</v>
      </c>
    </row>
    <row r="277" spans="1:13" ht="20.100000000000001" customHeight="1" x14ac:dyDescent="0.15">
      <c r="A277" s="1" t="s">
        <v>13</v>
      </c>
      <c r="B277" s="1" t="s">
        <v>14883</v>
      </c>
      <c r="C277" s="1" t="s">
        <v>14906</v>
      </c>
      <c r="D277" s="1" t="s">
        <v>78</v>
      </c>
      <c r="E277" s="1" t="s">
        <v>51</v>
      </c>
      <c r="F277" s="1" t="s">
        <v>51</v>
      </c>
      <c r="G277" s="1" t="s">
        <v>82</v>
      </c>
      <c r="H277" s="1" t="s">
        <v>95</v>
      </c>
      <c r="I277" s="1" t="s">
        <v>84</v>
      </c>
      <c r="J277" s="1" t="s">
        <v>96</v>
      </c>
      <c r="K277" s="1" t="s">
        <v>14907</v>
      </c>
      <c r="L277" s="1"/>
      <c r="M277" s="20">
        <f t="shared" si="4"/>
        <v>1</v>
      </c>
    </row>
    <row r="278" spans="1:13" ht="20.100000000000001" customHeight="1" x14ac:dyDescent="0.15">
      <c r="A278" s="1" t="s">
        <v>13</v>
      </c>
      <c r="B278" s="1" t="s">
        <v>14883</v>
      </c>
      <c r="C278" s="1" t="s">
        <v>14908</v>
      </c>
      <c r="D278" s="1" t="s">
        <v>78</v>
      </c>
      <c r="E278" s="1" t="s">
        <v>51</v>
      </c>
      <c r="F278" s="1" t="s">
        <v>51</v>
      </c>
      <c r="G278" s="1" t="s">
        <v>82</v>
      </c>
      <c r="H278" s="1" t="s">
        <v>95</v>
      </c>
      <c r="I278" s="1" t="s">
        <v>84</v>
      </c>
      <c r="J278" s="1" t="s">
        <v>96</v>
      </c>
      <c r="K278" s="1" t="s">
        <v>14909</v>
      </c>
      <c r="L278" s="1"/>
      <c r="M278" s="20">
        <f t="shared" si="4"/>
        <v>1</v>
      </c>
    </row>
    <row r="279" spans="1:13" ht="20.100000000000001" customHeight="1" x14ac:dyDescent="0.15">
      <c r="A279" s="1" t="s">
        <v>13</v>
      </c>
      <c r="B279" s="1" t="s">
        <v>14883</v>
      </c>
      <c r="C279" s="1" t="s">
        <v>14910</v>
      </c>
      <c r="D279" s="1" t="s">
        <v>78</v>
      </c>
      <c r="E279" s="1" t="s">
        <v>51</v>
      </c>
      <c r="F279" s="1" t="s">
        <v>51</v>
      </c>
      <c r="G279" s="1" t="s">
        <v>82</v>
      </c>
      <c r="H279" s="1" t="s">
        <v>95</v>
      </c>
      <c r="I279" s="1" t="s">
        <v>84</v>
      </c>
      <c r="J279" s="1" t="s">
        <v>96</v>
      </c>
      <c r="K279" s="1" t="s">
        <v>14911</v>
      </c>
      <c r="L279" s="1"/>
      <c r="M279" s="20">
        <f t="shared" si="4"/>
        <v>1</v>
      </c>
    </row>
    <row r="280" spans="1:13" ht="20.100000000000001" customHeight="1" x14ac:dyDescent="0.15">
      <c r="A280" s="1" t="s">
        <v>13</v>
      </c>
      <c r="B280" s="1" t="s">
        <v>14883</v>
      </c>
      <c r="C280" s="1" t="s">
        <v>14912</v>
      </c>
      <c r="D280" s="1" t="s">
        <v>78</v>
      </c>
      <c r="E280" s="1" t="s">
        <v>51</v>
      </c>
      <c r="F280" s="1" t="s">
        <v>51</v>
      </c>
      <c r="G280" s="1" t="s">
        <v>82</v>
      </c>
      <c r="H280" s="1" t="s">
        <v>95</v>
      </c>
      <c r="I280" s="1" t="s">
        <v>84</v>
      </c>
      <c r="J280" s="1" t="s">
        <v>96</v>
      </c>
      <c r="K280" s="1" t="s">
        <v>14913</v>
      </c>
      <c r="L280" s="1"/>
      <c r="M280" s="20">
        <f t="shared" si="4"/>
        <v>1</v>
      </c>
    </row>
    <row r="281" spans="1:13" ht="20.100000000000001" customHeight="1" x14ac:dyDescent="0.15">
      <c r="A281" s="1" t="s">
        <v>13</v>
      </c>
      <c r="B281" s="1" t="s">
        <v>14883</v>
      </c>
      <c r="C281" s="1" t="s">
        <v>14914</v>
      </c>
      <c r="D281" s="1" t="s">
        <v>78</v>
      </c>
      <c r="E281" s="1" t="s">
        <v>51</v>
      </c>
      <c r="F281" s="1" t="s">
        <v>51</v>
      </c>
      <c r="G281" s="1" t="s">
        <v>82</v>
      </c>
      <c r="H281" s="1" t="s">
        <v>95</v>
      </c>
      <c r="I281" s="1" t="s">
        <v>84</v>
      </c>
      <c r="J281" s="1" t="s">
        <v>96</v>
      </c>
      <c r="K281" s="1" t="s">
        <v>14915</v>
      </c>
      <c r="L281" s="1"/>
      <c r="M281" s="20">
        <f t="shared" si="4"/>
        <v>1</v>
      </c>
    </row>
    <row r="282" spans="1:13" ht="20.100000000000001" customHeight="1" x14ac:dyDescent="0.15">
      <c r="A282" s="1" t="s">
        <v>13</v>
      </c>
      <c r="B282" s="1" t="s">
        <v>14883</v>
      </c>
      <c r="C282" s="1" t="s">
        <v>14916</v>
      </c>
      <c r="D282" s="1" t="s">
        <v>78</v>
      </c>
      <c r="E282" s="1" t="s">
        <v>51</v>
      </c>
      <c r="F282" s="1" t="s">
        <v>179</v>
      </c>
      <c r="G282" s="1" t="s">
        <v>82</v>
      </c>
      <c r="H282" s="1" t="s">
        <v>83</v>
      </c>
      <c r="I282" s="1" t="s">
        <v>84</v>
      </c>
      <c r="J282" s="1" t="s">
        <v>1137</v>
      </c>
      <c r="K282" s="1" t="s">
        <v>14917</v>
      </c>
      <c r="L282" s="1"/>
      <c r="M282" s="20">
        <f t="shared" si="4"/>
        <v>0</v>
      </c>
    </row>
    <row r="283" spans="1:13" ht="20.100000000000001" customHeight="1" x14ac:dyDescent="0.15">
      <c r="A283" s="1" t="s">
        <v>13</v>
      </c>
      <c r="B283" s="1" t="s">
        <v>14883</v>
      </c>
      <c r="C283" s="1" t="s">
        <v>14918</v>
      </c>
      <c r="D283" s="1" t="s">
        <v>78</v>
      </c>
      <c r="E283" s="1" t="s">
        <v>51</v>
      </c>
      <c r="F283" s="1" t="s">
        <v>51</v>
      </c>
      <c r="G283" s="1" t="s">
        <v>82</v>
      </c>
      <c r="H283" s="1" t="s">
        <v>95</v>
      </c>
      <c r="I283" s="1" t="s">
        <v>84</v>
      </c>
      <c r="J283" s="1" t="s">
        <v>96</v>
      </c>
      <c r="K283" s="1" t="s">
        <v>14919</v>
      </c>
      <c r="L283" s="1"/>
      <c r="M283" s="20">
        <f t="shared" si="4"/>
        <v>1</v>
      </c>
    </row>
    <row r="284" spans="1:13" ht="20.100000000000001" customHeight="1" x14ac:dyDescent="0.15">
      <c r="A284" s="1" t="s">
        <v>13</v>
      </c>
      <c r="B284" s="1" t="s">
        <v>14883</v>
      </c>
      <c r="C284" s="1" t="s">
        <v>14920</v>
      </c>
      <c r="D284" s="1" t="s">
        <v>78</v>
      </c>
      <c r="E284" s="1" t="s">
        <v>51</v>
      </c>
      <c r="F284" s="1" t="s">
        <v>51</v>
      </c>
      <c r="G284" s="1" t="s">
        <v>82</v>
      </c>
      <c r="H284" s="1" t="s">
        <v>95</v>
      </c>
      <c r="I284" s="1" t="s">
        <v>84</v>
      </c>
      <c r="J284" s="1" t="s">
        <v>96</v>
      </c>
      <c r="K284" s="1" t="s">
        <v>14921</v>
      </c>
      <c r="L284" s="1"/>
      <c r="M284" s="20">
        <f t="shared" si="4"/>
        <v>1</v>
      </c>
    </row>
    <row r="285" spans="1:13" ht="20.100000000000001" customHeight="1" x14ac:dyDescent="0.15">
      <c r="A285" s="1" t="s">
        <v>13</v>
      </c>
      <c r="B285" s="1" t="s">
        <v>14883</v>
      </c>
      <c r="C285" s="1" t="s">
        <v>14922</v>
      </c>
      <c r="D285" s="1" t="s">
        <v>78</v>
      </c>
      <c r="E285" s="1" t="s">
        <v>51</v>
      </c>
      <c r="F285" s="1" t="s">
        <v>51</v>
      </c>
      <c r="G285" s="1" t="s">
        <v>82</v>
      </c>
      <c r="H285" s="1" t="s">
        <v>95</v>
      </c>
      <c r="I285" s="1" t="s">
        <v>84</v>
      </c>
      <c r="J285" s="1" t="s">
        <v>96</v>
      </c>
      <c r="K285" s="1" t="s">
        <v>14923</v>
      </c>
      <c r="L285" s="1"/>
      <c r="M285" s="20">
        <f t="shared" si="4"/>
        <v>1</v>
      </c>
    </row>
    <row r="286" spans="1:13" ht="20.100000000000001" customHeight="1" x14ac:dyDescent="0.15">
      <c r="A286" s="1" t="s">
        <v>13</v>
      </c>
      <c r="B286" s="1" t="s">
        <v>14883</v>
      </c>
      <c r="C286" s="1" t="s">
        <v>14924</v>
      </c>
      <c r="D286" s="1" t="s">
        <v>78</v>
      </c>
      <c r="E286" s="1" t="s">
        <v>51</v>
      </c>
      <c r="F286" s="1" t="s">
        <v>179</v>
      </c>
      <c r="G286" s="1" t="s">
        <v>82</v>
      </c>
      <c r="H286" s="1" t="s">
        <v>83</v>
      </c>
      <c r="I286" s="1" t="s">
        <v>84</v>
      </c>
      <c r="J286" s="1" t="s">
        <v>1137</v>
      </c>
      <c r="K286" s="1" t="s">
        <v>14925</v>
      </c>
      <c r="L286" s="1"/>
      <c r="M286" s="20">
        <f t="shared" si="4"/>
        <v>0</v>
      </c>
    </row>
    <row r="287" spans="1:13" ht="20.100000000000001" customHeight="1" x14ac:dyDescent="0.15">
      <c r="A287" s="1" t="s">
        <v>13</v>
      </c>
      <c r="B287" s="1" t="s">
        <v>14883</v>
      </c>
      <c r="C287" s="1" t="s">
        <v>14926</v>
      </c>
      <c r="D287" s="1" t="s">
        <v>78</v>
      </c>
      <c r="E287" s="1" t="s">
        <v>51</v>
      </c>
      <c r="F287" s="1" t="s">
        <v>51</v>
      </c>
      <c r="G287" s="1" t="s">
        <v>82</v>
      </c>
      <c r="H287" s="1" t="s">
        <v>95</v>
      </c>
      <c r="I287" s="1" t="s">
        <v>84</v>
      </c>
      <c r="J287" s="1" t="s">
        <v>96</v>
      </c>
      <c r="K287" s="1" t="s">
        <v>14927</v>
      </c>
      <c r="L287" s="1"/>
      <c r="M287" s="20">
        <f t="shared" si="4"/>
        <v>1</v>
      </c>
    </row>
    <row r="288" spans="1:13" ht="20.100000000000001" customHeight="1" x14ac:dyDescent="0.15">
      <c r="A288" s="1" t="s">
        <v>13</v>
      </c>
      <c r="B288" s="1" t="s">
        <v>14883</v>
      </c>
      <c r="C288" s="1" t="s">
        <v>14928</v>
      </c>
      <c r="D288" s="1" t="s">
        <v>78</v>
      </c>
      <c r="E288" s="1" t="s">
        <v>51</v>
      </c>
      <c r="F288" s="1" t="s">
        <v>51</v>
      </c>
      <c r="G288" s="1" t="s">
        <v>82</v>
      </c>
      <c r="H288" s="1" t="s">
        <v>95</v>
      </c>
      <c r="I288" s="1" t="s">
        <v>84</v>
      </c>
      <c r="J288" s="1" t="s">
        <v>96</v>
      </c>
      <c r="K288" s="1" t="s">
        <v>14929</v>
      </c>
      <c r="L288" s="1"/>
      <c r="M288" s="20">
        <f t="shared" si="4"/>
        <v>1</v>
      </c>
    </row>
    <row r="289" spans="1:13" ht="20.100000000000001" customHeight="1" x14ac:dyDescent="0.15">
      <c r="A289" s="1" t="s">
        <v>13</v>
      </c>
      <c r="B289" s="1" t="s">
        <v>14883</v>
      </c>
      <c r="C289" s="1" t="s">
        <v>14930</v>
      </c>
      <c r="D289" s="1" t="s">
        <v>78</v>
      </c>
      <c r="E289" s="1" t="s">
        <v>51</v>
      </c>
      <c r="F289" s="1" t="s">
        <v>81</v>
      </c>
      <c r="G289" s="1" t="s">
        <v>82</v>
      </c>
      <c r="H289" s="1" t="s">
        <v>83</v>
      </c>
      <c r="I289" s="1" t="s">
        <v>84</v>
      </c>
      <c r="J289" s="1" t="s">
        <v>1137</v>
      </c>
      <c r="K289" s="1" t="s">
        <v>14931</v>
      </c>
      <c r="L289" s="1"/>
      <c r="M289" s="20">
        <f t="shared" si="4"/>
        <v>0</v>
      </c>
    </row>
    <row r="290" spans="1:13" ht="20.100000000000001" customHeight="1" x14ac:dyDescent="0.15">
      <c r="A290" s="1" t="s">
        <v>13</v>
      </c>
      <c r="B290" s="1" t="s">
        <v>14883</v>
      </c>
      <c r="C290" s="1" t="s">
        <v>14932</v>
      </c>
      <c r="D290" s="1" t="s">
        <v>78</v>
      </c>
      <c r="E290" s="1" t="s">
        <v>51</v>
      </c>
      <c r="F290" s="1" t="s">
        <v>179</v>
      </c>
      <c r="G290" s="1" t="s">
        <v>82</v>
      </c>
      <c r="H290" s="1" t="s">
        <v>83</v>
      </c>
      <c r="I290" s="1" t="s">
        <v>84</v>
      </c>
      <c r="J290" s="1" t="s">
        <v>1137</v>
      </c>
      <c r="K290" s="1" t="s">
        <v>14933</v>
      </c>
      <c r="L290" s="1"/>
      <c r="M290" s="20">
        <f t="shared" si="4"/>
        <v>0</v>
      </c>
    </row>
    <row r="291" spans="1:13" ht="20.100000000000001" customHeight="1" x14ac:dyDescent="0.15">
      <c r="A291" s="1" t="s">
        <v>13</v>
      </c>
      <c r="B291" s="1" t="s">
        <v>14883</v>
      </c>
      <c r="C291" s="1" t="s">
        <v>14934</v>
      </c>
      <c r="D291" s="1" t="s">
        <v>78</v>
      </c>
      <c r="E291" s="1" t="s">
        <v>51</v>
      </c>
      <c r="F291" s="1" t="s">
        <v>51</v>
      </c>
      <c r="G291" s="1" t="s">
        <v>82</v>
      </c>
      <c r="H291" s="1" t="s">
        <v>95</v>
      </c>
      <c r="I291" s="1" t="s">
        <v>84</v>
      </c>
      <c r="J291" s="1" t="s">
        <v>96</v>
      </c>
      <c r="K291" s="1" t="s">
        <v>14935</v>
      </c>
      <c r="L291" s="1"/>
      <c r="M291" s="20">
        <f t="shared" si="4"/>
        <v>1</v>
      </c>
    </row>
    <row r="292" spans="1:13" ht="20.100000000000001" customHeight="1" x14ac:dyDescent="0.15">
      <c r="A292" s="1" t="s">
        <v>13</v>
      </c>
      <c r="B292" s="1" t="s">
        <v>14883</v>
      </c>
      <c r="C292" s="1" t="s">
        <v>14936</v>
      </c>
      <c r="D292" s="1" t="s">
        <v>78</v>
      </c>
      <c r="E292" s="1" t="s">
        <v>51</v>
      </c>
      <c r="F292" s="1" t="s">
        <v>51</v>
      </c>
      <c r="G292" s="1" t="s">
        <v>82</v>
      </c>
      <c r="H292" s="1" t="s">
        <v>95</v>
      </c>
      <c r="I292" s="1" t="s">
        <v>84</v>
      </c>
      <c r="J292" s="1" t="s">
        <v>96</v>
      </c>
      <c r="K292" s="1" t="s">
        <v>14937</v>
      </c>
      <c r="L292" s="1"/>
      <c r="M292" s="20">
        <f t="shared" si="4"/>
        <v>1</v>
      </c>
    </row>
    <row r="293" spans="1:13" ht="20.100000000000001" customHeight="1" x14ac:dyDescent="0.15">
      <c r="A293" s="1" t="s">
        <v>13</v>
      </c>
      <c r="B293" s="1" t="s">
        <v>14883</v>
      </c>
      <c r="C293" s="1" t="s">
        <v>14938</v>
      </c>
      <c r="D293" s="1" t="s">
        <v>78</v>
      </c>
      <c r="E293" s="1" t="s">
        <v>51</v>
      </c>
      <c r="F293" s="1" t="s">
        <v>179</v>
      </c>
      <c r="G293" s="1" t="s">
        <v>82</v>
      </c>
      <c r="H293" s="1" t="s">
        <v>83</v>
      </c>
      <c r="I293" s="1" t="s">
        <v>84</v>
      </c>
      <c r="J293" s="1" t="s">
        <v>1137</v>
      </c>
      <c r="K293" s="1" t="s">
        <v>14939</v>
      </c>
      <c r="L293" s="1"/>
      <c r="M293" s="20">
        <f t="shared" si="4"/>
        <v>0</v>
      </c>
    </row>
    <row r="294" spans="1:13" ht="20.100000000000001" customHeight="1" x14ac:dyDescent="0.15">
      <c r="A294" s="1" t="s">
        <v>13</v>
      </c>
      <c r="B294" s="1" t="s">
        <v>14883</v>
      </c>
      <c r="C294" s="1" t="s">
        <v>14940</v>
      </c>
      <c r="D294" s="1" t="s">
        <v>78</v>
      </c>
      <c r="E294" s="1" t="s">
        <v>51</v>
      </c>
      <c r="F294" s="1" t="s">
        <v>51</v>
      </c>
      <c r="G294" s="1" t="s">
        <v>82</v>
      </c>
      <c r="H294" s="1" t="s">
        <v>95</v>
      </c>
      <c r="I294" s="1" t="s">
        <v>84</v>
      </c>
      <c r="J294" s="1" t="s">
        <v>96</v>
      </c>
      <c r="K294" s="1" t="s">
        <v>14941</v>
      </c>
      <c r="L294" s="1"/>
      <c r="M294" s="20">
        <f t="shared" si="4"/>
        <v>1</v>
      </c>
    </row>
    <row r="295" spans="1:13" ht="20.100000000000001" customHeight="1" x14ac:dyDescent="0.15">
      <c r="A295" s="1" t="s">
        <v>13</v>
      </c>
      <c r="B295" s="1" t="s">
        <v>14883</v>
      </c>
      <c r="C295" s="1" t="s">
        <v>14942</v>
      </c>
      <c r="D295" s="1" t="s">
        <v>78</v>
      </c>
      <c r="E295" s="1" t="s">
        <v>51</v>
      </c>
      <c r="F295" s="1" t="s">
        <v>51</v>
      </c>
      <c r="G295" s="1" t="s">
        <v>82</v>
      </c>
      <c r="H295" s="1" t="s">
        <v>95</v>
      </c>
      <c r="I295" s="1" t="s">
        <v>84</v>
      </c>
      <c r="J295" s="1" t="s">
        <v>96</v>
      </c>
      <c r="K295" s="1" t="s">
        <v>14943</v>
      </c>
      <c r="L295" s="1"/>
      <c r="M295" s="20">
        <f t="shared" si="4"/>
        <v>1</v>
      </c>
    </row>
    <row r="296" spans="1:13" ht="20.100000000000001" customHeight="1" x14ac:dyDescent="0.15">
      <c r="A296" s="1" t="s">
        <v>13</v>
      </c>
      <c r="B296" s="1" t="s">
        <v>14944</v>
      </c>
      <c r="C296" s="1" t="s">
        <v>14945</v>
      </c>
      <c r="D296" s="1" t="s">
        <v>50</v>
      </c>
      <c r="E296" s="1" t="s">
        <v>51</v>
      </c>
      <c r="F296" s="1" t="s">
        <v>51</v>
      </c>
      <c r="G296" s="1" t="s">
        <v>82</v>
      </c>
      <c r="H296" s="1" t="s">
        <v>95</v>
      </c>
      <c r="I296" s="1" t="s">
        <v>84</v>
      </c>
      <c r="J296" s="1" t="s">
        <v>96</v>
      </c>
      <c r="K296" s="1" t="s">
        <v>14946</v>
      </c>
      <c r="L296" s="1"/>
      <c r="M296" s="20">
        <f t="shared" si="4"/>
        <v>1</v>
      </c>
    </row>
    <row r="297" spans="1:13" ht="20.100000000000001" customHeight="1" x14ac:dyDescent="0.15">
      <c r="A297" s="1" t="s">
        <v>13</v>
      </c>
      <c r="B297" s="1" t="s">
        <v>14944</v>
      </c>
      <c r="C297" s="1" t="s">
        <v>14947</v>
      </c>
      <c r="D297" s="1" t="s">
        <v>50</v>
      </c>
      <c r="E297" s="1" t="s">
        <v>51</v>
      </c>
      <c r="F297" s="1" t="s">
        <v>51</v>
      </c>
      <c r="G297" s="1" t="s">
        <v>82</v>
      </c>
      <c r="H297" s="1" t="s">
        <v>95</v>
      </c>
      <c r="I297" s="1" t="s">
        <v>84</v>
      </c>
      <c r="J297" s="1" t="s">
        <v>96</v>
      </c>
      <c r="K297" s="1" t="s">
        <v>14948</v>
      </c>
      <c r="L297" s="1"/>
      <c r="M297" s="20">
        <f t="shared" si="4"/>
        <v>1</v>
      </c>
    </row>
    <row r="298" spans="1:13" ht="20.100000000000001" customHeight="1" x14ac:dyDescent="0.15">
      <c r="A298" s="1" t="s">
        <v>13</v>
      </c>
      <c r="B298" s="1" t="s">
        <v>14944</v>
      </c>
      <c r="C298" s="1" t="s">
        <v>14949</v>
      </c>
      <c r="D298" s="1" t="s">
        <v>50</v>
      </c>
      <c r="E298" s="1" t="s">
        <v>51</v>
      </c>
      <c r="F298" s="1" t="s">
        <v>51</v>
      </c>
      <c r="G298" s="1" t="s">
        <v>82</v>
      </c>
      <c r="H298" s="1" t="s">
        <v>95</v>
      </c>
      <c r="I298" s="1" t="s">
        <v>84</v>
      </c>
      <c r="J298" s="1" t="s">
        <v>96</v>
      </c>
      <c r="K298" s="1" t="s">
        <v>14950</v>
      </c>
      <c r="L298" s="1"/>
      <c r="M298" s="20">
        <f t="shared" si="4"/>
        <v>1</v>
      </c>
    </row>
    <row r="299" spans="1:13" ht="20.100000000000001" customHeight="1" x14ac:dyDescent="0.15">
      <c r="A299" s="1" t="s">
        <v>13</v>
      </c>
      <c r="B299" s="1" t="s">
        <v>14944</v>
      </c>
      <c r="C299" s="1" t="s">
        <v>14951</v>
      </c>
      <c r="D299" s="1" t="s">
        <v>50</v>
      </c>
      <c r="E299" s="1" t="s">
        <v>51</v>
      </c>
      <c r="F299" s="1" t="s">
        <v>51</v>
      </c>
      <c r="G299" s="1" t="s">
        <v>82</v>
      </c>
      <c r="H299" s="1" t="s">
        <v>95</v>
      </c>
      <c r="I299" s="1" t="s">
        <v>84</v>
      </c>
      <c r="J299" s="1" t="s">
        <v>96</v>
      </c>
      <c r="K299" s="1" t="s">
        <v>14952</v>
      </c>
      <c r="L299" s="1"/>
      <c r="M299" s="20">
        <f t="shared" si="4"/>
        <v>1</v>
      </c>
    </row>
    <row r="300" spans="1:13" ht="20.100000000000001" customHeight="1" x14ac:dyDescent="0.15">
      <c r="A300" s="1" t="s">
        <v>13</v>
      </c>
      <c r="B300" s="1" t="s">
        <v>14944</v>
      </c>
      <c r="C300" s="1" t="s">
        <v>14953</v>
      </c>
      <c r="D300" s="1" t="s">
        <v>50</v>
      </c>
      <c r="E300" s="1" t="s">
        <v>51</v>
      </c>
      <c r="F300" s="1" t="s">
        <v>51</v>
      </c>
      <c r="G300" s="1" t="s">
        <v>82</v>
      </c>
      <c r="H300" s="1" t="s">
        <v>95</v>
      </c>
      <c r="I300" s="1" t="s">
        <v>84</v>
      </c>
      <c r="J300" s="1" t="s">
        <v>96</v>
      </c>
      <c r="K300" s="1" t="s">
        <v>14954</v>
      </c>
      <c r="L300" s="1"/>
      <c r="M300" s="20">
        <f t="shared" si="4"/>
        <v>1</v>
      </c>
    </row>
    <row r="301" spans="1:13" ht="20.100000000000001" customHeight="1" x14ac:dyDescent="0.15">
      <c r="A301" s="1" t="s">
        <v>13</v>
      </c>
      <c r="B301" s="1" t="s">
        <v>14944</v>
      </c>
      <c r="C301" s="1" t="s">
        <v>14955</v>
      </c>
      <c r="D301" s="1" t="s">
        <v>50</v>
      </c>
      <c r="E301" s="1" t="s">
        <v>51</v>
      </c>
      <c r="F301" s="1" t="s">
        <v>51</v>
      </c>
      <c r="G301" s="1" t="s">
        <v>82</v>
      </c>
      <c r="H301" s="1" t="s">
        <v>95</v>
      </c>
      <c r="I301" s="1" t="s">
        <v>84</v>
      </c>
      <c r="J301" s="1" t="s">
        <v>96</v>
      </c>
      <c r="K301" s="1" t="s">
        <v>14956</v>
      </c>
      <c r="L301" s="1"/>
      <c r="M301" s="20">
        <f t="shared" si="4"/>
        <v>1</v>
      </c>
    </row>
    <row r="302" spans="1:13" ht="20.100000000000001" customHeight="1" x14ac:dyDescent="0.15">
      <c r="A302" s="1" t="s">
        <v>13</v>
      </c>
      <c r="B302" s="1" t="s">
        <v>14944</v>
      </c>
      <c r="C302" s="1" t="s">
        <v>14957</v>
      </c>
      <c r="D302" s="1" t="s">
        <v>50</v>
      </c>
      <c r="E302" s="1" t="s">
        <v>51</v>
      </c>
      <c r="F302" s="1" t="s">
        <v>51</v>
      </c>
      <c r="G302" s="1" t="s">
        <v>82</v>
      </c>
      <c r="H302" s="1" t="s">
        <v>95</v>
      </c>
      <c r="I302" s="1" t="s">
        <v>84</v>
      </c>
      <c r="J302" s="1" t="s">
        <v>96</v>
      </c>
      <c r="K302" s="1" t="s">
        <v>14958</v>
      </c>
      <c r="L302" s="1"/>
      <c r="M302" s="20">
        <f t="shared" si="4"/>
        <v>1</v>
      </c>
    </row>
    <row r="303" spans="1:13" ht="20.100000000000001" customHeight="1" x14ac:dyDescent="0.15">
      <c r="A303" s="1" t="s">
        <v>13</v>
      </c>
      <c r="B303" s="1" t="s">
        <v>14944</v>
      </c>
      <c r="C303" s="1" t="s">
        <v>14959</v>
      </c>
      <c r="D303" s="1" t="s">
        <v>50</v>
      </c>
      <c r="E303" s="1" t="s">
        <v>51</v>
      </c>
      <c r="F303" s="1" t="s">
        <v>51</v>
      </c>
      <c r="G303" s="1" t="s">
        <v>82</v>
      </c>
      <c r="H303" s="1" t="s">
        <v>95</v>
      </c>
      <c r="I303" s="1" t="s">
        <v>84</v>
      </c>
      <c r="J303" s="1" t="s">
        <v>96</v>
      </c>
      <c r="K303" s="1" t="s">
        <v>14960</v>
      </c>
      <c r="L303" s="1"/>
      <c r="M303" s="20">
        <f t="shared" si="4"/>
        <v>1</v>
      </c>
    </row>
    <row r="304" spans="1:13" ht="20.100000000000001" customHeight="1" x14ac:dyDescent="0.15">
      <c r="A304" s="1" t="s">
        <v>13</v>
      </c>
      <c r="B304" s="1" t="s">
        <v>14944</v>
      </c>
      <c r="C304" s="1" t="s">
        <v>14961</v>
      </c>
      <c r="D304" s="1" t="s">
        <v>50</v>
      </c>
      <c r="E304" s="1" t="s">
        <v>51</v>
      </c>
      <c r="F304" s="1" t="s">
        <v>51</v>
      </c>
      <c r="G304" s="1" t="s">
        <v>82</v>
      </c>
      <c r="H304" s="1" t="s">
        <v>95</v>
      </c>
      <c r="I304" s="1" t="s">
        <v>84</v>
      </c>
      <c r="J304" s="1" t="s">
        <v>96</v>
      </c>
      <c r="K304" s="1" t="s">
        <v>14962</v>
      </c>
      <c r="L304" s="1"/>
      <c r="M304" s="20">
        <f t="shared" si="4"/>
        <v>1</v>
      </c>
    </row>
    <row r="305" spans="1:13" ht="20.100000000000001" customHeight="1" x14ac:dyDescent="0.15">
      <c r="A305" s="1" t="s">
        <v>13</v>
      </c>
      <c r="B305" s="1" t="s">
        <v>14944</v>
      </c>
      <c r="C305" s="1" t="s">
        <v>14963</v>
      </c>
      <c r="D305" s="1" t="s">
        <v>50</v>
      </c>
      <c r="E305" s="1" t="s">
        <v>51</v>
      </c>
      <c r="F305" s="1" t="s">
        <v>51</v>
      </c>
      <c r="G305" s="1" t="s">
        <v>82</v>
      </c>
      <c r="H305" s="1" t="s">
        <v>95</v>
      </c>
      <c r="I305" s="1" t="s">
        <v>84</v>
      </c>
      <c r="J305" s="1" t="s">
        <v>96</v>
      </c>
      <c r="K305" s="1" t="s">
        <v>14964</v>
      </c>
      <c r="L305" s="1"/>
      <c r="M305" s="20">
        <f t="shared" si="4"/>
        <v>1</v>
      </c>
    </row>
    <row r="306" spans="1:13" ht="20.100000000000001" customHeight="1" x14ac:dyDescent="0.15">
      <c r="A306" s="1" t="s">
        <v>13</v>
      </c>
      <c r="B306" s="1" t="s">
        <v>14944</v>
      </c>
      <c r="C306" s="1" t="s">
        <v>14965</v>
      </c>
      <c r="D306" s="1" t="s">
        <v>50</v>
      </c>
      <c r="E306" s="1" t="s">
        <v>51</v>
      </c>
      <c r="F306" s="1" t="s">
        <v>81</v>
      </c>
      <c r="G306" s="1" t="s">
        <v>82</v>
      </c>
      <c r="H306" s="1" t="s">
        <v>1151</v>
      </c>
      <c r="I306" s="1" t="s">
        <v>84</v>
      </c>
      <c r="J306" s="1" t="s">
        <v>130</v>
      </c>
      <c r="K306" s="1" t="s">
        <v>14966</v>
      </c>
      <c r="L306" s="1"/>
      <c r="M306" s="20">
        <f t="shared" si="4"/>
        <v>0</v>
      </c>
    </row>
    <row r="307" spans="1:13" ht="20.100000000000001" customHeight="1" x14ac:dyDescent="0.15">
      <c r="A307" s="1" t="s">
        <v>13</v>
      </c>
      <c r="B307" s="1" t="s">
        <v>14944</v>
      </c>
      <c r="C307" s="1" t="s">
        <v>14967</v>
      </c>
      <c r="D307" s="1" t="s">
        <v>50</v>
      </c>
      <c r="E307" s="1" t="s">
        <v>51</v>
      </c>
      <c r="F307" s="1" t="s">
        <v>81</v>
      </c>
      <c r="G307" s="1" t="s">
        <v>82</v>
      </c>
      <c r="H307" s="1" t="s">
        <v>1151</v>
      </c>
      <c r="I307" s="1" t="s">
        <v>84</v>
      </c>
      <c r="J307" s="1" t="s">
        <v>130</v>
      </c>
      <c r="K307" s="1" t="s">
        <v>14968</v>
      </c>
      <c r="L307" s="1"/>
      <c r="M307" s="20">
        <f t="shared" si="4"/>
        <v>0</v>
      </c>
    </row>
    <row r="308" spans="1:13" ht="20.100000000000001" customHeight="1" x14ac:dyDescent="0.15">
      <c r="A308" s="1" t="s">
        <v>13</v>
      </c>
      <c r="B308" s="1" t="s">
        <v>14944</v>
      </c>
      <c r="C308" s="1" t="s">
        <v>14969</v>
      </c>
      <c r="D308" s="1" t="s">
        <v>50</v>
      </c>
      <c r="E308" s="1" t="s">
        <v>51</v>
      </c>
      <c r="F308" s="1" t="s">
        <v>81</v>
      </c>
      <c r="G308" s="1" t="s">
        <v>82</v>
      </c>
      <c r="H308" s="1" t="s">
        <v>1151</v>
      </c>
      <c r="I308" s="1" t="s">
        <v>84</v>
      </c>
      <c r="J308" s="1" t="s">
        <v>130</v>
      </c>
      <c r="K308" s="1" t="s">
        <v>14970</v>
      </c>
      <c r="L308" s="1"/>
      <c r="M308" s="20">
        <f t="shared" si="4"/>
        <v>0</v>
      </c>
    </row>
    <row r="309" spans="1:13" ht="20.100000000000001" customHeight="1" x14ac:dyDescent="0.15">
      <c r="A309" s="1" t="s">
        <v>13</v>
      </c>
      <c r="B309" s="1" t="s">
        <v>14944</v>
      </c>
      <c r="C309" s="1" t="s">
        <v>14971</v>
      </c>
      <c r="D309" s="1" t="s">
        <v>50</v>
      </c>
      <c r="E309" s="1" t="s">
        <v>51</v>
      </c>
      <c r="F309" s="1" t="s">
        <v>51</v>
      </c>
      <c r="G309" s="1" t="s">
        <v>82</v>
      </c>
      <c r="H309" s="1" t="s">
        <v>95</v>
      </c>
      <c r="I309" s="1" t="s">
        <v>84</v>
      </c>
      <c r="J309" s="1" t="s">
        <v>96</v>
      </c>
      <c r="K309" s="1" t="s">
        <v>14972</v>
      </c>
      <c r="L309" s="1"/>
      <c r="M309" s="20">
        <f t="shared" si="4"/>
        <v>1</v>
      </c>
    </row>
    <row r="310" spans="1:13" ht="20.100000000000001" customHeight="1" x14ac:dyDescent="0.15">
      <c r="A310" s="1" t="s">
        <v>13</v>
      </c>
      <c r="B310" s="1" t="s">
        <v>14944</v>
      </c>
      <c r="C310" s="1" t="s">
        <v>14973</v>
      </c>
      <c r="D310" s="1" t="s">
        <v>50</v>
      </c>
      <c r="E310" s="1" t="s">
        <v>51</v>
      </c>
      <c r="F310" s="1" t="s">
        <v>51</v>
      </c>
      <c r="G310" s="1" t="s">
        <v>82</v>
      </c>
      <c r="H310" s="1" t="s">
        <v>95</v>
      </c>
      <c r="I310" s="1" t="s">
        <v>84</v>
      </c>
      <c r="J310" s="1" t="s">
        <v>96</v>
      </c>
      <c r="K310" s="1" t="s">
        <v>58</v>
      </c>
      <c r="L310" s="1"/>
      <c r="M310" s="20">
        <f t="shared" si="4"/>
        <v>1</v>
      </c>
    </row>
    <row r="311" spans="1:13" ht="20.100000000000001" customHeight="1" x14ac:dyDescent="0.15">
      <c r="A311" s="1" t="s">
        <v>13</v>
      </c>
      <c r="B311" s="1" t="s">
        <v>14944</v>
      </c>
      <c r="C311" s="1" t="s">
        <v>14974</v>
      </c>
      <c r="D311" s="1" t="s">
        <v>50</v>
      </c>
      <c r="E311" s="1" t="s">
        <v>51</v>
      </c>
      <c r="F311" s="1" t="s">
        <v>51</v>
      </c>
      <c r="G311" s="1" t="s">
        <v>82</v>
      </c>
      <c r="H311" s="1" t="s">
        <v>95</v>
      </c>
      <c r="I311" s="1" t="s">
        <v>84</v>
      </c>
      <c r="J311" s="1" t="s">
        <v>96</v>
      </c>
      <c r="K311" s="1" t="s">
        <v>14975</v>
      </c>
      <c r="L311" s="1"/>
      <c r="M311" s="20">
        <f t="shared" si="4"/>
        <v>1</v>
      </c>
    </row>
    <row r="312" spans="1:13" ht="20.100000000000001" customHeight="1" x14ac:dyDescent="0.15">
      <c r="A312" s="1" t="s">
        <v>13</v>
      </c>
      <c r="B312" s="1" t="s">
        <v>14944</v>
      </c>
      <c r="C312" s="1" t="s">
        <v>14976</v>
      </c>
      <c r="D312" s="1" t="s">
        <v>50</v>
      </c>
      <c r="E312" s="1" t="s">
        <v>51</v>
      </c>
      <c r="F312" s="1" t="s">
        <v>51</v>
      </c>
      <c r="G312" s="1" t="s">
        <v>82</v>
      </c>
      <c r="H312" s="1" t="s">
        <v>95</v>
      </c>
      <c r="I312" s="1" t="s">
        <v>84</v>
      </c>
      <c r="J312" s="1" t="s">
        <v>96</v>
      </c>
      <c r="K312" s="1" t="s">
        <v>14977</v>
      </c>
      <c r="L312" s="1"/>
      <c r="M312" s="20">
        <f t="shared" si="4"/>
        <v>1</v>
      </c>
    </row>
    <row r="313" spans="1:13" ht="20.100000000000001" customHeight="1" x14ac:dyDescent="0.15">
      <c r="A313" s="1" t="s">
        <v>13</v>
      </c>
      <c r="B313" s="1" t="s">
        <v>14944</v>
      </c>
      <c r="C313" s="1" t="s">
        <v>14978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95</v>
      </c>
      <c r="I313" s="1" t="s">
        <v>84</v>
      </c>
      <c r="J313" s="1" t="s">
        <v>96</v>
      </c>
      <c r="K313" s="1" t="s">
        <v>14979</v>
      </c>
      <c r="L313" s="1"/>
      <c r="M313" s="20">
        <f t="shared" si="4"/>
        <v>1</v>
      </c>
    </row>
    <row r="314" spans="1:13" ht="20.100000000000001" customHeight="1" x14ac:dyDescent="0.15">
      <c r="A314" s="1" t="s">
        <v>13</v>
      </c>
      <c r="B314" s="1" t="s">
        <v>14944</v>
      </c>
      <c r="C314" s="1" t="s">
        <v>14980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95</v>
      </c>
      <c r="I314" s="1" t="s">
        <v>84</v>
      </c>
      <c r="J314" s="1" t="s">
        <v>96</v>
      </c>
      <c r="K314" s="1" t="s">
        <v>14981</v>
      </c>
      <c r="L314" s="1"/>
      <c r="M314" s="20">
        <f t="shared" si="4"/>
        <v>1</v>
      </c>
    </row>
    <row r="315" spans="1:13" ht="20.100000000000001" customHeight="1" x14ac:dyDescent="0.15">
      <c r="A315" s="1" t="s">
        <v>13</v>
      </c>
      <c r="B315" s="1" t="s">
        <v>14944</v>
      </c>
      <c r="C315" s="1" t="s">
        <v>14982</v>
      </c>
      <c r="D315" s="1" t="s">
        <v>50</v>
      </c>
      <c r="E315" s="1" t="s">
        <v>51</v>
      </c>
      <c r="F315" s="1" t="s">
        <v>51</v>
      </c>
      <c r="G315" s="1" t="s">
        <v>82</v>
      </c>
      <c r="H315" s="1" t="s">
        <v>95</v>
      </c>
      <c r="I315" s="1" t="s">
        <v>84</v>
      </c>
      <c r="J315" s="1" t="s">
        <v>96</v>
      </c>
      <c r="K315" s="1" t="s">
        <v>14983</v>
      </c>
      <c r="L315" s="1"/>
      <c r="M315" s="20">
        <f t="shared" si="4"/>
        <v>1</v>
      </c>
    </row>
    <row r="316" spans="1:13" ht="20.100000000000001" customHeight="1" x14ac:dyDescent="0.15">
      <c r="A316" s="1" t="s">
        <v>13</v>
      </c>
      <c r="B316" s="1" t="s">
        <v>14944</v>
      </c>
      <c r="C316" s="1" t="s">
        <v>14984</v>
      </c>
      <c r="D316" s="1" t="s">
        <v>50</v>
      </c>
      <c r="E316" s="1" t="s">
        <v>51</v>
      </c>
      <c r="F316" s="1" t="s">
        <v>51</v>
      </c>
      <c r="G316" s="1" t="s">
        <v>82</v>
      </c>
      <c r="H316" s="1" t="s">
        <v>95</v>
      </c>
      <c r="I316" s="1" t="s">
        <v>84</v>
      </c>
      <c r="J316" s="1" t="s">
        <v>96</v>
      </c>
      <c r="K316" s="1" t="s">
        <v>14985</v>
      </c>
      <c r="L316" s="1"/>
      <c r="M316" s="20">
        <f t="shared" si="4"/>
        <v>1</v>
      </c>
    </row>
    <row r="317" spans="1:13" ht="20.100000000000001" customHeight="1" x14ac:dyDescent="0.15">
      <c r="A317" s="1" t="s">
        <v>13</v>
      </c>
      <c r="B317" s="1" t="s">
        <v>14944</v>
      </c>
      <c r="C317" s="1" t="s">
        <v>14986</v>
      </c>
      <c r="D317" s="1" t="s">
        <v>50</v>
      </c>
      <c r="E317" s="1" t="s">
        <v>51</v>
      </c>
      <c r="F317" s="1" t="s">
        <v>51</v>
      </c>
      <c r="G317" s="1" t="s">
        <v>82</v>
      </c>
      <c r="H317" s="1" t="s">
        <v>95</v>
      </c>
      <c r="I317" s="1" t="s">
        <v>84</v>
      </c>
      <c r="J317" s="1" t="s">
        <v>96</v>
      </c>
      <c r="K317" s="1" t="s">
        <v>14987</v>
      </c>
      <c r="L317" s="1"/>
      <c r="M317" s="20">
        <f t="shared" si="4"/>
        <v>1</v>
      </c>
    </row>
    <row r="318" spans="1:13" ht="20.100000000000001" customHeight="1" x14ac:dyDescent="0.15">
      <c r="A318" s="1" t="s">
        <v>13</v>
      </c>
      <c r="B318" s="1" t="s">
        <v>14944</v>
      </c>
      <c r="C318" s="1" t="s">
        <v>14988</v>
      </c>
      <c r="D318" s="1" t="s">
        <v>50</v>
      </c>
      <c r="E318" s="1" t="s">
        <v>51</v>
      </c>
      <c r="F318" s="1" t="s">
        <v>51</v>
      </c>
      <c r="G318" s="1" t="s">
        <v>82</v>
      </c>
      <c r="H318" s="1" t="s">
        <v>95</v>
      </c>
      <c r="I318" s="1" t="s">
        <v>84</v>
      </c>
      <c r="J318" s="1" t="s">
        <v>96</v>
      </c>
      <c r="K318" s="1" t="s">
        <v>14989</v>
      </c>
      <c r="L318" s="1"/>
      <c r="M318" s="20">
        <f t="shared" si="4"/>
        <v>1</v>
      </c>
    </row>
    <row r="319" spans="1:13" ht="20.100000000000001" customHeight="1" x14ac:dyDescent="0.15">
      <c r="A319" s="1" t="s">
        <v>13</v>
      </c>
      <c r="B319" s="1" t="s">
        <v>14944</v>
      </c>
      <c r="C319" s="1" t="s">
        <v>14990</v>
      </c>
      <c r="D319" s="1" t="s">
        <v>50</v>
      </c>
      <c r="E319" s="1" t="s">
        <v>51</v>
      </c>
      <c r="F319" s="1" t="s">
        <v>51</v>
      </c>
      <c r="G319" s="1" t="s">
        <v>82</v>
      </c>
      <c r="H319" s="1" t="s">
        <v>95</v>
      </c>
      <c r="I319" s="1" t="s">
        <v>84</v>
      </c>
      <c r="J319" s="1" t="s">
        <v>96</v>
      </c>
      <c r="K319" s="1" t="s">
        <v>14991</v>
      </c>
      <c r="L319" s="1"/>
      <c r="M319" s="20">
        <f t="shared" si="4"/>
        <v>1</v>
      </c>
    </row>
    <row r="320" spans="1:13" ht="20.100000000000001" customHeight="1" x14ac:dyDescent="0.15">
      <c r="A320" s="1" t="s">
        <v>13</v>
      </c>
      <c r="B320" s="1" t="s">
        <v>14944</v>
      </c>
      <c r="C320" s="1" t="s">
        <v>14992</v>
      </c>
      <c r="D320" s="1" t="s">
        <v>50</v>
      </c>
      <c r="E320" s="1" t="s">
        <v>51</v>
      </c>
      <c r="F320" s="1" t="s">
        <v>51</v>
      </c>
      <c r="G320" s="1" t="s">
        <v>82</v>
      </c>
      <c r="H320" s="1" t="s">
        <v>95</v>
      </c>
      <c r="I320" s="1" t="s">
        <v>84</v>
      </c>
      <c r="J320" s="1" t="s">
        <v>96</v>
      </c>
      <c r="K320" s="1" t="s">
        <v>14993</v>
      </c>
      <c r="L320" s="1"/>
      <c r="M320" s="20">
        <f t="shared" si="4"/>
        <v>1</v>
      </c>
    </row>
    <row r="321" spans="1:13" ht="20.100000000000001" customHeight="1" x14ac:dyDescent="0.15">
      <c r="A321" s="1" t="s">
        <v>13</v>
      </c>
      <c r="B321" s="1" t="s">
        <v>14944</v>
      </c>
      <c r="C321" s="1" t="s">
        <v>14994</v>
      </c>
      <c r="D321" s="1" t="s">
        <v>50</v>
      </c>
      <c r="E321" s="1" t="s">
        <v>51</v>
      </c>
      <c r="F321" s="1" t="s">
        <v>51</v>
      </c>
      <c r="G321" s="1" t="s">
        <v>82</v>
      </c>
      <c r="H321" s="1" t="s">
        <v>95</v>
      </c>
      <c r="I321" s="1" t="s">
        <v>84</v>
      </c>
      <c r="J321" s="1" t="s">
        <v>96</v>
      </c>
      <c r="K321" s="1" t="s">
        <v>14995</v>
      </c>
      <c r="L321" s="1"/>
      <c r="M321" s="20">
        <f t="shared" si="4"/>
        <v>1</v>
      </c>
    </row>
    <row r="322" spans="1:13" ht="20.100000000000001" customHeight="1" x14ac:dyDescent="0.15">
      <c r="A322" s="1" t="s">
        <v>13</v>
      </c>
      <c r="B322" s="1" t="s">
        <v>14944</v>
      </c>
      <c r="C322" s="1" t="s">
        <v>14996</v>
      </c>
      <c r="D322" s="1" t="s">
        <v>50</v>
      </c>
      <c r="E322" s="1" t="s">
        <v>51</v>
      </c>
      <c r="F322" s="1" t="s">
        <v>51</v>
      </c>
      <c r="G322" s="1" t="s">
        <v>82</v>
      </c>
      <c r="H322" s="1" t="s">
        <v>95</v>
      </c>
      <c r="I322" s="1" t="s">
        <v>84</v>
      </c>
      <c r="J322" s="1" t="s">
        <v>96</v>
      </c>
      <c r="K322" s="1" t="s">
        <v>14997</v>
      </c>
      <c r="L322" s="1"/>
      <c r="M322" s="20">
        <f t="shared" si="4"/>
        <v>1</v>
      </c>
    </row>
    <row r="323" spans="1:13" ht="20.100000000000001" customHeight="1" x14ac:dyDescent="0.15">
      <c r="A323" s="1" t="s">
        <v>13</v>
      </c>
      <c r="B323" s="1" t="s">
        <v>14944</v>
      </c>
      <c r="C323" s="1" t="s">
        <v>14998</v>
      </c>
      <c r="D323" s="1" t="s">
        <v>50</v>
      </c>
      <c r="E323" s="1" t="s">
        <v>51</v>
      </c>
      <c r="F323" s="1" t="s">
        <v>51</v>
      </c>
      <c r="G323" s="1" t="s">
        <v>82</v>
      </c>
      <c r="H323" s="1" t="s">
        <v>95</v>
      </c>
      <c r="I323" s="1" t="s">
        <v>84</v>
      </c>
      <c r="J323" s="1" t="s">
        <v>96</v>
      </c>
      <c r="K323" s="1" t="s">
        <v>14999</v>
      </c>
      <c r="L323" s="1"/>
      <c r="M323" s="20">
        <f t="shared" si="4"/>
        <v>1</v>
      </c>
    </row>
    <row r="324" spans="1:13" ht="20.100000000000001" customHeight="1" x14ac:dyDescent="0.15">
      <c r="A324" s="1" t="s">
        <v>13</v>
      </c>
      <c r="B324" s="1" t="s">
        <v>14944</v>
      </c>
      <c r="C324" s="1" t="s">
        <v>15000</v>
      </c>
      <c r="D324" s="1" t="s">
        <v>78</v>
      </c>
      <c r="E324" s="1" t="s">
        <v>51</v>
      </c>
      <c r="F324" s="1" t="s">
        <v>179</v>
      </c>
      <c r="G324" s="1" t="s">
        <v>82</v>
      </c>
      <c r="H324" s="1" t="s">
        <v>212</v>
      </c>
      <c r="I324" s="1" t="s">
        <v>181</v>
      </c>
      <c r="J324" s="1" t="s">
        <v>1137</v>
      </c>
      <c r="K324" s="1" t="s">
        <v>15001</v>
      </c>
      <c r="L324" s="1"/>
      <c r="M324" s="20">
        <f t="shared" si="4"/>
        <v>0</v>
      </c>
    </row>
    <row r="325" spans="1:13" ht="20.100000000000001" customHeight="1" x14ac:dyDescent="0.15">
      <c r="A325" s="1" t="s">
        <v>13</v>
      </c>
      <c r="B325" s="1" t="s">
        <v>14944</v>
      </c>
      <c r="C325" s="1" t="s">
        <v>15002</v>
      </c>
      <c r="D325" s="1" t="s">
        <v>78</v>
      </c>
      <c r="E325" s="1" t="s">
        <v>51</v>
      </c>
      <c r="F325" s="1" t="s">
        <v>179</v>
      </c>
      <c r="G325" s="1" t="s">
        <v>82</v>
      </c>
      <c r="H325" s="1" t="s">
        <v>212</v>
      </c>
      <c r="I325" s="1" t="s">
        <v>181</v>
      </c>
      <c r="J325" s="1" t="s">
        <v>1137</v>
      </c>
      <c r="K325" s="1" t="s">
        <v>15003</v>
      </c>
      <c r="L325" s="1"/>
      <c r="M325" s="20">
        <f t="shared" si="4"/>
        <v>0</v>
      </c>
    </row>
    <row r="326" spans="1:13" ht="20.100000000000001" customHeight="1" x14ac:dyDescent="0.15">
      <c r="A326" s="1" t="s">
        <v>13</v>
      </c>
      <c r="B326" s="1" t="s">
        <v>14944</v>
      </c>
      <c r="C326" s="1" t="s">
        <v>15004</v>
      </c>
      <c r="D326" s="1" t="s">
        <v>78</v>
      </c>
      <c r="E326" s="1" t="s">
        <v>51</v>
      </c>
      <c r="F326" s="1" t="s">
        <v>51</v>
      </c>
      <c r="G326" s="1" t="s">
        <v>82</v>
      </c>
      <c r="H326" s="1" t="s">
        <v>95</v>
      </c>
      <c r="I326" s="1" t="s">
        <v>84</v>
      </c>
      <c r="J326" s="1" t="s">
        <v>96</v>
      </c>
      <c r="K326" s="1" t="s">
        <v>15005</v>
      </c>
      <c r="L326" s="1"/>
      <c r="M326" s="20">
        <f t="shared" si="4"/>
        <v>1</v>
      </c>
    </row>
    <row r="327" spans="1:13" ht="20.100000000000001" customHeight="1" x14ac:dyDescent="0.15">
      <c r="A327" s="1" t="s">
        <v>13</v>
      </c>
      <c r="B327" s="1" t="s">
        <v>14944</v>
      </c>
      <c r="C327" s="1" t="s">
        <v>15006</v>
      </c>
      <c r="D327" s="1" t="s">
        <v>78</v>
      </c>
      <c r="E327" s="1" t="s">
        <v>51</v>
      </c>
      <c r="F327" s="1" t="s">
        <v>51</v>
      </c>
      <c r="G327" s="1" t="s">
        <v>82</v>
      </c>
      <c r="H327" s="1" t="s">
        <v>95</v>
      </c>
      <c r="I327" s="1" t="s">
        <v>84</v>
      </c>
      <c r="J327" s="1" t="s">
        <v>96</v>
      </c>
      <c r="K327" s="1" t="s">
        <v>15007</v>
      </c>
      <c r="L327" s="1"/>
      <c r="M327" s="20">
        <f t="shared" si="4"/>
        <v>1</v>
      </c>
    </row>
    <row r="328" spans="1:13" ht="20.100000000000001" customHeight="1" x14ac:dyDescent="0.15">
      <c r="A328" s="1" t="s">
        <v>13</v>
      </c>
      <c r="B328" s="1" t="s">
        <v>14944</v>
      </c>
      <c r="C328" s="1" t="s">
        <v>15008</v>
      </c>
      <c r="D328" s="1" t="s">
        <v>78</v>
      </c>
      <c r="E328" s="1" t="s">
        <v>51</v>
      </c>
      <c r="F328" s="1" t="s">
        <v>51</v>
      </c>
      <c r="G328" s="1" t="s">
        <v>82</v>
      </c>
      <c r="H328" s="1" t="s">
        <v>95</v>
      </c>
      <c r="I328" s="1" t="s">
        <v>84</v>
      </c>
      <c r="J328" s="1" t="s">
        <v>96</v>
      </c>
      <c r="K328" s="1" t="s">
        <v>15009</v>
      </c>
      <c r="L328" s="1"/>
      <c r="M328" s="20">
        <f t="shared" ref="M328:M391" si="5">IF(F328="○",1,0)</f>
        <v>1</v>
      </c>
    </row>
    <row r="329" spans="1:13" ht="20.100000000000001" customHeight="1" x14ac:dyDescent="0.15">
      <c r="A329" s="1" t="s">
        <v>13</v>
      </c>
      <c r="B329" s="1" t="s">
        <v>14944</v>
      </c>
      <c r="C329" s="1" t="s">
        <v>15010</v>
      </c>
      <c r="D329" s="1" t="s">
        <v>78</v>
      </c>
      <c r="E329" s="1" t="s">
        <v>51</v>
      </c>
      <c r="F329" s="1" t="s">
        <v>51</v>
      </c>
      <c r="G329" s="1" t="s">
        <v>82</v>
      </c>
      <c r="H329" s="1" t="s">
        <v>95</v>
      </c>
      <c r="I329" s="1" t="s">
        <v>84</v>
      </c>
      <c r="J329" s="1" t="s">
        <v>96</v>
      </c>
      <c r="K329" s="1" t="s">
        <v>15011</v>
      </c>
      <c r="L329" s="1"/>
      <c r="M329" s="20">
        <f t="shared" si="5"/>
        <v>1</v>
      </c>
    </row>
    <row r="330" spans="1:13" ht="20.100000000000001" customHeight="1" x14ac:dyDescent="0.15">
      <c r="A330" s="1" t="s">
        <v>13</v>
      </c>
      <c r="B330" s="1" t="s">
        <v>14944</v>
      </c>
      <c r="C330" s="1" t="s">
        <v>15012</v>
      </c>
      <c r="D330" s="1" t="s">
        <v>78</v>
      </c>
      <c r="E330" s="1" t="s">
        <v>51</v>
      </c>
      <c r="F330" s="1" t="s">
        <v>179</v>
      </c>
      <c r="G330" s="1" t="s">
        <v>82</v>
      </c>
      <c r="H330" s="1" t="s">
        <v>212</v>
      </c>
      <c r="I330" s="1" t="s">
        <v>181</v>
      </c>
      <c r="J330" s="1" t="s">
        <v>1137</v>
      </c>
      <c r="K330" s="1" t="s">
        <v>15013</v>
      </c>
      <c r="L330" s="1"/>
      <c r="M330" s="20">
        <f t="shared" si="5"/>
        <v>0</v>
      </c>
    </row>
    <row r="331" spans="1:13" ht="20.100000000000001" customHeight="1" x14ac:dyDescent="0.15">
      <c r="A331" s="1" t="s">
        <v>13</v>
      </c>
      <c r="B331" s="1" t="s">
        <v>14944</v>
      </c>
      <c r="C331" s="1" t="s">
        <v>15014</v>
      </c>
      <c r="D331" s="1" t="s">
        <v>78</v>
      </c>
      <c r="E331" s="1" t="s">
        <v>51</v>
      </c>
      <c r="F331" s="1" t="s">
        <v>51</v>
      </c>
      <c r="G331" s="1" t="s">
        <v>82</v>
      </c>
      <c r="H331" s="1" t="s">
        <v>95</v>
      </c>
      <c r="I331" s="1" t="s">
        <v>84</v>
      </c>
      <c r="J331" s="1" t="s">
        <v>96</v>
      </c>
      <c r="K331" s="1" t="s">
        <v>15015</v>
      </c>
      <c r="L331" s="1"/>
      <c r="M331" s="20">
        <f t="shared" si="5"/>
        <v>1</v>
      </c>
    </row>
    <row r="332" spans="1:13" ht="20.100000000000001" customHeight="1" x14ac:dyDescent="0.15">
      <c r="A332" s="1" t="s">
        <v>13</v>
      </c>
      <c r="B332" s="1" t="s">
        <v>14944</v>
      </c>
      <c r="C332" s="1" t="s">
        <v>15016</v>
      </c>
      <c r="D332" s="1" t="s">
        <v>78</v>
      </c>
      <c r="E332" s="1" t="s">
        <v>51</v>
      </c>
      <c r="F332" s="1" t="s">
        <v>179</v>
      </c>
      <c r="G332" s="1" t="s">
        <v>82</v>
      </c>
      <c r="H332" s="1" t="s">
        <v>212</v>
      </c>
      <c r="I332" s="1" t="s">
        <v>181</v>
      </c>
      <c r="J332" s="1" t="s">
        <v>1137</v>
      </c>
      <c r="K332" s="1" t="s">
        <v>15017</v>
      </c>
      <c r="L332" s="1"/>
      <c r="M332" s="20">
        <f t="shared" si="5"/>
        <v>0</v>
      </c>
    </row>
    <row r="333" spans="1:13" ht="20.100000000000001" customHeight="1" x14ac:dyDescent="0.15">
      <c r="A333" s="1" t="s">
        <v>13</v>
      </c>
      <c r="B333" s="1" t="s">
        <v>14944</v>
      </c>
      <c r="C333" s="1" t="s">
        <v>15018</v>
      </c>
      <c r="D333" s="1" t="s">
        <v>78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84</v>
      </c>
      <c r="J333" s="1" t="s">
        <v>122</v>
      </c>
      <c r="K333" s="1" t="s">
        <v>15019</v>
      </c>
      <c r="L333" s="1"/>
      <c r="M333" s="20">
        <f t="shared" si="5"/>
        <v>1</v>
      </c>
    </row>
    <row r="334" spans="1:13" ht="20.100000000000001" customHeight="1" x14ac:dyDescent="0.15">
      <c r="A334" s="1" t="s">
        <v>13</v>
      </c>
      <c r="B334" s="1" t="s">
        <v>14944</v>
      </c>
      <c r="C334" s="1" t="s">
        <v>15020</v>
      </c>
      <c r="D334" s="1" t="s">
        <v>78</v>
      </c>
      <c r="E334" s="1" t="s">
        <v>51</v>
      </c>
      <c r="F334" s="1" t="s">
        <v>51</v>
      </c>
      <c r="G334" s="1" t="s">
        <v>82</v>
      </c>
      <c r="H334" s="1" t="s">
        <v>95</v>
      </c>
      <c r="I334" s="1" t="s">
        <v>84</v>
      </c>
      <c r="J334" s="1" t="s">
        <v>96</v>
      </c>
      <c r="K334" s="1" t="s">
        <v>15021</v>
      </c>
      <c r="L334" s="1"/>
      <c r="M334" s="20">
        <f t="shared" si="5"/>
        <v>1</v>
      </c>
    </row>
    <row r="335" spans="1:13" ht="20.100000000000001" customHeight="1" x14ac:dyDescent="0.15">
      <c r="A335" s="1" t="s">
        <v>13</v>
      </c>
      <c r="B335" s="1" t="s">
        <v>14944</v>
      </c>
      <c r="C335" s="1" t="s">
        <v>15022</v>
      </c>
      <c r="D335" s="1" t="s">
        <v>78</v>
      </c>
      <c r="E335" s="1" t="s">
        <v>51</v>
      </c>
      <c r="F335" s="1" t="s">
        <v>51</v>
      </c>
      <c r="G335" s="1" t="s">
        <v>82</v>
      </c>
      <c r="H335" s="1" t="s">
        <v>95</v>
      </c>
      <c r="I335" s="1" t="s">
        <v>84</v>
      </c>
      <c r="J335" s="1" t="s">
        <v>96</v>
      </c>
      <c r="K335" s="1" t="s">
        <v>15023</v>
      </c>
      <c r="L335" s="1"/>
      <c r="M335" s="20">
        <f t="shared" si="5"/>
        <v>1</v>
      </c>
    </row>
    <row r="336" spans="1:13" ht="20.100000000000001" customHeight="1" x14ac:dyDescent="0.15">
      <c r="A336" s="1" t="s">
        <v>13</v>
      </c>
      <c r="B336" s="1" t="s">
        <v>14944</v>
      </c>
      <c r="C336" s="1" t="s">
        <v>15024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84</v>
      </c>
      <c r="J336" s="1" t="s">
        <v>122</v>
      </c>
      <c r="K336" s="1" t="s">
        <v>15025</v>
      </c>
      <c r="L336" s="1"/>
      <c r="M336" s="20">
        <f t="shared" si="5"/>
        <v>1</v>
      </c>
    </row>
    <row r="337" spans="1:13" ht="20.100000000000001" customHeight="1" x14ac:dyDescent="0.15">
      <c r="A337" s="1" t="s">
        <v>13</v>
      </c>
      <c r="B337" s="1" t="s">
        <v>14944</v>
      </c>
      <c r="C337" s="1" t="s">
        <v>15026</v>
      </c>
      <c r="D337" s="1" t="s">
        <v>78</v>
      </c>
      <c r="E337" s="1" t="s">
        <v>51</v>
      </c>
      <c r="F337" s="1" t="s">
        <v>51</v>
      </c>
      <c r="G337" s="1" t="s">
        <v>82</v>
      </c>
      <c r="H337" s="1" t="s">
        <v>95</v>
      </c>
      <c r="I337" s="1" t="s">
        <v>84</v>
      </c>
      <c r="J337" s="1" t="s">
        <v>96</v>
      </c>
      <c r="K337" s="1" t="s">
        <v>15027</v>
      </c>
      <c r="L337" s="1"/>
      <c r="M337" s="20">
        <f t="shared" si="5"/>
        <v>1</v>
      </c>
    </row>
    <row r="338" spans="1:13" ht="20.100000000000001" customHeight="1" x14ac:dyDescent="0.15">
      <c r="A338" s="1" t="s">
        <v>13</v>
      </c>
      <c r="B338" s="1" t="s">
        <v>14944</v>
      </c>
      <c r="C338" s="1" t="s">
        <v>15028</v>
      </c>
      <c r="D338" s="1" t="s">
        <v>78</v>
      </c>
      <c r="E338" s="1" t="s">
        <v>51</v>
      </c>
      <c r="F338" s="1" t="s">
        <v>81</v>
      </c>
      <c r="G338" s="1" t="s">
        <v>82</v>
      </c>
      <c r="H338" s="1" t="s">
        <v>4727</v>
      </c>
      <c r="I338" s="1" t="s">
        <v>84</v>
      </c>
      <c r="J338" s="1" t="s">
        <v>448</v>
      </c>
      <c r="K338" s="1" t="s">
        <v>15029</v>
      </c>
      <c r="L338" s="1"/>
      <c r="M338" s="20">
        <f t="shared" si="5"/>
        <v>0</v>
      </c>
    </row>
    <row r="339" spans="1:13" ht="20.100000000000001" customHeight="1" x14ac:dyDescent="0.15">
      <c r="A339" s="1" t="s">
        <v>13</v>
      </c>
      <c r="B339" s="1" t="s">
        <v>14944</v>
      </c>
      <c r="C339" s="1" t="s">
        <v>15030</v>
      </c>
      <c r="D339" s="1" t="s">
        <v>78</v>
      </c>
      <c r="E339" s="1" t="s">
        <v>51</v>
      </c>
      <c r="F339" s="1" t="s">
        <v>51</v>
      </c>
      <c r="G339" s="1" t="s">
        <v>82</v>
      </c>
      <c r="H339" s="1" t="s">
        <v>95</v>
      </c>
      <c r="I339" s="1" t="s">
        <v>84</v>
      </c>
      <c r="J339" s="1" t="s">
        <v>96</v>
      </c>
      <c r="K339" s="1" t="s">
        <v>15031</v>
      </c>
      <c r="L339" s="1"/>
      <c r="M339" s="20">
        <f t="shared" si="5"/>
        <v>1</v>
      </c>
    </row>
    <row r="340" spans="1:13" ht="20.100000000000001" customHeight="1" x14ac:dyDescent="0.15">
      <c r="A340" s="1" t="s">
        <v>13</v>
      </c>
      <c r="B340" s="1" t="s">
        <v>14944</v>
      </c>
      <c r="C340" s="1" t="s">
        <v>15032</v>
      </c>
      <c r="D340" s="1" t="s">
        <v>78</v>
      </c>
      <c r="E340" s="1" t="s">
        <v>51</v>
      </c>
      <c r="F340" s="1" t="s">
        <v>51</v>
      </c>
      <c r="G340" s="1" t="s">
        <v>82</v>
      </c>
      <c r="H340" s="1" t="s">
        <v>95</v>
      </c>
      <c r="I340" s="1" t="s">
        <v>84</v>
      </c>
      <c r="J340" s="1" t="s">
        <v>96</v>
      </c>
      <c r="K340" s="1" t="s">
        <v>15033</v>
      </c>
      <c r="L340" s="1"/>
      <c r="M340" s="20">
        <f t="shared" si="5"/>
        <v>1</v>
      </c>
    </row>
    <row r="341" spans="1:13" ht="20.100000000000001" customHeight="1" x14ac:dyDescent="0.15">
      <c r="A341" s="1" t="s">
        <v>13</v>
      </c>
      <c r="B341" s="1" t="s">
        <v>14944</v>
      </c>
      <c r="C341" s="1" t="s">
        <v>15034</v>
      </c>
      <c r="D341" s="1" t="s">
        <v>78</v>
      </c>
      <c r="E341" s="1" t="s">
        <v>51</v>
      </c>
      <c r="F341" s="1" t="s">
        <v>51</v>
      </c>
      <c r="G341" s="1" t="s">
        <v>82</v>
      </c>
      <c r="H341" s="1" t="s">
        <v>95</v>
      </c>
      <c r="I341" s="1" t="s">
        <v>84</v>
      </c>
      <c r="J341" s="1" t="s">
        <v>96</v>
      </c>
      <c r="K341" s="1" t="s">
        <v>15035</v>
      </c>
      <c r="L341" s="1"/>
      <c r="M341" s="20">
        <f t="shared" si="5"/>
        <v>1</v>
      </c>
    </row>
    <row r="342" spans="1:13" ht="20.100000000000001" customHeight="1" x14ac:dyDescent="0.15">
      <c r="A342" s="1" t="s">
        <v>13</v>
      </c>
      <c r="B342" s="1" t="s">
        <v>14944</v>
      </c>
      <c r="C342" s="1" t="s">
        <v>15036</v>
      </c>
      <c r="D342" s="1" t="s">
        <v>78</v>
      </c>
      <c r="E342" s="1" t="s">
        <v>51</v>
      </c>
      <c r="F342" s="1" t="s">
        <v>51</v>
      </c>
      <c r="G342" s="1" t="s">
        <v>82</v>
      </c>
      <c r="H342" s="1" t="s">
        <v>95</v>
      </c>
      <c r="I342" s="1" t="s">
        <v>84</v>
      </c>
      <c r="J342" s="1" t="s">
        <v>96</v>
      </c>
      <c r="K342" s="1" t="s">
        <v>15037</v>
      </c>
      <c r="L342" s="1"/>
      <c r="M342" s="20">
        <f t="shared" si="5"/>
        <v>1</v>
      </c>
    </row>
    <row r="343" spans="1:13" ht="20.100000000000001" customHeight="1" x14ac:dyDescent="0.15">
      <c r="A343" s="1" t="s">
        <v>13</v>
      </c>
      <c r="B343" s="1" t="s">
        <v>14944</v>
      </c>
      <c r="C343" s="1" t="s">
        <v>15038</v>
      </c>
      <c r="D343" s="1" t="s">
        <v>78</v>
      </c>
      <c r="E343" s="1" t="s">
        <v>51</v>
      </c>
      <c r="F343" s="1" t="s">
        <v>51</v>
      </c>
      <c r="G343" s="1" t="s">
        <v>82</v>
      </c>
      <c r="H343" s="1" t="s">
        <v>95</v>
      </c>
      <c r="I343" s="1" t="s">
        <v>84</v>
      </c>
      <c r="J343" s="1" t="s">
        <v>96</v>
      </c>
      <c r="K343" s="1" t="s">
        <v>15039</v>
      </c>
      <c r="L343" s="1"/>
      <c r="M343" s="20">
        <f t="shared" si="5"/>
        <v>1</v>
      </c>
    </row>
    <row r="344" spans="1:13" ht="20.100000000000001" customHeight="1" x14ac:dyDescent="0.15">
      <c r="A344" s="1" t="s">
        <v>13</v>
      </c>
      <c r="B344" s="1" t="s">
        <v>14944</v>
      </c>
      <c r="C344" s="1" t="s">
        <v>15040</v>
      </c>
      <c r="D344" s="1" t="s">
        <v>78</v>
      </c>
      <c r="E344" s="1" t="s">
        <v>51</v>
      </c>
      <c r="F344" s="1" t="s">
        <v>179</v>
      </c>
      <c r="G344" s="1" t="s">
        <v>82</v>
      </c>
      <c r="H344" s="1" t="s">
        <v>4727</v>
      </c>
      <c r="I344" s="1" t="s">
        <v>84</v>
      </c>
      <c r="J344" s="1" t="s">
        <v>448</v>
      </c>
      <c r="K344" s="1" t="s">
        <v>15041</v>
      </c>
      <c r="L344" s="1"/>
      <c r="M344" s="20">
        <f t="shared" si="5"/>
        <v>0</v>
      </c>
    </row>
    <row r="345" spans="1:13" ht="20.100000000000001" customHeight="1" x14ac:dyDescent="0.15">
      <c r="A345" s="1" t="s">
        <v>13</v>
      </c>
      <c r="B345" s="1" t="s">
        <v>14944</v>
      </c>
      <c r="C345" s="1" t="s">
        <v>15042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84</v>
      </c>
      <c r="J345" s="1" t="s">
        <v>122</v>
      </c>
      <c r="K345" s="1" t="s">
        <v>15043</v>
      </c>
      <c r="L345" s="1"/>
      <c r="M345" s="20">
        <f t="shared" si="5"/>
        <v>1</v>
      </c>
    </row>
    <row r="346" spans="1:13" ht="20.100000000000001" customHeight="1" x14ac:dyDescent="0.15">
      <c r="A346" s="1" t="s">
        <v>13</v>
      </c>
      <c r="B346" s="1" t="s">
        <v>14944</v>
      </c>
      <c r="C346" s="1" t="s">
        <v>15044</v>
      </c>
      <c r="D346" s="1" t="s">
        <v>78</v>
      </c>
      <c r="E346" s="1" t="s">
        <v>51</v>
      </c>
      <c r="F346" s="1" t="s">
        <v>51</v>
      </c>
      <c r="G346" s="1" t="s">
        <v>82</v>
      </c>
      <c r="H346" s="1" t="s">
        <v>95</v>
      </c>
      <c r="I346" s="1" t="s">
        <v>84</v>
      </c>
      <c r="J346" s="1" t="s">
        <v>96</v>
      </c>
      <c r="K346" s="1" t="s">
        <v>15045</v>
      </c>
      <c r="L346" s="1"/>
      <c r="M346" s="20">
        <f t="shared" si="5"/>
        <v>1</v>
      </c>
    </row>
    <row r="347" spans="1:13" ht="20.100000000000001" customHeight="1" x14ac:dyDescent="0.15">
      <c r="A347" s="1" t="s">
        <v>13</v>
      </c>
      <c r="B347" s="1" t="s">
        <v>14944</v>
      </c>
      <c r="C347" s="1" t="s">
        <v>15046</v>
      </c>
      <c r="D347" s="1" t="s">
        <v>78</v>
      </c>
      <c r="E347" s="1" t="s">
        <v>51</v>
      </c>
      <c r="F347" s="1" t="s">
        <v>51</v>
      </c>
      <c r="G347" s="1" t="s">
        <v>82</v>
      </c>
      <c r="H347" s="1" t="s">
        <v>95</v>
      </c>
      <c r="I347" s="1" t="s">
        <v>84</v>
      </c>
      <c r="J347" s="1" t="s">
        <v>96</v>
      </c>
      <c r="K347" s="1" t="s">
        <v>15047</v>
      </c>
      <c r="L347" s="1"/>
      <c r="M347" s="20">
        <f t="shared" si="5"/>
        <v>1</v>
      </c>
    </row>
    <row r="348" spans="1:13" ht="20.100000000000001" customHeight="1" x14ac:dyDescent="0.15">
      <c r="A348" s="1" t="s">
        <v>13</v>
      </c>
      <c r="B348" s="1" t="s">
        <v>14944</v>
      </c>
      <c r="C348" s="1" t="s">
        <v>15048</v>
      </c>
      <c r="D348" s="1" t="s">
        <v>78</v>
      </c>
      <c r="E348" s="1" t="s">
        <v>51</v>
      </c>
      <c r="F348" s="1" t="s">
        <v>51</v>
      </c>
      <c r="G348" s="1" t="s">
        <v>82</v>
      </c>
      <c r="H348" s="1" t="s">
        <v>95</v>
      </c>
      <c r="I348" s="1" t="s">
        <v>84</v>
      </c>
      <c r="J348" s="1" t="s">
        <v>96</v>
      </c>
      <c r="K348" s="1" t="s">
        <v>15049</v>
      </c>
      <c r="L348" s="1"/>
      <c r="M348" s="20">
        <f t="shared" si="5"/>
        <v>1</v>
      </c>
    </row>
    <row r="349" spans="1:13" ht="20.100000000000001" customHeight="1" x14ac:dyDescent="0.15">
      <c r="A349" s="1" t="s">
        <v>13</v>
      </c>
      <c r="B349" s="1" t="s">
        <v>14944</v>
      </c>
      <c r="C349" s="1" t="s">
        <v>15050</v>
      </c>
      <c r="D349" s="1" t="s">
        <v>78</v>
      </c>
      <c r="E349" s="1" t="s">
        <v>51</v>
      </c>
      <c r="F349" s="1" t="s">
        <v>51</v>
      </c>
      <c r="G349" s="1" t="s">
        <v>82</v>
      </c>
      <c r="H349" s="1" t="s">
        <v>95</v>
      </c>
      <c r="I349" s="1" t="s">
        <v>84</v>
      </c>
      <c r="J349" s="1" t="s">
        <v>96</v>
      </c>
      <c r="K349" s="1" t="s">
        <v>15051</v>
      </c>
      <c r="L349" s="1"/>
      <c r="M349" s="20">
        <f t="shared" si="5"/>
        <v>1</v>
      </c>
    </row>
    <row r="350" spans="1:13" ht="20.100000000000001" customHeight="1" x14ac:dyDescent="0.15">
      <c r="A350" s="1" t="s">
        <v>13</v>
      </c>
      <c r="B350" s="1" t="s">
        <v>14944</v>
      </c>
      <c r="C350" s="1" t="s">
        <v>15052</v>
      </c>
      <c r="D350" s="1" t="s">
        <v>78</v>
      </c>
      <c r="E350" s="1" t="s">
        <v>51</v>
      </c>
      <c r="F350" s="1" t="s">
        <v>51</v>
      </c>
      <c r="G350" s="1" t="s">
        <v>82</v>
      </c>
      <c r="H350" s="1" t="s">
        <v>95</v>
      </c>
      <c r="I350" s="1" t="s">
        <v>84</v>
      </c>
      <c r="J350" s="1" t="s">
        <v>96</v>
      </c>
      <c r="K350" s="1" t="s">
        <v>15053</v>
      </c>
      <c r="L350" s="1"/>
      <c r="M350" s="20">
        <f t="shared" si="5"/>
        <v>1</v>
      </c>
    </row>
    <row r="351" spans="1:13" ht="20.100000000000001" customHeight="1" x14ac:dyDescent="0.15">
      <c r="A351" s="1" t="s">
        <v>13</v>
      </c>
      <c r="B351" s="1" t="s">
        <v>14944</v>
      </c>
      <c r="C351" s="1" t="s">
        <v>15054</v>
      </c>
      <c r="D351" s="1" t="s">
        <v>78</v>
      </c>
      <c r="E351" s="1" t="s">
        <v>51</v>
      </c>
      <c r="F351" s="1" t="s">
        <v>51</v>
      </c>
      <c r="G351" s="1" t="s">
        <v>82</v>
      </c>
      <c r="H351" s="1" t="s">
        <v>95</v>
      </c>
      <c r="I351" s="1" t="s">
        <v>84</v>
      </c>
      <c r="J351" s="1" t="s">
        <v>96</v>
      </c>
      <c r="K351" s="1" t="s">
        <v>15055</v>
      </c>
      <c r="L351" s="1"/>
      <c r="M351" s="20">
        <f t="shared" si="5"/>
        <v>1</v>
      </c>
    </row>
    <row r="352" spans="1:13" ht="20.100000000000001" customHeight="1" x14ac:dyDescent="0.15">
      <c r="A352" s="1" t="s">
        <v>13</v>
      </c>
      <c r="B352" s="1" t="s">
        <v>14944</v>
      </c>
      <c r="C352" s="1" t="s">
        <v>15056</v>
      </c>
      <c r="D352" s="1" t="s">
        <v>78</v>
      </c>
      <c r="E352" s="1" t="s">
        <v>51</v>
      </c>
      <c r="F352" s="1" t="s">
        <v>51</v>
      </c>
      <c r="G352" s="1" t="s">
        <v>82</v>
      </c>
      <c r="H352" s="1" t="s">
        <v>95</v>
      </c>
      <c r="I352" s="1" t="s">
        <v>84</v>
      </c>
      <c r="J352" s="1" t="s">
        <v>96</v>
      </c>
      <c r="K352" s="1" t="s">
        <v>15057</v>
      </c>
      <c r="L352" s="1"/>
      <c r="M352" s="20">
        <f t="shared" si="5"/>
        <v>1</v>
      </c>
    </row>
    <row r="353" spans="1:13" ht="20.100000000000001" customHeight="1" x14ac:dyDescent="0.15">
      <c r="A353" s="1" t="s">
        <v>13</v>
      </c>
      <c r="B353" s="1" t="s">
        <v>14944</v>
      </c>
      <c r="C353" s="1" t="s">
        <v>15058</v>
      </c>
      <c r="D353" s="1" t="s">
        <v>78</v>
      </c>
      <c r="E353" s="1" t="s">
        <v>51</v>
      </c>
      <c r="F353" s="1" t="s">
        <v>51</v>
      </c>
      <c r="G353" s="1" t="s">
        <v>82</v>
      </c>
      <c r="H353" s="1" t="s">
        <v>95</v>
      </c>
      <c r="I353" s="1" t="s">
        <v>84</v>
      </c>
      <c r="J353" s="1" t="s">
        <v>96</v>
      </c>
      <c r="K353" s="1" t="s">
        <v>15059</v>
      </c>
      <c r="L353" s="1"/>
      <c r="M353" s="20">
        <f t="shared" si="5"/>
        <v>1</v>
      </c>
    </row>
    <row r="354" spans="1:13" ht="20.100000000000001" customHeight="1" x14ac:dyDescent="0.15">
      <c r="A354" s="1" t="s">
        <v>13</v>
      </c>
      <c r="B354" s="1" t="s">
        <v>14944</v>
      </c>
      <c r="C354" s="1" t="s">
        <v>15060</v>
      </c>
      <c r="D354" s="1" t="s">
        <v>78</v>
      </c>
      <c r="E354" s="1" t="s">
        <v>51</v>
      </c>
      <c r="F354" s="1" t="s">
        <v>51</v>
      </c>
      <c r="G354" s="1" t="s">
        <v>82</v>
      </c>
      <c r="H354" s="1" t="s">
        <v>95</v>
      </c>
      <c r="I354" s="1" t="s">
        <v>84</v>
      </c>
      <c r="J354" s="1" t="s">
        <v>96</v>
      </c>
      <c r="K354" s="1" t="s">
        <v>15061</v>
      </c>
      <c r="L354" s="1"/>
      <c r="M354" s="20">
        <f t="shared" si="5"/>
        <v>1</v>
      </c>
    </row>
    <row r="355" spans="1:13" ht="20.100000000000001" customHeight="1" x14ac:dyDescent="0.15">
      <c r="A355" s="1" t="s">
        <v>13</v>
      </c>
      <c r="B355" s="1" t="s">
        <v>14944</v>
      </c>
      <c r="C355" s="1" t="s">
        <v>15062</v>
      </c>
      <c r="D355" s="1" t="s">
        <v>78</v>
      </c>
      <c r="E355" s="1" t="s">
        <v>51</v>
      </c>
      <c r="F355" s="1" t="s">
        <v>51</v>
      </c>
      <c r="G355" s="1" t="s">
        <v>82</v>
      </c>
      <c r="H355" s="1" t="s">
        <v>95</v>
      </c>
      <c r="I355" s="1" t="s">
        <v>84</v>
      </c>
      <c r="J355" s="1" t="s">
        <v>96</v>
      </c>
      <c r="K355" s="1" t="s">
        <v>15063</v>
      </c>
      <c r="L355" s="1"/>
      <c r="M355" s="20">
        <f t="shared" si="5"/>
        <v>1</v>
      </c>
    </row>
    <row r="356" spans="1:13" ht="20.100000000000001" customHeight="1" x14ac:dyDescent="0.15">
      <c r="A356" s="1" t="s">
        <v>13</v>
      </c>
      <c r="B356" s="1" t="s">
        <v>14944</v>
      </c>
      <c r="C356" s="1" t="s">
        <v>15064</v>
      </c>
      <c r="D356" s="1" t="s">
        <v>78</v>
      </c>
      <c r="E356" s="1" t="s">
        <v>51</v>
      </c>
      <c r="F356" s="1" t="s">
        <v>51</v>
      </c>
      <c r="G356" s="1" t="s">
        <v>82</v>
      </c>
      <c r="H356" s="1" t="s">
        <v>95</v>
      </c>
      <c r="I356" s="1" t="s">
        <v>84</v>
      </c>
      <c r="J356" s="1" t="s">
        <v>96</v>
      </c>
      <c r="K356" s="1" t="s">
        <v>15065</v>
      </c>
      <c r="L356" s="1"/>
      <c r="M356" s="20">
        <f t="shared" si="5"/>
        <v>1</v>
      </c>
    </row>
    <row r="357" spans="1:13" ht="20.100000000000001" customHeight="1" x14ac:dyDescent="0.15">
      <c r="A357" s="1" t="s">
        <v>13</v>
      </c>
      <c r="B357" s="1" t="s">
        <v>14944</v>
      </c>
      <c r="C357" s="1" t="s">
        <v>15066</v>
      </c>
      <c r="D357" s="1" t="s">
        <v>78</v>
      </c>
      <c r="E357" s="1" t="s">
        <v>51</v>
      </c>
      <c r="F357" s="1" t="s">
        <v>51</v>
      </c>
      <c r="G357" s="1" t="s">
        <v>82</v>
      </c>
      <c r="H357" s="1" t="s">
        <v>95</v>
      </c>
      <c r="I357" s="1" t="s">
        <v>84</v>
      </c>
      <c r="J357" s="1" t="s">
        <v>96</v>
      </c>
      <c r="K357" s="1" t="s">
        <v>15067</v>
      </c>
      <c r="L357" s="1"/>
      <c r="M357" s="20">
        <f t="shared" si="5"/>
        <v>1</v>
      </c>
    </row>
    <row r="358" spans="1:13" ht="20.100000000000001" customHeight="1" x14ac:dyDescent="0.15">
      <c r="A358" s="1" t="s">
        <v>13</v>
      </c>
      <c r="B358" s="1" t="s">
        <v>14944</v>
      </c>
      <c r="C358" s="1" t="s">
        <v>15068</v>
      </c>
      <c r="D358" s="1" t="s">
        <v>78</v>
      </c>
      <c r="E358" s="1" t="s">
        <v>51</v>
      </c>
      <c r="F358" s="1" t="s">
        <v>51</v>
      </c>
      <c r="G358" s="1" t="s">
        <v>82</v>
      </c>
      <c r="H358" s="1" t="s">
        <v>95</v>
      </c>
      <c r="I358" s="1" t="s">
        <v>84</v>
      </c>
      <c r="J358" s="1" t="s">
        <v>96</v>
      </c>
      <c r="K358" s="1" t="s">
        <v>15069</v>
      </c>
      <c r="L358" s="1"/>
      <c r="M358" s="20">
        <f t="shared" si="5"/>
        <v>1</v>
      </c>
    </row>
    <row r="359" spans="1:13" ht="20.100000000000001" customHeight="1" x14ac:dyDescent="0.15">
      <c r="A359" s="1" t="s">
        <v>13</v>
      </c>
      <c r="B359" s="1" t="s">
        <v>14944</v>
      </c>
      <c r="C359" s="1" t="s">
        <v>15070</v>
      </c>
      <c r="D359" s="1" t="s">
        <v>78</v>
      </c>
      <c r="E359" s="1" t="s">
        <v>51</v>
      </c>
      <c r="F359" s="1" t="s">
        <v>51</v>
      </c>
      <c r="G359" s="1" t="s">
        <v>82</v>
      </c>
      <c r="H359" s="1" t="s">
        <v>95</v>
      </c>
      <c r="I359" s="1" t="s">
        <v>84</v>
      </c>
      <c r="J359" s="1" t="s">
        <v>96</v>
      </c>
      <c r="K359" s="1" t="s">
        <v>15071</v>
      </c>
      <c r="L359" s="1"/>
      <c r="M359" s="20">
        <f t="shared" si="5"/>
        <v>1</v>
      </c>
    </row>
    <row r="360" spans="1:13" ht="20.100000000000001" customHeight="1" x14ac:dyDescent="0.15">
      <c r="A360" s="1" t="s">
        <v>13</v>
      </c>
      <c r="B360" s="1" t="s">
        <v>14944</v>
      </c>
      <c r="C360" s="1" t="s">
        <v>15072</v>
      </c>
      <c r="D360" s="1" t="s">
        <v>78</v>
      </c>
      <c r="E360" s="1" t="s">
        <v>51</v>
      </c>
      <c r="F360" s="1" t="s">
        <v>51</v>
      </c>
      <c r="G360" s="1" t="s">
        <v>82</v>
      </c>
      <c r="H360" s="1" t="s">
        <v>95</v>
      </c>
      <c r="I360" s="1" t="s">
        <v>84</v>
      </c>
      <c r="J360" s="1" t="s">
        <v>96</v>
      </c>
      <c r="K360" s="1" t="s">
        <v>15073</v>
      </c>
      <c r="L360" s="1"/>
      <c r="M360" s="20">
        <f t="shared" si="5"/>
        <v>1</v>
      </c>
    </row>
    <row r="361" spans="1:13" ht="20.100000000000001" customHeight="1" x14ac:dyDescent="0.15">
      <c r="A361" s="1" t="s">
        <v>13</v>
      </c>
      <c r="B361" s="1" t="s">
        <v>14944</v>
      </c>
      <c r="C361" s="1" t="s">
        <v>15074</v>
      </c>
      <c r="D361" s="1" t="s">
        <v>78</v>
      </c>
      <c r="E361" s="1" t="s">
        <v>51</v>
      </c>
      <c r="F361" s="1" t="s">
        <v>51</v>
      </c>
      <c r="G361" s="1" t="s">
        <v>82</v>
      </c>
      <c r="H361" s="1" t="s">
        <v>95</v>
      </c>
      <c r="I361" s="1" t="s">
        <v>84</v>
      </c>
      <c r="J361" s="1" t="s">
        <v>96</v>
      </c>
      <c r="K361" s="1" t="s">
        <v>15075</v>
      </c>
      <c r="L361" s="1"/>
      <c r="M361" s="20">
        <f t="shared" si="5"/>
        <v>1</v>
      </c>
    </row>
    <row r="362" spans="1:13" ht="20.100000000000001" customHeight="1" x14ac:dyDescent="0.15">
      <c r="A362" s="1" t="s">
        <v>13</v>
      </c>
      <c r="B362" s="1" t="s">
        <v>14944</v>
      </c>
      <c r="C362" s="1" t="s">
        <v>15076</v>
      </c>
      <c r="D362" s="1" t="s">
        <v>78</v>
      </c>
      <c r="E362" s="1" t="s">
        <v>51</v>
      </c>
      <c r="F362" s="1" t="s">
        <v>51</v>
      </c>
      <c r="G362" s="1" t="s">
        <v>82</v>
      </c>
      <c r="H362" s="1" t="s">
        <v>95</v>
      </c>
      <c r="I362" s="1" t="s">
        <v>84</v>
      </c>
      <c r="J362" s="1" t="s">
        <v>96</v>
      </c>
      <c r="K362" s="1" t="s">
        <v>15077</v>
      </c>
      <c r="L362" s="1"/>
      <c r="M362" s="20">
        <f t="shared" si="5"/>
        <v>1</v>
      </c>
    </row>
    <row r="363" spans="1:13" ht="20.100000000000001" customHeight="1" x14ac:dyDescent="0.15">
      <c r="A363" s="1" t="s">
        <v>13</v>
      </c>
      <c r="B363" s="1" t="s">
        <v>14944</v>
      </c>
      <c r="C363" s="1" t="s">
        <v>15078</v>
      </c>
      <c r="D363" s="1" t="s">
        <v>78</v>
      </c>
      <c r="E363" s="1" t="s">
        <v>51</v>
      </c>
      <c r="F363" s="1" t="s">
        <v>51</v>
      </c>
      <c r="G363" s="1" t="s">
        <v>82</v>
      </c>
      <c r="H363" s="1" t="s">
        <v>95</v>
      </c>
      <c r="I363" s="1" t="s">
        <v>84</v>
      </c>
      <c r="J363" s="1" t="s">
        <v>96</v>
      </c>
      <c r="K363" s="1" t="s">
        <v>15079</v>
      </c>
      <c r="L363" s="1"/>
      <c r="M363" s="20">
        <f t="shared" si="5"/>
        <v>1</v>
      </c>
    </row>
    <row r="364" spans="1:13" ht="20.100000000000001" customHeight="1" x14ac:dyDescent="0.15">
      <c r="A364" s="1" t="s">
        <v>13</v>
      </c>
      <c r="B364" s="1" t="s">
        <v>15080</v>
      </c>
      <c r="C364" s="1" t="s">
        <v>15081</v>
      </c>
      <c r="D364" s="1" t="s">
        <v>50</v>
      </c>
      <c r="E364" s="1" t="s">
        <v>51</v>
      </c>
      <c r="F364" s="1" t="s">
        <v>51</v>
      </c>
      <c r="G364" s="1" t="s">
        <v>82</v>
      </c>
      <c r="H364" s="1" t="s">
        <v>95</v>
      </c>
      <c r="I364" s="1" t="s">
        <v>84</v>
      </c>
      <c r="J364" s="1" t="s">
        <v>96</v>
      </c>
      <c r="K364" s="1" t="s">
        <v>15082</v>
      </c>
      <c r="L364" s="1"/>
      <c r="M364" s="20">
        <f t="shared" si="5"/>
        <v>1</v>
      </c>
    </row>
    <row r="365" spans="1:13" ht="20.100000000000001" customHeight="1" x14ac:dyDescent="0.15">
      <c r="A365" s="1" t="s">
        <v>13</v>
      </c>
      <c r="B365" s="1" t="s">
        <v>15080</v>
      </c>
      <c r="C365" s="1" t="s">
        <v>15083</v>
      </c>
      <c r="D365" s="1" t="s">
        <v>50</v>
      </c>
      <c r="E365" s="1" t="s">
        <v>51</v>
      </c>
      <c r="F365" s="1" t="s">
        <v>51</v>
      </c>
      <c r="G365" s="1" t="s">
        <v>82</v>
      </c>
      <c r="H365" s="1" t="s">
        <v>95</v>
      </c>
      <c r="I365" s="1" t="s">
        <v>84</v>
      </c>
      <c r="J365" s="1" t="s">
        <v>96</v>
      </c>
      <c r="K365" s="1" t="s">
        <v>15084</v>
      </c>
      <c r="L365" s="1"/>
      <c r="M365" s="20">
        <f t="shared" si="5"/>
        <v>1</v>
      </c>
    </row>
    <row r="366" spans="1:13" ht="20.100000000000001" customHeight="1" x14ac:dyDescent="0.15">
      <c r="A366" s="1" t="s">
        <v>13</v>
      </c>
      <c r="B366" s="1" t="s">
        <v>15080</v>
      </c>
      <c r="C366" s="1" t="s">
        <v>15085</v>
      </c>
      <c r="D366" s="1" t="s">
        <v>50</v>
      </c>
      <c r="E366" s="1" t="s">
        <v>51</v>
      </c>
      <c r="F366" s="1" t="s">
        <v>51</v>
      </c>
      <c r="G366" s="1" t="s">
        <v>82</v>
      </c>
      <c r="H366" s="1" t="s">
        <v>95</v>
      </c>
      <c r="I366" s="1" t="s">
        <v>84</v>
      </c>
      <c r="J366" s="1" t="s">
        <v>96</v>
      </c>
      <c r="K366" s="1" t="s">
        <v>15086</v>
      </c>
      <c r="L366" s="1"/>
      <c r="M366" s="20">
        <f t="shared" si="5"/>
        <v>1</v>
      </c>
    </row>
    <row r="367" spans="1:13" ht="20.100000000000001" customHeight="1" x14ac:dyDescent="0.15">
      <c r="A367" s="1" t="s">
        <v>13</v>
      </c>
      <c r="B367" s="1" t="s">
        <v>15080</v>
      </c>
      <c r="C367" s="1" t="s">
        <v>15087</v>
      </c>
      <c r="D367" s="1" t="s">
        <v>50</v>
      </c>
      <c r="E367" s="1" t="s">
        <v>51</v>
      </c>
      <c r="F367" s="1" t="s">
        <v>51</v>
      </c>
      <c r="G367" s="1" t="s">
        <v>82</v>
      </c>
      <c r="H367" s="1" t="s">
        <v>95</v>
      </c>
      <c r="I367" s="1" t="s">
        <v>84</v>
      </c>
      <c r="J367" s="1" t="s">
        <v>96</v>
      </c>
      <c r="K367" s="1" t="s">
        <v>15088</v>
      </c>
      <c r="L367" s="1"/>
      <c r="M367" s="20">
        <f t="shared" si="5"/>
        <v>1</v>
      </c>
    </row>
    <row r="368" spans="1:13" ht="20.100000000000001" customHeight="1" x14ac:dyDescent="0.15">
      <c r="A368" s="1" t="s">
        <v>13</v>
      </c>
      <c r="B368" s="1" t="s">
        <v>15080</v>
      </c>
      <c r="C368" s="1" t="s">
        <v>15089</v>
      </c>
      <c r="D368" s="1" t="s">
        <v>50</v>
      </c>
      <c r="E368" s="1" t="s">
        <v>51</v>
      </c>
      <c r="F368" s="1" t="s">
        <v>51</v>
      </c>
      <c r="G368" s="1" t="s">
        <v>82</v>
      </c>
      <c r="H368" s="1" t="s">
        <v>95</v>
      </c>
      <c r="I368" s="1" t="s">
        <v>84</v>
      </c>
      <c r="J368" s="1" t="s">
        <v>96</v>
      </c>
      <c r="K368" s="1" t="s">
        <v>15090</v>
      </c>
      <c r="L368" s="1"/>
      <c r="M368" s="20">
        <f t="shared" si="5"/>
        <v>1</v>
      </c>
    </row>
    <row r="369" spans="1:13" ht="20.100000000000001" customHeight="1" x14ac:dyDescent="0.15">
      <c r="A369" s="1" t="s">
        <v>13</v>
      </c>
      <c r="B369" s="1" t="s">
        <v>15080</v>
      </c>
      <c r="C369" s="1" t="s">
        <v>15091</v>
      </c>
      <c r="D369" s="1" t="s">
        <v>50</v>
      </c>
      <c r="E369" s="1" t="s">
        <v>51</v>
      </c>
      <c r="F369" s="1" t="s">
        <v>51</v>
      </c>
      <c r="G369" s="1" t="s">
        <v>82</v>
      </c>
      <c r="H369" s="1" t="s">
        <v>95</v>
      </c>
      <c r="I369" s="1" t="s">
        <v>84</v>
      </c>
      <c r="J369" s="1" t="s">
        <v>96</v>
      </c>
      <c r="K369" s="1" t="s">
        <v>15092</v>
      </c>
      <c r="L369" s="1"/>
      <c r="M369" s="20">
        <f t="shared" si="5"/>
        <v>1</v>
      </c>
    </row>
    <row r="370" spans="1:13" ht="20.100000000000001" customHeight="1" x14ac:dyDescent="0.15">
      <c r="A370" s="1" t="s">
        <v>13</v>
      </c>
      <c r="B370" s="1" t="s">
        <v>15080</v>
      </c>
      <c r="C370" s="1" t="s">
        <v>15093</v>
      </c>
      <c r="D370" s="1" t="s">
        <v>78</v>
      </c>
      <c r="E370" s="1" t="s">
        <v>51</v>
      </c>
      <c r="F370" s="1" t="s">
        <v>81</v>
      </c>
      <c r="G370" s="1" t="s">
        <v>82</v>
      </c>
      <c r="H370" s="1" t="s">
        <v>212</v>
      </c>
      <c r="I370" s="1" t="s">
        <v>181</v>
      </c>
      <c r="J370" s="1" t="s">
        <v>1137</v>
      </c>
      <c r="K370" s="1" t="s">
        <v>15094</v>
      </c>
      <c r="L370" s="1"/>
      <c r="M370" s="20">
        <f t="shared" si="5"/>
        <v>0</v>
      </c>
    </row>
    <row r="371" spans="1:13" ht="20.100000000000001" customHeight="1" x14ac:dyDescent="0.15">
      <c r="A371" s="1" t="s">
        <v>13</v>
      </c>
      <c r="B371" s="1" t="s">
        <v>15080</v>
      </c>
      <c r="C371" s="1" t="s">
        <v>15095</v>
      </c>
      <c r="D371" s="1" t="s">
        <v>78</v>
      </c>
      <c r="E371" s="1" t="s">
        <v>51</v>
      </c>
      <c r="F371" s="1" t="s">
        <v>51</v>
      </c>
      <c r="G371" s="1" t="s">
        <v>82</v>
      </c>
      <c r="H371" s="1" t="s">
        <v>95</v>
      </c>
      <c r="I371" s="1" t="s">
        <v>84</v>
      </c>
      <c r="J371" s="1" t="s">
        <v>96</v>
      </c>
      <c r="K371" s="1" t="s">
        <v>15096</v>
      </c>
      <c r="L371" s="1"/>
      <c r="M371" s="20">
        <f t="shared" si="5"/>
        <v>1</v>
      </c>
    </row>
    <row r="372" spans="1:13" ht="20.100000000000001" customHeight="1" x14ac:dyDescent="0.15">
      <c r="A372" s="1" t="s">
        <v>13</v>
      </c>
      <c r="B372" s="1" t="s">
        <v>15080</v>
      </c>
      <c r="C372" s="1" t="s">
        <v>15097</v>
      </c>
      <c r="D372" s="1" t="s">
        <v>78</v>
      </c>
      <c r="E372" s="1" t="s">
        <v>51</v>
      </c>
      <c r="F372" s="1" t="s">
        <v>51</v>
      </c>
      <c r="G372" s="1" t="s">
        <v>52</v>
      </c>
      <c r="H372" s="1" t="s">
        <v>121</v>
      </c>
      <c r="I372" s="1" t="s">
        <v>84</v>
      </c>
      <c r="J372" s="1" t="s">
        <v>122</v>
      </c>
      <c r="K372" s="1" t="s">
        <v>15098</v>
      </c>
      <c r="L372" s="1"/>
      <c r="M372" s="20">
        <f t="shared" si="5"/>
        <v>1</v>
      </c>
    </row>
    <row r="373" spans="1:13" ht="20.100000000000001" customHeight="1" x14ac:dyDescent="0.15">
      <c r="A373" s="1" t="s">
        <v>13</v>
      </c>
      <c r="B373" s="1" t="s">
        <v>15080</v>
      </c>
      <c r="C373" s="1" t="s">
        <v>15099</v>
      </c>
      <c r="D373" s="1" t="s">
        <v>78</v>
      </c>
      <c r="E373" s="1" t="s">
        <v>51</v>
      </c>
      <c r="F373" s="1" t="s">
        <v>51</v>
      </c>
      <c r="G373" s="1" t="s">
        <v>82</v>
      </c>
      <c r="H373" s="1" t="s">
        <v>95</v>
      </c>
      <c r="I373" s="1" t="s">
        <v>84</v>
      </c>
      <c r="J373" s="1" t="s">
        <v>96</v>
      </c>
      <c r="K373" s="1" t="s">
        <v>15100</v>
      </c>
      <c r="L373" s="1"/>
      <c r="M373" s="20">
        <f t="shared" si="5"/>
        <v>1</v>
      </c>
    </row>
    <row r="374" spans="1:13" ht="20.100000000000001" customHeight="1" x14ac:dyDescent="0.15">
      <c r="A374" s="1" t="s">
        <v>13</v>
      </c>
      <c r="B374" s="1" t="s">
        <v>15080</v>
      </c>
      <c r="C374" s="1" t="s">
        <v>15101</v>
      </c>
      <c r="D374" s="1" t="s">
        <v>78</v>
      </c>
      <c r="E374" s="1" t="s">
        <v>51</v>
      </c>
      <c r="F374" s="1" t="s">
        <v>51</v>
      </c>
      <c r="G374" s="1" t="s">
        <v>82</v>
      </c>
      <c r="H374" s="1" t="s">
        <v>95</v>
      </c>
      <c r="I374" s="1" t="s">
        <v>84</v>
      </c>
      <c r="J374" s="1" t="s">
        <v>96</v>
      </c>
      <c r="K374" s="1" t="s">
        <v>15102</v>
      </c>
      <c r="L374" s="1"/>
      <c r="M374" s="20">
        <f t="shared" si="5"/>
        <v>1</v>
      </c>
    </row>
    <row r="375" spans="1:13" ht="20.100000000000001" customHeight="1" x14ac:dyDescent="0.15">
      <c r="A375" s="1" t="s">
        <v>13</v>
      </c>
      <c r="B375" s="1" t="s">
        <v>15080</v>
      </c>
      <c r="C375" s="1" t="s">
        <v>15103</v>
      </c>
      <c r="D375" s="1" t="s">
        <v>78</v>
      </c>
      <c r="E375" s="1" t="s">
        <v>51</v>
      </c>
      <c r="F375" s="1" t="s">
        <v>179</v>
      </c>
      <c r="G375" s="1" t="s">
        <v>82</v>
      </c>
      <c r="H375" s="1" t="s">
        <v>4727</v>
      </c>
      <c r="I375" s="1" t="s">
        <v>84</v>
      </c>
      <c r="J375" s="1" t="s">
        <v>448</v>
      </c>
      <c r="K375" s="1" t="s">
        <v>15104</v>
      </c>
      <c r="L375" s="1"/>
      <c r="M375" s="20">
        <f t="shared" si="5"/>
        <v>0</v>
      </c>
    </row>
    <row r="376" spans="1:13" ht="20.100000000000001" customHeight="1" x14ac:dyDescent="0.15">
      <c r="A376" s="1" t="s">
        <v>13</v>
      </c>
      <c r="B376" s="1" t="s">
        <v>15080</v>
      </c>
      <c r="C376" s="1" t="s">
        <v>15105</v>
      </c>
      <c r="D376" s="1" t="s">
        <v>78</v>
      </c>
      <c r="E376" s="1" t="s">
        <v>51</v>
      </c>
      <c r="F376" s="1" t="s">
        <v>51</v>
      </c>
      <c r="G376" s="1" t="s">
        <v>82</v>
      </c>
      <c r="H376" s="1" t="s">
        <v>95</v>
      </c>
      <c r="I376" s="1" t="s">
        <v>84</v>
      </c>
      <c r="J376" s="1" t="s">
        <v>96</v>
      </c>
      <c r="K376" s="1" t="s">
        <v>15106</v>
      </c>
      <c r="L376" s="1"/>
      <c r="M376" s="20">
        <f t="shared" si="5"/>
        <v>1</v>
      </c>
    </row>
    <row r="377" spans="1:13" ht="20.100000000000001" customHeight="1" x14ac:dyDescent="0.15">
      <c r="A377" s="1" t="s">
        <v>13</v>
      </c>
      <c r="B377" s="1" t="s">
        <v>15080</v>
      </c>
      <c r="C377" s="1" t="s">
        <v>15107</v>
      </c>
      <c r="D377" s="1" t="s">
        <v>78</v>
      </c>
      <c r="E377" s="1" t="s">
        <v>51</v>
      </c>
      <c r="F377" s="1" t="s">
        <v>51</v>
      </c>
      <c r="G377" s="1" t="s">
        <v>82</v>
      </c>
      <c r="H377" s="1" t="s">
        <v>95</v>
      </c>
      <c r="I377" s="1" t="s">
        <v>84</v>
      </c>
      <c r="J377" s="1" t="s">
        <v>96</v>
      </c>
      <c r="K377" s="1" t="s">
        <v>15108</v>
      </c>
      <c r="L377" s="1"/>
      <c r="M377" s="20">
        <f t="shared" si="5"/>
        <v>1</v>
      </c>
    </row>
    <row r="378" spans="1:13" ht="20.100000000000001" customHeight="1" x14ac:dyDescent="0.15">
      <c r="A378" s="1" t="s">
        <v>13</v>
      </c>
      <c r="B378" s="1" t="s">
        <v>15080</v>
      </c>
      <c r="C378" s="1" t="s">
        <v>15109</v>
      </c>
      <c r="D378" s="1" t="s">
        <v>78</v>
      </c>
      <c r="E378" s="1" t="s">
        <v>51</v>
      </c>
      <c r="F378" s="1" t="s">
        <v>51</v>
      </c>
      <c r="G378" s="1" t="s">
        <v>82</v>
      </c>
      <c r="H378" s="1" t="s">
        <v>95</v>
      </c>
      <c r="I378" s="1" t="s">
        <v>84</v>
      </c>
      <c r="J378" s="1" t="s">
        <v>96</v>
      </c>
      <c r="K378" s="1" t="s">
        <v>15110</v>
      </c>
      <c r="L378" s="1"/>
      <c r="M378" s="20">
        <f t="shared" si="5"/>
        <v>1</v>
      </c>
    </row>
    <row r="379" spans="1:13" ht="20.100000000000001" customHeight="1" x14ac:dyDescent="0.15">
      <c r="A379" s="1" t="s">
        <v>13</v>
      </c>
      <c r="B379" s="1" t="s">
        <v>15080</v>
      </c>
      <c r="C379" s="1" t="s">
        <v>15111</v>
      </c>
      <c r="D379" s="1" t="s">
        <v>78</v>
      </c>
      <c r="E379" s="1" t="s">
        <v>51</v>
      </c>
      <c r="F379" s="1" t="s">
        <v>51</v>
      </c>
      <c r="G379" s="1" t="s">
        <v>82</v>
      </c>
      <c r="H379" s="1" t="s">
        <v>95</v>
      </c>
      <c r="I379" s="1" t="s">
        <v>84</v>
      </c>
      <c r="J379" s="1" t="s">
        <v>96</v>
      </c>
      <c r="K379" s="1" t="s">
        <v>15112</v>
      </c>
      <c r="L379" s="1"/>
      <c r="M379" s="20">
        <f t="shared" si="5"/>
        <v>1</v>
      </c>
    </row>
    <row r="380" spans="1:13" ht="20.100000000000001" customHeight="1" x14ac:dyDescent="0.15">
      <c r="A380" s="1" t="s">
        <v>13</v>
      </c>
      <c r="B380" s="1" t="s">
        <v>15080</v>
      </c>
      <c r="C380" s="1" t="s">
        <v>15113</v>
      </c>
      <c r="D380" s="1" t="s">
        <v>78</v>
      </c>
      <c r="E380" s="1" t="s">
        <v>51</v>
      </c>
      <c r="F380" s="1" t="s">
        <v>51</v>
      </c>
      <c r="G380" s="1" t="s">
        <v>82</v>
      </c>
      <c r="H380" s="1" t="s">
        <v>95</v>
      </c>
      <c r="I380" s="1" t="s">
        <v>84</v>
      </c>
      <c r="J380" s="1" t="s">
        <v>96</v>
      </c>
      <c r="K380" s="1" t="s">
        <v>15114</v>
      </c>
      <c r="L380" s="1"/>
      <c r="M380" s="20">
        <f t="shared" si="5"/>
        <v>1</v>
      </c>
    </row>
    <row r="381" spans="1:13" ht="20.100000000000001" customHeight="1" x14ac:dyDescent="0.15">
      <c r="A381" s="1" t="s">
        <v>13</v>
      </c>
      <c r="B381" s="1" t="s">
        <v>15080</v>
      </c>
      <c r="C381" s="1" t="s">
        <v>15115</v>
      </c>
      <c r="D381" s="1" t="s">
        <v>78</v>
      </c>
      <c r="E381" s="1" t="s">
        <v>51</v>
      </c>
      <c r="F381" s="1" t="s">
        <v>51</v>
      </c>
      <c r="G381" s="1" t="s">
        <v>82</v>
      </c>
      <c r="H381" s="1" t="s">
        <v>95</v>
      </c>
      <c r="I381" s="1" t="s">
        <v>84</v>
      </c>
      <c r="J381" s="1" t="s">
        <v>96</v>
      </c>
      <c r="K381" s="1" t="s">
        <v>15116</v>
      </c>
      <c r="L381" s="1"/>
      <c r="M381" s="20">
        <f t="shared" si="5"/>
        <v>1</v>
      </c>
    </row>
    <row r="382" spans="1:13" ht="20.100000000000001" customHeight="1" x14ac:dyDescent="0.15">
      <c r="A382" s="1" t="s">
        <v>13</v>
      </c>
      <c r="B382" s="1" t="s">
        <v>15080</v>
      </c>
      <c r="C382" s="1" t="s">
        <v>15117</v>
      </c>
      <c r="D382" s="1" t="s">
        <v>78</v>
      </c>
      <c r="E382" s="1" t="s">
        <v>51</v>
      </c>
      <c r="F382" s="1" t="s">
        <v>51</v>
      </c>
      <c r="G382" s="1" t="s">
        <v>82</v>
      </c>
      <c r="H382" s="1" t="s">
        <v>95</v>
      </c>
      <c r="I382" s="1" t="s">
        <v>84</v>
      </c>
      <c r="J382" s="1" t="s">
        <v>96</v>
      </c>
      <c r="K382" s="1" t="s">
        <v>15118</v>
      </c>
      <c r="L382" s="1"/>
      <c r="M382" s="20">
        <f t="shared" si="5"/>
        <v>1</v>
      </c>
    </row>
    <row r="383" spans="1:13" ht="20.100000000000001" customHeight="1" x14ac:dyDescent="0.15">
      <c r="A383" s="1" t="s">
        <v>13</v>
      </c>
      <c r="B383" s="1" t="s">
        <v>15080</v>
      </c>
      <c r="C383" s="1" t="s">
        <v>15119</v>
      </c>
      <c r="D383" s="1" t="s">
        <v>78</v>
      </c>
      <c r="E383" s="1" t="s">
        <v>51</v>
      </c>
      <c r="F383" s="1" t="s">
        <v>51</v>
      </c>
      <c r="G383" s="1" t="s">
        <v>82</v>
      </c>
      <c r="H383" s="1" t="s">
        <v>95</v>
      </c>
      <c r="I383" s="1" t="s">
        <v>84</v>
      </c>
      <c r="J383" s="1" t="s">
        <v>96</v>
      </c>
      <c r="K383" s="1" t="s">
        <v>15120</v>
      </c>
      <c r="L383" s="1"/>
      <c r="M383" s="20">
        <f t="shared" si="5"/>
        <v>1</v>
      </c>
    </row>
    <row r="384" spans="1:13" ht="20.100000000000001" customHeight="1" x14ac:dyDescent="0.15">
      <c r="A384" s="1" t="s">
        <v>13</v>
      </c>
      <c r="B384" s="1" t="s">
        <v>15080</v>
      </c>
      <c r="C384" s="1" t="s">
        <v>15121</v>
      </c>
      <c r="D384" s="1" t="s">
        <v>78</v>
      </c>
      <c r="E384" s="1" t="s">
        <v>51</v>
      </c>
      <c r="F384" s="1" t="s">
        <v>179</v>
      </c>
      <c r="G384" s="1" t="s">
        <v>82</v>
      </c>
      <c r="H384" s="1" t="s">
        <v>4727</v>
      </c>
      <c r="I384" s="1" t="s">
        <v>84</v>
      </c>
      <c r="J384" s="1" t="s">
        <v>448</v>
      </c>
      <c r="K384" s="1" t="s">
        <v>15122</v>
      </c>
      <c r="L384" s="1"/>
      <c r="M384" s="20">
        <f t="shared" si="5"/>
        <v>0</v>
      </c>
    </row>
    <row r="385" spans="1:13" ht="20.100000000000001" customHeight="1" x14ac:dyDescent="0.15">
      <c r="A385" s="1" t="s">
        <v>13</v>
      </c>
      <c r="B385" s="1" t="s">
        <v>15080</v>
      </c>
      <c r="C385" s="1" t="s">
        <v>15123</v>
      </c>
      <c r="D385" s="1" t="s">
        <v>78</v>
      </c>
      <c r="E385" s="1" t="s">
        <v>51</v>
      </c>
      <c r="F385" s="1" t="s">
        <v>51</v>
      </c>
      <c r="G385" s="1" t="s">
        <v>82</v>
      </c>
      <c r="H385" s="1" t="s">
        <v>95</v>
      </c>
      <c r="I385" s="1" t="s">
        <v>84</v>
      </c>
      <c r="J385" s="1" t="s">
        <v>96</v>
      </c>
      <c r="K385" s="1" t="s">
        <v>15124</v>
      </c>
      <c r="L385" s="1"/>
      <c r="M385" s="20">
        <f t="shared" si="5"/>
        <v>1</v>
      </c>
    </row>
    <row r="386" spans="1:13" ht="20.100000000000001" customHeight="1" x14ac:dyDescent="0.15">
      <c r="A386" s="1" t="s">
        <v>13</v>
      </c>
      <c r="B386" s="1" t="s">
        <v>15080</v>
      </c>
      <c r="C386" s="1" t="s">
        <v>15125</v>
      </c>
      <c r="D386" s="1" t="s">
        <v>78</v>
      </c>
      <c r="E386" s="1" t="s">
        <v>51</v>
      </c>
      <c r="F386" s="1" t="s">
        <v>51</v>
      </c>
      <c r="G386" s="1" t="s">
        <v>82</v>
      </c>
      <c r="H386" s="1" t="s">
        <v>95</v>
      </c>
      <c r="I386" s="1" t="s">
        <v>84</v>
      </c>
      <c r="J386" s="1" t="s">
        <v>96</v>
      </c>
      <c r="K386" s="1" t="s">
        <v>15126</v>
      </c>
      <c r="L386" s="1"/>
      <c r="M386" s="20">
        <f t="shared" si="5"/>
        <v>1</v>
      </c>
    </row>
    <row r="387" spans="1:13" ht="20.100000000000001" customHeight="1" x14ac:dyDescent="0.15">
      <c r="A387" s="1" t="s">
        <v>15127</v>
      </c>
      <c r="B387" s="1" t="s">
        <v>15128</v>
      </c>
      <c r="C387" s="1" t="s">
        <v>15129</v>
      </c>
      <c r="D387" s="1" t="s">
        <v>50</v>
      </c>
      <c r="E387" s="1" t="s">
        <v>51</v>
      </c>
      <c r="F387" s="1" t="s">
        <v>81</v>
      </c>
      <c r="G387" s="1" t="s">
        <v>82</v>
      </c>
      <c r="H387" s="1" t="s">
        <v>83</v>
      </c>
      <c r="I387" s="1" t="s">
        <v>181</v>
      </c>
      <c r="J387" s="1" t="s">
        <v>11769</v>
      </c>
      <c r="K387" s="1" t="s">
        <v>15130</v>
      </c>
      <c r="L387" s="1"/>
      <c r="M387" s="20">
        <f t="shared" si="5"/>
        <v>0</v>
      </c>
    </row>
    <row r="388" spans="1:13" ht="20.100000000000001" customHeight="1" x14ac:dyDescent="0.15">
      <c r="A388" s="1" t="s">
        <v>15127</v>
      </c>
      <c r="B388" s="1" t="s">
        <v>15131</v>
      </c>
      <c r="C388" s="1" t="s">
        <v>15132</v>
      </c>
      <c r="D388" s="1" t="s">
        <v>50</v>
      </c>
      <c r="E388" s="1" t="s">
        <v>51</v>
      </c>
      <c r="F388" s="1" t="s">
        <v>51</v>
      </c>
      <c r="G388" s="1" t="s">
        <v>52</v>
      </c>
      <c r="H388" s="1" t="s">
        <v>53</v>
      </c>
      <c r="I388" s="1" t="s">
        <v>84</v>
      </c>
      <c r="J388" s="1" t="s">
        <v>130</v>
      </c>
      <c r="K388" s="1" t="s">
        <v>15133</v>
      </c>
      <c r="L388" s="1"/>
      <c r="M388" s="20">
        <f t="shared" si="5"/>
        <v>1</v>
      </c>
    </row>
    <row r="389" spans="1:13" ht="20.100000000000001" customHeight="1" x14ac:dyDescent="0.15">
      <c r="A389" s="1" t="s">
        <v>15127</v>
      </c>
      <c r="B389" s="1" t="s">
        <v>15131</v>
      </c>
      <c r="C389" s="1" t="s">
        <v>15134</v>
      </c>
      <c r="D389" s="1" t="s">
        <v>50</v>
      </c>
      <c r="E389" s="1" t="s">
        <v>51</v>
      </c>
      <c r="F389" s="1" t="s">
        <v>51</v>
      </c>
      <c r="G389" s="1" t="s">
        <v>52</v>
      </c>
      <c r="H389" s="1" t="s">
        <v>53</v>
      </c>
      <c r="I389" s="1" t="s">
        <v>84</v>
      </c>
      <c r="J389" s="1" t="s">
        <v>130</v>
      </c>
      <c r="K389" s="1" t="s">
        <v>15135</v>
      </c>
      <c r="L389" s="1"/>
      <c r="M389" s="20">
        <f t="shared" si="5"/>
        <v>1</v>
      </c>
    </row>
    <row r="390" spans="1:13" ht="20.100000000000001" customHeight="1" x14ac:dyDescent="0.15">
      <c r="A390" s="1" t="s">
        <v>15127</v>
      </c>
      <c r="B390" s="1" t="s">
        <v>15131</v>
      </c>
      <c r="C390" s="1" t="s">
        <v>15136</v>
      </c>
      <c r="D390" s="1" t="s">
        <v>50</v>
      </c>
      <c r="E390" s="1" t="s">
        <v>51</v>
      </c>
      <c r="F390" s="1" t="s">
        <v>51</v>
      </c>
      <c r="G390" s="1" t="s">
        <v>52</v>
      </c>
      <c r="H390" s="1" t="s">
        <v>53</v>
      </c>
      <c r="I390" s="1" t="s">
        <v>84</v>
      </c>
      <c r="J390" s="1" t="s">
        <v>130</v>
      </c>
      <c r="K390" s="1" t="s">
        <v>15137</v>
      </c>
      <c r="L390" s="1"/>
      <c r="M390" s="20">
        <f t="shared" si="5"/>
        <v>1</v>
      </c>
    </row>
    <row r="391" spans="1:13" ht="20.100000000000001" customHeight="1" x14ac:dyDescent="0.15">
      <c r="A391" s="1" t="s">
        <v>15127</v>
      </c>
      <c r="B391" s="1" t="s">
        <v>15131</v>
      </c>
      <c r="C391" s="1" t="s">
        <v>15138</v>
      </c>
      <c r="D391" s="1" t="s">
        <v>50</v>
      </c>
      <c r="E391" s="1" t="s">
        <v>51</v>
      </c>
      <c r="F391" s="1" t="s">
        <v>51</v>
      </c>
      <c r="G391" s="1" t="s">
        <v>52</v>
      </c>
      <c r="H391" s="1" t="s">
        <v>53</v>
      </c>
      <c r="I391" s="1" t="s">
        <v>84</v>
      </c>
      <c r="J391" s="1" t="s">
        <v>130</v>
      </c>
      <c r="K391" s="1" t="s">
        <v>15139</v>
      </c>
      <c r="L391" s="1"/>
      <c r="M391" s="20">
        <f t="shared" si="5"/>
        <v>1</v>
      </c>
    </row>
    <row r="392" spans="1:13" ht="20.100000000000001" customHeight="1" x14ac:dyDescent="0.15">
      <c r="A392" s="1" t="s">
        <v>15127</v>
      </c>
      <c r="B392" s="1" t="s">
        <v>15131</v>
      </c>
      <c r="C392" s="1" t="s">
        <v>15140</v>
      </c>
      <c r="D392" s="1" t="s">
        <v>50</v>
      </c>
      <c r="E392" s="1" t="s">
        <v>51</v>
      </c>
      <c r="F392" s="1" t="s">
        <v>81</v>
      </c>
      <c r="G392" s="1" t="s">
        <v>82</v>
      </c>
      <c r="H392" s="1" t="s">
        <v>1151</v>
      </c>
      <c r="I392" s="1" t="s">
        <v>84</v>
      </c>
      <c r="J392" s="1" t="s">
        <v>130</v>
      </c>
      <c r="K392" s="1" t="s">
        <v>15141</v>
      </c>
      <c r="L392" s="1"/>
      <c r="M392" s="20">
        <f t="shared" ref="M392:M455" si="6">IF(F392="○",1,0)</f>
        <v>0</v>
      </c>
    </row>
    <row r="393" spans="1:13" ht="20.100000000000001" customHeight="1" x14ac:dyDescent="0.15">
      <c r="A393" s="1" t="s">
        <v>15127</v>
      </c>
      <c r="B393" s="1" t="s">
        <v>15131</v>
      </c>
      <c r="C393" s="1" t="s">
        <v>15142</v>
      </c>
      <c r="D393" s="1" t="s">
        <v>50</v>
      </c>
      <c r="E393" s="1" t="s">
        <v>51</v>
      </c>
      <c r="F393" s="1" t="s">
        <v>81</v>
      </c>
      <c r="G393" s="1" t="s">
        <v>82</v>
      </c>
      <c r="H393" s="1" t="s">
        <v>1151</v>
      </c>
      <c r="I393" s="1" t="s">
        <v>84</v>
      </c>
      <c r="J393" s="1" t="s">
        <v>130</v>
      </c>
      <c r="K393" s="1" t="s">
        <v>15143</v>
      </c>
      <c r="L393" s="1"/>
      <c r="M393" s="20">
        <f t="shared" si="6"/>
        <v>0</v>
      </c>
    </row>
    <row r="394" spans="1:13" ht="20.100000000000001" customHeight="1" x14ac:dyDescent="0.15">
      <c r="A394" s="1" t="s">
        <v>15127</v>
      </c>
      <c r="B394" s="1" t="s">
        <v>15131</v>
      </c>
      <c r="C394" s="1" t="s">
        <v>15144</v>
      </c>
      <c r="D394" s="1" t="s">
        <v>50</v>
      </c>
      <c r="E394" s="1" t="s">
        <v>51</v>
      </c>
      <c r="F394" s="1" t="s">
        <v>81</v>
      </c>
      <c r="G394" s="1" t="s">
        <v>82</v>
      </c>
      <c r="H394" s="1" t="s">
        <v>1151</v>
      </c>
      <c r="I394" s="1" t="s">
        <v>84</v>
      </c>
      <c r="J394" s="1" t="s">
        <v>130</v>
      </c>
      <c r="K394" s="1" t="s">
        <v>15145</v>
      </c>
      <c r="L394" s="1"/>
      <c r="M394" s="20">
        <f t="shared" si="6"/>
        <v>0</v>
      </c>
    </row>
    <row r="395" spans="1:13" ht="20.100000000000001" customHeight="1" x14ac:dyDescent="0.15">
      <c r="A395" s="1" t="s">
        <v>15127</v>
      </c>
      <c r="B395" s="1" t="s">
        <v>15131</v>
      </c>
      <c r="C395" s="1" t="s">
        <v>15146</v>
      </c>
      <c r="D395" s="1" t="s">
        <v>50</v>
      </c>
      <c r="E395" s="1" t="s">
        <v>51</v>
      </c>
      <c r="F395" s="1" t="s">
        <v>81</v>
      </c>
      <c r="G395" s="1" t="s">
        <v>82</v>
      </c>
      <c r="H395" s="1" t="s">
        <v>1151</v>
      </c>
      <c r="I395" s="1" t="s">
        <v>84</v>
      </c>
      <c r="J395" s="1" t="s">
        <v>130</v>
      </c>
      <c r="K395" s="1" t="s">
        <v>15147</v>
      </c>
      <c r="L395" s="1"/>
      <c r="M395" s="20">
        <f t="shared" si="6"/>
        <v>0</v>
      </c>
    </row>
    <row r="396" spans="1:13" ht="20.100000000000001" customHeight="1" x14ac:dyDescent="0.15">
      <c r="A396" s="1" t="s">
        <v>15127</v>
      </c>
      <c r="B396" s="1" t="s">
        <v>15131</v>
      </c>
      <c r="C396" s="1" t="s">
        <v>15148</v>
      </c>
      <c r="D396" s="1" t="s">
        <v>50</v>
      </c>
      <c r="E396" s="1" t="s">
        <v>51</v>
      </c>
      <c r="F396" s="1" t="s">
        <v>51</v>
      </c>
      <c r="G396" s="1" t="s">
        <v>52</v>
      </c>
      <c r="H396" s="1" t="s">
        <v>53</v>
      </c>
      <c r="I396" s="1" t="s">
        <v>84</v>
      </c>
      <c r="J396" s="1" t="s">
        <v>130</v>
      </c>
      <c r="K396" s="1" t="s">
        <v>15149</v>
      </c>
      <c r="L396" s="1"/>
      <c r="M396" s="20">
        <f t="shared" si="6"/>
        <v>1</v>
      </c>
    </row>
    <row r="397" spans="1:13" ht="20.100000000000001" customHeight="1" x14ac:dyDescent="0.15">
      <c r="A397" s="1" t="s">
        <v>15127</v>
      </c>
      <c r="B397" s="1" t="s">
        <v>15131</v>
      </c>
      <c r="C397" s="1" t="s">
        <v>15150</v>
      </c>
      <c r="D397" s="1" t="s">
        <v>50</v>
      </c>
      <c r="E397" s="1" t="s">
        <v>51</v>
      </c>
      <c r="F397" s="1" t="s">
        <v>51</v>
      </c>
      <c r="G397" s="1" t="s">
        <v>52</v>
      </c>
      <c r="H397" s="1" t="s">
        <v>53</v>
      </c>
      <c r="I397" s="1" t="s">
        <v>84</v>
      </c>
      <c r="J397" s="1" t="s">
        <v>130</v>
      </c>
      <c r="K397" s="1" t="s">
        <v>15151</v>
      </c>
      <c r="L397" s="1"/>
      <c r="M397" s="20">
        <f t="shared" si="6"/>
        <v>1</v>
      </c>
    </row>
    <row r="398" spans="1:13" ht="20.100000000000001" customHeight="1" x14ac:dyDescent="0.15">
      <c r="A398" s="1" t="s">
        <v>15127</v>
      </c>
      <c r="B398" s="1" t="s">
        <v>15131</v>
      </c>
      <c r="C398" s="1" t="s">
        <v>15152</v>
      </c>
      <c r="D398" s="1" t="s">
        <v>50</v>
      </c>
      <c r="E398" s="1" t="s">
        <v>51</v>
      </c>
      <c r="F398" s="1" t="s">
        <v>51</v>
      </c>
      <c r="G398" s="1" t="s">
        <v>52</v>
      </c>
      <c r="H398" s="1" t="s">
        <v>53</v>
      </c>
      <c r="I398" s="1" t="s">
        <v>84</v>
      </c>
      <c r="J398" s="1" t="s">
        <v>130</v>
      </c>
      <c r="K398" s="1" t="s">
        <v>15153</v>
      </c>
      <c r="L398" s="1"/>
      <c r="M398" s="20">
        <f t="shared" si="6"/>
        <v>1</v>
      </c>
    </row>
    <row r="399" spans="1:13" ht="20.100000000000001" customHeight="1" x14ac:dyDescent="0.15">
      <c r="A399" s="1" t="s">
        <v>15127</v>
      </c>
      <c r="B399" s="1" t="s">
        <v>15131</v>
      </c>
      <c r="C399" s="1" t="s">
        <v>15154</v>
      </c>
      <c r="D399" s="1" t="s">
        <v>50</v>
      </c>
      <c r="E399" s="1" t="s">
        <v>51</v>
      </c>
      <c r="F399" s="1" t="s">
        <v>51</v>
      </c>
      <c r="G399" s="1" t="s">
        <v>52</v>
      </c>
      <c r="H399" s="1" t="s">
        <v>53</v>
      </c>
      <c r="I399" s="1" t="s">
        <v>84</v>
      </c>
      <c r="J399" s="1" t="s">
        <v>130</v>
      </c>
      <c r="K399" s="1" t="s">
        <v>15155</v>
      </c>
      <c r="L399" s="1"/>
      <c r="M399" s="20">
        <f t="shared" si="6"/>
        <v>1</v>
      </c>
    </row>
    <row r="400" spans="1:13" ht="20.100000000000001" customHeight="1" x14ac:dyDescent="0.15">
      <c r="A400" s="1" t="s">
        <v>15127</v>
      </c>
      <c r="B400" s="1" t="s">
        <v>15131</v>
      </c>
      <c r="C400" s="1" t="s">
        <v>15156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53</v>
      </c>
      <c r="I400" s="1" t="s">
        <v>84</v>
      </c>
      <c r="J400" s="1" t="s">
        <v>130</v>
      </c>
      <c r="K400" s="1" t="s">
        <v>15157</v>
      </c>
      <c r="L400" s="1"/>
      <c r="M400" s="20">
        <f t="shared" si="6"/>
        <v>1</v>
      </c>
    </row>
    <row r="401" spans="1:13" ht="20.100000000000001" customHeight="1" x14ac:dyDescent="0.15">
      <c r="A401" s="1" t="s">
        <v>15127</v>
      </c>
      <c r="B401" s="1" t="s">
        <v>15131</v>
      </c>
      <c r="C401" s="1" t="s">
        <v>15158</v>
      </c>
      <c r="D401" s="1" t="s">
        <v>50</v>
      </c>
      <c r="E401" s="1" t="s">
        <v>51</v>
      </c>
      <c r="F401" s="1" t="s">
        <v>51</v>
      </c>
      <c r="G401" s="1" t="s">
        <v>52</v>
      </c>
      <c r="H401" s="1" t="s">
        <v>53</v>
      </c>
      <c r="I401" s="1" t="s">
        <v>84</v>
      </c>
      <c r="J401" s="1" t="s">
        <v>130</v>
      </c>
      <c r="K401" s="1" t="s">
        <v>15159</v>
      </c>
      <c r="L401" s="1"/>
      <c r="M401" s="20">
        <f t="shared" si="6"/>
        <v>1</v>
      </c>
    </row>
    <row r="402" spans="1:13" ht="20.100000000000001" customHeight="1" x14ac:dyDescent="0.15">
      <c r="A402" s="1" t="s">
        <v>15127</v>
      </c>
      <c r="B402" s="1" t="s">
        <v>15131</v>
      </c>
      <c r="C402" s="1" t="s">
        <v>15160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53</v>
      </c>
      <c r="I402" s="1" t="s">
        <v>84</v>
      </c>
      <c r="J402" s="1" t="s">
        <v>130</v>
      </c>
      <c r="K402" s="1" t="s">
        <v>15161</v>
      </c>
      <c r="L402" s="1"/>
      <c r="M402" s="20">
        <f t="shared" si="6"/>
        <v>1</v>
      </c>
    </row>
    <row r="403" spans="1:13" ht="20.100000000000001" customHeight="1" x14ac:dyDescent="0.15">
      <c r="A403" s="1" t="s">
        <v>15127</v>
      </c>
      <c r="B403" s="1" t="s">
        <v>15131</v>
      </c>
      <c r="C403" s="1" t="s">
        <v>15162</v>
      </c>
      <c r="D403" s="1" t="s">
        <v>50</v>
      </c>
      <c r="E403" s="1" t="s">
        <v>51</v>
      </c>
      <c r="F403" s="1" t="s">
        <v>51</v>
      </c>
      <c r="G403" s="1" t="s">
        <v>52</v>
      </c>
      <c r="H403" s="1" t="s">
        <v>53</v>
      </c>
      <c r="I403" s="1" t="s">
        <v>84</v>
      </c>
      <c r="J403" s="1" t="s">
        <v>130</v>
      </c>
      <c r="K403" s="1" t="s">
        <v>15163</v>
      </c>
      <c r="L403" s="1"/>
      <c r="M403" s="20">
        <f t="shared" si="6"/>
        <v>1</v>
      </c>
    </row>
    <row r="404" spans="1:13" ht="20.100000000000001" customHeight="1" x14ac:dyDescent="0.15">
      <c r="A404" s="1" t="s">
        <v>15127</v>
      </c>
      <c r="B404" s="1" t="s">
        <v>15131</v>
      </c>
      <c r="C404" s="1" t="s">
        <v>15164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53</v>
      </c>
      <c r="I404" s="1" t="s">
        <v>84</v>
      </c>
      <c r="J404" s="1" t="s">
        <v>130</v>
      </c>
      <c r="K404" s="1" t="s">
        <v>15165</v>
      </c>
      <c r="L404" s="1"/>
      <c r="M404" s="20">
        <f t="shared" si="6"/>
        <v>1</v>
      </c>
    </row>
    <row r="405" spans="1:13" ht="20.100000000000001" customHeight="1" x14ac:dyDescent="0.15">
      <c r="A405" s="1" t="s">
        <v>15127</v>
      </c>
      <c r="B405" s="1" t="s">
        <v>15131</v>
      </c>
      <c r="C405" s="1" t="s">
        <v>15166</v>
      </c>
      <c r="D405" s="1" t="s">
        <v>78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84</v>
      </c>
      <c r="J405" s="1" t="s">
        <v>122</v>
      </c>
      <c r="K405" s="1" t="s">
        <v>15167</v>
      </c>
      <c r="L405" s="1"/>
      <c r="M405" s="20">
        <f t="shared" si="6"/>
        <v>1</v>
      </c>
    </row>
    <row r="406" spans="1:13" ht="20.100000000000001" customHeight="1" x14ac:dyDescent="0.15">
      <c r="A406" s="1" t="s">
        <v>15127</v>
      </c>
      <c r="B406" s="1" t="s">
        <v>15131</v>
      </c>
      <c r="C406" s="1" t="s">
        <v>15168</v>
      </c>
      <c r="D406" s="1" t="s">
        <v>78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84</v>
      </c>
      <c r="J406" s="1" t="s">
        <v>122</v>
      </c>
      <c r="K406" s="1" t="s">
        <v>15169</v>
      </c>
      <c r="L406" s="1"/>
      <c r="M406" s="20">
        <f t="shared" si="6"/>
        <v>1</v>
      </c>
    </row>
    <row r="407" spans="1:13" ht="20.100000000000001" customHeight="1" x14ac:dyDescent="0.15">
      <c r="A407" s="1" t="s">
        <v>15127</v>
      </c>
      <c r="B407" s="1" t="s">
        <v>15131</v>
      </c>
      <c r="C407" s="1" t="s">
        <v>15170</v>
      </c>
      <c r="D407" s="1" t="s">
        <v>78</v>
      </c>
      <c r="E407" s="1" t="s">
        <v>51</v>
      </c>
      <c r="F407" s="1" t="s">
        <v>51</v>
      </c>
      <c r="G407" s="1" t="s">
        <v>52</v>
      </c>
      <c r="H407" s="1" t="s">
        <v>53</v>
      </c>
      <c r="I407" s="1" t="s">
        <v>84</v>
      </c>
      <c r="J407" s="1" t="s">
        <v>130</v>
      </c>
      <c r="K407" s="1" t="s">
        <v>15171</v>
      </c>
      <c r="L407" s="1"/>
      <c r="M407" s="20">
        <f t="shared" si="6"/>
        <v>1</v>
      </c>
    </row>
    <row r="408" spans="1:13" ht="20.100000000000001" customHeight="1" x14ac:dyDescent="0.15">
      <c r="A408" s="1" t="s">
        <v>15127</v>
      </c>
      <c r="B408" s="1" t="s">
        <v>15131</v>
      </c>
      <c r="C408" s="1" t="s">
        <v>15172</v>
      </c>
      <c r="D408" s="1" t="s">
        <v>78</v>
      </c>
      <c r="E408" s="1" t="s">
        <v>51</v>
      </c>
      <c r="F408" s="1" t="s">
        <v>51</v>
      </c>
      <c r="G408" s="1" t="s">
        <v>52</v>
      </c>
      <c r="H408" s="1" t="s">
        <v>53</v>
      </c>
      <c r="I408" s="1" t="s">
        <v>84</v>
      </c>
      <c r="J408" s="1" t="s">
        <v>130</v>
      </c>
      <c r="K408" s="1" t="s">
        <v>15173</v>
      </c>
      <c r="L408" s="1"/>
      <c r="M408" s="20">
        <f t="shared" si="6"/>
        <v>1</v>
      </c>
    </row>
    <row r="409" spans="1:13" ht="20.100000000000001" customHeight="1" x14ac:dyDescent="0.15">
      <c r="A409" s="1" t="s">
        <v>15127</v>
      </c>
      <c r="B409" s="1" t="s">
        <v>15131</v>
      </c>
      <c r="C409" s="1" t="s">
        <v>15174</v>
      </c>
      <c r="D409" s="1" t="s">
        <v>78</v>
      </c>
      <c r="E409" s="1" t="s">
        <v>51</v>
      </c>
      <c r="F409" s="1" t="s">
        <v>81</v>
      </c>
      <c r="G409" s="1" t="s">
        <v>82</v>
      </c>
      <c r="H409" s="1" t="s">
        <v>212</v>
      </c>
      <c r="I409" s="1" t="s">
        <v>181</v>
      </c>
      <c r="J409" s="1" t="s">
        <v>1137</v>
      </c>
      <c r="K409" s="1" t="s">
        <v>15175</v>
      </c>
      <c r="L409" s="1"/>
      <c r="M409" s="20">
        <f t="shared" si="6"/>
        <v>0</v>
      </c>
    </row>
    <row r="410" spans="1:13" ht="20.100000000000001" customHeight="1" x14ac:dyDescent="0.15">
      <c r="A410" s="1" t="s">
        <v>15127</v>
      </c>
      <c r="B410" s="1" t="s">
        <v>15131</v>
      </c>
      <c r="C410" s="1" t="s">
        <v>15176</v>
      </c>
      <c r="D410" s="1" t="s">
        <v>78</v>
      </c>
      <c r="E410" s="1" t="s">
        <v>51</v>
      </c>
      <c r="F410" s="1" t="s">
        <v>51</v>
      </c>
      <c r="G410" s="1" t="s">
        <v>52</v>
      </c>
      <c r="H410" s="1" t="s">
        <v>53</v>
      </c>
      <c r="I410" s="1" t="s">
        <v>84</v>
      </c>
      <c r="J410" s="1" t="s">
        <v>130</v>
      </c>
      <c r="K410" s="1" t="s">
        <v>15177</v>
      </c>
      <c r="L410" s="1"/>
      <c r="M410" s="20">
        <f t="shared" si="6"/>
        <v>1</v>
      </c>
    </row>
    <row r="411" spans="1:13" ht="20.100000000000001" customHeight="1" x14ac:dyDescent="0.15">
      <c r="A411" s="1" t="s">
        <v>15127</v>
      </c>
      <c r="B411" s="1" t="s">
        <v>15131</v>
      </c>
      <c r="C411" s="1" t="s">
        <v>15178</v>
      </c>
      <c r="D411" s="1" t="s">
        <v>78</v>
      </c>
      <c r="E411" s="1" t="s">
        <v>51</v>
      </c>
      <c r="F411" s="1" t="s">
        <v>51</v>
      </c>
      <c r="G411" s="1" t="s">
        <v>52</v>
      </c>
      <c r="H411" s="1" t="s">
        <v>53</v>
      </c>
      <c r="I411" s="1" t="s">
        <v>84</v>
      </c>
      <c r="J411" s="1" t="s">
        <v>130</v>
      </c>
      <c r="K411" s="1" t="s">
        <v>15179</v>
      </c>
      <c r="L411" s="1"/>
      <c r="M411" s="20">
        <f t="shared" si="6"/>
        <v>1</v>
      </c>
    </row>
    <row r="412" spans="1:13" ht="20.100000000000001" customHeight="1" x14ac:dyDescent="0.15">
      <c r="A412" s="1" t="s">
        <v>15127</v>
      </c>
      <c r="B412" s="1" t="s">
        <v>15131</v>
      </c>
      <c r="C412" s="1" t="s">
        <v>15180</v>
      </c>
      <c r="D412" s="1" t="s">
        <v>78</v>
      </c>
      <c r="E412" s="1" t="s">
        <v>51</v>
      </c>
      <c r="F412" s="1" t="s">
        <v>81</v>
      </c>
      <c r="G412" s="1" t="s">
        <v>82</v>
      </c>
      <c r="H412" s="1" t="s">
        <v>1151</v>
      </c>
      <c r="I412" s="1" t="s">
        <v>84</v>
      </c>
      <c r="J412" s="1" t="s">
        <v>130</v>
      </c>
      <c r="K412" s="1" t="s">
        <v>15181</v>
      </c>
      <c r="L412" s="1"/>
      <c r="M412" s="20">
        <f t="shared" si="6"/>
        <v>0</v>
      </c>
    </row>
    <row r="413" spans="1:13" ht="20.100000000000001" customHeight="1" x14ac:dyDescent="0.15">
      <c r="A413" s="1" t="s">
        <v>15127</v>
      </c>
      <c r="B413" s="1" t="s">
        <v>15131</v>
      </c>
      <c r="C413" s="1" t="s">
        <v>15182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53</v>
      </c>
      <c r="I413" s="1" t="s">
        <v>84</v>
      </c>
      <c r="J413" s="1" t="s">
        <v>130</v>
      </c>
      <c r="K413" s="1" t="s">
        <v>15183</v>
      </c>
      <c r="L413" s="1"/>
      <c r="M413" s="20">
        <f t="shared" si="6"/>
        <v>1</v>
      </c>
    </row>
    <row r="414" spans="1:13" ht="20.100000000000001" customHeight="1" x14ac:dyDescent="0.15">
      <c r="A414" s="1" t="s">
        <v>15127</v>
      </c>
      <c r="B414" s="1" t="s">
        <v>15131</v>
      </c>
      <c r="C414" s="1" t="s">
        <v>15184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84</v>
      </c>
      <c r="J414" s="1" t="s">
        <v>122</v>
      </c>
      <c r="K414" s="1" t="s">
        <v>15185</v>
      </c>
      <c r="L414" s="1"/>
      <c r="M414" s="20">
        <f t="shared" si="6"/>
        <v>1</v>
      </c>
    </row>
    <row r="415" spans="1:13" ht="20.100000000000001" customHeight="1" x14ac:dyDescent="0.15">
      <c r="A415" s="1" t="s">
        <v>15127</v>
      </c>
      <c r="B415" s="1" t="s">
        <v>15131</v>
      </c>
      <c r="C415" s="1" t="s">
        <v>15186</v>
      </c>
      <c r="D415" s="1" t="s">
        <v>78</v>
      </c>
      <c r="E415" s="1" t="s">
        <v>51</v>
      </c>
      <c r="F415" s="1" t="s">
        <v>81</v>
      </c>
      <c r="G415" s="1" t="s">
        <v>82</v>
      </c>
      <c r="H415" s="1" t="s">
        <v>1151</v>
      </c>
      <c r="I415" s="1" t="s">
        <v>84</v>
      </c>
      <c r="J415" s="1" t="s">
        <v>130</v>
      </c>
      <c r="K415" s="1" t="s">
        <v>15187</v>
      </c>
      <c r="L415" s="1"/>
      <c r="M415" s="20">
        <f t="shared" si="6"/>
        <v>0</v>
      </c>
    </row>
    <row r="416" spans="1:13" ht="20.100000000000001" customHeight="1" x14ac:dyDescent="0.15">
      <c r="A416" s="1" t="s">
        <v>15127</v>
      </c>
      <c r="B416" s="1" t="s">
        <v>15131</v>
      </c>
      <c r="C416" s="1" t="s">
        <v>15188</v>
      </c>
      <c r="D416" s="1" t="s">
        <v>78</v>
      </c>
      <c r="E416" s="1" t="s">
        <v>51</v>
      </c>
      <c r="F416" s="1" t="s">
        <v>179</v>
      </c>
      <c r="G416" s="1" t="s">
        <v>82</v>
      </c>
      <c r="H416" s="1" t="s">
        <v>1151</v>
      </c>
      <c r="I416" s="1" t="s">
        <v>84</v>
      </c>
      <c r="J416" s="1" t="s">
        <v>130</v>
      </c>
      <c r="K416" s="1" t="s">
        <v>15189</v>
      </c>
      <c r="L416" s="1"/>
      <c r="M416" s="20">
        <f t="shared" si="6"/>
        <v>0</v>
      </c>
    </row>
    <row r="417" spans="1:13" ht="20.100000000000001" customHeight="1" x14ac:dyDescent="0.15">
      <c r="A417" s="1" t="s">
        <v>15127</v>
      </c>
      <c r="B417" s="1" t="s">
        <v>15131</v>
      </c>
      <c r="C417" s="1" t="s">
        <v>15190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84</v>
      </c>
      <c r="J417" s="1" t="s">
        <v>122</v>
      </c>
      <c r="K417" s="1" t="s">
        <v>15191</v>
      </c>
      <c r="L417" s="1"/>
      <c r="M417" s="20">
        <f t="shared" si="6"/>
        <v>1</v>
      </c>
    </row>
    <row r="418" spans="1:13" ht="20.100000000000001" customHeight="1" x14ac:dyDescent="0.15">
      <c r="A418" s="1" t="s">
        <v>15127</v>
      </c>
      <c r="B418" s="1" t="s">
        <v>15131</v>
      </c>
      <c r="C418" s="1" t="s">
        <v>15192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84</v>
      </c>
      <c r="J418" s="1" t="s">
        <v>122</v>
      </c>
      <c r="K418" s="1" t="s">
        <v>15193</v>
      </c>
      <c r="L418" s="1"/>
      <c r="M418" s="20">
        <f t="shared" si="6"/>
        <v>1</v>
      </c>
    </row>
    <row r="419" spans="1:13" ht="20.100000000000001" customHeight="1" x14ac:dyDescent="0.15">
      <c r="A419" s="1" t="s">
        <v>15127</v>
      </c>
      <c r="B419" s="1" t="s">
        <v>15131</v>
      </c>
      <c r="C419" s="1" t="s">
        <v>15194</v>
      </c>
      <c r="D419" s="1" t="s">
        <v>78</v>
      </c>
      <c r="E419" s="1" t="s">
        <v>51</v>
      </c>
      <c r="F419" s="1" t="s">
        <v>81</v>
      </c>
      <c r="G419" s="1" t="s">
        <v>82</v>
      </c>
      <c r="H419" s="1" t="s">
        <v>1151</v>
      </c>
      <c r="I419" s="1" t="s">
        <v>84</v>
      </c>
      <c r="J419" s="1" t="s">
        <v>130</v>
      </c>
      <c r="K419" s="1" t="s">
        <v>15195</v>
      </c>
      <c r="L419" s="1"/>
      <c r="M419" s="20">
        <f t="shared" si="6"/>
        <v>0</v>
      </c>
    </row>
    <row r="420" spans="1:13" ht="20.100000000000001" customHeight="1" x14ac:dyDescent="0.15">
      <c r="A420" s="1" t="s">
        <v>15127</v>
      </c>
      <c r="B420" s="1" t="s">
        <v>15131</v>
      </c>
      <c r="C420" s="1" t="s">
        <v>15196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84</v>
      </c>
      <c r="J420" s="1" t="s">
        <v>122</v>
      </c>
      <c r="K420" s="1" t="s">
        <v>15197</v>
      </c>
      <c r="L420" s="1"/>
      <c r="M420" s="20">
        <f t="shared" si="6"/>
        <v>1</v>
      </c>
    </row>
    <row r="421" spans="1:13" ht="20.100000000000001" customHeight="1" x14ac:dyDescent="0.15">
      <c r="A421" s="1" t="s">
        <v>15127</v>
      </c>
      <c r="B421" s="1" t="s">
        <v>15131</v>
      </c>
      <c r="C421" s="1" t="s">
        <v>15198</v>
      </c>
      <c r="D421" s="1" t="s">
        <v>78</v>
      </c>
      <c r="E421" s="1" t="s">
        <v>51</v>
      </c>
      <c r="F421" s="1" t="s">
        <v>179</v>
      </c>
      <c r="G421" s="1" t="s">
        <v>82</v>
      </c>
      <c r="H421" s="1" t="s">
        <v>1151</v>
      </c>
      <c r="I421" s="1" t="s">
        <v>84</v>
      </c>
      <c r="J421" s="1" t="s">
        <v>130</v>
      </c>
      <c r="K421" s="1" t="s">
        <v>15199</v>
      </c>
      <c r="L421" s="1"/>
      <c r="M421" s="20">
        <f t="shared" si="6"/>
        <v>0</v>
      </c>
    </row>
    <row r="422" spans="1:13" ht="20.100000000000001" customHeight="1" x14ac:dyDescent="0.15">
      <c r="A422" s="1" t="s">
        <v>15127</v>
      </c>
      <c r="B422" s="1" t="s">
        <v>15131</v>
      </c>
      <c r="C422" s="1" t="s">
        <v>15200</v>
      </c>
      <c r="D422" s="1" t="s">
        <v>78</v>
      </c>
      <c r="E422" s="1" t="s">
        <v>51</v>
      </c>
      <c r="F422" s="1" t="s">
        <v>51</v>
      </c>
      <c r="G422" s="1" t="s">
        <v>52</v>
      </c>
      <c r="H422" s="1" t="s">
        <v>53</v>
      </c>
      <c r="I422" s="1" t="s">
        <v>84</v>
      </c>
      <c r="J422" s="1" t="s">
        <v>130</v>
      </c>
      <c r="K422" s="1" t="s">
        <v>15201</v>
      </c>
      <c r="L422" s="1"/>
      <c r="M422" s="20">
        <f t="shared" si="6"/>
        <v>1</v>
      </c>
    </row>
    <row r="423" spans="1:13" ht="20.100000000000001" customHeight="1" x14ac:dyDescent="0.15">
      <c r="A423" s="1" t="s">
        <v>15127</v>
      </c>
      <c r="B423" s="1" t="s">
        <v>15131</v>
      </c>
      <c r="C423" s="1" t="s">
        <v>15202</v>
      </c>
      <c r="D423" s="1" t="s">
        <v>78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84</v>
      </c>
      <c r="J423" s="1" t="s">
        <v>122</v>
      </c>
      <c r="K423" s="1" t="s">
        <v>15203</v>
      </c>
      <c r="L423" s="1"/>
      <c r="M423" s="20">
        <f t="shared" si="6"/>
        <v>1</v>
      </c>
    </row>
    <row r="424" spans="1:13" ht="20.100000000000001" customHeight="1" x14ac:dyDescent="0.15">
      <c r="A424" s="1" t="s">
        <v>15127</v>
      </c>
      <c r="B424" s="1" t="s">
        <v>15131</v>
      </c>
      <c r="C424" s="1" t="s">
        <v>15204</v>
      </c>
      <c r="D424" s="1" t="s">
        <v>78</v>
      </c>
      <c r="E424" s="1" t="s">
        <v>51</v>
      </c>
      <c r="F424" s="1" t="s">
        <v>179</v>
      </c>
      <c r="G424" s="1" t="s">
        <v>82</v>
      </c>
      <c r="H424" s="1" t="s">
        <v>1151</v>
      </c>
      <c r="I424" s="1" t="s">
        <v>84</v>
      </c>
      <c r="J424" s="1" t="s">
        <v>130</v>
      </c>
      <c r="K424" s="1" t="s">
        <v>15205</v>
      </c>
      <c r="L424" s="1"/>
      <c r="M424" s="20">
        <f t="shared" si="6"/>
        <v>0</v>
      </c>
    </row>
    <row r="425" spans="1:13" ht="20.100000000000001" customHeight="1" x14ac:dyDescent="0.15">
      <c r="A425" s="1" t="s">
        <v>15127</v>
      </c>
      <c r="B425" s="1" t="s">
        <v>15131</v>
      </c>
      <c r="C425" s="1" t="s">
        <v>15206</v>
      </c>
      <c r="D425" s="1" t="s">
        <v>78</v>
      </c>
      <c r="E425" s="1" t="s">
        <v>51</v>
      </c>
      <c r="F425" s="1" t="s">
        <v>81</v>
      </c>
      <c r="G425" s="1" t="s">
        <v>82</v>
      </c>
      <c r="H425" s="1" t="s">
        <v>1151</v>
      </c>
      <c r="I425" s="1" t="s">
        <v>84</v>
      </c>
      <c r="J425" s="1" t="s">
        <v>130</v>
      </c>
      <c r="K425" s="1" t="s">
        <v>15207</v>
      </c>
      <c r="L425" s="1"/>
      <c r="M425" s="20">
        <f t="shared" si="6"/>
        <v>0</v>
      </c>
    </row>
    <row r="426" spans="1:13" ht="20.100000000000001" customHeight="1" x14ac:dyDescent="0.15">
      <c r="A426" s="1" t="s">
        <v>15127</v>
      </c>
      <c r="B426" s="1" t="s">
        <v>15131</v>
      </c>
      <c r="C426" s="1" t="s">
        <v>15208</v>
      </c>
      <c r="D426" s="1" t="s">
        <v>78</v>
      </c>
      <c r="E426" s="1" t="s">
        <v>51</v>
      </c>
      <c r="F426" s="1" t="s">
        <v>51</v>
      </c>
      <c r="G426" s="1" t="s">
        <v>52</v>
      </c>
      <c r="H426" s="1" t="s">
        <v>53</v>
      </c>
      <c r="I426" s="1" t="s">
        <v>84</v>
      </c>
      <c r="J426" s="1" t="s">
        <v>130</v>
      </c>
      <c r="K426" s="1" t="s">
        <v>15209</v>
      </c>
      <c r="L426" s="1"/>
      <c r="M426" s="20">
        <f t="shared" si="6"/>
        <v>1</v>
      </c>
    </row>
    <row r="427" spans="1:13" ht="20.100000000000001" customHeight="1" x14ac:dyDescent="0.15">
      <c r="A427" s="1" t="s">
        <v>15127</v>
      </c>
      <c r="B427" s="1" t="s">
        <v>15131</v>
      </c>
      <c r="C427" s="1" t="s">
        <v>15210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53</v>
      </c>
      <c r="I427" s="1" t="s">
        <v>84</v>
      </c>
      <c r="J427" s="1" t="s">
        <v>130</v>
      </c>
      <c r="K427" s="1" t="s">
        <v>15211</v>
      </c>
      <c r="L427" s="1"/>
      <c r="M427" s="20">
        <f t="shared" si="6"/>
        <v>1</v>
      </c>
    </row>
    <row r="428" spans="1:13" ht="20.100000000000001" customHeight="1" x14ac:dyDescent="0.15">
      <c r="A428" s="1" t="s">
        <v>15127</v>
      </c>
      <c r="B428" s="1" t="s">
        <v>15131</v>
      </c>
      <c r="C428" s="1" t="s">
        <v>15212</v>
      </c>
      <c r="D428" s="1" t="s">
        <v>78</v>
      </c>
      <c r="E428" s="1" t="s">
        <v>51</v>
      </c>
      <c r="F428" s="1" t="s">
        <v>51</v>
      </c>
      <c r="G428" s="1" t="s">
        <v>52</v>
      </c>
      <c r="H428" s="1" t="s">
        <v>53</v>
      </c>
      <c r="I428" s="1" t="s">
        <v>84</v>
      </c>
      <c r="J428" s="1" t="s">
        <v>130</v>
      </c>
      <c r="K428" s="1" t="s">
        <v>15213</v>
      </c>
      <c r="L428" s="1"/>
      <c r="M428" s="20">
        <f t="shared" si="6"/>
        <v>1</v>
      </c>
    </row>
    <row r="429" spans="1:13" ht="20.100000000000001" customHeight="1" x14ac:dyDescent="0.15">
      <c r="A429" s="1" t="s">
        <v>15127</v>
      </c>
      <c r="B429" s="1" t="s">
        <v>15131</v>
      </c>
      <c r="C429" s="1" t="s">
        <v>15214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53</v>
      </c>
      <c r="I429" s="1" t="s">
        <v>84</v>
      </c>
      <c r="J429" s="1" t="s">
        <v>130</v>
      </c>
      <c r="K429" s="1" t="s">
        <v>15215</v>
      </c>
      <c r="L429" s="1"/>
      <c r="M429" s="20">
        <f t="shared" si="6"/>
        <v>1</v>
      </c>
    </row>
    <row r="430" spans="1:13" ht="20.100000000000001" customHeight="1" x14ac:dyDescent="0.15">
      <c r="A430" s="1" t="s">
        <v>15127</v>
      </c>
      <c r="B430" s="1" t="s">
        <v>15131</v>
      </c>
      <c r="C430" s="1" t="s">
        <v>15216</v>
      </c>
      <c r="D430" s="1" t="s">
        <v>78</v>
      </c>
      <c r="E430" s="1" t="s">
        <v>51</v>
      </c>
      <c r="F430" s="1" t="s">
        <v>51</v>
      </c>
      <c r="G430" s="1" t="s">
        <v>52</v>
      </c>
      <c r="H430" s="1" t="s">
        <v>53</v>
      </c>
      <c r="I430" s="1" t="s">
        <v>84</v>
      </c>
      <c r="J430" s="1" t="s">
        <v>130</v>
      </c>
      <c r="K430" s="1" t="s">
        <v>15217</v>
      </c>
      <c r="L430" s="1"/>
      <c r="M430" s="20">
        <f t="shared" si="6"/>
        <v>1</v>
      </c>
    </row>
    <row r="431" spans="1:13" ht="20.100000000000001" customHeight="1" x14ac:dyDescent="0.15">
      <c r="A431" s="1" t="s">
        <v>15127</v>
      </c>
      <c r="B431" s="1" t="s">
        <v>15131</v>
      </c>
      <c r="C431" s="1" t="s">
        <v>15218</v>
      </c>
      <c r="D431" s="1" t="s">
        <v>78</v>
      </c>
      <c r="E431" s="1" t="s">
        <v>51</v>
      </c>
      <c r="F431" s="1" t="s">
        <v>51</v>
      </c>
      <c r="G431" s="1" t="s">
        <v>52</v>
      </c>
      <c r="H431" s="1" t="s">
        <v>53</v>
      </c>
      <c r="I431" s="1" t="s">
        <v>84</v>
      </c>
      <c r="J431" s="1" t="s">
        <v>130</v>
      </c>
      <c r="K431" s="1" t="s">
        <v>15219</v>
      </c>
      <c r="L431" s="1"/>
      <c r="M431" s="20">
        <f t="shared" si="6"/>
        <v>1</v>
      </c>
    </row>
    <row r="432" spans="1:13" ht="20.100000000000001" customHeight="1" x14ac:dyDescent="0.15">
      <c r="A432" s="1" t="s">
        <v>15127</v>
      </c>
      <c r="B432" s="1" t="s">
        <v>15131</v>
      </c>
      <c r="C432" s="1" t="s">
        <v>15220</v>
      </c>
      <c r="D432" s="1" t="s">
        <v>78</v>
      </c>
      <c r="E432" s="1" t="s">
        <v>51</v>
      </c>
      <c r="F432" s="1" t="s">
        <v>51</v>
      </c>
      <c r="G432" s="1" t="s">
        <v>52</v>
      </c>
      <c r="H432" s="1" t="s">
        <v>121</v>
      </c>
      <c r="I432" s="1" t="s">
        <v>84</v>
      </c>
      <c r="J432" s="1" t="s">
        <v>122</v>
      </c>
      <c r="K432" s="1" t="s">
        <v>15221</v>
      </c>
      <c r="L432" s="1"/>
      <c r="M432" s="20">
        <f t="shared" si="6"/>
        <v>1</v>
      </c>
    </row>
    <row r="433" spans="1:13" ht="20.100000000000001" customHeight="1" x14ac:dyDescent="0.15">
      <c r="A433" s="1" t="s">
        <v>15127</v>
      </c>
      <c r="B433" s="1" t="s">
        <v>15131</v>
      </c>
      <c r="C433" s="1" t="s">
        <v>15222</v>
      </c>
      <c r="D433" s="1" t="s">
        <v>78</v>
      </c>
      <c r="E433" s="1" t="s">
        <v>51</v>
      </c>
      <c r="F433" s="1" t="s">
        <v>51</v>
      </c>
      <c r="G433" s="1" t="s">
        <v>52</v>
      </c>
      <c r="H433" s="1" t="s">
        <v>121</v>
      </c>
      <c r="I433" s="1" t="s">
        <v>84</v>
      </c>
      <c r="J433" s="1" t="s">
        <v>122</v>
      </c>
      <c r="K433" s="1" t="s">
        <v>15223</v>
      </c>
      <c r="L433" s="1"/>
      <c r="M433" s="20">
        <f t="shared" si="6"/>
        <v>1</v>
      </c>
    </row>
    <row r="434" spans="1:13" ht="20.100000000000001" customHeight="1" x14ac:dyDescent="0.15">
      <c r="A434" s="1" t="s">
        <v>15127</v>
      </c>
      <c r="B434" s="1" t="s">
        <v>15224</v>
      </c>
      <c r="C434" s="1" t="s">
        <v>15225</v>
      </c>
      <c r="D434" s="1" t="s">
        <v>78</v>
      </c>
      <c r="E434" s="1" t="s">
        <v>51</v>
      </c>
      <c r="F434" s="1" t="s">
        <v>179</v>
      </c>
      <c r="G434" s="1" t="s">
        <v>82</v>
      </c>
      <c r="H434" s="1" t="s">
        <v>2234</v>
      </c>
      <c r="I434" s="1" t="s">
        <v>84</v>
      </c>
      <c r="J434" s="1" t="s">
        <v>7191</v>
      </c>
      <c r="K434" s="1" t="s">
        <v>15226</v>
      </c>
      <c r="L434" s="1"/>
      <c r="M434" s="20">
        <f t="shared" si="6"/>
        <v>0</v>
      </c>
    </row>
    <row r="435" spans="1:13" ht="20.100000000000001" customHeight="1" x14ac:dyDescent="0.15">
      <c r="A435" s="1" t="s">
        <v>15127</v>
      </c>
      <c r="B435" s="1" t="s">
        <v>15227</v>
      </c>
      <c r="C435" s="1" t="s">
        <v>15228</v>
      </c>
      <c r="D435" s="1" t="s">
        <v>50</v>
      </c>
      <c r="E435" s="1" t="s">
        <v>51</v>
      </c>
      <c r="F435" s="1" t="s">
        <v>81</v>
      </c>
      <c r="G435" s="1" t="s">
        <v>82</v>
      </c>
      <c r="H435" s="1" t="s">
        <v>212</v>
      </c>
      <c r="I435" s="1" t="s">
        <v>7857</v>
      </c>
      <c r="J435" s="1" t="s">
        <v>122</v>
      </c>
      <c r="K435" s="1" t="s">
        <v>15229</v>
      </c>
      <c r="L435" s="1"/>
      <c r="M435" s="20">
        <f t="shared" si="6"/>
        <v>0</v>
      </c>
    </row>
    <row r="436" spans="1:13" ht="20.100000000000001" customHeight="1" x14ac:dyDescent="0.15">
      <c r="A436" s="1" t="s">
        <v>15127</v>
      </c>
      <c r="B436" s="1" t="s">
        <v>15227</v>
      </c>
      <c r="C436" s="1" t="s">
        <v>15230</v>
      </c>
      <c r="D436" s="1" t="s">
        <v>50</v>
      </c>
      <c r="E436" s="1" t="s">
        <v>51</v>
      </c>
      <c r="F436" s="1" t="s">
        <v>81</v>
      </c>
      <c r="G436" s="1" t="s">
        <v>82</v>
      </c>
      <c r="H436" s="1" t="s">
        <v>212</v>
      </c>
      <c r="I436" s="1" t="s">
        <v>7857</v>
      </c>
      <c r="J436" s="1" t="s">
        <v>122</v>
      </c>
      <c r="K436" s="1" t="s">
        <v>15231</v>
      </c>
      <c r="L436" s="1"/>
      <c r="M436" s="20">
        <f t="shared" si="6"/>
        <v>0</v>
      </c>
    </row>
    <row r="437" spans="1:13" ht="20.100000000000001" customHeight="1" x14ac:dyDescent="0.15">
      <c r="A437" s="1" t="s">
        <v>15127</v>
      </c>
      <c r="B437" s="1" t="s">
        <v>15227</v>
      </c>
      <c r="C437" s="1" t="s">
        <v>15232</v>
      </c>
      <c r="D437" s="1" t="s">
        <v>50</v>
      </c>
      <c r="E437" s="1" t="s">
        <v>51</v>
      </c>
      <c r="F437" s="1" t="s">
        <v>81</v>
      </c>
      <c r="G437" s="1" t="s">
        <v>82</v>
      </c>
      <c r="H437" s="1" t="s">
        <v>1151</v>
      </c>
      <c r="I437" s="1" t="s">
        <v>84</v>
      </c>
      <c r="J437" s="1" t="s">
        <v>130</v>
      </c>
      <c r="K437" s="1" t="s">
        <v>15233</v>
      </c>
      <c r="L437" s="1"/>
      <c r="M437" s="20">
        <f t="shared" si="6"/>
        <v>0</v>
      </c>
    </row>
    <row r="438" spans="1:13" ht="20.100000000000001" customHeight="1" x14ac:dyDescent="0.15">
      <c r="A438" s="1" t="s">
        <v>15127</v>
      </c>
      <c r="B438" s="1" t="s">
        <v>15227</v>
      </c>
      <c r="C438" s="1" t="s">
        <v>15234</v>
      </c>
      <c r="D438" s="1" t="s">
        <v>50</v>
      </c>
      <c r="E438" s="1" t="s">
        <v>51</v>
      </c>
      <c r="F438" s="1" t="s">
        <v>51</v>
      </c>
      <c r="G438" s="1" t="s">
        <v>52</v>
      </c>
      <c r="H438" s="1" t="s">
        <v>121</v>
      </c>
      <c r="I438" s="1" t="s">
        <v>84</v>
      </c>
      <c r="J438" s="1" t="s">
        <v>122</v>
      </c>
      <c r="K438" s="1" t="s">
        <v>15235</v>
      </c>
      <c r="L438" s="1"/>
      <c r="M438" s="20">
        <f t="shared" si="6"/>
        <v>1</v>
      </c>
    </row>
    <row r="439" spans="1:13" ht="20.100000000000001" customHeight="1" x14ac:dyDescent="0.15">
      <c r="A439" s="1" t="s">
        <v>15127</v>
      </c>
      <c r="B439" s="1" t="s">
        <v>15227</v>
      </c>
      <c r="C439" s="1" t="s">
        <v>15236</v>
      </c>
      <c r="D439" s="1" t="s">
        <v>50</v>
      </c>
      <c r="E439" s="1" t="s">
        <v>51</v>
      </c>
      <c r="F439" s="1" t="s">
        <v>81</v>
      </c>
      <c r="G439" s="1" t="s">
        <v>82</v>
      </c>
      <c r="H439" s="1" t="s">
        <v>1151</v>
      </c>
      <c r="I439" s="1" t="s">
        <v>84</v>
      </c>
      <c r="J439" s="1" t="s">
        <v>130</v>
      </c>
      <c r="K439" s="1" t="s">
        <v>15237</v>
      </c>
      <c r="L439" s="1"/>
      <c r="M439" s="20">
        <f t="shared" si="6"/>
        <v>0</v>
      </c>
    </row>
    <row r="440" spans="1:13" ht="20.100000000000001" customHeight="1" x14ac:dyDescent="0.15">
      <c r="A440" s="1" t="s">
        <v>15127</v>
      </c>
      <c r="B440" s="1" t="s">
        <v>15227</v>
      </c>
      <c r="C440" s="1" t="s">
        <v>15238</v>
      </c>
      <c r="D440" s="1" t="s">
        <v>50</v>
      </c>
      <c r="E440" s="1" t="s">
        <v>51</v>
      </c>
      <c r="F440" s="1" t="s">
        <v>51</v>
      </c>
      <c r="G440" s="1" t="s">
        <v>52</v>
      </c>
      <c r="H440" s="1" t="s">
        <v>121</v>
      </c>
      <c r="I440" s="1" t="s">
        <v>84</v>
      </c>
      <c r="J440" s="1" t="s">
        <v>122</v>
      </c>
      <c r="K440" s="1" t="s">
        <v>15239</v>
      </c>
      <c r="L440" s="1"/>
      <c r="M440" s="20">
        <f t="shared" si="6"/>
        <v>1</v>
      </c>
    </row>
    <row r="441" spans="1:13" ht="20.100000000000001" customHeight="1" x14ac:dyDescent="0.15">
      <c r="A441" s="1" t="s">
        <v>15127</v>
      </c>
      <c r="B441" s="1" t="s">
        <v>15227</v>
      </c>
      <c r="C441" s="1" t="s">
        <v>15240</v>
      </c>
      <c r="D441" s="1" t="s">
        <v>50</v>
      </c>
      <c r="E441" s="1" t="s">
        <v>51</v>
      </c>
      <c r="F441" s="1" t="s">
        <v>81</v>
      </c>
      <c r="G441" s="1" t="s">
        <v>82</v>
      </c>
      <c r="H441" s="1" t="s">
        <v>1151</v>
      </c>
      <c r="I441" s="1" t="s">
        <v>84</v>
      </c>
      <c r="J441" s="1" t="s">
        <v>130</v>
      </c>
      <c r="K441" s="1" t="s">
        <v>15241</v>
      </c>
      <c r="L441" s="1"/>
      <c r="M441" s="20">
        <f t="shared" si="6"/>
        <v>0</v>
      </c>
    </row>
    <row r="442" spans="1:13" ht="20.100000000000001" customHeight="1" x14ac:dyDescent="0.15">
      <c r="A442" s="1" t="s">
        <v>15127</v>
      </c>
      <c r="B442" s="1" t="s">
        <v>15227</v>
      </c>
      <c r="C442" s="1" t="s">
        <v>15242</v>
      </c>
      <c r="D442" s="1" t="s">
        <v>50</v>
      </c>
      <c r="E442" s="1" t="s">
        <v>51</v>
      </c>
      <c r="F442" s="1" t="s">
        <v>81</v>
      </c>
      <c r="G442" s="1" t="s">
        <v>82</v>
      </c>
      <c r="H442" s="1" t="s">
        <v>1151</v>
      </c>
      <c r="I442" s="1" t="s">
        <v>84</v>
      </c>
      <c r="J442" s="1" t="s">
        <v>130</v>
      </c>
      <c r="K442" s="1" t="s">
        <v>15243</v>
      </c>
      <c r="L442" s="1"/>
      <c r="M442" s="20">
        <f t="shared" si="6"/>
        <v>0</v>
      </c>
    </row>
    <row r="443" spans="1:13" ht="20.100000000000001" customHeight="1" x14ac:dyDescent="0.15">
      <c r="A443" s="1" t="s">
        <v>15127</v>
      </c>
      <c r="B443" s="1" t="s">
        <v>15227</v>
      </c>
      <c r="C443" s="1" t="s">
        <v>15244</v>
      </c>
      <c r="D443" s="1" t="s">
        <v>50</v>
      </c>
      <c r="E443" s="1" t="s">
        <v>51</v>
      </c>
      <c r="F443" s="1" t="s">
        <v>81</v>
      </c>
      <c r="G443" s="1" t="s">
        <v>82</v>
      </c>
      <c r="H443" s="1" t="s">
        <v>1151</v>
      </c>
      <c r="I443" s="1" t="s">
        <v>84</v>
      </c>
      <c r="J443" s="1" t="s">
        <v>130</v>
      </c>
      <c r="K443" s="1" t="s">
        <v>15245</v>
      </c>
      <c r="L443" s="1"/>
      <c r="M443" s="20">
        <f t="shared" si="6"/>
        <v>0</v>
      </c>
    </row>
    <row r="444" spans="1:13" ht="20.100000000000001" customHeight="1" x14ac:dyDescent="0.15">
      <c r="A444" s="1" t="s">
        <v>15127</v>
      </c>
      <c r="B444" s="1" t="s">
        <v>15227</v>
      </c>
      <c r="C444" s="1" t="s">
        <v>15246</v>
      </c>
      <c r="D444" s="1" t="s">
        <v>50</v>
      </c>
      <c r="E444" s="1" t="s">
        <v>51</v>
      </c>
      <c r="F444" s="1" t="s">
        <v>81</v>
      </c>
      <c r="G444" s="1" t="s">
        <v>82</v>
      </c>
      <c r="H444" s="1" t="s">
        <v>1151</v>
      </c>
      <c r="I444" s="1" t="s">
        <v>84</v>
      </c>
      <c r="J444" s="1" t="s">
        <v>130</v>
      </c>
      <c r="K444" s="1" t="s">
        <v>15247</v>
      </c>
      <c r="L444" s="1"/>
      <c r="M444" s="20">
        <f t="shared" si="6"/>
        <v>0</v>
      </c>
    </row>
    <row r="445" spans="1:13" ht="20.100000000000001" customHeight="1" x14ac:dyDescent="0.15">
      <c r="A445" s="1" t="s">
        <v>15127</v>
      </c>
      <c r="B445" s="1" t="s">
        <v>15227</v>
      </c>
      <c r="C445" s="1" t="s">
        <v>15248</v>
      </c>
      <c r="D445" s="1" t="s">
        <v>50</v>
      </c>
      <c r="E445" s="1" t="s">
        <v>51</v>
      </c>
      <c r="F445" s="1" t="s">
        <v>81</v>
      </c>
      <c r="G445" s="1" t="s">
        <v>82</v>
      </c>
      <c r="H445" s="1" t="s">
        <v>1151</v>
      </c>
      <c r="I445" s="1" t="s">
        <v>84</v>
      </c>
      <c r="J445" s="1" t="s">
        <v>130</v>
      </c>
      <c r="K445" s="1" t="s">
        <v>15249</v>
      </c>
      <c r="L445" s="1"/>
      <c r="M445" s="20">
        <f t="shared" si="6"/>
        <v>0</v>
      </c>
    </row>
    <row r="446" spans="1:13" ht="20.100000000000001" customHeight="1" x14ac:dyDescent="0.15">
      <c r="A446" s="1" t="s">
        <v>15127</v>
      </c>
      <c r="B446" s="1" t="s">
        <v>15227</v>
      </c>
      <c r="C446" s="1" t="s">
        <v>15250</v>
      </c>
      <c r="D446" s="1" t="s">
        <v>50</v>
      </c>
      <c r="E446" s="1" t="s">
        <v>51</v>
      </c>
      <c r="F446" s="1" t="s">
        <v>81</v>
      </c>
      <c r="G446" s="1" t="s">
        <v>82</v>
      </c>
      <c r="H446" s="1" t="s">
        <v>1151</v>
      </c>
      <c r="I446" s="1" t="s">
        <v>84</v>
      </c>
      <c r="J446" s="1" t="s">
        <v>130</v>
      </c>
      <c r="K446" s="1" t="s">
        <v>15251</v>
      </c>
      <c r="L446" s="1"/>
      <c r="M446" s="20">
        <f t="shared" si="6"/>
        <v>0</v>
      </c>
    </row>
    <row r="447" spans="1:13" ht="20.100000000000001" customHeight="1" x14ac:dyDescent="0.15">
      <c r="A447" s="1" t="s">
        <v>15127</v>
      </c>
      <c r="B447" s="1" t="s">
        <v>15227</v>
      </c>
      <c r="C447" s="1" t="s">
        <v>15252</v>
      </c>
      <c r="D447" s="1" t="s">
        <v>50</v>
      </c>
      <c r="E447" s="1" t="s">
        <v>51</v>
      </c>
      <c r="F447" s="1" t="s">
        <v>51</v>
      </c>
      <c r="G447" s="1" t="s">
        <v>52</v>
      </c>
      <c r="H447" s="1" t="s">
        <v>53</v>
      </c>
      <c r="I447" s="1" t="s">
        <v>84</v>
      </c>
      <c r="J447" s="1" t="s">
        <v>130</v>
      </c>
      <c r="K447" s="1" t="s">
        <v>15253</v>
      </c>
      <c r="L447" s="1"/>
      <c r="M447" s="20">
        <f t="shared" si="6"/>
        <v>1</v>
      </c>
    </row>
    <row r="448" spans="1:13" ht="20.100000000000001" customHeight="1" x14ac:dyDescent="0.15">
      <c r="A448" s="1" t="s">
        <v>15127</v>
      </c>
      <c r="B448" s="1" t="s">
        <v>15227</v>
      </c>
      <c r="C448" s="1" t="s">
        <v>15254</v>
      </c>
      <c r="D448" s="1" t="s">
        <v>50</v>
      </c>
      <c r="E448" s="1" t="s">
        <v>51</v>
      </c>
      <c r="F448" s="1" t="s">
        <v>51</v>
      </c>
      <c r="G448" s="1" t="s">
        <v>52</v>
      </c>
      <c r="H448" s="1" t="s">
        <v>53</v>
      </c>
      <c r="I448" s="1" t="s">
        <v>84</v>
      </c>
      <c r="J448" s="1" t="s">
        <v>130</v>
      </c>
      <c r="K448" s="1" t="s">
        <v>15255</v>
      </c>
      <c r="L448" s="1"/>
      <c r="M448" s="20">
        <f t="shared" si="6"/>
        <v>1</v>
      </c>
    </row>
    <row r="449" spans="1:13" ht="20.100000000000001" customHeight="1" x14ac:dyDescent="0.15">
      <c r="A449" s="1" t="s">
        <v>15127</v>
      </c>
      <c r="B449" s="1" t="s">
        <v>15227</v>
      </c>
      <c r="C449" s="1" t="s">
        <v>15256</v>
      </c>
      <c r="D449" s="1" t="s">
        <v>50</v>
      </c>
      <c r="E449" s="1" t="s">
        <v>51</v>
      </c>
      <c r="F449" s="1" t="s">
        <v>51</v>
      </c>
      <c r="G449" s="1" t="s">
        <v>52</v>
      </c>
      <c r="H449" s="1" t="s">
        <v>53</v>
      </c>
      <c r="I449" s="1" t="s">
        <v>84</v>
      </c>
      <c r="J449" s="1" t="s">
        <v>130</v>
      </c>
      <c r="K449" s="1" t="s">
        <v>15257</v>
      </c>
      <c r="L449" s="1"/>
      <c r="M449" s="20">
        <f t="shared" si="6"/>
        <v>1</v>
      </c>
    </row>
    <row r="450" spans="1:13" ht="20.100000000000001" customHeight="1" x14ac:dyDescent="0.15">
      <c r="A450" s="1" t="s">
        <v>15127</v>
      </c>
      <c r="B450" s="1" t="s">
        <v>15227</v>
      </c>
      <c r="C450" s="1" t="s">
        <v>15258</v>
      </c>
      <c r="D450" s="1" t="s">
        <v>50</v>
      </c>
      <c r="E450" s="1" t="s">
        <v>51</v>
      </c>
      <c r="F450" s="1" t="s">
        <v>81</v>
      </c>
      <c r="G450" s="1" t="s">
        <v>82</v>
      </c>
      <c r="H450" s="1" t="s">
        <v>2234</v>
      </c>
      <c r="I450" s="1" t="s">
        <v>84</v>
      </c>
      <c r="J450" s="1" t="s">
        <v>7191</v>
      </c>
      <c r="K450" s="1" t="s">
        <v>15259</v>
      </c>
      <c r="L450" s="1"/>
      <c r="M450" s="20">
        <f t="shared" si="6"/>
        <v>0</v>
      </c>
    </row>
    <row r="451" spans="1:13" ht="20.100000000000001" customHeight="1" x14ac:dyDescent="0.15">
      <c r="A451" s="1" t="s">
        <v>15127</v>
      </c>
      <c r="B451" s="1" t="s">
        <v>15227</v>
      </c>
      <c r="C451" s="1" t="s">
        <v>15260</v>
      </c>
      <c r="D451" s="1" t="s">
        <v>50</v>
      </c>
      <c r="E451" s="1" t="s">
        <v>51</v>
      </c>
      <c r="F451" s="1" t="s">
        <v>81</v>
      </c>
      <c r="G451" s="1" t="s">
        <v>82</v>
      </c>
      <c r="H451" s="1" t="s">
        <v>2234</v>
      </c>
      <c r="I451" s="1" t="s">
        <v>84</v>
      </c>
      <c r="J451" s="1" t="s">
        <v>7191</v>
      </c>
      <c r="K451" s="1" t="s">
        <v>15261</v>
      </c>
      <c r="L451" s="1"/>
      <c r="M451" s="20">
        <f t="shared" si="6"/>
        <v>0</v>
      </c>
    </row>
    <row r="452" spans="1:13" ht="20.100000000000001" customHeight="1" x14ac:dyDescent="0.15">
      <c r="A452" s="1" t="s">
        <v>15127</v>
      </c>
      <c r="B452" s="1" t="s">
        <v>15227</v>
      </c>
      <c r="C452" s="1" t="s">
        <v>15262</v>
      </c>
      <c r="D452" s="1" t="s">
        <v>50</v>
      </c>
      <c r="E452" s="1" t="s">
        <v>51</v>
      </c>
      <c r="F452" s="1" t="s">
        <v>51</v>
      </c>
      <c r="G452" s="1" t="s">
        <v>52</v>
      </c>
      <c r="H452" s="1" t="s">
        <v>53</v>
      </c>
      <c r="I452" s="1" t="s">
        <v>84</v>
      </c>
      <c r="J452" s="1" t="s">
        <v>130</v>
      </c>
      <c r="K452" s="1" t="s">
        <v>15263</v>
      </c>
      <c r="L452" s="1"/>
      <c r="M452" s="20">
        <f t="shared" si="6"/>
        <v>1</v>
      </c>
    </row>
    <row r="453" spans="1:13" ht="20.100000000000001" customHeight="1" x14ac:dyDescent="0.15">
      <c r="A453" s="1" t="s">
        <v>15127</v>
      </c>
      <c r="B453" s="1" t="s">
        <v>15227</v>
      </c>
      <c r="C453" s="1" t="s">
        <v>15264</v>
      </c>
      <c r="D453" s="1" t="s">
        <v>50</v>
      </c>
      <c r="E453" s="1" t="s">
        <v>51</v>
      </c>
      <c r="F453" s="1" t="s">
        <v>51</v>
      </c>
      <c r="G453" s="1" t="s">
        <v>52</v>
      </c>
      <c r="H453" s="1" t="s">
        <v>53</v>
      </c>
      <c r="I453" s="1" t="s">
        <v>84</v>
      </c>
      <c r="J453" s="1" t="s">
        <v>130</v>
      </c>
      <c r="K453" s="1" t="s">
        <v>15265</v>
      </c>
      <c r="L453" s="1"/>
      <c r="M453" s="20">
        <f t="shared" si="6"/>
        <v>1</v>
      </c>
    </row>
    <row r="454" spans="1:13" ht="20.100000000000001" customHeight="1" x14ac:dyDescent="0.15">
      <c r="A454" s="1" t="s">
        <v>15127</v>
      </c>
      <c r="B454" s="1" t="s">
        <v>15227</v>
      </c>
      <c r="C454" s="1" t="s">
        <v>15266</v>
      </c>
      <c r="D454" s="1" t="s">
        <v>50</v>
      </c>
      <c r="E454" s="1" t="s">
        <v>51</v>
      </c>
      <c r="F454" s="1" t="s">
        <v>81</v>
      </c>
      <c r="G454" s="1" t="s">
        <v>82</v>
      </c>
      <c r="H454" s="1" t="s">
        <v>129</v>
      </c>
      <c r="I454" s="1" t="s">
        <v>447</v>
      </c>
      <c r="J454" s="1" t="s">
        <v>2362</v>
      </c>
      <c r="K454" s="1" t="s">
        <v>15267</v>
      </c>
      <c r="L454" s="1"/>
      <c r="M454" s="20">
        <f t="shared" si="6"/>
        <v>0</v>
      </c>
    </row>
    <row r="455" spans="1:13" ht="20.100000000000001" customHeight="1" x14ac:dyDescent="0.15">
      <c r="A455" s="1" t="s">
        <v>15127</v>
      </c>
      <c r="B455" s="1" t="s">
        <v>15227</v>
      </c>
      <c r="C455" s="1" t="s">
        <v>15268</v>
      </c>
      <c r="D455" s="1" t="s">
        <v>50</v>
      </c>
      <c r="E455" s="1" t="s">
        <v>51</v>
      </c>
      <c r="F455" s="1" t="s">
        <v>51</v>
      </c>
      <c r="G455" s="1" t="s">
        <v>52</v>
      </c>
      <c r="H455" s="1" t="s">
        <v>53</v>
      </c>
      <c r="I455" s="1" t="s">
        <v>84</v>
      </c>
      <c r="J455" s="1" t="s">
        <v>130</v>
      </c>
      <c r="K455" s="1" t="s">
        <v>15269</v>
      </c>
      <c r="L455" s="1"/>
      <c r="M455" s="20">
        <f t="shared" si="6"/>
        <v>1</v>
      </c>
    </row>
    <row r="456" spans="1:13" ht="20.100000000000001" customHeight="1" x14ac:dyDescent="0.15">
      <c r="A456" s="1" t="s">
        <v>15127</v>
      </c>
      <c r="B456" s="1" t="s">
        <v>15227</v>
      </c>
      <c r="C456" s="1" t="s">
        <v>15270</v>
      </c>
      <c r="D456" s="1" t="s">
        <v>50</v>
      </c>
      <c r="E456" s="1" t="s">
        <v>51</v>
      </c>
      <c r="F456" s="1" t="s">
        <v>51</v>
      </c>
      <c r="G456" s="1" t="s">
        <v>52</v>
      </c>
      <c r="H456" s="1" t="s">
        <v>53</v>
      </c>
      <c r="I456" s="1" t="s">
        <v>84</v>
      </c>
      <c r="J456" s="1" t="s">
        <v>130</v>
      </c>
      <c r="K456" s="1" t="s">
        <v>15271</v>
      </c>
      <c r="L456" s="1"/>
      <c r="M456" s="20">
        <f t="shared" ref="M456:M493" si="7">IF(F456="○",1,0)</f>
        <v>1</v>
      </c>
    </row>
    <row r="457" spans="1:13" ht="20.100000000000001" customHeight="1" x14ac:dyDescent="0.15">
      <c r="A457" s="1" t="s">
        <v>15127</v>
      </c>
      <c r="B457" s="1" t="s">
        <v>15227</v>
      </c>
      <c r="C457" s="1" t="s">
        <v>15272</v>
      </c>
      <c r="D457" s="1" t="s">
        <v>50</v>
      </c>
      <c r="E457" s="1" t="s">
        <v>51</v>
      </c>
      <c r="F457" s="1" t="s">
        <v>81</v>
      </c>
      <c r="G457" s="1" t="s">
        <v>82</v>
      </c>
      <c r="H457" s="1" t="s">
        <v>83</v>
      </c>
      <c r="I457" s="1" t="s">
        <v>181</v>
      </c>
      <c r="J457" s="1" t="s">
        <v>11769</v>
      </c>
      <c r="K457" s="1" t="s">
        <v>15273</v>
      </c>
      <c r="L457" s="1"/>
      <c r="M457" s="20">
        <f t="shared" si="7"/>
        <v>0</v>
      </c>
    </row>
    <row r="458" spans="1:13" ht="20.100000000000001" customHeight="1" x14ac:dyDescent="0.15">
      <c r="A458" s="1" t="s">
        <v>15127</v>
      </c>
      <c r="B458" s="1" t="s">
        <v>15227</v>
      </c>
      <c r="C458" s="1" t="s">
        <v>15274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53</v>
      </c>
      <c r="I458" s="1" t="s">
        <v>84</v>
      </c>
      <c r="J458" s="1" t="s">
        <v>130</v>
      </c>
      <c r="K458" s="1" t="s">
        <v>15275</v>
      </c>
      <c r="L458" s="1"/>
      <c r="M458" s="20">
        <f t="shared" si="7"/>
        <v>1</v>
      </c>
    </row>
    <row r="459" spans="1:13" ht="20.100000000000001" customHeight="1" x14ac:dyDescent="0.15">
      <c r="A459" s="1" t="s">
        <v>15127</v>
      </c>
      <c r="B459" s="1" t="s">
        <v>15227</v>
      </c>
      <c r="C459" s="1" t="s">
        <v>15276</v>
      </c>
      <c r="D459" s="1" t="s">
        <v>50</v>
      </c>
      <c r="E459" s="1" t="s">
        <v>51</v>
      </c>
      <c r="F459" s="1" t="s">
        <v>51</v>
      </c>
      <c r="G459" s="1" t="s">
        <v>52</v>
      </c>
      <c r="H459" s="1" t="s">
        <v>53</v>
      </c>
      <c r="I459" s="1" t="s">
        <v>84</v>
      </c>
      <c r="J459" s="1" t="s">
        <v>130</v>
      </c>
      <c r="K459" s="1" t="s">
        <v>15277</v>
      </c>
      <c r="L459" s="1"/>
      <c r="M459" s="20">
        <f t="shared" si="7"/>
        <v>1</v>
      </c>
    </row>
    <row r="460" spans="1:13" ht="20.100000000000001" customHeight="1" x14ac:dyDescent="0.15">
      <c r="A460" s="1" t="s">
        <v>15127</v>
      </c>
      <c r="B460" s="1" t="s">
        <v>15227</v>
      </c>
      <c r="C460" s="1" t="s">
        <v>27199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27200</v>
      </c>
      <c r="I460" s="1" t="s">
        <v>84</v>
      </c>
      <c r="J460" s="1" t="s">
        <v>27201</v>
      </c>
      <c r="K460" s="1" t="s">
        <v>27202</v>
      </c>
      <c r="L460" s="1"/>
      <c r="M460" s="20">
        <f t="shared" ref="M460" si="8">IF(F460="○",1,0)</f>
        <v>1</v>
      </c>
    </row>
    <row r="461" spans="1:13" ht="20.100000000000001" customHeight="1" x14ac:dyDescent="0.15">
      <c r="A461" s="1" t="s">
        <v>15127</v>
      </c>
      <c r="B461" s="1" t="s">
        <v>15227</v>
      </c>
      <c r="C461" s="1" t="s">
        <v>15278</v>
      </c>
      <c r="D461" s="1" t="s">
        <v>78</v>
      </c>
      <c r="E461" s="1" t="s">
        <v>51</v>
      </c>
      <c r="F461" s="1" t="s">
        <v>179</v>
      </c>
      <c r="G461" s="1" t="s">
        <v>82</v>
      </c>
      <c r="H461" s="1" t="s">
        <v>212</v>
      </c>
      <c r="I461" s="1" t="s">
        <v>7857</v>
      </c>
      <c r="J461" s="1" t="s">
        <v>122</v>
      </c>
      <c r="K461" s="1" t="s">
        <v>15279</v>
      </c>
      <c r="L461" s="1"/>
      <c r="M461" s="20">
        <f t="shared" si="7"/>
        <v>0</v>
      </c>
    </row>
    <row r="462" spans="1:13" ht="20.100000000000001" customHeight="1" x14ac:dyDescent="0.15">
      <c r="A462" s="1" t="s">
        <v>15127</v>
      </c>
      <c r="B462" s="1" t="s">
        <v>15227</v>
      </c>
      <c r="C462" s="1" t="s">
        <v>15280</v>
      </c>
      <c r="D462" s="1" t="s">
        <v>78</v>
      </c>
      <c r="E462" s="1" t="s">
        <v>51</v>
      </c>
      <c r="F462" s="1" t="s">
        <v>179</v>
      </c>
      <c r="G462" s="1" t="s">
        <v>82</v>
      </c>
      <c r="H462" s="1" t="s">
        <v>212</v>
      </c>
      <c r="I462" s="1" t="s">
        <v>7857</v>
      </c>
      <c r="J462" s="1" t="s">
        <v>122</v>
      </c>
      <c r="K462" s="1" t="s">
        <v>15281</v>
      </c>
      <c r="L462" s="1"/>
      <c r="M462" s="20">
        <f t="shared" si="7"/>
        <v>0</v>
      </c>
    </row>
    <row r="463" spans="1:13" ht="20.100000000000001" customHeight="1" x14ac:dyDescent="0.15">
      <c r="A463" s="1" t="s">
        <v>15127</v>
      </c>
      <c r="B463" s="1" t="s">
        <v>15227</v>
      </c>
      <c r="C463" s="1" t="s">
        <v>15282</v>
      </c>
      <c r="D463" s="1" t="s">
        <v>78</v>
      </c>
      <c r="E463" s="1" t="s">
        <v>51</v>
      </c>
      <c r="F463" s="1" t="s">
        <v>51</v>
      </c>
      <c r="G463" s="1" t="s">
        <v>52</v>
      </c>
      <c r="H463" s="1" t="s">
        <v>121</v>
      </c>
      <c r="I463" s="1" t="s">
        <v>84</v>
      </c>
      <c r="J463" s="1" t="s">
        <v>122</v>
      </c>
      <c r="K463" s="1" t="s">
        <v>15283</v>
      </c>
      <c r="L463" s="1"/>
      <c r="M463" s="20">
        <f t="shared" si="7"/>
        <v>1</v>
      </c>
    </row>
    <row r="464" spans="1:13" ht="20.100000000000001" customHeight="1" x14ac:dyDescent="0.15">
      <c r="A464" s="1" t="s">
        <v>15127</v>
      </c>
      <c r="B464" s="1" t="s">
        <v>15227</v>
      </c>
      <c r="C464" s="1" t="s">
        <v>15284</v>
      </c>
      <c r="D464" s="1" t="s">
        <v>78</v>
      </c>
      <c r="E464" s="1" t="s">
        <v>51</v>
      </c>
      <c r="F464" s="1" t="s">
        <v>51</v>
      </c>
      <c r="G464" s="1" t="s">
        <v>52</v>
      </c>
      <c r="H464" s="1" t="s">
        <v>121</v>
      </c>
      <c r="I464" s="1" t="s">
        <v>84</v>
      </c>
      <c r="J464" s="1" t="s">
        <v>122</v>
      </c>
      <c r="K464" s="1" t="s">
        <v>15285</v>
      </c>
      <c r="L464" s="1"/>
      <c r="M464" s="20">
        <f t="shared" si="7"/>
        <v>1</v>
      </c>
    </row>
    <row r="465" spans="1:13" ht="20.100000000000001" customHeight="1" x14ac:dyDescent="0.15">
      <c r="A465" s="1" t="s">
        <v>15127</v>
      </c>
      <c r="B465" s="1" t="s">
        <v>15227</v>
      </c>
      <c r="C465" s="1" t="s">
        <v>15286</v>
      </c>
      <c r="D465" s="1" t="s">
        <v>78</v>
      </c>
      <c r="E465" s="1" t="s">
        <v>51</v>
      </c>
      <c r="F465" s="1" t="s">
        <v>51</v>
      </c>
      <c r="G465" s="1" t="s">
        <v>52</v>
      </c>
      <c r="H465" s="1" t="s">
        <v>53</v>
      </c>
      <c r="I465" s="1" t="s">
        <v>84</v>
      </c>
      <c r="J465" s="1" t="s">
        <v>130</v>
      </c>
      <c r="K465" s="1" t="s">
        <v>15287</v>
      </c>
      <c r="L465" s="1"/>
      <c r="M465" s="20">
        <f t="shared" si="7"/>
        <v>1</v>
      </c>
    </row>
    <row r="466" spans="1:13" ht="20.100000000000001" customHeight="1" x14ac:dyDescent="0.15">
      <c r="A466" s="1" t="s">
        <v>15127</v>
      </c>
      <c r="B466" s="1" t="s">
        <v>15227</v>
      </c>
      <c r="C466" s="1" t="s">
        <v>15288</v>
      </c>
      <c r="D466" s="1" t="s">
        <v>78</v>
      </c>
      <c r="E466" s="1" t="s">
        <v>51</v>
      </c>
      <c r="F466" s="1" t="s">
        <v>51</v>
      </c>
      <c r="G466" s="1" t="s">
        <v>52</v>
      </c>
      <c r="H466" s="1" t="s">
        <v>121</v>
      </c>
      <c r="I466" s="1" t="s">
        <v>84</v>
      </c>
      <c r="J466" s="1" t="s">
        <v>122</v>
      </c>
      <c r="K466" s="1" t="s">
        <v>15289</v>
      </c>
      <c r="L466" s="1"/>
      <c r="M466" s="20">
        <f t="shared" si="7"/>
        <v>1</v>
      </c>
    </row>
    <row r="467" spans="1:13" ht="20.100000000000001" customHeight="1" x14ac:dyDescent="0.15">
      <c r="A467" s="1" t="s">
        <v>15127</v>
      </c>
      <c r="B467" s="1" t="s">
        <v>15227</v>
      </c>
      <c r="C467" s="1" t="s">
        <v>15290</v>
      </c>
      <c r="D467" s="1" t="s">
        <v>78</v>
      </c>
      <c r="E467" s="1" t="s">
        <v>51</v>
      </c>
      <c r="F467" s="1" t="s">
        <v>51</v>
      </c>
      <c r="G467" s="1" t="s">
        <v>52</v>
      </c>
      <c r="H467" s="1" t="s">
        <v>121</v>
      </c>
      <c r="I467" s="1" t="s">
        <v>84</v>
      </c>
      <c r="J467" s="1" t="s">
        <v>122</v>
      </c>
      <c r="K467" s="1" t="s">
        <v>15291</v>
      </c>
      <c r="L467" s="1"/>
      <c r="M467" s="20">
        <f t="shared" si="7"/>
        <v>1</v>
      </c>
    </row>
    <row r="468" spans="1:13" ht="20.100000000000001" customHeight="1" x14ac:dyDescent="0.15">
      <c r="A468" s="1" t="s">
        <v>15127</v>
      </c>
      <c r="B468" s="1" t="s">
        <v>15227</v>
      </c>
      <c r="C468" s="1" t="s">
        <v>15292</v>
      </c>
      <c r="D468" s="1" t="s">
        <v>78</v>
      </c>
      <c r="E468" s="1" t="s">
        <v>51</v>
      </c>
      <c r="F468" s="1" t="s">
        <v>51</v>
      </c>
      <c r="G468" s="1" t="s">
        <v>52</v>
      </c>
      <c r="H468" s="1" t="s">
        <v>121</v>
      </c>
      <c r="I468" s="1" t="s">
        <v>84</v>
      </c>
      <c r="J468" s="1" t="s">
        <v>122</v>
      </c>
      <c r="K468" s="1" t="s">
        <v>15293</v>
      </c>
      <c r="L468" s="1"/>
      <c r="M468" s="20">
        <f t="shared" si="7"/>
        <v>1</v>
      </c>
    </row>
    <row r="469" spans="1:13" ht="20.100000000000001" customHeight="1" x14ac:dyDescent="0.15">
      <c r="A469" s="1" t="s">
        <v>15127</v>
      </c>
      <c r="B469" s="1" t="s">
        <v>15227</v>
      </c>
      <c r="C469" s="1" t="s">
        <v>15294</v>
      </c>
      <c r="D469" s="1" t="s">
        <v>78</v>
      </c>
      <c r="E469" s="1" t="s">
        <v>51</v>
      </c>
      <c r="F469" s="1" t="s">
        <v>51</v>
      </c>
      <c r="G469" s="1" t="s">
        <v>52</v>
      </c>
      <c r="H469" s="1" t="s">
        <v>53</v>
      </c>
      <c r="I469" s="1" t="s">
        <v>84</v>
      </c>
      <c r="J469" s="1" t="s">
        <v>130</v>
      </c>
      <c r="K469" s="1" t="s">
        <v>15295</v>
      </c>
      <c r="L469" s="1"/>
      <c r="M469" s="20">
        <f t="shared" si="7"/>
        <v>1</v>
      </c>
    </row>
    <row r="470" spans="1:13" ht="20.100000000000001" customHeight="1" x14ac:dyDescent="0.15">
      <c r="A470" s="1" t="s">
        <v>15127</v>
      </c>
      <c r="B470" s="1" t="s">
        <v>15227</v>
      </c>
      <c r="C470" s="1" t="s">
        <v>15296</v>
      </c>
      <c r="D470" s="1" t="s">
        <v>78</v>
      </c>
      <c r="E470" s="1" t="s">
        <v>51</v>
      </c>
      <c r="F470" s="1" t="s">
        <v>51</v>
      </c>
      <c r="G470" s="1" t="s">
        <v>52</v>
      </c>
      <c r="H470" s="1" t="s">
        <v>53</v>
      </c>
      <c r="I470" s="1" t="s">
        <v>84</v>
      </c>
      <c r="J470" s="1" t="s">
        <v>130</v>
      </c>
      <c r="K470" s="1" t="s">
        <v>15297</v>
      </c>
      <c r="L470" s="1"/>
      <c r="M470" s="20">
        <f t="shared" si="7"/>
        <v>1</v>
      </c>
    </row>
    <row r="471" spans="1:13" ht="20.100000000000001" customHeight="1" x14ac:dyDescent="0.15">
      <c r="A471" s="1" t="s">
        <v>15127</v>
      </c>
      <c r="B471" s="1" t="s">
        <v>15227</v>
      </c>
      <c r="C471" s="1" t="s">
        <v>15298</v>
      </c>
      <c r="D471" s="1" t="s">
        <v>78</v>
      </c>
      <c r="E471" s="1" t="s">
        <v>51</v>
      </c>
      <c r="F471" s="1" t="s">
        <v>51</v>
      </c>
      <c r="G471" s="1" t="s">
        <v>52</v>
      </c>
      <c r="H471" s="1" t="s">
        <v>53</v>
      </c>
      <c r="I471" s="1" t="s">
        <v>84</v>
      </c>
      <c r="J471" s="1" t="s">
        <v>130</v>
      </c>
      <c r="K471" s="1" t="s">
        <v>15299</v>
      </c>
      <c r="L471" s="1"/>
      <c r="M471" s="20">
        <f t="shared" si="7"/>
        <v>1</v>
      </c>
    </row>
    <row r="472" spans="1:13" ht="20.100000000000001" customHeight="1" x14ac:dyDescent="0.15">
      <c r="A472" s="1" t="s">
        <v>15127</v>
      </c>
      <c r="B472" s="1" t="s">
        <v>15227</v>
      </c>
      <c r="C472" s="1" t="s">
        <v>15300</v>
      </c>
      <c r="D472" s="1" t="s">
        <v>78</v>
      </c>
      <c r="E472" s="1" t="s">
        <v>51</v>
      </c>
      <c r="F472" s="1" t="s">
        <v>51</v>
      </c>
      <c r="G472" s="1" t="s">
        <v>52</v>
      </c>
      <c r="H472" s="1" t="s">
        <v>53</v>
      </c>
      <c r="I472" s="1" t="s">
        <v>84</v>
      </c>
      <c r="J472" s="1" t="s">
        <v>130</v>
      </c>
      <c r="K472" s="1" t="s">
        <v>15301</v>
      </c>
      <c r="L472" s="1"/>
      <c r="M472" s="20">
        <f t="shared" si="7"/>
        <v>1</v>
      </c>
    </row>
    <row r="473" spans="1:13" ht="20.100000000000001" customHeight="1" x14ac:dyDescent="0.15">
      <c r="A473" s="1" t="s">
        <v>15302</v>
      </c>
      <c r="B473" s="1" t="s">
        <v>15303</v>
      </c>
      <c r="C473" s="1" t="s">
        <v>15304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53</v>
      </c>
      <c r="I473" s="1" t="s">
        <v>84</v>
      </c>
      <c r="J473" s="1" t="s">
        <v>130</v>
      </c>
      <c r="K473" s="1" t="s">
        <v>15305</v>
      </c>
      <c r="L473" s="1"/>
      <c r="M473" s="20">
        <f t="shared" si="7"/>
        <v>1</v>
      </c>
    </row>
    <row r="474" spans="1:13" ht="20.100000000000001" customHeight="1" x14ac:dyDescent="0.15">
      <c r="A474" s="1" t="s">
        <v>15302</v>
      </c>
      <c r="B474" s="1" t="s">
        <v>15303</v>
      </c>
      <c r="C474" s="1" t="s">
        <v>15306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84</v>
      </c>
      <c r="J474" s="1" t="s">
        <v>130</v>
      </c>
      <c r="K474" s="1" t="s">
        <v>15307</v>
      </c>
      <c r="L474" s="1"/>
      <c r="M474" s="20">
        <f t="shared" si="7"/>
        <v>1</v>
      </c>
    </row>
    <row r="475" spans="1:13" ht="20.100000000000001" customHeight="1" x14ac:dyDescent="0.15">
      <c r="A475" s="1" t="s">
        <v>15302</v>
      </c>
      <c r="B475" s="1" t="s">
        <v>15303</v>
      </c>
      <c r="C475" s="1" t="s">
        <v>15308</v>
      </c>
      <c r="D475" s="1" t="s">
        <v>50</v>
      </c>
      <c r="E475" s="1" t="s">
        <v>51</v>
      </c>
      <c r="F475" s="1" t="s">
        <v>51</v>
      </c>
      <c r="G475" s="1" t="s">
        <v>52</v>
      </c>
      <c r="H475" s="1" t="s">
        <v>53</v>
      </c>
      <c r="I475" s="1" t="s">
        <v>84</v>
      </c>
      <c r="J475" s="1" t="s">
        <v>130</v>
      </c>
      <c r="K475" s="1" t="s">
        <v>15309</v>
      </c>
      <c r="L475" s="1"/>
      <c r="M475" s="20">
        <f t="shared" si="7"/>
        <v>1</v>
      </c>
    </row>
    <row r="476" spans="1:13" ht="20.100000000000001" customHeight="1" x14ac:dyDescent="0.15">
      <c r="A476" s="1" t="s">
        <v>15302</v>
      </c>
      <c r="B476" s="1" t="s">
        <v>15303</v>
      </c>
      <c r="C476" s="1" t="s">
        <v>15310</v>
      </c>
      <c r="D476" s="1" t="s">
        <v>78</v>
      </c>
      <c r="E476" s="1" t="s">
        <v>51</v>
      </c>
      <c r="F476" s="1" t="s">
        <v>51</v>
      </c>
      <c r="G476" s="1" t="s">
        <v>52</v>
      </c>
      <c r="H476" s="1" t="s">
        <v>53</v>
      </c>
      <c r="I476" s="1" t="s">
        <v>84</v>
      </c>
      <c r="J476" s="1" t="s">
        <v>130</v>
      </c>
      <c r="K476" s="1" t="s">
        <v>15311</v>
      </c>
      <c r="L476" s="1"/>
      <c r="M476" s="20">
        <f t="shared" si="7"/>
        <v>1</v>
      </c>
    </row>
    <row r="477" spans="1:13" ht="20.100000000000001" customHeight="1" x14ac:dyDescent="0.15">
      <c r="A477" s="1" t="s">
        <v>15302</v>
      </c>
      <c r="B477" s="1" t="s">
        <v>15303</v>
      </c>
      <c r="C477" s="1" t="s">
        <v>15312</v>
      </c>
      <c r="D477" s="1" t="s">
        <v>78</v>
      </c>
      <c r="E477" s="1" t="s">
        <v>51</v>
      </c>
      <c r="F477" s="1" t="s">
        <v>179</v>
      </c>
      <c r="G477" s="1" t="s">
        <v>82</v>
      </c>
      <c r="H477" s="1" t="s">
        <v>212</v>
      </c>
      <c r="I477" s="1" t="s">
        <v>181</v>
      </c>
      <c r="J477" s="1" t="s">
        <v>1137</v>
      </c>
      <c r="K477" s="1" t="s">
        <v>15313</v>
      </c>
      <c r="L477" s="1"/>
      <c r="M477" s="20">
        <f t="shared" si="7"/>
        <v>0</v>
      </c>
    </row>
    <row r="478" spans="1:13" ht="20.100000000000001" customHeight="1" x14ac:dyDescent="0.15">
      <c r="A478" s="1" t="s">
        <v>15302</v>
      </c>
      <c r="B478" s="1" t="s">
        <v>15303</v>
      </c>
      <c r="C478" s="1" t="s">
        <v>15314</v>
      </c>
      <c r="D478" s="1" t="s">
        <v>78</v>
      </c>
      <c r="E478" s="1" t="s">
        <v>51</v>
      </c>
      <c r="F478" s="1" t="s">
        <v>179</v>
      </c>
      <c r="G478" s="1" t="s">
        <v>82</v>
      </c>
      <c r="H478" s="1" t="s">
        <v>212</v>
      </c>
      <c r="I478" s="1" t="s">
        <v>181</v>
      </c>
      <c r="J478" s="1" t="s">
        <v>1137</v>
      </c>
      <c r="K478" s="1" t="s">
        <v>15315</v>
      </c>
      <c r="L478" s="1"/>
      <c r="M478" s="20">
        <f t="shared" si="7"/>
        <v>0</v>
      </c>
    </row>
    <row r="479" spans="1:13" ht="20.100000000000001" customHeight="1" x14ac:dyDescent="0.15">
      <c r="A479" s="1" t="s">
        <v>15302</v>
      </c>
      <c r="B479" s="1" t="s">
        <v>15303</v>
      </c>
      <c r="C479" s="1" t="s">
        <v>15316</v>
      </c>
      <c r="D479" s="1" t="s">
        <v>78</v>
      </c>
      <c r="E479" s="1" t="s">
        <v>51</v>
      </c>
      <c r="F479" s="1" t="s">
        <v>51</v>
      </c>
      <c r="G479" s="1" t="s">
        <v>52</v>
      </c>
      <c r="H479" s="1" t="s">
        <v>121</v>
      </c>
      <c r="I479" s="1" t="s">
        <v>84</v>
      </c>
      <c r="J479" s="1" t="s">
        <v>122</v>
      </c>
      <c r="K479" s="1" t="s">
        <v>15317</v>
      </c>
      <c r="L479" s="1"/>
      <c r="M479" s="20">
        <f t="shared" si="7"/>
        <v>1</v>
      </c>
    </row>
    <row r="480" spans="1:13" ht="20.100000000000001" customHeight="1" x14ac:dyDescent="0.15">
      <c r="A480" s="1" t="s">
        <v>15302</v>
      </c>
      <c r="B480" s="1" t="s">
        <v>15303</v>
      </c>
      <c r="C480" s="1" t="s">
        <v>15318</v>
      </c>
      <c r="D480" s="1" t="s">
        <v>78</v>
      </c>
      <c r="E480" s="1" t="s">
        <v>51</v>
      </c>
      <c r="F480" s="1" t="s">
        <v>51</v>
      </c>
      <c r="G480" s="1" t="s">
        <v>52</v>
      </c>
      <c r="H480" s="1" t="s">
        <v>53</v>
      </c>
      <c r="I480" s="1" t="s">
        <v>84</v>
      </c>
      <c r="J480" s="1" t="s">
        <v>130</v>
      </c>
      <c r="K480" s="1" t="s">
        <v>15319</v>
      </c>
      <c r="L480" s="1"/>
      <c r="M480" s="20">
        <f t="shared" si="7"/>
        <v>1</v>
      </c>
    </row>
    <row r="481" spans="1:13" ht="20.100000000000001" customHeight="1" x14ac:dyDescent="0.15">
      <c r="A481" s="1" t="s">
        <v>15302</v>
      </c>
      <c r="B481" s="1" t="s">
        <v>15303</v>
      </c>
      <c r="C481" s="1" t="s">
        <v>15320</v>
      </c>
      <c r="D481" s="1" t="s">
        <v>78</v>
      </c>
      <c r="E481" s="1" t="s">
        <v>51</v>
      </c>
      <c r="F481" s="1" t="s">
        <v>179</v>
      </c>
      <c r="G481" s="1" t="s">
        <v>82</v>
      </c>
      <c r="H481" s="1" t="s">
        <v>83</v>
      </c>
      <c r="I481" s="1" t="s">
        <v>84</v>
      </c>
      <c r="J481" s="1" t="s">
        <v>1137</v>
      </c>
      <c r="K481" s="1" t="s">
        <v>15321</v>
      </c>
      <c r="L481" s="1"/>
      <c r="M481" s="20">
        <f t="shared" si="7"/>
        <v>0</v>
      </c>
    </row>
    <row r="482" spans="1:13" ht="20.100000000000001" customHeight="1" x14ac:dyDescent="0.15">
      <c r="A482" s="1" t="s">
        <v>15302</v>
      </c>
      <c r="B482" s="1" t="s">
        <v>15322</v>
      </c>
      <c r="C482" s="1" t="s">
        <v>15323</v>
      </c>
      <c r="D482" s="1" t="s">
        <v>50</v>
      </c>
      <c r="E482" s="1" t="s">
        <v>51</v>
      </c>
      <c r="F482" s="1" t="s">
        <v>51</v>
      </c>
      <c r="G482" s="1" t="s">
        <v>52</v>
      </c>
      <c r="H482" s="1" t="s">
        <v>53</v>
      </c>
      <c r="I482" s="1" t="s">
        <v>84</v>
      </c>
      <c r="J482" s="1" t="s">
        <v>130</v>
      </c>
      <c r="K482" s="1" t="s">
        <v>15324</v>
      </c>
      <c r="L482" s="1"/>
      <c r="M482" s="20">
        <f t="shared" si="7"/>
        <v>1</v>
      </c>
    </row>
    <row r="483" spans="1:13" ht="20.100000000000001" customHeight="1" x14ac:dyDescent="0.15">
      <c r="A483" s="1" t="s">
        <v>15302</v>
      </c>
      <c r="B483" s="1" t="s">
        <v>15322</v>
      </c>
      <c r="C483" s="1" t="s">
        <v>15325</v>
      </c>
      <c r="D483" s="1" t="s">
        <v>78</v>
      </c>
      <c r="E483" s="1" t="s">
        <v>51</v>
      </c>
      <c r="F483" s="1" t="s">
        <v>51</v>
      </c>
      <c r="G483" s="1" t="s">
        <v>52</v>
      </c>
      <c r="H483" s="1" t="s">
        <v>53</v>
      </c>
      <c r="I483" s="1" t="s">
        <v>84</v>
      </c>
      <c r="J483" s="1" t="s">
        <v>130</v>
      </c>
      <c r="K483" s="1" t="s">
        <v>15326</v>
      </c>
      <c r="L483" s="1"/>
      <c r="M483" s="20">
        <f t="shared" si="7"/>
        <v>1</v>
      </c>
    </row>
    <row r="484" spans="1:13" ht="20.100000000000001" customHeight="1" x14ac:dyDescent="0.15">
      <c r="A484" s="1" t="s">
        <v>15302</v>
      </c>
      <c r="B484" s="1" t="s">
        <v>15327</v>
      </c>
      <c r="C484" s="1" t="s">
        <v>15328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84</v>
      </c>
      <c r="J484" s="1" t="s">
        <v>130</v>
      </c>
      <c r="K484" s="1" t="s">
        <v>15329</v>
      </c>
      <c r="L484" s="1"/>
      <c r="M484" s="20">
        <f t="shared" si="7"/>
        <v>1</v>
      </c>
    </row>
    <row r="485" spans="1:13" ht="20.100000000000001" customHeight="1" x14ac:dyDescent="0.15">
      <c r="A485" s="1" t="s">
        <v>15302</v>
      </c>
      <c r="B485" s="1" t="s">
        <v>15327</v>
      </c>
      <c r="C485" s="1" t="s">
        <v>15330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84</v>
      </c>
      <c r="J485" s="1" t="s">
        <v>130</v>
      </c>
      <c r="K485" s="1" t="s">
        <v>15331</v>
      </c>
      <c r="L485" s="1"/>
      <c r="M485" s="20">
        <f t="shared" si="7"/>
        <v>1</v>
      </c>
    </row>
    <row r="486" spans="1:13" ht="20.100000000000001" customHeight="1" x14ac:dyDescent="0.15">
      <c r="A486" s="1" t="s">
        <v>15302</v>
      </c>
      <c r="B486" s="1" t="s">
        <v>15327</v>
      </c>
      <c r="C486" s="1" t="s">
        <v>15332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84</v>
      </c>
      <c r="J486" s="1" t="s">
        <v>130</v>
      </c>
      <c r="K486" s="1" t="s">
        <v>15333</v>
      </c>
      <c r="L486" s="1"/>
      <c r="M486" s="20">
        <f t="shared" si="7"/>
        <v>1</v>
      </c>
    </row>
    <row r="487" spans="1:13" ht="20.100000000000001" customHeight="1" x14ac:dyDescent="0.15">
      <c r="A487" s="1" t="s">
        <v>15302</v>
      </c>
      <c r="B487" s="1" t="s">
        <v>15327</v>
      </c>
      <c r="C487" s="1" t="s">
        <v>15334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53</v>
      </c>
      <c r="I487" s="1" t="s">
        <v>84</v>
      </c>
      <c r="J487" s="1" t="s">
        <v>130</v>
      </c>
      <c r="K487" s="1" t="s">
        <v>15335</v>
      </c>
      <c r="L487" s="1"/>
      <c r="M487" s="20">
        <f t="shared" si="7"/>
        <v>1</v>
      </c>
    </row>
    <row r="488" spans="1:13" ht="20.100000000000001" customHeight="1" x14ac:dyDescent="0.15">
      <c r="A488" s="1" t="s">
        <v>15302</v>
      </c>
      <c r="B488" s="1" t="s">
        <v>15327</v>
      </c>
      <c r="C488" s="1" t="s">
        <v>15336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53</v>
      </c>
      <c r="I488" s="1" t="s">
        <v>84</v>
      </c>
      <c r="J488" s="1" t="s">
        <v>130</v>
      </c>
      <c r="K488" s="1" t="s">
        <v>15337</v>
      </c>
      <c r="L488" s="1"/>
      <c r="M488" s="20">
        <f t="shared" si="7"/>
        <v>1</v>
      </c>
    </row>
    <row r="489" spans="1:13" ht="20.100000000000001" customHeight="1" x14ac:dyDescent="0.15">
      <c r="A489" s="1" t="s">
        <v>15302</v>
      </c>
      <c r="B489" s="1" t="s">
        <v>15327</v>
      </c>
      <c r="C489" s="1" t="s">
        <v>15338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84</v>
      </c>
      <c r="J489" s="1" t="s">
        <v>130</v>
      </c>
      <c r="K489" s="1" t="s">
        <v>15339</v>
      </c>
      <c r="L489" s="1"/>
      <c r="M489" s="20">
        <f t="shared" si="7"/>
        <v>1</v>
      </c>
    </row>
    <row r="490" spans="1:13" ht="20.100000000000001" customHeight="1" x14ac:dyDescent="0.15">
      <c r="A490" s="1" t="s">
        <v>15302</v>
      </c>
      <c r="B490" s="1" t="s">
        <v>15327</v>
      </c>
      <c r="C490" s="1" t="s">
        <v>15340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53</v>
      </c>
      <c r="I490" s="1" t="s">
        <v>84</v>
      </c>
      <c r="J490" s="1" t="s">
        <v>130</v>
      </c>
      <c r="K490" s="1" t="s">
        <v>15341</v>
      </c>
      <c r="L490" s="1"/>
      <c r="M490" s="20">
        <f t="shared" si="7"/>
        <v>1</v>
      </c>
    </row>
    <row r="491" spans="1:13" ht="20.100000000000001" customHeight="1" x14ac:dyDescent="0.15">
      <c r="A491" s="1" t="s">
        <v>15302</v>
      </c>
      <c r="B491" s="1" t="s">
        <v>15327</v>
      </c>
      <c r="C491" s="1" t="s">
        <v>15342</v>
      </c>
      <c r="D491" s="1" t="s">
        <v>78</v>
      </c>
      <c r="E491" s="1" t="s">
        <v>51</v>
      </c>
      <c r="F491" s="1" t="s">
        <v>51</v>
      </c>
      <c r="G491" s="1" t="s">
        <v>52</v>
      </c>
      <c r="H491" s="1" t="s">
        <v>53</v>
      </c>
      <c r="I491" s="1" t="s">
        <v>84</v>
      </c>
      <c r="J491" s="1" t="s">
        <v>130</v>
      </c>
      <c r="K491" s="1" t="s">
        <v>15343</v>
      </c>
      <c r="L491" s="1"/>
      <c r="M491" s="20">
        <f t="shared" si="7"/>
        <v>1</v>
      </c>
    </row>
    <row r="492" spans="1:13" ht="20.100000000000001" customHeight="1" x14ac:dyDescent="0.15">
      <c r="A492" s="1" t="s">
        <v>15302</v>
      </c>
      <c r="B492" s="1" t="s">
        <v>15327</v>
      </c>
      <c r="C492" s="1" t="s">
        <v>15344</v>
      </c>
      <c r="D492" s="1" t="s">
        <v>78</v>
      </c>
      <c r="E492" s="1" t="s">
        <v>51</v>
      </c>
      <c r="F492" s="1" t="s">
        <v>51</v>
      </c>
      <c r="G492" s="1" t="s">
        <v>52</v>
      </c>
      <c r="H492" s="1" t="s">
        <v>53</v>
      </c>
      <c r="I492" s="1" t="s">
        <v>84</v>
      </c>
      <c r="J492" s="1" t="s">
        <v>130</v>
      </c>
      <c r="K492" s="1" t="s">
        <v>15345</v>
      </c>
      <c r="L492" s="1"/>
      <c r="M492" s="20">
        <f t="shared" si="7"/>
        <v>1</v>
      </c>
    </row>
    <row r="493" spans="1:13" ht="20.100000000000001" customHeight="1" x14ac:dyDescent="0.15">
      <c r="A493" s="1" t="s">
        <v>15302</v>
      </c>
      <c r="B493" s="1" t="s">
        <v>15327</v>
      </c>
      <c r="C493" s="1" t="s">
        <v>15346</v>
      </c>
      <c r="D493" s="1" t="s">
        <v>78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84</v>
      </c>
      <c r="J493" s="1" t="s">
        <v>130</v>
      </c>
      <c r="K493" s="1" t="s">
        <v>15347</v>
      </c>
      <c r="L493" s="1"/>
      <c r="M493" s="20">
        <f t="shared" si="7"/>
        <v>1</v>
      </c>
    </row>
    <row r="494" spans="1:13" ht="20.100000000000001" customHeight="1" x14ac:dyDescent="0.15">
      <c r="A494" s="1" t="s">
        <v>15302</v>
      </c>
      <c r="B494" s="1" t="s">
        <v>15327</v>
      </c>
      <c r="C494" s="1" t="s">
        <v>15348</v>
      </c>
      <c r="D494" s="1" t="s">
        <v>78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84</v>
      </c>
      <c r="J494" s="1" t="s">
        <v>130</v>
      </c>
      <c r="K494" s="1" t="s">
        <v>15349</v>
      </c>
      <c r="L494" s="1"/>
      <c r="M494" s="20">
        <f t="shared" ref="M494:M557" si="9">IF(F494="○",1,0)</f>
        <v>1</v>
      </c>
    </row>
    <row r="495" spans="1:13" ht="20.100000000000001" customHeight="1" x14ac:dyDescent="0.15">
      <c r="A495" s="1" t="s">
        <v>15302</v>
      </c>
      <c r="B495" s="1" t="s">
        <v>15327</v>
      </c>
      <c r="C495" s="1" t="s">
        <v>15350</v>
      </c>
      <c r="D495" s="1" t="s">
        <v>78</v>
      </c>
      <c r="E495" s="1" t="s">
        <v>51</v>
      </c>
      <c r="F495" s="1" t="s">
        <v>179</v>
      </c>
      <c r="G495" s="1" t="s">
        <v>82</v>
      </c>
      <c r="H495" s="1" t="s">
        <v>83</v>
      </c>
      <c r="I495" s="1" t="s">
        <v>84</v>
      </c>
      <c r="J495" s="1" t="s">
        <v>1137</v>
      </c>
      <c r="K495" s="1" t="s">
        <v>15351</v>
      </c>
      <c r="L495" s="1"/>
      <c r="M495" s="20">
        <f t="shared" si="9"/>
        <v>0</v>
      </c>
    </row>
    <row r="496" spans="1:13" ht="20.100000000000001" customHeight="1" x14ac:dyDescent="0.15">
      <c r="A496" s="1" t="s">
        <v>15302</v>
      </c>
      <c r="B496" s="1" t="s">
        <v>15327</v>
      </c>
      <c r="C496" s="1" t="s">
        <v>15352</v>
      </c>
      <c r="D496" s="1" t="s">
        <v>78</v>
      </c>
      <c r="E496" s="1" t="s">
        <v>51</v>
      </c>
      <c r="F496" s="1" t="s">
        <v>51</v>
      </c>
      <c r="G496" s="1" t="s">
        <v>52</v>
      </c>
      <c r="H496" s="1" t="s">
        <v>53</v>
      </c>
      <c r="I496" s="1" t="s">
        <v>84</v>
      </c>
      <c r="J496" s="1" t="s">
        <v>130</v>
      </c>
      <c r="K496" s="1" t="s">
        <v>15353</v>
      </c>
      <c r="L496" s="1"/>
      <c r="M496" s="20">
        <f t="shared" si="9"/>
        <v>1</v>
      </c>
    </row>
    <row r="497" spans="1:13" ht="20.100000000000001" customHeight="1" x14ac:dyDescent="0.15">
      <c r="A497" s="1" t="s">
        <v>15302</v>
      </c>
      <c r="B497" s="1" t="s">
        <v>15327</v>
      </c>
      <c r="C497" s="1" t="s">
        <v>15354</v>
      </c>
      <c r="D497" s="1" t="s">
        <v>78</v>
      </c>
      <c r="E497" s="1" t="s">
        <v>51</v>
      </c>
      <c r="F497" s="1" t="s">
        <v>179</v>
      </c>
      <c r="G497" s="1" t="s">
        <v>82</v>
      </c>
      <c r="H497" s="1" t="s">
        <v>83</v>
      </c>
      <c r="I497" s="1" t="s">
        <v>84</v>
      </c>
      <c r="J497" s="1" t="s">
        <v>1137</v>
      </c>
      <c r="K497" s="1" t="s">
        <v>15355</v>
      </c>
      <c r="L497" s="1"/>
      <c r="M497" s="20">
        <f t="shared" si="9"/>
        <v>0</v>
      </c>
    </row>
    <row r="498" spans="1:13" ht="20.100000000000001" customHeight="1" x14ac:dyDescent="0.15">
      <c r="A498" s="1" t="s">
        <v>15302</v>
      </c>
      <c r="B498" s="1" t="s">
        <v>15356</v>
      </c>
      <c r="C498" s="1" t="s">
        <v>15357</v>
      </c>
      <c r="D498" s="1" t="s">
        <v>50</v>
      </c>
      <c r="E498" s="1" t="s">
        <v>51</v>
      </c>
      <c r="F498" s="1" t="s">
        <v>51</v>
      </c>
      <c r="G498" s="1" t="s">
        <v>52</v>
      </c>
      <c r="H498" s="1" t="s">
        <v>53</v>
      </c>
      <c r="I498" s="1" t="s">
        <v>84</v>
      </c>
      <c r="J498" s="1" t="s">
        <v>130</v>
      </c>
      <c r="K498" s="1" t="s">
        <v>15358</v>
      </c>
      <c r="L498" s="1"/>
      <c r="M498" s="20">
        <f t="shared" si="9"/>
        <v>1</v>
      </c>
    </row>
    <row r="499" spans="1:13" ht="20.100000000000001" customHeight="1" x14ac:dyDescent="0.15">
      <c r="A499" s="1" t="s">
        <v>15302</v>
      </c>
      <c r="B499" s="1" t="s">
        <v>15356</v>
      </c>
      <c r="C499" s="1" t="s">
        <v>15359</v>
      </c>
      <c r="D499" s="1" t="s">
        <v>78</v>
      </c>
      <c r="E499" s="1" t="s">
        <v>51</v>
      </c>
      <c r="F499" s="1" t="s">
        <v>81</v>
      </c>
      <c r="G499" s="1" t="s">
        <v>82</v>
      </c>
      <c r="H499" s="1" t="s">
        <v>212</v>
      </c>
      <c r="I499" s="1" t="s">
        <v>181</v>
      </c>
      <c r="J499" s="1" t="s">
        <v>1137</v>
      </c>
      <c r="K499" s="1" t="s">
        <v>15360</v>
      </c>
      <c r="L499" s="1"/>
      <c r="M499" s="20">
        <f t="shared" si="9"/>
        <v>0</v>
      </c>
    </row>
    <row r="500" spans="1:13" ht="20.100000000000001" customHeight="1" x14ac:dyDescent="0.15">
      <c r="A500" s="1" t="s">
        <v>15302</v>
      </c>
      <c r="B500" s="1" t="s">
        <v>15356</v>
      </c>
      <c r="C500" s="1" t="s">
        <v>15361</v>
      </c>
      <c r="D500" s="1" t="s">
        <v>78</v>
      </c>
      <c r="E500" s="1" t="s">
        <v>51</v>
      </c>
      <c r="F500" s="1" t="s">
        <v>51</v>
      </c>
      <c r="G500" s="1" t="s">
        <v>52</v>
      </c>
      <c r="H500" s="1" t="s">
        <v>53</v>
      </c>
      <c r="I500" s="1" t="s">
        <v>84</v>
      </c>
      <c r="J500" s="1" t="s">
        <v>130</v>
      </c>
      <c r="K500" s="1" t="s">
        <v>15362</v>
      </c>
      <c r="L500" s="1"/>
      <c r="M500" s="20">
        <f t="shared" si="9"/>
        <v>1</v>
      </c>
    </row>
    <row r="501" spans="1:13" ht="20.100000000000001" customHeight="1" x14ac:dyDescent="0.15">
      <c r="A501" s="1" t="s">
        <v>15302</v>
      </c>
      <c r="B501" s="1" t="s">
        <v>15356</v>
      </c>
      <c r="C501" s="1" t="s">
        <v>15363</v>
      </c>
      <c r="D501" s="1" t="s">
        <v>78</v>
      </c>
      <c r="E501" s="1" t="s">
        <v>51</v>
      </c>
      <c r="F501" s="1" t="s">
        <v>179</v>
      </c>
      <c r="G501" s="1" t="s">
        <v>82</v>
      </c>
      <c r="H501" s="1" t="s">
        <v>83</v>
      </c>
      <c r="I501" s="1" t="s">
        <v>84</v>
      </c>
      <c r="J501" s="1" t="s">
        <v>1137</v>
      </c>
      <c r="K501" s="1" t="s">
        <v>15364</v>
      </c>
      <c r="L501" s="1"/>
      <c r="M501" s="20">
        <f t="shared" si="9"/>
        <v>0</v>
      </c>
    </row>
    <row r="502" spans="1:13" ht="20.100000000000001" customHeight="1" x14ac:dyDescent="0.15">
      <c r="A502" s="1" t="s">
        <v>15302</v>
      </c>
      <c r="B502" s="1" t="s">
        <v>15365</v>
      </c>
      <c r="C502" s="1" t="s">
        <v>15366</v>
      </c>
      <c r="D502" s="1" t="s">
        <v>50</v>
      </c>
      <c r="E502" s="1" t="s">
        <v>51</v>
      </c>
      <c r="F502" s="1" t="s">
        <v>51</v>
      </c>
      <c r="G502" s="1" t="s">
        <v>52</v>
      </c>
      <c r="H502" s="1" t="s">
        <v>53</v>
      </c>
      <c r="I502" s="1" t="s">
        <v>84</v>
      </c>
      <c r="J502" s="1" t="s">
        <v>130</v>
      </c>
      <c r="K502" s="1" t="s">
        <v>15367</v>
      </c>
      <c r="L502" s="1"/>
      <c r="M502" s="20">
        <f t="shared" si="9"/>
        <v>1</v>
      </c>
    </row>
    <row r="503" spans="1:13" ht="20.100000000000001" customHeight="1" x14ac:dyDescent="0.15">
      <c r="A503" s="1" t="s">
        <v>15302</v>
      </c>
      <c r="B503" s="1" t="s">
        <v>15365</v>
      </c>
      <c r="C503" s="1" t="s">
        <v>15368</v>
      </c>
      <c r="D503" s="1" t="s">
        <v>78</v>
      </c>
      <c r="E503" s="1" t="s">
        <v>51</v>
      </c>
      <c r="F503" s="1" t="s">
        <v>51</v>
      </c>
      <c r="G503" s="1" t="s">
        <v>52</v>
      </c>
      <c r="H503" s="1" t="s">
        <v>121</v>
      </c>
      <c r="I503" s="1" t="s">
        <v>84</v>
      </c>
      <c r="J503" s="1" t="s">
        <v>122</v>
      </c>
      <c r="K503" s="1" t="s">
        <v>15369</v>
      </c>
      <c r="L503" s="1"/>
      <c r="M503" s="20">
        <f t="shared" si="9"/>
        <v>1</v>
      </c>
    </row>
    <row r="504" spans="1:13" ht="20.100000000000001" customHeight="1" x14ac:dyDescent="0.15">
      <c r="A504" s="1" t="s">
        <v>15302</v>
      </c>
      <c r="B504" s="1" t="s">
        <v>15365</v>
      </c>
      <c r="C504" s="1" t="s">
        <v>15370</v>
      </c>
      <c r="D504" s="1" t="s">
        <v>78</v>
      </c>
      <c r="E504" s="1" t="s">
        <v>51</v>
      </c>
      <c r="F504" s="1" t="s">
        <v>81</v>
      </c>
      <c r="G504" s="1" t="s">
        <v>82</v>
      </c>
      <c r="H504" s="1" t="s">
        <v>212</v>
      </c>
      <c r="I504" s="1" t="s">
        <v>181</v>
      </c>
      <c r="J504" s="1" t="s">
        <v>1137</v>
      </c>
      <c r="K504" s="1" t="s">
        <v>15371</v>
      </c>
      <c r="L504" s="1"/>
      <c r="M504" s="20">
        <f t="shared" si="9"/>
        <v>0</v>
      </c>
    </row>
    <row r="505" spans="1:13" ht="20.100000000000001" customHeight="1" x14ac:dyDescent="0.15">
      <c r="A505" s="1" t="s">
        <v>15302</v>
      </c>
      <c r="B505" s="1" t="s">
        <v>15365</v>
      </c>
      <c r="C505" s="1" t="s">
        <v>15372</v>
      </c>
      <c r="D505" s="1" t="s">
        <v>78</v>
      </c>
      <c r="E505" s="1" t="s">
        <v>51</v>
      </c>
      <c r="F505" s="1" t="s">
        <v>179</v>
      </c>
      <c r="G505" s="1" t="s">
        <v>82</v>
      </c>
      <c r="H505" s="1" t="s">
        <v>212</v>
      </c>
      <c r="I505" s="1" t="s">
        <v>181</v>
      </c>
      <c r="J505" s="1" t="s">
        <v>1137</v>
      </c>
      <c r="K505" s="1" t="s">
        <v>15373</v>
      </c>
      <c r="L505" s="1"/>
      <c r="M505" s="20">
        <f t="shared" si="9"/>
        <v>0</v>
      </c>
    </row>
    <row r="506" spans="1:13" ht="20.100000000000001" customHeight="1" x14ac:dyDescent="0.15">
      <c r="A506" s="1" t="s">
        <v>15302</v>
      </c>
      <c r="B506" s="1" t="s">
        <v>15365</v>
      </c>
      <c r="C506" s="1" t="s">
        <v>15374</v>
      </c>
      <c r="D506" s="1" t="s">
        <v>78</v>
      </c>
      <c r="E506" s="1" t="s">
        <v>51</v>
      </c>
      <c r="F506" s="1" t="s">
        <v>81</v>
      </c>
      <c r="G506" s="1" t="s">
        <v>82</v>
      </c>
      <c r="H506" s="1" t="s">
        <v>212</v>
      </c>
      <c r="I506" s="1" t="s">
        <v>181</v>
      </c>
      <c r="J506" s="1" t="s">
        <v>1137</v>
      </c>
      <c r="K506" s="1" t="s">
        <v>15375</v>
      </c>
      <c r="L506" s="1"/>
      <c r="M506" s="20">
        <f t="shared" si="9"/>
        <v>0</v>
      </c>
    </row>
    <row r="507" spans="1:13" ht="20.100000000000001" customHeight="1" x14ac:dyDescent="0.15">
      <c r="A507" s="1" t="s">
        <v>15302</v>
      </c>
      <c r="B507" s="1" t="s">
        <v>15365</v>
      </c>
      <c r="C507" s="1" t="s">
        <v>15376</v>
      </c>
      <c r="D507" s="1" t="s">
        <v>78</v>
      </c>
      <c r="E507" s="1" t="s">
        <v>51</v>
      </c>
      <c r="F507" s="1" t="s">
        <v>51</v>
      </c>
      <c r="G507" s="1" t="s">
        <v>52</v>
      </c>
      <c r="H507" s="1" t="s">
        <v>53</v>
      </c>
      <c r="I507" s="1" t="s">
        <v>84</v>
      </c>
      <c r="J507" s="1" t="s">
        <v>130</v>
      </c>
      <c r="K507" s="1" t="s">
        <v>15377</v>
      </c>
      <c r="L507" s="1"/>
      <c r="M507" s="20">
        <f t="shared" si="9"/>
        <v>1</v>
      </c>
    </row>
    <row r="508" spans="1:13" ht="20.100000000000001" customHeight="1" x14ac:dyDescent="0.15">
      <c r="A508" s="1" t="s">
        <v>15302</v>
      </c>
      <c r="B508" s="1" t="s">
        <v>15378</v>
      </c>
      <c r="C508" s="1" t="s">
        <v>15379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53</v>
      </c>
      <c r="I508" s="1" t="s">
        <v>84</v>
      </c>
      <c r="J508" s="1" t="s">
        <v>130</v>
      </c>
      <c r="K508" s="1" t="s">
        <v>15380</v>
      </c>
      <c r="L508" s="1"/>
      <c r="M508" s="20">
        <f t="shared" si="9"/>
        <v>1</v>
      </c>
    </row>
    <row r="509" spans="1:13" ht="20.100000000000001" customHeight="1" x14ac:dyDescent="0.15">
      <c r="A509" s="1" t="s">
        <v>15302</v>
      </c>
      <c r="B509" s="1" t="s">
        <v>15378</v>
      </c>
      <c r="C509" s="1" t="s">
        <v>15381</v>
      </c>
      <c r="D509" s="1" t="s">
        <v>78</v>
      </c>
      <c r="E509" s="1" t="s">
        <v>51</v>
      </c>
      <c r="F509" s="1" t="s">
        <v>51</v>
      </c>
      <c r="G509" s="1" t="s">
        <v>52</v>
      </c>
      <c r="H509" s="1" t="s">
        <v>53</v>
      </c>
      <c r="I509" s="1" t="s">
        <v>84</v>
      </c>
      <c r="J509" s="1" t="s">
        <v>130</v>
      </c>
      <c r="K509" s="1" t="s">
        <v>15382</v>
      </c>
      <c r="L509" s="1"/>
      <c r="M509" s="20">
        <f t="shared" si="9"/>
        <v>1</v>
      </c>
    </row>
    <row r="510" spans="1:13" ht="20.100000000000001" customHeight="1" x14ac:dyDescent="0.15">
      <c r="A510" s="1" t="s">
        <v>15302</v>
      </c>
      <c r="B510" s="1" t="s">
        <v>15378</v>
      </c>
      <c r="C510" s="1" t="s">
        <v>15383</v>
      </c>
      <c r="D510" s="1" t="s">
        <v>78</v>
      </c>
      <c r="E510" s="1" t="s">
        <v>51</v>
      </c>
      <c r="F510" s="1" t="s">
        <v>51</v>
      </c>
      <c r="G510" s="1" t="s">
        <v>52</v>
      </c>
      <c r="H510" s="1" t="s">
        <v>53</v>
      </c>
      <c r="I510" s="1" t="s">
        <v>84</v>
      </c>
      <c r="J510" s="1" t="s">
        <v>130</v>
      </c>
      <c r="K510" s="1" t="s">
        <v>15384</v>
      </c>
      <c r="L510" s="1"/>
      <c r="M510" s="20">
        <f t="shared" si="9"/>
        <v>1</v>
      </c>
    </row>
    <row r="511" spans="1:13" ht="20.100000000000001" customHeight="1" x14ac:dyDescent="0.15">
      <c r="A511" s="1" t="s">
        <v>15302</v>
      </c>
      <c r="B511" s="1" t="s">
        <v>15385</v>
      </c>
      <c r="C511" s="1" t="s">
        <v>15386</v>
      </c>
      <c r="D511" s="1" t="s">
        <v>78</v>
      </c>
      <c r="E511" s="1" t="s">
        <v>51</v>
      </c>
      <c r="F511" s="1" t="s">
        <v>51</v>
      </c>
      <c r="G511" s="1" t="s">
        <v>52</v>
      </c>
      <c r="H511" s="1" t="s">
        <v>121</v>
      </c>
      <c r="I511" s="1" t="s">
        <v>84</v>
      </c>
      <c r="J511" s="1" t="s">
        <v>122</v>
      </c>
      <c r="K511" s="1" t="s">
        <v>15387</v>
      </c>
      <c r="L511" s="1"/>
      <c r="M511" s="20">
        <f t="shared" si="9"/>
        <v>1</v>
      </c>
    </row>
    <row r="512" spans="1:13" ht="20.100000000000001" customHeight="1" x14ac:dyDescent="0.15">
      <c r="A512" s="1" t="s">
        <v>15302</v>
      </c>
      <c r="B512" s="1" t="s">
        <v>15385</v>
      </c>
      <c r="C512" s="1" t="s">
        <v>15388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121</v>
      </c>
      <c r="I512" s="1" t="s">
        <v>84</v>
      </c>
      <c r="J512" s="1" t="s">
        <v>122</v>
      </c>
      <c r="K512" s="1" t="s">
        <v>15389</v>
      </c>
      <c r="L512" s="1"/>
      <c r="M512" s="20">
        <f t="shared" si="9"/>
        <v>1</v>
      </c>
    </row>
    <row r="513" spans="1:13" ht="20.100000000000001" customHeight="1" x14ac:dyDescent="0.15">
      <c r="A513" s="1" t="s">
        <v>15302</v>
      </c>
      <c r="B513" s="1" t="s">
        <v>15385</v>
      </c>
      <c r="C513" s="1" t="s">
        <v>15390</v>
      </c>
      <c r="D513" s="1" t="s">
        <v>78</v>
      </c>
      <c r="E513" s="1" t="s">
        <v>51</v>
      </c>
      <c r="F513" s="1" t="s">
        <v>51</v>
      </c>
      <c r="G513" s="1" t="s">
        <v>52</v>
      </c>
      <c r="H513" s="1" t="s">
        <v>121</v>
      </c>
      <c r="I513" s="1" t="s">
        <v>84</v>
      </c>
      <c r="J513" s="1" t="s">
        <v>122</v>
      </c>
      <c r="K513" s="1" t="s">
        <v>15391</v>
      </c>
      <c r="L513" s="1"/>
      <c r="M513" s="20">
        <f t="shared" si="9"/>
        <v>1</v>
      </c>
    </row>
    <row r="514" spans="1:13" ht="20.100000000000001" customHeight="1" x14ac:dyDescent="0.15">
      <c r="A514" s="1" t="s">
        <v>15302</v>
      </c>
      <c r="B514" s="1" t="s">
        <v>15385</v>
      </c>
      <c r="C514" s="1" t="s">
        <v>15392</v>
      </c>
      <c r="D514" s="1" t="s">
        <v>78</v>
      </c>
      <c r="E514" s="1" t="s">
        <v>51</v>
      </c>
      <c r="F514" s="1" t="s">
        <v>51</v>
      </c>
      <c r="G514" s="1" t="s">
        <v>52</v>
      </c>
      <c r="H514" s="1" t="s">
        <v>121</v>
      </c>
      <c r="I514" s="1" t="s">
        <v>84</v>
      </c>
      <c r="J514" s="1" t="s">
        <v>122</v>
      </c>
      <c r="K514" s="1" t="s">
        <v>15393</v>
      </c>
      <c r="L514" s="1"/>
      <c r="M514" s="20">
        <f t="shared" si="9"/>
        <v>1</v>
      </c>
    </row>
    <row r="515" spans="1:13" ht="20.100000000000001" customHeight="1" x14ac:dyDescent="0.15">
      <c r="A515" s="1" t="s">
        <v>15302</v>
      </c>
      <c r="B515" s="1" t="s">
        <v>15385</v>
      </c>
      <c r="C515" s="1" t="s">
        <v>15394</v>
      </c>
      <c r="D515" s="1" t="s">
        <v>78</v>
      </c>
      <c r="E515" s="1" t="s">
        <v>51</v>
      </c>
      <c r="F515" s="1" t="s">
        <v>51</v>
      </c>
      <c r="G515" s="1" t="s">
        <v>52</v>
      </c>
      <c r="H515" s="1" t="s">
        <v>53</v>
      </c>
      <c r="I515" s="1" t="s">
        <v>84</v>
      </c>
      <c r="J515" s="1" t="s">
        <v>130</v>
      </c>
      <c r="K515" s="1" t="s">
        <v>15395</v>
      </c>
      <c r="L515" s="1"/>
      <c r="M515" s="20">
        <f t="shared" si="9"/>
        <v>1</v>
      </c>
    </row>
    <row r="516" spans="1:13" ht="20.100000000000001" customHeight="1" x14ac:dyDescent="0.15">
      <c r="A516" s="1" t="s">
        <v>15302</v>
      </c>
      <c r="B516" s="1" t="s">
        <v>15385</v>
      </c>
      <c r="C516" s="1" t="s">
        <v>15396</v>
      </c>
      <c r="D516" s="1" t="s">
        <v>78</v>
      </c>
      <c r="E516" s="1" t="s">
        <v>51</v>
      </c>
      <c r="F516" s="1" t="s">
        <v>51</v>
      </c>
      <c r="G516" s="1" t="s">
        <v>52</v>
      </c>
      <c r="H516" s="1" t="s">
        <v>53</v>
      </c>
      <c r="I516" s="1" t="s">
        <v>84</v>
      </c>
      <c r="J516" s="1" t="s">
        <v>130</v>
      </c>
      <c r="K516" s="1" t="s">
        <v>15397</v>
      </c>
      <c r="L516" s="1"/>
      <c r="M516" s="20">
        <f t="shared" si="9"/>
        <v>1</v>
      </c>
    </row>
    <row r="517" spans="1:13" ht="20.100000000000001" customHeight="1" x14ac:dyDescent="0.15">
      <c r="A517" s="1" t="s">
        <v>15302</v>
      </c>
      <c r="B517" s="1" t="s">
        <v>15385</v>
      </c>
      <c r="C517" s="1" t="s">
        <v>15398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53</v>
      </c>
      <c r="I517" s="1" t="s">
        <v>84</v>
      </c>
      <c r="J517" s="1" t="s">
        <v>130</v>
      </c>
      <c r="K517" s="1" t="s">
        <v>15399</v>
      </c>
      <c r="L517" s="1"/>
      <c r="M517" s="20">
        <f t="shared" si="9"/>
        <v>1</v>
      </c>
    </row>
    <row r="518" spans="1:13" ht="20.100000000000001" customHeight="1" x14ac:dyDescent="0.15">
      <c r="A518" s="1" t="s">
        <v>15302</v>
      </c>
      <c r="B518" s="1" t="s">
        <v>15400</v>
      </c>
      <c r="C518" s="1" t="s">
        <v>15401</v>
      </c>
      <c r="D518" s="1" t="s">
        <v>50</v>
      </c>
      <c r="E518" s="1" t="s">
        <v>51</v>
      </c>
      <c r="F518" s="1" t="s">
        <v>51</v>
      </c>
      <c r="G518" s="1" t="s">
        <v>52</v>
      </c>
      <c r="H518" s="1" t="s">
        <v>53</v>
      </c>
      <c r="I518" s="1" t="s">
        <v>84</v>
      </c>
      <c r="J518" s="1" t="s">
        <v>130</v>
      </c>
      <c r="K518" s="1" t="s">
        <v>15402</v>
      </c>
      <c r="L518" s="1"/>
      <c r="M518" s="20">
        <f t="shared" si="9"/>
        <v>1</v>
      </c>
    </row>
    <row r="519" spans="1:13" ht="20.100000000000001" customHeight="1" x14ac:dyDescent="0.15">
      <c r="A519" s="1" t="s">
        <v>15302</v>
      </c>
      <c r="B519" s="1" t="s">
        <v>15400</v>
      </c>
      <c r="C519" s="1" t="s">
        <v>15403</v>
      </c>
      <c r="D519" s="1" t="s">
        <v>50</v>
      </c>
      <c r="E519" s="1" t="s">
        <v>51</v>
      </c>
      <c r="F519" s="1" t="s">
        <v>51</v>
      </c>
      <c r="G519" s="1" t="s">
        <v>52</v>
      </c>
      <c r="H519" s="1" t="s">
        <v>53</v>
      </c>
      <c r="I519" s="1" t="s">
        <v>84</v>
      </c>
      <c r="J519" s="1" t="s">
        <v>130</v>
      </c>
      <c r="K519" s="1" t="s">
        <v>15404</v>
      </c>
      <c r="L519" s="1"/>
      <c r="M519" s="20">
        <f t="shared" si="9"/>
        <v>1</v>
      </c>
    </row>
    <row r="520" spans="1:13" ht="20.100000000000001" customHeight="1" x14ac:dyDescent="0.15">
      <c r="A520" s="1" t="s">
        <v>15302</v>
      </c>
      <c r="B520" s="1" t="s">
        <v>15400</v>
      </c>
      <c r="C520" s="1" t="s">
        <v>15405</v>
      </c>
      <c r="D520" s="1" t="s">
        <v>50</v>
      </c>
      <c r="E520" s="1" t="s">
        <v>51</v>
      </c>
      <c r="F520" s="1" t="s">
        <v>51</v>
      </c>
      <c r="G520" s="1" t="s">
        <v>52</v>
      </c>
      <c r="H520" s="1" t="s">
        <v>53</v>
      </c>
      <c r="I520" s="1" t="s">
        <v>84</v>
      </c>
      <c r="J520" s="1" t="s">
        <v>130</v>
      </c>
      <c r="K520" s="1" t="s">
        <v>15406</v>
      </c>
      <c r="L520" s="1"/>
      <c r="M520" s="20">
        <f t="shared" si="9"/>
        <v>1</v>
      </c>
    </row>
    <row r="521" spans="1:13" ht="20.100000000000001" customHeight="1" x14ac:dyDescent="0.15">
      <c r="A521" s="1" t="s">
        <v>15302</v>
      </c>
      <c r="B521" s="1" t="s">
        <v>15400</v>
      </c>
      <c r="C521" s="1" t="s">
        <v>15407</v>
      </c>
      <c r="D521" s="1" t="s">
        <v>78</v>
      </c>
      <c r="E521" s="1" t="s">
        <v>51</v>
      </c>
      <c r="F521" s="1" t="s">
        <v>51</v>
      </c>
      <c r="G521" s="1" t="s">
        <v>52</v>
      </c>
      <c r="H521" s="1" t="s">
        <v>53</v>
      </c>
      <c r="I521" s="1" t="s">
        <v>84</v>
      </c>
      <c r="J521" s="1" t="s">
        <v>130</v>
      </c>
      <c r="K521" s="1" t="s">
        <v>15408</v>
      </c>
      <c r="L521" s="1"/>
      <c r="M521" s="20">
        <f t="shared" si="9"/>
        <v>1</v>
      </c>
    </row>
    <row r="522" spans="1:13" ht="20.100000000000001" customHeight="1" x14ac:dyDescent="0.15">
      <c r="A522" s="1" t="s">
        <v>15302</v>
      </c>
      <c r="B522" s="1" t="s">
        <v>15409</v>
      </c>
      <c r="C522" s="1" t="s">
        <v>15410</v>
      </c>
      <c r="D522" s="1" t="s">
        <v>50</v>
      </c>
      <c r="E522" s="1" t="s">
        <v>51</v>
      </c>
      <c r="F522" s="1" t="s">
        <v>51</v>
      </c>
      <c r="G522" s="1" t="s">
        <v>52</v>
      </c>
      <c r="H522" s="1" t="s">
        <v>53</v>
      </c>
      <c r="I522" s="1" t="s">
        <v>84</v>
      </c>
      <c r="J522" s="1" t="s">
        <v>130</v>
      </c>
      <c r="K522" s="1" t="s">
        <v>15411</v>
      </c>
      <c r="L522" s="1"/>
      <c r="M522" s="20">
        <f t="shared" si="9"/>
        <v>1</v>
      </c>
    </row>
    <row r="523" spans="1:13" ht="20.100000000000001" customHeight="1" x14ac:dyDescent="0.15">
      <c r="A523" s="1" t="s">
        <v>15302</v>
      </c>
      <c r="B523" s="1" t="s">
        <v>15409</v>
      </c>
      <c r="C523" s="1" t="s">
        <v>15412</v>
      </c>
      <c r="D523" s="1" t="s">
        <v>50</v>
      </c>
      <c r="E523" s="1" t="s">
        <v>51</v>
      </c>
      <c r="F523" s="1" t="s">
        <v>51</v>
      </c>
      <c r="G523" s="1" t="s">
        <v>52</v>
      </c>
      <c r="H523" s="1" t="s">
        <v>53</v>
      </c>
      <c r="I523" s="1" t="s">
        <v>84</v>
      </c>
      <c r="J523" s="1" t="s">
        <v>130</v>
      </c>
      <c r="K523" s="1" t="s">
        <v>15413</v>
      </c>
      <c r="L523" s="1"/>
      <c r="M523" s="20">
        <f t="shared" si="9"/>
        <v>1</v>
      </c>
    </row>
    <row r="524" spans="1:13" ht="20.100000000000001" customHeight="1" x14ac:dyDescent="0.15">
      <c r="A524" s="1" t="s">
        <v>15302</v>
      </c>
      <c r="B524" s="1" t="s">
        <v>15409</v>
      </c>
      <c r="C524" s="1" t="s">
        <v>15414</v>
      </c>
      <c r="D524" s="1" t="s">
        <v>50</v>
      </c>
      <c r="E524" s="1" t="s">
        <v>51</v>
      </c>
      <c r="F524" s="1" t="s">
        <v>51</v>
      </c>
      <c r="G524" s="1" t="s">
        <v>52</v>
      </c>
      <c r="H524" s="1" t="s">
        <v>53</v>
      </c>
      <c r="I524" s="1" t="s">
        <v>84</v>
      </c>
      <c r="J524" s="1" t="s">
        <v>130</v>
      </c>
      <c r="K524" s="1" t="s">
        <v>15415</v>
      </c>
      <c r="L524" s="1"/>
      <c r="M524" s="20">
        <f t="shared" si="9"/>
        <v>1</v>
      </c>
    </row>
    <row r="525" spans="1:13" ht="20.100000000000001" customHeight="1" x14ac:dyDescent="0.15">
      <c r="A525" s="1" t="s">
        <v>15302</v>
      </c>
      <c r="B525" s="1" t="s">
        <v>15409</v>
      </c>
      <c r="C525" s="1" t="s">
        <v>15416</v>
      </c>
      <c r="D525" s="1" t="s">
        <v>50</v>
      </c>
      <c r="E525" s="1" t="s">
        <v>51</v>
      </c>
      <c r="F525" s="1" t="s">
        <v>51</v>
      </c>
      <c r="G525" s="1" t="s">
        <v>52</v>
      </c>
      <c r="H525" s="1" t="s">
        <v>53</v>
      </c>
      <c r="I525" s="1" t="s">
        <v>84</v>
      </c>
      <c r="J525" s="1" t="s">
        <v>130</v>
      </c>
      <c r="K525" s="1" t="s">
        <v>15417</v>
      </c>
      <c r="L525" s="1"/>
      <c r="M525" s="20">
        <f t="shared" si="9"/>
        <v>1</v>
      </c>
    </row>
    <row r="526" spans="1:13" ht="20.100000000000001" customHeight="1" x14ac:dyDescent="0.15">
      <c r="A526" s="1" t="s">
        <v>15302</v>
      </c>
      <c r="B526" s="1" t="s">
        <v>15409</v>
      </c>
      <c r="C526" s="1" t="s">
        <v>15418</v>
      </c>
      <c r="D526" s="1" t="s">
        <v>50</v>
      </c>
      <c r="E526" s="1" t="s">
        <v>51</v>
      </c>
      <c r="F526" s="1" t="s">
        <v>51</v>
      </c>
      <c r="G526" s="1" t="s">
        <v>52</v>
      </c>
      <c r="H526" s="1" t="s">
        <v>53</v>
      </c>
      <c r="I526" s="1" t="s">
        <v>84</v>
      </c>
      <c r="J526" s="1" t="s">
        <v>130</v>
      </c>
      <c r="K526" s="1" t="s">
        <v>15419</v>
      </c>
      <c r="L526" s="1"/>
      <c r="M526" s="20">
        <f t="shared" si="9"/>
        <v>1</v>
      </c>
    </row>
    <row r="527" spans="1:13" ht="20.100000000000001" customHeight="1" x14ac:dyDescent="0.15">
      <c r="A527" s="1" t="s">
        <v>15302</v>
      </c>
      <c r="B527" s="1" t="s">
        <v>15409</v>
      </c>
      <c r="C527" s="1" t="s">
        <v>15420</v>
      </c>
      <c r="D527" s="1" t="s">
        <v>50</v>
      </c>
      <c r="E527" s="1" t="s">
        <v>51</v>
      </c>
      <c r="F527" s="1" t="s">
        <v>51</v>
      </c>
      <c r="G527" s="1" t="s">
        <v>52</v>
      </c>
      <c r="H527" s="1" t="s">
        <v>53</v>
      </c>
      <c r="I527" s="1" t="s">
        <v>84</v>
      </c>
      <c r="J527" s="1" t="s">
        <v>130</v>
      </c>
      <c r="K527" s="1" t="s">
        <v>15421</v>
      </c>
      <c r="L527" s="1"/>
      <c r="M527" s="20">
        <f t="shared" si="9"/>
        <v>1</v>
      </c>
    </row>
    <row r="528" spans="1:13" ht="20.100000000000001" customHeight="1" x14ac:dyDescent="0.15">
      <c r="A528" s="1" t="s">
        <v>15302</v>
      </c>
      <c r="B528" s="1" t="s">
        <v>15409</v>
      </c>
      <c r="C528" s="1" t="s">
        <v>15422</v>
      </c>
      <c r="D528" s="1" t="s">
        <v>78</v>
      </c>
      <c r="E528" s="1" t="s">
        <v>51</v>
      </c>
      <c r="F528" s="1" t="s">
        <v>51</v>
      </c>
      <c r="G528" s="1" t="s">
        <v>52</v>
      </c>
      <c r="H528" s="1" t="s">
        <v>121</v>
      </c>
      <c r="I528" s="1" t="s">
        <v>84</v>
      </c>
      <c r="J528" s="1" t="s">
        <v>122</v>
      </c>
      <c r="K528" s="1" t="s">
        <v>15423</v>
      </c>
      <c r="L528" s="1"/>
      <c r="M528" s="20">
        <f t="shared" si="9"/>
        <v>1</v>
      </c>
    </row>
    <row r="529" spans="1:13" ht="20.100000000000001" customHeight="1" x14ac:dyDescent="0.15">
      <c r="A529" s="1" t="s">
        <v>15302</v>
      </c>
      <c r="B529" s="1" t="s">
        <v>15409</v>
      </c>
      <c r="C529" s="1" t="s">
        <v>15424</v>
      </c>
      <c r="D529" s="1" t="s">
        <v>78</v>
      </c>
      <c r="E529" s="1" t="s">
        <v>51</v>
      </c>
      <c r="F529" s="1" t="s">
        <v>51</v>
      </c>
      <c r="G529" s="1" t="s">
        <v>52</v>
      </c>
      <c r="H529" s="1" t="s">
        <v>53</v>
      </c>
      <c r="I529" s="1" t="s">
        <v>84</v>
      </c>
      <c r="J529" s="1" t="s">
        <v>130</v>
      </c>
      <c r="K529" s="1" t="s">
        <v>15425</v>
      </c>
      <c r="L529" s="1"/>
      <c r="M529" s="20">
        <f t="shared" si="9"/>
        <v>1</v>
      </c>
    </row>
    <row r="530" spans="1:13" ht="20.100000000000001" customHeight="1" x14ac:dyDescent="0.15">
      <c r="A530" s="1" t="s">
        <v>15302</v>
      </c>
      <c r="B530" s="1" t="s">
        <v>15409</v>
      </c>
      <c r="C530" s="1" t="s">
        <v>15426</v>
      </c>
      <c r="D530" s="1" t="s">
        <v>78</v>
      </c>
      <c r="E530" s="1" t="s">
        <v>51</v>
      </c>
      <c r="F530" s="1" t="s">
        <v>51</v>
      </c>
      <c r="G530" s="1" t="s">
        <v>52</v>
      </c>
      <c r="H530" s="1" t="s">
        <v>53</v>
      </c>
      <c r="I530" s="1" t="s">
        <v>84</v>
      </c>
      <c r="J530" s="1" t="s">
        <v>130</v>
      </c>
      <c r="K530" s="1" t="s">
        <v>15427</v>
      </c>
      <c r="L530" s="1"/>
      <c r="M530" s="20">
        <f t="shared" si="9"/>
        <v>1</v>
      </c>
    </row>
    <row r="531" spans="1:13" ht="20.100000000000001" customHeight="1" x14ac:dyDescent="0.15">
      <c r="A531" s="1" t="s">
        <v>15302</v>
      </c>
      <c r="B531" s="1" t="s">
        <v>15409</v>
      </c>
      <c r="C531" s="1" t="s">
        <v>15428</v>
      </c>
      <c r="D531" s="1" t="s">
        <v>78</v>
      </c>
      <c r="E531" s="1" t="s">
        <v>51</v>
      </c>
      <c r="F531" s="1" t="s">
        <v>51</v>
      </c>
      <c r="G531" s="1" t="s">
        <v>52</v>
      </c>
      <c r="H531" s="1" t="s">
        <v>53</v>
      </c>
      <c r="I531" s="1" t="s">
        <v>84</v>
      </c>
      <c r="J531" s="1" t="s">
        <v>130</v>
      </c>
      <c r="K531" s="1" t="s">
        <v>15429</v>
      </c>
      <c r="L531" s="1"/>
      <c r="M531" s="20">
        <f t="shared" si="9"/>
        <v>1</v>
      </c>
    </row>
    <row r="532" spans="1:13" ht="20.100000000000001" customHeight="1" x14ac:dyDescent="0.15">
      <c r="A532" s="1" t="s">
        <v>15302</v>
      </c>
      <c r="B532" s="1" t="s">
        <v>15409</v>
      </c>
      <c r="C532" s="1" t="s">
        <v>15430</v>
      </c>
      <c r="D532" s="1" t="s">
        <v>78</v>
      </c>
      <c r="E532" s="1" t="s">
        <v>51</v>
      </c>
      <c r="F532" s="1" t="s">
        <v>51</v>
      </c>
      <c r="G532" s="1" t="s">
        <v>52</v>
      </c>
      <c r="H532" s="1" t="s">
        <v>53</v>
      </c>
      <c r="I532" s="1" t="s">
        <v>84</v>
      </c>
      <c r="J532" s="1" t="s">
        <v>130</v>
      </c>
      <c r="K532" s="1" t="s">
        <v>15431</v>
      </c>
      <c r="L532" s="1"/>
      <c r="M532" s="20">
        <f t="shared" si="9"/>
        <v>1</v>
      </c>
    </row>
    <row r="533" spans="1:13" ht="20.100000000000001" customHeight="1" x14ac:dyDescent="0.15">
      <c r="A533" s="1" t="s">
        <v>15302</v>
      </c>
      <c r="B533" s="1" t="s">
        <v>15409</v>
      </c>
      <c r="C533" s="1" t="s">
        <v>15432</v>
      </c>
      <c r="D533" s="1" t="s">
        <v>78</v>
      </c>
      <c r="E533" s="1" t="s">
        <v>51</v>
      </c>
      <c r="F533" s="1" t="s">
        <v>51</v>
      </c>
      <c r="G533" s="1" t="s">
        <v>52</v>
      </c>
      <c r="H533" s="1" t="s">
        <v>53</v>
      </c>
      <c r="I533" s="1" t="s">
        <v>84</v>
      </c>
      <c r="J533" s="1" t="s">
        <v>130</v>
      </c>
      <c r="K533" s="1" t="s">
        <v>15433</v>
      </c>
      <c r="L533" s="1"/>
      <c r="M533" s="20">
        <f t="shared" si="9"/>
        <v>1</v>
      </c>
    </row>
    <row r="534" spans="1:13" ht="20.100000000000001" customHeight="1" x14ac:dyDescent="0.15">
      <c r="A534" s="1" t="s">
        <v>15302</v>
      </c>
      <c r="B534" s="1" t="s">
        <v>15409</v>
      </c>
      <c r="C534" s="1" t="s">
        <v>15434</v>
      </c>
      <c r="D534" s="1" t="s">
        <v>78</v>
      </c>
      <c r="E534" s="1" t="s">
        <v>51</v>
      </c>
      <c r="F534" s="1" t="s">
        <v>51</v>
      </c>
      <c r="G534" s="1" t="s">
        <v>52</v>
      </c>
      <c r="H534" s="1" t="s">
        <v>53</v>
      </c>
      <c r="I534" s="1" t="s">
        <v>84</v>
      </c>
      <c r="J534" s="1" t="s">
        <v>130</v>
      </c>
      <c r="K534" s="1" t="s">
        <v>15435</v>
      </c>
      <c r="L534" s="1"/>
      <c r="M534" s="20">
        <f t="shared" si="9"/>
        <v>1</v>
      </c>
    </row>
    <row r="535" spans="1:13" ht="20.100000000000001" customHeight="1" x14ac:dyDescent="0.15">
      <c r="A535" s="1" t="s">
        <v>15302</v>
      </c>
      <c r="B535" s="1" t="s">
        <v>15409</v>
      </c>
      <c r="C535" s="1" t="s">
        <v>15436</v>
      </c>
      <c r="D535" s="1" t="s">
        <v>78</v>
      </c>
      <c r="E535" s="1" t="s">
        <v>51</v>
      </c>
      <c r="F535" s="1" t="s">
        <v>51</v>
      </c>
      <c r="G535" s="1" t="s">
        <v>52</v>
      </c>
      <c r="H535" s="1" t="s">
        <v>53</v>
      </c>
      <c r="I535" s="1" t="s">
        <v>84</v>
      </c>
      <c r="J535" s="1" t="s">
        <v>130</v>
      </c>
      <c r="K535" s="1" t="s">
        <v>15437</v>
      </c>
      <c r="L535" s="1"/>
      <c r="M535" s="20">
        <f t="shared" si="9"/>
        <v>1</v>
      </c>
    </row>
    <row r="536" spans="1:13" ht="20.100000000000001" customHeight="1" x14ac:dyDescent="0.15">
      <c r="A536" s="1" t="s">
        <v>15302</v>
      </c>
      <c r="B536" s="1" t="s">
        <v>15409</v>
      </c>
      <c r="C536" s="1" t="s">
        <v>15438</v>
      </c>
      <c r="D536" s="1" t="s">
        <v>78</v>
      </c>
      <c r="E536" s="1" t="s">
        <v>51</v>
      </c>
      <c r="F536" s="1" t="s">
        <v>81</v>
      </c>
      <c r="G536" s="1" t="s">
        <v>82</v>
      </c>
      <c r="H536" s="1" t="s">
        <v>2234</v>
      </c>
      <c r="I536" s="1" t="s">
        <v>84</v>
      </c>
      <c r="J536" s="1" t="s">
        <v>7191</v>
      </c>
      <c r="K536" s="1" t="s">
        <v>15439</v>
      </c>
      <c r="L536" s="1"/>
      <c r="M536" s="20">
        <f t="shared" si="9"/>
        <v>0</v>
      </c>
    </row>
    <row r="537" spans="1:13" ht="20.100000000000001" customHeight="1" x14ac:dyDescent="0.15">
      <c r="A537" s="1" t="s">
        <v>15302</v>
      </c>
      <c r="B537" s="1" t="s">
        <v>15440</v>
      </c>
      <c r="C537" s="1" t="s">
        <v>15441</v>
      </c>
      <c r="D537" s="1" t="s">
        <v>50</v>
      </c>
      <c r="E537" s="1" t="s">
        <v>51</v>
      </c>
      <c r="F537" s="1" t="s">
        <v>51</v>
      </c>
      <c r="G537" s="1" t="s">
        <v>52</v>
      </c>
      <c r="H537" s="1" t="s">
        <v>53</v>
      </c>
      <c r="I537" s="1" t="s">
        <v>84</v>
      </c>
      <c r="J537" s="1" t="s">
        <v>130</v>
      </c>
      <c r="K537" s="1" t="s">
        <v>15442</v>
      </c>
      <c r="L537" s="1"/>
      <c r="M537" s="20">
        <f t="shared" si="9"/>
        <v>1</v>
      </c>
    </row>
    <row r="538" spans="1:13" ht="20.100000000000001" customHeight="1" x14ac:dyDescent="0.15">
      <c r="A538" s="1" t="s">
        <v>15302</v>
      </c>
      <c r="B538" s="1" t="s">
        <v>15440</v>
      </c>
      <c r="C538" s="1" t="s">
        <v>15443</v>
      </c>
      <c r="D538" s="1" t="s">
        <v>50</v>
      </c>
      <c r="E538" s="1" t="s">
        <v>51</v>
      </c>
      <c r="F538" s="1" t="s">
        <v>51</v>
      </c>
      <c r="G538" s="1" t="s">
        <v>52</v>
      </c>
      <c r="H538" s="1" t="s">
        <v>53</v>
      </c>
      <c r="I538" s="1" t="s">
        <v>84</v>
      </c>
      <c r="J538" s="1" t="s">
        <v>130</v>
      </c>
      <c r="K538" s="1" t="s">
        <v>15444</v>
      </c>
      <c r="L538" s="1"/>
      <c r="M538" s="20">
        <f t="shared" si="9"/>
        <v>1</v>
      </c>
    </row>
    <row r="539" spans="1:13" ht="20.100000000000001" customHeight="1" x14ac:dyDescent="0.15">
      <c r="A539" s="1" t="s">
        <v>15302</v>
      </c>
      <c r="B539" s="1" t="s">
        <v>15440</v>
      </c>
      <c r="C539" s="1" t="s">
        <v>15445</v>
      </c>
      <c r="D539" s="1" t="s">
        <v>50</v>
      </c>
      <c r="E539" s="1" t="s">
        <v>51</v>
      </c>
      <c r="F539" s="1" t="s">
        <v>51</v>
      </c>
      <c r="G539" s="1" t="s">
        <v>52</v>
      </c>
      <c r="H539" s="1" t="s">
        <v>53</v>
      </c>
      <c r="I539" s="1" t="s">
        <v>84</v>
      </c>
      <c r="J539" s="1" t="s">
        <v>130</v>
      </c>
      <c r="K539" s="1" t="s">
        <v>15446</v>
      </c>
      <c r="L539" s="1"/>
      <c r="M539" s="20">
        <f t="shared" si="9"/>
        <v>1</v>
      </c>
    </row>
    <row r="540" spans="1:13" ht="20.100000000000001" customHeight="1" x14ac:dyDescent="0.15">
      <c r="A540" s="1" t="s">
        <v>15302</v>
      </c>
      <c r="B540" s="1" t="s">
        <v>15440</v>
      </c>
      <c r="C540" s="1" t="s">
        <v>15447</v>
      </c>
      <c r="D540" s="1" t="s">
        <v>78</v>
      </c>
      <c r="E540" s="1" t="s">
        <v>51</v>
      </c>
      <c r="F540" s="1" t="s">
        <v>51</v>
      </c>
      <c r="G540" s="1" t="s">
        <v>52</v>
      </c>
      <c r="H540" s="1" t="s">
        <v>121</v>
      </c>
      <c r="I540" s="1" t="s">
        <v>84</v>
      </c>
      <c r="J540" s="1" t="s">
        <v>122</v>
      </c>
      <c r="K540" s="1" t="s">
        <v>15448</v>
      </c>
      <c r="L540" s="1"/>
      <c r="M540" s="20">
        <f t="shared" si="9"/>
        <v>1</v>
      </c>
    </row>
    <row r="541" spans="1:13" ht="20.100000000000001" customHeight="1" x14ac:dyDescent="0.15">
      <c r="A541" s="1" t="s">
        <v>15302</v>
      </c>
      <c r="B541" s="1" t="s">
        <v>15440</v>
      </c>
      <c r="C541" s="1" t="s">
        <v>15449</v>
      </c>
      <c r="D541" s="1" t="s">
        <v>78</v>
      </c>
      <c r="E541" s="1" t="s">
        <v>51</v>
      </c>
      <c r="F541" s="1" t="s">
        <v>51</v>
      </c>
      <c r="G541" s="1" t="s">
        <v>52</v>
      </c>
      <c r="H541" s="1" t="s">
        <v>53</v>
      </c>
      <c r="I541" s="1" t="s">
        <v>84</v>
      </c>
      <c r="J541" s="1" t="s">
        <v>130</v>
      </c>
      <c r="K541" s="1" t="s">
        <v>15450</v>
      </c>
      <c r="L541" s="1"/>
      <c r="M541" s="20">
        <f t="shared" si="9"/>
        <v>1</v>
      </c>
    </row>
    <row r="542" spans="1:13" ht="20.100000000000001" customHeight="1" x14ac:dyDescent="0.15">
      <c r="A542" s="1" t="s">
        <v>15302</v>
      </c>
      <c r="B542" s="1" t="s">
        <v>15440</v>
      </c>
      <c r="C542" s="1" t="s">
        <v>15451</v>
      </c>
      <c r="D542" s="1" t="s">
        <v>78</v>
      </c>
      <c r="E542" s="1" t="s">
        <v>51</v>
      </c>
      <c r="F542" s="1" t="s">
        <v>51</v>
      </c>
      <c r="G542" s="1" t="s">
        <v>52</v>
      </c>
      <c r="H542" s="1" t="s">
        <v>53</v>
      </c>
      <c r="I542" s="1" t="s">
        <v>84</v>
      </c>
      <c r="J542" s="1" t="s">
        <v>130</v>
      </c>
      <c r="K542" s="1" t="s">
        <v>15452</v>
      </c>
      <c r="L542" s="1"/>
      <c r="M542" s="20">
        <f t="shared" si="9"/>
        <v>1</v>
      </c>
    </row>
    <row r="543" spans="1:13" ht="20.100000000000001" customHeight="1" x14ac:dyDescent="0.15">
      <c r="A543" s="1" t="s">
        <v>15302</v>
      </c>
      <c r="B543" s="1" t="s">
        <v>15440</v>
      </c>
      <c r="C543" s="1" t="s">
        <v>15453</v>
      </c>
      <c r="D543" s="1" t="s">
        <v>78</v>
      </c>
      <c r="E543" s="1" t="s">
        <v>51</v>
      </c>
      <c r="F543" s="1" t="s">
        <v>51</v>
      </c>
      <c r="G543" s="1" t="s">
        <v>52</v>
      </c>
      <c r="H543" s="1" t="s">
        <v>53</v>
      </c>
      <c r="I543" s="1" t="s">
        <v>84</v>
      </c>
      <c r="J543" s="1" t="s">
        <v>130</v>
      </c>
      <c r="K543" s="1" t="s">
        <v>15454</v>
      </c>
      <c r="L543" s="1"/>
      <c r="M543" s="20">
        <f t="shared" si="9"/>
        <v>1</v>
      </c>
    </row>
    <row r="544" spans="1:13" ht="20.100000000000001" customHeight="1" x14ac:dyDescent="0.15">
      <c r="A544" s="1" t="s">
        <v>15302</v>
      </c>
      <c r="B544" s="1" t="s">
        <v>15455</v>
      </c>
      <c r="C544" s="1" t="s">
        <v>15456</v>
      </c>
      <c r="D544" s="1" t="s">
        <v>50</v>
      </c>
      <c r="E544" s="1" t="s">
        <v>51</v>
      </c>
      <c r="F544" s="1" t="s">
        <v>51</v>
      </c>
      <c r="G544" s="1" t="s">
        <v>52</v>
      </c>
      <c r="H544" s="1" t="s">
        <v>53</v>
      </c>
      <c r="I544" s="1" t="s">
        <v>84</v>
      </c>
      <c r="J544" s="1" t="s">
        <v>130</v>
      </c>
      <c r="K544" s="1" t="s">
        <v>15457</v>
      </c>
      <c r="L544" s="1"/>
      <c r="M544" s="20">
        <f t="shared" si="9"/>
        <v>1</v>
      </c>
    </row>
    <row r="545" spans="1:13" ht="20.100000000000001" customHeight="1" x14ac:dyDescent="0.15">
      <c r="A545" s="1" t="s">
        <v>15302</v>
      </c>
      <c r="B545" s="1" t="s">
        <v>15455</v>
      </c>
      <c r="C545" s="1" t="s">
        <v>15458</v>
      </c>
      <c r="D545" s="1" t="s">
        <v>78</v>
      </c>
      <c r="E545" s="1" t="s">
        <v>51</v>
      </c>
      <c r="F545" s="1" t="s">
        <v>51</v>
      </c>
      <c r="G545" s="1" t="s">
        <v>52</v>
      </c>
      <c r="H545" s="1" t="s">
        <v>121</v>
      </c>
      <c r="I545" s="1" t="s">
        <v>84</v>
      </c>
      <c r="J545" s="1" t="s">
        <v>122</v>
      </c>
      <c r="K545" s="1" t="s">
        <v>15459</v>
      </c>
      <c r="L545" s="1"/>
      <c r="M545" s="20">
        <f t="shared" si="9"/>
        <v>1</v>
      </c>
    </row>
    <row r="546" spans="1:13" ht="20.100000000000001" customHeight="1" x14ac:dyDescent="0.15">
      <c r="A546" s="1" t="s">
        <v>15302</v>
      </c>
      <c r="B546" s="1" t="s">
        <v>15455</v>
      </c>
      <c r="C546" s="1" t="s">
        <v>15460</v>
      </c>
      <c r="D546" s="1" t="s">
        <v>78</v>
      </c>
      <c r="E546" s="1" t="s">
        <v>51</v>
      </c>
      <c r="F546" s="1" t="s">
        <v>179</v>
      </c>
      <c r="G546" s="1" t="s">
        <v>82</v>
      </c>
      <c r="H546" s="1" t="s">
        <v>83</v>
      </c>
      <c r="I546" s="1" t="s">
        <v>84</v>
      </c>
      <c r="J546" s="1" t="s">
        <v>1137</v>
      </c>
      <c r="K546" s="1" t="s">
        <v>15461</v>
      </c>
      <c r="L546" s="1"/>
      <c r="M546" s="20">
        <f t="shared" si="9"/>
        <v>0</v>
      </c>
    </row>
    <row r="547" spans="1:13" ht="20.100000000000001" customHeight="1" x14ac:dyDescent="0.15">
      <c r="A547" s="1" t="s">
        <v>15302</v>
      </c>
      <c r="B547" s="1" t="s">
        <v>15462</v>
      </c>
      <c r="C547" s="1" t="s">
        <v>15463</v>
      </c>
      <c r="D547" s="1" t="s">
        <v>78</v>
      </c>
      <c r="E547" s="1" t="s">
        <v>51</v>
      </c>
      <c r="F547" s="1" t="s">
        <v>51</v>
      </c>
      <c r="G547" s="1" t="s">
        <v>52</v>
      </c>
      <c r="H547" s="1" t="s">
        <v>53</v>
      </c>
      <c r="I547" s="1" t="s">
        <v>84</v>
      </c>
      <c r="J547" s="1" t="s">
        <v>130</v>
      </c>
      <c r="K547" s="1" t="s">
        <v>15464</v>
      </c>
      <c r="L547" s="1"/>
      <c r="M547" s="20">
        <f t="shared" si="9"/>
        <v>1</v>
      </c>
    </row>
    <row r="548" spans="1:13" ht="20.100000000000001" customHeight="1" x14ac:dyDescent="0.15">
      <c r="A548" s="1" t="s">
        <v>15302</v>
      </c>
      <c r="B548" s="1" t="s">
        <v>15465</v>
      </c>
      <c r="C548" s="1" t="s">
        <v>15466</v>
      </c>
      <c r="D548" s="1" t="s">
        <v>50</v>
      </c>
      <c r="E548" s="1" t="s">
        <v>51</v>
      </c>
      <c r="F548" s="1" t="s">
        <v>51</v>
      </c>
      <c r="G548" s="1" t="s">
        <v>52</v>
      </c>
      <c r="H548" s="1" t="s">
        <v>53</v>
      </c>
      <c r="I548" s="1" t="s">
        <v>84</v>
      </c>
      <c r="J548" s="1" t="s">
        <v>130</v>
      </c>
      <c r="K548" s="1" t="s">
        <v>15467</v>
      </c>
      <c r="L548" s="1"/>
      <c r="M548" s="20">
        <f t="shared" si="9"/>
        <v>1</v>
      </c>
    </row>
    <row r="549" spans="1:13" ht="20.100000000000001" customHeight="1" x14ac:dyDescent="0.15">
      <c r="A549" s="1" t="s">
        <v>15302</v>
      </c>
      <c r="B549" s="1" t="s">
        <v>15465</v>
      </c>
      <c r="C549" s="1" t="s">
        <v>15468</v>
      </c>
      <c r="D549" s="1" t="s">
        <v>50</v>
      </c>
      <c r="E549" s="1" t="s">
        <v>51</v>
      </c>
      <c r="F549" s="1" t="s">
        <v>51</v>
      </c>
      <c r="G549" s="1" t="s">
        <v>52</v>
      </c>
      <c r="H549" s="1" t="s">
        <v>53</v>
      </c>
      <c r="I549" s="1" t="s">
        <v>84</v>
      </c>
      <c r="J549" s="1" t="s">
        <v>130</v>
      </c>
      <c r="K549" s="1" t="s">
        <v>15469</v>
      </c>
      <c r="L549" s="1"/>
      <c r="M549" s="20">
        <f t="shared" si="9"/>
        <v>1</v>
      </c>
    </row>
    <row r="550" spans="1:13" ht="20.100000000000001" customHeight="1" x14ac:dyDescent="0.15">
      <c r="A550" s="1" t="s">
        <v>15302</v>
      </c>
      <c r="B550" s="1" t="s">
        <v>15465</v>
      </c>
      <c r="C550" s="1" t="s">
        <v>15470</v>
      </c>
      <c r="D550" s="1" t="s">
        <v>50</v>
      </c>
      <c r="E550" s="1" t="s">
        <v>51</v>
      </c>
      <c r="F550" s="1" t="s">
        <v>51</v>
      </c>
      <c r="G550" s="1" t="s">
        <v>52</v>
      </c>
      <c r="H550" s="1" t="s">
        <v>53</v>
      </c>
      <c r="I550" s="1" t="s">
        <v>84</v>
      </c>
      <c r="J550" s="1" t="s">
        <v>130</v>
      </c>
      <c r="K550" s="1" t="s">
        <v>15471</v>
      </c>
      <c r="L550" s="1"/>
      <c r="M550" s="20">
        <f t="shared" si="9"/>
        <v>1</v>
      </c>
    </row>
    <row r="551" spans="1:13" ht="20.100000000000001" customHeight="1" x14ac:dyDescent="0.15">
      <c r="A551" s="1" t="s">
        <v>15302</v>
      </c>
      <c r="B551" s="1" t="s">
        <v>15465</v>
      </c>
      <c r="C551" s="1" t="s">
        <v>15472</v>
      </c>
      <c r="D551" s="1" t="s">
        <v>50</v>
      </c>
      <c r="E551" s="1" t="s">
        <v>51</v>
      </c>
      <c r="F551" s="1" t="s">
        <v>51</v>
      </c>
      <c r="G551" s="1" t="s">
        <v>52</v>
      </c>
      <c r="H551" s="1" t="s">
        <v>53</v>
      </c>
      <c r="I551" s="1" t="s">
        <v>84</v>
      </c>
      <c r="J551" s="1" t="s">
        <v>130</v>
      </c>
      <c r="K551" s="1" t="s">
        <v>15473</v>
      </c>
      <c r="L551" s="1"/>
      <c r="M551" s="20">
        <f t="shared" si="9"/>
        <v>1</v>
      </c>
    </row>
    <row r="552" spans="1:13" ht="20.100000000000001" customHeight="1" x14ac:dyDescent="0.15">
      <c r="A552" s="1" t="s">
        <v>15302</v>
      </c>
      <c r="B552" s="1" t="s">
        <v>15465</v>
      </c>
      <c r="C552" s="1" t="s">
        <v>15474</v>
      </c>
      <c r="D552" s="1" t="s">
        <v>78</v>
      </c>
      <c r="E552" s="1" t="s">
        <v>51</v>
      </c>
      <c r="F552" s="1" t="s">
        <v>51</v>
      </c>
      <c r="G552" s="1" t="s">
        <v>52</v>
      </c>
      <c r="H552" s="1" t="s">
        <v>53</v>
      </c>
      <c r="I552" s="1" t="s">
        <v>84</v>
      </c>
      <c r="J552" s="1" t="s">
        <v>130</v>
      </c>
      <c r="K552" s="1" t="s">
        <v>15475</v>
      </c>
      <c r="L552" s="1"/>
      <c r="M552" s="20">
        <f t="shared" si="9"/>
        <v>1</v>
      </c>
    </row>
    <row r="553" spans="1:13" ht="20.100000000000001" customHeight="1" x14ac:dyDescent="0.15">
      <c r="A553" s="1" t="s">
        <v>15302</v>
      </c>
      <c r="B553" s="1" t="s">
        <v>15465</v>
      </c>
      <c r="C553" s="1" t="s">
        <v>15476</v>
      </c>
      <c r="D553" s="1" t="s">
        <v>78</v>
      </c>
      <c r="E553" s="1" t="s">
        <v>51</v>
      </c>
      <c r="F553" s="1" t="s">
        <v>51</v>
      </c>
      <c r="G553" s="1" t="s">
        <v>52</v>
      </c>
      <c r="H553" s="1" t="s">
        <v>53</v>
      </c>
      <c r="I553" s="1" t="s">
        <v>84</v>
      </c>
      <c r="J553" s="1" t="s">
        <v>130</v>
      </c>
      <c r="K553" s="1" t="s">
        <v>15477</v>
      </c>
      <c r="L553" s="1"/>
      <c r="M553" s="20">
        <f t="shared" si="9"/>
        <v>1</v>
      </c>
    </row>
    <row r="554" spans="1:13" ht="20.100000000000001" customHeight="1" x14ac:dyDescent="0.15">
      <c r="A554" s="1" t="s">
        <v>15302</v>
      </c>
      <c r="B554" s="1" t="s">
        <v>15465</v>
      </c>
      <c r="C554" s="1" t="s">
        <v>15478</v>
      </c>
      <c r="D554" s="1" t="s">
        <v>78</v>
      </c>
      <c r="E554" s="1" t="s">
        <v>51</v>
      </c>
      <c r="F554" s="1" t="s">
        <v>179</v>
      </c>
      <c r="G554" s="1" t="s">
        <v>82</v>
      </c>
      <c r="H554" s="1" t="s">
        <v>4727</v>
      </c>
      <c r="I554" s="1" t="s">
        <v>84</v>
      </c>
      <c r="J554" s="1" t="s">
        <v>448</v>
      </c>
      <c r="K554" s="1" t="s">
        <v>15479</v>
      </c>
      <c r="L554" s="1"/>
      <c r="M554" s="20">
        <f t="shared" si="9"/>
        <v>0</v>
      </c>
    </row>
    <row r="555" spans="1:13" ht="20.100000000000001" customHeight="1" x14ac:dyDescent="0.15">
      <c r="A555" s="1" t="s">
        <v>15302</v>
      </c>
      <c r="B555" s="1" t="s">
        <v>15465</v>
      </c>
      <c r="C555" s="1" t="s">
        <v>15480</v>
      </c>
      <c r="D555" s="1" t="s">
        <v>78</v>
      </c>
      <c r="E555" s="1" t="s">
        <v>51</v>
      </c>
      <c r="F555" s="1" t="s">
        <v>51</v>
      </c>
      <c r="G555" s="1" t="s">
        <v>52</v>
      </c>
      <c r="H555" s="1" t="s">
        <v>53</v>
      </c>
      <c r="I555" s="1" t="s">
        <v>84</v>
      </c>
      <c r="J555" s="1" t="s">
        <v>130</v>
      </c>
      <c r="K555" s="1" t="s">
        <v>15481</v>
      </c>
      <c r="L555" s="1"/>
      <c r="M555" s="20">
        <f t="shared" si="9"/>
        <v>1</v>
      </c>
    </row>
    <row r="556" spans="1:13" ht="20.100000000000001" customHeight="1" x14ac:dyDescent="0.15">
      <c r="A556" s="1" t="s">
        <v>15302</v>
      </c>
      <c r="B556" s="1" t="s">
        <v>15465</v>
      </c>
      <c r="C556" s="1" t="s">
        <v>15482</v>
      </c>
      <c r="D556" s="1" t="s">
        <v>78</v>
      </c>
      <c r="E556" s="1" t="s">
        <v>51</v>
      </c>
      <c r="F556" s="1" t="s">
        <v>51</v>
      </c>
      <c r="G556" s="1" t="s">
        <v>52</v>
      </c>
      <c r="H556" s="1" t="s">
        <v>53</v>
      </c>
      <c r="I556" s="1" t="s">
        <v>84</v>
      </c>
      <c r="J556" s="1" t="s">
        <v>130</v>
      </c>
      <c r="K556" s="1" t="s">
        <v>15483</v>
      </c>
      <c r="L556" s="1"/>
      <c r="M556" s="20">
        <f t="shared" si="9"/>
        <v>1</v>
      </c>
    </row>
    <row r="557" spans="1:13" ht="20.100000000000001" customHeight="1" x14ac:dyDescent="0.15">
      <c r="A557" s="1" t="s">
        <v>15302</v>
      </c>
      <c r="B557" s="1" t="s">
        <v>15465</v>
      </c>
      <c r="C557" s="1" t="s">
        <v>15484</v>
      </c>
      <c r="D557" s="1" t="s">
        <v>78</v>
      </c>
      <c r="E557" s="1" t="s">
        <v>51</v>
      </c>
      <c r="F557" s="1" t="s">
        <v>179</v>
      </c>
      <c r="G557" s="1" t="s">
        <v>82</v>
      </c>
      <c r="H557" s="1" t="s">
        <v>4727</v>
      </c>
      <c r="I557" s="1" t="s">
        <v>84</v>
      </c>
      <c r="J557" s="1" t="s">
        <v>448</v>
      </c>
      <c r="K557" s="1" t="s">
        <v>15485</v>
      </c>
      <c r="L557" s="1"/>
      <c r="M557" s="20">
        <f t="shared" si="9"/>
        <v>0</v>
      </c>
    </row>
  </sheetData>
  <autoFilter ref="A7:L557" xr:uid="{00000000-0009-0000-0000-00000F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136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15753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SUBTOTAL(3,E8:E136)</f>
        <v>129</v>
      </c>
      <c r="F6" s="23">
        <f>SUBTOTAL(9,M8:M136)</f>
        <v>68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15487</v>
      </c>
      <c r="B8" s="1" t="s">
        <v>15488</v>
      </c>
      <c r="C8" s="1" t="s">
        <v>23242</v>
      </c>
      <c r="D8" s="1" t="s">
        <v>50</v>
      </c>
      <c r="E8" s="1" t="s">
        <v>51</v>
      </c>
      <c r="F8" s="1" t="s">
        <v>81</v>
      </c>
      <c r="G8" s="1" t="s">
        <v>82</v>
      </c>
      <c r="H8" s="17" t="s">
        <v>1151</v>
      </c>
      <c r="I8" s="17" t="s">
        <v>447</v>
      </c>
      <c r="J8" s="1" t="s">
        <v>4704</v>
      </c>
      <c r="K8" s="1" t="s">
        <v>23243</v>
      </c>
      <c r="L8" s="1"/>
      <c r="M8" s="20">
        <f t="shared" ref="M8:M39" si="0">IF(F8="○",1,0)</f>
        <v>0</v>
      </c>
    </row>
    <row r="9" spans="1:14" ht="20.100000000000001" customHeight="1" x14ac:dyDescent="0.15">
      <c r="A9" s="1" t="s">
        <v>15487</v>
      </c>
      <c r="B9" s="1" t="s">
        <v>15488</v>
      </c>
      <c r="C9" s="1" t="s">
        <v>15489</v>
      </c>
      <c r="D9" s="1" t="s">
        <v>50</v>
      </c>
      <c r="E9" s="1" t="s">
        <v>51</v>
      </c>
      <c r="F9" s="1" t="s">
        <v>81</v>
      </c>
      <c r="G9" s="1" t="s">
        <v>82</v>
      </c>
      <c r="H9" s="17" t="s">
        <v>1151</v>
      </c>
      <c r="I9" s="17" t="s">
        <v>447</v>
      </c>
      <c r="J9" s="1" t="s">
        <v>4704</v>
      </c>
      <c r="K9" s="1" t="s">
        <v>15490</v>
      </c>
      <c r="L9" s="1"/>
      <c r="M9" s="20">
        <f t="shared" si="0"/>
        <v>0</v>
      </c>
    </row>
    <row r="10" spans="1:14" ht="20.100000000000001" customHeight="1" x14ac:dyDescent="0.15">
      <c r="A10" s="1" t="s">
        <v>15487</v>
      </c>
      <c r="B10" s="1" t="s">
        <v>15488</v>
      </c>
      <c r="C10" s="1" t="s">
        <v>15491</v>
      </c>
      <c r="D10" s="1" t="s">
        <v>50</v>
      </c>
      <c r="E10" s="1" t="s">
        <v>51</v>
      </c>
      <c r="F10" s="1" t="s">
        <v>81</v>
      </c>
      <c r="G10" s="1" t="s">
        <v>82</v>
      </c>
      <c r="H10" s="1" t="s">
        <v>1151</v>
      </c>
      <c r="I10" s="1" t="s">
        <v>447</v>
      </c>
      <c r="J10" s="1" t="s">
        <v>4704</v>
      </c>
      <c r="K10" s="1" t="s">
        <v>15492</v>
      </c>
      <c r="L10" s="1"/>
      <c r="M10" s="20">
        <f t="shared" si="0"/>
        <v>0</v>
      </c>
    </row>
    <row r="11" spans="1:14" ht="20.100000000000001" customHeight="1" x14ac:dyDescent="0.15">
      <c r="A11" s="1" t="s">
        <v>15487</v>
      </c>
      <c r="B11" s="1" t="s">
        <v>15488</v>
      </c>
      <c r="C11" s="1" t="s">
        <v>15493</v>
      </c>
      <c r="D11" s="1" t="s">
        <v>50</v>
      </c>
      <c r="E11" s="1" t="s">
        <v>51</v>
      </c>
      <c r="F11" s="1" t="s">
        <v>81</v>
      </c>
      <c r="G11" s="1" t="s">
        <v>82</v>
      </c>
      <c r="H11" s="1" t="s">
        <v>1151</v>
      </c>
      <c r="I11" s="1" t="s">
        <v>447</v>
      </c>
      <c r="J11" s="1" t="s">
        <v>4704</v>
      </c>
      <c r="K11" s="1" t="s">
        <v>15494</v>
      </c>
      <c r="L11" s="1"/>
      <c r="M11" s="20">
        <f t="shared" si="0"/>
        <v>0</v>
      </c>
    </row>
    <row r="12" spans="1:14" ht="20.100000000000001" customHeight="1" x14ac:dyDescent="0.15">
      <c r="A12" s="1" t="s">
        <v>15487</v>
      </c>
      <c r="B12" s="1" t="s">
        <v>15488</v>
      </c>
      <c r="C12" s="1" t="s">
        <v>15495</v>
      </c>
      <c r="D12" s="1" t="s">
        <v>50</v>
      </c>
      <c r="E12" s="1" t="s">
        <v>51</v>
      </c>
      <c r="F12" s="1" t="s">
        <v>81</v>
      </c>
      <c r="G12" s="1" t="s">
        <v>82</v>
      </c>
      <c r="H12" s="1" t="s">
        <v>1151</v>
      </c>
      <c r="I12" s="1" t="s">
        <v>447</v>
      </c>
      <c r="J12" s="1" t="s">
        <v>4704</v>
      </c>
      <c r="K12" s="1" t="s">
        <v>15496</v>
      </c>
      <c r="L12" s="1"/>
      <c r="M12" s="20">
        <f t="shared" si="0"/>
        <v>0</v>
      </c>
    </row>
    <row r="13" spans="1:14" ht="20.100000000000001" customHeight="1" x14ac:dyDescent="0.15">
      <c r="A13" s="1" t="s">
        <v>15487</v>
      </c>
      <c r="B13" s="1" t="s">
        <v>15488</v>
      </c>
      <c r="C13" s="1" t="s">
        <v>15497</v>
      </c>
      <c r="D13" s="1" t="s">
        <v>50</v>
      </c>
      <c r="E13" s="1" t="s">
        <v>51</v>
      </c>
      <c r="F13" s="1" t="s">
        <v>81</v>
      </c>
      <c r="G13" s="1" t="s">
        <v>82</v>
      </c>
      <c r="H13" s="1" t="s">
        <v>1151</v>
      </c>
      <c r="I13" s="1" t="s">
        <v>447</v>
      </c>
      <c r="J13" s="1" t="s">
        <v>4704</v>
      </c>
      <c r="K13" s="1" t="s">
        <v>15498</v>
      </c>
      <c r="L13" s="1"/>
      <c r="M13" s="20">
        <f t="shared" si="0"/>
        <v>0</v>
      </c>
      <c r="N13" s="3"/>
    </row>
    <row r="14" spans="1:14" ht="20.100000000000001" customHeight="1" x14ac:dyDescent="0.15">
      <c r="A14" s="1" t="s">
        <v>15487</v>
      </c>
      <c r="B14" s="1" t="s">
        <v>15488</v>
      </c>
      <c r="C14" s="1" t="s">
        <v>15499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95</v>
      </c>
      <c r="I14" s="1" t="s">
        <v>447</v>
      </c>
      <c r="J14" s="1" t="s">
        <v>2039</v>
      </c>
      <c r="K14" s="1" t="s">
        <v>15500</v>
      </c>
      <c r="L14" s="1"/>
      <c r="M14" s="20">
        <f t="shared" si="0"/>
        <v>1</v>
      </c>
    </row>
    <row r="15" spans="1:14" ht="20.100000000000001" customHeight="1" x14ac:dyDescent="0.15">
      <c r="A15" s="1" t="s">
        <v>15487</v>
      </c>
      <c r="B15" s="1" t="s">
        <v>15488</v>
      </c>
      <c r="C15" s="1" t="s">
        <v>15501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95</v>
      </c>
      <c r="I15" s="1" t="s">
        <v>447</v>
      </c>
      <c r="J15" s="1" t="s">
        <v>2039</v>
      </c>
      <c r="K15" s="1" t="s">
        <v>15502</v>
      </c>
      <c r="L15" s="1"/>
      <c r="M15" s="20">
        <f t="shared" si="0"/>
        <v>1</v>
      </c>
    </row>
    <row r="16" spans="1:14" ht="20.100000000000001" customHeight="1" x14ac:dyDescent="0.15">
      <c r="A16" s="1" t="s">
        <v>15487</v>
      </c>
      <c r="B16" s="1" t="s">
        <v>15488</v>
      </c>
      <c r="C16" s="1" t="s">
        <v>15503</v>
      </c>
      <c r="D16" s="1" t="s">
        <v>50</v>
      </c>
      <c r="E16" s="1" t="s">
        <v>51</v>
      </c>
      <c r="F16" s="1" t="s">
        <v>81</v>
      </c>
      <c r="G16" s="1" t="s">
        <v>82</v>
      </c>
      <c r="H16" s="1" t="s">
        <v>1151</v>
      </c>
      <c r="I16" s="1" t="s">
        <v>447</v>
      </c>
      <c r="J16" s="1" t="s">
        <v>4704</v>
      </c>
      <c r="K16" s="1" t="s">
        <v>15504</v>
      </c>
      <c r="L16" s="1"/>
      <c r="M16" s="20">
        <f t="shared" si="0"/>
        <v>0</v>
      </c>
    </row>
    <row r="17" spans="1:13" ht="20.100000000000001" customHeight="1" x14ac:dyDescent="0.15">
      <c r="A17" s="1" t="s">
        <v>15487</v>
      </c>
      <c r="B17" s="1" t="s">
        <v>15488</v>
      </c>
      <c r="C17" s="1" t="s">
        <v>15505</v>
      </c>
      <c r="D17" s="1" t="s">
        <v>50</v>
      </c>
      <c r="E17" s="1" t="s">
        <v>51</v>
      </c>
      <c r="F17" s="1" t="s">
        <v>81</v>
      </c>
      <c r="G17" s="1" t="s">
        <v>82</v>
      </c>
      <c r="H17" s="1" t="s">
        <v>1151</v>
      </c>
      <c r="I17" s="1" t="s">
        <v>447</v>
      </c>
      <c r="J17" s="1" t="s">
        <v>4704</v>
      </c>
      <c r="K17" s="1" t="s">
        <v>15506</v>
      </c>
      <c r="L17" s="1"/>
      <c r="M17" s="20">
        <f t="shared" si="0"/>
        <v>0</v>
      </c>
    </row>
    <row r="18" spans="1:13" ht="20.100000000000001" customHeight="1" x14ac:dyDescent="0.15">
      <c r="A18" s="1" t="s">
        <v>15487</v>
      </c>
      <c r="B18" s="1" t="s">
        <v>15488</v>
      </c>
      <c r="C18" s="1" t="s">
        <v>15507</v>
      </c>
      <c r="D18" s="1" t="s">
        <v>50</v>
      </c>
      <c r="E18" s="1" t="s">
        <v>51</v>
      </c>
      <c r="F18" s="1" t="s">
        <v>81</v>
      </c>
      <c r="G18" s="1" t="s">
        <v>82</v>
      </c>
      <c r="H18" s="1" t="s">
        <v>1151</v>
      </c>
      <c r="I18" s="1" t="s">
        <v>447</v>
      </c>
      <c r="J18" s="1" t="s">
        <v>4704</v>
      </c>
      <c r="K18" s="1" t="s">
        <v>15508</v>
      </c>
      <c r="L18" s="1"/>
      <c r="M18" s="20">
        <f t="shared" si="0"/>
        <v>0</v>
      </c>
    </row>
    <row r="19" spans="1:13" ht="20.100000000000001" customHeight="1" x14ac:dyDescent="0.15">
      <c r="A19" s="1" t="s">
        <v>15487</v>
      </c>
      <c r="B19" s="1" t="s">
        <v>15488</v>
      </c>
      <c r="C19" s="1" t="s">
        <v>15509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95</v>
      </c>
      <c r="I19" s="1" t="s">
        <v>447</v>
      </c>
      <c r="J19" s="1" t="s">
        <v>2039</v>
      </c>
      <c r="K19" s="1" t="s">
        <v>15510</v>
      </c>
      <c r="L19" s="1"/>
      <c r="M19" s="20">
        <f t="shared" si="0"/>
        <v>1</v>
      </c>
    </row>
    <row r="20" spans="1:13" ht="20.100000000000001" customHeight="1" x14ac:dyDescent="0.15">
      <c r="A20" s="1" t="s">
        <v>15487</v>
      </c>
      <c r="B20" s="1" t="s">
        <v>15488</v>
      </c>
      <c r="C20" s="1" t="s">
        <v>15511</v>
      </c>
      <c r="D20" s="1" t="s">
        <v>50</v>
      </c>
      <c r="E20" s="1" t="s">
        <v>51</v>
      </c>
      <c r="F20" s="1" t="s">
        <v>81</v>
      </c>
      <c r="G20" s="1" t="s">
        <v>82</v>
      </c>
      <c r="H20" s="1" t="s">
        <v>1151</v>
      </c>
      <c r="I20" s="1" t="s">
        <v>447</v>
      </c>
      <c r="J20" s="1" t="s">
        <v>4704</v>
      </c>
      <c r="K20" s="1" t="s">
        <v>15512</v>
      </c>
      <c r="L20" s="1"/>
      <c r="M20" s="20">
        <f t="shared" si="0"/>
        <v>0</v>
      </c>
    </row>
    <row r="21" spans="1:13" ht="20.100000000000001" customHeight="1" x14ac:dyDescent="0.15">
      <c r="A21" s="1" t="s">
        <v>15487</v>
      </c>
      <c r="B21" s="1" t="s">
        <v>15488</v>
      </c>
      <c r="C21" s="1" t="s">
        <v>15513</v>
      </c>
      <c r="D21" s="1" t="s">
        <v>50</v>
      </c>
      <c r="E21" s="1" t="s">
        <v>51</v>
      </c>
      <c r="F21" s="1" t="s">
        <v>81</v>
      </c>
      <c r="G21" s="1" t="s">
        <v>82</v>
      </c>
      <c r="H21" s="1" t="s">
        <v>1151</v>
      </c>
      <c r="I21" s="1" t="s">
        <v>447</v>
      </c>
      <c r="J21" s="1" t="s">
        <v>4704</v>
      </c>
      <c r="K21" s="1" t="s">
        <v>15514</v>
      </c>
      <c r="L21" s="1"/>
      <c r="M21" s="20">
        <f t="shared" si="0"/>
        <v>0</v>
      </c>
    </row>
    <row r="22" spans="1:13" ht="20.100000000000001" customHeight="1" x14ac:dyDescent="0.15">
      <c r="A22" s="1" t="s">
        <v>15487</v>
      </c>
      <c r="B22" s="1" t="s">
        <v>15488</v>
      </c>
      <c r="C22" s="1" t="s">
        <v>15515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95</v>
      </c>
      <c r="I22" s="1" t="s">
        <v>447</v>
      </c>
      <c r="J22" s="1" t="s">
        <v>2039</v>
      </c>
      <c r="K22" s="1" t="s">
        <v>15516</v>
      </c>
      <c r="L22" s="1"/>
      <c r="M22" s="20">
        <f t="shared" si="0"/>
        <v>1</v>
      </c>
    </row>
    <row r="23" spans="1:13" ht="20.100000000000001" customHeight="1" x14ac:dyDescent="0.15">
      <c r="A23" s="1" t="s">
        <v>15487</v>
      </c>
      <c r="B23" s="1" t="s">
        <v>15488</v>
      </c>
      <c r="C23" s="1" t="s">
        <v>15517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84</v>
      </c>
      <c r="J23" s="1" t="s">
        <v>15518</v>
      </c>
      <c r="K23" s="1" t="s">
        <v>15519</v>
      </c>
      <c r="L23" s="1"/>
      <c r="M23" s="20">
        <f t="shared" si="0"/>
        <v>1</v>
      </c>
    </row>
    <row r="24" spans="1:13" ht="20.100000000000001" customHeight="1" x14ac:dyDescent="0.15">
      <c r="A24" s="1" t="s">
        <v>15487</v>
      </c>
      <c r="B24" s="1" t="s">
        <v>15488</v>
      </c>
      <c r="C24" s="1" t="s">
        <v>15520</v>
      </c>
      <c r="D24" s="1" t="s">
        <v>50</v>
      </c>
      <c r="E24" s="1" t="s">
        <v>51</v>
      </c>
      <c r="F24" s="1" t="s">
        <v>81</v>
      </c>
      <c r="G24" s="1" t="s">
        <v>82</v>
      </c>
      <c r="H24" s="1" t="s">
        <v>1151</v>
      </c>
      <c r="I24" s="1" t="s">
        <v>447</v>
      </c>
      <c r="J24" s="1" t="s">
        <v>4704</v>
      </c>
      <c r="K24" s="1" t="s">
        <v>15521</v>
      </c>
      <c r="L24" s="1"/>
      <c r="M24" s="20">
        <f t="shared" si="0"/>
        <v>0</v>
      </c>
    </row>
    <row r="25" spans="1:13" ht="20.100000000000001" customHeight="1" x14ac:dyDescent="0.15">
      <c r="A25" s="1" t="s">
        <v>15487</v>
      </c>
      <c r="B25" s="1" t="s">
        <v>15488</v>
      </c>
      <c r="C25" s="1" t="s">
        <v>15522</v>
      </c>
      <c r="D25" s="1" t="s">
        <v>50</v>
      </c>
      <c r="E25" s="1" t="s">
        <v>51</v>
      </c>
      <c r="F25" s="1" t="s">
        <v>81</v>
      </c>
      <c r="G25" s="1" t="s">
        <v>82</v>
      </c>
      <c r="H25" s="1" t="s">
        <v>1151</v>
      </c>
      <c r="I25" s="1" t="s">
        <v>447</v>
      </c>
      <c r="J25" s="1" t="s">
        <v>4704</v>
      </c>
      <c r="K25" s="1" t="s">
        <v>15523</v>
      </c>
      <c r="L25" s="1"/>
      <c r="M25" s="20">
        <f t="shared" si="0"/>
        <v>0</v>
      </c>
    </row>
    <row r="26" spans="1:13" ht="20.100000000000001" customHeight="1" x14ac:dyDescent="0.15">
      <c r="A26" s="1" t="s">
        <v>15487</v>
      </c>
      <c r="B26" s="1" t="s">
        <v>15488</v>
      </c>
      <c r="C26" s="1" t="s">
        <v>15524</v>
      </c>
      <c r="D26" s="1" t="s">
        <v>50</v>
      </c>
      <c r="E26" s="1" t="s">
        <v>51</v>
      </c>
      <c r="F26" s="1" t="s">
        <v>81</v>
      </c>
      <c r="G26" s="1" t="s">
        <v>82</v>
      </c>
      <c r="H26" s="1" t="s">
        <v>1151</v>
      </c>
      <c r="I26" s="1" t="s">
        <v>447</v>
      </c>
      <c r="J26" s="1" t="s">
        <v>4704</v>
      </c>
      <c r="K26" s="1" t="s">
        <v>15525</v>
      </c>
      <c r="L26" s="1"/>
      <c r="M26" s="20">
        <f t="shared" si="0"/>
        <v>0</v>
      </c>
    </row>
    <row r="27" spans="1:13" ht="20.100000000000001" customHeight="1" x14ac:dyDescent="0.15">
      <c r="A27" s="1" t="s">
        <v>15487</v>
      </c>
      <c r="B27" s="1" t="s">
        <v>15488</v>
      </c>
      <c r="C27" s="1" t="s">
        <v>15526</v>
      </c>
      <c r="D27" s="1" t="s">
        <v>50</v>
      </c>
      <c r="E27" s="1" t="s">
        <v>51</v>
      </c>
      <c r="F27" s="1" t="s">
        <v>81</v>
      </c>
      <c r="G27" s="1" t="s">
        <v>82</v>
      </c>
      <c r="H27" s="1" t="s">
        <v>1151</v>
      </c>
      <c r="I27" s="1" t="s">
        <v>447</v>
      </c>
      <c r="J27" s="1" t="s">
        <v>4704</v>
      </c>
      <c r="K27" s="1" t="s">
        <v>15527</v>
      </c>
      <c r="L27" s="1"/>
      <c r="M27" s="20">
        <f t="shared" si="0"/>
        <v>0</v>
      </c>
    </row>
    <row r="28" spans="1:13" ht="20.100000000000001" customHeight="1" x14ac:dyDescent="0.15">
      <c r="A28" s="1" t="s">
        <v>15487</v>
      </c>
      <c r="B28" s="1" t="s">
        <v>15488</v>
      </c>
      <c r="C28" s="1" t="s">
        <v>15528</v>
      </c>
      <c r="D28" s="1" t="s">
        <v>50</v>
      </c>
      <c r="E28" s="1" t="s">
        <v>51</v>
      </c>
      <c r="F28" s="1" t="s">
        <v>81</v>
      </c>
      <c r="G28" s="1" t="s">
        <v>82</v>
      </c>
      <c r="H28" s="1" t="s">
        <v>1151</v>
      </c>
      <c r="I28" s="1" t="s">
        <v>447</v>
      </c>
      <c r="J28" s="1" t="s">
        <v>4704</v>
      </c>
      <c r="K28" s="1" t="s">
        <v>15529</v>
      </c>
      <c r="L28" s="1"/>
      <c r="M28" s="20">
        <f t="shared" si="0"/>
        <v>0</v>
      </c>
    </row>
    <row r="29" spans="1:13" ht="20.100000000000001" customHeight="1" x14ac:dyDescent="0.15">
      <c r="A29" s="1" t="s">
        <v>15487</v>
      </c>
      <c r="B29" s="1" t="s">
        <v>15530</v>
      </c>
      <c r="C29" s="1" t="s">
        <v>15531</v>
      </c>
      <c r="D29" s="1" t="s">
        <v>50</v>
      </c>
      <c r="E29" s="1" t="s">
        <v>51</v>
      </c>
      <c r="F29" s="1" t="s">
        <v>51</v>
      </c>
      <c r="G29" s="1" t="s">
        <v>82</v>
      </c>
      <c r="H29" s="1" t="s">
        <v>95</v>
      </c>
      <c r="I29" s="1" t="s">
        <v>447</v>
      </c>
      <c r="J29" s="1" t="s">
        <v>2039</v>
      </c>
      <c r="K29" s="1" t="s">
        <v>15532</v>
      </c>
      <c r="L29" s="1"/>
      <c r="M29" s="20">
        <f t="shared" si="0"/>
        <v>1</v>
      </c>
    </row>
    <row r="30" spans="1:13" ht="20.100000000000001" customHeight="1" x14ac:dyDescent="0.15">
      <c r="A30" s="1" t="s">
        <v>15487</v>
      </c>
      <c r="B30" s="1" t="s">
        <v>15530</v>
      </c>
      <c r="C30" s="1" t="s">
        <v>15533</v>
      </c>
      <c r="D30" s="1" t="s">
        <v>50</v>
      </c>
      <c r="E30" s="1" t="s">
        <v>51</v>
      </c>
      <c r="F30" s="1" t="s">
        <v>81</v>
      </c>
      <c r="G30" s="1" t="s">
        <v>82</v>
      </c>
      <c r="H30" s="1" t="s">
        <v>1151</v>
      </c>
      <c r="I30" s="1" t="s">
        <v>447</v>
      </c>
      <c r="J30" s="1" t="s">
        <v>4704</v>
      </c>
      <c r="K30" s="1" t="s">
        <v>15534</v>
      </c>
      <c r="L30" s="1"/>
      <c r="M30" s="20">
        <f t="shared" si="0"/>
        <v>0</v>
      </c>
    </row>
    <row r="31" spans="1:13" ht="20.100000000000001" customHeight="1" x14ac:dyDescent="0.15">
      <c r="A31" s="1" t="s">
        <v>15487</v>
      </c>
      <c r="B31" s="1" t="s">
        <v>15530</v>
      </c>
      <c r="C31" s="1" t="s">
        <v>15535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95</v>
      </c>
      <c r="I31" s="1" t="s">
        <v>447</v>
      </c>
      <c r="J31" s="1" t="s">
        <v>2039</v>
      </c>
      <c r="K31" s="1" t="s">
        <v>15536</v>
      </c>
      <c r="L31" s="1"/>
      <c r="M31" s="20">
        <f t="shared" si="0"/>
        <v>1</v>
      </c>
    </row>
    <row r="32" spans="1:13" ht="20.100000000000001" customHeight="1" x14ac:dyDescent="0.15">
      <c r="A32" s="1" t="s">
        <v>15487</v>
      </c>
      <c r="B32" s="1" t="s">
        <v>15530</v>
      </c>
      <c r="C32" s="1" t="s">
        <v>15537</v>
      </c>
      <c r="D32" s="1" t="s">
        <v>50</v>
      </c>
      <c r="E32" s="1" t="s">
        <v>51</v>
      </c>
      <c r="F32" s="1" t="s">
        <v>81</v>
      </c>
      <c r="G32" s="1" t="s">
        <v>82</v>
      </c>
      <c r="H32" s="1" t="s">
        <v>1151</v>
      </c>
      <c r="I32" s="1" t="s">
        <v>447</v>
      </c>
      <c r="J32" s="1" t="s">
        <v>4704</v>
      </c>
      <c r="K32" s="1" t="s">
        <v>15538</v>
      </c>
      <c r="L32" s="1"/>
      <c r="M32" s="20">
        <f t="shared" si="0"/>
        <v>0</v>
      </c>
    </row>
    <row r="33" spans="1:13" ht="20.100000000000001" customHeight="1" x14ac:dyDescent="0.15">
      <c r="A33" s="1" t="s">
        <v>15487</v>
      </c>
      <c r="B33" s="1" t="s">
        <v>15530</v>
      </c>
      <c r="C33" s="1" t="s">
        <v>15539</v>
      </c>
      <c r="D33" s="1" t="s">
        <v>50</v>
      </c>
      <c r="E33" s="1" t="s">
        <v>51</v>
      </c>
      <c r="F33" s="1" t="s">
        <v>81</v>
      </c>
      <c r="G33" s="1" t="s">
        <v>82</v>
      </c>
      <c r="H33" s="1" t="s">
        <v>1151</v>
      </c>
      <c r="I33" s="1" t="s">
        <v>447</v>
      </c>
      <c r="J33" s="1" t="s">
        <v>4704</v>
      </c>
      <c r="K33" s="1" t="s">
        <v>15540</v>
      </c>
      <c r="L33" s="1"/>
      <c r="M33" s="20">
        <f t="shared" si="0"/>
        <v>0</v>
      </c>
    </row>
    <row r="34" spans="1:13" ht="20.100000000000001" customHeight="1" x14ac:dyDescent="0.15">
      <c r="A34" s="1" t="s">
        <v>15487</v>
      </c>
      <c r="B34" s="1" t="s">
        <v>15530</v>
      </c>
      <c r="C34" s="1" t="s">
        <v>15541</v>
      </c>
      <c r="D34" s="1" t="s">
        <v>50</v>
      </c>
      <c r="E34" s="1" t="s">
        <v>51</v>
      </c>
      <c r="F34" s="1" t="s">
        <v>81</v>
      </c>
      <c r="G34" s="1" t="s">
        <v>82</v>
      </c>
      <c r="H34" s="1" t="s">
        <v>1151</v>
      </c>
      <c r="I34" s="1" t="s">
        <v>447</v>
      </c>
      <c r="J34" s="1" t="s">
        <v>4704</v>
      </c>
      <c r="K34" s="1" t="s">
        <v>15542</v>
      </c>
      <c r="L34" s="1"/>
      <c r="M34" s="20">
        <f t="shared" si="0"/>
        <v>0</v>
      </c>
    </row>
    <row r="35" spans="1:13" ht="20.100000000000001" customHeight="1" x14ac:dyDescent="0.15">
      <c r="A35" s="1" t="s">
        <v>15487</v>
      </c>
      <c r="B35" s="1" t="s">
        <v>15530</v>
      </c>
      <c r="C35" s="1" t="s">
        <v>15543</v>
      </c>
      <c r="D35" s="1" t="s">
        <v>50</v>
      </c>
      <c r="E35" s="1" t="s">
        <v>51</v>
      </c>
      <c r="F35" s="1" t="s">
        <v>81</v>
      </c>
      <c r="G35" s="1" t="s">
        <v>82</v>
      </c>
      <c r="H35" s="1" t="s">
        <v>1151</v>
      </c>
      <c r="I35" s="1" t="s">
        <v>447</v>
      </c>
      <c r="J35" s="1" t="s">
        <v>4704</v>
      </c>
      <c r="K35" s="1" t="s">
        <v>15544</v>
      </c>
      <c r="L35" s="1"/>
      <c r="M35" s="20">
        <f t="shared" si="0"/>
        <v>0</v>
      </c>
    </row>
    <row r="36" spans="1:13" ht="20.100000000000001" customHeight="1" x14ac:dyDescent="0.15">
      <c r="A36" s="1" t="s">
        <v>15487</v>
      </c>
      <c r="B36" s="1" t="s">
        <v>15530</v>
      </c>
      <c r="C36" s="1" t="s">
        <v>15545</v>
      </c>
      <c r="D36" s="1" t="s">
        <v>50</v>
      </c>
      <c r="E36" s="1" t="s">
        <v>51</v>
      </c>
      <c r="F36" s="1" t="s">
        <v>81</v>
      </c>
      <c r="G36" s="1" t="s">
        <v>82</v>
      </c>
      <c r="H36" s="1" t="s">
        <v>1151</v>
      </c>
      <c r="I36" s="1" t="s">
        <v>447</v>
      </c>
      <c r="J36" s="1" t="s">
        <v>4704</v>
      </c>
      <c r="K36" s="1" t="s">
        <v>15546</v>
      </c>
      <c r="L36" s="1"/>
      <c r="M36" s="20">
        <f t="shared" si="0"/>
        <v>0</v>
      </c>
    </row>
    <row r="37" spans="1:13" ht="20.100000000000001" customHeight="1" x14ac:dyDescent="0.15">
      <c r="A37" s="1" t="s">
        <v>15487</v>
      </c>
      <c r="B37" s="1" t="s">
        <v>15530</v>
      </c>
      <c r="C37" s="1" t="s">
        <v>15547</v>
      </c>
      <c r="D37" s="1" t="s">
        <v>50</v>
      </c>
      <c r="E37" s="1" t="s">
        <v>51</v>
      </c>
      <c r="F37" s="1" t="s">
        <v>81</v>
      </c>
      <c r="G37" s="1" t="s">
        <v>82</v>
      </c>
      <c r="H37" s="1" t="s">
        <v>1151</v>
      </c>
      <c r="I37" s="1" t="s">
        <v>447</v>
      </c>
      <c r="J37" s="1" t="s">
        <v>4704</v>
      </c>
      <c r="K37" s="1" t="s">
        <v>15548</v>
      </c>
      <c r="L37" s="1"/>
      <c r="M37" s="20">
        <f t="shared" si="0"/>
        <v>0</v>
      </c>
    </row>
    <row r="38" spans="1:13" ht="20.100000000000001" customHeight="1" x14ac:dyDescent="0.15">
      <c r="A38" s="1" t="s">
        <v>15487</v>
      </c>
      <c r="B38" s="1" t="s">
        <v>15530</v>
      </c>
      <c r="C38" s="1" t="s">
        <v>15549</v>
      </c>
      <c r="D38" s="1" t="s">
        <v>50</v>
      </c>
      <c r="E38" s="1" t="s">
        <v>51</v>
      </c>
      <c r="F38" s="1" t="s">
        <v>81</v>
      </c>
      <c r="G38" s="1" t="s">
        <v>82</v>
      </c>
      <c r="H38" s="1" t="s">
        <v>1151</v>
      </c>
      <c r="I38" s="1" t="s">
        <v>447</v>
      </c>
      <c r="J38" s="1" t="s">
        <v>4704</v>
      </c>
      <c r="K38" s="1" t="s">
        <v>15550</v>
      </c>
      <c r="L38" s="1"/>
      <c r="M38" s="20">
        <f t="shared" si="0"/>
        <v>0</v>
      </c>
    </row>
    <row r="39" spans="1:13" ht="20.100000000000001" customHeight="1" x14ac:dyDescent="0.15">
      <c r="A39" s="1" t="s">
        <v>15487</v>
      </c>
      <c r="B39" s="1" t="s">
        <v>15530</v>
      </c>
      <c r="C39" s="1" t="s">
        <v>15551</v>
      </c>
      <c r="D39" s="1" t="s">
        <v>78</v>
      </c>
      <c r="E39" s="1" t="s">
        <v>51</v>
      </c>
      <c r="F39" s="1" t="s">
        <v>51</v>
      </c>
      <c r="G39" s="1" t="s">
        <v>82</v>
      </c>
      <c r="H39" s="1" t="s">
        <v>95</v>
      </c>
      <c r="I39" s="1" t="s">
        <v>447</v>
      </c>
      <c r="J39" s="1" t="s">
        <v>2039</v>
      </c>
      <c r="K39" s="1" t="s">
        <v>15552</v>
      </c>
      <c r="L39" s="1"/>
      <c r="M39" s="20">
        <f t="shared" si="0"/>
        <v>1</v>
      </c>
    </row>
    <row r="40" spans="1:13" ht="20.100000000000001" customHeight="1" x14ac:dyDescent="0.15">
      <c r="A40" s="1" t="s">
        <v>15487</v>
      </c>
      <c r="B40" s="1" t="s">
        <v>15530</v>
      </c>
      <c r="C40" s="1" t="s">
        <v>15553</v>
      </c>
      <c r="D40" s="1" t="s">
        <v>78</v>
      </c>
      <c r="E40" s="1" t="s">
        <v>51</v>
      </c>
      <c r="F40" s="1" t="s">
        <v>179</v>
      </c>
      <c r="G40" s="1" t="s">
        <v>82</v>
      </c>
      <c r="H40" s="1" t="s">
        <v>212</v>
      </c>
      <c r="I40" s="1" t="s">
        <v>7857</v>
      </c>
      <c r="J40" s="1" t="s">
        <v>122</v>
      </c>
      <c r="K40" s="1" t="s">
        <v>15554</v>
      </c>
      <c r="L40" s="1"/>
      <c r="M40" s="20">
        <f t="shared" ref="M40:M65" si="1">IF(F40="○",1,0)</f>
        <v>0</v>
      </c>
    </row>
    <row r="41" spans="1:13" ht="20.100000000000001" customHeight="1" x14ac:dyDescent="0.15">
      <c r="A41" s="1" t="s">
        <v>15487</v>
      </c>
      <c r="B41" s="1" t="s">
        <v>15555</v>
      </c>
      <c r="C41" s="1" t="s">
        <v>15556</v>
      </c>
      <c r="D41" s="1" t="s">
        <v>50</v>
      </c>
      <c r="E41" s="1" t="s">
        <v>51</v>
      </c>
      <c r="F41" s="1" t="s">
        <v>51</v>
      </c>
      <c r="G41" s="1" t="s">
        <v>82</v>
      </c>
      <c r="H41" s="1" t="s">
        <v>95</v>
      </c>
      <c r="I41" s="1" t="s">
        <v>447</v>
      </c>
      <c r="J41" s="1" t="s">
        <v>2039</v>
      </c>
      <c r="K41" s="1" t="s">
        <v>15557</v>
      </c>
      <c r="L41" s="1"/>
      <c r="M41" s="20">
        <f t="shared" si="1"/>
        <v>1</v>
      </c>
    </row>
    <row r="42" spans="1:13" ht="20.100000000000001" customHeight="1" x14ac:dyDescent="0.15">
      <c r="A42" s="1" t="s">
        <v>15487</v>
      </c>
      <c r="B42" s="1" t="s">
        <v>15555</v>
      </c>
      <c r="C42" s="1" t="s">
        <v>15558</v>
      </c>
      <c r="D42" s="1" t="s">
        <v>50</v>
      </c>
      <c r="E42" s="1" t="s">
        <v>51</v>
      </c>
      <c r="F42" s="1" t="s">
        <v>81</v>
      </c>
      <c r="G42" s="1" t="s">
        <v>82</v>
      </c>
      <c r="H42" s="1" t="s">
        <v>1151</v>
      </c>
      <c r="I42" s="1" t="s">
        <v>447</v>
      </c>
      <c r="J42" s="1" t="s">
        <v>4704</v>
      </c>
      <c r="K42" s="1" t="s">
        <v>15559</v>
      </c>
      <c r="L42" s="1"/>
      <c r="M42" s="20">
        <f t="shared" si="1"/>
        <v>0</v>
      </c>
    </row>
    <row r="43" spans="1:13" ht="20.100000000000001" customHeight="1" x14ac:dyDescent="0.15">
      <c r="A43" s="1" t="s">
        <v>15487</v>
      </c>
      <c r="B43" s="1" t="s">
        <v>15560</v>
      </c>
      <c r="C43" s="1" t="s">
        <v>15561</v>
      </c>
      <c r="D43" s="1" t="s">
        <v>50</v>
      </c>
      <c r="E43" s="1" t="s">
        <v>51</v>
      </c>
      <c r="F43" s="1" t="s">
        <v>51</v>
      </c>
      <c r="G43" s="1" t="s">
        <v>82</v>
      </c>
      <c r="H43" s="1" t="s">
        <v>95</v>
      </c>
      <c r="I43" s="1" t="s">
        <v>447</v>
      </c>
      <c r="J43" s="1" t="s">
        <v>2039</v>
      </c>
      <c r="K43" s="1" t="s">
        <v>15562</v>
      </c>
      <c r="L43" s="1"/>
      <c r="M43" s="20">
        <f t="shared" si="1"/>
        <v>1</v>
      </c>
    </row>
    <row r="44" spans="1:13" ht="20.100000000000001" customHeight="1" x14ac:dyDescent="0.15">
      <c r="A44" s="1" t="s">
        <v>15487</v>
      </c>
      <c r="B44" s="1" t="s">
        <v>15560</v>
      </c>
      <c r="C44" s="1" t="s">
        <v>15563</v>
      </c>
      <c r="D44" s="1" t="s">
        <v>50</v>
      </c>
      <c r="E44" s="1" t="s">
        <v>51</v>
      </c>
      <c r="F44" s="1" t="s">
        <v>81</v>
      </c>
      <c r="G44" s="1" t="s">
        <v>82</v>
      </c>
      <c r="H44" s="1" t="s">
        <v>1151</v>
      </c>
      <c r="I44" s="1" t="s">
        <v>447</v>
      </c>
      <c r="J44" s="1" t="s">
        <v>4704</v>
      </c>
      <c r="K44" s="1" t="s">
        <v>15564</v>
      </c>
      <c r="L44" s="1"/>
      <c r="M44" s="20">
        <f t="shared" si="1"/>
        <v>0</v>
      </c>
    </row>
    <row r="45" spans="1:13" ht="20.100000000000001" customHeight="1" x14ac:dyDescent="0.15">
      <c r="A45" s="1" t="s">
        <v>15487</v>
      </c>
      <c r="B45" s="1" t="s">
        <v>15560</v>
      </c>
      <c r="C45" s="1" t="s">
        <v>15565</v>
      </c>
      <c r="D45" s="1" t="s">
        <v>50</v>
      </c>
      <c r="E45" s="1" t="s">
        <v>51</v>
      </c>
      <c r="F45" s="1" t="s">
        <v>81</v>
      </c>
      <c r="G45" s="1" t="s">
        <v>82</v>
      </c>
      <c r="H45" s="1" t="s">
        <v>1151</v>
      </c>
      <c r="I45" s="1" t="s">
        <v>447</v>
      </c>
      <c r="J45" s="1" t="s">
        <v>4704</v>
      </c>
      <c r="K45" s="1" t="s">
        <v>15566</v>
      </c>
      <c r="L45" s="1"/>
      <c r="M45" s="20">
        <f t="shared" si="1"/>
        <v>0</v>
      </c>
    </row>
    <row r="46" spans="1:13" ht="20.100000000000001" customHeight="1" x14ac:dyDescent="0.15">
      <c r="A46" s="1" t="s">
        <v>15487</v>
      </c>
      <c r="B46" s="1" t="s">
        <v>15560</v>
      </c>
      <c r="C46" s="1" t="s">
        <v>15567</v>
      </c>
      <c r="D46" s="1" t="s">
        <v>50</v>
      </c>
      <c r="E46" s="1" t="s">
        <v>51</v>
      </c>
      <c r="F46" s="1" t="s">
        <v>81</v>
      </c>
      <c r="G46" s="1" t="s">
        <v>82</v>
      </c>
      <c r="H46" s="1" t="s">
        <v>1151</v>
      </c>
      <c r="I46" s="1" t="s">
        <v>447</v>
      </c>
      <c r="J46" s="1" t="s">
        <v>4704</v>
      </c>
      <c r="K46" s="1" t="s">
        <v>15568</v>
      </c>
      <c r="L46" s="1"/>
      <c r="M46" s="20">
        <f t="shared" si="1"/>
        <v>0</v>
      </c>
    </row>
    <row r="47" spans="1:13" ht="20.100000000000001" customHeight="1" x14ac:dyDescent="0.15">
      <c r="A47" s="1" t="s">
        <v>15487</v>
      </c>
      <c r="B47" s="1" t="s">
        <v>15560</v>
      </c>
      <c r="C47" s="1" t="s">
        <v>15569</v>
      </c>
      <c r="D47" s="1" t="s">
        <v>50</v>
      </c>
      <c r="E47" s="1" t="s">
        <v>51</v>
      </c>
      <c r="F47" s="1" t="s">
        <v>81</v>
      </c>
      <c r="G47" s="1" t="s">
        <v>82</v>
      </c>
      <c r="H47" s="1" t="s">
        <v>1151</v>
      </c>
      <c r="I47" s="1" t="s">
        <v>447</v>
      </c>
      <c r="J47" s="1" t="s">
        <v>4704</v>
      </c>
      <c r="K47" s="1" t="s">
        <v>15570</v>
      </c>
      <c r="L47" s="1"/>
      <c r="M47" s="20">
        <f t="shared" si="1"/>
        <v>0</v>
      </c>
    </row>
    <row r="48" spans="1:13" ht="20.100000000000001" customHeight="1" x14ac:dyDescent="0.15">
      <c r="A48" s="1" t="s">
        <v>15487</v>
      </c>
      <c r="B48" s="1" t="s">
        <v>15560</v>
      </c>
      <c r="C48" s="1" t="s">
        <v>15571</v>
      </c>
      <c r="D48" s="1" t="s">
        <v>50</v>
      </c>
      <c r="E48" s="1" t="s">
        <v>51</v>
      </c>
      <c r="F48" s="1" t="s">
        <v>81</v>
      </c>
      <c r="G48" s="1" t="s">
        <v>82</v>
      </c>
      <c r="H48" s="1" t="s">
        <v>1151</v>
      </c>
      <c r="I48" s="1" t="s">
        <v>447</v>
      </c>
      <c r="J48" s="1" t="s">
        <v>4704</v>
      </c>
      <c r="K48" s="1" t="s">
        <v>15572</v>
      </c>
      <c r="L48" s="1"/>
      <c r="M48" s="20">
        <f t="shared" si="1"/>
        <v>0</v>
      </c>
    </row>
    <row r="49" spans="1:13" ht="20.100000000000001" customHeight="1" x14ac:dyDescent="0.15">
      <c r="A49" s="1" t="s">
        <v>15487</v>
      </c>
      <c r="B49" s="1" t="s">
        <v>15560</v>
      </c>
      <c r="C49" s="1" t="s">
        <v>15573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95</v>
      </c>
      <c r="I49" s="1" t="s">
        <v>447</v>
      </c>
      <c r="J49" s="1" t="s">
        <v>2039</v>
      </c>
      <c r="K49" s="1" t="s">
        <v>15574</v>
      </c>
      <c r="L49" s="1"/>
      <c r="M49" s="20">
        <f t="shared" si="1"/>
        <v>1</v>
      </c>
    </row>
    <row r="50" spans="1:13" ht="20.100000000000001" customHeight="1" x14ac:dyDescent="0.15">
      <c r="A50" s="1" t="s">
        <v>15487</v>
      </c>
      <c r="B50" s="1" t="s">
        <v>15560</v>
      </c>
      <c r="C50" s="1" t="s">
        <v>15575</v>
      </c>
      <c r="D50" s="1" t="s">
        <v>50</v>
      </c>
      <c r="E50" s="1" t="s">
        <v>51</v>
      </c>
      <c r="F50" s="1" t="s">
        <v>51</v>
      </c>
      <c r="G50" s="1" t="s">
        <v>82</v>
      </c>
      <c r="H50" s="1" t="s">
        <v>95</v>
      </c>
      <c r="I50" s="1" t="s">
        <v>447</v>
      </c>
      <c r="J50" s="1" t="s">
        <v>2039</v>
      </c>
      <c r="K50" s="1" t="s">
        <v>15576</v>
      </c>
      <c r="L50" s="1"/>
      <c r="M50" s="20">
        <f t="shared" si="1"/>
        <v>1</v>
      </c>
    </row>
    <row r="51" spans="1:13" ht="20.100000000000001" customHeight="1" x14ac:dyDescent="0.15">
      <c r="A51" s="1" t="s">
        <v>15487</v>
      </c>
      <c r="B51" s="1" t="s">
        <v>15560</v>
      </c>
      <c r="C51" s="1" t="s">
        <v>15577</v>
      </c>
      <c r="D51" s="1" t="s">
        <v>50</v>
      </c>
      <c r="E51" s="1" t="s">
        <v>51</v>
      </c>
      <c r="F51" s="1" t="s">
        <v>179</v>
      </c>
      <c r="G51" s="1" t="s">
        <v>82</v>
      </c>
      <c r="H51" s="1" t="s">
        <v>95</v>
      </c>
      <c r="I51" s="1" t="s">
        <v>447</v>
      </c>
      <c r="J51" s="1" t="s">
        <v>2039</v>
      </c>
      <c r="K51" s="1" t="s">
        <v>15578</v>
      </c>
      <c r="L51" s="1"/>
      <c r="M51" s="20">
        <f t="shared" si="1"/>
        <v>0</v>
      </c>
    </row>
    <row r="52" spans="1:13" ht="20.100000000000001" customHeight="1" x14ac:dyDescent="0.15">
      <c r="A52" s="1" t="s">
        <v>15487</v>
      </c>
      <c r="B52" s="1" t="s">
        <v>15560</v>
      </c>
      <c r="C52" s="1" t="s">
        <v>15579</v>
      </c>
      <c r="D52" s="1" t="s">
        <v>78</v>
      </c>
      <c r="E52" s="1" t="s">
        <v>51</v>
      </c>
      <c r="F52" s="1" t="s">
        <v>179</v>
      </c>
      <c r="G52" s="1" t="s">
        <v>82</v>
      </c>
      <c r="H52" s="1" t="s">
        <v>2140</v>
      </c>
      <c r="I52" s="1" t="s">
        <v>447</v>
      </c>
      <c r="J52" s="1" t="s">
        <v>663</v>
      </c>
      <c r="K52" s="1" t="s">
        <v>15580</v>
      </c>
      <c r="L52" s="1"/>
      <c r="M52" s="20">
        <f t="shared" si="1"/>
        <v>0</v>
      </c>
    </row>
    <row r="53" spans="1:13" ht="20.100000000000001" customHeight="1" x14ac:dyDescent="0.15">
      <c r="A53" s="1" t="s">
        <v>15581</v>
      </c>
      <c r="B53" s="1" t="s">
        <v>15582</v>
      </c>
      <c r="C53" s="1" t="s">
        <v>15583</v>
      </c>
      <c r="D53" s="1" t="s">
        <v>78</v>
      </c>
      <c r="E53" s="1" t="s">
        <v>51</v>
      </c>
      <c r="F53" s="1" t="s">
        <v>179</v>
      </c>
      <c r="G53" s="1" t="s">
        <v>82</v>
      </c>
      <c r="H53" s="1" t="s">
        <v>212</v>
      </c>
      <c r="I53" s="1" t="s">
        <v>7857</v>
      </c>
      <c r="J53" s="1" t="s">
        <v>122</v>
      </c>
      <c r="K53" s="1" t="s">
        <v>15584</v>
      </c>
      <c r="L53" s="1"/>
      <c r="M53" s="20">
        <f t="shared" si="1"/>
        <v>0</v>
      </c>
    </row>
    <row r="54" spans="1:13" ht="20.100000000000001" customHeight="1" x14ac:dyDescent="0.15">
      <c r="A54" s="1" t="s">
        <v>15581</v>
      </c>
      <c r="B54" s="1" t="s">
        <v>15585</v>
      </c>
      <c r="C54" s="1" t="s">
        <v>15586</v>
      </c>
      <c r="D54" s="1" t="s">
        <v>78</v>
      </c>
      <c r="E54" s="1" t="s">
        <v>51</v>
      </c>
      <c r="F54" s="1" t="s">
        <v>81</v>
      </c>
      <c r="G54" s="1" t="s">
        <v>82</v>
      </c>
      <c r="H54" s="1" t="s">
        <v>212</v>
      </c>
      <c r="I54" s="1" t="s">
        <v>7857</v>
      </c>
      <c r="J54" s="1" t="s">
        <v>122</v>
      </c>
      <c r="K54" s="1" t="s">
        <v>15587</v>
      </c>
      <c r="L54" s="1"/>
      <c r="M54" s="20">
        <f t="shared" si="1"/>
        <v>0</v>
      </c>
    </row>
    <row r="55" spans="1:13" ht="20.100000000000001" customHeight="1" x14ac:dyDescent="0.15">
      <c r="A55" s="1" t="s">
        <v>15581</v>
      </c>
      <c r="B55" s="1" t="s">
        <v>15588</v>
      </c>
      <c r="C55" s="1" t="s">
        <v>15589</v>
      </c>
      <c r="D55" s="1" t="s">
        <v>50</v>
      </c>
      <c r="E55" s="1" t="s">
        <v>51</v>
      </c>
      <c r="F55" s="1" t="s">
        <v>51</v>
      </c>
      <c r="G55" s="1" t="s">
        <v>82</v>
      </c>
      <c r="H55" s="1" t="s">
        <v>95</v>
      </c>
      <c r="I55" s="1" t="s">
        <v>447</v>
      </c>
      <c r="J55" s="1" t="s">
        <v>2039</v>
      </c>
      <c r="K55" s="1" t="s">
        <v>15590</v>
      </c>
      <c r="L55" s="1"/>
      <c r="M55" s="20">
        <f t="shared" si="1"/>
        <v>1</v>
      </c>
    </row>
    <row r="56" spans="1:13" ht="20.100000000000001" customHeight="1" x14ac:dyDescent="0.15">
      <c r="A56" s="1" t="s">
        <v>15581</v>
      </c>
      <c r="B56" s="1" t="s">
        <v>15591</v>
      </c>
      <c r="C56" s="1" t="s">
        <v>15592</v>
      </c>
      <c r="D56" s="1" t="s">
        <v>50</v>
      </c>
      <c r="E56" s="1" t="s">
        <v>51</v>
      </c>
      <c r="F56" s="1" t="s">
        <v>51</v>
      </c>
      <c r="G56" s="1" t="s">
        <v>82</v>
      </c>
      <c r="H56" s="1" t="s">
        <v>95</v>
      </c>
      <c r="I56" s="1" t="s">
        <v>447</v>
      </c>
      <c r="J56" s="1" t="s">
        <v>2039</v>
      </c>
      <c r="K56" s="1" t="s">
        <v>15593</v>
      </c>
      <c r="L56" s="1"/>
      <c r="M56" s="20">
        <f t="shared" si="1"/>
        <v>1</v>
      </c>
    </row>
    <row r="57" spans="1:13" ht="20.100000000000001" customHeight="1" x14ac:dyDescent="0.15">
      <c r="A57" s="1" t="s">
        <v>15581</v>
      </c>
      <c r="B57" s="1" t="s">
        <v>15591</v>
      </c>
      <c r="C57" s="1" t="s">
        <v>15594</v>
      </c>
      <c r="D57" s="1" t="s">
        <v>78</v>
      </c>
      <c r="E57" s="1" t="s">
        <v>51</v>
      </c>
      <c r="F57" s="1" t="s">
        <v>179</v>
      </c>
      <c r="G57" s="1" t="s">
        <v>82</v>
      </c>
      <c r="H57" s="1" t="s">
        <v>1151</v>
      </c>
      <c r="I57" s="1" t="s">
        <v>740</v>
      </c>
      <c r="J57" s="1" t="s">
        <v>182</v>
      </c>
      <c r="K57" s="1" t="s">
        <v>15595</v>
      </c>
      <c r="L57" s="1"/>
      <c r="M57" s="20">
        <f t="shared" si="1"/>
        <v>0</v>
      </c>
    </row>
    <row r="58" spans="1:13" ht="20.100000000000001" customHeight="1" x14ac:dyDescent="0.15">
      <c r="A58" s="1" t="s">
        <v>15581</v>
      </c>
      <c r="B58" s="1" t="s">
        <v>15596</v>
      </c>
      <c r="C58" s="1" t="s">
        <v>15597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84</v>
      </c>
      <c r="J58" s="1" t="s">
        <v>15518</v>
      </c>
      <c r="K58" s="1" t="s">
        <v>15598</v>
      </c>
      <c r="L58" s="1"/>
      <c r="M58" s="20">
        <f t="shared" si="1"/>
        <v>1</v>
      </c>
    </row>
    <row r="59" spans="1:13" ht="20.100000000000001" customHeight="1" x14ac:dyDescent="0.15">
      <c r="A59" s="1" t="s">
        <v>15581</v>
      </c>
      <c r="B59" s="1" t="s">
        <v>15599</v>
      </c>
      <c r="C59" s="1" t="s">
        <v>15600</v>
      </c>
      <c r="D59" s="1" t="s">
        <v>50</v>
      </c>
      <c r="E59" s="1" t="s">
        <v>51</v>
      </c>
      <c r="F59" s="1" t="s">
        <v>51</v>
      </c>
      <c r="G59" s="1" t="s">
        <v>82</v>
      </c>
      <c r="H59" s="1" t="s">
        <v>95</v>
      </c>
      <c r="I59" s="1" t="s">
        <v>447</v>
      </c>
      <c r="J59" s="1" t="s">
        <v>2039</v>
      </c>
      <c r="K59" s="1" t="s">
        <v>15601</v>
      </c>
      <c r="L59" s="1"/>
      <c r="M59" s="20">
        <f t="shared" si="1"/>
        <v>1</v>
      </c>
    </row>
    <row r="60" spans="1:13" ht="20.100000000000001" customHeight="1" x14ac:dyDescent="0.15">
      <c r="A60" s="1" t="s">
        <v>15581</v>
      </c>
      <c r="B60" s="1" t="s">
        <v>15599</v>
      </c>
      <c r="C60" s="1" t="s">
        <v>15602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447</v>
      </c>
      <c r="J60" s="1" t="s">
        <v>2039</v>
      </c>
      <c r="K60" s="1" t="s">
        <v>15603</v>
      </c>
      <c r="L60" s="1"/>
      <c r="M60" s="20">
        <f t="shared" si="1"/>
        <v>1</v>
      </c>
    </row>
    <row r="61" spans="1:13" ht="20.100000000000001" customHeight="1" x14ac:dyDescent="0.15">
      <c r="A61" s="1" t="s">
        <v>15581</v>
      </c>
      <c r="B61" s="1" t="s">
        <v>15599</v>
      </c>
      <c r="C61" s="1" t="s">
        <v>15604</v>
      </c>
      <c r="D61" s="1" t="s">
        <v>50</v>
      </c>
      <c r="E61" s="1" t="s">
        <v>51</v>
      </c>
      <c r="F61" s="1" t="s">
        <v>81</v>
      </c>
      <c r="G61" s="1" t="s">
        <v>82</v>
      </c>
      <c r="H61" s="1" t="s">
        <v>1151</v>
      </c>
      <c r="I61" s="1" t="s">
        <v>447</v>
      </c>
      <c r="J61" s="1" t="s">
        <v>4704</v>
      </c>
      <c r="K61" s="1" t="s">
        <v>15605</v>
      </c>
      <c r="L61" s="1"/>
      <c r="M61" s="20">
        <f t="shared" si="1"/>
        <v>0</v>
      </c>
    </row>
    <row r="62" spans="1:13" ht="20.100000000000001" customHeight="1" x14ac:dyDescent="0.15">
      <c r="A62" s="1" t="s">
        <v>15581</v>
      </c>
      <c r="B62" s="1" t="s">
        <v>15599</v>
      </c>
      <c r="C62" s="1" t="s">
        <v>15606</v>
      </c>
      <c r="D62" s="1" t="s">
        <v>50</v>
      </c>
      <c r="E62" s="1" t="s">
        <v>51</v>
      </c>
      <c r="F62" s="1" t="s">
        <v>81</v>
      </c>
      <c r="G62" s="1" t="s">
        <v>82</v>
      </c>
      <c r="H62" s="1" t="s">
        <v>1151</v>
      </c>
      <c r="I62" s="1" t="s">
        <v>447</v>
      </c>
      <c r="J62" s="1" t="s">
        <v>4704</v>
      </c>
      <c r="K62" s="1" t="s">
        <v>15607</v>
      </c>
      <c r="L62" s="1"/>
      <c r="M62" s="20">
        <f t="shared" si="1"/>
        <v>0</v>
      </c>
    </row>
    <row r="63" spans="1:13" ht="20.100000000000001" customHeight="1" x14ac:dyDescent="0.15">
      <c r="A63" s="1" t="s">
        <v>15581</v>
      </c>
      <c r="B63" s="1" t="s">
        <v>15599</v>
      </c>
      <c r="C63" s="1" t="s">
        <v>15608</v>
      </c>
      <c r="D63" s="1" t="s">
        <v>50</v>
      </c>
      <c r="E63" s="1" t="s">
        <v>51</v>
      </c>
      <c r="F63" s="1" t="s">
        <v>81</v>
      </c>
      <c r="G63" s="1" t="s">
        <v>82</v>
      </c>
      <c r="H63" s="1" t="s">
        <v>1151</v>
      </c>
      <c r="I63" s="1" t="s">
        <v>447</v>
      </c>
      <c r="J63" s="1" t="s">
        <v>4704</v>
      </c>
      <c r="K63" s="1" t="s">
        <v>15609</v>
      </c>
      <c r="L63" s="1"/>
      <c r="M63" s="20">
        <f t="shared" si="1"/>
        <v>0</v>
      </c>
    </row>
    <row r="64" spans="1:13" ht="20.100000000000001" customHeight="1" x14ac:dyDescent="0.15">
      <c r="A64" s="1" t="s">
        <v>15581</v>
      </c>
      <c r="B64" s="1" t="s">
        <v>15599</v>
      </c>
      <c r="C64" s="1" t="s">
        <v>15610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447</v>
      </c>
      <c r="J64" s="1" t="s">
        <v>2039</v>
      </c>
      <c r="K64" s="1" t="s">
        <v>15611</v>
      </c>
      <c r="L64" s="1"/>
      <c r="M64" s="20">
        <f t="shared" si="1"/>
        <v>1</v>
      </c>
    </row>
    <row r="65" spans="1:13" ht="20.100000000000001" customHeight="1" x14ac:dyDescent="0.15">
      <c r="A65" s="1" t="s">
        <v>15581</v>
      </c>
      <c r="B65" s="1" t="s">
        <v>15599</v>
      </c>
      <c r="C65" s="1" t="s">
        <v>15612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95</v>
      </c>
      <c r="I65" s="1" t="s">
        <v>447</v>
      </c>
      <c r="J65" s="1" t="s">
        <v>2039</v>
      </c>
      <c r="K65" s="1" t="s">
        <v>15613</v>
      </c>
      <c r="L65" s="1"/>
      <c r="M65" s="20">
        <f t="shared" si="1"/>
        <v>1</v>
      </c>
    </row>
    <row r="66" spans="1:13" ht="20.100000000000001" customHeight="1" x14ac:dyDescent="0.15">
      <c r="A66" s="1" t="s">
        <v>15581</v>
      </c>
      <c r="B66" s="1" t="s">
        <v>15599</v>
      </c>
      <c r="C66" s="1" t="s">
        <v>15614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95</v>
      </c>
      <c r="I66" s="1" t="s">
        <v>447</v>
      </c>
      <c r="J66" s="1" t="s">
        <v>2039</v>
      </c>
      <c r="K66" s="1" t="s">
        <v>15615</v>
      </c>
      <c r="L66" s="1"/>
      <c r="M66" s="20">
        <f t="shared" ref="M66:M136" si="2">IF(F66="○",1,0)</f>
        <v>1</v>
      </c>
    </row>
    <row r="67" spans="1:13" ht="20.100000000000001" customHeight="1" x14ac:dyDescent="0.15">
      <c r="A67" s="1" t="s">
        <v>15581</v>
      </c>
      <c r="B67" s="1" t="s">
        <v>15599</v>
      </c>
      <c r="C67" s="1" t="s">
        <v>15616</v>
      </c>
      <c r="D67" s="1" t="s">
        <v>78</v>
      </c>
      <c r="E67" s="1" t="s">
        <v>51</v>
      </c>
      <c r="F67" s="1" t="s">
        <v>51</v>
      </c>
      <c r="G67" s="1" t="s">
        <v>82</v>
      </c>
      <c r="H67" s="1" t="s">
        <v>95</v>
      </c>
      <c r="I67" s="1" t="s">
        <v>447</v>
      </c>
      <c r="J67" s="1" t="s">
        <v>2039</v>
      </c>
      <c r="K67" s="1" t="s">
        <v>15617</v>
      </c>
      <c r="L67" s="1"/>
      <c r="M67" s="20">
        <f t="shared" si="2"/>
        <v>1</v>
      </c>
    </row>
    <row r="68" spans="1:13" ht="20.100000000000001" customHeight="1" x14ac:dyDescent="0.15">
      <c r="A68" s="1" t="s">
        <v>15581</v>
      </c>
      <c r="B68" s="1" t="s">
        <v>15618</v>
      </c>
      <c r="C68" s="1" t="s">
        <v>15619</v>
      </c>
      <c r="D68" s="1" t="s">
        <v>50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447</v>
      </c>
      <c r="J68" s="1" t="s">
        <v>2039</v>
      </c>
      <c r="K68" s="1" t="s">
        <v>15620</v>
      </c>
      <c r="L68" s="1"/>
      <c r="M68" s="20">
        <f t="shared" si="2"/>
        <v>1</v>
      </c>
    </row>
    <row r="69" spans="1:13" ht="20.100000000000001" customHeight="1" x14ac:dyDescent="0.15">
      <c r="A69" s="1" t="s">
        <v>15581</v>
      </c>
      <c r="B69" s="1" t="s">
        <v>15618</v>
      </c>
      <c r="C69" s="1" t="s">
        <v>15621</v>
      </c>
      <c r="D69" s="1" t="s">
        <v>50</v>
      </c>
      <c r="E69" s="1" t="s">
        <v>51</v>
      </c>
      <c r="F69" s="1" t="s">
        <v>51</v>
      </c>
      <c r="G69" s="1" t="s">
        <v>82</v>
      </c>
      <c r="H69" s="1" t="s">
        <v>95</v>
      </c>
      <c r="I69" s="1" t="s">
        <v>447</v>
      </c>
      <c r="J69" s="1" t="s">
        <v>2039</v>
      </c>
      <c r="K69" s="1" t="s">
        <v>15622</v>
      </c>
      <c r="L69" s="1"/>
      <c r="M69" s="20">
        <f t="shared" si="2"/>
        <v>1</v>
      </c>
    </row>
    <row r="70" spans="1:13" ht="20.100000000000001" customHeight="1" x14ac:dyDescent="0.15">
      <c r="A70" s="1" t="s">
        <v>15581</v>
      </c>
      <c r="B70" s="1" t="s">
        <v>15618</v>
      </c>
      <c r="C70" s="1" t="s">
        <v>15623</v>
      </c>
      <c r="D70" s="1" t="s">
        <v>50</v>
      </c>
      <c r="E70" s="1" t="s">
        <v>51</v>
      </c>
      <c r="F70" s="1" t="s">
        <v>51</v>
      </c>
      <c r="G70" s="1" t="s">
        <v>82</v>
      </c>
      <c r="H70" s="1" t="s">
        <v>95</v>
      </c>
      <c r="I70" s="1" t="s">
        <v>447</v>
      </c>
      <c r="J70" s="1" t="s">
        <v>2039</v>
      </c>
      <c r="K70" s="1" t="s">
        <v>15624</v>
      </c>
      <c r="L70" s="1"/>
      <c r="M70" s="20">
        <f t="shared" si="2"/>
        <v>1</v>
      </c>
    </row>
    <row r="71" spans="1:13" ht="20.100000000000001" customHeight="1" x14ac:dyDescent="0.15">
      <c r="A71" s="1" t="s">
        <v>15581</v>
      </c>
      <c r="B71" s="1" t="s">
        <v>15618</v>
      </c>
      <c r="C71" s="1" t="s">
        <v>15625</v>
      </c>
      <c r="D71" s="1" t="s">
        <v>50</v>
      </c>
      <c r="E71" s="1" t="s">
        <v>51</v>
      </c>
      <c r="F71" s="1" t="s">
        <v>51</v>
      </c>
      <c r="G71" s="1" t="s">
        <v>82</v>
      </c>
      <c r="H71" s="1" t="s">
        <v>95</v>
      </c>
      <c r="I71" s="1" t="s">
        <v>447</v>
      </c>
      <c r="J71" s="1" t="s">
        <v>2039</v>
      </c>
      <c r="K71" s="1" t="s">
        <v>15626</v>
      </c>
      <c r="L71" s="1"/>
      <c r="M71" s="20">
        <f t="shared" si="2"/>
        <v>1</v>
      </c>
    </row>
    <row r="72" spans="1:13" ht="20.100000000000001" customHeight="1" x14ac:dyDescent="0.15">
      <c r="A72" s="1" t="s">
        <v>15581</v>
      </c>
      <c r="B72" s="1" t="s">
        <v>15618</v>
      </c>
      <c r="C72" s="1" t="s">
        <v>15627</v>
      </c>
      <c r="D72" s="1" t="s">
        <v>78</v>
      </c>
      <c r="E72" s="1" t="s">
        <v>51</v>
      </c>
      <c r="F72" s="1" t="s">
        <v>81</v>
      </c>
      <c r="G72" s="1" t="s">
        <v>82</v>
      </c>
      <c r="H72" s="1" t="s">
        <v>212</v>
      </c>
      <c r="I72" s="1" t="s">
        <v>7857</v>
      </c>
      <c r="J72" s="1" t="s">
        <v>122</v>
      </c>
      <c r="K72" s="1" t="s">
        <v>15628</v>
      </c>
      <c r="L72" s="1"/>
      <c r="M72" s="20">
        <f t="shared" si="2"/>
        <v>0</v>
      </c>
    </row>
    <row r="73" spans="1:13" ht="20.100000000000001" customHeight="1" x14ac:dyDescent="0.15">
      <c r="A73" s="1" t="s">
        <v>15581</v>
      </c>
      <c r="B73" s="1" t="s">
        <v>15618</v>
      </c>
      <c r="C73" s="1" t="s">
        <v>15629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212</v>
      </c>
      <c r="I73" s="1" t="s">
        <v>7857</v>
      </c>
      <c r="J73" s="1" t="s">
        <v>122</v>
      </c>
      <c r="K73" s="1" t="s">
        <v>15630</v>
      </c>
      <c r="L73" s="1"/>
      <c r="M73" s="20">
        <f t="shared" si="2"/>
        <v>0</v>
      </c>
    </row>
    <row r="74" spans="1:13" ht="20.100000000000001" customHeight="1" x14ac:dyDescent="0.15">
      <c r="A74" s="1" t="s">
        <v>15581</v>
      </c>
      <c r="B74" s="1" t="s">
        <v>15618</v>
      </c>
      <c r="C74" s="1" t="s">
        <v>15631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15518</v>
      </c>
      <c r="K74" s="1" t="s">
        <v>15632</v>
      </c>
      <c r="L74" s="1"/>
      <c r="M74" s="20">
        <f t="shared" si="2"/>
        <v>1</v>
      </c>
    </row>
    <row r="75" spans="1:13" ht="20.100000000000001" customHeight="1" x14ac:dyDescent="0.15">
      <c r="A75" s="1" t="s">
        <v>15581</v>
      </c>
      <c r="B75" s="1" t="s">
        <v>15618</v>
      </c>
      <c r="C75" s="1" t="s">
        <v>15633</v>
      </c>
      <c r="D75" s="1" t="s">
        <v>78</v>
      </c>
      <c r="E75" s="1" t="s">
        <v>51</v>
      </c>
      <c r="F75" s="1" t="s">
        <v>51</v>
      </c>
      <c r="G75" s="1" t="s">
        <v>82</v>
      </c>
      <c r="H75" s="1" t="s">
        <v>95</v>
      </c>
      <c r="I75" s="1" t="s">
        <v>447</v>
      </c>
      <c r="J75" s="1" t="s">
        <v>2039</v>
      </c>
      <c r="K75" s="1" t="s">
        <v>15634</v>
      </c>
      <c r="L75" s="1"/>
      <c r="M75" s="20">
        <f t="shared" si="2"/>
        <v>1</v>
      </c>
    </row>
    <row r="76" spans="1:13" ht="20.100000000000001" customHeight="1" x14ac:dyDescent="0.15">
      <c r="A76" s="1" t="s">
        <v>15581</v>
      </c>
      <c r="B76" s="1" t="s">
        <v>15635</v>
      </c>
      <c r="C76" s="1" t="s">
        <v>15636</v>
      </c>
      <c r="D76" s="1" t="s">
        <v>78</v>
      </c>
      <c r="E76" s="1" t="s">
        <v>51</v>
      </c>
      <c r="F76" s="1" t="s">
        <v>179</v>
      </c>
      <c r="G76" s="1" t="s">
        <v>82</v>
      </c>
      <c r="H76" s="1" t="s">
        <v>212</v>
      </c>
      <c r="I76" s="1" t="s">
        <v>7857</v>
      </c>
      <c r="J76" s="1" t="s">
        <v>122</v>
      </c>
      <c r="K76" s="1" t="s">
        <v>15637</v>
      </c>
      <c r="L76" s="1"/>
      <c r="M76" s="20">
        <f t="shared" si="2"/>
        <v>0</v>
      </c>
    </row>
    <row r="77" spans="1:13" ht="20.100000000000001" customHeight="1" x14ac:dyDescent="0.15">
      <c r="A77" s="1" t="s">
        <v>15581</v>
      </c>
      <c r="B77" s="1" t="s">
        <v>15638</v>
      </c>
      <c r="C77" s="1" t="s">
        <v>15639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95</v>
      </c>
      <c r="I77" s="1" t="s">
        <v>447</v>
      </c>
      <c r="J77" s="1" t="s">
        <v>2039</v>
      </c>
      <c r="K77" s="1" t="s">
        <v>15640</v>
      </c>
      <c r="L77" s="1"/>
      <c r="M77" s="20">
        <f t="shared" si="2"/>
        <v>1</v>
      </c>
    </row>
    <row r="78" spans="1:13" ht="20.100000000000001" customHeight="1" x14ac:dyDescent="0.15">
      <c r="A78" s="1" t="s">
        <v>15581</v>
      </c>
      <c r="B78" s="1" t="s">
        <v>15638</v>
      </c>
      <c r="C78" s="1" t="s">
        <v>15641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95</v>
      </c>
      <c r="I78" s="1" t="s">
        <v>447</v>
      </c>
      <c r="J78" s="1" t="s">
        <v>2039</v>
      </c>
      <c r="K78" s="1" t="s">
        <v>15642</v>
      </c>
      <c r="L78" s="1"/>
      <c r="M78" s="20">
        <f t="shared" si="2"/>
        <v>1</v>
      </c>
    </row>
    <row r="79" spans="1:13" ht="20.100000000000001" customHeight="1" x14ac:dyDescent="0.15">
      <c r="A79" s="1" t="s">
        <v>15581</v>
      </c>
      <c r="B79" s="1" t="s">
        <v>15638</v>
      </c>
      <c r="C79" s="1" t="s">
        <v>15643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95</v>
      </c>
      <c r="I79" s="1" t="s">
        <v>447</v>
      </c>
      <c r="J79" s="1" t="s">
        <v>2039</v>
      </c>
      <c r="K79" s="1" t="s">
        <v>15644</v>
      </c>
      <c r="L79" s="1"/>
      <c r="M79" s="20">
        <f t="shared" si="2"/>
        <v>1</v>
      </c>
    </row>
    <row r="80" spans="1:13" ht="20.100000000000001" customHeight="1" x14ac:dyDescent="0.15">
      <c r="A80" s="1" t="s">
        <v>15581</v>
      </c>
      <c r="B80" s="1" t="s">
        <v>15638</v>
      </c>
      <c r="C80" s="1" t="s">
        <v>15645</v>
      </c>
      <c r="D80" s="1" t="s">
        <v>50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84</v>
      </c>
      <c r="J80" s="1" t="s">
        <v>15518</v>
      </c>
      <c r="K80" s="1" t="s">
        <v>15646</v>
      </c>
      <c r="L80" s="1"/>
      <c r="M80" s="20">
        <f t="shared" si="2"/>
        <v>1</v>
      </c>
    </row>
    <row r="81" spans="1:13" ht="20.100000000000001" customHeight="1" x14ac:dyDescent="0.15">
      <c r="A81" s="1" t="s">
        <v>15581</v>
      </c>
      <c r="B81" s="1" t="s">
        <v>15638</v>
      </c>
      <c r="C81" s="1" t="s">
        <v>15647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447</v>
      </c>
      <c r="J81" s="1" t="s">
        <v>2039</v>
      </c>
      <c r="K81" s="1" t="s">
        <v>15648</v>
      </c>
      <c r="L81" s="1"/>
      <c r="M81" s="20">
        <f t="shared" si="2"/>
        <v>1</v>
      </c>
    </row>
    <row r="82" spans="1:13" ht="20.100000000000001" customHeight="1" x14ac:dyDescent="0.15">
      <c r="A82" s="1" t="s">
        <v>15581</v>
      </c>
      <c r="B82" s="1" t="s">
        <v>15638</v>
      </c>
      <c r="C82" s="1" t="s">
        <v>15649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447</v>
      </c>
      <c r="J82" s="1" t="s">
        <v>2039</v>
      </c>
      <c r="K82" s="1" t="s">
        <v>15650</v>
      </c>
      <c r="L82" s="1"/>
      <c r="M82" s="20">
        <f t="shared" si="2"/>
        <v>1</v>
      </c>
    </row>
    <row r="83" spans="1:13" ht="20.100000000000001" customHeight="1" x14ac:dyDescent="0.15">
      <c r="A83" s="1" t="s">
        <v>15581</v>
      </c>
      <c r="B83" s="1" t="s">
        <v>15638</v>
      </c>
      <c r="C83" s="1" t="s">
        <v>15651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447</v>
      </c>
      <c r="J83" s="1" t="s">
        <v>2039</v>
      </c>
      <c r="K83" s="1" t="s">
        <v>15652</v>
      </c>
      <c r="L83" s="1"/>
      <c r="M83" s="20">
        <f t="shared" si="2"/>
        <v>1</v>
      </c>
    </row>
    <row r="84" spans="1:13" ht="20.100000000000001" customHeight="1" x14ac:dyDescent="0.15">
      <c r="A84" s="1" t="s">
        <v>15581</v>
      </c>
      <c r="B84" s="1" t="s">
        <v>15638</v>
      </c>
      <c r="C84" s="1" t="s">
        <v>15653</v>
      </c>
      <c r="D84" s="1" t="s">
        <v>50</v>
      </c>
      <c r="E84" s="1" t="s">
        <v>51</v>
      </c>
      <c r="F84" s="1" t="s">
        <v>51</v>
      </c>
      <c r="G84" s="1" t="s">
        <v>82</v>
      </c>
      <c r="H84" s="1" t="s">
        <v>95</v>
      </c>
      <c r="I84" s="1" t="s">
        <v>447</v>
      </c>
      <c r="J84" s="1" t="s">
        <v>2039</v>
      </c>
      <c r="K84" s="1" t="s">
        <v>15654</v>
      </c>
      <c r="L84" s="1"/>
      <c r="M84" s="20">
        <f t="shared" si="2"/>
        <v>1</v>
      </c>
    </row>
    <row r="85" spans="1:13" ht="20.100000000000001" customHeight="1" x14ac:dyDescent="0.15">
      <c r="A85" s="1" t="s">
        <v>15581</v>
      </c>
      <c r="B85" s="1" t="s">
        <v>15638</v>
      </c>
      <c r="C85" s="1" t="s">
        <v>15655</v>
      </c>
      <c r="D85" s="1" t="s">
        <v>50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447</v>
      </c>
      <c r="J85" s="1" t="s">
        <v>2039</v>
      </c>
      <c r="K85" s="1" t="s">
        <v>15656</v>
      </c>
      <c r="L85" s="1"/>
      <c r="M85" s="20">
        <f t="shared" si="2"/>
        <v>1</v>
      </c>
    </row>
    <row r="86" spans="1:13" ht="20.100000000000001" customHeight="1" x14ac:dyDescent="0.15">
      <c r="A86" s="1" t="s">
        <v>15581</v>
      </c>
      <c r="B86" s="1" t="s">
        <v>15638</v>
      </c>
      <c r="C86" s="1" t="s">
        <v>15657</v>
      </c>
      <c r="D86" s="1" t="s">
        <v>50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15518</v>
      </c>
      <c r="K86" s="1" t="s">
        <v>15658</v>
      </c>
      <c r="L86" s="1"/>
      <c r="M86" s="20">
        <f t="shared" si="2"/>
        <v>1</v>
      </c>
    </row>
    <row r="87" spans="1:13" ht="20.100000000000001" customHeight="1" x14ac:dyDescent="0.15">
      <c r="A87" s="1" t="s">
        <v>15581</v>
      </c>
      <c r="B87" s="1" t="s">
        <v>15638</v>
      </c>
      <c r="C87" s="1" t="s">
        <v>15659</v>
      </c>
      <c r="D87" s="1" t="s">
        <v>78</v>
      </c>
      <c r="E87" s="1" t="s">
        <v>51</v>
      </c>
      <c r="F87" s="1" t="s">
        <v>179</v>
      </c>
      <c r="G87" s="1" t="s">
        <v>82</v>
      </c>
      <c r="H87" s="1" t="s">
        <v>2140</v>
      </c>
      <c r="I87" s="1" t="s">
        <v>447</v>
      </c>
      <c r="J87" s="1" t="s">
        <v>663</v>
      </c>
      <c r="K87" s="1" t="s">
        <v>15660</v>
      </c>
      <c r="L87" s="1"/>
      <c r="M87" s="20">
        <f t="shared" si="2"/>
        <v>0</v>
      </c>
    </row>
    <row r="88" spans="1:13" ht="20.100000000000001" customHeight="1" x14ac:dyDescent="0.15">
      <c r="A88" s="1" t="s">
        <v>15581</v>
      </c>
      <c r="B88" s="1" t="s">
        <v>15661</v>
      </c>
      <c r="C88" s="1" t="s">
        <v>15662</v>
      </c>
      <c r="D88" s="1" t="s">
        <v>50</v>
      </c>
      <c r="E88" s="1" t="s">
        <v>51</v>
      </c>
      <c r="F88" s="1" t="s">
        <v>51</v>
      </c>
      <c r="G88" s="1" t="s">
        <v>82</v>
      </c>
      <c r="H88" s="1" t="s">
        <v>95</v>
      </c>
      <c r="I88" s="1" t="s">
        <v>447</v>
      </c>
      <c r="J88" s="1" t="s">
        <v>2039</v>
      </c>
      <c r="K88" s="1" t="s">
        <v>15663</v>
      </c>
      <c r="L88" s="1"/>
      <c r="M88" s="20">
        <f t="shared" si="2"/>
        <v>1</v>
      </c>
    </row>
    <row r="89" spans="1:13" ht="20.100000000000001" customHeight="1" x14ac:dyDescent="0.15">
      <c r="A89" s="1" t="s">
        <v>15581</v>
      </c>
      <c r="B89" s="1" t="s">
        <v>15661</v>
      </c>
      <c r="C89" s="1" t="s">
        <v>15664</v>
      </c>
      <c r="D89" s="1" t="s">
        <v>50</v>
      </c>
      <c r="E89" s="1" t="s">
        <v>51</v>
      </c>
      <c r="F89" s="1" t="s">
        <v>51</v>
      </c>
      <c r="G89" s="1" t="s">
        <v>82</v>
      </c>
      <c r="H89" s="1" t="s">
        <v>95</v>
      </c>
      <c r="I89" s="1" t="s">
        <v>447</v>
      </c>
      <c r="J89" s="1" t="s">
        <v>2039</v>
      </c>
      <c r="K89" s="1" t="s">
        <v>15665</v>
      </c>
      <c r="L89" s="1"/>
      <c r="M89" s="20">
        <f t="shared" si="2"/>
        <v>1</v>
      </c>
    </row>
    <row r="90" spans="1:13" ht="20.100000000000001" customHeight="1" x14ac:dyDescent="0.15">
      <c r="A90" s="1" t="s">
        <v>15581</v>
      </c>
      <c r="B90" s="1" t="s">
        <v>15661</v>
      </c>
      <c r="C90" s="1" t="s">
        <v>15666</v>
      </c>
      <c r="D90" s="1" t="s">
        <v>50</v>
      </c>
      <c r="E90" s="1" t="s">
        <v>51</v>
      </c>
      <c r="F90" s="1" t="s">
        <v>51</v>
      </c>
      <c r="G90" s="1" t="s">
        <v>82</v>
      </c>
      <c r="H90" s="1" t="s">
        <v>95</v>
      </c>
      <c r="I90" s="1" t="s">
        <v>447</v>
      </c>
      <c r="J90" s="1" t="s">
        <v>2039</v>
      </c>
      <c r="K90" s="1" t="s">
        <v>15667</v>
      </c>
      <c r="L90" s="1"/>
      <c r="M90" s="20">
        <f t="shared" si="2"/>
        <v>1</v>
      </c>
    </row>
    <row r="91" spans="1:13" ht="20.100000000000001" customHeight="1" x14ac:dyDescent="0.15">
      <c r="A91" s="1" t="s">
        <v>15581</v>
      </c>
      <c r="B91" s="1" t="s">
        <v>15661</v>
      </c>
      <c r="C91" s="1" t="s">
        <v>15668</v>
      </c>
      <c r="D91" s="1" t="s">
        <v>78</v>
      </c>
      <c r="E91" s="1" t="s">
        <v>51</v>
      </c>
      <c r="F91" s="1" t="s">
        <v>81</v>
      </c>
      <c r="G91" s="1" t="s">
        <v>82</v>
      </c>
      <c r="H91" s="1" t="s">
        <v>212</v>
      </c>
      <c r="I91" s="1" t="s">
        <v>7857</v>
      </c>
      <c r="J91" s="1" t="s">
        <v>122</v>
      </c>
      <c r="K91" s="1" t="s">
        <v>15669</v>
      </c>
      <c r="L91" s="1"/>
      <c r="M91" s="20">
        <f t="shared" si="2"/>
        <v>0</v>
      </c>
    </row>
    <row r="92" spans="1:13" ht="20.100000000000001" customHeight="1" x14ac:dyDescent="0.15">
      <c r="A92" s="1" t="s">
        <v>15581</v>
      </c>
      <c r="B92" s="1" t="s">
        <v>15670</v>
      </c>
      <c r="C92" s="1" t="s">
        <v>15671</v>
      </c>
      <c r="D92" s="1" t="s">
        <v>50</v>
      </c>
      <c r="E92" s="1" t="s">
        <v>51</v>
      </c>
      <c r="F92" s="1" t="s">
        <v>51</v>
      </c>
      <c r="G92" s="1" t="s">
        <v>82</v>
      </c>
      <c r="H92" s="1" t="s">
        <v>95</v>
      </c>
      <c r="I92" s="1" t="s">
        <v>447</v>
      </c>
      <c r="J92" s="1" t="s">
        <v>2039</v>
      </c>
      <c r="K92" s="1" t="s">
        <v>15672</v>
      </c>
      <c r="L92" s="1"/>
      <c r="M92" s="20">
        <f t="shared" si="2"/>
        <v>1</v>
      </c>
    </row>
    <row r="93" spans="1:13" ht="20.100000000000001" customHeight="1" x14ac:dyDescent="0.15">
      <c r="A93" s="1" t="s">
        <v>15581</v>
      </c>
      <c r="B93" s="1" t="s">
        <v>15673</v>
      </c>
      <c r="C93" s="1" t="s">
        <v>15674</v>
      </c>
      <c r="D93" s="1" t="s">
        <v>50</v>
      </c>
      <c r="E93" s="1" t="s">
        <v>51</v>
      </c>
      <c r="F93" s="1" t="s">
        <v>179</v>
      </c>
      <c r="G93" s="1" t="s">
        <v>82</v>
      </c>
      <c r="H93" s="1" t="s">
        <v>2140</v>
      </c>
      <c r="I93" s="1" t="s">
        <v>447</v>
      </c>
      <c r="J93" s="1" t="s">
        <v>663</v>
      </c>
      <c r="K93" s="1" t="s">
        <v>15675</v>
      </c>
      <c r="L93" s="1"/>
      <c r="M93" s="20">
        <f t="shared" si="2"/>
        <v>0</v>
      </c>
    </row>
    <row r="94" spans="1:13" ht="20.100000000000001" customHeight="1" x14ac:dyDescent="0.15">
      <c r="A94" s="1" t="s">
        <v>15581</v>
      </c>
      <c r="B94" s="1" t="s">
        <v>15673</v>
      </c>
      <c r="C94" s="1" t="s">
        <v>15676</v>
      </c>
      <c r="D94" s="1" t="s">
        <v>50</v>
      </c>
      <c r="E94" s="1" t="s">
        <v>51</v>
      </c>
      <c r="F94" s="1" t="s">
        <v>51</v>
      </c>
      <c r="G94" s="1" t="s">
        <v>82</v>
      </c>
      <c r="H94" s="1" t="s">
        <v>95</v>
      </c>
      <c r="I94" s="1" t="s">
        <v>447</v>
      </c>
      <c r="J94" s="1" t="s">
        <v>2039</v>
      </c>
      <c r="K94" s="1" t="s">
        <v>15677</v>
      </c>
      <c r="L94" s="1"/>
      <c r="M94" s="20">
        <f t="shared" si="2"/>
        <v>1</v>
      </c>
    </row>
    <row r="95" spans="1:13" ht="20.100000000000001" customHeight="1" x14ac:dyDescent="0.15">
      <c r="A95" s="1" t="s">
        <v>15581</v>
      </c>
      <c r="B95" s="1" t="s">
        <v>15673</v>
      </c>
      <c r="C95" s="1" t="s">
        <v>15678</v>
      </c>
      <c r="D95" s="1" t="s">
        <v>50</v>
      </c>
      <c r="E95" s="1" t="s">
        <v>51</v>
      </c>
      <c r="F95" s="1" t="s">
        <v>81</v>
      </c>
      <c r="G95" s="1" t="s">
        <v>82</v>
      </c>
      <c r="H95" s="1" t="s">
        <v>1151</v>
      </c>
      <c r="I95" s="1" t="s">
        <v>447</v>
      </c>
      <c r="J95" s="1" t="s">
        <v>4704</v>
      </c>
      <c r="K95" s="1" t="s">
        <v>15679</v>
      </c>
      <c r="L95" s="1"/>
      <c r="M95" s="20">
        <f t="shared" si="2"/>
        <v>0</v>
      </c>
    </row>
    <row r="96" spans="1:13" ht="20.100000000000001" customHeight="1" x14ac:dyDescent="0.15">
      <c r="A96" s="1" t="s">
        <v>15581</v>
      </c>
      <c r="B96" s="1" t="s">
        <v>15673</v>
      </c>
      <c r="C96" s="1" t="s">
        <v>15680</v>
      </c>
      <c r="D96" s="1" t="s">
        <v>50</v>
      </c>
      <c r="E96" s="1" t="s">
        <v>51</v>
      </c>
      <c r="F96" s="1" t="s">
        <v>81</v>
      </c>
      <c r="G96" s="1" t="s">
        <v>82</v>
      </c>
      <c r="H96" s="1" t="s">
        <v>1151</v>
      </c>
      <c r="I96" s="1" t="s">
        <v>447</v>
      </c>
      <c r="J96" s="1" t="s">
        <v>4704</v>
      </c>
      <c r="K96" s="1" t="s">
        <v>15681</v>
      </c>
      <c r="L96" s="1"/>
      <c r="M96" s="20">
        <f t="shared" si="2"/>
        <v>0</v>
      </c>
    </row>
    <row r="97" spans="1:13" ht="20.100000000000001" customHeight="1" x14ac:dyDescent="0.15">
      <c r="A97" s="1" t="s">
        <v>15581</v>
      </c>
      <c r="B97" s="1" t="s">
        <v>15673</v>
      </c>
      <c r="C97" s="1" t="s">
        <v>15682</v>
      </c>
      <c r="D97" s="1" t="s">
        <v>50</v>
      </c>
      <c r="E97" s="1" t="s">
        <v>51</v>
      </c>
      <c r="F97" s="1" t="s">
        <v>81</v>
      </c>
      <c r="G97" s="1" t="s">
        <v>82</v>
      </c>
      <c r="H97" s="1" t="s">
        <v>1151</v>
      </c>
      <c r="I97" s="1" t="s">
        <v>447</v>
      </c>
      <c r="J97" s="1" t="s">
        <v>4704</v>
      </c>
      <c r="K97" s="1" t="s">
        <v>15683</v>
      </c>
      <c r="L97" s="1"/>
      <c r="M97" s="20">
        <f t="shared" si="2"/>
        <v>0</v>
      </c>
    </row>
    <row r="98" spans="1:13" ht="20.100000000000001" customHeight="1" x14ac:dyDescent="0.15">
      <c r="A98" s="1" t="s">
        <v>15581</v>
      </c>
      <c r="B98" s="1" t="s">
        <v>15673</v>
      </c>
      <c r="C98" s="1" t="s">
        <v>15684</v>
      </c>
      <c r="D98" s="1" t="s">
        <v>50</v>
      </c>
      <c r="E98" s="1" t="s">
        <v>51</v>
      </c>
      <c r="F98" s="1" t="s">
        <v>81</v>
      </c>
      <c r="G98" s="1" t="s">
        <v>82</v>
      </c>
      <c r="H98" s="1" t="s">
        <v>1151</v>
      </c>
      <c r="I98" s="1" t="s">
        <v>447</v>
      </c>
      <c r="J98" s="1" t="s">
        <v>4704</v>
      </c>
      <c r="K98" s="1" t="s">
        <v>15685</v>
      </c>
      <c r="L98" s="1"/>
      <c r="M98" s="20">
        <f t="shared" si="2"/>
        <v>0</v>
      </c>
    </row>
    <row r="99" spans="1:13" ht="20.100000000000001" customHeight="1" x14ac:dyDescent="0.15">
      <c r="A99" s="1" t="s">
        <v>15581</v>
      </c>
      <c r="B99" s="1" t="s">
        <v>15673</v>
      </c>
      <c r="C99" s="1" t="s">
        <v>15686</v>
      </c>
      <c r="D99" s="1" t="s">
        <v>50</v>
      </c>
      <c r="E99" s="1" t="s">
        <v>51</v>
      </c>
      <c r="F99" s="1" t="s">
        <v>51</v>
      </c>
      <c r="G99" s="1" t="s">
        <v>82</v>
      </c>
      <c r="H99" s="1" t="s">
        <v>95</v>
      </c>
      <c r="I99" s="1" t="s">
        <v>447</v>
      </c>
      <c r="J99" s="1" t="s">
        <v>2039</v>
      </c>
      <c r="K99" s="1" t="s">
        <v>15687</v>
      </c>
      <c r="L99" s="1"/>
      <c r="M99" s="20">
        <f t="shared" si="2"/>
        <v>1</v>
      </c>
    </row>
    <row r="100" spans="1:13" ht="20.100000000000001" customHeight="1" x14ac:dyDescent="0.15">
      <c r="A100" s="1" t="s">
        <v>15581</v>
      </c>
      <c r="B100" s="1" t="s">
        <v>15673</v>
      </c>
      <c r="C100" s="1" t="s">
        <v>15688</v>
      </c>
      <c r="D100" s="1" t="s">
        <v>50</v>
      </c>
      <c r="E100" s="1" t="s">
        <v>51</v>
      </c>
      <c r="F100" s="1" t="s">
        <v>51</v>
      </c>
      <c r="G100" s="1" t="s">
        <v>82</v>
      </c>
      <c r="H100" s="1" t="s">
        <v>95</v>
      </c>
      <c r="I100" s="1" t="s">
        <v>447</v>
      </c>
      <c r="J100" s="1" t="s">
        <v>2039</v>
      </c>
      <c r="K100" s="1" t="s">
        <v>15689</v>
      </c>
      <c r="L100" s="1"/>
      <c r="M100" s="20">
        <f t="shared" si="2"/>
        <v>1</v>
      </c>
    </row>
    <row r="101" spans="1:13" ht="20.100000000000001" customHeight="1" x14ac:dyDescent="0.15">
      <c r="A101" s="1" t="s">
        <v>15581</v>
      </c>
      <c r="B101" s="1" t="s">
        <v>15673</v>
      </c>
      <c r="C101" s="1" t="s">
        <v>15690</v>
      </c>
      <c r="D101" s="1" t="s">
        <v>50</v>
      </c>
      <c r="E101" s="1" t="s">
        <v>51</v>
      </c>
      <c r="F101" s="1" t="s">
        <v>81</v>
      </c>
      <c r="G101" s="1" t="s">
        <v>82</v>
      </c>
      <c r="H101" s="1" t="s">
        <v>1151</v>
      </c>
      <c r="I101" s="1" t="s">
        <v>447</v>
      </c>
      <c r="J101" s="1" t="s">
        <v>4704</v>
      </c>
      <c r="K101" s="1" t="s">
        <v>15691</v>
      </c>
      <c r="L101" s="1"/>
      <c r="M101" s="20">
        <f t="shared" si="2"/>
        <v>0</v>
      </c>
    </row>
    <row r="102" spans="1:13" ht="20.100000000000001" customHeight="1" x14ac:dyDescent="0.15">
      <c r="A102" s="1" t="s">
        <v>15581</v>
      </c>
      <c r="B102" s="1" t="s">
        <v>15673</v>
      </c>
      <c r="C102" s="1" t="s">
        <v>15692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95</v>
      </c>
      <c r="I102" s="1" t="s">
        <v>447</v>
      </c>
      <c r="J102" s="1" t="s">
        <v>2039</v>
      </c>
      <c r="K102" s="1" t="s">
        <v>15693</v>
      </c>
      <c r="L102" s="1"/>
      <c r="M102" s="20">
        <f t="shared" si="2"/>
        <v>1</v>
      </c>
    </row>
    <row r="103" spans="1:13" ht="20.100000000000001" customHeight="1" x14ac:dyDescent="0.15">
      <c r="A103" s="1" t="s">
        <v>15581</v>
      </c>
      <c r="B103" s="1" t="s">
        <v>15673</v>
      </c>
      <c r="C103" s="1" t="s">
        <v>15694</v>
      </c>
      <c r="D103" s="1" t="s">
        <v>50</v>
      </c>
      <c r="E103" s="1" t="s">
        <v>51</v>
      </c>
      <c r="F103" s="1" t="s">
        <v>51</v>
      </c>
      <c r="G103" s="1" t="s">
        <v>82</v>
      </c>
      <c r="H103" s="1" t="s">
        <v>95</v>
      </c>
      <c r="I103" s="1" t="s">
        <v>447</v>
      </c>
      <c r="J103" s="1" t="s">
        <v>2039</v>
      </c>
      <c r="K103" s="1" t="s">
        <v>15695</v>
      </c>
      <c r="L103" s="1"/>
      <c r="M103" s="20">
        <f t="shared" si="2"/>
        <v>1</v>
      </c>
    </row>
    <row r="104" spans="1:13" ht="20.100000000000001" customHeight="1" x14ac:dyDescent="0.15">
      <c r="A104" s="1" t="s">
        <v>15581</v>
      </c>
      <c r="B104" s="1" t="s">
        <v>15673</v>
      </c>
      <c r="C104" s="1" t="s">
        <v>15696</v>
      </c>
      <c r="D104" s="1" t="s">
        <v>50</v>
      </c>
      <c r="E104" s="1" t="s">
        <v>51</v>
      </c>
      <c r="F104" s="1" t="s">
        <v>51</v>
      </c>
      <c r="G104" s="1" t="s">
        <v>82</v>
      </c>
      <c r="H104" s="1" t="s">
        <v>95</v>
      </c>
      <c r="I104" s="1" t="s">
        <v>447</v>
      </c>
      <c r="J104" s="1" t="s">
        <v>2039</v>
      </c>
      <c r="K104" s="1" t="s">
        <v>15697</v>
      </c>
      <c r="L104" s="1"/>
      <c r="M104" s="20">
        <f t="shared" si="2"/>
        <v>1</v>
      </c>
    </row>
    <row r="105" spans="1:13" ht="20.100000000000001" customHeight="1" x14ac:dyDescent="0.15">
      <c r="A105" s="1" t="s">
        <v>15581</v>
      </c>
      <c r="B105" s="1" t="s">
        <v>15673</v>
      </c>
      <c r="C105" s="1" t="s">
        <v>15698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95</v>
      </c>
      <c r="I105" s="1" t="s">
        <v>447</v>
      </c>
      <c r="J105" s="1" t="s">
        <v>2039</v>
      </c>
      <c r="K105" s="1" t="s">
        <v>15699</v>
      </c>
      <c r="L105" s="1"/>
      <c r="M105" s="20">
        <f t="shared" si="2"/>
        <v>1</v>
      </c>
    </row>
    <row r="106" spans="1:13" ht="20.100000000000001" customHeight="1" x14ac:dyDescent="0.15">
      <c r="A106" s="1" t="s">
        <v>15581</v>
      </c>
      <c r="B106" s="1" t="s">
        <v>15673</v>
      </c>
      <c r="C106" s="1" t="s">
        <v>15700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95</v>
      </c>
      <c r="I106" s="1" t="s">
        <v>447</v>
      </c>
      <c r="J106" s="1" t="s">
        <v>2039</v>
      </c>
      <c r="K106" s="1" t="s">
        <v>15701</v>
      </c>
      <c r="L106" s="1"/>
      <c r="M106" s="20">
        <f t="shared" si="2"/>
        <v>1</v>
      </c>
    </row>
    <row r="107" spans="1:13" ht="20.100000000000001" customHeight="1" x14ac:dyDescent="0.15">
      <c r="A107" s="1" t="s">
        <v>15581</v>
      </c>
      <c r="B107" s="1" t="s">
        <v>15673</v>
      </c>
      <c r="C107" s="1" t="s">
        <v>15702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95</v>
      </c>
      <c r="I107" s="1" t="s">
        <v>447</v>
      </c>
      <c r="J107" s="1" t="s">
        <v>2039</v>
      </c>
      <c r="K107" s="1" t="s">
        <v>15703</v>
      </c>
      <c r="L107" s="1"/>
      <c r="M107" s="20">
        <f t="shared" si="2"/>
        <v>1</v>
      </c>
    </row>
    <row r="108" spans="1:13" ht="20.100000000000001" customHeight="1" x14ac:dyDescent="0.15">
      <c r="A108" s="1" t="s">
        <v>15581</v>
      </c>
      <c r="B108" s="1" t="s">
        <v>15673</v>
      </c>
      <c r="C108" s="1" t="s">
        <v>15704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95</v>
      </c>
      <c r="I108" s="1" t="s">
        <v>447</v>
      </c>
      <c r="J108" s="1" t="s">
        <v>2039</v>
      </c>
      <c r="K108" s="1" t="s">
        <v>15705</v>
      </c>
      <c r="L108" s="1"/>
      <c r="M108" s="20">
        <f t="shared" si="2"/>
        <v>1</v>
      </c>
    </row>
    <row r="109" spans="1:13" ht="20.100000000000001" customHeight="1" x14ac:dyDescent="0.15">
      <c r="A109" s="1" t="s">
        <v>15581</v>
      </c>
      <c r="B109" s="1" t="s">
        <v>15673</v>
      </c>
      <c r="C109" s="1" t="s">
        <v>15706</v>
      </c>
      <c r="D109" s="1" t="s">
        <v>78</v>
      </c>
      <c r="E109" s="1" t="s">
        <v>51</v>
      </c>
      <c r="F109" s="1" t="s">
        <v>81</v>
      </c>
      <c r="G109" s="1" t="s">
        <v>82</v>
      </c>
      <c r="H109" s="1" t="s">
        <v>212</v>
      </c>
      <c r="I109" s="1" t="s">
        <v>7857</v>
      </c>
      <c r="J109" s="1" t="s">
        <v>122</v>
      </c>
      <c r="K109" s="1" t="s">
        <v>15707</v>
      </c>
      <c r="L109" s="1"/>
      <c r="M109" s="20">
        <f t="shared" si="2"/>
        <v>0</v>
      </c>
    </row>
    <row r="110" spans="1:13" ht="20.100000000000001" customHeight="1" x14ac:dyDescent="0.15">
      <c r="A110" s="1" t="s">
        <v>15581</v>
      </c>
      <c r="B110" s="1" t="s">
        <v>15673</v>
      </c>
      <c r="C110" s="1" t="s">
        <v>15708</v>
      </c>
      <c r="D110" s="1" t="s">
        <v>78</v>
      </c>
      <c r="E110" s="1" t="s">
        <v>51</v>
      </c>
      <c r="F110" s="1" t="s">
        <v>179</v>
      </c>
      <c r="G110" s="1" t="s">
        <v>82</v>
      </c>
      <c r="H110" s="1" t="s">
        <v>212</v>
      </c>
      <c r="I110" s="1" t="s">
        <v>7857</v>
      </c>
      <c r="J110" s="1" t="s">
        <v>122</v>
      </c>
      <c r="K110" s="1" t="s">
        <v>15709</v>
      </c>
      <c r="L110" s="1"/>
      <c r="M110" s="20">
        <f t="shared" si="2"/>
        <v>0</v>
      </c>
    </row>
    <row r="111" spans="1:13" ht="20.100000000000001" customHeight="1" x14ac:dyDescent="0.15">
      <c r="A111" s="1" t="s">
        <v>15581</v>
      </c>
      <c r="B111" s="1" t="s">
        <v>15673</v>
      </c>
      <c r="C111" s="1" t="s">
        <v>15710</v>
      </c>
      <c r="D111" s="1" t="s">
        <v>78</v>
      </c>
      <c r="E111" s="1" t="s">
        <v>51</v>
      </c>
      <c r="F111" s="1" t="s">
        <v>51</v>
      </c>
      <c r="G111" s="1" t="s">
        <v>82</v>
      </c>
      <c r="H111" s="1" t="s">
        <v>95</v>
      </c>
      <c r="I111" s="1" t="s">
        <v>447</v>
      </c>
      <c r="J111" s="1" t="s">
        <v>2039</v>
      </c>
      <c r="K111" s="1" t="s">
        <v>15711</v>
      </c>
      <c r="L111" s="1"/>
      <c r="M111" s="20">
        <f t="shared" si="2"/>
        <v>1</v>
      </c>
    </row>
    <row r="112" spans="1:13" ht="20.100000000000001" customHeight="1" x14ac:dyDescent="0.15">
      <c r="A112" s="1" t="s">
        <v>15581</v>
      </c>
      <c r="B112" s="1" t="s">
        <v>15673</v>
      </c>
      <c r="C112" s="1" t="s">
        <v>15712</v>
      </c>
      <c r="D112" s="1" t="s">
        <v>78</v>
      </c>
      <c r="E112" s="1" t="s">
        <v>51</v>
      </c>
      <c r="F112" s="1" t="s">
        <v>51</v>
      </c>
      <c r="G112" s="1" t="s">
        <v>82</v>
      </c>
      <c r="H112" s="1" t="s">
        <v>95</v>
      </c>
      <c r="I112" s="1" t="s">
        <v>447</v>
      </c>
      <c r="J112" s="1" t="s">
        <v>2039</v>
      </c>
      <c r="K112" s="1" t="s">
        <v>15713</v>
      </c>
      <c r="L112" s="1"/>
      <c r="M112" s="20">
        <f t="shared" si="2"/>
        <v>1</v>
      </c>
    </row>
    <row r="113" spans="1:13" ht="20.100000000000001" customHeight="1" x14ac:dyDescent="0.15">
      <c r="A113" s="1" t="s">
        <v>15581</v>
      </c>
      <c r="B113" s="1" t="s">
        <v>15673</v>
      </c>
      <c r="C113" s="1" t="s">
        <v>15714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95</v>
      </c>
      <c r="I113" s="1" t="s">
        <v>447</v>
      </c>
      <c r="J113" s="1" t="s">
        <v>2039</v>
      </c>
      <c r="K113" s="1" t="s">
        <v>15715</v>
      </c>
      <c r="L113" s="1"/>
      <c r="M113" s="20">
        <f t="shared" si="2"/>
        <v>1</v>
      </c>
    </row>
    <row r="114" spans="1:13" ht="20.100000000000001" customHeight="1" x14ac:dyDescent="0.15">
      <c r="A114" s="1" t="s">
        <v>15581</v>
      </c>
      <c r="B114" s="1" t="s">
        <v>15673</v>
      </c>
      <c r="C114" s="1" t="s">
        <v>15716</v>
      </c>
      <c r="D114" s="1" t="s">
        <v>78</v>
      </c>
      <c r="E114" s="1" t="s">
        <v>51</v>
      </c>
      <c r="F114" s="1" t="s">
        <v>179</v>
      </c>
      <c r="G114" s="1" t="s">
        <v>82</v>
      </c>
      <c r="H114" s="1" t="s">
        <v>1151</v>
      </c>
      <c r="I114" s="1" t="s">
        <v>740</v>
      </c>
      <c r="J114" s="1" t="s">
        <v>182</v>
      </c>
      <c r="K114" s="1" t="s">
        <v>15717</v>
      </c>
      <c r="L114" s="1"/>
      <c r="M114" s="20">
        <f t="shared" si="2"/>
        <v>0</v>
      </c>
    </row>
    <row r="115" spans="1:13" ht="20.100000000000001" customHeight="1" x14ac:dyDescent="0.15">
      <c r="A115" s="1" t="s">
        <v>15581</v>
      </c>
      <c r="B115" s="1" t="s">
        <v>15673</v>
      </c>
      <c r="C115" s="1" t="s">
        <v>15718</v>
      </c>
      <c r="D115" s="1" t="s">
        <v>78</v>
      </c>
      <c r="E115" s="1" t="s">
        <v>51</v>
      </c>
      <c r="F115" s="1" t="s">
        <v>179</v>
      </c>
      <c r="G115" s="1" t="s">
        <v>82</v>
      </c>
      <c r="H115" s="1" t="s">
        <v>1151</v>
      </c>
      <c r="I115" s="1" t="s">
        <v>740</v>
      </c>
      <c r="J115" s="1" t="s">
        <v>182</v>
      </c>
      <c r="K115" s="1" t="s">
        <v>15719</v>
      </c>
      <c r="L115" s="1"/>
      <c r="M115" s="20">
        <f t="shared" si="2"/>
        <v>0</v>
      </c>
    </row>
    <row r="116" spans="1:13" ht="20.100000000000001" customHeight="1" x14ac:dyDescent="0.15">
      <c r="A116" s="1" t="s">
        <v>15581</v>
      </c>
      <c r="B116" s="1" t="s">
        <v>15673</v>
      </c>
      <c r="C116" s="1" t="s">
        <v>15720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95</v>
      </c>
      <c r="I116" s="1" t="s">
        <v>447</v>
      </c>
      <c r="J116" s="1" t="s">
        <v>2039</v>
      </c>
      <c r="K116" s="1" t="s">
        <v>15721</v>
      </c>
      <c r="L116" s="1"/>
      <c r="M116" s="20">
        <f t="shared" si="2"/>
        <v>1</v>
      </c>
    </row>
    <row r="117" spans="1:13" ht="20.100000000000001" customHeight="1" x14ac:dyDescent="0.15">
      <c r="A117" s="1" t="s">
        <v>15722</v>
      </c>
      <c r="B117" s="1" t="s">
        <v>15723</v>
      </c>
      <c r="C117" s="1" t="s">
        <v>15724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121</v>
      </c>
      <c r="I117" s="1" t="s">
        <v>84</v>
      </c>
      <c r="J117" s="1" t="s">
        <v>15518</v>
      </c>
      <c r="K117" s="1" t="s">
        <v>15725</v>
      </c>
      <c r="L117" s="1"/>
      <c r="M117" s="20">
        <f t="shared" si="2"/>
        <v>1</v>
      </c>
    </row>
    <row r="118" spans="1:13" ht="20.100000000000001" customHeight="1" x14ac:dyDescent="0.15">
      <c r="A118" s="1" t="s">
        <v>15722</v>
      </c>
      <c r="B118" s="1" t="s">
        <v>15723</v>
      </c>
      <c r="C118" s="1" t="s">
        <v>15726</v>
      </c>
      <c r="D118" s="1" t="s">
        <v>78</v>
      </c>
      <c r="E118" s="1" t="s">
        <v>51</v>
      </c>
      <c r="F118" s="1" t="s">
        <v>51</v>
      </c>
      <c r="G118" s="1" t="s">
        <v>82</v>
      </c>
      <c r="H118" s="1" t="s">
        <v>95</v>
      </c>
      <c r="I118" s="1" t="s">
        <v>447</v>
      </c>
      <c r="J118" s="1" t="s">
        <v>2039</v>
      </c>
      <c r="K118" s="1" t="s">
        <v>358</v>
      </c>
      <c r="L118" s="1"/>
      <c r="M118" s="20">
        <f t="shared" si="2"/>
        <v>1</v>
      </c>
    </row>
    <row r="119" spans="1:13" ht="20.100000000000001" customHeight="1" x14ac:dyDescent="0.15">
      <c r="A119" s="1" t="s">
        <v>15722</v>
      </c>
      <c r="B119" s="1" t="s">
        <v>15727</v>
      </c>
      <c r="C119" s="1" t="s">
        <v>15728</v>
      </c>
      <c r="D119" s="1" t="s">
        <v>50</v>
      </c>
      <c r="E119" s="1" t="s">
        <v>51</v>
      </c>
      <c r="F119" s="1" t="s">
        <v>51</v>
      </c>
      <c r="G119" s="1" t="s">
        <v>82</v>
      </c>
      <c r="H119" s="1" t="s">
        <v>95</v>
      </c>
      <c r="I119" s="1" t="s">
        <v>447</v>
      </c>
      <c r="J119" s="1" t="s">
        <v>2039</v>
      </c>
      <c r="K119" s="1" t="s">
        <v>15729</v>
      </c>
      <c r="L119" s="1"/>
      <c r="M119" s="20">
        <f t="shared" si="2"/>
        <v>1</v>
      </c>
    </row>
    <row r="120" spans="1:13" ht="20.100000000000001" customHeight="1" x14ac:dyDescent="0.15">
      <c r="A120" s="1" t="s">
        <v>15722</v>
      </c>
      <c r="B120" s="1" t="s">
        <v>15727</v>
      </c>
      <c r="C120" s="1" t="s">
        <v>15730</v>
      </c>
      <c r="D120" s="1" t="s">
        <v>50</v>
      </c>
      <c r="E120" s="1" t="s">
        <v>51</v>
      </c>
      <c r="F120" s="1" t="s">
        <v>51</v>
      </c>
      <c r="G120" s="1" t="s">
        <v>82</v>
      </c>
      <c r="H120" s="1" t="s">
        <v>95</v>
      </c>
      <c r="I120" s="1" t="s">
        <v>447</v>
      </c>
      <c r="J120" s="1" t="s">
        <v>2039</v>
      </c>
      <c r="K120" s="1" t="s">
        <v>15731</v>
      </c>
      <c r="L120" s="1"/>
      <c r="M120" s="20">
        <f t="shared" si="2"/>
        <v>1</v>
      </c>
    </row>
    <row r="121" spans="1:13" ht="20.100000000000001" customHeight="1" x14ac:dyDescent="0.15">
      <c r="A121" s="1" t="s">
        <v>15722</v>
      </c>
      <c r="B121" s="1" t="s">
        <v>15732</v>
      </c>
      <c r="C121" s="1" t="s">
        <v>15733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121</v>
      </c>
      <c r="I121" s="1" t="s">
        <v>84</v>
      </c>
      <c r="J121" s="1" t="s">
        <v>15518</v>
      </c>
      <c r="K121" s="1" t="s">
        <v>15734</v>
      </c>
      <c r="L121" s="1"/>
      <c r="M121" s="20">
        <f t="shared" si="2"/>
        <v>1</v>
      </c>
    </row>
    <row r="122" spans="1:13" ht="20.100000000000001" customHeight="1" x14ac:dyDescent="0.15">
      <c r="A122" s="1" t="s">
        <v>15722</v>
      </c>
      <c r="B122" s="1" t="s">
        <v>15732</v>
      </c>
      <c r="C122" s="1" t="s">
        <v>15735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95</v>
      </c>
      <c r="I122" s="1" t="s">
        <v>447</v>
      </c>
      <c r="J122" s="1" t="s">
        <v>2039</v>
      </c>
      <c r="K122" s="1" t="s">
        <v>15736</v>
      </c>
      <c r="L122" s="1"/>
      <c r="M122" s="20">
        <f t="shared" si="2"/>
        <v>1</v>
      </c>
    </row>
    <row r="123" spans="1:13" ht="20.100000000000001" customHeight="1" x14ac:dyDescent="0.15">
      <c r="A123" s="1" t="s">
        <v>15722</v>
      </c>
      <c r="B123" s="1" t="s">
        <v>15737</v>
      </c>
      <c r="C123" s="1" t="s">
        <v>15738</v>
      </c>
      <c r="D123" s="1" t="s">
        <v>50</v>
      </c>
      <c r="E123" s="1" t="s">
        <v>51</v>
      </c>
      <c r="F123" s="1" t="s">
        <v>81</v>
      </c>
      <c r="G123" s="1" t="s">
        <v>82</v>
      </c>
      <c r="H123" s="1" t="s">
        <v>2140</v>
      </c>
      <c r="I123" s="1" t="s">
        <v>447</v>
      </c>
      <c r="J123" s="1" t="s">
        <v>663</v>
      </c>
      <c r="K123" s="1" t="s">
        <v>15739</v>
      </c>
      <c r="L123" s="1"/>
      <c r="M123" s="20">
        <f t="shared" si="2"/>
        <v>0</v>
      </c>
    </row>
    <row r="124" spans="1:13" ht="20.100000000000001" customHeight="1" x14ac:dyDescent="0.15">
      <c r="A124" s="1" t="s">
        <v>15722</v>
      </c>
      <c r="B124" s="1" t="s">
        <v>15737</v>
      </c>
      <c r="C124" s="1" t="s">
        <v>15740</v>
      </c>
      <c r="D124" s="1" t="s">
        <v>50</v>
      </c>
      <c r="E124" s="1" t="s">
        <v>51</v>
      </c>
      <c r="F124" s="1" t="s">
        <v>51</v>
      </c>
      <c r="G124" s="1" t="s">
        <v>82</v>
      </c>
      <c r="H124" s="1" t="s">
        <v>95</v>
      </c>
      <c r="I124" s="1" t="s">
        <v>447</v>
      </c>
      <c r="J124" s="1" t="s">
        <v>2039</v>
      </c>
      <c r="K124" s="1" t="s">
        <v>15741</v>
      </c>
      <c r="L124" s="1"/>
      <c r="M124" s="20">
        <f t="shared" si="2"/>
        <v>1</v>
      </c>
    </row>
    <row r="125" spans="1:13" ht="20.100000000000001" customHeight="1" x14ac:dyDescent="0.15">
      <c r="A125" s="1" t="s">
        <v>15722</v>
      </c>
      <c r="B125" s="1" t="s">
        <v>15737</v>
      </c>
      <c r="C125" s="1" t="s">
        <v>26925</v>
      </c>
      <c r="D125" s="1" t="s">
        <v>50</v>
      </c>
      <c r="E125" s="1" t="s">
        <v>51</v>
      </c>
      <c r="F125" s="1" t="s">
        <v>51</v>
      </c>
      <c r="G125" s="1" t="s">
        <v>26835</v>
      </c>
      <c r="H125" s="1" t="s">
        <v>26906</v>
      </c>
      <c r="I125" s="1" t="s">
        <v>26907</v>
      </c>
      <c r="J125" s="1" t="s">
        <v>26908</v>
      </c>
      <c r="K125" s="1" t="s">
        <v>26926</v>
      </c>
      <c r="L125" s="1"/>
      <c r="M125" s="20">
        <f t="shared" ref="M125:M130" si="3">IF(F125="○",1,0)</f>
        <v>1</v>
      </c>
    </row>
    <row r="126" spans="1:13" ht="20.100000000000001" customHeight="1" x14ac:dyDescent="0.15">
      <c r="A126" s="1" t="s">
        <v>15722</v>
      </c>
      <c r="B126" s="1" t="s">
        <v>15737</v>
      </c>
      <c r="C126" s="1" t="s">
        <v>26928</v>
      </c>
      <c r="D126" s="1" t="s">
        <v>50</v>
      </c>
      <c r="E126" s="1" t="s">
        <v>51</v>
      </c>
      <c r="F126" s="1" t="s">
        <v>51</v>
      </c>
      <c r="G126" s="1" t="s">
        <v>26835</v>
      </c>
      <c r="H126" s="1" t="s">
        <v>26906</v>
      </c>
      <c r="I126" s="1" t="s">
        <v>26907</v>
      </c>
      <c r="J126" s="1" t="s">
        <v>26908</v>
      </c>
      <c r="K126" s="1" t="s">
        <v>26927</v>
      </c>
      <c r="L126" s="1"/>
      <c r="M126" s="20">
        <f t="shared" si="3"/>
        <v>1</v>
      </c>
    </row>
    <row r="127" spans="1:13" ht="20.100000000000001" customHeight="1" x14ac:dyDescent="0.15">
      <c r="A127" s="1" t="s">
        <v>15722</v>
      </c>
      <c r="B127" s="1" t="s">
        <v>15737</v>
      </c>
      <c r="C127" s="1" t="s">
        <v>26929</v>
      </c>
      <c r="D127" s="1" t="s">
        <v>50</v>
      </c>
      <c r="E127" s="1" t="s">
        <v>51</v>
      </c>
      <c r="F127" s="1" t="s">
        <v>51</v>
      </c>
      <c r="G127" s="1" t="s">
        <v>26835</v>
      </c>
      <c r="H127" s="1" t="s">
        <v>26906</v>
      </c>
      <c r="I127" s="1" t="s">
        <v>26907</v>
      </c>
      <c r="J127" s="1" t="s">
        <v>26908</v>
      </c>
      <c r="K127" s="1" t="s">
        <v>26930</v>
      </c>
      <c r="L127" s="1"/>
      <c r="M127" s="20">
        <f t="shared" si="3"/>
        <v>1</v>
      </c>
    </row>
    <row r="128" spans="1:13" ht="20.100000000000001" customHeight="1" x14ac:dyDescent="0.15">
      <c r="A128" s="1" t="s">
        <v>15722</v>
      </c>
      <c r="B128" s="1" t="s">
        <v>15737</v>
      </c>
      <c r="C128" s="1" t="s">
        <v>26933</v>
      </c>
      <c r="D128" s="1" t="s">
        <v>50</v>
      </c>
      <c r="E128" s="1" t="s">
        <v>51</v>
      </c>
      <c r="F128" s="1" t="s">
        <v>51</v>
      </c>
      <c r="G128" s="1" t="s">
        <v>26835</v>
      </c>
      <c r="H128" s="1" t="s">
        <v>26906</v>
      </c>
      <c r="I128" s="1" t="s">
        <v>26907</v>
      </c>
      <c r="J128" s="1" t="s">
        <v>26908</v>
      </c>
      <c r="K128" s="1" t="s">
        <v>26931</v>
      </c>
      <c r="L128" s="1"/>
      <c r="M128" s="20">
        <f t="shared" si="3"/>
        <v>1</v>
      </c>
    </row>
    <row r="129" spans="1:13" ht="20.100000000000001" customHeight="1" x14ac:dyDescent="0.15">
      <c r="A129" s="1" t="s">
        <v>15722</v>
      </c>
      <c r="B129" s="1" t="s">
        <v>15737</v>
      </c>
      <c r="C129" s="1" t="s">
        <v>26934</v>
      </c>
      <c r="D129" s="1" t="s">
        <v>50</v>
      </c>
      <c r="E129" s="1" t="s">
        <v>51</v>
      </c>
      <c r="F129" s="1" t="s">
        <v>51</v>
      </c>
      <c r="G129" s="1" t="s">
        <v>26835</v>
      </c>
      <c r="H129" s="1" t="s">
        <v>26906</v>
      </c>
      <c r="I129" s="1" t="s">
        <v>26907</v>
      </c>
      <c r="J129" s="1" t="s">
        <v>26908</v>
      </c>
      <c r="K129" s="1" t="s">
        <v>26932</v>
      </c>
      <c r="L129" s="1"/>
      <c r="M129" s="20">
        <f t="shared" si="3"/>
        <v>1</v>
      </c>
    </row>
    <row r="130" spans="1:13" ht="20.100000000000001" customHeight="1" x14ac:dyDescent="0.15">
      <c r="A130" s="1" t="s">
        <v>15722</v>
      </c>
      <c r="B130" s="1" t="s">
        <v>15737</v>
      </c>
      <c r="C130" s="1" t="s">
        <v>26935</v>
      </c>
      <c r="D130" s="1" t="s">
        <v>26936</v>
      </c>
      <c r="E130" s="1" t="s">
        <v>51</v>
      </c>
      <c r="F130" s="1" t="s">
        <v>51</v>
      </c>
      <c r="G130" s="1" t="s">
        <v>26835</v>
      </c>
      <c r="H130" s="1" t="s">
        <v>26906</v>
      </c>
      <c r="I130" s="1" t="s">
        <v>26907</v>
      </c>
      <c r="J130" s="1" t="s">
        <v>26908</v>
      </c>
      <c r="K130" s="1" t="s">
        <v>26937</v>
      </c>
      <c r="L130" s="1"/>
      <c r="M130" s="20">
        <f t="shared" si="3"/>
        <v>1</v>
      </c>
    </row>
    <row r="131" spans="1:13" ht="20.100000000000001" customHeight="1" x14ac:dyDescent="0.15">
      <c r="A131" s="1" t="s">
        <v>15722</v>
      </c>
      <c r="B131" s="1" t="s">
        <v>15742</v>
      </c>
      <c r="C131" s="1" t="s">
        <v>15743</v>
      </c>
      <c r="D131" s="1" t="s">
        <v>78</v>
      </c>
      <c r="E131" s="1" t="s">
        <v>51</v>
      </c>
      <c r="F131" s="1" t="s">
        <v>81</v>
      </c>
      <c r="G131" s="1" t="s">
        <v>82</v>
      </c>
      <c r="H131" s="1" t="s">
        <v>212</v>
      </c>
      <c r="I131" s="1" t="s">
        <v>7857</v>
      </c>
      <c r="J131" s="1" t="s">
        <v>122</v>
      </c>
      <c r="K131" s="1" t="s">
        <v>15744</v>
      </c>
      <c r="L131" s="1"/>
      <c r="M131" s="20">
        <f t="shared" si="2"/>
        <v>0</v>
      </c>
    </row>
    <row r="132" spans="1:13" ht="20.100000000000001" customHeight="1" x14ac:dyDescent="0.15">
      <c r="A132" s="1" t="s">
        <v>15722</v>
      </c>
      <c r="B132" s="1" t="s">
        <v>15742</v>
      </c>
      <c r="C132" s="1" t="s">
        <v>15745</v>
      </c>
      <c r="D132" s="1" t="s">
        <v>78</v>
      </c>
      <c r="E132" s="1" t="s">
        <v>51</v>
      </c>
      <c r="F132" s="1" t="s">
        <v>179</v>
      </c>
      <c r="G132" s="1" t="s">
        <v>82</v>
      </c>
      <c r="H132" s="1" t="s">
        <v>212</v>
      </c>
      <c r="I132" s="1" t="s">
        <v>7857</v>
      </c>
      <c r="J132" s="1" t="s">
        <v>122</v>
      </c>
      <c r="K132" s="1" t="s">
        <v>15746</v>
      </c>
      <c r="L132" s="1"/>
      <c r="M132" s="20">
        <f t="shared" si="2"/>
        <v>0</v>
      </c>
    </row>
    <row r="133" spans="1:13" ht="20.100000000000001" customHeight="1" x14ac:dyDescent="0.15">
      <c r="A133" s="1" t="s">
        <v>15722</v>
      </c>
      <c r="B133" s="1" t="s">
        <v>15742</v>
      </c>
      <c r="C133" s="1" t="s">
        <v>15747</v>
      </c>
      <c r="D133" s="1" t="s">
        <v>78</v>
      </c>
      <c r="E133" s="1" t="s">
        <v>51</v>
      </c>
      <c r="F133" s="1" t="s">
        <v>179</v>
      </c>
      <c r="G133" s="1" t="s">
        <v>82</v>
      </c>
      <c r="H133" s="1" t="s">
        <v>212</v>
      </c>
      <c r="I133" s="1" t="s">
        <v>7857</v>
      </c>
      <c r="J133" s="1" t="s">
        <v>122</v>
      </c>
      <c r="K133" s="1" t="s">
        <v>15748</v>
      </c>
      <c r="L133" s="1"/>
      <c r="M133" s="20">
        <f t="shared" si="2"/>
        <v>0</v>
      </c>
    </row>
    <row r="134" spans="1:13" ht="20.100000000000001" customHeight="1" x14ac:dyDescent="0.15">
      <c r="A134" s="1" t="s">
        <v>15722</v>
      </c>
      <c r="B134" s="1" t="s">
        <v>15742</v>
      </c>
      <c r="C134" s="1" t="s">
        <v>15749</v>
      </c>
      <c r="D134" s="1" t="s">
        <v>78</v>
      </c>
      <c r="E134" s="1" t="s">
        <v>51</v>
      </c>
      <c r="F134" s="1" t="s">
        <v>179</v>
      </c>
      <c r="G134" s="1" t="s">
        <v>82</v>
      </c>
      <c r="H134" s="1" t="s">
        <v>212</v>
      </c>
      <c r="I134" s="1" t="s">
        <v>7857</v>
      </c>
      <c r="J134" s="1" t="s">
        <v>122</v>
      </c>
      <c r="K134" s="1" t="s">
        <v>15750</v>
      </c>
      <c r="L134" s="1"/>
      <c r="M134" s="20">
        <f t="shared" si="2"/>
        <v>0</v>
      </c>
    </row>
    <row r="135" spans="1:13" ht="20.100000000000001" customHeight="1" x14ac:dyDescent="0.15">
      <c r="A135" s="1" t="s">
        <v>15722</v>
      </c>
      <c r="B135" s="1" t="s">
        <v>15742</v>
      </c>
      <c r="C135" s="1" t="s">
        <v>15751</v>
      </c>
      <c r="D135" s="1" t="s">
        <v>78</v>
      </c>
      <c r="E135" s="1" t="s">
        <v>51</v>
      </c>
      <c r="F135" s="1" t="s">
        <v>179</v>
      </c>
      <c r="G135" s="1" t="s">
        <v>82</v>
      </c>
      <c r="H135" s="1" t="s">
        <v>2140</v>
      </c>
      <c r="I135" s="1" t="s">
        <v>447</v>
      </c>
      <c r="J135" s="1" t="s">
        <v>663</v>
      </c>
      <c r="K135" s="1" t="s">
        <v>15752</v>
      </c>
      <c r="L135" s="1"/>
      <c r="M135" s="20">
        <f t="shared" si="2"/>
        <v>0</v>
      </c>
    </row>
    <row r="136" spans="1:13" ht="39.950000000000003" customHeight="1" x14ac:dyDescent="0.15">
      <c r="A136" s="85" t="s">
        <v>26993</v>
      </c>
      <c r="B136" s="85" t="s">
        <v>26994</v>
      </c>
      <c r="C136" s="1" t="s">
        <v>26995</v>
      </c>
      <c r="D136" s="1" t="s">
        <v>78</v>
      </c>
      <c r="E136" s="1" t="s">
        <v>51</v>
      </c>
      <c r="F136" s="84" t="s">
        <v>26996</v>
      </c>
      <c r="G136" s="1" t="s">
        <v>52</v>
      </c>
      <c r="H136" s="1" t="s">
        <v>121</v>
      </c>
      <c r="I136" s="1" t="s">
        <v>84</v>
      </c>
      <c r="J136" s="1" t="s">
        <v>122</v>
      </c>
      <c r="K136" s="1" t="s">
        <v>14565</v>
      </c>
      <c r="L136" s="83" t="s">
        <v>26997</v>
      </c>
      <c r="M136" s="20">
        <f t="shared" si="2"/>
        <v>0</v>
      </c>
    </row>
  </sheetData>
  <autoFilter ref="A7:L136" xr:uid="{00000000-0009-0000-0000-000010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N485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15754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SUBTOTAL(3,E8:E485)</f>
        <v>478</v>
      </c>
      <c r="F6" s="23">
        <f>SUBTOTAL(9,M8:M485)</f>
        <v>347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15755</v>
      </c>
      <c r="B8" s="1" t="s">
        <v>15756</v>
      </c>
      <c r="C8" s="1" t="s">
        <v>23244</v>
      </c>
      <c r="D8" s="1" t="s">
        <v>78</v>
      </c>
      <c r="E8" s="1" t="s">
        <v>51</v>
      </c>
      <c r="F8" s="1" t="s">
        <v>51</v>
      </c>
      <c r="G8" s="1" t="s">
        <v>52</v>
      </c>
      <c r="H8" s="17" t="s">
        <v>121</v>
      </c>
      <c r="I8" s="17" t="s">
        <v>84</v>
      </c>
      <c r="J8" s="1" t="s">
        <v>15518</v>
      </c>
      <c r="K8" s="1" t="s">
        <v>23245</v>
      </c>
      <c r="L8" s="1"/>
      <c r="M8" s="20">
        <f t="shared" ref="M8:M71" si="0">IF(F8="○",1,0)</f>
        <v>1</v>
      </c>
    </row>
    <row r="9" spans="1:14" ht="20.100000000000001" customHeight="1" x14ac:dyDescent="0.15">
      <c r="A9" s="1" t="s">
        <v>15755</v>
      </c>
      <c r="B9" s="1" t="s">
        <v>15757</v>
      </c>
      <c r="C9" s="1" t="s">
        <v>15758</v>
      </c>
      <c r="D9" s="1" t="s">
        <v>50</v>
      </c>
      <c r="E9" s="1" t="s">
        <v>51</v>
      </c>
      <c r="F9" s="1" t="s">
        <v>81</v>
      </c>
      <c r="G9" s="1" t="s">
        <v>82</v>
      </c>
      <c r="H9" s="17" t="s">
        <v>2038</v>
      </c>
      <c r="I9" s="17" t="s">
        <v>84</v>
      </c>
      <c r="J9" s="1" t="s">
        <v>96</v>
      </c>
      <c r="K9" s="1" t="s">
        <v>15759</v>
      </c>
      <c r="L9" s="1"/>
      <c r="M9" s="20">
        <f t="shared" si="0"/>
        <v>0</v>
      </c>
    </row>
    <row r="10" spans="1:14" ht="20.100000000000001" customHeight="1" x14ac:dyDescent="0.15">
      <c r="A10" s="1" t="s">
        <v>15755</v>
      </c>
      <c r="B10" s="1" t="s">
        <v>15757</v>
      </c>
      <c r="C10" s="1" t="s">
        <v>15760</v>
      </c>
      <c r="D10" s="1" t="s">
        <v>78</v>
      </c>
      <c r="E10" s="1" t="s">
        <v>51</v>
      </c>
      <c r="F10" s="1" t="s">
        <v>179</v>
      </c>
      <c r="G10" s="1" t="s">
        <v>82</v>
      </c>
      <c r="H10" s="1" t="s">
        <v>2140</v>
      </c>
      <c r="I10" s="1" t="s">
        <v>84</v>
      </c>
      <c r="J10" s="1" t="s">
        <v>2362</v>
      </c>
      <c r="K10" s="1" t="s">
        <v>15761</v>
      </c>
      <c r="L10" s="1"/>
      <c r="M10" s="20">
        <f t="shared" si="0"/>
        <v>0</v>
      </c>
    </row>
    <row r="11" spans="1:14" ht="20.100000000000001" customHeight="1" x14ac:dyDescent="0.15">
      <c r="A11" s="1" t="s">
        <v>15755</v>
      </c>
      <c r="B11" s="1" t="s">
        <v>15762</v>
      </c>
      <c r="C11" s="1" t="s">
        <v>15763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84</v>
      </c>
      <c r="J11" s="1" t="s">
        <v>15518</v>
      </c>
      <c r="K11" s="1" t="s">
        <v>15764</v>
      </c>
      <c r="L11" s="1"/>
      <c r="M11" s="20">
        <f t="shared" si="0"/>
        <v>1</v>
      </c>
    </row>
    <row r="12" spans="1:14" ht="20.100000000000001" customHeight="1" x14ac:dyDescent="0.15">
      <c r="A12" s="1" t="s">
        <v>15755</v>
      </c>
      <c r="B12" s="1" t="s">
        <v>15762</v>
      </c>
      <c r="C12" s="1" t="s">
        <v>15765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84</v>
      </c>
      <c r="J12" s="1" t="s">
        <v>15518</v>
      </c>
      <c r="K12" s="1" t="s">
        <v>15766</v>
      </c>
      <c r="L12" s="1"/>
      <c r="M12" s="20">
        <f t="shared" si="0"/>
        <v>1</v>
      </c>
    </row>
    <row r="13" spans="1:14" ht="20.100000000000001" customHeight="1" x14ac:dyDescent="0.15">
      <c r="A13" s="1" t="s">
        <v>15755</v>
      </c>
      <c r="B13" s="1" t="s">
        <v>15762</v>
      </c>
      <c r="C13" s="1" t="s">
        <v>15767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84</v>
      </c>
      <c r="J13" s="1" t="s">
        <v>15518</v>
      </c>
      <c r="K13" s="1" t="s">
        <v>15768</v>
      </c>
      <c r="L13" s="1"/>
      <c r="M13" s="20">
        <f t="shared" si="0"/>
        <v>1</v>
      </c>
      <c r="N13" s="3"/>
    </row>
    <row r="14" spans="1:14" ht="20.100000000000001" customHeight="1" x14ac:dyDescent="0.15">
      <c r="A14" s="1" t="s">
        <v>15755</v>
      </c>
      <c r="B14" s="1" t="s">
        <v>15762</v>
      </c>
      <c r="C14" s="1" t="s">
        <v>15769</v>
      </c>
      <c r="D14" s="1" t="s">
        <v>78</v>
      </c>
      <c r="E14" s="1" t="s">
        <v>51</v>
      </c>
      <c r="F14" s="1" t="s">
        <v>51</v>
      </c>
      <c r="G14" s="1" t="s">
        <v>52</v>
      </c>
      <c r="H14" s="1" t="s">
        <v>121</v>
      </c>
      <c r="I14" s="1" t="s">
        <v>84</v>
      </c>
      <c r="J14" s="1" t="s">
        <v>15518</v>
      </c>
      <c r="K14" s="1" t="s">
        <v>15770</v>
      </c>
      <c r="L14" s="1"/>
      <c r="M14" s="20">
        <f t="shared" si="0"/>
        <v>1</v>
      </c>
    </row>
    <row r="15" spans="1:14" ht="20.100000000000001" customHeight="1" x14ac:dyDescent="0.15">
      <c r="A15" s="1" t="s">
        <v>15755</v>
      </c>
      <c r="B15" s="1" t="s">
        <v>15762</v>
      </c>
      <c r="C15" s="1" t="s">
        <v>15771</v>
      </c>
      <c r="D15" s="1" t="s">
        <v>78</v>
      </c>
      <c r="E15" s="1" t="s">
        <v>51</v>
      </c>
      <c r="F15" s="1" t="s">
        <v>179</v>
      </c>
      <c r="G15" s="1" t="s">
        <v>82</v>
      </c>
      <c r="H15" s="1" t="s">
        <v>1151</v>
      </c>
      <c r="I15" s="1" t="s">
        <v>84</v>
      </c>
      <c r="J15" s="1" t="s">
        <v>130</v>
      </c>
      <c r="K15" s="1" t="s">
        <v>15772</v>
      </c>
      <c r="L15" s="1"/>
      <c r="M15" s="20">
        <f t="shared" si="0"/>
        <v>0</v>
      </c>
    </row>
    <row r="16" spans="1:14" ht="20.100000000000001" customHeight="1" x14ac:dyDescent="0.15">
      <c r="A16" s="1" t="s">
        <v>15755</v>
      </c>
      <c r="B16" s="1" t="s">
        <v>15762</v>
      </c>
      <c r="C16" s="1" t="s">
        <v>15773</v>
      </c>
      <c r="D16" s="1" t="s">
        <v>78</v>
      </c>
      <c r="E16" s="1" t="s">
        <v>51</v>
      </c>
      <c r="F16" s="1" t="s">
        <v>81</v>
      </c>
      <c r="G16" s="1" t="s">
        <v>82</v>
      </c>
      <c r="H16" s="1" t="s">
        <v>1151</v>
      </c>
      <c r="I16" s="1" t="s">
        <v>84</v>
      </c>
      <c r="J16" s="1" t="s">
        <v>130</v>
      </c>
      <c r="K16" s="1" t="s">
        <v>15774</v>
      </c>
      <c r="L16" s="1"/>
      <c r="M16" s="20">
        <f t="shared" si="0"/>
        <v>0</v>
      </c>
    </row>
    <row r="17" spans="1:13" ht="20.100000000000001" customHeight="1" x14ac:dyDescent="0.15">
      <c r="A17" s="1" t="s">
        <v>15755</v>
      </c>
      <c r="B17" s="1" t="s">
        <v>15762</v>
      </c>
      <c r="C17" s="1" t="s">
        <v>15775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121</v>
      </c>
      <c r="I17" s="1" t="s">
        <v>84</v>
      </c>
      <c r="J17" s="1" t="s">
        <v>15518</v>
      </c>
      <c r="K17" s="1" t="s">
        <v>15776</v>
      </c>
      <c r="L17" s="1"/>
      <c r="M17" s="20">
        <f t="shared" si="0"/>
        <v>1</v>
      </c>
    </row>
    <row r="18" spans="1:13" ht="20.100000000000001" customHeight="1" x14ac:dyDescent="0.15">
      <c r="A18" s="1" t="s">
        <v>15755</v>
      </c>
      <c r="B18" s="1" t="s">
        <v>15762</v>
      </c>
      <c r="C18" s="1" t="s">
        <v>15777</v>
      </c>
      <c r="D18" s="1" t="s">
        <v>78</v>
      </c>
      <c r="E18" s="1" t="s">
        <v>51</v>
      </c>
      <c r="F18" s="1" t="s">
        <v>179</v>
      </c>
      <c r="G18" s="1" t="s">
        <v>82</v>
      </c>
      <c r="H18" s="1" t="s">
        <v>446</v>
      </c>
      <c r="I18" s="1" t="s">
        <v>84</v>
      </c>
      <c r="J18" s="1" t="s">
        <v>96</v>
      </c>
      <c r="K18" s="1" t="s">
        <v>15778</v>
      </c>
      <c r="L18" s="1"/>
      <c r="M18" s="20">
        <f t="shared" si="0"/>
        <v>0</v>
      </c>
    </row>
    <row r="19" spans="1:13" ht="20.100000000000001" customHeight="1" x14ac:dyDescent="0.15">
      <c r="A19" s="1" t="s">
        <v>15755</v>
      </c>
      <c r="B19" s="1" t="s">
        <v>15762</v>
      </c>
      <c r="C19" s="1" t="s">
        <v>15779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446</v>
      </c>
      <c r="I19" s="1" t="s">
        <v>84</v>
      </c>
      <c r="J19" s="1" t="s">
        <v>96</v>
      </c>
      <c r="K19" s="1" t="s">
        <v>15780</v>
      </c>
      <c r="L19" s="1"/>
      <c r="M19" s="20">
        <f t="shared" si="0"/>
        <v>0</v>
      </c>
    </row>
    <row r="20" spans="1:13" ht="20.100000000000001" customHeight="1" x14ac:dyDescent="0.15">
      <c r="A20" s="1" t="s">
        <v>15755</v>
      </c>
      <c r="B20" s="1" t="s">
        <v>15762</v>
      </c>
      <c r="C20" s="1" t="s">
        <v>15781</v>
      </c>
      <c r="D20" s="1" t="s">
        <v>78</v>
      </c>
      <c r="E20" s="1" t="s">
        <v>51</v>
      </c>
      <c r="F20" s="1" t="s">
        <v>179</v>
      </c>
      <c r="G20" s="1" t="s">
        <v>82</v>
      </c>
      <c r="H20" s="1" t="s">
        <v>446</v>
      </c>
      <c r="I20" s="1" t="s">
        <v>84</v>
      </c>
      <c r="J20" s="1" t="s">
        <v>96</v>
      </c>
      <c r="K20" s="1" t="s">
        <v>15782</v>
      </c>
      <c r="L20" s="1"/>
      <c r="M20" s="20">
        <f t="shared" si="0"/>
        <v>0</v>
      </c>
    </row>
    <row r="21" spans="1:13" ht="20.100000000000001" customHeight="1" x14ac:dyDescent="0.15">
      <c r="A21" s="1" t="s">
        <v>15755</v>
      </c>
      <c r="B21" s="1" t="s">
        <v>15762</v>
      </c>
      <c r="C21" s="1" t="s">
        <v>15783</v>
      </c>
      <c r="D21" s="1" t="s">
        <v>78</v>
      </c>
      <c r="E21" s="1" t="s">
        <v>51</v>
      </c>
      <c r="F21" s="1" t="s">
        <v>179</v>
      </c>
      <c r="G21" s="1" t="s">
        <v>82</v>
      </c>
      <c r="H21" s="1" t="s">
        <v>446</v>
      </c>
      <c r="I21" s="1" t="s">
        <v>84</v>
      </c>
      <c r="J21" s="1" t="s">
        <v>96</v>
      </c>
      <c r="K21" s="1" t="s">
        <v>15784</v>
      </c>
      <c r="L21" s="1"/>
      <c r="M21" s="20">
        <f t="shared" si="0"/>
        <v>0</v>
      </c>
    </row>
    <row r="22" spans="1:13" ht="20.100000000000001" customHeight="1" x14ac:dyDescent="0.15">
      <c r="A22" s="1" t="s">
        <v>15755</v>
      </c>
      <c r="B22" s="1" t="s">
        <v>5568</v>
      </c>
      <c r="C22" s="1" t="s">
        <v>15785</v>
      </c>
      <c r="D22" s="1" t="s">
        <v>50</v>
      </c>
      <c r="E22" s="1" t="s">
        <v>51</v>
      </c>
      <c r="F22" s="1" t="s">
        <v>26827</v>
      </c>
      <c r="G22" s="1" t="s">
        <v>26835</v>
      </c>
      <c r="H22" s="1" t="s">
        <v>26836</v>
      </c>
      <c r="I22" s="1" t="s">
        <v>84</v>
      </c>
      <c r="J22" s="1" t="s">
        <v>26837</v>
      </c>
      <c r="K22" s="1" t="s">
        <v>15786</v>
      </c>
      <c r="L22" s="1"/>
      <c r="M22" s="20">
        <f t="shared" si="0"/>
        <v>1</v>
      </c>
    </row>
    <row r="23" spans="1:13" ht="20.100000000000001" customHeight="1" x14ac:dyDescent="0.15">
      <c r="A23" s="1" t="s">
        <v>15755</v>
      </c>
      <c r="B23" s="1" t="s">
        <v>5568</v>
      </c>
      <c r="C23" s="1" t="s">
        <v>15787</v>
      </c>
      <c r="D23" s="1" t="s">
        <v>78</v>
      </c>
      <c r="E23" s="1" t="s">
        <v>51</v>
      </c>
      <c r="F23" s="1" t="s">
        <v>26827</v>
      </c>
      <c r="G23" s="1" t="s">
        <v>52</v>
      </c>
      <c r="H23" s="1" t="s">
        <v>121</v>
      </c>
      <c r="I23" s="1" t="s">
        <v>84</v>
      </c>
      <c r="J23" s="1" t="s">
        <v>15518</v>
      </c>
      <c r="K23" s="1" t="s">
        <v>15788</v>
      </c>
      <c r="L23" s="1"/>
      <c r="M23" s="20">
        <f t="shared" si="0"/>
        <v>1</v>
      </c>
    </row>
    <row r="24" spans="1:13" ht="20.100000000000001" customHeight="1" x14ac:dyDescent="0.15">
      <c r="A24" s="1" t="s">
        <v>15755</v>
      </c>
      <c r="B24" s="1" t="s">
        <v>5568</v>
      </c>
      <c r="C24" s="1" t="s">
        <v>15789</v>
      </c>
      <c r="D24" s="1" t="s">
        <v>78</v>
      </c>
      <c r="E24" s="1" t="s">
        <v>51</v>
      </c>
      <c r="F24" s="1" t="s">
        <v>179</v>
      </c>
      <c r="G24" s="1" t="s">
        <v>82</v>
      </c>
      <c r="H24" s="1" t="s">
        <v>2140</v>
      </c>
      <c r="I24" s="1" t="s">
        <v>84</v>
      </c>
      <c r="J24" s="1" t="s">
        <v>2362</v>
      </c>
      <c r="K24" s="1" t="s">
        <v>15790</v>
      </c>
      <c r="L24" s="1"/>
      <c r="M24" s="20">
        <f t="shared" si="0"/>
        <v>0</v>
      </c>
    </row>
    <row r="25" spans="1:13" ht="20.100000000000001" customHeight="1" x14ac:dyDescent="0.15">
      <c r="A25" s="1" t="s">
        <v>15755</v>
      </c>
      <c r="B25" s="1" t="s">
        <v>5568</v>
      </c>
      <c r="C25" s="1" t="s">
        <v>15791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84</v>
      </c>
      <c r="J25" s="1" t="s">
        <v>15518</v>
      </c>
      <c r="K25" s="1" t="s">
        <v>15792</v>
      </c>
      <c r="L25" s="1"/>
      <c r="M25" s="20">
        <f t="shared" si="0"/>
        <v>1</v>
      </c>
    </row>
    <row r="26" spans="1:13" ht="20.100000000000001" customHeight="1" x14ac:dyDescent="0.15">
      <c r="A26" s="1" t="s">
        <v>15755</v>
      </c>
      <c r="B26" s="1" t="s">
        <v>5568</v>
      </c>
      <c r="C26" s="1" t="s">
        <v>15793</v>
      </c>
      <c r="D26" s="1" t="s">
        <v>78</v>
      </c>
      <c r="E26" s="1" t="s">
        <v>51</v>
      </c>
      <c r="F26" s="1" t="s">
        <v>179</v>
      </c>
      <c r="G26" s="1" t="s">
        <v>82</v>
      </c>
      <c r="H26" s="1" t="s">
        <v>2140</v>
      </c>
      <c r="I26" s="1" t="s">
        <v>84</v>
      </c>
      <c r="J26" s="1" t="s">
        <v>2362</v>
      </c>
      <c r="K26" s="1" t="s">
        <v>15794</v>
      </c>
      <c r="L26" s="1"/>
      <c r="M26" s="20">
        <f t="shared" si="0"/>
        <v>0</v>
      </c>
    </row>
    <row r="27" spans="1:13" ht="20.100000000000001" customHeight="1" x14ac:dyDescent="0.15">
      <c r="A27" s="1" t="s">
        <v>15755</v>
      </c>
      <c r="B27" s="1" t="s">
        <v>5568</v>
      </c>
      <c r="C27" s="1" t="s">
        <v>15795</v>
      </c>
      <c r="D27" s="1" t="s">
        <v>78</v>
      </c>
      <c r="E27" s="1" t="s">
        <v>51</v>
      </c>
      <c r="F27" s="1" t="s">
        <v>26827</v>
      </c>
      <c r="G27" s="1" t="s">
        <v>26835</v>
      </c>
      <c r="H27" s="1" t="s">
        <v>26836</v>
      </c>
      <c r="I27" s="1" t="s">
        <v>84</v>
      </c>
      <c r="J27" s="1" t="s">
        <v>26837</v>
      </c>
      <c r="K27" s="1" t="s">
        <v>15796</v>
      </c>
      <c r="L27" s="1"/>
      <c r="M27" s="20">
        <f t="shared" si="0"/>
        <v>1</v>
      </c>
    </row>
    <row r="28" spans="1:13" ht="20.100000000000001" customHeight="1" x14ac:dyDescent="0.15">
      <c r="A28" s="1" t="s">
        <v>15755</v>
      </c>
      <c r="B28" s="1" t="s">
        <v>5568</v>
      </c>
      <c r="C28" s="1" t="s">
        <v>15797</v>
      </c>
      <c r="D28" s="1" t="s">
        <v>78</v>
      </c>
      <c r="E28" s="1" t="s">
        <v>51</v>
      </c>
      <c r="F28" s="1" t="s">
        <v>179</v>
      </c>
      <c r="G28" s="1" t="s">
        <v>26835</v>
      </c>
      <c r="H28" s="1" t="s">
        <v>26836</v>
      </c>
      <c r="I28" s="1" t="s">
        <v>84</v>
      </c>
      <c r="J28" s="1" t="s">
        <v>26837</v>
      </c>
      <c r="K28" s="1" t="s">
        <v>15798</v>
      </c>
      <c r="L28" s="1"/>
      <c r="M28" s="20">
        <f t="shared" si="0"/>
        <v>0</v>
      </c>
    </row>
    <row r="29" spans="1:13" ht="20.100000000000001" customHeight="1" x14ac:dyDescent="0.15">
      <c r="A29" s="1" t="s">
        <v>15755</v>
      </c>
      <c r="B29" s="1" t="s">
        <v>5568</v>
      </c>
      <c r="C29" s="1" t="s">
        <v>15799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84</v>
      </c>
      <c r="J29" s="1" t="s">
        <v>15518</v>
      </c>
      <c r="K29" s="1" t="s">
        <v>15800</v>
      </c>
      <c r="L29" s="1"/>
      <c r="M29" s="20">
        <f t="shared" si="0"/>
        <v>1</v>
      </c>
    </row>
    <row r="30" spans="1:13" ht="20.100000000000001" customHeight="1" x14ac:dyDescent="0.15">
      <c r="A30" s="1" t="s">
        <v>15755</v>
      </c>
      <c r="B30" s="1" t="s">
        <v>5568</v>
      </c>
      <c r="C30" s="1" t="s">
        <v>15801</v>
      </c>
      <c r="D30" s="1" t="s">
        <v>78</v>
      </c>
      <c r="E30" s="1" t="s">
        <v>51</v>
      </c>
      <c r="F30" s="1" t="s">
        <v>26827</v>
      </c>
      <c r="G30" s="1" t="s">
        <v>26835</v>
      </c>
      <c r="H30" s="1" t="s">
        <v>26836</v>
      </c>
      <c r="I30" s="1" t="s">
        <v>84</v>
      </c>
      <c r="J30" s="1" t="s">
        <v>26837</v>
      </c>
      <c r="K30" s="1" t="s">
        <v>15802</v>
      </c>
      <c r="L30" s="1"/>
      <c r="M30" s="20">
        <f t="shared" si="0"/>
        <v>1</v>
      </c>
    </row>
    <row r="31" spans="1:13" ht="20.100000000000001" customHeight="1" x14ac:dyDescent="0.15">
      <c r="A31" s="1" t="s">
        <v>15755</v>
      </c>
      <c r="B31" s="1" t="s">
        <v>5568</v>
      </c>
      <c r="C31" s="1" t="s">
        <v>15803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121</v>
      </c>
      <c r="I31" s="1" t="s">
        <v>84</v>
      </c>
      <c r="J31" s="1" t="s">
        <v>15518</v>
      </c>
      <c r="K31" s="1" t="s">
        <v>15804</v>
      </c>
      <c r="L31" s="1"/>
      <c r="M31" s="20">
        <f t="shared" si="0"/>
        <v>1</v>
      </c>
    </row>
    <row r="32" spans="1:13" ht="20.100000000000001" customHeight="1" x14ac:dyDescent="0.15">
      <c r="A32" s="1" t="s">
        <v>15755</v>
      </c>
      <c r="B32" s="1" t="s">
        <v>5568</v>
      </c>
      <c r="C32" s="1" t="s">
        <v>15805</v>
      </c>
      <c r="D32" s="1" t="s">
        <v>78</v>
      </c>
      <c r="E32" s="1" t="s">
        <v>51</v>
      </c>
      <c r="F32" s="1" t="s">
        <v>51</v>
      </c>
      <c r="G32" s="1" t="s">
        <v>52</v>
      </c>
      <c r="H32" s="1" t="s">
        <v>121</v>
      </c>
      <c r="I32" s="1" t="s">
        <v>84</v>
      </c>
      <c r="J32" s="1" t="s">
        <v>15518</v>
      </c>
      <c r="K32" s="1" t="s">
        <v>15806</v>
      </c>
      <c r="L32" s="1"/>
      <c r="M32" s="20">
        <f t="shared" si="0"/>
        <v>1</v>
      </c>
    </row>
    <row r="33" spans="1:13" ht="20.100000000000001" customHeight="1" x14ac:dyDescent="0.15">
      <c r="A33" s="1" t="s">
        <v>15755</v>
      </c>
      <c r="B33" s="1" t="s">
        <v>5568</v>
      </c>
      <c r="C33" s="1" t="s">
        <v>15807</v>
      </c>
      <c r="D33" s="1" t="s">
        <v>78</v>
      </c>
      <c r="E33" s="1" t="s">
        <v>51</v>
      </c>
      <c r="F33" s="1" t="s">
        <v>179</v>
      </c>
      <c r="G33" s="1" t="s">
        <v>82</v>
      </c>
      <c r="H33" s="1" t="s">
        <v>446</v>
      </c>
      <c r="I33" s="1" t="s">
        <v>84</v>
      </c>
      <c r="J33" s="1" t="s">
        <v>96</v>
      </c>
      <c r="K33" s="1" t="s">
        <v>15808</v>
      </c>
      <c r="L33" s="1"/>
      <c r="M33" s="20">
        <f t="shared" si="0"/>
        <v>0</v>
      </c>
    </row>
    <row r="34" spans="1:13" ht="20.100000000000001" customHeight="1" x14ac:dyDescent="0.15">
      <c r="A34" s="1" t="s">
        <v>15755</v>
      </c>
      <c r="B34" s="1" t="s">
        <v>5568</v>
      </c>
      <c r="C34" s="1" t="s">
        <v>15809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84</v>
      </c>
      <c r="J34" s="1" t="s">
        <v>15518</v>
      </c>
      <c r="K34" s="1" t="s">
        <v>15810</v>
      </c>
      <c r="L34" s="1"/>
      <c r="M34" s="20">
        <f t="shared" si="0"/>
        <v>1</v>
      </c>
    </row>
    <row r="35" spans="1:13" ht="20.100000000000001" customHeight="1" x14ac:dyDescent="0.15">
      <c r="A35" s="1" t="s">
        <v>15755</v>
      </c>
      <c r="B35" s="1" t="s">
        <v>15811</v>
      </c>
      <c r="C35" s="1" t="s">
        <v>15812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84</v>
      </c>
      <c r="J35" s="1" t="s">
        <v>15518</v>
      </c>
      <c r="K35" s="1" t="s">
        <v>15813</v>
      </c>
      <c r="L35" s="1"/>
      <c r="M35" s="20">
        <f t="shared" si="0"/>
        <v>1</v>
      </c>
    </row>
    <row r="36" spans="1:13" ht="20.100000000000001" customHeight="1" x14ac:dyDescent="0.15">
      <c r="A36" s="1" t="s">
        <v>15755</v>
      </c>
      <c r="B36" s="1" t="s">
        <v>15811</v>
      </c>
      <c r="C36" s="1" t="s">
        <v>15814</v>
      </c>
      <c r="D36" s="1" t="s">
        <v>50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15518</v>
      </c>
      <c r="K36" s="1" t="s">
        <v>15815</v>
      </c>
      <c r="L36" s="1"/>
      <c r="M36" s="20">
        <f t="shared" si="0"/>
        <v>1</v>
      </c>
    </row>
    <row r="37" spans="1:13" ht="20.100000000000001" customHeight="1" x14ac:dyDescent="0.15">
      <c r="A37" s="1" t="s">
        <v>15755</v>
      </c>
      <c r="B37" s="1" t="s">
        <v>15811</v>
      </c>
      <c r="C37" s="1" t="s">
        <v>15816</v>
      </c>
      <c r="D37" s="1" t="s">
        <v>50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84</v>
      </c>
      <c r="J37" s="1" t="s">
        <v>15518</v>
      </c>
      <c r="K37" s="1" t="s">
        <v>15817</v>
      </c>
      <c r="L37" s="1"/>
      <c r="M37" s="20">
        <f t="shared" si="0"/>
        <v>1</v>
      </c>
    </row>
    <row r="38" spans="1:13" ht="20.100000000000001" customHeight="1" x14ac:dyDescent="0.15">
      <c r="A38" s="1" t="s">
        <v>15755</v>
      </c>
      <c r="B38" s="1" t="s">
        <v>15811</v>
      </c>
      <c r="C38" s="1" t="s">
        <v>15818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15518</v>
      </c>
      <c r="K38" s="1" t="s">
        <v>15819</v>
      </c>
      <c r="L38" s="1"/>
      <c r="M38" s="20">
        <f t="shared" si="0"/>
        <v>1</v>
      </c>
    </row>
    <row r="39" spans="1:13" ht="20.100000000000001" customHeight="1" x14ac:dyDescent="0.15">
      <c r="A39" s="1" t="s">
        <v>15755</v>
      </c>
      <c r="B39" s="1" t="s">
        <v>15811</v>
      </c>
      <c r="C39" s="1" t="s">
        <v>15820</v>
      </c>
      <c r="D39" s="1" t="s">
        <v>50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84</v>
      </c>
      <c r="J39" s="1" t="s">
        <v>15518</v>
      </c>
      <c r="K39" s="1" t="s">
        <v>15821</v>
      </c>
      <c r="L39" s="1"/>
      <c r="M39" s="20">
        <f t="shared" si="0"/>
        <v>1</v>
      </c>
    </row>
    <row r="40" spans="1:13" ht="20.100000000000001" customHeight="1" x14ac:dyDescent="0.15">
      <c r="A40" s="1" t="s">
        <v>15755</v>
      </c>
      <c r="B40" s="1" t="s">
        <v>15811</v>
      </c>
      <c r="C40" s="1" t="s">
        <v>15822</v>
      </c>
      <c r="D40" s="1" t="s">
        <v>50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15518</v>
      </c>
      <c r="K40" s="1" t="s">
        <v>15823</v>
      </c>
      <c r="L40" s="1"/>
      <c r="M40" s="20">
        <f t="shared" si="0"/>
        <v>1</v>
      </c>
    </row>
    <row r="41" spans="1:13" ht="20.100000000000001" customHeight="1" x14ac:dyDescent="0.15">
      <c r="A41" s="1" t="s">
        <v>15755</v>
      </c>
      <c r="B41" s="1" t="s">
        <v>15811</v>
      </c>
      <c r="C41" s="1" t="s">
        <v>15824</v>
      </c>
      <c r="D41" s="1" t="s">
        <v>78</v>
      </c>
      <c r="E41" s="1" t="s">
        <v>51</v>
      </c>
      <c r="F41" s="1" t="s">
        <v>179</v>
      </c>
      <c r="G41" s="1" t="s">
        <v>82</v>
      </c>
      <c r="H41" s="1" t="s">
        <v>212</v>
      </c>
      <c r="I41" s="1" t="s">
        <v>84</v>
      </c>
      <c r="J41" s="1" t="s">
        <v>122</v>
      </c>
      <c r="K41" s="1" t="s">
        <v>15825</v>
      </c>
      <c r="L41" s="1"/>
      <c r="M41" s="20">
        <f t="shared" si="0"/>
        <v>0</v>
      </c>
    </row>
    <row r="42" spans="1:13" ht="20.100000000000001" customHeight="1" x14ac:dyDescent="0.15">
      <c r="A42" s="1" t="s">
        <v>15755</v>
      </c>
      <c r="B42" s="1" t="s">
        <v>15811</v>
      </c>
      <c r="C42" s="1" t="s">
        <v>15826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15518</v>
      </c>
      <c r="K42" s="1" t="s">
        <v>15827</v>
      </c>
      <c r="L42" s="1"/>
      <c r="M42" s="20">
        <f t="shared" si="0"/>
        <v>1</v>
      </c>
    </row>
    <row r="43" spans="1:13" ht="20.100000000000001" customHeight="1" x14ac:dyDescent="0.15">
      <c r="A43" s="1" t="s">
        <v>15755</v>
      </c>
      <c r="B43" s="1" t="s">
        <v>15811</v>
      </c>
      <c r="C43" s="1" t="s">
        <v>15828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15518</v>
      </c>
      <c r="K43" s="1" t="s">
        <v>15829</v>
      </c>
      <c r="L43" s="1"/>
      <c r="M43" s="20">
        <f t="shared" si="0"/>
        <v>1</v>
      </c>
    </row>
    <row r="44" spans="1:13" ht="20.100000000000001" customHeight="1" x14ac:dyDescent="0.15">
      <c r="A44" s="1" t="s">
        <v>15755</v>
      </c>
      <c r="B44" s="1" t="s">
        <v>15811</v>
      </c>
      <c r="C44" s="1" t="s">
        <v>15830</v>
      </c>
      <c r="D44" s="1" t="s">
        <v>78</v>
      </c>
      <c r="E44" s="1" t="s">
        <v>51</v>
      </c>
      <c r="F44" s="1" t="s">
        <v>179</v>
      </c>
      <c r="G44" s="1" t="s">
        <v>82</v>
      </c>
      <c r="H44" s="1" t="s">
        <v>129</v>
      </c>
      <c r="I44" s="1" t="s">
        <v>84</v>
      </c>
      <c r="J44" s="1" t="s">
        <v>130</v>
      </c>
      <c r="K44" s="1" t="s">
        <v>15831</v>
      </c>
      <c r="L44" s="1"/>
      <c r="M44" s="20">
        <f t="shared" si="0"/>
        <v>0</v>
      </c>
    </row>
    <row r="45" spans="1:13" ht="20.100000000000001" customHeight="1" x14ac:dyDescent="0.15">
      <c r="A45" s="1" t="s">
        <v>15755</v>
      </c>
      <c r="B45" s="1" t="s">
        <v>15811</v>
      </c>
      <c r="C45" s="1" t="s">
        <v>15832</v>
      </c>
      <c r="D45" s="1" t="s">
        <v>78</v>
      </c>
      <c r="E45" s="1" t="s">
        <v>51</v>
      </c>
      <c r="F45" s="1" t="s">
        <v>179</v>
      </c>
      <c r="G45" s="1" t="s">
        <v>82</v>
      </c>
      <c r="H45" s="1" t="s">
        <v>129</v>
      </c>
      <c r="I45" s="1" t="s">
        <v>84</v>
      </c>
      <c r="J45" s="1" t="s">
        <v>130</v>
      </c>
      <c r="K45" s="1" t="s">
        <v>15833</v>
      </c>
      <c r="L45" s="1"/>
      <c r="M45" s="20">
        <f t="shared" si="0"/>
        <v>0</v>
      </c>
    </row>
    <row r="46" spans="1:13" ht="20.100000000000001" customHeight="1" x14ac:dyDescent="0.15">
      <c r="A46" s="1" t="s">
        <v>15755</v>
      </c>
      <c r="B46" s="1" t="s">
        <v>15811</v>
      </c>
      <c r="C46" s="1" t="s">
        <v>15834</v>
      </c>
      <c r="D46" s="1" t="s">
        <v>78</v>
      </c>
      <c r="E46" s="1" t="s">
        <v>51</v>
      </c>
      <c r="F46" s="1" t="s">
        <v>179</v>
      </c>
      <c r="G46" s="1" t="s">
        <v>82</v>
      </c>
      <c r="H46" s="1" t="s">
        <v>129</v>
      </c>
      <c r="I46" s="1" t="s">
        <v>84</v>
      </c>
      <c r="J46" s="1" t="s">
        <v>130</v>
      </c>
      <c r="K46" s="1" t="s">
        <v>15835</v>
      </c>
      <c r="L46" s="1"/>
      <c r="M46" s="20">
        <f t="shared" si="0"/>
        <v>0</v>
      </c>
    </row>
    <row r="47" spans="1:13" ht="20.100000000000001" customHeight="1" x14ac:dyDescent="0.15">
      <c r="A47" s="1" t="s">
        <v>15755</v>
      </c>
      <c r="B47" s="1" t="s">
        <v>15811</v>
      </c>
      <c r="C47" s="1" t="s">
        <v>15836</v>
      </c>
      <c r="D47" s="1" t="s">
        <v>78</v>
      </c>
      <c r="E47" s="1" t="s">
        <v>51</v>
      </c>
      <c r="F47" s="1" t="s">
        <v>179</v>
      </c>
      <c r="G47" s="1" t="s">
        <v>82</v>
      </c>
      <c r="H47" s="1" t="s">
        <v>129</v>
      </c>
      <c r="I47" s="1" t="s">
        <v>84</v>
      </c>
      <c r="J47" s="1" t="s">
        <v>130</v>
      </c>
      <c r="K47" s="1" t="s">
        <v>15837</v>
      </c>
      <c r="L47" s="1"/>
      <c r="M47" s="20">
        <f t="shared" si="0"/>
        <v>0</v>
      </c>
    </row>
    <row r="48" spans="1:13" ht="20.100000000000001" customHeight="1" x14ac:dyDescent="0.15">
      <c r="A48" s="1" t="s">
        <v>15755</v>
      </c>
      <c r="B48" s="1" t="s">
        <v>15811</v>
      </c>
      <c r="C48" s="1" t="s">
        <v>15838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15518</v>
      </c>
      <c r="K48" s="1" t="s">
        <v>15839</v>
      </c>
      <c r="L48" s="1"/>
      <c r="M48" s="20">
        <f t="shared" si="0"/>
        <v>1</v>
      </c>
    </row>
    <row r="49" spans="1:13" ht="20.100000000000001" customHeight="1" x14ac:dyDescent="0.15">
      <c r="A49" s="1" t="s">
        <v>15755</v>
      </c>
      <c r="B49" s="1" t="s">
        <v>15811</v>
      </c>
      <c r="C49" s="1" t="s">
        <v>15840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84</v>
      </c>
      <c r="J49" s="1" t="s">
        <v>15518</v>
      </c>
      <c r="K49" s="1" t="s">
        <v>15841</v>
      </c>
      <c r="L49" s="1"/>
      <c r="M49" s="20">
        <f t="shared" si="0"/>
        <v>1</v>
      </c>
    </row>
    <row r="50" spans="1:13" ht="20.100000000000001" customHeight="1" x14ac:dyDescent="0.15">
      <c r="A50" s="1" t="s">
        <v>15755</v>
      </c>
      <c r="B50" s="1" t="s">
        <v>15842</v>
      </c>
      <c r="C50" s="1" t="s">
        <v>15843</v>
      </c>
      <c r="D50" s="1" t="s">
        <v>50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84</v>
      </c>
      <c r="J50" s="1" t="s">
        <v>15518</v>
      </c>
      <c r="K50" s="1" t="s">
        <v>15844</v>
      </c>
      <c r="L50" s="1"/>
      <c r="M50" s="20">
        <f t="shared" si="0"/>
        <v>1</v>
      </c>
    </row>
    <row r="51" spans="1:13" ht="20.100000000000001" customHeight="1" x14ac:dyDescent="0.15">
      <c r="A51" s="1" t="s">
        <v>15755</v>
      </c>
      <c r="B51" s="1" t="s">
        <v>15842</v>
      </c>
      <c r="C51" s="1" t="s">
        <v>15845</v>
      </c>
      <c r="D51" s="1" t="s">
        <v>50</v>
      </c>
      <c r="E51" s="1" t="s">
        <v>51</v>
      </c>
      <c r="F51" s="1" t="s">
        <v>51</v>
      </c>
      <c r="G51" s="1" t="s">
        <v>52</v>
      </c>
      <c r="H51" s="1" t="s">
        <v>121</v>
      </c>
      <c r="I51" s="1" t="s">
        <v>84</v>
      </c>
      <c r="J51" s="1" t="s">
        <v>15518</v>
      </c>
      <c r="K51" s="1" t="s">
        <v>15846</v>
      </c>
      <c r="L51" s="1"/>
      <c r="M51" s="20">
        <f t="shared" si="0"/>
        <v>1</v>
      </c>
    </row>
    <row r="52" spans="1:13" ht="20.100000000000001" customHeight="1" x14ac:dyDescent="0.15">
      <c r="A52" s="1" t="s">
        <v>15755</v>
      </c>
      <c r="B52" s="1" t="s">
        <v>15842</v>
      </c>
      <c r="C52" s="1" t="s">
        <v>15847</v>
      </c>
      <c r="D52" s="1" t="s">
        <v>50</v>
      </c>
      <c r="E52" s="1" t="s">
        <v>51</v>
      </c>
      <c r="F52" s="1" t="s">
        <v>51</v>
      </c>
      <c r="G52" s="1" t="s">
        <v>52</v>
      </c>
      <c r="H52" s="1" t="s">
        <v>121</v>
      </c>
      <c r="I52" s="1" t="s">
        <v>84</v>
      </c>
      <c r="J52" s="1" t="s">
        <v>15518</v>
      </c>
      <c r="K52" s="1" t="s">
        <v>15848</v>
      </c>
      <c r="L52" s="1"/>
      <c r="M52" s="20">
        <f t="shared" si="0"/>
        <v>1</v>
      </c>
    </row>
    <row r="53" spans="1:13" ht="20.100000000000001" customHeight="1" x14ac:dyDescent="0.15">
      <c r="A53" s="1" t="s">
        <v>15755</v>
      </c>
      <c r="B53" s="1" t="s">
        <v>15842</v>
      </c>
      <c r="C53" s="1" t="s">
        <v>15849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84</v>
      </c>
      <c r="J53" s="1" t="s">
        <v>15518</v>
      </c>
      <c r="K53" s="1" t="s">
        <v>15850</v>
      </c>
      <c r="L53" s="1"/>
      <c r="M53" s="20">
        <f t="shared" si="0"/>
        <v>1</v>
      </c>
    </row>
    <row r="54" spans="1:13" ht="20.100000000000001" customHeight="1" x14ac:dyDescent="0.15">
      <c r="A54" s="1" t="s">
        <v>15755</v>
      </c>
      <c r="B54" s="1" t="s">
        <v>15842</v>
      </c>
      <c r="C54" s="1" t="s">
        <v>15851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84</v>
      </c>
      <c r="J54" s="1" t="s">
        <v>15518</v>
      </c>
      <c r="K54" s="1" t="s">
        <v>15852</v>
      </c>
      <c r="L54" s="1"/>
      <c r="M54" s="20">
        <f t="shared" si="0"/>
        <v>1</v>
      </c>
    </row>
    <row r="55" spans="1:13" ht="20.100000000000001" customHeight="1" x14ac:dyDescent="0.15">
      <c r="A55" s="1" t="s">
        <v>15755</v>
      </c>
      <c r="B55" s="1" t="s">
        <v>15842</v>
      </c>
      <c r="C55" s="1" t="s">
        <v>15853</v>
      </c>
      <c r="D55" s="1" t="s">
        <v>50</v>
      </c>
      <c r="E55" s="1" t="s">
        <v>51</v>
      </c>
      <c r="F55" s="1" t="s">
        <v>51</v>
      </c>
      <c r="G55" s="1" t="s">
        <v>52</v>
      </c>
      <c r="H55" s="1" t="s">
        <v>121</v>
      </c>
      <c r="I55" s="1" t="s">
        <v>84</v>
      </c>
      <c r="J55" s="1" t="s">
        <v>15518</v>
      </c>
      <c r="K55" s="1" t="s">
        <v>15854</v>
      </c>
      <c r="L55" s="1"/>
      <c r="M55" s="20">
        <f t="shared" si="0"/>
        <v>1</v>
      </c>
    </row>
    <row r="56" spans="1:13" ht="20.100000000000001" customHeight="1" x14ac:dyDescent="0.15">
      <c r="A56" s="1" t="s">
        <v>15755</v>
      </c>
      <c r="B56" s="1" t="s">
        <v>15842</v>
      </c>
      <c r="C56" s="1" t="s">
        <v>15855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84</v>
      </c>
      <c r="J56" s="1" t="s">
        <v>15518</v>
      </c>
      <c r="K56" s="1" t="s">
        <v>15856</v>
      </c>
      <c r="L56" s="1"/>
      <c r="M56" s="20">
        <f t="shared" si="0"/>
        <v>1</v>
      </c>
    </row>
    <row r="57" spans="1:13" ht="20.100000000000001" customHeight="1" x14ac:dyDescent="0.15">
      <c r="A57" s="1" t="s">
        <v>15755</v>
      </c>
      <c r="B57" s="1" t="s">
        <v>15842</v>
      </c>
      <c r="C57" s="1" t="s">
        <v>15857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84</v>
      </c>
      <c r="J57" s="1" t="s">
        <v>15518</v>
      </c>
      <c r="K57" s="1" t="s">
        <v>15858</v>
      </c>
      <c r="L57" s="1"/>
      <c r="M57" s="20">
        <f t="shared" si="0"/>
        <v>1</v>
      </c>
    </row>
    <row r="58" spans="1:13" ht="20.100000000000001" customHeight="1" x14ac:dyDescent="0.15">
      <c r="A58" s="1" t="s">
        <v>15755</v>
      </c>
      <c r="B58" s="1" t="s">
        <v>15842</v>
      </c>
      <c r="C58" s="1" t="s">
        <v>15859</v>
      </c>
      <c r="D58" s="1" t="s">
        <v>78</v>
      </c>
      <c r="E58" s="1" t="s">
        <v>51</v>
      </c>
      <c r="F58" s="1" t="s">
        <v>179</v>
      </c>
      <c r="G58" s="1" t="s">
        <v>82</v>
      </c>
      <c r="H58" s="1" t="s">
        <v>83</v>
      </c>
      <c r="I58" s="1" t="s">
        <v>84</v>
      </c>
      <c r="J58" s="1" t="s">
        <v>1137</v>
      </c>
      <c r="K58" s="1" t="s">
        <v>15860</v>
      </c>
      <c r="L58" s="1"/>
      <c r="M58" s="20">
        <f t="shared" si="0"/>
        <v>0</v>
      </c>
    </row>
    <row r="59" spans="1:13" ht="20.100000000000001" customHeight="1" x14ac:dyDescent="0.15">
      <c r="A59" s="1" t="s">
        <v>15755</v>
      </c>
      <c r="B59" s="1" t="s">
        <v>15842</v>
      </c>
      <c r="C59" s="1" t="s">
        <v>15861</v>
      </c>
      <c r="D59" s="1" t="s">
        <v>78</v>
      </c>
      <c r="E59" s="1" t="s">
        <v>51</v>
      </c>
      <c r="F59" s="1" t="s">
        <v>179</v>
      </c>
      <c r="G59" s="1" t="s">
        <v>82</v>
      </c>
      <c r="H59" s="1" t="s">
        <v>83</v>
      </c>
      <c r="I59" s="1" t="s">
        <v>84</v>
      </c>
      <c r="J59" s="1" t="s">
        <v>1137</v>
      </c>
      <c r="K59" s="1" t="s">
        <v>15862</v>
      </c>
      <c r="L59" s="1"/>
      <c r="M59" s="20">
        <f t="shared" si="0"/>
        <v>0</v>
      </c>
    </row>
    <row r="60" spans="1:13" ht="20.100000000000001" customHeight="1" x14ac:dyDescent="0.15">
      <c r="A60" s="1" t="s">
        <v>15755</v>
      </c>
      <c r="B60" s="1" t="s">
        <v>15842</v>
      </c>
      <c r="C60" s="1" t="s">
        <v>15863</v>
      </c>
      <c r="D60" s="1" t="s">
        <v>78</v>
      </c>
      <c r="E60" s="1" t="s">
        <v>51</v>
      </c>
      <c r="F60" s="1" t="s">
        <v>179</v>
      </c>
      <c r="G60" s="1" t="s">
        <v>82</v>
      </c>
      <c r="H60" s="1" t="s">
        <v>83</v>
      </c>
      <c r="I60" s="1" t="s">
        <v>84</v>
      </c>
      <c r="J60" s="1" t="s">
        <v>1137</v>
      </c>
      <c r="K60" s="1" t="s">
        <v>15864</v>
      </c>
      <c r="L60" s="1"/>
      <c r="M60" s="20">
        <f t="shared" si="0"/>
        <v>0</v>
      </c>
    </row>
    <row r="61" spans="1:13" ht="20.100000000000001" customHeight="1" x14ac:dyDescent="0.15">
      <c r="A61" s="1" t="s">
        <v>15755</v>
      </c>
      <c r="B61" s="1" t="s">
        <v>15842</v>
      </c>
      <c r="C61" s="1" t="s">
        <v>15865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84</v>
      </c>
      <c r="J61" s="1" t="s">
        <v>15518</v>
      </c>
      <c r="K61" s="1" t="s">
        <v>15866</v>
      </c>
      <c r="L61" s="1"/>
      <c r="M61" s="20">
        <f t="shared" si="0"/>
        <v>1</v>
      </c>
    </row>
    <row r="62" spans="1:13" ht="20.100000000000001" customHeight="1" x14ac:dyDescent="0.15">
      <c r="A62" s="1" t="s">
        <v>15755</v>
      </c>
      <c r="B62" s="1" t="s">
        <v>15842</v>
      </c>
      <c r="C62" s="1" t="s">
        <v>15867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84</v>
      </c>
      <c r="J62" s="1" t="s">
        <v>15518</v>
      </c>
      <c r="K62" s="1" t="s">
        <v>15868</v>
      </c>
      <c r="L62" s="1"/>
      <c r="M62" s="20">
        <f t="shared" si="0"/>
        <v>1</v>
      </c>
    </row>
    <row r="63" spans="1:13" ht="20.100000000000001" customHeight="1" x14ac:dyDescent="0.15">
      <c r="A63" s="1" t="s">
        <v>15755</v>
      </c>
      <c r="B63" s="1" t="s">
        <v>15842</v>
      </c>
      <c r="C63" s="1" t="s">
        <v>15869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83</v>
      </c>
      <c r="I63" s="1" t="s">
        <v>84</v>
      </c>
      <c r="J63" s="1" t="s">
        <v>1137</v>
      </c>
      <c r="K63" s="1" t="s">
        <v>15870</v>
      </c>
      <c r="L63" s="1"/>
      <c r="M63" s="20">
        <f t="shared" si="0"/>
        <v>0</v>
      </c>
    </row>
    <row r="64" spans="1:13" ht="20.100000000000001" customHeight="1" x14ac:dyDescent="0.15">
      <c r="A64" s="1" t="s">
        <v>15755</v>
      </c>
      <c r="B64" s="1" t="s">
        <v>15842</v>
      </c>
      <c r="C64" s="1" t="s">
        <v>15871</v>
      </c>
      <c r="D64" s="1" t="s">
        <v>78</v>
      </c>
      <c r="E64" s="1" t="s">
        <v>51</v>
      </c>
      <c r="F64" s="1" t="s">
        <v>81</v>
      </c>
      <c r="G64" s="1" t="s">
        <v>82</v>
      </c>
      <c r="H64" s="1" t="s">
        <v>83</v>
      </c>
      <c r="I64" s="1" t="s">
        <v>84</v>
      </c>
      <c r="J64" s="1" t="s">
        <v>1137</v>
      </c>
      <c r="K64" s="1" t="s">
        <v>15872</v>
      </c>
      <c r="L64" s="1"/>
      <c r="M64" s="20">
        <f t="shared" si="0"/>
        <v>0</v>
      </c>
    </row>
    <row r="65" spans="1:13" ht="20.100000000000001" customHeight="1" x14ac:dyDescent="0.15">
      <c r="A65" s="1" t="s">
        <v>15755</v>
      </c>
      <c r="B65" s="1" t="s">
        <v>15842</v>
      </c>
      <c r="C65" s="1" t="s">
        <v>15873</v>
      </c>
      <c r="D65" s="1" t="s">
        <v>78</v>
      </c>
      <c r="E65" s="1" t="s">
        <v>51</v>
      </c>
      <c r="F65" s="1" t="s">
        <v>179</v>
      </c>
      <c r="G65" s="1" t="s">
        <v>82</v>
      </c>
      <c r="H65" s="1" t="s">
        <v>83</v>
      </c>
      <c r="I65" s="1" t="s">
        <v>84</v>
      </c>
      <c r="J65" s="1" t="s">
        <v>1137</v>
      </c>
      <c r="K65" s="1" t="s">
        <v>15874</v>
      </c>
      <c r="L65" s="1"/>
      <c r="M65" s="20">
        <f t="shared" si="0"/>
        <v>0</v>
      </c>
    </row>
    <row r="66" spans="1:13" ht="20.100000000000001" customHeight="1" x14ac:dyDescent="0.15">
      <c r="A66" s="1" t="s">
        <v>15755</v>
      </c>
      <c r="B66" s="1" t="s">
        <v>15842</v>
      </c>
      <c r="C66" s="1" t="s">
        <v>15875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84</v>
      </c>
      <c r="J66" s="1" t="s">
        <v>15518</v>
      </c>
      <c r="K66" s="1" t="s">
        <v>15876</v>
      </c>
      <c r="L66" s="1"/>
      <c r="M66" s="20">
        <f t="shared" si="0"/>
        <v>1</v>
      </c>
    </row>
    <row r="67" spans="1:13" ht="20.100000000000001" customHeight="1" x14ac:dyDescent="0.15">
      <c r="A67" s="1" t="s">
        <v>15755</v>
      </c>
      <c r="B67" s="1" t="s">
        <v>15842</v>
      </c>
      <c r="C67" s="1" t="s">
        <v>15877</v>
      </c>
      <c r="D67" s="1" t="s">
        <v>78</v>
      </c>
      <c r="E67" s="1" t="s">
        <v>51</v>
      </c>
      <c r="F67" s="1" t="s">
        <v>81</v>
      </c>
      <c r="G67" s="1" t="s">
        <v>82</v>
      </c>
      <c r="H67" s="1" t="s">
        <v>83</v>
      </c>
      <c r="I67" s="1" t="s">
        <v>84</v>
      </c>
      <c r="J67" s="1" t="s">
        <v>1137</v>
      </c>
      <c r="K67" s="1" t="s">
        <v>15878</v>
      </c>
      <c r="L67" s="1"/>
      <c r="M67" s="20">
        <f t="shared" si="0"/>
        <v>0</v>
      </c>
    </row>
    <row r="68" spans="1:13" ht="20.100000000000001" customHeight="1" x14ac:dyDescent="0.15">
      <c r="A68" s="1" t="s">
        <v>15755</v>
      </c>
      <c r="B68" s="1" t="s">
        <v>15842</v>
      </c>
      <c r="C68" s="1" t="s">
        <v>15879</v>
      </c>
      <c r="D68" s="1" t="s">
        <v>78</v>
      </c>
      <c r="E68" s="1" t="s">
        <v>51</v>
      </c>
      <c r="F68" s="1" t="s">
        <v>179</v>
      </c>
      <c r="G68" s="1" t="s">
        <v>82</v>
      </c>
      <c r="H68" s="1" t="s">
        <v>83</v>
      </c>
      <c r="I68" s="1" t="s">
        <v>84</v>
      </c>
      <c r="J68" s="1" t="s">
        <v>1137</v>
      </c>
      <c r="K68" s="1" t="s">
        <v>15880</v>
      </c>
      <c r="L68" s="1"/>
      <c r="M68" s="20">
        <f t="shared" si="0"/>
        <v>0</v>
      </c>
    </row>
    <row r="69" spans="1:13" ht="20.100000000000001" customHeight="1" x14ac:dyDescent="0.15">
      <c r="A69" s="1" t="s">
        <v>15755</v>
      </c>
      <c r="B69" s="1" t="s">
        <v>15842</v>
      </c>
      <c r="C69" s="1" t="s">
        <v>15881</v>
      </c>
      <c r="D69" s="1" t="s">
        <v>78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15518</v>
      </c>
      <c r="K69" s="1" t="s">
        <v>15882</v>
      </c>
      <c r="L69" s="1"/>
      <c r="M69" s="20">
        <f t="shared" si="0"/>
        <v>1</v>
      </c>
    </row>
    <row r="70" spans="1:13" ht="20.100000000000001" customHeight="1" x14ac:dyDescent="0.15">
      <c r="A70" s="1" t="s">
        <v>15755</v>
      </c>
      <c r="B70" s="1" t="s">
        <v>15842</v>
      </c>
      <c r="C70" s="1" t="s">
        <v>15883</v>
      </c>
      <c r="D70" s="1" t="s">
        <v>78</v>
      </c>
      <c r="E70" s="1" t="s">
        <v>51</v>
      </c>
      <c r="F70" s="1" t="s">
        <v>179</v>
      </c>
      <c r="G70" s="1" t="s">
        <v>82</v>
      </c>
      <c r="H70" s="1" t="s">
        <v>83</v>
      </c>
      <c r="I70" s="1" t="s">
        <v>84</v>
      </c>
      <c r="J70" s="1" t="s">
        <v>1137</v>
      </c>
      <c r="K70" s="1" t="s">
        <v>15884</v>
      </c>
      <c r="L70" s="1"/>
      <c r="M70" s="20">
        <f t="shared" si="0"/>
        <v>0</v>
      </c>
    </row>
    <row r="71" spans="1:13" ht="20.100000000000001" customHeight="1" x14ac:dyDescent="0.15">
      <c r="A71" s="1" t="s">
        <v>15755</v>
      </c>
      <c r="B71" s="1" t="s">
        <v>15885</v>
      </c>
      <c r="C71" s="1" t="s">
        <v>15886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15518</v>
      </c>
      <c r="K71" s="1" t="s">
        <v>15887</v>
      </c>
      <c r="L71" s="1"/>
      <c r="M71" s="20">
        <f t="shared" si="0"/>
        <v>1</v>
      </c>
    </row>
    <row r="72" spans="1:13" ht="20.100000000000001" customHeight="1" x14ac:dyDescent="0.15">
      <c r="A72" s="1" t="s">
        <v>15755</v>
      </c>
      <c r="B72" s="1" t="s">
        <v>15885</v>
      </c>
      <c r="C72" s="1" t="s">
        <v>15888</v>
      </c>
      <c r="D72" s="1" t="s">
        <v>50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15518</v>
      </c>
      <c r="K72" s="1" t="s">
        <v>15889</v>
      </c>
      <c r="L72" s="1"/>
      <c r="M72" s="20">
        <f t="shared" ref="M72:M135" si="1">IF(F72="○",1,0)</f>
        <v>1</v>
      </c>
    </row>
    <row r="73" spans="1:13" ht="20.100000000000001" customHeight="1" x14ac:dyDescent="0.15">
      <c r="A73" s="1" t="s">
        <v>15755</v>
      </c>
      <c r="B73" s="1" t="s">
        <v>15885</v>
      </c>
      <c r="C73" s="1" t="s">
        <v>15890</v>
      </c>
      <c r="D73" s="1" t="s">
        <v>78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84</v>
      </c>
      <c r="J73" s="1" t="s">
        <v>15518</v>
      </c>
      <c r="K73" s="1" t="s">
        <v>15891</v>
      </c>
      <c r="L73" s="1"/>
      <c r="M73" s="20">
        <f t="shared" si="1"/>
        <v>1</v>
      </c>
    </row>
    <row r="74" spans="1:13" ht="20.100000000000001" customHeight="1" x14ac:dyDescent="0.15">
      <c r="A74" s="1" t="s">
        <v>15755</v>
      </c>
      <c r="B74" s="1" t="s">
        <v>15885</v>
      </c>
      <c r="C74" s="1" t="s">
        <v>15892</v>
      </c>
      <c r="D74" s="1" t="s">
        <v>78</v>
      </c>
      <c r="E74" s="1" t="s">
        <v>51</v>
      </c>
      <c r="F74" s="1" t="s">
        <v>26827</v>
      </c>
      <c r="G74" s="1" t="s">
        <v>26835</v>
      </c>
      <c r="H74" s="1" t="s">
        <v>26836</v>
      </c>
      <c r="I74" s="1" t="s">
        <v>84</v>
      </c>
      <c r="J74" s="1" t="s">
        <v>26837</v>
      </c>
      <c r="K74" s="1" t="s">
        <v>15893</v>
      </c>
      <c r="L74" s="1"/>
      <c r="M74" s="20">
        <f t="shared" si="1"/>
        <v>1</v>
      </c>
    </row>
    <row r="75" spans="1:13" ht="20.100000000000001" customHeight="1" x14ac:dyDescent="0.15">
      <c r="A75" s="1" t="s">
        <v>15755</v>
      </c>
      <c r="B75" s="1" t="s">
        <v>15885</v>
      </c>
      <c r="C75" s="1" t="s">
        <v>15894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15518</v>
      </c>
      <c r="K75" s="1" t="s">
        <v>15895</v>
      </c>
      <c r="L75" s="1"/>
      <c r="M75" s="20">
        <f t="shared" si="1"/>
        <v>1</v>
      </c>
    </row>
    <row r="76" spans="1:13" ht="20.100000000000001" customHeight="1" x14ac:dyDescent="0.15">
      <c r="A76" s="1" t="s">
        <v>15755</v>
      </c>
      <c r="B76" s="1" t="s">
        <v>15885</v>
      </c>
      <c r="C76" s="1" t="s">
        <v>15896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15518</v>
      </c>
      <c r="K76" s="1" t="s">
        <v>15897</v>
      </c>
      <c r="L76" s="1"/>
      <c r="M76" s="20">
        <f t="shared" si="1"/>
        <v>1</v>
      </c>
    </row>
    <row r="77" spans="1:13" ht="20.100000000000001" customHeight="1" x14ac:dyDescent="0.15">
      <c r="A77" s="1" t="s">
        <v>15755</v>
      </c>
      <c r="B77" s="1" t="s">
        <v>15885</v>
      </c>
      <c r="C77" s="1" t="s">
        <v>15898</v>
      </c>
      <c r="D77" s="1" t="s">
        <v>78</v>
      </c>
      <c r="E77" s="1" t="s">
        <v>51</v>
      </c>
      <c r="F77" s="1" t="s">
        <v>179</v>
      </c>
      <c r="G77" s="1" t="s">
        <v>82</v>
      </c>
      <c r="H77" s="1" t="s">
        <v>446</v>
      </c>
      <c r="I77" s="1" t="s">
        <v>84</v>
      </c>
      <c r="J77" s="1" t="s">
        <v>96</v>
      </c>
      <c r="K77" s="1" t="s">
        <v>15899</v>
      </c>
      <c r="L77" s="1"/>
      <c r="M77" s="20">
        <f t="shared" si="1"/>
        <v>0</v>
      </c>
    </row>
    <row r="78" spans="1:13" ht="20.100000000000001" customHeight="1" x14ac:dyDescent="0.15">
      <c r="A78" s="1" t="s">
        <v>15755</v>
      </c>
      <c r="B78" s="1" t="s">
        <v>15885</v>
      </c>
      <c r="C78" s="1" t="s">
        <v>15900</v>
      </c>
      <c r="D78" s="1" t="s">
        <v>78</v>
      </c>
      <c r="E78" s="1" t="s">
        <v>51</v>
      </c>
      <c r="F78" s="1" t="s">
        <v>26827</v>
      </c>
      <c r="G78" s="1" t="s">
        <v>26835</v>
      </c>
      <c r="H78" s="1" t="s">
        <v>26836</v>
      </c>
      <c r="I78" s="1" t="s">
        <v>84</v>
      </c>
      <c r="J78" s="1" t="s">
        <v>26837</v>
      </c>
      <c r="K78" s="1" t="s">
        <v>15901</v>
      </c>
      <c r="L78" s="1"/>
      <c r="M78" s="20">
        <f t="shared" si="1"/>
        <v>1</v>
      </c>
    </row>
    <row r="79" spans="1:13" ht="20.100000000000001" customHeight="1" x14ac:dyDescent="0.15">
      <c r="A79" s="1" t="s">
        <v>15755</v>
      </c>
      <c r="B79" s="1" t="s">
        <v>15885</v>
      </c>
      <c r="C79" s="1" t="s">
        <v>15902</v>
      </c>
      <c r="D79" s="1" t="s">
        <v>78</v>
      </c>
      <c r="E79" s="1" t="s">
        <v>51</v>
      </c>
      <c r="F79" s="1" t="s">
        <v>26827</v>
      </c>
      <c r="G79" s="1" t="s">
        <v>26835</v>
      </c>
      <c r="H79" s="1" t="s">
        <v>26836</v>
      </c>
      <c r="I79" s="1" t="s">
        <v>84</v>
      </c>
      <c r="J79" s="1" t="s">
        <v>26837</v>
      </c>
      <c r="K79" s="1" t="s">
        <v>15903</v>
      </c>
      <c r="L79" s="1"/>
      <c r="M79" s="20">
        <f t="shared" si="1"/>
        <v>1</v>
      </c>
    </row>
    <row r="80" spans="1:13" ht="20.100000000000001" customHeight="1" x14ac:dyDescent="0.15">
      <c r="A80" s="1" t="s">
        <v>15755</v>
      </c>
      <c r="B80" s="1" t="s">
        <v>15885</v>
      </c>
      <c r="C80" s="1" t="s">
        <v>15904</v>
      </c>
      <c r="D80" s="1" t="s">
        <v>78</v>
      </c>
      <c r="E80" s="1" t="s">
        <v>51</v>
      </c>
      <c r="F80" s="1" t="s">
        <v>26827</v>
      </c>
      <c r="G80" s="1" t="s">
        <v>26835</v>
      </c>
      <c r="H80" s="1" t="s">
        <v>26836</v>
      </c>
      <c r="I80" s="1" t="s">
        <v>84</v>
      </c>
      <c r="J80" s="1" t="s">
        <v>26837</v>
      </c>
      <c r="K80" s="1" t="s">
        <v>15905</v>
      </c>
      <c r="L80" s="1"/>
      <c r="M80" s="20">
        <f t="shared" si="1"/>
        <v>1</v>
      </c>
    </row>
    <row r="81" spans="1:13" ht="20.100000000000001" customHeight="1" x14ac:dyDescent="0.15">
      <c r="A81" s="1" t="s">
        <v>15755</v>
      </c>
      <c r="B81" s="1" t="s">
        <v>15885</v>
      </c>
      <c r="C81" s="1" t="s">
        <v>15906</v>
      </c>
      <c r="D81" s="1" t="s">
        <v>78</v>
      </c>
      <c r="E81" s="1" t="s">
        <v>51</v>
      </c>
      <c r="F81" s="1" t="s">
        <v>179</v>
      </c>
      <c r="G81" s="1" t="s">
        <v>82</v>
      </c>
      <c r="H81" s="1" t="s">
        <v>446</v>
      </c>
      <c r="I81" s="1" t="s">
        <v>84</v>
      </c>
      <c r="J81" s="1" t="s">
        <v>96</v>
      </c>
      <c r="K81" s="1" t="s">
        <v>15907</v>
      </c>
      <c r="L81" s="1"/>
      <c r="M81" s="20">
        <f t="shared" si="1"/>
        <v>0</v>
      </c>
    </row>
    <row r="82" spans="1:13" ht="20.100000000000001" customHeight="1" x14ac:dyDescent="0.15">
      <c r="A82" s="1" t="s">
        <v>15755</v>
      </c>
      <c r="B82" s="1" t="s">
        <v>15885</v>
      </c>
      <c r="C82" s="1" t="s">
        <v>15908</v>
      </c>
      <c r="D82" s="1" t="s">
        <v>78</v>
      </c>
      <c r="E82" s="1" t="s">
        <v>51</v>
      </c>
      <c r="F82" s="1" t="s">
        <v>179</v>
      </c>
      <c r="G82" s="1" t="s">
        <v>82</v>
      </c>
      <c r="H82" s="1" t="s">
        <v>446</v>
      </c>
      <c r="I82" s="1" t="s">
        <v>84</v>
      </c>
      <c r="J82" s="1" t="s">
        <v>96</v>
      </c>
      <c r="K82" s="1" t="s">
        <v>15909</v>
      </c>
      <c r="L82" s="1"/>
      <c r="M82" s="20">
        <f t="shared" si="1"/>
        <v>0</v>
      </c>
    </row>
    <row r="83" spans="1:13" ht="20.100000000000001" customHeight="1" x14ac:dyDescent="0.15">
      <c r="A83" s="1" t="s">
        <v>15755</v>
      </c>
      <c r="B83" s="1" t="s">
        <v>15885</v>
      </c>
      <c r="C83" s="1" t="s">
        <v>15910</v>
      </c>
      <c r="D83" s="1" t="s">
        <v>78</v>
      </c>
      <c r="E83" s="1" t="s">
        <v>51</v>
      </c>
      <c r="F83" s="1" t="s">
        <v>179</v>
      </c>
      <c r="G83" s="1" t="s">
        <v>82</v>
      </c>
      <c r="H83" s="1" t="s">
        <v>446</v>
      </c>
      <c r="I83" s="1" t="s">
        <v>84</v>
      </c>
      <c r="J83" s="1" t="s">
        <v>96</v>
      </c>
      <c r="K83" s="1" t="s">
        <v>15911</v>
      </c>
      <c r="L83" s="1"/>
      <c r="M83" s="20">
        <f t="shared" si="1"/>
        <v>0</v>
      </c>
    </row>
    <row r="84" spans="1:13" ht="20.100000000000001" customHeight="1" x14ac:dyDescent="0.15">
      <c r="A84" s="1" t="s">
        <v>15755</v>
      </c>
      <c r="B84" s="1" t="s">
        <v>15885</v>
      </c>
      <c r="C84" s="1" t="s">
        <v>15912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15518</v>
      </c>
      <c r="K84" s="1" t="s">
        <v>15913</v>
      </c>
      <c r="L84" s="1"/>
      <c r="M84" s="20">
        <f t="shared" si="1"/>
        <v>1</v>
      </c>
    </row>
    <row r="85" spans="1:13" ht="20.100000000000001" customHeight="1" x14ac:dyDescent="0.15">
      <c r="A85" s="1" t="s">
        <v>15755</v>
      </c>
      <c r="B85" s="1" t="s">
        <v>15914</v>
      </c>
      <c r="C85" s="1" t="s">
        <v>15915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15518</v>
      </c>
      <c r="K85" s="1" t="s">
        <v>15916</v>
      </c>
      <c r="L85" s="1"/>
      <c r="M85" s="20">
        <f t="shared" si="1"/>
        <v>1</v>
      </c>
    </row>
    <row r="86" spans="1:13" ht="20.100000000000001" customHeight="1" x14ac:dyDescent="0.15">
      <c r="A86" s="1" t="s">
        <v>15755</v>
      </c>
      <c r="B86" s="1" t="s">
        <v>15914</v>
      </c>
      <c r="C86" s="1" t="s">
        <v>15917</v>
      </c>
      <c r="D86" s="1" t="s">
        <v>50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15518</v>
      </c>
      <c r="K86" s="1" t="s">
        <v>15918</v>
      </c>
      <c r="L86" s="1"/>
      <c r="M86" s="20">
        <f t="shared" si="1"/>
        <v>1</v>
      </c>
    </row>
    <row r="87" spans="1:13" ht="20.100000000000001" customHeight="1" x14ac:dyDescent="0.15">
      <c r="A87" s="1" t="s">
        <v>15755</v>
      </c>
      <c r="B87" s="1" t="s">
        <v>15914</v>
      </c>
      <c r="C87" s="1" t="s">
        <v>15919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84</v>
      </c>
      <c r="J87" s="1" t="s">
        <v>15518</v>
      </c>
      <c r="K87" s="1" t="s">
        <v>15920</v>
      </c>
      <c r="L87" s="1"/>
      <c r="M87" s="20">
        <f t="shared" si="1"/>
        <v>1</v>
      </c>
    </row>
    <row r="88" spans="1:13" ht="20.100000000000001" customHeight="1" x14ac:dyDescent="0.15">
      <c r="A88" s="1" t="s">
        <v>15755</v>
      </c>
      <c r="B88" s="1" t="s">
        <v>15914</v>
      </c>
      <c r="C88" s="1" t="s">
        <v>15921</v>
      </c>
      <c r="D88" s="1" t="s">
        <v>50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84</v>
      </c>
      <c r="J88" s="1" t="s">
        <v>15518</v>
      </c>
      <c r="K88" s="1" t="s">
        <v>15922</v>
      </c>
      <c r="L88" s="1"/>
      <c r="M88" s="20">
        <f t="shared" si="1"/>
        <v>1</v>
      </c>
    </row>
    <row r="89" spans="1:13" ht="20.100000000000001" customHeight="1" x14ac:dyDescent="0.15">
      <c r="A89" s="1" t="s">
        <v>15755</v>
      </c>
      <c r="B89" s="1" t="s">
        <v>15914</v>
      </c>
      <c r="C89" s="1" t="s">
        <v>15923</v>
      </c>
      <c r="D89" s="1" t="s">
        <v>78</v>
      </c>
      <c r="E89" s="1" t="s">
        <v>51</v>
      </c>
      <c r="F89" s="1" t="s">
        <v>179</v>
      </c>
      <c r="G89" s="1" t="s">
        <v>82</v>
      </c>
      <c r="H89" s="1" t="s">
        <v>1151</v>
      </c>
      <c r="I89" s="1" t="s">
        <v>84</v>
      </c>
      <c r="J89" s="1" t="s">
        <v>130</v>
      </c>
      <c r="K89" s="1" t="s">
        <v>15924</v>
      </c>
      <c r="L89" s="1"/>
      <c r="M89" s="20">
        <f t="shared" si="1"/>
        <v>0</v>
      </c>
    </row>
    <row r="90" spans="1:13" ht="20.100000000000001" customHeight="1" x14ac:dyDescent="0.15">
      <c r="A90" s="1" t="s">
        <v>15755</v>
      </c>
      <c r="B90" s="1" t="s">
        <v>15914</v>
      </c>
      <c r="C90" s="1" t="s">
        <v>15925</v>
      </c>
      <c r="D90" s="1" t="s">
        <v>78</v>
      </c>
      <c r="E90" s="1" t="s">
        <v>51</v>
      </c>
      <c r="F90" s="1" t="s">
        <v>81</v>
      </c>
      <c r="G90" s="1" t="s">
        <v>82</v>
      </c>
      <c r="H90" s="1" t="s">
        <v>1151</v>
      </c>
      <c r="I90" s="1" t="s">
        <v>84</v>
      </c>
      <c r="J90" s="1" t="s">
        <v>130</v>
      </c>
      <c r="K90" s="1" t="s">
        <v>15926</v>
      </c>
      <c r="L90" s="1"/>
      <c r="M90" s="20">
        <f t="shared" si="1"/>
        <v>0</v>
      </c>
    </row>
    <row r="91" spans="1:13" ht="20.100000000000001" customHeight="1" x14ac:dyDescent="0.15">
      <c r="A91" s="1" t="s">
        <v>15755</v>
      </c>
      <c r="B91" s="1" t="s">
        <v>15914</v>
      </c>
      <c r="C91" s="1" t="s">
        <v>15927</v>
      </c>
      <c r="D91" s="1" t="s">
        <v>78</v>
      </c>
      <c r="E91" s="1" t="s">
        <v>51</v>
      </c>
      <c r="F91" s="1" t="s">
        <v>81</v>
      </c>
      <c r="G91" s="1" t="s">
        <v>82</v>
      </c>
      <c r="H91" s="1" t="s">
        <v>1151</v>
      </c>
      <c r="I91" s="1" t="s">
        <v>84</v>
      </c>
      <c r="J91" s="1" t="s">
        <v>130</v>
      </c>
      <c r="K91" s="1" t="s">
        <v>15928</v>
      </c>
      <c r="L91" s="1"/>
      <c r="M91" s="20">
        <f t="shared" si="1"/>
        <v>0</v>
      </c>
    </row>
    <row r="92" spans="1:13" ht="20.100000000000001" customHeight="1" x14ac:dyDescent="0.15">
      <c r="A92" s="1" t="s">
        <v>15755</v>
      </c>
      <c r="B92" s="1" t="s">
        <v>15914</v>
      </c>
      <c r="C92" s="1" t="s">
        <v>15929</v>
      </c>
      <c r="D92" s="1" t="s">
        <v>78</v>
      </c>
      <c r="E92" s="1" t="s">
        <v>51</v>
      </c>
      <c r="F92" s="1" t="s">
        <v>179</v>
      </c>
      <c r="G92" s="1" t="s">
        <v>82</v>
      </c>
      <c r="H92" s="1" t="s">
        <v>1151</v>
      </c>
      <c r="I92" s="1" t="s">
        <v>84</v>
      </c>
      <c r="J92" s="1" t="s">
        <v>130</v>
      </c>
      <c r="K92" s="1" t="s">
        <v>15930</v>
      </c>
      <c r="L92" s="1"/>
      <c r="M92" s="20">
        <f t="shared" si="1"/>
        <v>0</v>
      </c>
    </row>
    <row r="93" spans="1:13" ht="20.100000000000001" customHeight="1" x14ac:dyDescent="0.15">
      <c r="A93" s="1" t="s">
        <v>15755</v>
      </c>
      <c r="B93" s="1" t="s">
        <v>15914</v>
      </c>
      <c r="C93" s="1" t="s">
        <v>15931</v>
      </c>
      <c r="D93" s="1" t="s">
        <v>78</v>
      </c>
      <c r="E93" s="1" t="s">
        <v>51</v>
      </c>
      <c r="F93" s="1" t="s">
        <v>179</v>
      </c>
      <c r="G93" s="1" t="s">
        <v>82</v>
      </c>
      <c r="H93" s="1" t="s">
        <v>446</v>
      </c>
      <c r="I93" s="1" t="s">
        <v>84</v>
      </c>
      <c r="J93" s="1" t="s">
        <v>96</v>
      </c>
      <c r="K93" s="1" t="s">
        <v>15932</v>
      </c>
      <c r="L93" s="1"/>
      <c r="M93" s="20">
        <f t="shared" si="1"/>
        <v>0</v>
      </c>
    </row>
    <row r="94" spans="1:13" ht="20.100000000000001" customHeight="1" x14ac:dyDescent="0.15">
      <c r="A94" s="1" t="s">
        <v>15755</v>
      </c>
      <c r="B94" s="1" t="s">
        <v>15914</v>
      </c>
      <c r="C94" s="1" t="s">
        <v>15933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84</v>
      </c>
      <c r="J94" s="1" t="s">
        <v>15518</v>
      </c>
      <c r="K94" s="1" t="s">
        <v>15934</v>
      </c>
      <c r="L94" s="1"/>
      <c r="M94" s="20">
        <f t="shared" si="1"/>
        <v>1</v>
      </c>
    </row>
    <row r="95" spans="1:13" ht="20.100000000000001" customHeight="1" x14ac:dyDescent="0.15">
      <c r="A95" s="1" t="s">
        <v>15755</v>
      </c>
      <c r="B95" s="1" t="s">
        <v>15914</v>
      </c>
      <c r="C95" s="1" t="s">
        <v>15935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15518</v>
      </c>
      <c r="K95" s="1" t="s">
        <v>15936</v>
      </c>
      <c r="L95" s="1"/>
      <c r="M95" s="20">
        <f t="shared" si="1"/>
        <v>1</v>
      </c>
    </row>
    <row r="96" spans="1:13" ht="20.100000000000001" customHeight="1" x14ac:dyDescent="0.15">
      <c r="A96" s="1" t="s">
        <v>15755</v>
      </c>
      <c r="B96" s="1" t="s">
        <v>15937</v>
      </c>
      <c r="C96" s="1" t="s">
        <v>15938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15518</v>
      </c>
      <c r="K96" s="1" t="s">
        <v>15939</v>
      </c>
      <c r="L96" s="1"/>
      <c r="M96" s="20">
        <f t="shared" si="1"/>
        <v>1</v>
      </c>
    </row>
    <row r="97" spans="1:13" ht="20.100000000000001" customHeight="1" x14ac:dyDescent="0.15">
      <c r="A97" s="1" t="s">
        <v>15755</v>
      </c>
      <c r="B97" s="1" t="s">
        <v>15937</v>
      </c>
      <c r="C97" s="1" t="s">
        <v>15940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15518</v>
      </c>
      <c r="K97" s="1" t="s">
        <v>15941</v>
      </c>
      <c r="L97" s="1"/>
      <c r="M97" s="20">
        <f t="shared" si="1"/>
        <v>1</v>
      </c>
    </row>
    <row r="98" spans="1:13" ht="20.100000000000001" customHeight="1" x14ac:dyDescent="0.15">
      <c r="A98" s="1" t="s">
        <v>15755</v>
      </c>
      <c r="B98" s="1" t="s">
        <v>15942</v>
      </c>
      <c r="C98" s="1" t="s">
        <v>15943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1141</v>
      </c>
      <c r="J98" s="1" t="s">
        <v>96</v>
      </c>
      <c r="K98" s="1" t="s">
        <v>15944</v>
      </c>
      <c r="L98" s="1"/>
      <c r="M98" s="20">
        <f t="shared" si="1"/>
        <v>1</v>
      </c>
    </row>
    <row r="99" spans="1:13" ht="20.100000000000001" customHeight="1" x14ac:dyDescent="0.15">
      <c r="A99" s="1" t="s">
        <v>15755</v>
      </c>
      <c r="B99" s="1" t="s">
        <v>15942</v>
      </c>
      <c r="C99" s="1" t="s">
        <v>15945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1141</v>
      </c>
      <c r="J99" s="1" t="s">
        <v>96</v>
      </c>
      <c r="K99" s="1" t="s">
        <v>15946</v>
      </c>
      <c r="L99" s="1"/>
      <c r="M99" s="20">
        <f t="shared" si="1"/>
        <v>1</v>
      </c>
    </row>
    <row r="100" spans="1:13" ht="20.100000000000001" customHeight="1" x14ac:dyDescent="0.15">
      <c r="A100" s="1" t="s">
        <v>15755</v>
      </c>
      <c r="B100" s="1" t="s">
        <v>15942</v>
      </c>
      <c r="C100" s="1" t="s">
        <v>15947</v>
      </c>
      <c r="D100" s="1" t="s">
        <v>78</v>
      </c>
      <c r="E100" s="1" t="s">
        <v>51</v>
      </c>
      <c r="F100" s="1" t="s">
        <v>81</v>
      </c>
      <c r="G100" s="1" t="s">
        <v>82</v>
      </c>
      <c r="H100" s="1" t="s">
        <v>2234</v>
      </c>
      <c r="I100" s="1" t="s">
        <v>84</v>
      </c>
      <c r="J100" s="1" t="s">
        <v>7191</v>
      </c>
      <c r="K100" s="1" t="s">
        <v>15948</v>
      </c>
      <c r="L100" s="1"/>
      <c r="M100" s="20">
        <f t="shared" si="1"/>
        <v>0</v>
      </c>
    </row>
    <row r="101" spans="1:13" ht="20.100000000000001" customHeight="1" x14ac:dyDescent="0.15">
      <c r="A101" s="1" t="s">
        <v>15755</v>
      </c>
      <c r="B101" s="1" t="s">
        <v>15942</v>
      </c>
      <c r="C101" s="1" t="s">
        <v>15949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129</v>
      </c>
      <c r="I101" s="1" t="s">
        <v>84</v>
      </c>
      <c r="J101" s="1" t="s">
        <v>130</v>
      </c>
      <c r="K101" s="1" t="s">
        <v>15950</v>
      </c>
      <c r="L101" s="1"/>
      <c r="M101" s="20">
        <f t="shared" si="1"/>
        <v>0</v>
      </c>
    </row>
    <row r="102" spans="1:13" ht="20.100000000000001" customHeight="1" x14ac:dyDescent="0.15">
      <c r="A102" s="1" t="s">
        <v>15755</v>
      </c>
      <c r="B102" s="1" t="s">
        <v>15942</v>
      </c>
      <c r="C102" s="1" t="s">
        <v>15951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1141</v>
      </c>
      <c r="J102" s="1" t="s">
        <v>96</v>
      </c>
      <c r="K102" s="1" t="s">
        <v>15952</v>
      </c>
      <c r="L102" s="1"/>
      <c r="M102" s="20">
        <f t="shared" si="1"/>
        <v>1</v>
      </c>
    </row>
    <row r="103" spans="1:13" ht="20.100000000000001" customHeight="1" x14ac:dyDescent="0.15">
      <c r="A103" s="1" t="s">
        <v>15755</v>
      </c>
      <c r="B103" s="1" t="s">
        <v>15942</v>
      </c>
      <c r="C103" s="1" t="s">
        <v>15953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1141</v>
      </c>
      <c r="J103" s="1" t="s">
        <v>96</v>
      </c>
      <c r="K103" s="1" t="s">
        <v>15954</v>
      </c>
      <c r="L103" s="1"/>
      <c r="M103" s="20">
        <f t="shared" si="1"/>
        <v>1</v>
      </c>
    </row>
    <row r="104" spans="1:13" ht="20.100000000000001" customHeight="1" x14ac:dyDescent="0.15">
      <c r="A104" s="1" t="s">
        <v>15755</v>
      </c>
      <c r="B104" s="1" t="s">
        <v>15955</v>
      </c>
      <c r="C104" s="1" t="s">
        <v>15956</v>
      </c>
      <c r="D104" s="1" t="s">
        <v>78</v>
      </c>
      <c r="E104" s="1" t="s">
        <v>51</v>
      </c>
      <c r="F104" s="1" t="s">
        <v>179</v>
      </c>
      <c r="G104" s="1" t="s">
        <v>82</v>
      </c>
      <c r="H104" s="1" t="s">
        <v>446</v>
      </c>
      <c r="I104" s="1" t="s">
        <v>84</v>
      </c>
      <c r="J104" s="1" t="s">
        <v>96</v>
      </c>
      <c r="K104" s="1" t="s">
        <v>15957</v>
      </c>
      <c r="L104" s="1"/>
      <c r="M104" s="20">
        <f t="shared" si="1"/>
        <v>0</v>
      </c>
    </row>
    <row r="105" spans="1:13" ht="20.100000000000001" customHeight="1" x14ac:dyDescent="0.15">
      <c r="A105" s="1" t="s">
        <v>15755</v>
      </c>
      <c r="B105" s="1" t="s">
        <v>15955</v>
      </c>
      <c r="C105" s="1" t="s">
        <v>15958</v>
      </c>
      <c r="D105" s="1" t="s">
        <v>78</v>
      </c>
      <c r="E105" s="1" t="s">
        <v>51</v>
      </c>
      <c r="F105" s="1" t="s">
        <v>51</v>
      </c>
      <c r="G105" s="1" t="s">
        <v>52</v>
      </c>
      <c r="H105" s="1" t="s">
        <v>121</v>
      </c>
      <c r="I105" s="1" t="s">
        <v>84</v>
      </c>
      <c r="J105" s="1" t="s">
        <v>15518</v>
      </c>
      <c r="K105" s="1" t="s">
        <v>15959</v>
      </c>
      <c r="L105" s="1"/>
      <c r="M105" s="20">
        <f t="shared" si="1"/>
        <v>1</v>
      </c>
    </row>
    <row r="106" spans="1:13" ht="20.100000000000001" customHeight="1" x14ac:dyDescent="0.15">
      <c r="A106" s="1" t="s">
        <v>15755</v>
      </c>
      <c r="B106" s="1" t="s">
        <v>15955</v>
      </c>
      <c r="C106" s="1" t="s">
        <v>15960</v>
      </c>
      <c r="D106" s="1" t="s">
        <v>78</v>
      </c>
      <c r="E106" s="1" t="s">
        <v>51</v>
      </c>
      <c r="F106" s="1" t="s">
        <v>51</v>
      </c>
      <c r="G106" s="1" t="s">
        <v>52</v>
      </c>
      <c r="H106" s="1" t="s">
        <v>121</v>
      </c>
      <c r="I106" s="1" t="s">
        <v>84</v>
      </c>
      <c r="J106" s="1" t="s">
        <v>15518</v>
      </c>
      <c r="K106" s="1" t="s">
        <v>15961</v>
      </c>
      <c r="L106" s="1"/>
      <c r="M106" s="20">
        <f t="shared" si="1"/>
        <v>1</v>
      </c>
    </row>
    <row r="107" spans="1:13" ht="20.100000000000001" customHeight="1" x14ac:dyDescent="0.15">
      <c r="A107" s="1" t="s">
        <v>15755</v>
      </c>
      <c r="B107" s="1" t="s">
        <v>15955</v>
      </c>
      <c r="C107" s="1" t="s">
        <v>15962</v>
      </c>
      <c r="D107" s="1" t="s">
        <v>78</v>
      </c>
      <c r="E107" s="1" t="s">
        <v>51</v>
      </c>
      <c r="F107" s="1" t="s">
        <v>179</v>
      </c>
      <c r="G107" s="1" t="s">
        <v>82</v>
      </c>
      <c r="H107" s="1" t="s">
        <v>446</v>
      </c>
      <c r="I107" s="1" t="s">
        <v>84</v>
      </c>
      <c r="J107" s="1" t="s">
        <v>96</v>
      </c>
      <c r="K107" s="1" t="s">
        <v>15963</v>
      </c>
      <c r="L107" s="1"/>
      <c r="M107" s="20">
        <f t="shared" si="1"/>
        <v>0</v>
      </c>
    </row>
    <row r="108" spans="1:13" ht="20.100000000000001" customHeight="1" x14ac:dyDescent="0.15">
      <c r="A108" s="1" t="s">
        <v>15755</v>
      </c>
      <c r="B108" s="1" t="s">
        <v>15955</v>
      </c>
      <c r="C108" s="1" t="s">
        <v>15964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121</v>
      </c>
      <c r="I108" s="1" t="s">
        <v>84</v>
      </c>
      <c r="J108" s="1" t="s">
        <v>15518</v>
      </c>
      <c r="K108" s="1" t="s">
        <v>15965</v>
      </c>
      <c r="L108" s="1"/>
      <c r="M108" s="20">
        <f t="shared" si="1"/>
        <v>1</v>
      </c>
    </row>
    <row r="109" spans="1:13" ht="20.100000000000001" customHeight="1" x14ac:dyDescent="0.15">
      <c r="A109" s="1" t="s">
        <v>15755</v>
      </c>
      <c r="B109" s="1" t="s">
        <v>7720</v>
      </c>
      <c r="C109" s="1" t="s">
        <v>15966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1141</v>
      </c>
      <c r="J109" s="1" t="s">
        <v>96</v>
      </c>
      <c r="K109" s="1" t="s">
        <v>15967</v>
      </c>
      <c r="L109" s="1"/>
      <c r="M109" s="20">
        <f t="shared" si="1"/>
        <v>1</v>
      </c>
    </row>
    <row r="110" spans="1:13" ht="20.100000000000001" customHeight="1" x14ac:dyDescent="0.15">
      <c r="A110" s="1" t="s">
        <v>15755</v>
      </c>
      <c r="B110" s="1" t="s">
        <v>7720</v>
      </c>
      <c r="C110" s="1" t="s">
        <v>15968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1141</v>
      </c>
      <c r="J110" s="1" t="s">
        <v>96</v>
      </c>
      <c r="K110" s="1" t="s">
        <v>15969</v>
      </c>
      <c r="L110" s="1"/>
      <c r="M110" s="20">
        <f t="shared" si="1"/>
        <v>1</v>
      </c>
    </row>
    <row r="111" spans="1:13" ht="20.100000000000001" customHeight="1" x14ac:dyDescent="0.15">
      <c r="A111" s="1" t="s">
        <v>15755</v>
      </c>
      <c r="B111" s="1" t="s">
        <v>7720</v>
      </c>
      <c r="C111" s="1" t="s">
        <v>15970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1141</v>
      </c>
      <c r="J111" s="1" t="s">
        <v>96</v>
      </c>
      <c r="K111" s="1" t="s">
        <v>15971</v>
      </c>
      <c r="L111" s="1"/>
      <c r="M111" s="20">
        <f t="shared" si="1"/>
        <v>1</v>
      </c>
    </row>
    <row r="112" spans="1:13" ht="20.100000000000001" customHeight="1" x14ac:dyDescent="0.15">
      <c r="A112" s="1" t="s">
        <v>15755</v>
      </c>
      <c r="B112" s="1" t="s">
        <v>7720</v>
      </c>
      <c r="C112" s="1" t="s">
        <v>15972</v>
      </c>
      <c r="D112" s="1" t="s">
        <v>78</v>
      </c>
      <c r="E112" s="1" t="s">
        <v>51</v>
      </c>
      <c r="F112" s="1" t="s">
        <v>179</v>
      </c>
      <c r="G112" s="1" t="s">
        <v>82</v>
      </c>
      <c r="H112" s="1" t="s">
        <v>129</v>
      </c>
      <c r="I112" s="1" t="s">
        <v>84</v>
      </c>
      <c r="J112" s="1" t="s">
        <v>130</v>
      </c>
      <c r="K112" s="1" t="s">
        <v>15973</v>
      </c>
      <c r="L112" s="1"/>
      <c r="M112" s="20">
        <f t="shared" si="1"/>
        <v>0</v>
      </c>
    </row>
    <row r="113" spans="1:13" ht="20.100000000000001" customHeight="1" x14ac:dyDescent="0.15">
      <c r="A113" s="1" t="s">
        <v>15755</v>
      </c>
      <c r="B113" s="1" t="s">
        <v>7720</v>
      </c>
      <c r="C113" s="1" t="s">
        <v>15974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1141</v>
      </c>
      <c r="J113" s="1" t="s">
        <v>96</v>
      </c>
      <c r="K113" s="1" t="s">
        <v>15975</v>
      </c>
      <c r="L113" s="1"/>
      <c r="M113" s="20">
        <f t="shared" si="1"/>
        <v>1</v>
      </c>
    </row>
    <row r="114" spans="1:13" ht="20.100000000000001" customHeight="1" x14ac:dyDescent="0.15">
      <c r="A114" s="1" t="s">
        <v>15755</v>
      </c>
      <c r="B114" s="1" t="s">
        <v>7720</v>
      </c>
      <c r="C114" s="1" t="s">
        <v>15976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1141</v>
      </c>
      <c r="J114" s="1" t="s">
        <v>96</v>
      </c>
      <c r="K114" s="1" t="s">
        <v>15977</v>
      </c>
      <c r="L114" s="1"/>
      <c r="M114" s="20">
        <f t="shared" si="1"/>
        <v>1</v>
      </c>
    </row>
    <row r="115" spans="1:13" ht="20.100000000000001" customHeight="1" x14ac:dyDescent="0.15">
      <c r="A115" s="1" t="s">
        <v>15755</v>
      </c>
      <c r="B115" s="1" t="s">
        <v>7720</v>
      </c>
      <c r="C115" s="1" t="s">
        <v>15978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121</v>
      </c>
      <c r="I115" s="1" t="s">
        <v>84</v>
      </c>
      <c r="J115" s="1" t="s">
        <v>15518</v>
      </c>
      <c r="K115" s="1" t="s">
        <v>15979</v>
      </c>
      <c r="L115" s="1"/>
      <c r="M115" s="20">
        <f t="shared" si="1"/>
        <v>1</v>
      </c>
    </row>
    <row r="116" spans="1:13" ht="20.100000000000001" customHeight="1" x14ac:dyDescent="0.15">
      <c r="A116" s="1" t="s">
        <v>15755</v>
      </c>
      <c r="B116" s="1" t="s">
        <v>7720</v>
      </c>
      <c r="C116" s="1" t="s">
        <v>15980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1141</v>
      </c>
      <c r="J116" s="1" t="s">
        <v>96</v>
      </c>
      <c r="K116" s="1" t="s">
        <v>15981</v>
      </c>
      <c r="L116" s="1"/>
      <c r="M116" s="20">
        <f t="shared" si="1"/>
        <v>1</v>
      </c>
    </row>
    <row r="117" spans="1:13" ht="20.100000000000001" customHeight="1" x14ac:dyDescent="0.15">
      <c r="A117" s="1" t="s">
        <v>15755</v>
      </c>
      <c r="B117" s="1" t="s">
        <v>7720</v>
      </c>
      <c r="C117" s="1" t="s">
        <v>15982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1141</v>
      </c>
      <c r="J117" s="1" t="s">
        <v>96</v>
      </c>
      <c r="K117" s="1" t="s">
        <v>15983</v>
      </c>
      <c r="L117" s="1"/>
      <c r="M117" s="20">
        <f t="shared" si="1"/>
        <v>1</v>
      </c>
    </row>
    <row r="118" spans="1:13" ht="20.100000000000001" customHeight="1" x14ac:dyDescent="0.15">
      <c r="A118" s="1" t="s">
        <v>15755</v>
      </c>
      <c r="B118" s="1" t="s">
        <v>7720</v>
      </c>
      <c r="C118" s="1" t="s">
        <v>15984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1141</v>
      </c>
      <c r="J118" s="1" t="s">
        <v>96</v>
      </c>
      <c r="K118" s="1" t="s">
        <v>15985</v>
      </c>
      <c r="L118" s="1"/>
      <c r="M118" s="20">
        <f t="shared" si="1"/>
        <v>1</v>
      </c>
    </row>
    <row r="119" spans="1:13" ht="20.100000000000001" customHeight="1" x14ac:dyDescent="0.15">
      <c r="A119" s="1" t="s">
        <v>15755</v>
      </c>
      <c r="B119" s="1" t="s">
        <v>7720</v>
      </c>
      <c r="C119" s="1" t="s">
        <v>15986</v>
      </c>
      <c r="D119" s="1" t="s">
        <v>78</v>
      </c>
      <c r="E119" s="1" t="s">
        <v>51</v>
      </c>
      <c r="F119" s="1" t="s">
        <v>81</v>
      </c>
      <c r="G119" s="1" t="s">
        <v>82</v>
      </c>
      <c r="H119" s="1" t="s">
        <v>446</v>
      </c>
      <c r="I119" s="1" t="s">
        <v>84</v>
      </c>
      <c r="J119" s="1" t="s">
        <v>96</v>
      </c>
      <c r="K119" s="1" t="s">
        <v>15987</v>
      </c>
      <c r="L119" s="1"/>
      <c r="M119" s="20">
        <f t="shared" si="1"/>
        <v>0</v>
      </c>
    </row>
    <row r="120" spans="1:13" ht="20.100000000000001" customHeight="1" x14ac:dyDescent="0.15">
      <c r="A120" s="1" t="s">
        <v>15755</v>
      </c>
      <c r="B120" s="1" t="s">
        <v>7720</v>
      </c>
      <c r="C120" s="1" t="s">
        <v>15988</v>
      </c>
      <c r="D120" s="1" t="s">
        <v>78</v>
      </c>
      <c r="E120" s="1" t="s">
        <v>51</v>
      </c>
      <c r="F120" s="1" t="s">
        <v>179</v>
      </c>
      <c r="G120" s="1" t="s">
        <v>82</v>
      </c>
      <c r="H120" s="1" t="s">
        <v>446</v>
      </c>
      <c r="I120" s="1" t="s">
        <v>84</v>
      </c>
      <c r="J120" s="1" t="s">
        <v>96</v>
      </c>
      <c r="K120" s="1" t="s">
        <v>15989</v>
      </c>
      <c r="L120" s="1"/>
      <c r="M120" s="20">
        <f t="shared" si="1"/>
        <v>0</v>
      </c>
    </row>
    <row r="121" spans="1:13" ht="20.100000000000001" customHeight="1" x14ac:dyDescent="0.15">
      <c r="A121" s="1" t="s">
        <v>15755</v>
      </c>
      <c r="B121" s="1" t="s">
        <v>7720</v>
      </c>
      <c r="C121" s="1" t="s">
        <v>15990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1141</v>
      </c>
      <c r="J121" s="1" t="s">
        <v>96</v>
      </c>
      <c r="K121" s="1" t="s">
        <v>15991</v>
      </c>
      <c r="L121" s="1"/>
      <c r="M121" s="20">
        <f t="shared" si="1"/>
        <v>1</v>
      </c>
    </row>
    <row r="122" spans="1:13" ht="20.100000000000001" customHeight="1" x14ac:dyDescent="0.15">
      <c r="A122" s="1" t="s">
        <v>15755</v>
      </c>
      <c r="B122" s="1" t="s">
        <v>7720</v>
      </c>
      <c r="C122" s="1" t="s">
        <v>15992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1141</v>
      </c>
      <c r="J122" s="1" t="s">
        <v>96</v>
      </c>
      <c r="K122" s="1" t="s">
        <v>15993</v>
      </c>
      <c r="L122" s="1"/>
      <c r="M122" s="20">
        <f t="shared" si="1"/>
        <v>1</v>
      </c>
    </row>
    <row r="123" spans="1:13" ht="20.100000000000001" customHeight="1" x14ac:dyDescent="0.15">
      <c r="A123" s="1" t="s">
        <v>15755</v>
      </c>
      <c r="B123" s="1" t="s">
        <v>7720</v>
      </c>
      <c r="C123" s="1" t="s">
        <v>15994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1141</v>
      </c>
      <c r="J123" s="1" t="s">
        <v>96</v>
      </c>
      <c r="K123" s="1" t="s">
        <v>15995</v>
      </c>
      <c r="L123" s="1"/>
      <c r="M123" s="20">
        <f t="shared" si="1"/>
        <v>1</v>
      </c>
    </row>
    <row r="124" spans="1:13" ht="20.100000000000001" customHeight="1" x14ac:dyDescent="0.15">
      <c r="A124" s="1" t="s">
        <v>15755</v>
      </c>
      <c r="B124" s="1" t="s">
        <v>15996</v>
      </c>
      <c r="C124" s="1" t="s">
        <v>15997</v>
      </c>
      <c r="D124" s="1" t="s">
        <v>50</v>
      </c>
      <c r="E124" s="1" t="s">
        <v>51</v>
      </c>
      <c r="F124" s="1" t="s">
        <v>51</v>
      </c>
      <c r="G124" s="1" t="s">
        <v>52</v>
      </c>
      <c r="H124" s="1" t="s">
        <v>53</v>
      </c>
      <c r="I124" s="1" t="s">
        <v>1141</v>
      </c>
      <c r="J124" s="1" t="s">
        <v>96</v>
      </c>
      <c r="K124" s="1" t="s">
        <v>15998</v>
      </c>
      <c r="L124" s="1"/>
      <c r="M124" s="20">
        <f t="shared" si="1"/>
        <v>1</v>
      </c>
    </row>
    <row r="125" spans="1:13" ht="20.100000000000001" customHeight="1" x14ac:dyDescent="0.15">
      <c r="A125" s="1" t="s">
        <v>15755</v>
      </c>
      <c r="B125" s="1" t="s">
        <v>15996</v>
      </c>
      <c r="C125" s="1" t="s">
        <v>15999</v>
      </c>
      <c r="D125" s="1" t="s">
        <v>50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1141</v>
      </c>
      <c r="J125" s="1" t="s">
        <v>96</v>
      </c>
      <c r="K125" s="1" t="s">
        <v>16000</v>
      </c>
      <c r="L125" s="1"/>
      <c r="M125" s="20">
        <f t="shared" si="1"/>
        <v>1</v>
      </c>
    </row>
    <row r="126" spans="1:13" ht="20.100000000000001" customHeight="1" x14ac:dyDescent="0.15">
      <c r="A126" s="1" t="s">
        <v>15755</v>
      </c>
      <c r="B126" s="1" t="s">
        <v>15996</v>
      </c>
      <c r="C126" s="1" t="s">
        <v>16001</v>
      </c>
      <c r="D126" s="1" t="s">
        <v>50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1141</v>
      </c>
      <c r="J126" s="1" t="s">
        <v>96</v>
      </c>
      <c r="K126" s="1" t="s">
        <v>16002</v>
      </c>
      <c r="L126" s="1"/>
      <c r="M126" s="20">
        <f t="shared" si="1"/>
        <v>1</v>
      </c>
    </row>
    <row r="127" spans="1:13" ht="20.100000000000001" customHeight="1" x14ac:dyDescent="0.15">
      <c r="A127" s="1" t="s">
        <v>15755</v>
      </c>
      <c r="B127" s="1" t="s">
        <v>15996</v>
      </c>
      <c r="C127" s="1" t="s">
        <v>16003</v>
      </c>
      <c r="D127" s="1" t="s">
        <v>50</v>
      </c>
      <c r="E127" s="1" t="s">
        <v>51</v>
      </c>
      <c r="F127" s="1" t="s">
        <v>51</v>
      </c>
      <c r="G127" s="1" t="s">
        <v>52</v>
      </c>
      <c r="H127" s="1" t="s">
        <v>53</v>
      </c>
      <c r="I127" s="1" t="s">
        <v>1141</v>
      </c>
      <c r="J127" s="1" t="s">
        <v>96</v>
      </c>
      <c r="K127" s="1" t="s">
        <v>16004</v>
      </c>
      <c r="L127" s="1"/>
      <c r="M127" s="20">
        <f t="shared" si="1"/>
        <v>1</v>
      </c>
    </row>
    <row r="128" spans="1:13" ht="20.100000000000001" customHeight="1" x14ac:dyDescent="0.15">
      <c r="A128" s="1" t="s">
        <v>15755</v>
      </c>
      <c r="B128" s="1" t="s">
        <v>15996</v>
      </c>
      <c r="C128" s="1" t="s">
        <v>16005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121</v>
      </c>
      <c r="I128" s="1" t="s">
        <v>84</v>
      </c>
      <c r="J128" s="1" t="s">
        <v>15518</v>
      </c>
      <c r="K128" s="1" t="s">
        <v>16006</v>
      </c>
      <c r="L128" s="1"/>
      <c r="M128" s="20">
        <f t="shared" si="1"/>
        <v>1</v>
      </c>
    </row>
    <row r="129" spans="1:13" ht="20.100000000000001" customHeight="1" x14ac:dyDescent="0.15">
      <c r="A129" s="1" t="s">
        <v>15755</v>
      </c>
      <c r="B129" s="1" t="s">
        <v>15996</v>
      </c>
      <c r="C129" s="1" t="s">
        <v>16007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121</v>
      </c>
      <c r="I129" s="1" t="s">
        <v>84</v>
      </c>
      <c r="J129" s="1" t="s">
        <v>15518</v>
      </c>
      <c r="K129" s="1" t="s">
        <v>16008</v>
      </c>
      <c r="L129" s="1"/>
      <c r="M129" s="20">
        <f t="shared" si="1"/>
        <v>1</v>
      </c>
    </row>
    <row r="130" spans="1:13" ht="20.100000000000001" customHeight="1" x14ac:dyDescent="0.15">
      <c r="A130" s="1" t="s">
        <v>15755</v>
      </c>
      <c r="B130" s="1" t="s">
        <v>15996</v>
      </c>
      <c r="C130" s="1" t="s">
        <v>16009</v>
      </c>
      <c r="D130" s="1" t="s">
        <v>78</v>
      </c>
      <c r="E130" s="1" t="s">
        <v>51</v>
      </c>
      <c r="F130" s="1" t="s">
        <v>81</v>
      </c>
      <c r="G130" s="1" t="s">
        <v>82</v>
      </c>
      <c r="H130" s="1" t="s">
        <v>2234</v>
      </c>
      <c r="I130" s="1" t="s">
        <v>84</v>
      </c>
      <c r="J130" s="1" t="s">
        <v>7191</v>
      </c>
      <c r="K130" s="1" t="s">
        <v>16010</v>
      </c>
      <c r="L130" s="1"/>
      <c r="M130" s="20">
        <f t="shared" si="1"/>
        <v>0</v>
      </c>
    </row>
    <row r="131" spans="1:13" ht="20.100000000000001" customHeight="1" x14ac:dyDescent="0.15">
      <c r="A131" s="1" t="s">
        <v>15755</v>
      </c>
      <c r="B131" s="1" t="s">
        <v>15996</v>
      </c>
      <c r="C131" s="1" t="s">
        <v>16011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1141</v>
      </c>
      <c r="J131" s="1" t="s">
        <v>96</v>
      </c>
      <c r="K131" s="1" t="s">
        <v>16012</v>
      </c>
      <c r="L131" s="1"/>
      <c r="M131" s="20">
        <f t="shared" si="1"/>
        <v>1</v>
      </c>
    </row>
    <row r="132" spans="1:13" ht="20.100000000000001" customHeight="1" x14ac:dyDescent="0.15">
      <c r="A132" s="1" t="s">
        <v>15755</v>
      </c>
      <c r="B132" s="1" t="s">
        <v>15996</v>
      </c>
      <c r="C132" s="1" t="s">
        <v>16013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53</v>
      </c>
      <c r="I132" s="1" t="s">
        <v>1141</v>
      </c>
      <c r="J132" s="1" t="s">
        <v>96</v>
      </c>
      <c r="K132" s="1" t="s">
        <v>16014</v>
      </c>
      <c r="L132" s="1"/>
      <c r="M132" s="20">
        <f t="shared" si="1"/>
        <v>1</v>
      </c>
    </row>
    <row r="133" spans="1:13" ht="20.100000000000001" customHeight="1" x14ac:dyDescent="0.15">
      <c r="A133" s="1" t="s">
        <v>15755</v>
      </c>
      <c r="B133" s="1" t="s">
        <v>15996</v>
      </c>
      <c r="C133" s="1" t="s">
        <v>16015</v>
      </c>
      <c r="D133" s="1" t="s">
        <v>78</v>
      </c>
      <c r="E133" s="1" t="s">
        <v>51</v>
      </c>
      <c r="F133" s="1" t="s">
        <v>179</v>
      </c>
      <c r="G133" s="1" t="s">
        <v>82</v>
      </c>
      <c r="H133" s="1" t="s">
        <v>446</v>
      </c>
      <c r="I133" s="1" t="s">
        <v>84</v>
      </c>
      <c r="J133" s="1" t="s">
        <v>96</v>
      </c>
      <c r="K133" s="1" t="s">
        <v>16016</v>
      </c>
      <c r="L133" s="1"/>
      <c r="M133" s="20">
        <f t="shared" si="1"/>
        <v>0</v>
      </c>
    </row>
    <row r="134" spans="1:13" ht="20.100000000000001" customHeight="1" x14ac:dyDescent="0.15">
      <c r="A134" s="1" t="s">
        <v>15755</v>
      </c>
      <c r="B134" s="1" t="s">
        <v>15996</v>
      </c>
      <c r="C134" s="1" t="s">
        <v>16017</v>
      </c>
      <c r="D134" s="1" t="s">
        <v>78</v>
      </c>
      <c r="E134" s="1" t="s">
        <v>51</v>
      </c>
      <c r="F134" s="1" t="s">
        <v>51</v>
      </c>
      <c r="G134" s="1" t="s">
        <v>52</v>
      </c>
      <c r="H134" s="1" t="s">
        <v>53</v>
      </c>
      <c r="I134" s="1" t="s">
        <v>1141</v>
      </c>
      <c r="J134" s="1" t="s">
        <v>96</v>
      </c>
      <c r="K134" s="1" t="s">
        <v>16018</v>
      </c>
      <c r="L134" s="1"/>
      <c r="M134" s="20">
        <f t="shared" si="1"/>
        <v>1</v>
      </c>
    </row>
    <row r="135" spans="1:13" ht="20.100000000000001" customHeight="1" x14ac:dyDescent="0.15">
      <c r="A135" s="1" t="s">
        <v>15755</v>
      </c>
      <c r="B135" s="1" t="s">
        <v>15996</v>
      </c>
      <c r="C135" s="1" t="s">
        <v>16019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53</v>
      </c>
      <c r="I135" s="1" t="s">
        <v>1141</v>
      </c>
      <c r="J135" s="1" t="s">
        <v>96</v>
      </c>
      <c r="K135" s="1" t="s">
        <v>16020</v>
      </c>
      <c r="L135" s="1"/>
      <c r="M135" s="20">
        <f t="shared" si="1"/>
        <v>1</v>
      </c>
    </row>
    <row r="136" spans="1:13" ht="20.100000000000001" customHeight="1" x14ac:dyDescent="0.15">
      <c r="A136" s="1" t="s">
        <v>15755</v>
      </c>
      <c r="B136" s="1" t="s">
        <v>15996</v>
      </c>
      <c r="C136" s="1" t="s">
        <v>16021</v>
      </c>
      <c r="D136" s="1" t="s">
        <v>78</v>
      </c>
      <c r="E136" s="1" t="s">
        <v>51</v>
      </c>
      <c r="F136" s="1" t="s">
        <v>179</v>
      </c>
      <c r="G136" s="1" t="s">
        <v>52</v>
      </c>
      <c r="H136" s="1" t="s">
        <v>121</v>
      </c>
      <c r="I136" s="1" t="s">
        <v>84</v>
      </c>
      <c r="J136" s="1" t="s">
        <v>15518</v>
      </c>
      <c r="K136" s="1" t="s">
        <v>16022</v>
      </c>
      <c r="L136" s="1"/>
      <c r="M136" s="20">
        <f t="shared" ref="M136:M199" si="2">IF(F136="○",1,0)</f>
        <v>0</v>
      </c>
    </row>
    <row r="137" spans="1:13" ht="20.100000000000001" customHeight="1" x14ac:dyDescent="0.15">
      <c r="A137" s="1" t="s">
        <v>15755</v>
      </c>
      <c r="B137" s="1" t="s">
        <v>15996</v>
      </c>
      <c r="C137" s="1" t="s">
        <v>16023</v>
      </c>
      <c r="D137" s="1" t="s">
        <v>849</v>
      </c>
      <c r="E137" s="1" t="s">
        <v>51</v>
      </c>
      <c r="F137" s="1" t="s">
        <v>26832</v>
      </c>
      <c r="G137" s="1" t="s">
        <v>52</v>
      </c>
      <c r="H137" s="1" t="s">
        <v>121</v>
      </c>
      <c r="I137" s="1" t="s">
        <v>84</v>
      </c>
      <c r="J137" s="1" t="s">
        <v>15518</v>
      </c>
      <c r="K137" s="1" t="s">
        <v>16024</v>
      </c>
      <c r="L137" s="1"/>
      <c r="M137" s="20">
        <f t="shared" si="2"/>
        <v>0</v>
      </c>
    </row>
    <row r="138" spans="1:13" ht="20.100000000000001" customHeight="1" x14ac:dyDescent="0.15">
      <c r="A138" s="1" t="s">
        <v>16025</v>
      </c>
      <c r="B138" s="1" t="s">
        <v>16026</v>
      </c>
      <c r="C138" s="1" t="s">
        <v>16027</v>
      </c>
      <c r="D138" s="1" t="s">
        <v>50</v>
      </c>
      <c r="E138" s="1" t="s">
        <v>51</v>
      </c>
      <c r="F138" s="1" t="s">
        <v>51</v>
      </c>
      <c r="G138" s="1" t="s">
        <v>82</v>
      </c>
      <c r="H138" s="1" t="s">
        <v>207</v>
      </c>
      <c r="I138" s="1" t="s">
        <v>84</v>
      </c>
      <c r="J138" s="1" t="s">
        <v>122</v>
      </c>
      <c r="K138" s="1" t="s">
        <v>16028</v>
      </c>
      <c r="L138" s="1"/>
      <c r="M138" s="20">
        <f t="shared" si="2"/>
        <v>1</v>
      </c>
    </row>
    <row r="139" spans="1:13" ht="20.100000000000001" customHeight="1" x14ac:dyDescent="0.15">
      <c r="A139" s="1" t="s">
        <v>16025</v>
      </c>
      <c r="B139" s="1" t="s">
        <v>16026</v>
      </c>
      <c r="C139" s="1" t="s">
        <v>16029</v>
      </c>
      <c r="D139" s="1" t="s">
        <v>50</v>
      </c>
      <c r="E139" s="1" t="s">
        <v>51</v>
      </c>
      <c r="F139" s="1" t="s">
        <v>51</v>
      </c>
      <c r="G139" s="1" t="s">
        <v>82</v>
      </c>
      <c r="H139" s="1" t="s">
        <v>207</v>
      </c>
      <c r="I139" s="1" t="s">
        <v>84</v>
      </c>
      <c r="J139" s="1" t="s">
        <v>122</v>
      </c>
      <c r="K139" s="1" t="s">
        <v>16030</v>
      </c>
      <c r="L139" s="1"/>
      <c r="M139" s="20">
        <f t="shared" si="2"/>
        <v>1</v>
      </c>
    </row>
    <row r="140" spans="1:13" ht="20.100000000000001" customHeight="1" x14ac:dyDescent="0.15">
      <c r="A140" s="1" t="s">
        <v>16025</v>
      </c>
      <c r="B140" s="1" t="s">
        <v>16026</v>
      </c>
      <c r="C140" s="1" t="s">
        <v>16031</v>
      </c>
      <c r="D140" s="1" t="s">
        <v>50</v>
      </c>
      <c r="E140" s="1" t="s">
        <v>51</v>
      </c>
      <c r="F140" s="1" t="s">
        <v>51</v>
      </c>
      <c r="G140" s="1" t="s">
        <v>82</v>
      </c>
      <c r="H140" s="1" t="s">
        <v>207</v>
      </c>
      <c r="I140" s="1" t="s">
        <v>84</v>
      </c>
      <c r="J140" s="1" t="s">
        <v>122</v>
      </c>
      <c r="K140" s="1" t="s">
        <v>26838</v>
      </c>
      <c r="L140" s="1"/>
      <c r="M140" s="20">
        <f t="shared" si="2"/>
        <v>1</v>
      </c>
    </row>
    <row r="141" spans="1:13" ht="20.100000000000001" customHeight="1" x14ac:dyDescent="0.15">
      <c r="A141" s="1" t="s">
        <v>16025</v>
      </c>
      <c r="B141" s="1" t="s">
        <v>16026</v>
      </c>
      <c r="C141" s="1" t="s">
        <v>16032</v>
      </c>
      <c r="D141" s="1" t="s">
        <v>78</v>
      </c>
      <c r="E141" s="1" t="s">
        <v>51</v>
      </c>
      <c r="F141" s="1" t="s">
        <v>179</v>
      </c>
      <c r="G141" s="1" t="s">
        <v>82</v>
      </c>
      <c r="H141" s="1" t="s">
        <v>2234</v>
      </c>
      <c r="I141" s="1" t="s">
        <v>84</v>
      </c>
      <c r="J141" s="1" t="s">
        <v>7191</v>
      </c>
      <c r="K141" s="1" t="s">
        <v>16033</v>
      </c>
      <c r="L141" s="1"/>
      <c r="M141" s="20">
        <f t="shared" si="2"/>
        <v>0</v>
      </c>
    </row>
    <row r="142" spans="1:13" ht="20.100000000000001" customHeight="1" x14ac:dyDescent="0.15">
      <c r="A142" s="1" t="s">
        <v>16025</v>
      </c>
      <c r="B142" s="1" t="s">
        <v>16026</v>
      </c>
      <c r="C142" s="1" t="s">
        <v>16034</v>
      </c>
      <c r="D142" s="1" t="s">
        <v>78</v>
      </c>
      <c r="E142" s="1" t="s">
        <v>51</v>
      </c>
      <c r="F142" s="1" t="s">
        <v>51</v>
      </c>
      <c r="G142" s="1" t="s">
        <v>52</v>
      </c>
      <c r="H142" s="1" t="s">
        <v>121</v>
      </c>
      <c r="I142" s="1" t="s">
        <v>84</v>
      </c>
      <c r="J142" s="1" t="s">
        <v>15518</v>
      </c>
      <c r="K142" s="1" t="s">
        <v>16035</v>
      </c>
      <c r="L142" s="1"/>
      <c r="M142" s="20">
        <f t="shared" si="2"/>
        <v>1</v>
      </c>
    </row>
    <row r="143" spans="1:13" ht="20.100000000000001" customHeight="1" x14ac:dyDescent="0.15">
      <c r="A143" s="1" t="s">
        <v>16025</v>
      </c>
      <c r="B143" s="1" t="s">
        <v>16026</v>
      </c>
      <c r="C143" s="1" t="s">
        <v>16036</v>
      </c>
      <c r="D143" s="1" t="s">
        <v>78</v>
      </c>
      <c r="E143" s="1" t="s">
        <v>51</v>
      </c>
      <c r="F143" s="1" t="s">
        <v>51</v>
      </c>
      <c r="G143" s="1" t="s">
        <v>82</v>
      </c>
      <c r="H143" s="1" t="s">
        <v>207</v>
      </c>
      <c r="I143" s="1" t="s">
        <v>84</v>
      </c>
      <c r="J143" s="1" t="s">
        <v>122</v>
      </c>
      <c r="K143" s="1" t="s">
        <v>16037</v>
      </c>
      <c r="L143" s="1"/>
      <c r="M143" s="20">
        <f t="shared" si="2"/>
        <v>1</v>
      </c>
    </row>
    <row r="144" spans="1:13" ht="20.100000000000001" customHeight="1" x14ac:dyDescent="0.15">
      <c r="A144" s="1" t="s">
        <v>16025</v>
      </c>
      <c r="B144" s="1" t="s">
        <v>16038</v>
      </c>
      <c r="C144" s="1" t="s">
        <v>16039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1141</v>
      </c>
      <c r="J144" s="1" t="s">
        <v>96</v>
      </c>
      <c r="K144" s="1" t="s">
        <v>16040</v>
      </c>
      <c r="L144" s="1"/>
      <c r="M144" s="20">
        <f t="shared" si="2"/>
        <v>1</v>
      </c>
    </row>
    <row r="145" spans="1:13" ht="20.100000000000001" customHeight="1" x14ac:dyDescent="0.15">
      <c r="A145" s="1" t="s">
        <v>16025</v>
      </c>
      <c r="B145" s="1" t="s">
        <v>16038</v>
      </c>
      <c r="C145" s="1" t="s">
        <v>16041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1141</v>
      </c>
      <c r="J145" s="1" t="s">
        <v>96</v>
      </c>
      <c r="K145" s="1" t="s">
        <v>16042</v>
      </c>
      <c r="L145" s="1"/>
      <c r="M145" s="20">
        <f t="shared" si="2"/>
        <v>1</v>
      </c>
    </row>
    <row r="146" spans="1:13" ht="20.100000000000001" customHeight="1" x14ac:dyDescent="0.15">
      <c r="A146" s="1" t="s">
        <v>16025</v>
      </c>
      <c r="B146" s="1" t="s">
        <v>16038</v>
      </c>
      <c r="C146" s="1" t="s">
        <v>16043</v>
      </c>
      <c r="D146" s="1" t="s">
        <v>78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1141</v>
      </c>
      <c r="J146" s="1" t="s">
        <v>96</v>
      </c>
      <c r="K146" s="1" t="s">
        <v>16044</v>
      </c>
      <c r="L146" s="1"/>
      <c r="M146" s="20">
        <f t="shared" si="2"/>
        <v>1</v>
      </c>
    </row>
    <row r="147" spans="1:13" ht="20.100000000000001" customHeight="1" x14ac:dyDescent="0.15">
      <c r="A147" s="1" t="s">
        <v>16025</v>
      </c>
      <c r="B147" s="1" t="s">
        <v>16038</v>
      </c>
      <c r="C147" s="1" t="s">
        <v>16045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1141</v>
      </c>
      <c r="J147" s="1" t="s">
        <v>96</v>
      </c>
      <c r="K147" s="1" t="s">
        <v>16046</v>
      </c>
      <c r="L147" s="1"/>
      <c r="M147" s="20">
        <f t="shared" si="2"/>
        <v>1</v>
      </c>
    </row>
    <row r="148" spans="1:13" ht="20.100000000000001" customHeight="1" x14ac:dyDescent="0.15">
      <c r="A148" s="1" t="s">
        <v>16025</v>
      </c>
      <c r="B148" s="1" t="s">
        <v>16038</v>
      </c>
      <c r="C148" s="1" t="s">
        <v>16047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1141</v>
      </c>
      <c r="J148" s="1" t="s">
        <v>96</v>
      </c>
      <c r="K148" s="1" t="s">
        <v>16048</v>
      </c>
      <c r="L148" s="1"/>
      <c r="M148" s="20">
        <f t="shared" si="2"/>
        <v>1</v>
      </c>
    </row>
    <row r="149" spans="1:13" ht="20.100000000000001" customHeight="1" x14ac:dyDescent="0.15">
      <c r="A149" s="1" t="s">
        <v>16025</v>
      </c>
      <c r="B149" s="1" t="s">
        <v>16038</v>
      </c>
      <c r="C149" s="1" t="s">
        <v>16049</v>
      </c>
      <c r="D149" s="1" t="s">
        <v>78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1141</v>
      </c>
      <c r="J149" s="1" t="s">
        <v>96</v>
      </c>
      <c r="K149" s="1" t="s">
        <v>16050</v>
      </c>
      <c r="L149" s="1"/>
      <c r="M149" s="20">
        <f t="shared" si="2"/>
        <v>1</v>
      </c>
    </row>
    <row r="150" spans="1:13" ht="20.100000000000001" customHeight="1" x14ac:dyDescent="0.15">
      <c r="A150" s="1" t="s">
        <v>16025</v>
      </c>
      <c r="B150" s="1" t="s">
        <v>16051</v>
      </c>
      <c r="C150" s="1" t="s">
        <v>16052</v>
      </c>
      <c r="D150" s="1" t="s">
        <v>50</v>
      </c>
      <c r="E150" s="1" t="s">
        <v>51</v>
      </c>
      <c r="F150" s="1" t="s">
        <v>51</v>
      </c>
      <c r="G150" s="1" t="s">
        <v>82</v>
      </c>
      <c r="H150" s="1" t="s">
        <v>207</v>
      </c>
      <c r="I150" s="1" t="s">
        <v>84</v>
      </c>
      <c r="J150" s="1" t="s">
        <v>122</v>
      </c>
      <c r="K150" s="1" t="s">
        <v>16053</v>
      </c>
      <c r="L150" s="1"/>
      <c r="M150" s="20">
        <f t="shared" si="2"/>
        <v>1</v>
      </c>
    </row>
    <row r="151" spans="1:13" ht="20.100000000000001" customHeight="1" x14ac:dyDescent="0.15">
      <c r="A151" s="1" t="s">
        <v>16025</v>
      </c>
      <c r="B151" s="1" t="s">
        <v>16051</v>
      </c>
      <c r="C151" s="1" t="s">
        <v>16054</v>
      </c>
      <c r="D151" s="1" t="s">
        <v>50</v>
      </c>
      <c r="E151" s="1" t="s">
        <v>51</v>
      </c>
      <c r="F151" s="1" t="s">
        <v>51</v>
      </c>
      <c r="G151" s="1" t="s">
        <v>82</v>
      </c>
      <c r="H151" s="1" t="s">
        <v>207</v>
      </c>
      <c r="I151" s="1" t="s">
        <v>84</v>
      </c>
      <c r="J151" s="1" t="s">
        <v>122</v>
      </c>
      <c r="K151" s="1" t="s">
        <v>16055</v>
      </c>
      <c r="L151" s="1"/>
      <c r="M151" s="20">
        <f t="shared" si="2"/>
        <v>1</v>
      </c>
    </row>
    <row r="152" spans="1:13" ht="20.100000000000001" customHeight="1" x14ac:dyDescent="0.15">
      <c r="A152" s="1" t="s">
        <v>16025</v>
      </c>
      <c r="B152" s="1" t="s">
        <v>16051</v>
      </c>
      <c r="C152" s="1" t="s">
        <v>16056</v>
      </c>
      <c r="D152" s="1" t="s">
        <v>78</v>
      </c>
      <c r="E152" s="1" t="s">
        <v>51</v>
      </c>
      <c r="F152" s="1" t="s">
        <v>179</v>
      </c>
      <c r="G152" s="1" t="s">
        <v>82</v>
      </c>
      <c r="H152" s="1" t="s">
        <v>212</v>
      </c>
      <c r="I152" s="1" t="s">
        <v>84</v>
      </c>
      <c r="J152" s="1" t="s">
        <v>122</v>
      </c>
      <c r="K152" s="1" t="s">
        <v>16057</v>
      </c>
      <c r="L152" s="1"/>
      <c r="M152" s="20">
        <f t="shared" si="2"/>
        <v>0</v>
      </c>
    </row>
    <row r="153" spans="1:13" ht="20.100000000000001" customHeight="1" x14ac:dyDescent="0.15">
      <c r="A153" s="1" t="s">
        <v>16025</v>
      </c>
      <c r="B153" s="1" t="s">
        <v>16051</v>
      </c>
      <c r="C153" s="1" t="s">
        <v>16058</v>
      </c>
      <c r="D153" s="1" t="s">
        <v>78</v>
      </c>
      <c r="E153" s="1" t="s">
        <v>51</v>
      </c>
      <c r="F153" s="1" t="s">
        <v>179</v>
      </c>
      <c r="G153" s="1" t="s">
        <v>82</v>
      </c>
      <c r="H153" s="1" t="s">
        <v>212</v>
      </c>
      <c r="I153" s="1" t="s">
        <v>84</v>
      </c>
      <c r="J153" s="1" t="s">
        <v>122</v>
      </c>
      <c r="K153" s="1" t="s">
        <v>16059</v>
      </c>
      <c r="L153" s="1"/>
      <c r="M153" s="20">
        <f t="shared" si="2"/>
        <v>0</v>
      </c>
    </row>
    <row r="154" spans="1:13" ht="20.100000000000001" customHeight="1" x14ac:dyDescent="0.15">
      <c r="A154" s="1" t="s">
        <v>16025</v>
      </c>
      <c r="B154" s="1" t="s">
        <v>16051</v>
      </c>
      <c r="C154" s="1" t="s">
        <v>16060</v>
      </c>
      <c r="D154" s="1" t="s">
        <v>78</v>
      </c>
      <c r="E154" s="1" t="s">
        <v>26827</v>
      </c>
      <c r="F154" s="1" t="s">
        <v>179</v>
      </c>
      <c r="G154" s="1" t="s">
        <v>82</v>
      </c>
      <c r="H154" s="1" t="s">
        <v>212</v>
      </c>
      <c r="I154" s="1" t="s">
        <v>84</v>
      </c>
      <c r="J154" s="1" t="s">
        <v>122</v>
      </c>
      <c r="K154" s="1" t="s">
        <v>16061</v>
      </c>
      <c r="L154" s="1"/>
      <c r="M154" s="20">
        <f t="shared" si="2"/>
        <v>0</v>
      </c>
    </row>
    <row r="155" spans="1:13" ht="20.100000000000001" customHeight="1" x14ac:dyDescent="0.15">
      <c r="A155" s="1" t="s">
        <v>16025</v>
      </c>
      <c r="B155" s="1" t="s">
        <v>16062</v>
      </c>
      <c r="C155" s="1" t="s">
        <v>16063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207</v>
      </c>
      <c r="I155" s="1" t="s">
        <v>84</v>
      </c>
      <c r="J155" s="1" t="s">
        <v>122</v>
      </c>
      <c r="K155" s="1" t="s">
        <v>26839</v>
      </c>
      <c r="L155" s="1"/>
      <c r="M155" s="20">
        <f t="shared" si="2"/>
        <v>1</v>
      </c>
    </row>
    <row r="156" spans="1:13" ht="20.100000000000001" customHeight="1" x14ac:dyDescent="0.15">
      <c r="A156" s="1" t="s">
        <v>16025</v>
      </c>
      <c r="B156" s="1" t="s">
        <v>16062</v>
      </c>
      <c r="C156" s="1" t="s">
        <v>16064</v>
      </c>
      <c r="D156" s="1" t="s">
        <v>50</v>
      </c>
      <c r="E156" s="1" t="s">
        <v>51</v>
      </c>
      <c r="F156" s="1" t="s">
        <v>51</v>
      </c>
      <c r="G156" s="1" t="s">
        <v>82</v>
      </c>
      <c r="H156" s="1" t="s">
        <v>207</v>
      </c>
      <c r="I156" s="1" t="s">
        <v>84</v>
      </c>
      <c r="J156" s="1" t="s">
        <v>122</v>
      </c>
      <c r="K156" s="1" t="s">
        <v>26840</v>
      </c>
      <c r="L156" s="1"/>
      <c r="M156" s="20">
        <f t="shared" si="2"/>
        <v>1</v>
      </c>
    </row>
    <row r="157" spans="1:13" ht="20.100000000000001" customHeight="1" x14ac:dyDescent="0.15">
      <c r="A157" s="1" t="s">
        <v>16025</v>
      </c>
      <c r="B157" s="1" t="s">
        <v>16062</v>
      </c>
      <c r="C157" s="1" t="s">
        <v>16065</v>
      </c>
      <c r="D157" s="1" t="s">
        <v>78</v>
      </c>
      <c r="E157" s="1" t="s">
        <v>51</v>
      </c>
      <c r="F157" s="1" t="s">
        <v>81</v>
      </c>
      <c r="G157" s="1" t="s">
        <v>82</v>
      </c>
      <c r="H157" s="1" t="s">
        <v>1151</v>
      </c>
      <c r="I157" s="1" t="s">
        <v>84</v>
      </c>
      <c r="J157" s="1" t="s">
        <v>130</v>
      </c>
      <c r="K157" s="1" t="s">
        <v>16066</v>
      </c>
      <c r="L157" s="1"/>
      <c r="M157" s="20">
        <f t="shared" si="2"/>
        <v>0</v>
      </c>
    </row>
    <row r="158" spans="1:13" ht="20.100000000000001" customHeight="1" x14ac:dyDescent="0.15">
      <c r="A158" s="1" t="s">
        <v>16025</v>
      </c>
      <c r="B158" s="1" t="s">
        <v>16067</v>
      </c>
      <c r="C158" s="1" t="s">
        <v>16068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1141</v>
      </c>
      <c r="J158" s="1" t="s">
        <v>96</v>
      </c>
      <c r="K158" s="1" t="s">
        <v>16069</v>
      </c>
      <c r="L158" s="1"/>
      <c r="M158" s="20">
        <f t="shared" si="2"/>
        <v>1</v>
      </c>
    </row>
    <row r="159" spans="1:13" ht="20.100000000000001" customHeight="1" x14ac:dyDescent="0.15">
      <c r="A159" s="1" t="s">
        <v>16025</v>
      </c>
      <c r="B159" s="1" t="s">
        <v>16067</v>
      </c>
      <c r="C159" s="1" t="s">
        <v>16070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1141</v>
      </c>
      <c r="J159" s="1" t="s">
        <v>96</v>
      </c>
      <c r="K159" s="1" t="s">
        <v>16071</v>
      </c>
      <c r="L159" s="1"/>
      <c r="M159" s="20">
        <f t="shared" si="2"/>
        <v>1</v>
      </c>
    </row>
    <row r="160" spans="1:13" ht="20.100000000000001" customHeight="1" x14ac:dyDescent="0.15">
      <c r="A160" s="1" t="s">
        <v>16025</v>
      </c>
      <c r="B160" s="1" t="s">
        <v>16067</v>
      </c>
      <c r="C160" s="1" t="s">
        <v>16072</v>
      </c>
      <c r="D160" s="1" t="s">
        <v>78</v>
      </c>
      <c r="E160" s="1" t="s">
        <v>51</v>
      </c>
      <c r="F160" s="1" t="s">
        <v>179</v>
      </c>
      <c r="G160" s="1" t="s">
        <v>82</v>
      </c>
      <c r="H160" s="1" t="s">
        <v>129</v>
      </c>
      <c r="I160" s="1" t="s">
        <v>84</v>
      </c>
      <c r="J160" s="1" t="s">
        <v>130</v>
      </c>
      <c r="K160" s="1" t="s">
        <v>16073</v>
      </c>
      <c r="L160" s="1"/>
      <c r="M160" s="20">
        <f t="shared" si="2"/>
        <v>0</v>
      </c>
    </row>
    <row r="161" spans="1:13" ht="20.100000000000001" customHeight="1" x14ac:dyDescent="0.15">
      <c r="A161" s="1" t="s">
        <v>16025</v>
      </c>
      <c r="B161" s="1" t="s">
        <v>16067</v>
      </c>
      <c r="C161" s="1" t="s">
        <v>16074</v>
      </c>
      <c r="D161" s="1" t="s">
        <v>78</v>
      </c>
      <c r="E161" s="1" t="s">
        <v>51</v>
      </c>
      <c r="F161" s="1" t="s">
        <v>179</v>
      </c>
      <c r="G161" s="1" t="s">
        <v>82</v>
      </c>
      <c r="H161" s="1" t="s">
        <v>2038</v>
      </c>
      <c r="I161" s="1" t="s">
        <v>84</v>
      </c>
      <c r="J161" s="1" t="s">
        <v>96</v>
      </c>
      <c r="K161" s="1" t="s">
        <v>16075</v>
      </c>
      <c r="L161" s="1"/>
      <c r="M161" s="20">
        <f t="shared" si="2"/>
        <v>0</v>
      </c>
    </row>
    <row r="162" spans="1:13" ht="20.100000000000001" customHeight="1" x14ac:dyDescent="0.15">
      <c r="A162" s="1" t="s">
        <v>16025</v>
      </c>
      <c r="B162" s="1" t="s">
        <v>16067</v>
      </c>
      <c r="C162" s="1" t="s">
        <v>16076</v>
      </c>
      <c r="D162" s="1" t="s">
        <v>78</v>
      </c>
      <c r="E162" s="1" t="s">
        <v>51</v>
      </c>
      <c r="F162" s="1" t="s">
        <v>179</v>
      </c>
      <c r="G162" s="1" t="s">
        <v>82</v>
      </c>
      <c r="H162" s="1" t="s">
        <v>2038</v>
      </c>
      <c r="I162" s="1" t="s">
        <v>84</v>
      </c>
      <c r="J162" s="1" t="s">
        <v>96</v>
      </c>
      <c r="K162" s="1" t="s">
        <v>16077</v>
      </c>
      <c r="L162" s="1"/>
      <c r="M162" s="20">
        <f t="shared" si="2"/>
        <v>0</v>
      </c>
    </row>
    <row r="163" spans="1:13" ht="20.100000000000001" customHeight="1" x14ac:dyDescent="0.15">
      <c r="A163" s="1" t="s">
        <v>16025</v>
      </c>
      <c r="B163" s="1" t="s">
        <v>16078</v>
      </c>
      <c r="C163" s="1" t="s">
        <v>16079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1141</v>
      </c>
      <c r="J163" s="1" t="s">
        <v>96</v>
      </c>
      <c r="K163" s="1" t="s">
        <v>16080</v>
      </c>
      <c r="L163" s="1"/>
      <c r="M163" s="20">
        <f t="shared" si="2"/>
        <v>1</v>
      </c>
    </row>
    <row r="164" spans="1:13" ht="20.100000000000001" customHeight="1" x14ac:dyDescent="0.15">
      <c r="A164" s="1" t="s">
        <v>16025</v>
      </c>
      <c r="B164" s="1" t="s">
        <v>16078</v>
      </c>
      <c r="C164" s="1" t="s">
        <v>16081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1141</v>
      </c>
      <c r="J164" s="1" t="s">
        <v>96</v>
      </c>
      <c r="K164" s="1" t="s">
        <v>16082</v>
      </c>
      <c r="L164" s="1"/>
      <c r="M164" s="20">
        <f t="shared" si="2"/>
        <v>1</v>
      </c>
    </row>
    <row r="165" spans="1:13" ht="20.100000000000001" customHeight="1" x14ac:dyDescent="0.15">
      <c r="A165" s="1" t="s">
        <v>16025</v>
      </c>
      <c r="B165" s="1" t="s">
        <v>16078</v>
      </c>
      <c r="C165" s="1" t="s">
        <v>16083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1141</v>
      </c>
      <c r="J165" s="1" t="s">
        <v>96</v>
      </c>
      <c r="K165" s="1" t="s">
        <v>16084</v>
      </c>
      <c r="L165" s="1"/>
      <c r="M165" s="20">
        <f t="shared" si="2"/>
        <v>1</v>
      </c>
    </row>
    <row r="166" spans="1:13" ht="20.100000000000001" customHeight="1" x14ac:dyDescent="0.15">
      <c r="A166" s="1" t="s">
        <v>16025</v>
      </c>
      <c r="B166" s="1" t="s">
        <v>16078</v>
      </c>
      <c r="C166" s="1" t="s">
        <v>16085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1141</v>
      </c>
      <c r="J166" s="1" t="s">
        <v>96</v>
      </c>
      <c r="K166" s="1" t="s">
        <v>16086</v>
      </c>
      <c r="L166" s="1"/>
      <c r="M166" s="20">
        <f t="shared" si="2"/>
        <v>1</v>
      </c>
    </row>
    <row r="167" spans="1:13" ht="20.100000000000001" customHeight="1" x14ac:dyDescent="0.15">
      <c r="A167" s="1" t="s">
        <v>16025</v>
      </c>
      <c r="B167" s="1" t="s">
        <v>16078</v>
      </c>
      <c r="C167" s="1" t="s">
        <v>16087</v>
      </c>
      <c r="D167" s="1" t="s">
        <v>78</v>
      </c>
      <c r="E167" s="1" t="s">
        <v>51</v>
      </c>
      <c r="F167" s="1" t="s">
        <v>179</v>
      </c>
      <c r="G167" s="1" t="s">
        <v>82</v>
      </c>
      <c r="H167" s="1" t="s">
        <v>129</v>
      </c>
      <c r="I167" s="1" t="s">
        <v>84</v>
      </c>
      <c r="J167" s="1" t="s">
        <v>130</v>
      </c>
      <c r="K167" s="1" t="s">
        <v>16088</v>
      </c>
      <c r="L167" s="1"/>
      <c r="M167" s="20">
        <f t="shared" si="2"/>
        <v>0</v>
      </c>
    </row>
    <row r="168" spans="1:13" ht="20.100000000000001" customHeight="1" x14ac:dyDescent="0.15">
      <c r="A168" s="1" t="s">
        <v>16025</v>
      </c>
      <c r="B168" s="1" t="s">
        <v>16078</v>
      </c>
      <c r="C168" s="1" t="s">
        <v>16089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121</v>
      </c>
      <c r="I168" s="1" t="s">
        <v>84</v>
      </c>
      <c r="J168" s="1" t="s">
        <v>15518</v>
      </c>
      <c r="K168" s="1" t="s">
        <v>16090</v>
      </c>
      <c r="L168" s="1"/>
      <c r="M168" s="20">
        <f t="shared" si="2"/>
        <v>1</v>
      </c>
    </row>
    <row r="169" spans="1:13" ht="20.100000000000001" customHeight="1" x14ac:dyDescent="0.15">
      <c r="A169" s="1" t="s">
        <v>16025</v>
      </c>
      <c r="B169" s="1" t="s">
        <v>16078</v>
      </c>
      <c r="C169" s="1" t="s">
        <v>16091</v>
      </c>
      <c r="D169" s="1" t="s">
        <v>78</v>
      </c>
      <c r="E169" s="1" t="s">
        <v>51</v>
      </c>
      <c r="F169" s="1" t="s">
        <v>179</v>
      </c>
      <c r="G169" s="1" t="s">
        <v>82</v>
      </c>
      <c r="H169" s="1" t="s">
        <v>2038</v>
      </c>
      <c r="I169" s="1" t="s">
        <v>84</v>
      </c>
      <c r="J169" s="1" t="s">
        <v>96</v>
      </c>
      <c r="K169" s="1" t="s">
        <v>16092</v>
      </c>
      <c r="L169" s="1"/>
      <c r="M169" s="20">
        <f t="shared" si="2"/>
        <v>0</v>
      </c>
    </row>
    <row r="170" spans="1:13" ht="20.100000000000001" customHeight="1" x14ac:dyDescent="0.15">
      <c r="A170" s="1" t="s">
        <v>16025</v>
      </c>
      <c r="B170" s="1" t="s">
        <v>16078</v>
      </c>
      <c r="C170" s="1" t="s">
        <v>16093</v>
      </c>
      <c r="D170" s="1" t="s">
        <v>78</v>
      </c>
      <c r="E170" s="1" t="s">
        <v>51</v>
      </c>
      <c r="F170" s="1" t="s">
        <v>179</v>
      </c>
      <c r="G170" s="1" t="s">
        <v>82</v>
      </c>
      <c r="H170" s="1" t="s">
        <v>2038</v>
      </c>
      <c r="I170" s="1" t="s">
        <v>84</v>
      </c>
      <c r="J170" s="1" t="s">
        <v>96</v>
      </c>
      <c r="K170" s="1" t="s">
        <v>16094</v>
      </c>
      <c r="L170" s="1"/>
      <c r="M170" s="20">
        <f t="shared" si="2"/>
        <v>0</v>
      </c>
    </row>
    <row r="171" spans="1:13" ht="20.100000000000001" customHeight="1" x14ac:dyDescent="0.15">
      <c r="A171" s="1" t="s">
        <v>16025</v>
      </c>
      <c r="B171" s="1" t="s">
        <v>16078</v>
      </c>
      <c r="C171" s="1" t="s">
        <v>16095</v>
      </c>
      <c r="D171" s="1" t="s">
        <v>78</v>
      </c>
      <c r="E171" s="1" t="s">
        <v>51</v>
      </c>
      <c r="F171" s="1" t="s">
        <v>179</v>
      </c>
      <c r="G171" s="1" t="s">
        <v>82</v>
      </c>
      <c r="H171" s="1" t="s">
        <v>2038</v>
      </c>
      <c r="I171" s="1" t="s">
        <v>84</v>
      </c>
      <c r="J171" s="1" t="s">
        <v>96</v>
      </c>
      <c r="K171" s="1" t="s">
        <v>16096</v>
      </c>
      <c r="L171" s="1"/>
      <c r="M171" s="20">
        <f t="shared" si="2"/>
        <v>0</v>
      </c>
    </row>
    <row r="172" spans="1:13" ht="20.100000000000001" customHeight="1" x14ac:dyDescent="0.15">
      <c r="A172" s="1" t="s">
        <v>16025</v>
      </c>
      <c r="B172" s="1" t="s">
        <v>16078</v>
      </c>
      <c r="C172" s="1" t="s">
        <v>16097</v>
      </c>
      <c r="D172" s="1" t="s">
        <v>78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1141</v>
      </c>
      <c r="J172" s="1" t="s">
        <v>96</v>
      </c>
      <c r="K172" s="1" t="s">
        <v>16098</v>
      </c>
      <c r="L172" s="1"/>
      <c r="M172" s="20">
        <f t="shared" si="2"/>
        <v>1</v>
      </c>
    </row>
    <row r="173" spans="1:13" ht="20.100000000000001" customHeight="1" x14ac:dyDescent="0.15">
      <c r="A173" s="1" t="s">
        <v>16025</v>
      </c>
      <c r="B173" s="1" t="s">
        <v>16078</v>
      </c>
      <c r="C173" s="1" t="s">
        <v>16099</v>
      </c>
      <c r="D173" s="1" t="s">
        <v>78</v>
      </c>
      <c r="E173" s="1" t="s">
        <v>51</v>
      </c>
      <c r="F173" s="1" t="s">
        <v>179</v>
      </c>
      <c r="G173" s="1" t="s">
        <v>82</v>
      </c>
      <c r="H173" s="1" t="s">
        <v>2038</v>
      </c>
      <c r="I173" s="1" t="s">
        <v>84</v>
      </c>
      <c r="J173" s="1" t="s">
        <v>96</v>
      </c>
      <c r="K173" s="1" t="s">
        <v>16100</v>
      </c>
      <c r="L173" s="1"/>
      <c r="M173" s="20">
        <f t="shared" si="2"/>
        <v>0</v>
      </c>
    </row>
    <row r="174" spans="1:13" ht="20.100000000000001" customHeight="1" x14ac:dyDescent="0.15">
      <c r="A174" s="1" t="s">
        <v>16025</v>
      </c>
      <c r="B174" s="1" t="s">
        <v>16078</v>
      </c>
      <c r="C174" s="1" t="s">
        <v>16101</v>
      </c>
      <c r="D174" s="1" t="s">
        <v>78</v>
      </c>
      <c r="E174" s="1" t="s">
        <v>51</v>
      </c>
      <c r="F174" s="1" t="s">
        <v>51</v>
      </c>
      <c r="G174" s="1" t="s">
        <v>52</v>
      </c>
      <c r="H174" s="1" t="s">
        <v>53</v>
      </c>
      <c r="I174" s="1" t="s">
        <v>1141</v>
      </c>
      <c r="J174" s="1" t="s">
        <v>96</v>
      </c>
      <c r="K174" s="1" t="s">
        <v>16102</v>
      </c>
      <c r="L174" s="1"/>
      <c r="M174" s="20">
        <f t="shared" si="2"/>
        <v>1</v>
      </c>
    </row>
    <row r="175" spans="1:13" ht="20.100000000000001" customHeight="1" x14ac:dyDescent="0.15">
      <c r="A175" s="1" t="s">
        <v>16025</v>
      </c>
      <c r="B175" s="1" t="s">
        <v>16078</v>
      </c>
      <c r="C175" s="1" t="s">
        <v>16103</v>
      </c>
      <c r="D175" s="1" t="s">
        <v>78</v>
      </c>
      <c r="E175" s="1" t="s">
        <v>51</v>
      </c>
      <c r="F175" s="1" t="s">
        <v>179</v>
      </c>
      <c r="G175" s="1" t="s">
        <v>82</v>
      </c>
      <c r="H175" s="1" t="s">
        <v>83</v>
      </c>
      <c r="I175" s="1" t="s">
        <v>84</v>
      </c>
      <c r="J175" s="1" t="s">
        <v>1137</v>
      </c>
      <c r="K175" s="1" t="s">
        <v>16104</v>
      </c>
      <c r="L175" s="1"/>
      <c r="M175" s="20">
        <f t="shared" si="2"/>
        <v>0</v>
      </c>
    </row>
    <row r="176" spans="1:13" ht="20.100000000000001" customHeight="1" x14ac:dyDescent="0.15">
      <c r="A176" s="1" t="s">
        <v>16025</v>
      </c>
      <c r="B176" s="1" t="s">
        <v>16078</v>
      </c>
      <c r="C176" s="1" t="s">
        <v>16105</v>
      </c>
      <c r="D176" s="1" t="s">
        <v>78</v>
      </c>
      <c r="E176" s="1" t="s">
        <v>51</v>
      </c>
      <c r="F176" s="1" t="s">
        <v>179</v>
      </c>
      <c r="G176" s="1" t="s">
        <v>82</v>
      </c>
      <c r="H176" s="1" t="s">
        <v>83</v>
      </c>
      <c r="I176" s="1" t="s">
        <v>84</v>
      </c>
      <c r="J176" s="1" t="s">
        <v>1137</v>
      </c>
      <c r="K176" s="1" t="s">
        <v>16106</v>
      </c>
      <c r="L176" s="1"/>
      <c r="M176" s="20">
        <f t="shared" si="2"/>
        <v>0</v>
      </c>
    </row>
    <row r="177" spans="1:13" ht="20.100000000000001" customHeight="1" x14ac:dyDescent="0.15">
      <c r="A177" s="1" t="s">
        <v>16025</v>
      </c>
      <c r="B177" s="1" t="s">
        <v>16078</v>
      </c>
      <c r="C177" s="1" t="s">
        <v>16107</v>
      </c>
      <c r="D177" s="1" t="s">
        <v>78</v>
      </c>
      <c r="E177" s="1" t="s">
        <v>51</v>
      </c>
      <c r="F177" s="1" t="s">
        <v>179</v>
      </c>
      <c r="G177" s="1" t="s">
        <v>82</v>
      </c>
      <c r="H177" s="1" t="s">
        <v>83</v>
      </c>
      <c r="I177" s="1" t="s">
        <v>84</v>
      </c>
      <c r="J177" s="1" t="s">
        <v>1137</v>
      </c>
      <c r="K177" s="1" t="s">
        <v>16108</v>
      </c>
      <c r="L177" s="1"/>
      <c r="M177" s="20">
        <f t="shared" si="2"/>
        <v>0</v>
      </c>
    </row>
    <row r="178" spans="1:13" ht="20.100000000000001" customHeight="1" x14ac:dyDescent="0.15">
      <c r="A178" s="1" t="s">
        <v>16025</v>
      </c>
      <c r="B178" s="1" t="s">
        <v>16078</v>
      </c>
      <c r="C178" s="1" t="s">
        <v>16109</v>
      </c>
      <c r="D178" s="1" t="s">
        <v>78</v>
      </c>
      <c r="E178" s="1" t="s">
        <v>51</v>
      </c>
      <c r="F178" s="1" t="s">
        <v>179</v>
      </c>
      <c r="G178" s="1" t="s">
        <v>82</v>
      </c>
      <c r="H178" s="1" t="s">
        <v>83</v>
      </c>
      <c r="I178" s="1" t="s">
        <v>84</v>
      </c>
      <c r="J178" s="1" t="s">
        <v>1137</v>
      </c>
      <c r="K178" s="1" t="s">
        <v>16110</v>
      </c>
      <c r="L178" s="1"/>
      <c r="M178" s="20">
        <f t="shared" si="2"/>
        <v>0</v>
      </c>
    </row>
    <row r="179" spans="1:13" ht="20.100000000000001" customHeight="1" x14ac:dyDescent="0.15">
      <c r="A179" s="1" t="s">
        <v>16025</v>
      </c>
      <c r="B179" s="1" t="s">
        <v>16111</v>
      </c>
      <c r="C179" s="1" t="s">
        <v>16112</v>
      </c>
      <c r="D179" s="1" t="s">
        <v>50</v>
      </c>
      <c r="E179" s="1" t="s">
        <v>51</v>
      </c>
      <c r="F179" s="1" t="s">
        <v>51</v>
      </c>
      <c r="G179" s="1" t="s">
        <v>52</v>
      </c>
      <c r="H179" s="1" t="s">
        <v>53</v>
      </c>
      <c r="I179" s="1" t="s">
        <v>1141</v>
      </c>
      <c r="J179" s="1" t="s">
        <v>96</v>
      </c>
      <c r="K179" s="1" t="s">
        <v>16113</v>
      </c>
      <c r="L179" s="1"/>
      <c r="M179" s="20">
        <f t="shared" si="2"/>
        <v>1</v>
      </c>
    </row>
    <row r="180" spans="1:13" ht="20.100000000000001" customHeight="1" x14ac:dyDescent="0.15">
      <c r="A180" s="1" t="s">
        <v>16025</v>
      </c>
      <c r="B180" s="1" t="s">
        <v>16111</v>
      </c>
      <c r="C180" s="1" t="s">
        <v>16114</v>
      </c>
      <c r="D180" s="1" t="s">
        <v>78</v>
      </c>
      <c r="E180" s="1" t="s">
        <v>51</v>
      </c>
      <c r="F180" s="1" t="s">
        <v>179</v>
      </c>
      <c r="G180" s="1" t="s">
        <v>82</v>
      </c>
      <c r="H180" s="1" t="s">
        <v>83</v>
      </c>
      <c r="I180" s="1" t="s">
        <v>84</v>
      </c>
      <c r="J180" s="1" t="s">
        <v>1137</v>
      </c>
      <c r="K180" s="1" t="s">
        <v>16115</v>
      </c>
      <c r="L180" s="1"/>
      <c r="M180" s="20">
        <f t="shared" si="2"/>
        <v>0</v>
      </c>
    </row>
    <row r="181" spans="1:13" ht="20.100000000000001" customHeight="1" x14ac:dyDescent="0.15">
      <c r="A181" s="1" t="s">
        <v>16025</v>
      </c>
      <c r="B181" s="1" t="s">
        <v>16116</v>
      </c>
      <c r="C181" s="1" t="s">
        <v>16117</v>
      </c>
      <c r="D181" s="1" t="s">
        <v>50</v>
      </c>
      <c r="E181" s="1" t="s">
        <v>51</v>
      </c>
      <c r="F181" s="1" t="s">
        <v>51</v>
      </c>
      <c r="G181" s="1" t="s">
        <v>52</v>
      </c>
      <c r="H181" s="1" t="s">
        <v>53</v>
      </c>
      <c r="I181" s="1" t="s">
        <v>1141</v>
      </c>
      <c r="J181" s="1" t="s">
        <v>96</v>
      </c>
      <c r="K181" s="1" t="s">
        <v>16118</v>
      </c>
      <c r="L181" s="1"/>
      <c r="M181" s="20">
        <f t="shared" si="2"/>
        <v>1</v>
      </c>
    </row>
    <row r="182" spans="1:13" ht="20.100000000000001" customHeight="1" x14ac:dyDescent="0.15">
      <c r="A182" s="1" t="s">
        <v>16025</v>
      </c>
      <c r="B182" s="1" t="s">
        <v>16116</v>
      </c>
      <c r="C182" s="1" t="s">
        <v>16119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53</v>
      </c>
      <c r="I182" s="1" t="s">
        <v>1141</v>
      </c>
      <c r="J182" s="1" t="s">
        <v>96</v>
      </c>
      <c r="K182" s="1" t="s">
        <v>16120</v>
      </c>
      <c r="L182" s="1"/>
      <c r="M182" s="20">
        <f t="shared" si="2"/>
        <v>1</v>
      </c>
    </row>
    <row r="183" spans="1:13" ht="20.100000000000001" customHeight="1" x14ac:dyDescent="0.15">
      <c r="A183" s="1" t="s">
        <v>16025</v>
      </c>
      <c r="B183" s="1" t="s">
        <v>16116</v>
      </c>
      <c r="C183" s="1" t="s">
        <v>16121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53</v>
      </c>
      <c r="I183" s="1" t="s">
        <v>1141</v>
      </c>
      <c r="J183" s="1" t="s">
        <v>96</v>
      </c>
      <c r="K183" s="1" t="s">
        <v>16122</v>
      </c>
      <c r="L183" s="1"/>
      <c r="M183" s="20">
        <f t="shared" si="2"/>
        <v>1</v>
      </c>
    </row>
    <row r="184" spans="1:13" ht="20.100000000000001" customHeight="1" x14ac:dyDescent="0.15">
      <c r="A184" s="1" t="s">
        <v>16025</v>
      </c>
      <c r="B184" s="1" t="s">
        <v>16116</v>
      </c>
      <c r="C184" s="1" t="s">
        <v>16123</v>
      </c>
      <c r="D184" s="1" t="s">
        <v>50</v>
      </c>
      <c r="E184" s="1" t="s">
        <v>51</v>
      </c>
      <c r="F184" s="1" t="s">
        <v>51</v>
      </c>
      <c r="G184" s="1" t="s">
        <v>52</v>
      </c>
      <c r="H184" s="1" t="s">
        <v>53</v>
      </c>
      <c r="I184" s="1" t="s">
        <v>1141</v>
      </c>
      <c r="J184" s="1" t="s">
        <v>96</v>
      </c>
      <c r="K184" s="1" t="s">
        <v>16124</v>
      </c>
      <c r="L184" s="1"/>
      <c r="M184" s="20">
        <f t="shared" si="2"/>
        <v>1</v>
      </c>
    </row>
    <row r="185" spans="1:13" ht="20.100000000000001" customHeight="1" x14ac:dyDescent="0.15">
      <c r="A185" s="1" t="s">
        <v>16025</v>
      </c>
      <c r="B185" s="1" t="s">
        <v>16116</v>
      </c>
      <c r="C185" s="1" t="s">
        <v>16125</v>
      </c>
      <c r="D185" s="1" t="s">
        <v>78</v>
      </c>
      <c r="E185" s="1" t="s">
        <v>51</v>
      </c>
      <c r="F185" s="1" t="s">
        <v>179</v>
      </c>
      <c r="G185" s="1" t="s">
        <v>82</v>
      </c>
      <c r="H185" s="1" t="s">
        <v>129</v>
      </c>
      <c r="I185" s="1" t="s">
        <v>84</v>
      </c>
      <c r="J185" s="1" t="s">
        <v>130</v>
      </c>
      <c r="K185" s="1" t="s">
        <v>16126</v>
      </c>
      <c r="L185" s="1"/>
      <c r="M185" s="20">
        <f t="shared" si="2"/>
        <v>0</v>
      </c>
    </row>
    <row r="186" spans="1:13" ht="20.100000000000001" customHeight="1" x14ac:dyDescent="0.15">
      <c r="A186" s="1" t="s">
        <v>16025</v>
      </c>
      <c r="B186" s="1" t="s">
        <v>16116</v>
      </c>
      <c r="C186" s="1" t="s">
        <v>16127</v>
      </c>
      <c r="D186" s="1" t="s">
        <v>78</v>
      </c>
      <c r="E186" s="1" t="s">
        <v>51</v>
      </c>
      <c r="F186" s="1" t="s">
        <v>179</v>
      </c>
      <c r="G186" s="1" t="s">
        <v>82</v>
      </c>
      <c r="H186" s="1" t="s">
        <v>129</v>
      </c>
      <c r="I186" s="1" t="s">
        <v>84</v>
      </c>
      <c r="J186" s="1" t="s">
        <v>130</v>
      </c>
      <c r="K186" s="1" t="s">
        <v>16128</v>
      </c>
      <c r="L186" s="1"/>
      <c r="M186" s="20">
        <f t="shared" si="2"/>
        <v>0</v>
      </c>
    </row>
    <row r="187" spans="1:13" ht="20.100000000000001" customHeight="1" x14ac:dyDescent="0.15">
      <c r="A187" s="1" t="s">
        <v>16025</v>
      </c>
      <c r="B187" s="1" t="s">
        <v>16116</v>
      </c>
      <c r="C187" s="1" t="s">
        <v>16129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53</v>
      </c>
      <c r="I187" s="1" t="s">
        <v>1141</v>
      </c>
      <c r="J187" s="1" t="s">
        <v>96</v>
      </c>
      <c r="K187" s="1" t="s">
        <v>16130</v>
      </c>
      <c r="L187" s="1"/>
      <c r="M187" s="20">
        <f t="shared" si="2"/>
        <v>1</v>
      </c>
    </row>
    <row r="188" spans="1:13" ht="20.100000000000001" customHeight="1" x14ac:dyDescent="0.15">
      <c r="A188" s="1" t="s">
        <v>16025</v>
      </c>
      <c r="B188" s="1" t="s">
        <v>16116</v>
      </c>
      <c r="C188" s="1" t="s">
        <v>16131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53</v>
      </c>
      <c r="I188" s="1" t="s">
        <v>1141</v>
      </c>
      <c r="J188" s="1" t="s">
        <v>96</v>
      </c>
      <c r="K188" s="1" t="s">
        <v>16132</v>
      </c>
      <c r="L188" s="1"/>
      <c r="M188" s="20">
        <f t="shared" si="2"/>
        <v>1</v>
      </c>
    </row>
    <row r="189" spans="1:13" ht="20.100000000000001" customHeight="1" x14ac:dyDescent="0.15">
      <c r="A189" s="1" t="s">
        <v>16025</v>
      </c>
      <c r="B189" s="1" t="s">
        <v>16116</v>
      </c>
      <c r="C189" s="1" t="s">
        <v>16133</v>
      </c>
      <c r="D189" s="1" t="s">
        <v>78</v>
      </c>
      <c r="E189" s="1" t="s">
        <v>51</v>
      </c>
      <c r="F189" s="1" t="s">
        <v>179</v>
      </c>
      <c r="G189" s="1" t="s">
        <v>82</v>
      </c>
      <c r="H189" s="1" t="s">
        <v>2038</v>
      </c>
      <c r="I189" s="1" t="s">
        <v>84</v>
      </c>
      <c r="J189" s="1" t="s">
        <v>96</v>
      </c>
      <c r="K189" s="1" t="s">
        <v>16134</v>
      </c>
      <c r="L189" s="1"/>
      <c r="M189" s="20">
        <f t="shared" si="2"/>
        <v>0</v>
      </c>
    </row>
    <row r="190" spans="1:13" ht="20.100000000000001" customHeight="1" x14ac:dyDescent="0.15">
      <c r="A190" s="1" t="s">
        <v>16025</v>
      </c>
      <c r="B190" s="1" t="s">
        <v>16116</v>
      </c>
      <c r="C190" s="1" t="s">
        <v>16135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15518</v>
      </c>
      <c r="K190" s="1" t="s">
        <v>16136</v>
      </c>
      <c r="L190" s="1"/>
      <c r="M190" s="20">
        <f t="shared" si="2"/>
        <v>1</v>
      </c>
    </row>
    <row r="191" spans="1:13" ht="20.100000000000001" customHeight="1" x14ac:dyDescent="0.15">
      <c r="A191" s="1" t="s">
        <v>16025</v>
      </c>
      <c r="B191" s="1" t="s">
        <v>16116</v>
      </c>
      <c r="C191" s="1" t="s">
        <v>16137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1141</v>
      </c>
      <c r="J191" s="1" t="s">
        <v>96</v>
      </c>
      <c r="K191" s="1" t="s">
        <v>16138</v>
      </c>
      <c r="L191" s="1"/>
      <c r="M191" s="20">
        <f t="shared" si="2"/>
        <v>1</v>
      </c>
    </row>
    <row r="192" spans="1:13" ht="20.100000000000001" customHeight="1" x14ac:dyDescent="0.15">
      <c r="A192" s="1" t="s">
        <v>16025</v>
      </c>
      <c r="B192" s="1" t="s">
        <v>16116</v>
      </c>
      <c r="C192" s="1" t="s">
        <v>16139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1141</v>
      </c>
      <c r="J192" s="1" t="s">
        <v>96</v>
      </c>
      <c r="K192" s="1" t="s">
        <v>16140</v>
      </c>
      <c r="L192" s="1"/>
      <c r="M192" s="20">
        <f t="shared" si="2"/>
        <v>1</v>
      </c>
    </row>
    <row r="193" spans="1:13" ht="20.100000000000001" customHeight="1" x14ac:dyDescent="0.15">
      <c r="A193" s="1" t="s">
        <v>16025</v>
      </c>
      <c r="B193" s="1" t="s">
        <v>16141</v>
      </c>
      <c r="C193" s="1" t="s">
        <v>16142</v>
      </c>
      <c r="D193" s="1" t="s">
        <v>50</v>
      </c>
      <c r="E193" s="1" t="s">
        <v>51</v>
      </c>
      <c r="F193" s="1" t="s">
        <v>51</v>
      </c>
      <c r="G193" s="1" t="s">
        <v>52</v>
      </c>
      <c r="H193" s="1" t="s">
        <v>53</v>
      </c>
      <c r="I193" s="1" t="s">
        <v>1141</v>
      </c>
      <c r="J193" s="1" t="s">
        <v>96</v>
      </c>
      <c r="K193" s="1" t="s">
        <v>16143</v>
      </c>
      <c r="L193" s="1"/>
      <c r="M193" s="20">
        <f t="shared" si="2"/>
        <v>1</v>
      </c>
    </row>
    <row r="194" spans="1:13" ht="20.100000000000001" customHeight="1" x14ac:dyDescent="0.15">
      <c r="A194" s="1" t="s">
        <v>16025</v>
      </c>
      <c r="B194" s="1" t="s">
        <v>16141</v>
      </c>
      <c r="C194" s="1" t="s">
        <v>16144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1141</v>
      </c>
      <c r="J194" s="1" t="s">
        <v>96</v>
      </c>
      <c r="K194" s="1" t="s">
        <v>16145</v>
      </c>
      <c r="L194" s="1"/>
      <c r="M194" s="20">
        <f t="shared" si="2"/>
        <v>1</v>
      </c>
    </row>
    <row r="195" spans="1:13" ht="20.100000000000001" customHeight="1" x14ac:dyDescent="0.15">
      <c r="A195" s="1" t="s">
        <v>16025</v>
      </c>
      <c r="B195" s="1" t="s">
        <v>16141</v>
      </c>
      <c r="C195" s="1" t="s">
        <v>16146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1141</v>
      </c>
      <c r="J195" s="1" t="s">
        <v>96</v>
      </c>
      <c r="K195" s="1" t="s">
        <v>16147</v>
      </c>
      <c r="L195" s="1"/>
      <c r="M195" s="20">
        <f t="shared" si="2"/>
        <v>1</v>
      </c>
    </row>
    <row r="196" spans="1:13" ht="20.100000000000001" customHeight="1" x14ac:dyDescent="0.15">
      <c r="A196" s="1" t="s">
        <v>16025</v>
      </c>
      <c r="B196" s="1" t="s">
        <v>16141</v>
      </c>
      <c r="C196" s="1" t="s">
        <v>16148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1141</v>
      </c>
      <c r="J196" s="1" t="s">
        <v>96</v>
      </c>
      <c r="K196" s="1" t="s">
        <v>16149</v>
      </c>
      <c r="L196" s="1"/>
      <c r="M196" s="20">
        <f t="shared" si="2"/>
        <v>1</v>
      </c>
    </row>
    <row r="197" spans="1:13" ht="20.100000000000001" customHeight="1" x14ac:dyDescent="0.15">
      <c r="A197" s="1" t="s">
        <v>16025</v>
      </c>
      <c r="B197" s="1" t="s">
        <v>16141</v>
      </c>
      <c r="C197" s="1" t="s">
        <v>16150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1141</v>
      </c>
      <c r="J197" s="1" t="s">
        <v>96</v>
      </c>
      <c r="K197" s="1" t="s">
        <v>16151</v>
      </c>
      <c r="L197" s="1"/>
      <c r="M197" s="20">
        <f t="shared" si="2"/>
        <v>1</v>
      </c>
    </row>
    <row r="198" spans="1:13" ht="20.100000000000001" customHeight="1" x14ac:dyDescent="0.15">
      <c r="A198" s="1" t="s">
        <v>16025</v>
      </c>
      <c r="B198" s="1" t="s">
        <v>16141</v>
      </c>
      <c r="C198" s="1" t="s">
        <v>16152</v>
      </c>
      <c r="D198" s="1" t="s">
        <v>78</v>
      </c>
      <c r="E198" s="1" t="s">
        <v>51</v>
      </c>
      <c r="F198" s="1" t="s">
        <v>179</v>
      </c>
      <c r="G198" s="1" t="s">
        <v>82</v>
      </c>
      <c r="H198" s="1" t="s">
        <v>1151</v>
      </c>
      <c r="I198" s="1" t="s">
        <v>84</v>
      </c>
      <c r="J198" s="1" t="s">
        <v>130</v>
      </c>
      <c r="K198" s="1" t="s">
        <v>16153</v>
      </c>
      <c r="L198" s="1"/>
      <c r="M198" s="20">
        <f t="shared" si="2"/>
        <v>0</v>
      </c>
    </row>
    <row r="199" spans="1:13" ht="20.100000000000001" customHeight="1" x14ac:dyDescent="0.15">
      <c r="A199" s="1" t="s">
        <v>16025</v>
      </c>
      <c r="B199" s="1" t="s">
        <v>16141</v>
      </c>
      <c r="C199" s="1" t="s">
        <v>16154</v>
      </c>
      <c r="D199" s="1" t="s">
        <v>78</v>
      </c>
      <c r="E199" s="1" t="s">
        <v>51</v>
      </c>
      <c r="F199" s="1" t="s">
        <v>179</v>
      </c>
      <c r="G199" s="1" t="s">
        <v>82</v>
      </c>
      <c r="H199" s="1" t="s">
        <v>2234</v>
      </c>
      <c r="I199" s="1" t="s">
        <v>84</v>
      </c>
      <c r="J199" s="1" t="s">
        <v>7191</v>
      </c>
      <c r="K199" s="1" t="s">
        <v>16155</v>
      </c>
      <c r="L199" s="1"/>
      <c r="M199" s="20">
        <f t="shared" si="2"/>
        <v>0</v>
      </c>
    </row>
    <row r="200" spans="1:13" ht="20.100000000000001" customHeight="1" x14ac:dyDescent="0.15">
      <c r="A200" s="1" t="s">
        <v>16025</v>
      </c>
      <c r="B200" s="1" t="s">
        <v>16141</v>
      </c>
      <c r="C200" s="1" t="s">
        <v>16156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1141</v>
      </c>
      <c r="J200" s="1" t="s">
        <v>96</v>
      </c>
      <c r="K200" s="1" t="s">
        <v>16157</v>
      </c>
      <c r="L200" s="1"/>
      <c r="M200" s="20">
        <f t="shared" ref="M200:M263" si="3">IF(F200="○",1,0)</f>
        <v>1</v>
      </c>
    </row>
    <row r="201" spans="1:13" ht="20.100000000000001" customHeight="1" x14ac:dyDescent="0.15">
      <c r="A201" s="1" t="s">
        <v>16025</v>
      </c>
      <c r="B201" s="1" t="s">
        <v>16141</v>
      </c>
      <c r="C201" s="1" t="s">
        <v>16158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121</v>
      </c>
      <c r="I201" s="1" t="s">
        <v>84</v>
      </c>
      <c r="J201" s="1" t="s">
        <v>15518</v>
      </c>
      <c r="K201" s="1" t="s">
        <v>16159</v>
      </c>
      <c r="L201" s="1"/>
      <c r="M201" s="20">
        <f t="shared" si="3"/>
        <v>1</v>
      </c>
    </row>
    <row r="202" spans="1:13" ht="20.100000000000001" customHeight="1" x14ac:dyDescent="0.15">
      <c r="A202" s="1" t="s">
        <v>16025</v>
      </c>
      <c r="B202" s="1" t="s">
        <v>16141</v>
      </c>
      <c r="C202" s="1" t="s">
        <v>16160</v>
      </c>
      <c r="D202" s="1" t="s">
        <v>78</v>
      </c>
      <c r="E202" s="1" t="s">
        <v>51</v>
      </c>
      <c r="F202" s="1" t="s">
        <v>51</v>
      </c>
      <c r="G202" s="1" t="s">
        <v>52</v>
      </c>
      <c r="H202" s="1" t="s">
        <v>53</v>
      </c>
      <c r="I202" s="1" t="s">
        <v>1141</v>
      </c>
      <c r="J202" s="1" t="s">
        <v>96</v>
      </c>
      <c r="K202" s="1" t="s">
        <v>16161</v>
      </c>
      <c r="L202" s="1"/>
      <c r="M202" s="20">
        <f t="shared" si="3"/>
        <v>1</v>
      </c>
    </row>
    <row r="203" spans="1:13" ht="20.100000000000001" customHeight="1" x14ac:dyDescent="0.15">
      <c r="A203" s="1" t="s">
        <v>16025</v>
      </c>
      <c r="B203" s="1" t="s">
        <v>16162</v>
      </c>
      <c r="C203" s="1" t="s">
        <v>16163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1141</v>
      </c>
      <c r="J203" s="1" t="s">
        <v>96</v>
      </c>
      <c r="K203" s="1" t="s">
        <v>16164</v>
      </c>
      <c r="L203" s="1"/>
      <c r="M203" s="20">
        <f t="shared" si="3"/>
        <v>1</v>
      </c>
    </row>
    <row r="204" spans="1:13" ht="20.100000000000001" customHeight="1" x14ac:dyDescent="0.15">
      <c r="A204" s="1" t="s">
        <v>16025</v>
      </c>
      <c r="B204" s="1" t="s">
        <v>16162</v>
      </c>
      <c r="C204" s="1" t="s">
        <v>16165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1141</v>
      </c>
      <c r="J204" s="1" t="s">
        <v>96</v>
      </c>
      <c r="K204" s="1" t="s">
        <v>16166</v>
      </c>
      <c r="L204" s="1"/>
      <c r="M204" s="20">
        <f t="shared" si="3"/>
        <v>1</v>
      </c>
    </row>
    <row r="205" spans="1:13" ht="20.100000000000001" customHeight="1" x14ac:dyDescent="0.15">
      <c r="A205" s="1" t="s">
        <v>16025</v>
      </c>
      <c r="B205" s="1" t="s">
        <v>16167</v>
      </c>
      <c r="C205" s="1" t="s">
        <v>16168</v>
      </c>
      <c r="D205" s="1" t="s">
        <v>50</v>
      </c>
      <c r="E205" s="1" t="s">
        <v>51</v>
      </c>
      <c r="F205" s="1" t="s">
        <v>51</v>
      </c>
      <c r="G205" s="1" t="s">
        <v>82</v>
      </c>
      <c r="H205" s="1" t="s">
        <v>207</v>
      </c>
      <c r="I205" s="1" t="s">
        <v>84</v>
      </c>
      <c r="J205" s="1" t="s">
        <v>122</v>
      </c>
      <c r="K205" s="1" t="s">
        <v>26841</v>
      </c>
      <c r="L205" s="1"/>
      <c r="M205" s="20">
        <f t="shared" si="3"/>
        <v>1</v>
      </c>
    </row>
    <row r="206" spans="1:13" ht="20.100000000000001" customHeight="1" x14ac:dyDescent="0.15">
      <c r="A206" s="1" t="s">
        <v>16025</v>
      </c>
      <c r="B206" s="1" t="s">
        <v>16167</v>
      </c>
      <c r="C206" s="1" t="s">
        <v>16169</v>
      </c>
      <c r="D206" s="1" t="s">
        <v>50</v>
      </c>
      <c r="E206" s="1" t="s">
        <v>51</v>
      </c>
      <c r="F206" s="1" t="s">
        <v>51</v>
      </c>
      <c r="G206" s="1" t="s">
        <v>82</v>
      </c>
      <c r="H206" s="1" t="s">
        <v>207</v>
      </c>
      <c r="I206" s="1" t="s">
        <v>84</v>
      </c>
      <c r="J206" s="1" t="s">
        <v>122</v>
      </c>
      <c r="K206" s="1" t="s">
        <v>26842</v>
      </c>
      <c r="L206" s="1"/>
      <c r="M206" s="20">
        <f t="shared" si="3"/>
        <v>1</v>
      </c>
    </row>
    <row r="207" spans="1:13" ht="20.100000000000001" customHeight="1" x14ac:dyDescent="0.15">
      <c r="A207" s="1" t="s">
        <v>16025</v>
      </c>
      <c r="B207" s="1" t="s">
        <v>16167</v>
      </c>
      <c r="C207" s="1" t="s">
        <v>16170</v>
      </c>
      <c r="D207" s="1" t="s">
        <v>50</v>
      </c>
      <c r="E207" s="1" t="s">
        <v>51</v>
      </c>
      <c r="F207" s="1" t="s">
        <v>51</v>
      </c>
      <c r="G207" s="1" t="s">
        <v>82</v>
      </c>
      <c r="H207" s="1" t="s">
        <v>207</v>
      </c>
      <c r="I207" s="1" t="s">
        <v>84</v>
      </c>
      <c r="J207" s="1" t="s">
        <v>122</v>
      </c>
      <c r="K207" s="1" t="s">
        <v>26843</v>
      </c>
      <c r="L207" s="1"/>
      <c r="M207" s="20">
        <f t="shared" si="3"/>
        <v>1</v>
      </c>
    </row>
    <row r="208" spans="1:13" ht="20.100000000000001" customHeight="1" x14ac:dyDescent="0.15">
      <c r="A208" s="1" t="s">
        <v>16025</v>
      </c>
      <c r="B208" s="1" t="s">
        <v>16167</v>
      </c>
      <c r="C208" s="1" t="s">
        <v>16171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84</v>
      </c>
      <c r="J208" s="1" t="s">
        <v>15518</v>
      </c>
      <c r="K208" s="1" t="s">
        <v>16172</v>
      </c>
      <c r="L208" s="1"/>
      <c r="M208" s="20">
        <f t="shared" si="3"/>
        <v>1</v>
      </c>
    </row>
    <row r="209" spans="1:13" ht="20.100000000000001" customHeight="1" x14ac:dyDescent="0.15">
      <c r="A209" s="1" t="s">
        <v>16025</v>
      </c>
      <c r="B209" s="1" t="s">
        <v>16167</v>
      </c>
      <c r="C209" s="1" t="s">
        <v>16173</v>
      </c>
      <c r="D209" s="1" t="s">
        <v>78</v>
      </c>
      <c r="E209" s="1" t="s">
        <v>51</v>
      </c>
      <c r="F209" s="1" t="s">
        <v>81</v>
      </c>
      <c r="G209" s="1" t="s">
        <v>82</v>
      </c>
      <c r="H209" s="1" t="s">
        <v>1151</v>
      </c>
      <c r="I209" s="1" t="s">
        <v>84</v>
      </c>
      <c r="J209" s="1" t="s">
        <v>130</v>
      </c>
      <c r="K209" s="1" t="s">
        <v>16174</v>
      </c>
      <c r="L209" s="1"/>
      <c r="M209" s="20">
        <f t="shared" si="3"/>
        <v>0</v>
      </c>
    </row>
    <row r="210" spans="1:13" ht="20.100000000000001" customHeight="1" x14ac:dyDescent="0.15">
      <c r="A210" s="1" t="s">
        <v>16025</v>
      </c>
      <c r="B210" s="1" t="s">
        <v>16167</v>
      </c>
      <c r="C210" s="1" t="s">
        <v>16175</v>
      </c>
      <c r="D210" s="1" t="s">
        <v>78</v>
      </c>
      <c r="E210" s="1" t="s">
        <v>51</v>
      </c>
      <c r="F210" s="1" t="s">
        <v>51</v>
      </c>
      <c r="G210" s="1" t="s">
        <v>82</v>
      </c>
      <c r="H210" s="1" t="s">
        <v>207</v>
      </c>
      <c r="I210" s="1" t="s">
        <v>84</v>
      </c>
      <c r="J210" s="1" t="s">
        <v>122</v>
      </c>
      <c r="K210" s="1" t="s">
        <v>16176</v>
      </c>
      <c r="L210" s="1"/>
      <c r="M210" s="20">
        <f t="shared" si="3"/>
        <v>1</v>
      </c>
    </row>
    <row r="211" spans="1:13" ht="20.100000000000001" customHeight="1" x14ac:dyDescent="0.15">
      <c r="A211" s="1" t="s">
        <v>16025</v>
      </c>
      <c r="B211" s="1" t="s">
        <v>16167</v>
      </c>
      <c r="C211" s="1" t="s">
        <v>16177</v>
      </c>
      <c r="D211" s="1" t="s">
        <v>78</v>
      </c>
      <c r="E211" s="1" t="s">
        <v>51</v>
      </c>
      <c r="F211" s="1" t="s">
        <v>51</v>
      </c>
      <c r="G211" s="1" t="s">
        <v>82</v>
      </c>
      <c r="H211" s="1" t="s">
        <v>207</v>
      </c>
      <c r="I211" s="1" t="s">
        <v>84</v>
      </c>
      <c r="J211" s="1" t="s">
        <v>122</v>
      </c>
      <c r="K211" s="1" t="s">
        <v>16178</v>
      </c>
      <c r="L211" s="1"/>
      <c r="M211" s="20">
        <f t="shared" si="3"/>
        <v>1</v>
      </c>
    </row>
    <row r="212" spans="1:13" ht="20.100000000000001" customHeight="1" x14ac:dyDescent="0.15">
      <c r="A212" s="1" t="s">
        <v>16025</v>
      </c>
      <c r="B212" s="1" t="s">
        <v>16167</v>
      </c>
      <c r="C212" s="1" t="s">
        <v>16179</v>
      </c>
      <c r="D212" s="1" t="s">
        <v>78</v>
      </c>
      <c r="E212" s="1" t="s">
        <v>51</v>
      </c>
      <c r="F212" s="1" t="s">
        <v>51</v>
      </c>
      <c r="G212" s="1" t="s">
        <v>82</v>
      </c>
      <c r="H212" s="1" t="s">
        <v>207</v>
      </c>
      <c r="I212" s="1" t="s">
        <v>84</v>
      </c>
      <c r="J212" s="1" t="s">
        <v>122</v>
      </c>
      <c r="K212" s="1" t="s">
        <v>16180</v>
      </c>
      <c r="L212" s="1"/>
      <c r="M212" s="20">
        <f t="shared" si="3"/>
        <v>1</v>
      </c>
    </row>
    <row r="213" spans="1:13" ht="20.100000000000001" customHeight="1" x14ac:dyDescent="0.15">
      <c r="A213" s="1" t="s">
        <v>16025</v>
      </c>
      <c r="B213" s="1" t="s">
        <v>16167</v>
      </c>
      <c r="C213" s="1" t="s">
        <v>16181</v>
      </c>
      <c r="D213" s="1" t="s">
        <v>78</v>
      </c>
      <c r="E213" s="1" t="s">
        <v>51</v>
      </c>
      <c r="F213" s="1" t="s">
        <v>179</v>
      </c>
      <c r="G213" s="1" t="s">
        <v>82</v>
      </c>
      <c r="H213" s="1" t="s">
        <v>83</v>
      </c>
      <c r="I213" s="1" t="s">
        <v>84</v>
      </c>
      <c r="J213" s="1" t="s">
        <v>1137</v>
      </c>
      <c r="K213" s="1" t="s">
        <v>16182</v>
      </c>
      <c r="L213" s="1"/>
      <c r="M213" s="20">
        <f t="shared" si="3"/>
        <v>0</v>
      </c>
    </row>
    <row r="214" spans="1:13" ht="39.950000000000003" customHeight="1" x14ac:dyDescent="0.15">
      <c r="A214" s="82" t="s">
        <v>27009</v>
      </c>
      <c r="B214" s="82" t="s">
        <v>27010</v>
      </c>
      <c r="C214" s="1" t="s">
        <v>16183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15518</v>
      </c>
      <c r="K214" s="1" t="s">
        <v>16184</v>
      </c>
      <c r="L214" s="83" t="s">
        <v>27008</v>
      </c>
      <c r="M214" s="20">
        <f t="shared" si="3"/>
        <v>1</v>
      </c>
    </row>
    <row r="215" spans="1:13" ht="20.100000000000001" customHeight="1" x14ac:dyDescent="0.15">
      <c r="A215" s="1" t="s">
        <v>16025</v>
      </c>
      <c r="B215" s="1" t="s">
        <v>16185</v>
      </c>
      <c r="C215" s="1" t="s">
        <v>16186</v>
      </c>
      <c r="D215" s="1" t="s">
        <v>50</v>
      </c>
      <c r="E215" s="1" t="s">
        <v>26827</v>
      </c>
      <c r="F215" s="1" t="s">
        <v>179</v>
      </c>
      <c r="G215" s="1" t="s">
        <v>82</v>
      </c>
      <c r="H215" s="1" t="s">
        <v>212</v>
      </c>
      <c r="I215" s="1" t="s">
        <v>84</v>
      </c>
      <c r="J215" s="1" t="s">
        <v>122</v>
      </c>
      <c r="K215" s="1" t="s">
        <v>16187</v>
      </c>
      <c r="L215" s="1"/>
      <c r="M215" s="20">
        <f t="shared" si="3"/>
        <v>0</v>
      </c>
    </row>
    <row r="216" spans="1:13" ht="20.100000000000001" customHeight="1" x14ac:dyDescent="0.15">
      <c r="A216" s="1" t="s">
        <v>16025</v>
      </c>
      <c r="B216" s="1" t="s">
        <v>16185</v>
      </c>
      <c r="C216" s="1" t="s">
        <v>16188</v>
      </c>
      <c r="D216" s="1" t="s">
        <v>78</v>
      </c>
      <c r="E216" s="1" t="s">
        <v>51</v>
      </c>
      <c r="F216" s="1" t="s">
        <v>179</v>
      </c>
      <c r="G216" s="1" t="s">
        <v>82</v>
      </c>
      <c r="H216" s="1" t="s">
        <v>212</v>
      </c>
      <c r="I216" s="1" t="s">
        <v>84</v>
      </c>
      <c r="J216" s="1" t="s">
        <v>122</v>
      </c>
      <c r="K216" s="1" t="s">
        <v>16189</v>
      </c>
      <c r="L216" s="1"/>
      <c r="M216" s="20">
        <f t="shared" si="3"/>
        <v>0</v>
      </c>
    </row>
    <row r="217" spans="1:13" ht="20.100000000000001" customHeight="1" x14ac:dyDescent="0.15">
      <c r="A217" s="1" t="s">
        <v>16025</v>
      </c>
      <c r="B217" s="1" t="s">
        <v>16185</v>
      </c>
      <c r="C217" s="1" t="s">
        <v>16190</v>
      </c>
      <c r="D217" s="1" t="s">
        <v>78</v>
      </c>
      <c r="E217" s="1" t="s">
        <v>51</v>
      </c>
      <c r="F217" s="1" t="s">
        <v>51</v>
      </c>
      <c r="G217" s="1" t="s">
        <v>82</v>
      </c>
      <c r="H217" s="1" t="s">
        <v>207</v>
      </c>
      <c r="I217" s="1" t="s">
        <v>84</v>
      </c>
      <c r="J217" s="1" t="s">
        <v>122</v>
      </c>
      <c r="K217" s="1" t="s">
        <v>16191</v>
      </c>
      <c r="L217" s="1"/>
      <c r="M217" s="20">
        <f t="shared" si="3"/>
        <v>1</v>
      </c>
    </row>
    <row r="218" spans="1:13" ht="20.100000000000001" customHeight="1" x14ac:dyDescent="0.15">
      <c r="A218" s="1" t="s">
        <v>16025</v>
      </c>
      <c r="B218" s="1" t="s">
        <v>16185</v>
      </c>
      <c r="C218" s="1" t="s">
        <v>16192</v>
      </c>
      <c r="D218" s="1" t="s">
        <v>78</v>
      </c>
      <c r="E218" s="1" t="s">
        <v>51</v>
      </c>
      <c r="F218" s="1" t="s">
        <v>179</v>
      </c>
      <c r="G218" s="1" t="s">
        <v>82</v>
      </c>
      <c r="H218" s="1" t="s">
        <v>212</v>
      </c>
      <c r="I218" s="1" t="s">
        <v>84</v>
      </c>
      <c r="J218" s="1" t="s">
        <v>122</v>
      </c>
      <c r="K218" s="1" t="s">
        <v>16193</v>
      </c>
      <c r="L218" s="1"/>
      <c r="M218" s="20">
        <f t="shared" si="3"/>
        <v>0</v>
      </c>
    </row>
    <row r="219" spans="1:13" ht="20.100000000000001" customHeight="1" x14ac:dyDescent="0.15">
      <c r="A219" s="1" t="s">
        <v>16025</v>
      </c>
      <c r="B219" s="1" t="s">
        <v>16185</v>
      </c>
      <c r="C219" s="1" t="s">
        <v>16194</v>
      </c>
      <c r="D219" s="1" t="s">
        <v>78</v>
      </c>
      <c r="E219" s="1" t="s">
        <v>51</v>
      </c>
      <c r="F219" s="1" t="s">
        <v>51</v>
      </c>
      <c r="G219" s="1" t="s">
        <v>82</v>
      </c>
      <c r="H219" s="1" t="s">
        <v>207</v>
      </c>
      <c r="I219" s="1" t="s">
        <v>84</v>
      </c>
      <c r="J219" s="1" t="s">
        <v>122</v>
      </c>
      <c r="K219" s="1" t="s">
        <v>16195</v>
      </c>
      <c r="L219" s="1"/>
      <c r="M219" s="20">
        <f t="shared" si="3"/>
        <v>1</v>
      </c>
    </row>
    <row r="220" spans="1:13" ht="20.100000000000001" customHeight="1" x14ac:dyDescent="0.15">
      <c r="A220" s="1" t="s">
        <v>16025</v>
      </c>
      <c r="B220" s="1" t="s">
        <v>16196</v>
      </c>
      <c r="C220" s="1" t="s">
        <v>16197</v>
      </c>
      <c r="D220" s="1" t="s">
        <v>50</v>
      </c>
      <c r="E220" s="1" t="s">
        <v>51</v>
      </c>
      <c r="F220" s="1" t="s">
        <v>81</v>
      </c>
      <c r="G220" s="1" t="s">
        <v>82</v>
      </c>
      <c r="H220" s="1" t="s">
        <v>1151</v>
      </c>
      <c r="I220" s="1" t="s">
        <v>84</v>
      </c>
      <c r="J220" s="1" t="s">
        <v>130</v>
      </c>
      <c r="K220" s="1" t="s">
        <v>16198</v>
      </c>
      <c r="L220" s="1"/>
      <c r="M220" s="20">
        <f t="shared" si="3"/>
        <v>0</v>
      </c>
    </row>
    <row r="221" spans="1:13" ht="20.100000000000001" customHeight="1" x14ac:dyDescent="0.15">
      <c r="A221" s="1" t="s">
        <v>16025</v>
      </c>
      <c r="B221" s="1" t="s">
        <v>16196</v>
      </c>
      <c r="C221" s="1" t="s">
        <v>16199</v>
      </c>
      <c r="D221" s="1" t="s">
        <v>50</v>
      </c>
      <c r="E221" s="1" t="s">
        <v>51</v>
      </c>
      <c r="F221" s="1" t="s">
        <v>81</v>
      </c>
      <c r="G221" s="1" t="s">
        <v>82</v>
      </c>
      <c r="H221" s="1" t="s">
        <v>1151</v>
      </c>
      <c r="I221" s="1" t="s">
        <v>84</v>
      </c>
      <c r="J221" s="1" t="s">
        <v>130</v>
      </c>
      <c r="K221" s="1" t="s">
        <v>16200</v>
      </c>
      <c r="L221" s="1"/>
      <c r="M221" s="20">
        <f t="shared" si="3"/>
        <v>0</v>
      </c>
    </row>
    <row r="222" spans="1:13" ht="20.100000000000001" customHeight="1" x14ac:dyDescent="0.15">
      <c r="A222" s="1" t="s">
        <v>16025</v>
      </c>
      <c r="B222" s="1" t="s">
        <v>16196</v>
      </c>
      <c r="C222" s="1" t="s">
        <v>16201</v>
      </c>
      <c r="D222" s="1" t="s">
        <v>50</v>
      </c>
      <c r="E222" s="1" t="s">
        <v>51</v>
      </c>
      <c r="F222" s="1" t="s">
        <v>81</v>
      </c>
      <c r="G222" s="1" t="s">
        <v>82</v>
      </c>
      <c r="H222" s="1" t="s">
        <v>1151</v>
      </c>
      <c r="I222" s="1" t="s">
        <v>84</v>
      </c>
      <c r="J222" s="1" t="s">
        <v>130</v>
      </c>
      <c r="K222" s="1" t="s">
        <v>16202</v>
      </c>
      <c r="L222" s="1"/>
      <c r="M222" s="20">
        <f t="shared" si="3"/>
        <v>0</v>
      </c>
    </row>
    <row r="223" spans="1:13" ht="20.100000000000001" customHeight="1" x14ac:dyDescent="0.15">
      <c r="A223" s="1" t="s">
        <v>16025</v>
      </c>
      <c r="B223" s="1" t="s">
        <v>16196</v>
      </c>
      <c r="C223" s="1" t="s">
        <v>16203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121</v>
      </c>
      <c r="I223" s="1" t="s">
        <v>84</v>
      </c>
      <c r="J223" s="1" t="s">
        <v>15518</v>
      </c>
      <c r="K223" s="1" t="s">
        <v>16204</v>
      </c>
      <c r="L223" s="1"/>
      <c r="M223" s="20">
        <f t="shared" si="3"/>
        <v>1</v>
      </c>
    </row>
    <row r="224" spans="1:13" ht="20.100000000000001" customHeight="1" x14ac:dyDescent="0.15">
      <c r="A224" s="1" t="s">
        <v>16025</v>
      </c>
      <c r="B224" s="1" t="s">
        <v>16196</v>
      </c>
      <c r="C224" s="1" t="s">
        <v>16205</v>
      </c>
      <c r="D224" s="1" t="s">
        <v>78</v>
      </c>
      <c r="E224" s="1" t="s">
        <v>51</v>
      </c>
      <c r="F224" s="1" t="s">
        <v>51</v>
      </c>
      <c r="G224" s="1" t="s">
        <v>52</v>
      </c>
      <c r="H224" s="1" t="s">
        <v>121</v>
      </c>
      <c r="I224" s="1" t="s">
        <v>84</v>
      </c>
      <c r="J224" s="1" t="s">
        <v>15518</v>
      </c>
      <c r="K224" s="1" t="s">
        <v>16206</v>
      </c>
      <c r="L224" s="1"/>
      <c r="M224" s="20">
        <f t="shared" si="3"/>
        <v>1</v>
      </c>
    </row>
    <row r="225" spans="1:13" ht="20.100000000000001" customHeight="1" x14ac:dyDescent="0.15">
      <c r="A225" s="1" t="s">
        <v>16025</v>
      </c>
      <c r="B225" s="1" t="s">
        <v>16196</v>
      </c>
      <c r="C225" s="1" t="s">
        <v>16207</v>
      </c>
      <c r="D225" s="1" t="s">
        <v>78</v>
      </c>
      <c r="E225" s="1" t="s">
        <v>51</v>
      </c>
      <c r="F225" s="1" t="s">
        <v>51</v>
      </c>
      <c r="G225" s="1" t="s">
        <v>82</v>
      </c>
      <c r="H225" s="1" t="s">
        <v>207</v>
      </c>
      <c r="I225" s="1" t="s">
        <v>84</v>
      </c>
      <c r="J225" s="1" t="s">
        <v>122</v>
      </c>
      <c r="K225" s="1" t="s">
        <v>16208</v>
      </c>
      <c r="L225" s="1"/>
      <c r="M225" s="20">
        <f t="shared" si="3"/>
        <v>1</v>
      </c>
    </row>
    <row r="226" spans="1:13" ht="20.100000000000001" customHeight="1" x14ac:dyDescent="0.15">
      <c r="A226" s="1" t="s">
        <v>16025</v>
      </c>
      <c r="B226" s="1" t="s">
        <v>16196</v>
      </c>
      <c r="C226" s="1" t="s">
        <v>16209</v>
      </c>
      <c r="D226" s="1" t="s">
        <v>78</v>
      </c>
      <c r="E226" s="1" t="s">
        <v>51</v>
      </c>
      <c r="F226" s="1" t="s">
        <v>51</v>
      </c>
      <c r="G226" s="1" t="s">
        <v>82</v>
      </c>
      <c r="H226" s="1" t="s">
        <v>207</v>
      </c>
      <c r="I226" s="1" t="s">
        <v>84</v>
      </c>
      <c r="J226" s="1" t="s">
        <v>122</v>
      </c>
      <c r="K226" s="1" t="s">
        <v>16210</v>
      </c>
      <c r="L226" s="1"/>
      <c r="M226" s="20">
        <f t="shared" si="3"/>
        <v>1</v>
      </c>
    </row>
    <row r="227" spans="1:13" ht="20.100000000000001" customHeight="1" x14ac:dyDescent="0.15">
      <c r="A227" s="1" t="s">
        <v>16025</v>
      </c>
      <c r="B227" s="1" t="s">
        <v>16211</v>
      </c>
      <c r="C227" s="1" t="s">
        <v>16212</v>
      </c>
      <c r="D227" s="1" t="s">
        <v>50</v>
      </c>
      <c r="E227" s="1" t="s">
        <v>51</v>
      </c>
      <c r="F227" s="1" t="s">
        <v>51</v>
      </c>
      <c r="G227" s="1" t="s">
        <v>52</v>
      </c>
      <c r="H227" s="1" t="s">
        <v>53</v>
      </c>
      <c r="I227" s="1" t="s">
        <v>1141</v>
      </c>
      <c r="J227" s="1" t="s">
        <v>96</v>
      </c>
      <c r="K227" s="1" t="s">
        <v>16213</v>
      </c>
      <c r="L227" s="1"/>
      <c r="M227" s="20">
        <f t="shared" si="3"/>
        <v>1</v>
      </c>
    </row>
    <row r="228" spans="1:13" ht="20.100000000000001" customHeight="1" x14ac:dyDescent="0.15">
      <c r="A228" s="1" t="s">
        <v>16025</v>
      </c>
      <c r="B228" s="1" t="s">
        <v>16211</v>
      </c>
      <c r="C228" s="1" t="s">
        <v>16214</v>
      </c>
      <c r="D228" s="1" t="s">
        <v>50</v>
      </c>
      <c r="E228" s="1" t="s">
        <v>51</v>
      </c>
      <c r="F228" s="1" t="s">
        <v>51</v>
      </c>
      <c r="G228" s="1" t="s">
        <v>52</v>
      </c>
      <c r="H228" s="1" t="s">
        <v>53</v>
      </c>
      <c r="I228" s="1" t="s">
        <v>1141</v>
      </c>
      <c r="J228" s="1" t="s">
        <v>96</v>
      </c>
      <c r="K228" s="1" t="s">
        <v>16215</v>
      </c>
      <c r="L228" s="1"/>
      <c r="M228" s="20">
        <f t="shared" si="3"/>
        <v>1</v>
      </c>
    </row>
    <row r="229" spans="1:13" ht="20.100000000000001" customHeight="1" x14ac:dyDescent="0.15">
      <c r="A229" s="1" t="s">
        <v>16025</v>
      </c>
      <c r="B229" s="1" t="s">
        <v>16211</v>
      </c>
      <c r="C229" s="1" t="s">
        <v>16216</v>
      </c>
      <c r="D229" s="1" t="s">
        <v>50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1141</v>
      </c>
      <c r="J229" s="1" t="s">
        <v>96</v>
      </c>
      <c r="K229" s="1" t="s">
        <v>16217</v>
      </c>
      <c r="L229" s="1"/>
      <c r="M229" s="20">
        <f t="shared" si="3"/>
        <v>1</v>
      </c>
    </row>
    <row r="230" spans="1:13" ht="20.100000000000001" customHeight="1" x14ac:dyDescent="0.15">
      <c r="A230" s="1" t="s">
        <v>16025</v>
      </c>
      <c r="B230" s="1" t="s">
        <v>16211</v>
      </c>
      <c r="C230" s="1" t="s">
        <v>16218</v>
      </c>
      <c r="D230" s="1" t="s">
        <v>78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84</v>
      </c>
      <c r="J230" s="1" t="s">
        <v>15518</v>
      </c>
      <c r="K230" s="1" t="s">
        <v>16219</v>
      </c>
      <c r="L230" s="1"/>
      <c r="M230" s="20">
        <f t="shared" si="3"/>
        <v>1</v>
      </c>
    </row>
    <row r="231" spans="1:13" ht="20.100000000000001" customHeight="1" x14ac:dyDescent="0.15">
      <c r="A231" s="1" t="s">
        <v>16025</v>
      </c>
      <c r="B231" s="1" t="s">
        <v>16220</v>
      </c>
      <c r="C231" s="1" t="s">
        <v>16221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53</v>
      </c>
      <c r="I231" s="1" t="s">
        <v>1141</v>
      </c>
      <c r="J231" s="1" t="s">
        <v>96</v>
      </c>
      <c r="K231" s="1" t="s">
        <v>16222</v>
      </c>
      <c r="L231" s="1"/>
      <c r="M231" s="20">
        <f t="shared" si="3"/>
        <v>1</v>
      </c>
    </row>
    <row r="232" spans="1:13" ht="20.100000000000001" customHeight="1" x14ac:dyDescent="0.15">
      <c r="A232" s="1" t="s">
        <v>16025</v>
      </c>
      <c r="B232" s="1" t="s">
        <v>16220</v>
      </c>
      <c r="C232" s="1" t="s">
        <v>16223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1141</v>
      </c>
      <c r="J232" s="1" t="s">
        <v>96</v>
      </c>
      <c r="K232" s="1" t="s">
        <v>16224</v>
      </c>
      <c r="L232" s="1"/>
      <c r="M232" s="20">
        <f t="shared" si="3"/>
        <v>1</v>
      </c>
    </row>
    <row r="233" spans="1:13" ht="20.100000000000001" customHeight="1" x14ac:dyDescent="0.15">
      <c r="A233" s="1" t="s">
        <v>16025</v>
      </c>
      <c r="B233" s="1" t="s">
        <v>16220</v>
      </c>
      <c r="C233" s="1" t="s">
        <v>16225</v>
      </c>
      <c r="D233" s="1" t="s">
        <v>78</v>
      </c>
      <c r="E233" s="1" t="s">
        <v>51</v>
      </c>
      <c r="F233" s="1" t="s">
        <v>179</v>
      </c>
      <c r="G233" s="1" t="s">
        <v>82</v>
      </c>
      <c r="H233" s="1" t="s">
        <v>83</v>
      </c>
      <c r="I233" s="1" t="s">
        <v>84</v>
      </c>
      <c r="J233" s="1" t="s">
        <v>1137</v>
      </c>
      <c r="K233" s="1" t="s">
        <v>16226</v>
      </c>
      <c r="L233" s="1"/>
      <c r="M233" s="20">
        <f t="shared" si="3"/>
        <v>0</v>
      </c>
    </row>
    <row r="234" spans="1:13" ht="20.100000000000001" customHeight="1" x14ac:dyDescent="0.15">
      <c r="A234" s="1" t="s">
        <v>16025</v>
      </c>
      <c r="B234" s="1" t="s">
        <v>16220</v>
      </c>
      <c r="C234" s="1" t="s">
        <v>16227</v>
      </c>
      <c r="D234" s="1" t="s">
        <v>78</v>
      </c>
      <c r="E234" s="1" t="s">
        <v>51</v>
      </c>
      <c r="F234" s="1" t="s">
        <v>179</v>
      </c>
      <c r="G234" s="1" t="s">
        <v>82</v>
      </c>
      <c r="H234" s="1" t="s">
        <v>83</v>
      </c>
      <c r="I234" s="1" t="s">
        <v>84</v>
      </c>
      <c r="J234" s="1" t="s">
        <v>1137</v>
      </c>
      <c r="K234" s="1" t="s">
        <v>16228</v>
      </c>
      <c r="L234" s="1"/>
      <c r="M234" s="20">
        <f t="shared" si="3"/>
        <v>0</v>
      </c>
    </row>
    <row r="235" spans="1:13" ht="20.100000000000001" customHeight="1" x14ac:dyDescent="0.15">
      <c r="A235" s="1" t="s">
        <v>16025</v>
      </c>
      <c r="B235" s="1" t="s">
        <v>16229</v>
      </c>
      <c r="C235" s="1" t="s">
        <v>16230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1141</v>
      </c>
      <c r="J235" s="1" t="s">
        <v>96</v>
      </c>
      <c r="K235" s="1" t="s">
        <v>16231</v>
      </c>
      <c r="L235" s="1"/>
      <c r="M235" s="20">
        <f t="shared" si="3"/>
        <v>1</v>
      </c>
    </row>
    <row r="236" spans="1:13" ht="20.100000000000001" customHeight="1" x14ac:dyDescent="0.15">
      <c r="A236" s="1" t="s">
        <v>16025</v>
      </c>
      <c r="B236" s="1" t="s">
        <v>16229</v>
      </c>
      <c r="C236" s="1" t="s">
        <v>16232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1141</v>
      </c>
      <c r="J236" s="1" t="s">
        <v>96</v>
      </c>
      <c r="K236" s="1" t="s">
        <v>16233</v>
      </c>
      <c r="L236" s="1"/>
      <c r="M236" s="20">
        <f t="shared" si="3"/>
        <v>1</v>
      </c>
    </row>
    <row r="237" spans="1:13" ht="20.100000000000001" customHeight="1" x14ac:dyDescent="0.15">
      <c r="A237" s="1" t="s">
        <v>16025</v>
      </c>
      <c r="B237" s="1" t="s">
        <v>16229</v>
      </c>
      <c r="C237" s="1" t="s">
        <v>16234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1141</v>
      </c>
      <c r="J237" s="1" t="s">
        <v>96</v>
      </c>
      <c r="K237" s="1" t="s">
        <v>16235</v>
      </c>
      <c r="L237" s="1"/>
      <c r="M237" s="20">
        <f t="shared" si="3"/>
        <v>1</v>
      </c>
    </row>
    <row r="238" spans="1:13" ht="20.100000000000001" customHeight="1" x14ac:dyDescent="0.15">
      <c r="A238" s="1" t="s">
        <v>16025</v>
      </c>
      <c r="B238" s="1" t="s">
        <v>16229</v>
      </c>
      <c r="C238" s="1" t="s">
        <v>16236</v>
      </c>
      <c r="D238" s="1" t="s">
        <v>78</v>
      </c>
      <c r="E238" s="1" t="s">
        <v>51</v>
      </c>
      <c r="F238" s="1" t="s">
        <v>51</v>
      </c>
      <c r="G238" s="1" t="s">
        <v>52</v>
      </c>
      <c r="H238" s="1" t="s">
        <v>121</v>
      </c>
      <c r="I238" s="1" t="s">
        <v>84</v>
      </c>
      <c r="J238" s="1" t="s">
        <v>15518</v>
      </c>
      <c r="K238" s="1" t="s">
        <v>16237</v>
      </c>
      <c r="L238" s="1"/>
      <c r="M238" s="20">
        <f t="shared" si="3"/>
        <v>1</v>
      </c>
    </row>
    <row r="239" spans="1:13" ht="20.100000000000001" customHeight="1" x14ac:dyDescent="0.15">
      <c r="A239" s="1" t="s">
        <v>16025</v>
      </c>
      <c r="B239" s="1" t="s">
        <v>16229</v>
      </c>
      <c r="C239" s="1" t="s">
        <v>16238</v>
      </c>
      <c r="D239" s="1" t="s">
        <v>78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1141</v>
      </c>
      <c r="J239" s="1" t="s">
        <v>96</v>
      </c>
      <c r="K239" s="1" t="s">
        <v>16239</v>
      </c>
      <c r="L239" s="1"/>
      <c r="M239" s="20">
        <f t="shared" si="3"/>
        <v>1</v>
      </c>
    </row>
    <row r="240" spans="1:13" ht="20.100000000000001" customHeight="1" x14ac:dyDescent="0.15">
      <c r="A240" s="1" t="s">
        <v>16025</v>
      </c>
      <c r="B240" s="1" t="s">
        <v>16229</v>
      </c>
      <c r="C240" s="1" t="s">
        <v>16240</v>
      </c>
      <c r="D240" s="1" t="s">
        <v>78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1141</v>
      </c>
      <c r="J240" s="1" t="s">
        <v>96</v>
      </c>
      <c r="K240" s="1" t="s">
        <v>16241</v>
      </c>
      <c r="L240" s="1"/>
      <c r="M240" s="20">
        <f t="shared" si="3"/>
        <v>1</v>
      </c>
    </row>
    <row r="241" spans="1:13" ht="20.100000000000001" customHeight="1" x14ac:dyDescent="0.15">
      <c r="A241" s="1" t="s">
        <v>16025</v>
      </c>
      <c r="B241" s="1" t="s">
        <v>16229</v>
      </c>
      <c r="C241" s="1" t="s">
        <v>16242</v>
      </c>
      <c r="D241" s="1" t="s">
        <v>78</v>
      </c>
      <c r="E241" s="1" t="s">
        <v>51</v>
      </c>
      <c r="F241" s="1" t="s">
        <v>179</v>
      </c>
      <c r="G241" s="1" t="s">
        <v>82</v>
      </c>
      <c r="H241" s="1" t="s">
        <v>83</v>
      </c>
      <c r="I241" s="1" t="s">
        <v>84</v>
      </c>
      <c r="J241" s="1" t="s">
        <v>1137</v>
      </c>
      <c r="K241" s="1" t="s">
        <v>16243</v>
      </c>
      <c r="L241" s="1"/>
      <c r="M241" s="20">
        <f t="shared" si="3"/>
        <v>0</v>
      </c>
    </row>
    <row r="242" spans="1:13" ht="20.100000000000001" customHeight="1" x14ac:dyDescent="0.15">
      <c r="A242" s="1" t="s">
        <v>16025</v>
      </c>
      <c r="B242" s="1" t="s">
        <v>16229</v>
      </c>
      <c r="C242" s="1" t="s">
        <v>16244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53</v>
      </c>
      <c r="I242" s="1" t="s">
        <v>1141</v>
      </c>
      <c r="J242" s="1" t="s">
        <v>96</v>
      </c>
      <c r="K242" s="1" t="s">
        <v>16245</v>
      </c>
      <c r="L242" s="1"/>
      <c r="M242" s="20">
        <f t="shared" si="3"/>
        <v>1</v>
      </c>
    </row>
    <row r="243" spans="1:13" ht="20.100000000000001" customHeight="1" x14ac:dyDescent="0.15">
      <c r="A243" s="1" t="s">
        <v>16025</v>
      </c>
      <c r="B243" s="1" t="s">
        <v>16229</v>
      </c>
      <c r="C243" s="1" t="s">
        <v>16246</v>
      </c>
      <c r="D243" s="1" t="s">
        <v>78</v>
      </c>
      <c r="E243" s="1" t="s">
        <v>51</v>
      </c>
      <c r="F243" s="1" t="s">
        <v>179</v>
      </c>
      <c r="G243" s="1" t="s">
        <v>82</v>
      </c>
      <c r="H243" s="1" t="s">
        <v>83</v>
      </c>
      <c r="I243" s="1" t="s">
        <v>84</v>
      </c>
      <c r="J243" s="1" t="s">
        <v>1137</v>
      </c>
      <c r="K243" s="1" t="s">
        <v>16247</v>
      </c>
      <c r="L243" s="1"/>
      <c r="M243" s="20">
        <f t="shared" si="3"/>
        <v>0</v>
      </c>
    </row>
    <row r="244" spans="1:13" ht="20.100000000000001" customHeight="1" x14ac:dyDescent="0.15">
      <c r="A244" s="1" t="s">
        <v>16025</v>
      </c>
      <c r="B244" s="1" t="s">
        <v>16248</v>
      </c>
      <c r="C244" s="1" t="s">
        <v>16249</v>
      </c>
      <c r="D244" s="1" t="s">
        <v>78</v>
      </c>
      <c r="E244" s="1" t="s">
        <v>51</v>
      </c>
      <c r="F244" s="1" t="s">
        <v>51</v>
      </c>
      <c r="G244" s="1" t="s">
        <v>82</v>
      </c>
      <c r="H244" s="1" t="s">
        <v>207</v>
      </c>
      <c r="I244" s="1" t="s">
        <v>84</v>
      </c>
      <c r="J244" s="1" t="s">
        <v>122</v>
      </c>
      <c r="K244" s="1" t="s">
        <v>16250</v>
      </c>
      <c r="L244" s="1"/>
      <c r="M244" s="20">
        <f t="shared" si="3"/>
        <v>1</v>
      </c>
    </row>
    <row r="245" spans="1:13" ht="20.100000000000001" customHeight="1" x14ac:dyDescent="0.15">
      <c r="A245" s="1" t="s">
        <v>16025</v>
      </c>
      <c r="B245" s="1" t="s">
        <v>16248</v>
      </c>
      <c r="C245" s="1" t="s">
        <v>16251</v>
      </c>
      <c r="D245" s="1" t="s">
        <v>78</v>
      </c>
      <c r="E245" s="1" t="s">
        <v>51</v>
      </c>
      <c r="F245" s="1" t="s">
        <v>51</v>
      </c>
      <c r="G245" s="1" t="s">
        <v>82</v>
      </c>
      <c r="H245" s="1" t="s">
        <v>207</v>
      </c>
      <c r="I245" s="1" t="s">
        <v>84</v>
      </c>
      <c r="J245" s="1" t="s">
        <v>122</v>
      </c>
      <c r="K245" s="1" t="s">
        <v>16252</v>
      </c>
      <c r="L245" s="1"/>
      <c r="M245" s="20">
        <f t="shared" si="3"/>
        <v>1</v>
      </c>
    </row>
    <row r="246" spans="1:13" ht="20.100000000000001" customHeight="1" x14ac:dyDescent="0.15">
      <c r="A246" s="1" t="s">
        <v>16025</v>
      </c>
      <c r="B246" s="1" t="s">
        <v>16248</v>
      </c>
      <c r="C246" s="1" t="s">
        <v>16253</v>
      </c>
      <c r="D246" s="1" t="s">
        <v>78</v>
      </c>
      <c r="E246" s="1" t="s">
        <v>51</v>
      </c>
      <c r="F246" s="1" t="s">
        <v>179</v>
      </c>
      <c r="G246" s="1" t="s">
        <v>82</v>
      </c>
      <c r="H246" s="1" t="s">
        <v>180</v>
      </c>
      <c r="I246" s="1" t="s">
        <v>84</v>
      </c>
      <c r="J246" s="1" t="s">
        <v>7191</v>
      </c>
      <c r="K246" s="1" t="s">
        <v>16254</v>
      </c>
      <c r="L246" s="1"/>
      <c r="M246" s="20">
        <f t="shared" si="3"/>
        <v>0</v>
      </c>
    </row>
    <row r="247" spans="1:13" ht="20.100000000000001" customHeight="1" x14ac:dyDescent="0.15">
      <c r="A247" s="1" t="s">
        <v>16025</v>
      </c>
      <c r="B247" s="1" t="s">
        <v>16248</v>
      </c>
      <c r="C247" s="1" t="s">
        <v>16255</v>
      </c>
      <c r="D247" s="1" t="s">
        <v>78</v>
      </c>
      <c r="E247" s="1" t="s">
        <v>51</v>
      </c>
      <c r="F247" s="1" t="s">
        <v>51</v>
      </c>
      <c r="G247" s="1" t="s">
        <v>82</v>
      </c>
      <c r="H247" s="1" t="s">
        <v>207</v>
      </c>
      <c r="I247" s="1" t="s">
        <v>84</v>
      </c>
      <c r="J247" s="1" t="s">
        <v>122</v>
      </c>
      <c r="K247" s="1" t="s">
        <v>16256</v>
      </c>
      <c r="L247" s="1"/>
      <c r="M247" s="20">
        <f t="shared" si="3"/>
        <v>1</v>
      </c>
    </row>
    <row r="248" spans="1:13" ht="20.100000000000001" customHeight="1" x14ac:dyDescent="0.15">
      <c r="A248" s="1" t="s">
        <v>16025</v>
      </c>
      <c r="B248" s="1" t="s">
        <v>16257</v>
      </c>
      <c r="C248" s="1" t="s">
        <v>16258</v>
      </c>
      <c r="D248" s="1" t="s">
        <v>50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1141</v>
      </c>
      <c r="J248" s="1" t="s">
        <v>96</v>
      </c>
      <c r="K248" s="1" t="s">
        <v>16259</v>
      </c>
      <c r="L248" s="1"/>
      <c r="M248" s="20">
        <f t="shared" si="3"/>
        <v>1</v>
      </c>
    </row>
    <row r="249" spans="1:13" ht="20.100000000000001" customHeight="1" x14ac:dyDescent="0.15">
      <c r="A249" s="1" t="s">
        <v>16025</v>
      </c>
      <c r="B249" s="1" t="s">
        <v>16257</v>
      </c>
      <c r="C249" s="1" t="s">
        <v>16260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1141</v>
      </c>
      <c r="J249" s="1" t="s">
        <v>96</v>
      </c>
      <c r="K249" s="1" t="s">
        <v>16261</v>
      </c>
      <c r="L249" s="1"/>
      <c r="M249" s="20">
        <f t="shared" si="3"/>
        <v>1</v>
      </c>
    </row>
    <row r="250" spans="1:13" ht="20.100000000000001" customHeight="1" x14ac:dyDescent="0.15">
      <c r="A250" s="1" t="s">
        <v>16025</v>
      </c>
      <c r="B250" s="1" t="s">
        <v>4040</v>
      </c>
      <c r="C250" s="1" t="s">
        <v>16262</v>
      </c>
      <c r="D250" s="1" t="s">
        <v>50</v>
      </c>
      <c r="E250" s="1" t="s">
        <v>51</v>
      </c>
      <c r="F250" s="1" t="s">
        <v>51</v>
      </c>
      <c r="G250" s="1" t="s">
        <v>82</v>
      </c>
      <c r="H250" s="1" t="s">
        <v>207</v>
      </c>
      <c r="I250" s="1" t="s">
        <v>84</v>
      </c>
      <c r="J250" s="1" t="s">
        <v>122</v>
      </c>
      <c r="K250" s="1" t="s">
        <v>26844</v>
      </c>
      <c r="L250" s="1"/>
      <c r="M250" s="20">
        <f t="shared" si="3"/>
        <v>1</v>
      </c>
    </row>
    <row r="251" spans="1:13" ht="39.950000000000003" customHeight="1" x14ac:dyDescent="0.15">
      <c r="A251" s="82" t="s">
        <v>27011</v>
      </c>
      <c r="B251" s="82" t="s">
        <v>27012</v>
      </c>
      <c r="C251" s="1" t="s">
        <v>16263</v>
      </c>
      <c r="D251" s="1" t="s">
        <v>50</v>
      </c>
      <c r="E251" s="1" t="s">
        <v>51</v>
      </c>
      <c r="F251" s="1" t="s">
        <v>51</v>
      </c>
      <c r="G251" s="1" t="s">
        <v>82</v>
      </c>
      <c r="H251" s="1" t="s">
        <v>207</v>
      </c>
      <c r="I251" s="1" t="s">
        <v>84</v>
      </c>
      <c r="J251" s="1" t="s">
        <v>122</v>
      </c>
      <c r="K251" s="1" t="s">
        <v>16264</v>
      </c>
      <c r="L251" s="83" t="s">
        <v>27001</v>
      </c>
      <c r="M251" s="20">
        <f t="shared" si="3"/>
        <v>1</v>
      </c>
    </row>
    <row r="252" spans="1:13" ht="20.100000000000001" customHeight="1" x14ac:dyDescent="0.15">
      <c r="A252" s="1" t="s">
        <v>16025</v>
      </c>
      <c r="B252" s="1" t="s">
        <v>4040</v>
      </c>
      <c r="C252" s="1" t="s">
        <v>16265</v>
      </c>
      <c r="D252" s="1" t="s">
        <v>78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84</v>
      </c>
      <c r="J252" s="1" t="s">
        <v>122</v>
      </c>
      <c r="K252" s="1" t="s">
        <v>16266</v>
      </c>
      <c r="L252" s="1"/>
      <c r="M252" s="20">
        <f t="shared" si="3"/>
        <v>1</v>
      </c>
    </row>
    <row r="253" spans="1:13" ht="20.100000000000001" customHeight="1" x14ac:dyDescent="0.15">
      <c r="A253" s="1" t="s">
        <v>16025</v>
      </c>
      <c r="B253" s="1" t="s">
        <v>4040</v>
      </c>
      <c r="C253" s="1" t="s">
        <v>16267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15518</v>
      </c>
      <c r="K253" s="1" t="s">
        <v>16268</v>
      </c>
      <c r="L253" s="1"/>
      <c r="M253" s="20">
        <f t="shared" si="3"/>
        <v>1</v>
      </c>
    </row>
    <row r="254" spans="1:13" ht="20.100000000000001" customHeight="1" x14ac:dyDescent="0.15">
      <c r="A254" s="1" t="s">
        <v>16269</v>
      </c>
      <c r="B254" s="1" t="s">
        <v>16270</v>
      </c>
      <c r="C254" s="1" t="s">
        <v>16271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121</v>
      </c>
      <c r="I254" s="1" t="s">
        <v>84</v>
      </c>
      <c r="J254" s="1" t="s">
        <v>15518</v>
      </c>
      <c r="K254" s="1" t="s">
        <v>16272</v>
      </c>
      <c r="L254" s="1"/>
      <c r="M254" s="20">
        <f t="shared" si="3"/>
        <v>1</v>
      </c>
    </row>
    <row r="255" spans="1:13" ht="20.100000000000001" customHeight="1" x14ac:dyDescent="0.15">
      <c r="A255" s="1" t="s">
        <v>16269</v>
      </c>
      <c r="B255" s="1" t="s">
        <v>16270</v>
      </c>
      <c r="C255" s="1" t="s">
        <v>16273</v>
      </c>
      <c r="D255" s="1" t="s">
        <v>78</v>
      </c>
      <c r="E255" s="1" t="s">
        <v>51</v>
      </c>
      <c r="F255" s="1" t="s">
        <v>179</v>
      </c>
      <c r="G255" s="1" t="s">
        <v>82</v>
      </c>
      <c r="H255" s="1" t="s">
        <v>1151</v>
      </c>
      <c r="I255" s="1" t="s">
        <v>84</v>
      </c>
      <c r="J255" s="1" t="s">
        <v>130</v>
      </c>
      <c r="K255" s="1" t="s">
        <v>16274</v>
      </c>
      <c r="L255" s="1"/>
      <c r="M255" s="20">
        <f t="shared" si="3"/>
        <v>0</v>
      </c>
    </row>
    <row r="256" spans="1:13" ht="20.100000000000001" customHeight="1" x14ac:dyDescent="0.15">
      <c r="A256" s="1" t="s">
        <v>16269</v>
      </c>
      <c r="B256" s="1" t="s">
        <v>16270</v>
      </c>
      <c r="C256" s="1" t="s">
        <v>16275</v>
      </c>
      <c r="D256" s="1" t="s">
        <v>78</v>
      </c>
      <c r="E256" s="1" t="s">
        <v>51</v>
      </c>
      <c r="F256" s="1" t="s">
        <v>51</v>
      </c>
      <c r="G256" s="1" t="s">
        <v>82</v>
      </c>
      <c r="H256" s="1" t="s">
        <v>207</v>
      </c>
      <c r="I256" s="1" t="s">
        <v>84</v>
      </c>
      <c r="J256" s="1" t="s">
        <v>122</v>
      </c>
      <c r="K256" s="1" t="s">
        <v>16276</v>
      </c>
      <c r="L256" s="1"/>
      <c r="M256" s="20">
        <f t="shared" si="3"/>
        <v>1</v>
      </c>
    </row>
    <row r="257" spans="1:13" ht="20.100000000000001" customHeight="1" x14ac:dyDescent="0.15">
      <c r="A257" s="1" t="s">
        <v>16269</v>
      </c>
      <c r="B257" s="1" t="s">
        <v>16270</v>
      </c>
      <c r="C257" s="1" t="s">
        <v>16277</v>
      </c>
      <c r="D257" s="1" t="s">
        <v>78</v>
      </c>
      <c r="E257" s="1" t="s">
        <v>51</v>
      </c>
      <c r="F257" s="1" t="s">
        <v>51</v>
      </c>
      <c r="G257" s="1" t="s">
        <v>82</v>
      </c>
      <c r="H257" s="1" t="s">
        <v>207</v>
      </c>
      <c r="I257" s="1" t="s">
        <v>84</v>
      </c>
      <c r="J257" s="1" t="s">
        <v>122</v>
      </c>
      <c r="K257" s="1" t="s">
        <v>16278</v>
      </c>
      <c r="L257" s="1"/>
      <c r="M257" s="20">
        <f t="shared" si="3"/>
        <v>1</v>
      </c>
    </row>
    <row r="258" spans="1:13" ht="20.100000000000001" customHeight="1" x14ac:dyDescent="0.15">
      <c r="A258" s="1" t="s">
        <v>16269</v>
      </c>
      <c r="B258" s="1" t="s">
        <v>16279</v>
      </c>
      <c r="C258" s="1" t="s">
        <v>16280</v>
      </c>
      <c r="D258" s="1" t="s">
        <v>50</v>
      </c>
      <c r="E258" s="1" t="s">
        <v>51</v>
      </c>
      <c r="F258" s="1" t="s">
        <v>51</v>
      </c>
      <c r="G258" s="1" t="s">
        <v>82</v>
      </c>
      <c r="H258" s="1" t="s">
        <v>207</v>
      </c>
      <c r="I258" s="1" t="s">
        <v>84</v>
      </c>
      <c r="J258" s="1" t="s">
        <v>122</v>
      </c>
      <c r="K258" s="1" t="s">
        <v>26845</v>
      </c>
      <c r="L258" s="1"/>
      <c r="M258" s="20">
        <f t="shared" si="3"/>
        <v>1</v>
      </c>
    </row>
    <row r="259" spans="1:13" ht="20.100000000000001" customHeight="1" x14ac:dyDescent="0.15">
      <c r="A259" s="1" t="s">
        <v>16269</v>
      </c>
      <c r="B259" s="1" t="s">
        <v>16279</v>
      </c>
      <c r="C259" s="1" t="s">
        <v>16281</v>
      </c>
      <c r="D259" s="1" t="s">
        <v>50</v>
      </c>
      <c r="E259" s="1" t="s">
        <v>51</v>
      </c>
      <c r="F259" s="1" t="s">
        <v>51</v>
      </c>
      <c r="G259" s="1" t="s">
        <v>82</v>
      </c>
      <c r="H259" s="1" t="s">
        <v>207</v>
      </c>
      <c r="I259" s="1" t="s">
        <v>84</v>
      </c>
      <c r="J259" s="1" t="s">
        <v>122</v>
      </c>
      <c r="K259" s="1" t="s">
        <v>26846</v>
      </c>
      <c r="L259" s="1"/>
      <c r="M259" s="20">
        <f t="shared" si="3"/>
        <v>1</v>
      </c>
    </row>
    <row r="260" spans="1:13" ht="20.100000000000001" customHeight="1" x14ac:dyDescent="0.15">
      <c r="A260" s="1" t="s">
        <v>16269</v>
      </c>
      <c r="B260" s="1" t="s">
        <v>16279</v>
      </c>
      <c r="C260" s="1" t="s">
        <v>16282</v>
      </c>
      <c r="D260" s="1" t="s">
        <v>78</v>
      </c>
      <c r="E260" s="1" t="s">
        <v>51</v>
      </c>
      <c r="F260" s="1" t="s">
        <v>51</v>
      </c>
      <c r="G260" s="1" t="s">
        <v>82</v>
      </c>
      <c r="H260" s="1" t="s">
        <v>207</v>
      </c>
      <c r="I260" s="1" t="s">
        <v>84</v>
      </c>
      <c r="J260" s="1" t="s">
        <v>122</v>
      </c>
      <c r="K260" s="1" t="s">
        <v>16283</v>
      </c>
      <c r="L260" s="1"/>
      <c r="M260" s="20">
        <f t="shared" si="3"/>
        <v>1</v>
      </c>
    </row>
    <row r="261" spans="1:13" ht="20.100000000000001" customHeight="1" x14ac:dyDescent="0.15">
      <c r="A261" s="1" t="s">
        <v>16269</v>
      </c>
      <c r="B261" s="1" t="s">
        <v>16279</v>
      </c>
      <c r="C261" s="1" t="s">
        <v>16284</v>
      </c>
      <c r="D261" s="1" t="s">
        <v>78</v>
      </c>
      <c r="E261" s="1" t="s">
        <v>51</v>
      </c>
      <c r="F261" s="1" t="s">
        <v>51</v>
      </c>
      <c r="G261" s="1" t="s">
        <v>82</v>
      </c>
      <c r="H261" s="1" t="s">
        <v>207</v>
      </c>
      <c r="I261" s="1" t="s">
        <v>84</v>
      </c>
      <c r="J261" s="1" t="s">
        <v>122</v>
      </c>
      <c r="K261" s="1" t="s">
        <v>16285</v>
      </c>
      <c r="L261" s="1"/>
      <c r="M261" s="20">
        <f t="shared" si="3"/>
        <v>1</v>
      </c>
    </row>
    <row r="262" spans="1:13" ht="20.100000000000001" customHeight="1" x14ac:dyDescent="0.15">
      <c r="A262" s="1" t="s">
        <v>16269</v>
      </c>
      <c r="B262" s="1" t="s">
        <v>16279</v>
      </c>
      <c r="C262" s="1" t="s">
        <v>16286</v>
      </c>
      <c r="D262" s="1" t="s">
        <v>78</v>
      </c>
      <c r="E262" s="1" t="s">
        <v>51</v>
      </c>
      <c r="F262" s="1" t="s">
        <v>51</v>
      </c>
      <c r="G262" s="1" t="s">
        <v>82</v>
      </c>
      <c r="H262" s="1" t="s">
        <v>207</v>
      </c>
      <c r="I262" s="1" t="s">
        <v>84</v>
      </c>
      <c r="J262" s="1" t="s">
        <v>122</v>
      </c>
      <c r="K262" s="1" t="s">
        <v>16287</v>
      </c>
      <c r="L262" s="1"/>
      <c r="M262" s="20">
        <f t="shared" si="3"/>
        <v>1</v>
      </c>
    </row>
    <row r="263" spans="1:13" ht="20.100000000000001" customHeight="1" x14ac:dyDescent="0.15">
      <c r="A263" s="1" t="s">
        <v>16269</v>
      </c>
      <c r="B263" s="1" t="s">
        <v>16279</v>
      </c>
      <c r="C263" s="1" t="s">
        <v>16288</v>
      </c>
      <c r="D263" s="1" t="s">
        <v>78</v>
      </c>
      <c r="E263" s="1" t="s">
        <v>51</v>
      </c>
      <c r="F263" s="1" t="s">
        <v>51</v>
      </c>
      <c r="G263" s="1" t="s">
        <v>82</v>
      </c>
      <c r="H263" s="1" t="s">
        <v>207</v>
      </c>
      <c r="I263" s="1" t="s">
        <v>84</v>
      </c>
      <c r="J263" s="1" t="s">
        <v>122</v>
      </c>
      <c r="K263" s="1" t="s">
        <v>16289</v>
      </c>
      <c r="L263" s="1"/>
      <c r="M263" s="20">
        <f t="shared" si="3"/>
        <v>1</v>
      </c>
    </row>
    <row r="264" spans="1:13" ht="20.100000000000001" customHeight="1" x14ac:dyDescent="0.15">
      <c r="A264" s="1" t="s">
        <v>16269</v>
      </c>
      <c r="B264" s="1" t="s">
        <v>16290</v>
      </c>
      <c r="C264" s="1" t="s">
        <v>16291</v>
      </c>
      <c r="D264" s="1" t="s">
        <v>50</v>
      </c>
      <c r="E264" s="1" t="s">
        <v>51</v>
      </c>
      <c r="F264" s="1" t="s">
        <v>51</v>
      </c>
      <c r="G264" s="1" t="s">
        <v>82</v>
      </c>
      <c r="H264" s="1" t="s">
        <v>207</v>
      </c>
      <c r="I264" s="1" t="s">
        <v>84</v>
      </c>
      <c r="J264" s="1" t="s">
        <v>122</v>
      </c>
      <c r="K264" s="1" t="s">
        <v>26847</v>
      </c>
      <c r="L264" s="1"/>
      <c r="M264" s="20">
        <f t="shared" ref="M264:M327" si="4">IF(F264="○",1,0)</f>
        <v>1</v>
      </c>
    </row>
    <row r="265" spans="1:13" ht="20.100000000000001" customHeight="1" x14ac:dyDescent="0.15">
      <c r="A265" s="1" t="s">
        <v>16269</v>
      </c>
      <c r="B265" s="1" t="s">
        <v>16292</v>
      </c>
      <c r="C265" s="1" t="s">
        <v>16293</v>
      </c>
      <c r="D265" s="1" t="s">
        <v>50</v>
      </c>
      <c r="E265" s="1" t="s">
        <v>51</v>
      </c>
      <c r="F265" s="1" t="s">
        <v>51</v>
      </c>
      <c r="G265" s="1" t="s">
        <v>82</v>
      </c>
      <c r="H265" s="1" t="s">
        <v>207</v>
      </c>
      <c r="I265" s="1" t="s">
        <v>84</v>
      </c>
      <c r="J265" s="1" t="s">
        <v>122</v>
      </c>
      <c r="K265" s="1" t="s">
        <v>26848</v>
      </c>
      <c r="L265" s="1"/>
      <c r="M265" s="20">
        <f t="shared" si="4"/>
        <v>1</v>
      </c>
    </row>
    <row r="266" spans="1:13" ht="20.100000000000001" customHeight="1" x14ac:dyDescent="0.15">
      <c r="A266" s="1" t="s">
        <v>16269</v>
      </c>
      <c r="B266" s="1" t="s">
        <v>16292</v>
      </c>
      <c r="C266" s="1" t="s">
        <v>16294</v>
      </c>
      <c r="D266" s="1" t="s">
        <v>78</v>
      </c>
      <c r="E266" s="1" t="s">
        <v>51</v>
      </c>
      <c r="F266" s="1" t="s">
        <v>51</v>
      </c>
      <c r="G266" s="1" t="s">
        <v>82</v>
      </c>
      <c r="H266" s="1" t="s">
        <v>207</v>
      </c>
      <c r="I266" s="1" t="s">
        <v>84</v>
      </c>
      <c r="J266" s="1" t="s">
        <v>122</v>
      </c>
      <c r="K266" s="1" t="s">
        <v>16295</v>
      </c>
      <c r="L266" s="1"/>
      <c r="M266" s="20">
        <f t="shared" si="4"/>
        <v>1</v>
      </c>
    </row>
    <row r="267" spans="1:13" ht="20.100000000000001" customHeight="1" x14ac:dyDescent="0.15">
      <c r="A267" s="1" t="s">
        <v>16269</v>
      </c>
      <c r="B267" s="1" t="s">
        <v>16292</v>
      </c>
      <c r="C267" s="1" t="s">
        <v>16296</v>
      </c>
      <c r="D267" s="1" t="s">
        <v>849</v>
      </c>
      <c r="E267" s="1" t="s">
        <v>51</v>
      </c>
      <c r="F267" s="1" t="s">
        <v>26832</v>
      </c>
      <c r="G267" s="1" t="s">
        <v>82</v>
      </c>
      <c r="H267" s="1" t="s">
        <v>446</v>
      </c>
      <c r="I267" s="1" t="s">
        <v>84</v>
      </c>
      <c r="J267" s="1" t="s">
        <v>96</v>
      </c>
      <c r="K267" s="1" t="s">
        <v>16297</v>
      </c>
      <c r="L267" s="1"/>
      <c r="M267" s="20">
        <f t="shared" si="4"/>
        <v>0</v>
      </c>
    </row>
    <row r="268" spans="1:13" ht="20.100000000000001" customHeight="1" x14ac:dyDescent="0.15">
      <c r="A268" s="1" t="s">
        <v>16269</v>
      </c>
      <c r="B268" s="1" t="s">
        <v>16298</v>
      </c>
      <c r="C268" s="1" t="s">
        <v>16299</v>
      </c>
      <c r="D268" s="1" t="s">
        <v>50</v>
      </c>
      <c r="E268" s="1" t="s">
        <v>51</v>
      </c>
      <c r="F268" s="1" t="s">
        <v>51</v>
      </c>
      <c r="G268" s="1" t="s">
        <v>82</v>
      </c>
      <c r="H268" s="1" t="s">
        <v>207</v>
      </c>
      <c r="I268" s="1" t="s">
        <v>84</v>
      </c>
      <c r="J268" s="1" t="s">
        <v>122</v>
      </c>
      <c r="K268" s="1" t="s">
        <v>16300</v>
      </c>
      <c r="L268" s="1"/>
      <c r="M268" s="20">
        <f t="shared" si="4"/>
        <v>1</v>
      </c>
    </row>
    <row r="269" spans="1:13" ht="20.100000000000001" customHeight="1" x14ac:dyDescent="0.15">
      <c r="A269" s="1" t="s">
        <v>16269</v>
      </c>
      <c r="B269" s="1" t="s">
        <v>16301</v>
      </c>
      <c r="C269" s="1" t="s">
        <v>16302</v>
      </c>
      <c r="D269" s="1" t="s">
        <v>78</v>
      </c>
      <c r="E269" s="1" t="s">
        <v>51</v>
      </c>
      <c r="F269" s="1" t="s">
        <v>179</v>
      </c>
      <c r="G269" s="1" t="s">
        <v>82</v>
      </c>
      <c r="H269" s="1" t="s">
        <v>212</v>
      </c>
      <c r="I269" s="1" t="s">
        <v>84</v>
      </c>
      <c r="J269" s="1" t="s">
        <v>122</v>
      </c>
      <c r="K269" s="1" t="s">
        <v>16303</v>
      </c>
      <c r="L269" s="1"/>
      <c r="M269" s="20">
        <f t="shared" si="4"/>
        <v>0</v>
      </c>
    </row>
    <row r="270" spans="1:13" ht="20.100000000000001" customHeight="1" x14ac:dyDescent="0.15">
      <c r="A270" s="1" t="s">
        <v>16269</v>
      </c>
      <c r="B270" s="1" t="s">
        <v>16304</v>
      </c>
      <c r="C270" s="1" t="s">
        <v>16305</v>
      </c>
      <c r="D270" s="1" t="s">
        <v>50</v>
      </c>
      <c r="E270" s="1" t="s">
        <v>51</v>
      </c>
      <c r="F270" s="1" t="s">
        <v>51</v>
      </c>
      <c r="G270" s="1" t="s">
        <v>82</v>
      </c>
      <c r="H270" s="1" t="s">
        <v>207</v>
      </c>
      <c r="I270" s="1" t="s">
        <v>84</v>
      </c>
      <c r="J270" s="1" t="s">
        <v>122</v>
      </c>
      <c r="K270" s="1" t="s">
        <v>26849</v>
      </c>
      <c r="L270" s="1"/>
      <c r="M270" s="20">
        <f t="shared" si="4"/>
        <v>1</v>
      </c>
    </row>
    <row r="271" spans="1:13" ht="20.100000000000001" customHeight="1" x14ac:dyDescent="0.15">
      <c r="A271" s="1" t="s">
        <v>16269</v>
      </c>
      <c r="B271" s="1" t="s">
        <v>16304</v>
      </c>
      <c r="C271" s="1" t="s">
        <v>16306</v>
      </c>
      <c r="D271" s="1" t="s">
        <v>50</v>
      </c>
      <c r="E271" s="1" t="s">
        <v>51</v>
      </c>
      <c r="F271" s="1" t="s">
        <v>51</v>
      </c>
      <c r="G271" s="1" t="s">
        <v>82</v>
      </c>
      <c r="H271" s="1" t="s">
        <v>207</v>
      </c>
      <c r="I271" s="1" t="s">
        <v>84</v>
      </c>
      <c r="J271" s="1" t="s">
        <v>122</v>
      </c>
      <c r="K271" s="1" t="s">
        <v>26850</v>
      </c>
      <c r="L271" s="1"/>
      <c r="M271" s="20">
        <f t="shared" si="4"/>
        <v>1</v>
      </c>
    </row>
    <row r="272" spans="1:13" ht="20.100000000000001" customHeight="1" x14ac:dyDescent="0.15">
      <c r="A272" s="1" t="s">
        <v>16269</v>
      </c>
      <c r="B272" s="1" t="s">
        <v>16304</v>
      </c>
      <c r="C272" s="1" t="s">
        <v>16307</v>
      </c>
      <c r="D272" s="1" t="s">
        <v>78</v>
      </c>
      <c r="E272" s="1" t="s">
        <v>51</v>
      </c>
      <c r="F272" s="1" t="s">
        <v>179</v>
      </c>
      <c r="G272" s="1" t="s">
        <v>82</v>
      </c>
      <c r="H272" s="1" t="s">
        <v>1151</v>
      </c>
      <c r="I272" s="1" t="s">
        <v>84</v>
      </c>
      <c r="J272" s="1" t="s">
        <v>130</v>
      </c>
      <c r="K272" s="1" t="s">
        <v>16308</v>
      </c>
      <c r="L272" s="1"/>
      <c r="M272" s="20">
        <f t="shared" si="4"/>
        <v>0</v>
      </c>
    </row>
    <row r="273" spans="1:13" ht="20.100000000000001" customHeight="1" x14ac:dyDescent="0.15">
      <c r="A273" s="1" t="s">
        <v>16269</v>
      </c>
      <c r="B273" s="1" t="s">
        <v>16304</v>
      </c>
      <c r="C273" s="1" t="s">
        <v>16309</v>
      </c>
      <c r="D273" s="1" t="s">
        <v>78</v>
      </c>
      <c r="E273" s="1" t="s">
        <v>51</v>
      </c>
      <c r="F273" s="1" t="s">
        <v>51</v>
      </c>
      <c r="G273" s="1" t="s">
        <v>82</v>
      </c>
      <c r="H273" s="1" t="s">
        <v>207</v>
      </c>
      <c r="I273" s="1" t="s">
        <v>84</v>
      </c>
      <c r="J273" s="1" t="s">
        <v>122</v>
      </c>
      <c r="K273" s="1" t="s">
        <v>16310</v>
      </c>
      <c r="L273" s="1"/>
      <c r="M273" s="20">
        <f t="shared" si="4"/>
        <v>1</v>
      </c>
    </row>
    <row r="274" spans="1:13" ht="20.100000000000001" customHeight="1" x14ac:dyDescent="0.15">
      <c r="A274" s="1" t="s">
        <v>16269</v>
      </c>
      <c r="B274" s="1" t="s">
        <v>16311</v>
      </c>
      <c r="C274" s="1" t="s">
        <v>16312</v>
      </c>
      <c r="D274" s="1" t="s">
        <v>50</v>
      </c>
      <c r="E274" s="1" t="s">
        <v>51</v>
      </c>
      <c r="F274" s="1" t="s">
        <v>51</v>
      </c>
      <c r="G274" s="1" t="s">
        <v>82</v>
      </c>
      <c r="H274" s="1" t="s">
        <v>207</v>
      </c>
      <c r="I274" s="1" t="s">
        <v>84</v>
      </c>
      <c r="J274" s="1" t="s">
        <v>122</v>
      </c>
      <c r="K274" s="1" t="s">
        <v>26851</v>
      </c>
      <c r="L274" s="1"/>
      <c r="M274" s="20">
        <f t="shared" si="4"/>
        <v>1</v>
      </c>
    </row>
    <row r="275" spans="1:13" ht="20.100000000000001" customHeight="1" x14ac:dyDescent="0.15">
      <c r="A275" s="1" t="s">
        <v>16269</v>
      </c>
      <c r="B275" s="1" t="s">
        <v>16313</v>
      </c>
      <c r="C275" s="1" t="s">
        <v>16314</v>
      </c>
      <c r="D275" s="1" t="s">
        <v>50</v>
      </c>
      <c r="E275" s="1" t="s">
        <v>51</v>
      </c>
      <c r="F275" s="1" t="s">
        <v>51</v>
      </c>
      <c r="G275" s="1" t="s">
        <v>82</v>
      </c>
      <c r="H275" s="1" t="s">
        <v>207</v>
      </c>
      <c r="I275" s="1" t="s">
        <v>84</v>
      </c>
      <c r="J275" s="1" t="s">
        <v>122</v>
      </c>
      <c r="K275" s="1" t="s">
        <v>26852</v>
      </c>
      <c r="L275" s="1"/>
      <c r="M275" s="20">
        <f t="shared" si="4"/>
        <v>1</v>
      </c>
    </row>
    <row r="276" spans="1:13" ht="20.100000000000001" customHeight="1" x14ac:dyDescent="0.15">
      <c r="A276" s="1" t="s">
        <v>16269</v>
      </c>
      <c r="B276" s="1" t="s">
        <v>16315</v>
      </c>
      <c r="C276" s="1" t="s">
        <v>16316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15518</v>
      </c>
      <c r="K276" s="1" t="s">
        <v>16317</v>
      </c>
      <c r="L276" s="1"/>
      <c r="M276" s="20">
        <f t="shared" si="4"/>
        <v>1</v>
      </c>
    </row>
    <row r="277" spans="1:13" ht="20.100000000000001" customHeight="1" x14ac:dyDescent="0.15">
      <c r="A277" s="1" t="s">
        <v>16269</v>
      </c>
      <c r="B277" s="1" t="s">
        <v>16315</v>
      </c>
      <c r="C277" s="1" t="s">
        <v>16318</v>
      </c>
      <c r="D277" s="1" t="s">
        <v>78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15518</v>
      </c>
      <c r="K277" s="1" t="s">
        <v>16319</v>
      </c>
      <c r="L277" s="1"/>
      <c r="M277" s="20">
        <f t="shared" si="4"/>
        <v>1</v>
      </c>
    </row>
    <row r="278" spans="1:13" ht="20.100000000000001" customHeight="1" x14ac:dyDescent="0.15">
      <c r="A278" s="1" t="s">
        <v>16269</v>
      </c>
      <c r="B278" s="1" t="s">
        <v>16315</v>
      </c>
      <c r="C278" s="1" t="s">
        <v>16320</v>
      </c>
      <c r="D278" s="1" t="s">
        <v>78</v>
      </c>
      <c r="E278" s="1" t="s">
        <v>51</v>
      </c>
      <c r="F278" s="1" t="s">
        <v>179</v>
      </c>
      <c r="G278" s="1" t="s">
        <v>82</v>
      </c>
      <c r="H278" s="1" t="s">
        <v>2234</v>
      </c>
      <c r="I278" s="1" t="s">
        <v>84</v>
      </c>
      <c r="J278" s="1" t="s">
        <v>7191</v>
      </c>
      <c r="K278" s="1" t="s">
        <v>16321</v>
      </c>
      <c r="L278" s="1"/>
      <c r="M278" s="20">
        <f t="shared" si="4"/>
        <v>0</v>
      </c>
    </row>
    <row r="279" spans="1:13" ht="20.100000000000001" customHeight="1" x14ac:dyDescent="0.15">
      <c r="A279" s="1" t="s">
        <v>16269</v>
      </c>
      <c r="B279" s="1" t="s">
        <v>16315</v>
      </c>
      <c r="C279" s="1" t="s">
        <v>16322</v>
      </c>
      <c r="D279" s="1" t="s">
        <v>78</v>
      </c>
      <c r="E279" s="1" t="s">
        <v>51</v>
      </c>
      <c r="F279" s="1" t="s">
        <v>51</v>
      </c>
      <c r="G279" s="1" t="s">
        <v>52</v>
      </c>
      <c r="H279" s="1" t="s">
        <v>121</v>
      </c>
      <c r="I279" s="1" t="s">
        <v>84</v>
      </c>
      <c r="J279" s="1" t="s">
        <v>15518</v>
      </c>
      <c r="K279" s="1" t="s">
        <v>16323</v>
      </c>
      <c r="L279" s="1"/>
      <c r="M279" s="20">
        <f t="shared" si="4"/>
        <v>1</v>
      </c>
    </row>
    <row r="280" spans="1:13" ht="20.100000000000001" customHeight="1" x14ac:dyDescent="0.15">
      <c r="A280" s="1" t="s">
        <v>16269</v>
      </c>
      <c r="B280" s="1" t="s">
        <v>6478</v>
      </c>
      <c r="C280" s="1" t="s">
        <v>16324</v>
      </c>
      <c r="D280" s="1" t="s">
        <v>50</v>
      </c>
      <c r="E280" s="1" t="s">
        <v>51</v>
      </c>
      <c r="F280" s="1" t="s">
        <v>51</v>
      </c>
      <c r="G280" s="1" t="s">
        <v>82</v>
      </c>
      <c r="H280" s="1" t="s">
        <v>207</v>
      </c>
      <c r="I280" s="1" t="s">
        <v>84</v>
      </c>
      <c r="J280" s="1" t="s">
        <v>122</v>
      </c>
      <c r="K280" s="1" t="s">
        <v>26853</v>
      </c>
      <c r="L280" s="1"/>
      <c r="M280" s="20">
        <f t="shared" si="4"/>
        <v>1</v>
      </c>
    </row>
    <row r="281" spans="1:13" ht="39.950000000000003" customHeight="1" x14ac:dyDescent="0.15">
      <c r="A281" s="82" t="s">
        <v>27007</v>
      </c>
      <c r="B281" s="82" t="s">
        <v>27158</v>
      </c>
      <c r="C281" s="1" t="s">
        <v>16325</v>
      </c>
      <c r="D281" s="1" t="s">
        <v>849</v>
      </c>
      <c r="E281" s="1" t="s">
        <v>51</v>
      </c>
      <c r="F281" s="1" t="s">
        <v>26832</v>
      </c>
      <c r="G281" s="1" t="s">
        <v>82</v>
      </c>
      <c r="H281" s="1" t="s">
        <v>446</v>
      </c>
      <c r="I281" s="1" t="s">
        <v>84</v>
      </c>
      <c r="J281" s="1" t="s">
        <v>96</v>
      </c>
      <c r="K281" s="1" t="s">
        <v>16326</v>
      </c>
      <c r="L281" s="83" t="s">
        <v>27008</v>
      </c>
      <c r="M281" s="20">
        <f t="shared" si="4"/>
        <v>0</v>
      </c>
    </row>
    <row r="282" spans="1:13" ht="20.100000000000001" customHeight="1" x14ac:dyDescent="0.15">
      <c r="A282" s="1" t="s">
        <v>16269</v>
      </c>
      <c r="B282" s="1" t="s">
        <v>5841</v>
      </c>
      <c r="C282" s="1" t="s">
        <v>16327</v>
      </c>
      <c r="D282" s="1" t="s">
        <v>50</v>
      </c>
      <c r="E282" s="1" t="s">
        <v>51</v>
      </c>
      <c r="F282" s="1" t="s">
        <v>51</v>
      </c>
      <c r="G282" s="1" t="s">
        <v>82</v>
      </c>
      <c r="H282" s="1" t="s">
        <v>207</v>
      </c>
      <c r="I282" s="1" t="s">
        <v>84</v>
      </c>
      <c r="J282" s="1" t="s">
        <v>122</v>
      </c>
      <c r="K282" s="1" t="s">
        <v>16328</v>
      </c>
      <c r="L282" s="1"/>
      <c r="M282" s="20">
        <f t="shared" si="4"/>
        <v>1</v>
      </c>
    </row>
    <row r="283" spans="1:13" ht="20.100000000000001" customHeight="1" x14ac:dyDescent="0.15">
      <c r="A283" s="1" t="s">
        <v>16269</v>
      </c>
      <c r="B283" s="1" t="s">
        <v>5841</v>
      </c>
      <c r="C283" s="1" t="s">
        <v>16329</v>
      </c>
      <c r="D283" s="1" t="s">
        <v>50</v>
      </c>
      <c r="E283" s="1" t="s">
        <v>51</v>
      </c>
      <c r="F283" s="1" t="s">
        <v>51</v>
      </c>
      <c r="G283" s="1" t="s">
        <v>82</v>
      </c>
      <c r="H283" s="1" t="s">
        <v>207</v>
      </c>
      <c r="I283" s="1" t="s">
        <v>84</v>
      </c>
      <c r="J283" s="1" t="s">
        <v>122</v>
      </c>
      <c r="K283" s="1" t="s">
        <v>16330</v>
      </c>
      <c r="L283" s="1"/>
      <c r="M283" s="20">
        <f t="shared" si="4"/>
        <v>1</v>
      </c>
    </row>
    <row r="284" spans="1:13" ht="20.100000000000001" customHeight="1" x14ac:dyDescent="0.15">
      <c r="A284" s="1" t="s">
        <v>16269</v>
      </c>
      <c r="B284" s="1" t="s">
        <v>5841</v>
      </c>
      <c r="C284" s="1" t="s">
        <v>16331</v>
      </c>
      <c r="D284" s="1" t="s">
        <v>78</v>
      </c>
      <c r="E284" s="1" t="s">
        <v>51</v>
      </c>
      <c r="F284" s="1" t="s">
        <v>179</v>
      </c>
      <c r="G284" s="1" t="s">
        <v>82</v>
      </c>
      <c r="H284" s="1" t="s">
        <v>2234</v>
      </c>
      <c r="I284" s="1" t="s">
        <v>84</v>
      </c>
      <c r="J284" s="1" t="s">
        <v>7191</v>
      </c>
      <c r="K284" s="1" t="s">
        <v>16332</v>
      </c>
      <c r="L284" s="1"/>
      <c r="M284" s="20">
        <f t="shared" si="4"/>
        <v>0</v>
      </c>
    </row>
    <row r="285" spans="1:13" ht="20.100000000000001" customHeight="1" x14ac:dyDescent="0.15">
      <c r="A285" s="1" t="s">
        <v>16269</v>
      </c>
      <c r="B285" s="1" t="s">
        <v>5841</v>
      </c>
      <c r="C285" s="1" t="s">
        <v>16333</v>
      </c>
      <c r="D285" s="1" t="s">
        <v>78</v>
      </c>
      <c r="E285" s="1" t="s">
        <v>51</v>
      </c>
      <c r="F285" s="1" t="s">
        <v>51</v>
      </c>
      <c r="G285" s="1" t="s">
        <v>82</v>
      </c>
      <c r="H285" s="1" t="s">
        <v>207</v>
      </c>
      <c r="I285" s="1" t="s">
        <v>84</v>
      </c>
      <c r="J285" s="1" t="s">
        <v>122</v>
      </c>
      <c r="K285" s="1" t="s">
        <v>16334</v>
      </c>
      <c r="L285" s="1"/>
      <c r="M285" s="20">
        <f t="shared" si="4"/>
        <v>1</v>
      </c>
    </row>
    <row r="286" spans="1:13" ht="20.100000000000001" customHeight="1" x14ac:dyDescent="0.15">
      <c r="A286" s="1" t="s">
        <v>16269</v>
      </c>
      <c r="B286" s="1" t="s">
        <v>5841</v>
      </c>
      <c r="C286" s="1" t="s">
        <v>16335</v>
      </c>
      <c r="D286" s="1" t="s">
        <v>78</v>
      </c>
      <c r="E286" s="1" t="s">
        <v>51</v>
      </c>
      <c r="F286" s="1" t="s">
        <v>51</v>
      </c>
      <c r="G286" s="1" t="s">
        <v>82</v>
      </c>
      <c r="H286" s="1" t="s">
        <v>207</v>
      </c>
      <c r="I286" s="1" t="s">
        <v>84</v>
      </c>
      <c r="J286" s="1" t="s">
        <v>122</v>
      </c>
      <c r="K286" s="1" t="s">
        <v>16336</v>
      </c>
      <c r="L286" s="1"/>
      <c r="M286" s="20">
        <f t="shared" si="4"/>
        <v>1</v>
      </c>
    </row>
    <row r="287" spans="1:13" ht="20.100000000000001" customHeight="1" x14ac:dyDescent="0.15">
      <c r="A287" s="1" t="s">
        <v>16269</v>
      </c>
      <c r="B287" s="1" t="s">
        <v>5841</v>
      </c>
      <c r="C287" s="1" t="s">
        <v>16337</v>
      </c>
      <c r="D287" s="1" t="s">
        <v>78</v>
      </c>
      <c r="E287" s="1" t="s">
        <v>51</v>
      </c>
      <c r="F287" s="1" t="s">
        <v>51</v>
      </c>
      <c r="G287" s="1" t="s">
        <v>82</v>
      </c>
      <c r="H287" s="1" t="s">
        <v>207</v>
      </c>
      <c r="I287" s="1" t="s">
        <v>84</v>
      </c>
      <c r="J287" s="1" t="s">
        <v>122</v>
      </c>
      <c r="K287" s="1" t="s">
        <v>16338</v>
      </c>
      <c r="L287" s="1"/>
      <c r="M287" s="20">
        <f t="shared" si="4"/>
        <v>1</v>
      </c>
    </row>
    <row r="288" spans="1:13" ht="20.100000000000001" customHeight="1" x14ac:dyDescent="0.15">
      <c r="A288" s="1" t="s">
        <v>16269</v>
      </c>
      <c r="B288" s="1" t="s">
        <v>5841</v>
      </c>
      <c r="C288" s="1" t="s">
        <v>16339</v>
      </c>
      <c r="D288" s="1" t="s">
        <v>78</v>
      </c>
      <c r="E288" s="1" t="s">
        <v>51</v>
      </c>
      <c r="F288" s="1" t="s">
        <v>179</v>
      </c>
      <c r="G288" s="1" t="s">
        <v>82</v>
      </c>
      <c r="H288" s="1" t="s">
        <v>83</v>
      </c>
      <c r="I288" s="1" t="s">
        <v>84</v>
      </c>
      <c r="J288" s="1" t="s">
        <v>1137</v>
      </c>
      <c r="K288" s="1" t="s">
        <v>16340</v>
      </c>
      <c r="L288" s="1"/>
      <c r="M288" s="20">
        <f t="shared" si="4"/>
        <v>0</v>
      </c>
    </row>
    <row r="289" spans="1:13" ht="20.100000000000001" customHeight="1" x14ac:dyDescent="0.15">
      <c r="A289" s="1" t="s">
        <v>16269</v>
      </c>
      <c r="B289" s="1" t="s">
        <v>5841</v>
      </c>
      <c r="C289" s="1" t="s">
        <v>16341</v>
      </c>
      <c r="D289" s="1" t="s">
        <v>78</v>
      </c>
      <c r="E289" s="1" t="s">
        <v>51</v>
      </c>
      <c r="F289" s="1" t="s">
        <v>179</v>
      </c>
      <c r="G289" s="1" t="s">
        <v>82</v>
      </c>
      <c r="H289" s="1" t="s">
        <v>83</v>
      </c>
      <c r="I289" s="1" t="s">
        <v>84</v>
      </c>
      <c r="J289" s="1" t="s">
        <v>1137</v>
      </c>
      <c r="K289" s="1" t="s">
        <v>16342</v>
      </c>
      <c r="L289" s="1"/>
      <c r="M289" s="20">
        <f t="shared" si="4"/>
        <v>0</v>
      </c>
    </row>
    <row r="290" spans="1:13" ht="20.100000000000001" customHeight="1" x14ac:dyDescent="0.15">
      <c r="A290" s="1" t="s">
        <v>16269</v>
      </c>
      <c r="B290" s="1" t="s">
        <v>16343</v>
      </c>
      <c r="C290" s="1" t="s">
        <v>16344</v>
      </c>
      <c r="D290" s="1" t="s">
        <v>78</v>
      </c>
      <c r="E290" s="1" t="s">
        <v>51</v>
      </c>
      <c r="F290" s="1" t="s">
        <v>26829</v>
      </c>
      <c r="G290" s="1" t="s">
        <v>82</v>
      </c>
      <c r="H290" s="1" t="s">
        <v>83</v>
      </c>
      <c r="I290" s="1" t="s">
        <v>84</v>
      </c>
      <c r="J290" s="1" t="s">
        <v>1137</v>
      </c>
      <c r="K290" s="1" t="s">
        <v>16345</v>
      </c>
      <c r="L290" s="1"/>
      <c r="M290" s="20">
        <f t="shared" si="4"/>
        <v>0</v>
      </c>
    </row>
    <row r="291" spans="1:13" ht="20.100000000000001" customHeight="1" x14ac:dyDescent="0.15">
      <c r="A291" s="1" t="s">
        <v>16269</v>
      </c>
      <c r="B291" s="1" t="s">
        <v>16346</v>
      </c>
      <c r="C291" s="1" t="s">
        <v>16347</v>
      </c>
      <c r="D291" s="1" t="s">
        <v>50</v>
      </c>
      <c r="E291" s="1" t="s">
        <v>51</v>
      </c>
      <c r="F291" s="1" t="s">
        <v>51</v>
      </c>
      <c r="G291" s="1" t="s">
        <v>82</v>
      </c>
      <c r="H291" s="1" t="s">
        <v>207</v>
      </c>
      <c r="I291" s="1" t="s">
        <v>84</v>
      </c>
      <c r="J291" s="1" t="s">
        <v>122</v>
      </c>
      <c r="K291" s="1" t="s">
        <v>26854</v>
      </c>
      <c r="L291" s="1"/>
      <c r="M291" s="20">
        <f t="shared" si="4"/>
        <v>1</v>
      </c>
    </row>
    <row r="292" spans="1:13" ht="20.100000000000001" customHeight="1" x14ac:dyDescent="0.15">
      <c r="A292" s="1" t="s">
        <v>16269</v>
      </c>
      <c r="B292" s="1" t="s">
        <v>16346</v>
      </c>
      <c r="C292" s="1" t="s">
        <v>16348</v>
      </c>
      <c r="D292" s="1" t="s">
        <v>78</v>
      </c>
      <c r="E292" s="1" t="s">
        <v>51</v>
      </c>
      <c r="F292" s="1" t="s">
        <v>179</v>
      </c>
      <c r="G292" s="1" t="s">
        <v>82</v>
      </c>
      <c r="H292" s="1" t="s">
        <v>83</v>
      </c>
      <c r="I292" s="1" t="s">
        <v>84</v>
      </c>
      <c r="J292" s="1" t="s">
        <v>1137</v>
      </c>
      <c r="K292" s="1" t="s">
        <v>16349</v>
      </c>
      <c r="L292" s="1"/>
      <c r="M292" s="20">
        <f t="shared" si="4"/>
        <v>0</v>
      </c>
    </row>
    <row r="293" spans="1:13" ht="20.100000000000001" customHeight="1" x14ac:dyDescent="0.15">
      <c r="A293" s="1" t="s">
        <v>16269</v>
      </c>
      <c r="B293" s="1" t="s">
        <v>16350</v>
      </c>
      <c r="C293" s="1" t="s">
        <v>16351</v>
      </c>
      <c r="D293" s="1" t="s">
        <v>50</v>
      </c>
      <c r="E293" s="1" t="s">
        <v>51</v>
      </c>
      <c r="F293" s="1" t="s">
        <v>51</v>
      </c>
      <c r="G293" s="1" t="s">
        <v>82</v>
      </c>
      <c r="H293" s="1" t="s">
        <v>207</v>
      </c>
      <c r="I293" s="1" t="s">
        <v>84</v>
      </c>
      <c r="J293" s="1" t="s">
        <v>122</v>
      </c>
      <c r="K293" s="1" t="s">
        <v>16352</v>
      </c>
      <c r="L293" s="1"/>
      <c r="M293" s="20">
        <f t="shared" si="4"/>
        <v>1</v>
      </c>
    </row>
    <row r="294" spans="1:13" ht="20.100000000000001" customHeight="1" x14ac:dyDescent="0.15">
      <c r="A294" s="1" t="s">
        <v>16269</v>
      </c>
      <c r="B294" s="1" t="s">
        <v>16350</v>
      </c>
      <c r="C294" s="1" t="s">
        <v>16353</v>
      </c>
      <c r="D294" s="1" t="s">
        <v>50</v>
      </c>
      <c r="E294" s="1" t="s">
        <v>51</v>
      </c>
      <c r="F294" s="1" t="s">
        <v>51</v>
      </c>
      <c r="G294" s="1" t="s">
        <v>82</v>
      </c>
      <c r="H294" s="1" t="s">
        <v>207</v>
      </c>
      <c r="I294" s="1" t="s">
        <v>84</v>
      </c>
      <c r="J294" s="1" t="s">
        <v>122</v>
      </c>
      <c r="K294" s="1" t="s">
        <v>16354</v>
      </c>
      <c r="L294" s="1"/>
      <c r="M294" s="20">
        <f t="shared" si="4"/>
        <v>1</v>
      </c>
    </row>
    <row r="295" spans="1:13" ht="20.100000000000001" customHeight="1" x14ac:dyDescent="0.15">
      <c r="A295" s="1" t="s">
        <v>16269</v>
      </c>
      <c r="B295" s="1" t="s">
        <v>16350</v>
      </c>
      <c r="C295" s="1" t="s">
        <v>16355</v>
      </c>
      <c r="D295" s="1" t="s">
        <v>78</v>
      </c>
      <c r="E295" s="1" t="s">
        <v>51</v>
      </c>
      <c r="F295" s="1" t="s">
        <v>51</v>
      </c>
      <c r="G295" s="1" t="s">
        <v>82</v>
      </c>
      <c r="H295" s="1" t="s">
        <v>207</v>
      </c>
      <c r="I295" s="1" t="s">
        <v>84</v>
      </c>
      <c r="J295" s="1" t="s">
        <v>122</v>
      </c>
      <c r="K295" s="1" t="s">
        <v>16356</v>
      </c>
      <c r="L295" s="1"/>
      <c r="M295" s="20">
        <f t="shared" si="4"/>
        <v>1</v>
      </c>
    </row>
    <row r="296" spans="1:13" ht="20.100000000000001" customHeight="1" x14ac:dyDescent="0.15">
      <c r="A296" s="1" t="s">
        <v>16269</v>
      </c>
      <c r="B296" s="1" t="s">
        <v>16350</v>
      </c>
      <c r="C296" s="1" t="s">
        <v>16357</v>
      </c>
      <c r="D296" s="1" t="s">
        <v>78</v>
      </c>
      <c r="E296" s="1" t="s">
        <v>51</v>
      </c>
      <c r="F296" s="1" t="s">
        <v>51</v>
      </c>
      <c r="G296" s="1" t="s">
        <v>82</v>
      </c>
      <c r="H296" s="1" t="s">
        <v>207</v>
      </c>
      <c r="I296" s="1" t="s">
        <v>84</v>
      </c>
      <c r="J296" s="1" t="s">
        <v>122</v>
      </c>
      <c r="K296" s="1" t="s">
        <v>16358</v>
      </c>
      <c r="L296" s="1"/>
      <c r="M296" s="20">
        <f t="shared" si="4"/>
        <v>1</v>
      </c>
    </row>
    <row r="297" spans="1:13" ht="20.100000000000001" customHeight="1" x14ac:dyDescent="0.15">
      <c r="A297" s="1" t="s">
        <v>16269</v>
      </c>
      <c r="B297" s="1" t="s">
        <v>16350</v>
      </c>
      <c r="C297" s="1" t="s">
        <v>16359</v>
      </c>
      <c r="D297" s="1" t="s">
        <v>78</v>
      </c>
      <c r="E297" s="1" t="s">
        <v>51</v>
      </c>
      <c r="F297" s="1" t="s">
        <v>51</v>
      </c>
      <c r="G297" s="1" t="s">
        <v>82</v>
      </c>
      <c r="H297" s="1" t="s">
        <v>207</v>
      </c>
      <c r="I297" s="1" t="s">
        <v>84</v>
      </c>
      <c r="J297" s="1" t="s">
        <v>122</v>
      </c>
      <c r="K297" s="1" t="s">
        <v>16360</v>
      </c>
      <c r="L297" s="1"/>
      <c r="M297" s="20">
        <f t="shared" si="4"/>
        <v>1</v>
      </c>
    </row>
    <row r="298" spans="1:13" ht="20.100000000000001" customHeight="1" x14ac:dyDescent="0.15">
      <c r="A298" s="1" t="s">
        <v>16269</v>
      </c>
      <c r="B298" s="1" t="s">
        <v>16361</v>
      </c>
      <c r="C298" s="1" t="s">
        <v>16362</v>
      </c>
      <c r="D298" s="1" t="s">
        <v>50</v>
      </c>
      <c r="E298" s="1" t="s">
        <v>51</v>
      </c>
      <c r="F298" s="1" t="s">
        <v>51</v>
      </c>
      <c r="G298" s="1" t="s">
        <v>82</v>
      </c>
      <c r="H298" s="1" t="s">
        <v>207</v>
      </c>
      <c r="I298" s="1" t="s">
        <v>84</v>
      </c>
      <c r="J298" s="1" t="s">
        <v>122</v>
      </c>
      <c r="K298" s="1" t="s">
        <v>16363</v>
      </c>
      <c r="L298" s="1"/>
      <c r="M298" s="20">
        <f t="shared" si="4"/>
        <v>1</v>
      </c>
    </row>
    <row r="299" spans="1:13" ht="20.100000000000001" customHeight="1" x14ac:dyDescent="0.15">
      <c r="A299" s="1" t="s">
        <v>16269</v>
      </c>
      <c r="B299" s="1" t="s">
        <v>16361</v>
      </c>
      <c r="C299" s="1" t="s">
        <v>16364</v>
      </c>
      <c r="D299" s="1" t="s">
        <v>78</v>
      </c>
      <c r="E299" s="1" t="s">
        <v>51</v>
      </c>
      <c r="F299" s="1" t="s">
        <v>51</v>
      </c>
      <c r="G299" s="1" t="s">
        <v>82</v>
      </c>
      <c r="H299" s="1" t="s">
        <v>207</v>
      </c>
      <c r="I299" s="1" t="s">
        <v>84</v>
      </c>
      <c r="J299" s="1" t="s">
        <v>122</v>
      </c>
      <c r="K299" s="1" t="s">
        <v>16365</v>
      </c>
      <c r="L299" s="1"/>
      <c r="M299" s="20">
        <f t="shared" si="4"/>
        <v>1</v>
      </c>
    </row>
    <row r="300" spans="1:13" ht="20.100000000000001" customHeight="1" x14ac:dyDescent="0.15">
      <c r="A300" s="1" t="s">
        <v>16269</v>
      </c>
      <c r="B300" s="1" t="s">
        <v>16361</v>
      </c>
      <c r="C300" s="1" t="s">
        <v>16366</v>
      </c>
      <c r="D300" s="1" t="s">
        <v>78</v>
      </c>
      <c r="E300" s="1" t="s">
        <v>51</v>
      </c>
      <c r="F300" s="1" t="s">
        <v>51</v>
      </c>
      <c r="G300" s="1" t="s">
        <v>82</v>
      </c>
      <c r="H300" s="1" t="s">
        <v>207</v>
      </c>
      <c r="I300" s="1" t="s">
        <v>84</v>
      </c>
      <c r="J300" s="1" t="s">
        <v>122</v>
      </c>
      <c r="K300" s="1" t="s">
        <v>16367</v>
      </c>
      <c r="L300" s="1"/>
      <c r="M300" s="20">
        <f t="shared" si="4"/>
        <v>1</v>
      </c>
    </row>
    <row r="301" spans="1:13" ht="20.100000000000001" customHeight="1" x14ac:dyDescent="0.15">
      <c r="A301" s="1" t="s">
        <v>16269</v>
      </c>
      <c r="B301" s="1" t="s">
        <v>16361</v>
      </c>
      <c r="C301" s="1" t="s">
        <v>16368</v>
      </c>
      <c r="D301" s="1" t="s">
        <v>78</v>
      </c>
      <c r="E301" s="1" t="s">
        <v>51</v>
      </c>
      <c r="F301" s="1" t="s">
        <v>51</v>
      </c>
      <c r="G301" s="1" t="s">
        <v>82</v>
      </c>
      <c r="H301" s="1" t="s">
        <v>207</v>
      </c>
      <c r="I301" s="1" t="s">
        <v>84</v>
      </c>
      <c r="J301" s="1" t="s">
        <v>122</v>
      </c>
      <c r="K301" s="1" t="s">
        <v>16369</v>
      </c>
      <c r="L301" s="1"/>
      <c r="M301" s="20">
        <f t="shared" si="4"/>
        <v>1</v>
      </c>
    </row>
    <row r="302" spans="1:13" ht="20.100000000000001" customHeight="1" x14ac:dyDescent="0.15">
      <c r="A302" s="1" t="s">
        <v>16269</v>
      </c>
      <c r="B302" s="1" t="s">
        <v>16361</v>
      </c>
      <c r="C302" s="1" t="s">
        <v>16370</v>
      </c>
      <c r="D302" s="1" t="s">
        <v>78</v>
      </c>
      <c r="E302" s="1" t="s">
        <v>51</v>
      </c>
      <c r="F302" s="1" t="s">
        <v>51</v>
      </c>
      <c r="G302" s="1" t="s">
        <v>82</v>
      </c>
      <c r="H302" s="1" t="s">
        <v>207</v>
      </c>
      <c r="I302" s="1" t="s">
        <v>84</v>
      </c>
      <c r="J302" s="1" t="s">
        <v>122</v>
      </c>
      <c r="K302" s="1" t="s">
        <v>16371</v>
      </c>
      <c r="L302" s="1"/>
      <c r="M302" s="20">
        <f t="shared" si="4"/>
        <v>1</v>
      </c>
    </row>
    <row r="303" spans="1:13" ht="20.100000000000001" customHeight="1" x14ac:dyDescent="0.15">
      <c r="A303" s="1" t="s">
        <v>16269</v>
      </c>
      <c r="B303" s="1" t="s">
        <v>16361</v>
      </c>
      <c r="C303" s="1" t="s">
        <v>16372</v>
      </c>
      <c r="D303" s="1" t="s">
        <v>78</v>
      </c>
      <c r="E303" s="1" t="s">
        <v>51</v>
      </c>
      <c r="F303" s="1" t="s">
        <v>51</v>
      </c>
      <c r="G303" s="1" t="s">
        <v>82</v>
      </c>
      <c r="H303" s="1" t="s">
        <v>207</v>
      </c>
      <c r="I303" s="1" t="s">
        <v>84</v>
      </c>
      <c r="J303" s="1" t="s">
        <v>122</v>
      </c>
      <c r="K303" s="1" t="s">
        <v>16373</v>
      </c>
      <c r="L303" s="1"/>
      <c r="M303" s="20">
        <f t="shared" si="4"/>
        <v>1</v>
      </c>
    </row>
    <row r="304" spans="1:13" ht="20.100000000000001" customHeight="1" x14ac:dyDescent="0.15">
      <c r="A304" s="1" t="s">
        <v>16269</v>
      </c>
      <c r="B304" s="1" t="s">
        <v>16361</v>
      </c>
      <c r="C304" s="1" t="s">
        <v>16374</v>
      </c>
      <c r="D304" s="1" t="s">
        <v>78</v>
      </c>
      <c r="E304" s="1" t="s">
        <v>51</v>
      </c>
      <c r="F304" s="1" t="s">
        <v>51</v>
      </c>
      <c r="G304" s="1" t="s">
        <v>82</v>
      </c>
      <c r="H304" s="1" t="s">
        <v>207</v>
      </c>
      <c r="I304" s="1" t="s">
        <v>84</v>
      </c>
      <c r="J304" s="1" t="s">
        <v>122</v>
      </c>
      <c r="K304" s="1" t="s">
        <v>16375</v>
      </c>
      <c r="L304" s="1"/>
      <c r="M304" s="20">
        <f t="shared" si="4"/>
        <v>1</v>
      </c>
    </row>
    <row r="305" spans="1:13" ht="20.100000000000001" customHeight="1" x14ac:dyDescent="0.15">
      <c r="A305" s="1" t="s">
        <v>16269</v>
      </c>
      <c r="B305" s="1" t="s">
        <v>16361</v>
      </c>
      <c r="C305" s="1" t="s">
        <v>16376</v>
      </c>
      <c r="D305" s="1" t="s">
        <v>78</v>
      </c>
      <c r="E305" s="1" t="s">
        <v>51</v>
      </c>
      <c r="F305" s="1" t="s">
        <v>51</v>
      </c>
      <c r="G305" s="1" t="s">
        <v>82</v>
      </c>
      <c r="H305" s="1" t="s">
        <v>207</v>
      </c>
      <c r="I305" s="1" t="s">
        <v>84</v>
      </c>
      <c r="J305" s="1" t="s">
        <v>122</v>
      </c>
      <c r="K305" s="1" t="s">
        <v>16377</v>
      </c>
      <c r="L305" s="1"/>
      <c r="M305" s="20">
        <f t="shared" si="4"/>
        <v>1</v>
      </c>
    </row>
    <row r="306" spans="1:13" ht="20.100000000000001" customHeight="1" x14ac:dyDescent="0.15">
      <c r="A306" s="1" t="s">
        <v>16269</v>
      </c>
      <c r="B306" s="1" t="s">
        <v>16361</v>
      </c>
      <c r="C306" s="1" t="s">
        <v>16378</v>
      </c>
      <c r="D306" s="1" t="s">
        <v>849</v>
      </c>
      <c r="E306" s="1" t="s">
        <v>51</v>
      </c>
      <c r="F306" s="1" t="s">
        <v>26832</v>
      </c>
      <c r="G306" s="1" t="s">
        <v>52</v>
      </c>
      <c r="H306" s="1" t="s">
        <v>121</v>
      </c>
      <c r="I306" s="1" t="s">
        <v>84</v>
      </c>
      <c r="J306" s="1" t="s">
        <v>15518</v>
      </c>
      <c r="K306" s="1" t="s">
        <v>16350</v>
      </c>
      <c r="L306" s="1"/>
      <c r="M306" s="20">
        <f t="shared" si="4"/>
        <v>0</v>
      </c>
    </row>
    <row r="307" spans="1:13" ht="20.100000000000001" customHeight="1" x14ac:dyDescent="0.15">
      <c r="A307" s="1" t="s">
        <v>16269</v>
      </c>
      <c r="B307" s="1" t="s">
        <v>16379</v>
      </c>
      <c r="C307" s="1" t="s">
        <v>16380</v>
      </c>
      <c r="D307" s="1" t="s">
        <v>50</v>
      </c>
      <c r="E307" s="1" t="s">
        <v>51</v>
      </c>
      <c r="F307" s="1" t="s">
        <v>51</v>
      </c>
      <c r="G307" s="1" t="s">
        <v>82</v>
      </c>
      <c r="H307" s="1" t="s">
        <v>207</v>
      </c>
      <c r="I307" s="1" t="s">
        <v>84</v>
      </c>
      <c r="J307" s="1" t="s">
        <v>122</v>
      </c>
      <c r="K307" s="1" t="s">
        <v>26855</v>
      </c>
      <c r="L307" s="1"/>
      <c r="M307" s="20">
        <f t="shared" si="4"/>
        <v>1</v>
      </c>
    </row>
    <row r="308" spans="1:13" ht="20.100000000000001" customHeight="1" x14ac:dyDescent="0.15">
      <c r="A308" s="1" t="s">
        <v>16269</v>
      </c>
      <c r="B308" s="1" t="s">
        <v>16379</v>
      </c>
      <c r="C308" s="1" t="s">
        <v>16381</v>
      </c>
      <c r="D308" s="1" t="s">
        <v>78</v>
      </c>
      <c r="E308" s="1" t="s">
        <v>51</v>
      </c>
      <c r="F308" s="1" t="s">
        <v>51</v>
      </c>
      <c r="G308" s="1" t="s">
        <v>82</v>
      </c>
      <c r="H308" s="1" t="s">
        <v>207</v>
      </c>
      <c r="I308" s="1" t="s">
        <v>84</v>
      </c>
      <c r="J308" s="1" t="s">
        <v>122</v>
      </c>
      <c r="K308" s="1" t="s">
        <v>16382</v>
      </c>
      <c r="L308" s="1"/>
      <c r="M308" s="20">
        <f t="shared" si="4"/>
        <v>1</v>
      </c>
    </row>
    <row r="309" spans="1:13" ht="20.100000000000001" customHeight="1" x14ac:dyDescent="0.15">
      <c r="A309" s="1" t="s">
        <v>16269</v>
      </c>
      <c r="B309" s="1" t="s">
        <v>16379</v>
      </c>
      <c r="C309" s="1" t="s">
        <v>16383</v>
      </c>
      <c r="D309" s="1" t="s">
        <v>78</v>
      </c>
      <c r="E309" s="1" t="s">
        <v>51</v>
      </c>
      <c r="F309" s="1" t="s">
        <v>179</v>
      </c>
      <c r="G309" s="1" t="s">
        <v>82</v>
      </c>
      <c r="H309" s="1" t="s">
        <v>1151</v>
      </c>
      <c r="I309" s="1" t="s">
        <v>84</v>
      </c>
      <c r="J309" s="1" t="s">
        <v>130</v>
      </c>
      <c r="K309" s="1" t="s">
        <v>16384</v>
      </c>
      <c r="L309" s="1"/>
      <c r="M309" s="20">
        <f t="shared" si="4"/>
        <v>0</v>
      </c>
    </row>
    <row r="310" spans="1:13" ht="20.100000000000001" customHeight="1" x14ac:dyDescent="0.15">
      <c r="A310" s="1" t="s">
        <v>16269</v>
      </c>
      <c r="B310" s="1" t="s">
        <v>16379</v>
      </c>
      <c r="C310" s="1" t="s">
        <v>16385</v>
      </c>
      <c r="D310" s="1" t="s">
        <v>849</v>
      </c>
      <c r="E310" s="1" t="s">
        <v>51</v>
      </c>
      <c r="F310" s="1" t="s">
        <v>26832</v>
      </c>
      <c r="G310" s="1" t="s">
        <v>52</v>
      </c>
      <c r="H310" s="1" t="s">
        <v>121</v>
      </c>
      <c r="I310" s="1" t="s">
        <v>84</v>
      </c>
      <c r="J310" s="1" t="s">
        <v>15518</v>
      </c>
      <c r="K310" s="1" t="s">
        <v>16379</v>
      </c>
      <c r="L310" s="1"/>
      <c r="M310" s="20">
        <f t="shared" si="4"/>
        <v>0</v>
      </c>
    </row>
    <row r="311" spans="1:13" ht="20.100000000000001" customHeight="1" x14ac:dyDescent="0.15">
      <c r="A311" s="1" t="s">
        <v>16269</v>
      </c>
      <c r="B311" s="1" t="s">
        <v>6785</v>
      </c>
      <c r="C311" s="1" t="s">
        <v>16386</v>
      </c>
      <c r="D311" s="1" t="s">
        <v>78</v>
      </c>
      <c r="E311" s="1" t="s">
        <v>51</v>
      </c>
      <c r="F311" s="1" t="s">
        <v>179</v>
      </c>
      <c r="G311" s="1" t="s">
        <v>82</v>
      </c>
      <c r="H311" s="1" t="s">
        <v>212</v>
      </c>
      <c r="I311" s="1" t="s">
        <v>84</v>
      </c>
      <c r="J311" s="1" t="s">
        <v>122</v>
      </c>
      <c r="K311" s="1" t="s">
        <v>16387</v>
      </c>
      <c r="L311" s="1"/>
      <c r="M311" s="20">
        <f t="shared" si="4"/>
        <v>0</v>
      </c>
    </row>
    <row r="312" spans="1:13" ht="20.100000000000001" customHeight="1" x14ac:dyDescent="0.15">
      <c r="A312" s="1" t="s">
        <v>16269</v>
      </c>
      <c r="B312" s="1" t="s">
        <v>6785</v>
      </c>
      <c r="C312" s="1" t="s">
        <v>16388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84</v>
      </c>
      <c r="J312" s="1" t="s">
        <v>15518</v>
      </c>
      <c r="K312" s="1" t="s">
        <v>16389</v>
      </c>
      <c r="L312" s="1"/>
      <c r="M312" s="20">
        <f t="shared" si="4"/>
        <v>1</v>
      </c>
    </row>
    <row r="313" spans="1:13" ht="20.100000000000001" customHeight="1" x14ac:dyDescent="0.15">
      <c r="A313" s="1" t="s">
        <v>16390</v>
      </c>
      <c r="B313" s="1" t="s">
        <v>16391</v>
      </c>
      <c r="C313" s="1" t="s">
        <v>16392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95</v>
      </c>
      <c r="I313" s="1" t="s">
        <v>84</v>
      </c>
      <c r="J313" s="1" t="s">
        <v>6853</v>
      </c>
      <c r="K313" s="1" t="s">
        <v>16393</v>
      </c>
      <c r="L313" s="1"/>
      <c r="M313" s="20">
        <f t="shared" si="4"/>
        <v>1</v>
      </c>
    </row>
    <row r="314" spans="1:13" ht="20.100000000000001" customHeight="1" x14ac:dyDescent="0.15">
      <c r="A314" s="1" t="s">
        <v>16390</v>
      </c>
      <c r="B314" s="1" t="s">
        <v>16391</v>
      </c>
      <c r="C314" s="1" t="s">
        <v>16394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95</v>
      </c>
      <c r="I314" s="1" t="s">
        <v>84</v>
      </c>
      <c r="J314" s="1" t="s">
        <v>6853</v>
      </c>
      <c r="K314" s="1" t="s">
        <v>16395</v>
      </c>
      <c r="L314" s="1"/>
      <c r="M314" s="20">
        <f t="shared" si="4"/>
        <v>1</v>
      </c>
    </row>
    <row r="315" spans="1:13" ht="20.100000000000001" customHeight="1" x14ac:dyDescent="0.15">
      <c r="A315" s="1" t="s">
        <v>16390</v>
      </c>
      <c r="B315" s="1" t="s">
        <v>16391</v>
      </c>
      <c r="C315" s="1" t="s">
        <v>16396</v>
      </c>
      <c r="D315" s="1" t="s">
        <v>50</v>
      </c>
      <c r="E315" s="1" t="s">
        <v>51</v>
      </c>
      <c r="F315" s="1" t="s">
        <v>51</v>
      </c>
      <c r="G315" s="1" t="s">
        <v>82</v>
      </c>
      <c r="H315" s="1" t="s">
        <v>95</v>
      </c>
      <c r="I315" s="1" t="s">
        <v>84</v>
      </c>
      <c r="J315" s="1" t="s">
        <v>6853</v>
      </c>
      <c r="K315" s="1" t="s">
        <v>16397</v>
      </c>
      <c r="L315" s="1"/>
      <c r="M315" s="20">
        <f t="shared" si="4"/>
        <v>1</v>
      </c>
    </row>
    <row r="316" spans="1:13" ht="20.100000000000001" customHeight="1" x14ac:dyDescent="0.15">
      <c r="A316" s="1" t="s">
        <v>16390</v>
      </c>
      <c r="B316" s="1" t="s">
        <v>16391</v>
      </c>
      <c r="C316" s="1" t="s">
        <v>16398</v>
      </c>
      <c r="D316" s="1" t="s">
        <v>50</v>
      </c>
      <c r="E316" s="1" t="s">
        <v>51</v>
      </c>
      <c r="F316" s="1" t="s">
        <v>51</v>
      </c>
      <c r="G316" s="1" t="s">
        <v>82</v>
      </c>
      <c r="H316" s="1" t="s">
        <v>95</v>
      </c>
      <c r="I316" s="1" t="s">
        <v>84</v>
      </c>
      <c r="J316" s="1" t="s">
        <v>6853</v>
      </c>
      <c r="K316" s="1" t="s">
        <v>16399</v>
      </c>
      <c r="L316" s="1"/>
      <c r="M316" s="20">
        <f t="shared" si="4"/>
        <v>1</v>
      </c>
    </row>
    <row r="317" spans="1:13" ht="20.100000000000001" customHeight="1" x14ac:dyDescent="0.15">
      <c r="A317" s="1" t="s">
        <v>16390</v>
      </c>
      <c r="B317" s="1" t="s">
        <v>16391</v>
      </c>
      <c r="C317" s="1" t="s">
        <v>16400</v>
      </c>
      <c r="D317" s="1" t="s">
        <v>50</v>
      </c>
      <c r="E317" s="1" t="s">
        <v>51</v>
      </c>
      <c r="F317" s="1" t="s">
        <v>51</v>
      </c>
      <c r="G317" s="1" t="s">
        <v>82</v>
      </c>
      <c r="H317" s="1" t="s">
        <v>95</v>
      </c>
      <c r="I317" s="1" t="s">
        <v>84</v>
      </c>
      <c r="J317" s="1" t="s">
        <v>6853</v>
      </c>
      <c r="K317" s="1" t="s">
        <v>16401</v>
      </c>
      <c r="L317" s="1"/>
      <c r="M317" s="20">
        <f t="shared" si="4"/>
        <v>1</v>
      </c>
    </row>
    <row r="318" spans="1:13" ht="20.100000000000001" customHeight="1" x14ac:dyDescent="0.15">
      <c r="A318" s="1" t="s">
        <v>16390</v>
      </c>
      <c r="B318" s="1" t="s">
        <v>16391</v>
      </c>
      <c r="C318" s="1" t="s">
        <v>16402</v>
      </c>
      <c r="D318" s="1" t="s">
        <v>50</v>
      </c>
      <c r="E318" s="1" t="s">
        <v>51</v>
      </c>
      <c r="F318" s="1" t="s">
        <v>51</v>
      </c>
      <c r="G318" s="1" t="s">
        <v>82</v>
      </c>
      <c r="H318" s="1" t="s">
        <v>95</v>
      </c>
      <c r="I318" s="1" t="s">
        <v>84</v>
      </c>
      <c r="J318" s="1" t="s">
        <v>6853</v>
      </c>
      <c r="K318" s="1" t="s">
        <v>16403</v>
      </c>
      <c r="L318" s="1"/>
      <c r="M318" s="20">
        <f t="shared" si="4"/>
        <v>1</v>
      </c>
    </row>
    <row r="319" spans="1:13" ht="20.100000000000001" customHeight="1" x14ac:dyDescent="0.15">
      <c r="A319" s="1" t="s">
        <v>16390</v>
      </c>
      <c r="B319" s="1" t="s">
        <v>16391</v>
      </c>
      <c r="C319" s="1" t="s">
        <v>16404</v>
      </c>
      <c r="D319" s="1" t="s">
        <v>78</v>
      </c>
      <c r="E319" s="1" t="s">
        <v>51</v>
      </c>
      <c r="F319" s="1" t="s">
        <v>51</v>
      </c>
      <c r="G319" s="1" t="s">
        <v>82</v>
      </c>
      <c r="H319" s="1" t="s">
        <v>95</v>
      </c>
      <c r="I319" s="1" t="s">
        <v>84</v>
      </c>
      <c r="J319" s="1" t="s">
        <v>6853</v>
      </c>
      <c r="K319" s="1" t="s">
        <v>16405</v>
      </c>
      <c r="L319" s="1"/>
      <c r="M319" s="20">
        <f t="shared" si="4"/>
        <v>1</v>
      </c>
    </row>
    <row r="320" spans="1:13" ht="20.100000000000001" customHeight="1" x14ac:dyDescent="0.15">
      <c r="A320" s="1" t="s">
        <v>16390</v>
      </c>
      <c r="B320" s="1" t="s">
        <v>16391</v>
      </c>
      <c r="C320" s="1" t="s">
        <v>16406</v>
      </c>
      <c r="D320" s="1" t="s">
        <v>78</v>
      </c>
      <c r="E320" s="1" t="s">
        <v>51</v>
      </c>
      <c r="F320" s="1" t="s">
        <v>179</v>
      </c>
      <c r="G320" s="1" t="s">
        <v>82</v>
      </c>
      <c r="H320" s="1" t="s">
        <v>1151</v>
      </c>
      <c r="I320" s="1" t="s">
        <v>84</v>
      </c>
      <c r="J320" s="1" t="s">
        <v>130</v>
      </c>
      <c r="K320" s="1" t="s">
        <v>16407</v>
      </c>
      <c r="L320" s="1"/>
      <c r="M320" s="20">
        <f t="shared" si="4"/>
        <v>0</v>
      </c>
    </row>
    <row r="321" spans="1:13" ht="20.100000000000001" customHeight="1" x14ac:dyDescent="0.15">
      <c r="A321" s="1" t="s">
        <v>16390</v>
      </c>
      <c r="B321" s="1" t="s">
        <v>16391</v>
      </c>
      <c r="C321" s="1" t="s">
        <v>16408</v>
      </c>
      <c r="D321" s="1" t="s">
        <v>78</v>
      </c>
      <c r="E321" s="1" t="s">
        <v>51</v>
      </c>
      <c r="F321" s="1" t="s">
        <v>51</v>
      </c>
      <c r="G321" s="1" t="s">
        <v>82</v>
      </c>
      <c r="H321" s="1" t="s">
        <v>95</v>
      </c>
      <c r="I321" s="1" t="s">
        <v>84</v>
      </c>
      <c r="J321" s="1" t="s">
        <v>6853</v>
      </c>
      <c r="K321" s="1" t="s">
        <v>16409</v>
      </c>
      <c r="L321" s="1"/>
      <c r="M321" s="20">
        <f t="shared" si="4"/>
        <v>1</v>
      </c>
    </row>
    <row r="322" spans="1:13" ht="20.100000000000001" customHeight="1" x14ac:dyDescent="0.15">
      <c r="A322" s="1" t="s">
        <v>16390</v>
      </c>
      <c r="B322" s="1" t="s">
        <v>16391</v>
      </c>
      <c r="C322" s="1" t="s">
        <v>16410</v>
      </c>
      <c r="D322" s="1" t="s">
        <v>78</v>
      </c>
      <c r="E322" s="1" t="s">
        <v>51</v>
      </c>
      <c r="F322" s="1" t="s">
        <v>51</v>
      </c>
      <c r="G322" s="1" t="s">
        <v>82</v>
      </c>
      <c r="H322" s="1" t="s">
        <v>95</v>
      </c>
      <c r="I322" s="1" t="s">
        <v>84</v>
      </c>
      <c r="J322" s="1" t="s">
        <v>6853</v>
      </c>
      <c r="K322" s="1" t="s">
        <v>16411</v>
      </c>
      <c r="L322" s="1"/>
      <c r="M322" s="20">
        <f t="shared" si="4"/>
        <v>1</v>
      </c>
    </row>
    <row r="323" spans="1:13" ht="20.100000000000001" customHeight="1" x14ac:dyDescent="0.15">
      <c r="A323" s="1" t="s">
        <v>16390</v>
      </c>
      <c r="B323" s="1" t="s">
        <v>16391</v>
      </c>
      <c r="C323" s="1" t="s">
        <v>16412</v>
      </c>
      <c r="D323" s="1" t="s">
        <v>78</v>
      </c>
      <c r="E323" s="1" t="s">
        <v>51</v>
      </c>
      <c r="F323" s="1" t="s">
        <v>51</v>
      </c>
      <c r="G323" s="1" t="s">
        <v>82</v>
      </c>
      <c r="H323" s="1" t="s">
        <v>95</v>
      </c>
      <c r="I323" s="1" t="s">
        <v>84</v>
      </c>
      <c r="J323" s="1" t="s">
        <v>6853</v>
      </c>
      <c r="K323" s="1" t="s">
        <v>16413</v>
      </c>
      <c r="L323" s="1"/>
      <c r="M323" s="20">
        <f t="shared" si="4"/>
        <v>1</v>
      </c>
    </row>
    <row r="324" spans="1:13" ht="20.100000000000001" customHeight="1" x14ac:dyDescent="0.15">
      <c r="A324" s="1" t="s">
        <v>16390</v>
      </c>
      <c r="B324" s="1" t="s">
        <v>16391</v>
      </c>
      <c r="C324" s="1" t="s">
        <v>16414</v>
      </c>
      <c r="D324" s="1" t="s">
        <v>78</v>
      </c>
      <c r="E324" s="1" t="s">
        <v>51</v>
      </c>
      <c r="F324" s="1" t="s">
        <v>51</v>
      </c>
      <c r="G324" s="1" t="s">
        <v>82</v>
      </c>
      <c r="H324" s="1" t="s">
        <v>95</v>
      </c>
      <c r="I324" s="1" t="s">
        <v>84</v>
      </c>
      <c r="J324" s="1" t="s">
        <v>6853</v>
      </c>
      <c r="K324" s="1" t="s">
        <v>16415</v>
      </c>
      <c r="L324" s="1"/>
      <c r="M324" s="20">
        <f t="shared" si="4"/>
        <v>1</v>
      </c>
    </row>
    <row r="325" spans="1:13" ht="20.100000000000001" customHeight="1" x14ac:dyDescent="0.15">
      <c r="A325" s="1" t="s">
        <v>16390</v>
      </c>
      <c r="B325" s="1" t="s">
        <v>16391</v>
      </c>
      <c r="C325" s="1" t="s">
        <v>16416</v>
      </c>
      <c r="D325" s="1" t="s">
        <v>78</v>
      </c>
      <c r="E325" s="1" t="s">
        <v>51</v>
      </c>
      <c r="F325" s="1" t="s">
        <v>179</v>
      </c>
      <c r="G325" s="1" t="s">
        <v>82</v>
      </c>
      <c r="H325" s="1" t="s">
        <v>1151</v>
      </c>
      <c r="I325" s="1" t="s">
        <v>84</v>
      </c>
      <c r="J325" s="1" t="s">
        <v>130</v>
      </c>
      <c r="K325" s="1" t="s">
        <v>16417</v>
      </c>
      <c r="L325" s="1"/>
      <c r="M325" s="20">
        <f t="shared" si="4"/>
        <v>0</v>
      </c>
    </row>
    <row r="326" spans="1:13" ht="20.100000000000001" customHeight="1" x14ac:dyDescent="0.15">
      <c r="A326" s="1" t="s">
        <v>16390</v>
      </c>
      <c r="B326" s="1" t="s">
        <v>16418</v>
      </c>
      <c r="C326" s="1" t="s">
        <v>16419</v>
      </c>
      <c r="D326" s="1" t="s">
        <v>50</v>
      </c>
      <c r="E326" s="1" t="s">
        <v>51</v>
      </c>
      <c r="F326" s="1" t="s">
        <v>51</v>
      </c>
      <c r="G326" s="1" t="s">
        <v>82</v>
      </c>
      <c r="H326" s="1" t="s">
        <v>95</v>
      </c>
      <c r="I326" s="1" t="s">
        <v>84</v>
      </c>
      <c r="J326" s="1" t="s">
        <v>6853</v>
      </c>
      <c r="K326" s="1" t="s">
        <v>16420</v>
      </c>
      <c r="L326" s="1"/>
      <c r="M326" s="20">
        <f t="shared" si="4"/>
        <v>1</v>
      </c>
    </row>
    <row r="327" spans="1:13" ht="20.100000000000001" customHeight="1" x14ac:dyDescent="0.15">
      <c r="A327" s="1" t="s">
        <v>16390</v>
      </c>
      <c r="B327" s="1" t="s">
        <v>16418</v>
      </c>
      <c r="C327" s="1" t="s">
        <v>16421</v>
      </c>
      <c r="D327" s="1" t="s">
        <v>78</v>
      </c>
      <c r="E327" s="1" t="s">
        <v>51</v>
      </c>
      <c r="F327" s="1" t="s">
        <v>51</v>
      </c>
      <c r="G327" s="1" t="s">
        <v>82</v>
      </c>
      <c r="H327" s="1" t="s">
        <v>95</v>
      </c>
      <c r="I327" s="1" t="s">
        <v>84</v>
      </c>
      <c r="J327" s="1" t="s">
        <v>6853</v>
      </c>
      <c r="K327" s="1" t="s">
        <v>16422</v>
      </c>
      <c r="L327" s="1"/>
      <c r="M327" s="20">
        <f t="shared" si="4"/>
        <v>1</v>
      </c>
    </row>
    <row r="328" spans="1:13" ht="20.100000000000001" customHeight="1" x14ac:dyDescent="0.15">
      <c r="A328" s="1" t="s">
        <v>16390</v>
      </c>
      <c r="B328" s="1" t="s">
        <v>16418</v>
      </c>
      <c r="C328" s="1" t="s">
        <v>16423</v>
      </c>
      <c r="D328" s="1" t="s">
        <v>78</v>
      </c>
      <c r="E328" s="1" t="s">
        <v>51</v>
      </c>
      <c r="F328" s="1" t="s">
        <v>51</v>
      </c>
      <c r="G328" s="1" t="s">
        <v>82</v>
      </c>
      <c r="H328" s="1" t="s">
        <v>95</v>
      </c>
      <c r="I328" s="1" t="s">
        <v>84</v>
      </c>
      <c r="J328" s="1" t="s">
        <v>6853</v>
      </c>
      <c r="K328" s="1" t="s">
        <v>16424</v>
      </c>
      <c r="L328" s="1"/>
      <c r="M328" s="20">
        <f t="shared" ref="M328:M391" si="5">IF(F328="○",1,0)</f>
        <v>1</v>
      </c>
    </row>
    <row r="329" spans="1:13" ht="20.100000000000001" customHeight="1" x14ac:dyDescent="0.15">
      <c r="A329" s="1" t="s">
        <v>16390</v>
      </c>
      <c r="B329" s="1" t="s">
        <v>16418</v>
      </c>
      <c r="C329" s="1" t="s">
        <v>16425</v>
      </c>
      <c r="D329" s="1" t="s">
        <v>78</v>
      </c>
      <c r="E329" s="1" t="s">
        <v>51</v>
      </c>
      <c r="F329" s="1" t="s">
        <v>179</v>
      </c>
      <c r="G329" s="1" t="s">
        <v>82</v>
      </c>
      <c r="H329" s="1" t="s">
        <v>83</v>
      </c>
      <c r="I329" s="1" t="s">
        <v>84</v>
      </c>
      <c r="J329" s="1" t="s">
        <v>1137</v>
      </c>
      <c r="K329" s="1" t="s">
        <v>16426</v>
      </c>
      <c r="L329" s="1"/>
      <c r="M329" s="20">
        <f t="shared" si="5"/>
        <v>0</v>
      </c>
    </row>
    <row r="330" spans="1:13" ht="20.100000000000001" customHeight="1" x14ac:dyDescent="0.15">
      <c r="A330" s="1" t="s">
        <v>16390</v>
      </c>
      <c r="B330" s="1" t="s">
        <v>16427</v>
      </c>
      <c r="C330" s="1" t="s">
        <v>16428</v>
      </c>
      <c r="D330" s="1" t="s">
        <v>50</v>
      </c>
      <c r="E330" s="1" t="s">
        <v>51</v>
      </c>
      <c r="F330" s="1" t="s">
        <v>51</v>
      </c>
      <c r="G330" s="1" t="s">
        <v>82</v>
      </c>
      <c r="H330" s="1" t="s">
        <v>95</v>
      </c>
      <c r="I330" s="1" t="s">
        <v>84</v>
      </c>
      <c r="J330" s="1" t="s">
        <v>6853</v>
      </c>
      <c r="K330" s="1" t="s">
        <v>16429</v>
      </c>
      <c r="L330" s="1"/>
      <c r="M330" s="20">
        <f t="shared" si="5"/>
        <v>1</v>
      </c>
    </row>
    <row r="331" spans="1:13" ht="20.100000000000001" customHeight="1" x14ac:dyDescent="0.15">
      <c r="A331" s="1" t="s">
        <v>16390</v>
      </c>
      <c r="B331" s="1" t="s">
        <v>16427</v>
      </c>
      <c r="C331" s="1" t="s">
        <v>16430</v>
      </c>
      <c r="D331" s="1" t="s">
        <v>50</v>
      </c>
      <c r="E331" s="1" t="s">
        <v>51</v>
      </c>
      <c r="F331" s="1" t="s">
        <v>51</v>
      </c>
      <c r="G331" s="1" t="s">
        <v>82</v>
      </c>
      <c r="H331" s="1" t="s">
        <v>95</v>
      </c>
      <c r="I331" s="1" t="s">
        <v>84</v>
      </c>
      <c r="J331" s="1" t="s">
        <v>6853</v>
      </c>
      <c r="K331" s="1" t="s">
        <v>16431</v>
      </c>
      <c r="L331" s="1"/>
      <c r="M331" s="20">
        <f t="shared" si="5"/>
        <v>1</v>
      </c>
    </row>
    <row r="332" spans="1:13" ht="20.100000000000001" customHeight="1" x14ac:dyDescent="0.15">
      <c r="A332" s="1" t="s">
        <v>16390</v>
      </c>
      <c r="B332" s="1" t="s">
        <v>16427</v>
      </c>
      <c r="C332" s="1" t="s">
        <v>16432</v>
      </c>
      <c r="D332" s="1" t="s">
        <v>50</v>
      </c>
      <c r="E332" s="1" t="s">
        <v>51</v>
      </c>
      <c r="F332" s="1" t="s">
        <v>51</v>
      </c>
      <c r="G332" s="1" t="s">
        <v>82</v>
      </c>
      <c r="H332" s="1" t="s">
        <v>95</v>
      </c>
      <c r="I332" s="1" t="s">
        <v>84</v>
      </c>
      <c r="J332" s="1" t="s">
        <v>6853</v>
      </c>
      <c r="K332" s="1" t="s">
        <v>16433</v>
      </c>
      <c r="L332" s="1"/>
      <c r="M332" s="20">
        <f t="shared" si="5"/>
        <v>1</v>
      </c>
    </row>
    <row r="333" spans="1:13" ht="20.100000000000001" customHeight="1" x14ac:dyDescent="0.15">
      <c r="A333" s="1" t="s">
        <v>16390</v>
      </c>
      <c r="B333" s="1" t="s">
        <v>16427</v>
      </c>
      <c r="C333" s="1" t="s">
        <v>16434</v>
      </c>
      <c r="D333" s="1" t="s">
        <v>78</v>
      </c>
      <c r="E333" s="1" t="s">
        <v>51</v>
      </c>
      <c r="F333" s="1" t="s">
        <v>51</v>
      </c>
      <c r="G333" s="1" t="s">
        <v>82</v>
      </c>
      <c r="H333" s="1" t="s">
        <v>95</v>
      </c>
      <c r="I333" s="1" t="s">
        <v>84</v>
      </c>
      <c r="J333" s="1" t="s">
        <v>6853</v>
      </c>
      <c r="K333" s="1" t="s">
        <v>16435</v>
      </c>
      <c r="L333" s="1"/>
      <c r="M333" s="20">
        <f t="shared" si="5"/>
        <v>1</v>
      </c>
    </row>
    <row r="334" spans="1:13" ht="20.100000000000001" customHeight="1" x14ac:dyDescent="0.15">
      <c r="A334" s="1" t="s">
        <v>16390</v>
      </c>
      <c r="B334" s="1" t="s">
        <v>16427</v>
      </c>
      <c r="C334" s="1" t="s">
        <v>16436</v>
      </c>
      <c r="D334" s="1" t="s">
        <v>78</v>
      </c>
      <c r="E334" s="1" t="s">
        <v>51</v>
      </c>
      <c r="F334" s="1" t="s">
        <v>51</v>
      </c>
      <c r="G334" s="1" t="s">
        <v>82</v>
      </c>
      <c r="H334" s="1" t="s">
        <v>95</v>
      </c>
      <c r="I334" s="1" t="s">
        <v>84</v>
      </c>
      <c r="J334" s="1" t="s">
        <v>6853</v>
      </c>
      <c r="K334" s="1" t="s">
        <v>16437</v>
      </c>
      <c r="L334" s="1"/>
      <c r="M334" s="20">
        <f t="shared" si="5"/>
        <v>1</v>
      </c>
    </row>
    <row r="335" spans="1:13" ht="20.100000000000001" customHeight="1" x14ac:dyDescent="0.15">
      <c r="A335" s="1" t="s">
        <v>16390</v>
      </c>
      <c r="B335" s="1" t="s">
        <v>16427</v>
      </c>
      <c r="C335" s="1" t="s">
        <v>16438</v>
      </c>
      <c r="D335" s="1" t="s">
        <v>78</v>
      </c>
      <c r="E335" s="1" t="s">
        <v>51</v>
      </c>
      <c r="F335" s="1" t="s">
        <v>51</v>
      </c>
      <c r="G335" s="1" t="s">
        <v>82</v>
      </c>
      <c r="H335" s="1" t="s">
        <v>95</v>
      </c>
      <c r="I335" s="1" t="s">
        <v>84</v>
      </c>
      <c r="J335" s="1" t="s">
        <v>6853</v>
      </c>
      <c r="K335" s="1" t="s">
        <v>16439</v>
      </c>
      <c r="L335" s="1"/>
      <c r="M335" s="20">
        <f t="shared" si="5"/>
        <v>1</v>
      </c>
    </row>
    <row r="336" spans="1:13" ht="20.100000000000001" customHeight="1" x14ac:dyDescent="0.15">
      <c r="A336" s="1" t="s">
        <v>16390</v>
      </c>
      <c r="B336" s="1" t="s">
        <v>16427</v>
      </c>
      <c r="C336" s="1" t="s">
        <v>16440</v>
      </c>
      <c r="D336" s="1" t="s">
        <v>78</v>
      </c>
      <c r="E336" s="1" t="s">
        <v>51</v>
      </c>
      <c r="F336" s="1" t="s">
        <v>51</v>
      </c>
      <c r="G336" s="1" t="s">
        <v>82</v>
      </c>
      <c r="H336" s="1" t="s">
        <v>95</v>
      </c>
      <c r="I336" s="1" t="s">
        <v>84</v>
      </c>
      <c r="J336" s="1" t="s">
        <v>6853</v>
      </c>
      <c r="K336" s="1" t="s">
        <v>16441</v>
      </c>
      <c r="L336" s="1"/>
      <c r="M336" s="20">
        <f t="shared" si="5"/>
        <v>1</v>
      </c>
    </row>
    <row r="337" spans="1:13" ht="20.100000000000001" customHeight="1" x14ac:dyDescent="0.15">
      <c r="A337" s="1" t="s">
        <v>16390</v>
      </c>
      <c r="B337" s="1" t="s">
        <v>16427</v>
      </c>
      <c r="C337" s="1" t="s">
        <v>16442</v>
      </c>
      <c r="D337" s="1" t="s">
        <v>78</v>
      </c>
      <c r="E337" s="1" t="s">
        <v>51</v>
      </c>
      <c r="F337" s="1" t="s">
        <v>51</v>
      </c>
      <c r="G337" s="1" t="s">
        <v>82</v>
      </c>
      <c r="H337" s="1" t="s">
        <v>95</v>
      </c>
      <c r="I337" s="1" t="s">
        <v>84</v>
      </c>
      <c r="J337" s="1" t="s">
        <v>6853</v>
      </c>
      <c r="K337" s="1" t="s">
        <v>16443</v>
      </c>
      <c r="L337" s="1"/>
      <c r="M337" s="20">
        <f t="shared" si="5"/>
        <v>1</v>
      </c>
    </row>
    <row r="338" spans="1:13" ht="20.100000000000001" customHeight="1" x14ac:dyDescent="0.15">
      <c r="A338" s="1" t="s">
        <v>16390</v>
      </c>
      <c r="B338" s="1" t="s">
        <v>16427</v>
      </c>
      <c r="C338" s="1" t="s">
        <v>16444</v>
      </c>
      <c r="D338" s="1" t="s">
        <v>78</v>
      </c>
      <c r="E338" s="1" t="s">
        <v>51</v>
      </c>
      <c r="F338" s="1" t="s">
        <v>51</v>
      </c>
      <c r="G338" s="1" t="s">
        <v>82</v>
      </c>
      <c r="H338" s="1" t="s">
        <v>95</v>
      </c>
      <c r="I338" s="1" t="s">
        <v>84</v>
      </c>
      <c r="J338" s="1" t="s">
        <v>6853</v>
      </c>
      <c r="K338" s="1" t="s">
        <v>16445</v>
      </c>
      <c r="L338" s="1"/>
      <c r="M338" s="20">
        <f t="shared" si="5"/>
        <v>1</v>
      </c>
    </row>
    <row r="339" spans="1:13" ht="20.100000000000001" customHeight="1" x14ac:dyDescent="0.15">
      <c r="A339" s="1" t="s">
        <v>16390</v>
      </c>
      <c r="B339" s="1" t="s">
        <v>16427</v>
      </c>
      <c r="C339" s="1" t="s">
        <v>16446</v>
      </c>
      <c r="D339" s="1" t="s">
        <v>78</v>
      </c>
      <c r="E339" s="1" t="s">
        <v>51</v>
      </c>
      <c r="F339" s="1" t="s">
        <v>51</v>
      </c>
      <c r="G339" s="1" t="s">
        <v>82</v>
      </c>
      <c r="H339" s="1" t="s">
        <v>95</v>
      </c>
      <c r="I339" s="1" t="s">
        <v>84</v>
      </c>
      <c r="J339" s="1" t="s">
        <v>6853</v>
      </c>
      <c r="K339" s="1" t="s">
        <v>16447</v>
      </c>
      <c r="L339" s="1"/>
      <c r="M339" s="20">
        <f t="shared" si="5"/>
        <v>1</v>
      </c>
    </row>
    <row r="340" spans="1:13" ht="20.100000000000001" customHeight="1" x14ac:dyDescent="0.15">
      <c r="A340" s="1" t="s">
        <v>16390</v>
      </c>
      <c r="B340" s="1" t="s">
        <v>16427</v>
      </c>
      <c r="C340" s="1" t="s">
        <v>16448</v>
      </c>
      <c r="D340" s="1" t="s">
        <v>78</v>
      </c>
      <c r="E340" s="1" t="s">
        <v>51</v>
      </c>
      <c r="F340" s="1" t="s">
        <v>51</v>
      </c>
      <c r="G340" s="1" t="s">
        <v>82</v>
      </c>
      <c r="H340" s="1" t="s">
        <v>95</v>
      </c>
      <c r="I340" s="1" t="s">
        <v>84</v>
      </c>
      <c r="J340" s="1" t="s">
        <v>6853</v>
      </c>
      <c r="K340" s="1" t="s">
        <v>16449</v>
      </c>
      <c r="L340" s="1"/>
      <c r="M340" s="20">
        <f t="shared" si="5"/>
        <v>1</v>
      </c>
    </row>
    <row r="341" spans="1:13" ht="20.100000000000001" customHeight="1" x14ac:dyDescent="0.15">
      <c r="A341" s="1" t="s">
        <v>16390</v>
      </c>
      <c r="B341" s="1" t="s">
        <v>16450</v>
      </c>
      <c r="C341" s="1" t="s">
        <v>16451</v>
      </c>
      <c r="D341" s="1" t="s">
        <v>50</v>
      </c>
      <c r="E341" s="1" t="s">
        <v>51</v>
      </c>
      <c r="F341" s="1" t="s">
        <v>51</v>
      </c>
      <c r="G341" s="1" t="s">
        <v>82</v>
      </c>
      <c r="H341" s="1" t="s">
        <v>95</v>
      </c>
      <c r="I341" s="1" t="s">
        <v>84</v>
      </c>
      <c r="J341" s="1" t="s">
        <v>6853</v>
      </c>
      <c r="K341" s="1" t="s">
        <v>16452</v>
      </c>
      <c r="L341" s="1"/>
      <c r="M341" s="20">
        <f t="shared" si="5"/>
        <v>1</v>
      </c>
    </row>
    <row r="342" spans="1:13" ht="20.100000000000001" customHeight="1" x14ac:dyDescent="0.15">
      <c r="A342" s="1" t="s">
        <v>16390</v>
      </c>
      <c r="B342" s="1" t="s">
        <v>16450</v>
      </c>
      <c r="C342" s="1" t="s">
        <v>16453</v>
      </c>
      <c r="D342" s="1" t="s">
        <v>50</v>
      </c>
      <c r="E342" s="1" t="s">
        <v>51</v>
      </c>
      <c r="F342" s="1" t="s">
        <v>51</v>
      </c>
      <c r="G342" s="1" t="s">
        <v>82</v>
      </c>
      <c r="H342" s="1" t="s">
        <v>95</v>
      </c>
      <c r="I342" s="1" t="s">
        <v>84</v>
      </c>
      <c r="J342" s="1" t="s">
        <v>6853</v>
      </c>
      <c r="K342" s="1" t="s">
        <v>16454</v>
      </c>
      <c r="L342" s="1"/>
      <c r="M342" s="20">
        <f t="shared" si="5"/>
        <v>1</v>
      </c>
    </row>
    <row r="343" spans="1:13" ht="20.100000000000001" customHeight="1" x14ac:dyDescent="0.15">
      <c r="A343" s="1" t="s">
        <v>16390</v>
      </c>
      <c r="B343" s="1" t="s">
        <v>16450</v>
      </c>
      <c r="C343" s="1" t="s">
        <v>16455</v>
      </c>
      <c r="D343" s="1" t="s">
        <v>78</v>
      </c>
      <c r="E343" s="1" t="s">
        <v>51</v>
      </c>
      <c r="F343" s="1" t="s">
        <v>179</v>
      </c>
      <c r="G343" s="1" t="s">
        <v>82</v>
      </c>
      <c r="H343" s="1" t="s">
        <v>180</v>
      </c>
      <c r="I343" s="1" t="s">
        <v>84</v>
      </c>
      <c r="J343" s="1" t="s">
        <v>7191</v>
      </c>
      <c r="K343" s="1" t="s">
        <v>16456</v>
      </c>
      <c r="L343" s="1"/>
      <c r="M343" s="20">
        <f t="shared" si="5"/>
        <v>0</v>
      </c>
    </row>
    <row r="344" spans="1:13" ht="20.100000000000001" customHeight="1" x14ac:dyDescent="0.15">
      <c r="A344" s="1" t="s">
        <v>16390</v>
      </c>
      <c r="B344" s="1" t="s">
        <v>16450</v>
      </c>
      <c r="C344" s="1" t="s">
        <v>16457</v>
      </c>
      <c r="D344" s="1" t="s">
        <v>78</v>
      </c>
      <c r="E344" s="1" t="s">
        <v>51</v>
      </c>
      <c r="F344" s="1" t="s">
        <v>51</v>
      </c>
      <c r="G344" s="1" t="s">
        <v>82</v>
      </c>
      <c r="H344" s="1" t="s">
        <v>95</v>
      </c>
      <c r="I344" s="1" t="s">
        <v>84</v>
      </c>
      <c r="J344" s="1" t="s">
        <v>6853</v>
      </c>
      <c r="K344" s="1" t="s">
        <v>16458</v>
      </c>
      <c r="L344" s="1"/>
      <c r="M344" s="20">
        <f t="shared" si="5"/>
        <v>1</v>
      </c>
    </row>
    <row r="345" spans="1:13" ht="20.100000000000001" customHeight="1" x14ac:dyDescent="0.15">
      <c r="A345" s="1" t="s">
        <v>16390</v>
      </c>
      <c r="B345" s="1" t="s">
        <v>16459</v>
      </c>
      <c r="C345" s="1" t="s">
        <v>16460</v>
      </c>
      <c r="D345" s="1" t="s">
        <v>50</v>
      </c>
      <c r="E345" s="1" t="s">
        <v>51</v>
      </c>
      <c r="F345" s="1" t="s">
        <v>81</v>
      </c>
      <c r="G345" s="1" t="s">
        <v>82</v>
      </c>
      <c r="H345" s="1" t="s">
        <v>1151</v>
      </c>
      <c r="I345" s="1" t="s">
        <v>84</v>
      </c>
      <c r="J345" s="1" t="s">
        <v>130</v>
      </c>
      <c r="K345" s="1" t="s">
        <v>16461</v>
      </c>
      <c r="L345" s="1"/>
      <c r="M345" s="20">
        <f t="shared" si="5"/>
        <v>0</v>
      </c>
    </row>
    <row r="346" spans="1:13" ht="20.100000000000001" customHeight="1" x14ac:dyDescent="0.15">
      <c r="A346" s="1" t="s">
        <v>16390</v>
      </c>
      <c r="B346" s="1" t="s">
        <v>16459</v>
      </c>
      <c r="C346" s="1" t="s">
        <v>16462</v>
      </c>
      <c r="D346" s="1" t="s">
        <v>50</v>
      </c>
      <c r="E346" s="1" t="s">
        <v>51</v>
      </c>
      <c r="F346" s="1" t="s">
        <v>51</v>
      </c>
      <c r="G346" s="1" t="s">
        <v>82</v>
      </c>
      <c r="H346" s="1" t="s">
        <v>95</v>
      </c>
      <c r="I346" s="1" t="s">
        <v>84</v>
      </c>
      <c r="J346" s="1" t="s">
        <v>6853</v>
      </c>
      <c r="K346" s="1" t="s">
        <v>16463</v>
      </c>
      <c r="L346" s="1"/>
      <c r="M346" s="20">
        <f t="shared" si="5"/>
        <v>1</v>
      </c>
    </row>
    <row r="347" spans="1:13" ht="20.100000000000001" customHeight="1" x14ac:dyDescent="0.15">
      <c r="A347" s="1" t="s">
        <v>16390</v>
      </c>
      <c r="B347" s="1" t="s">
        <v>16459</v>
      </c>
      <c r="C347" s="1" t="s">
        <v>16464</v>
      </c>
      <c r="D347" s="1" t="s">
        <v>50</v>
      </c>
      <c r="E347" s="1" t="s">
        <v>51</v>
      </c>
      <c r="F347" s="1" t="s">
        <v>51</v>
      </c>
      <c r="G347" s="1" t="s">
        <v>82</v>
      </c>
      <c r="H347" s="1" t="s">
        <v>95</v>
      </c>
      <c r="I347" s="1" t="s">
        <v>84</v>
      </c>
      <c r="J347" s="1" t="s">
        <v>6853</v>
      </c>
      <c r="K347" s="1" t="s">
        <v>16465</v>
      </c>
      <c r="L347" s="1"/>
      <c r="M347" s="20">
        <f t="shared" si="5"/>
        <v>1</v>
      </c>
    </row>
    <row r="348" spans="1:13" ht="20.100000000000001" customHeight="1" x14ac:dyDescent="0.15">
      <c r="A348" s="1" t="s">
        <v>16390</v>
      </c>
      <c r="B348" s="1" t="s">
        <v>16459</v>
      </c>
      <c r="C348" s="1" t="s">
        <v>16466</v>
      </c>
      <c r="D348" s="1" t="s">
        <v>50</v>
      </c>
      <c r="E348" s="1" t="s">
        <v>51</v>
      </c>
      <c r="F348" s="1" t="s">
        <v>51</v>
      </c>
      <c r="G348" s="1" t="s">
        <v>82</v>
      </c>
      <c r="H348" s="1" t="s">
        <v>95</v>
      </c>
      <c r="I348" s="1" t="s">
        <v>84</v>
      </c>
      <c r="J348" s="1" t="s">
        <v>6853</v>
      </c>
      <c r="K348" s="1" t="s">
        <v>16467</v>
      </c>
      <c r="L348" s="1"/>
      <c r="M348" s="20">
        <f t="shared" si="5"/>
        <v>1</v>
      </c>
    </row>
    <row r="349" spans="1:13" ht="20.100000000000001" customHeight="1" x14ac:dyDescent="0.15">
      <c r="A349" s="1" t="s">
        <v>16390</v>
      </c>
      <c r="B349" s="1" t="s">
        <v>16459</v>
      </c>
      <c r="C349" s="1" t="s">
        <v>16468</v>
      </c>
      <c r="D349" s="1" t="s">
        <v>78</v>
      </c>
      <c r="E349" s="1" t="s">
        <v>51</v>
      </c>
      <c r="F349" s="1" t="s">
        <v>81</v>
      </c>
      <c r="G349" s="1" t="s">
        <v>82</v>
      </c>
      <c r="H349" s="1" t="s">
        <v>180</v>
      </c>
      <c r="I349" s="1" t="s">
        <v>84</v>
      </c>
      <c r="J349" s="1" t="s">
        <v>7191</v>
      </c>
      <c r="K349" s="1" t="s">
        <v>16469</v>
      </c>
      <c r="L349" s="1"/>
      <c r="M349" s="20">
        <f t="shared" si="5"/>
        <v>0</v>
      </c>
    </row>
    <row r="350" spans="1:13" ht="20.100000000000001" customHeight="1" x14ac:dyDescent="0.15">
      <c r="A350" s="1" t="s">
        <v>16390</v>
      </c>
      <c r="B350" s="1" t="s">
        <v>16459</v>
      </c>
      <c r="C350" s="1" t="s">
        <v>16470</v>
      </c>
      <c r="D350" s="1" t="s">
        <v>78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84</v>
      </c>
      <c r="J350" s="1" t="s">
        <v>15518</v>
      </c>
      <c r="K350" s="1" t="s">
        <v>16471</v>
      </c>
      <c r="L350" s="1"/>
      <c r="M350" s="20">
        <f t="shared" si="5"/>
        <v>1</v>
      </c>
    </row>
    <row r="351" spans="1:13" ht="20.100000000000001" customHeight="1" x14ac:dyDescent="0.15">
      <c r="A351" s="1" t="s">
        <v>16390</v>
      </c>
      <c r="B351" s="1" t="s">
        <v>16459</v>
      </c>
      <c r="C351" s="1" t="s">
        <v>16472</v>
      </c>
      <c r="D351" s="1" t="s">
        <v>849</v>
      </c>
      <c r="E351" s="1" t="s">
        <v>51</v>
      </c>
      <c r="F351" s="1" t="s">
        <v>26832</v>
      </c>
      <c r="G351" s="1" t="s">
        <v>52</v>
      </c>
      <c r="H351" s="1" t="s">
        <v>121</v>
      </c>
      <c r="I351" s="1" t="s">
        <v>84</v>
      </c>
      <c r="J351" s="1" t="s">
        <v>15518</v>
      </c>
      <c r="K351" s="1" t="s">
        <v>16473</v>
      </c>
      <c r="L351" s="1"/>
      <c r="M351" s="20">
        <f t="shared" si="5"/>
        <v>0</v>
      </c>
    </row>
    <row r="352" spans="1:13" ht="20.100000000000001" customHeight="1" x14ac:dyDescent="0.15">
      <c r="A352" s="1" t="s">
        <v>16390</v>
      </c>
      <c r="B352" s="1" t="s">
        <v>16474</v>
      </c>
      <c r="C352" s="1" t="s">
        <v>16475</v>
      </c>
      <c r="D352" s="1" t="s">
        <v>50</v>
      </c>
      <c r="E352" s="1" t="s">
        <v>51</v>
      </c>
      <c r="F352" s="1" t="s">
        <v>51</v>
      </c>
      <c r="G352" s="1" t="s">
        <v>82</v>
      </c>
      <c r="H352" s="1" t="s">
        <v>95</v>
      </c>
      <c r="I352" s="1" t="s">
        <v>84</v>
      </c>
      <c r="J352" s="1" t="s">
        <v>6853</v>
      </c>
      <c r="K352" s="1" t="s">
        <v>16476</v>
      </c>
      <c r="L352" s="1"/>
      <c r="M352" s="20">
        <f t="shared" si="5"/>
        <v>1</v>
      </c>
    </row>
    <row r="353" spans="1:13" ht="20.100000000000001" customHeight="1" x14ac:dyDescent="0.15">
      <c r="A353" s="1" t="s">
        <v>16390</v>
      </c>
      <c r="B353" s="1" t="s">
        <v>16474</v>
      </c>
      <c r="C353" s="1" t="s">
        <v>16477</v>
      </c>
      <c r="D353" s="1" t="s">
        <v>78</v>
      </c>
      <c r="E353" s="1" t="s">
        <v>51</v>
      </c>
      <c r="F353" s="1" t="s">
        <v>179</v>
      </c>
      <c r="G353" s="1" t="s">
        <v>82</v>
      </c>
      <c r="H353" s="1" t="s">
        <v>1151</v>
      </c>
      <c r="I353" s="1" t="s">
        <v>84</v>
      </c>
      <c r="J353" s="1" t="s">
        <v>130</v>
      </c>
      <c r="K353" s="1" t="s">
        <v>16478</v>
      </c>
      <c r="L353" s="1"/>
      <c r="M353" s="20">
        <f t="shared" si="5"/>
        <v>0</v>
      </c>
    </row>
    <row r="354" spans="1:13" ht="20.100000000000001" customHeight="1" x14ac:dyDescent="0.15">
      <c r="A354" s="1" t="s">
        <v>16390</v>
      </c>
      <c r="B354" s="1" t="s">
        <v>16474</v>
      </c>
      <c r="C354" s="1" t="s">
        <v>16479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84</v>
      </c>
      <c r="J354" s="1" t="s">
        <v>15518</v>
      </c>
      <c r="K354" s="1" t="s">
        <v>16480</v>
      </c>
      <c r="L354" s="1"/>
      <c r="M354" s="20">
        <f t="shared" si="5"/>
        <v>1</v>
      </c>
    </row>
    <row r="355" spans="1:13" ht="20.100000000000001" customHeight="1" x14ac:dyDescent="0.15">
      <c r="A355" s="1" t="s">
        <v>16390</v>
      </c>
      <c r="B355" s="1" t="s">
        <v>16474</v>
      </c>
      <c r="C355" s="1" t="s">
        <v>16481</v>
      </c>
      <c r="D355" s="1" t="s">
        <v>78</v>
      </c>
      <c r="E355" s="1" t="s">
        <v>51</v>
      </c>
      <c r="F355" s="1" t="s">
        <v>51</v>
      </c>
      <c r="G355" s="1" t="s">
        <v>82</v>
      </c>
      <c r="H355" s="1" t="s">
        <v>95</v>
      </c>
      <c r="I355" s="1" t="s">
        <v>84</v>
      </c>
      <c r="J355" s="1" t="s">
        <v>6853</v>
      </c>
      <c r="K355" s="1" t="s">
        <v>16482</v>
      </c>
      <c r="L355" s="1"/>
      <c r="M355" s="20">
        <f t="shared" si="5"/>
        <v>1</v>
      </c>
    </row>
    <row r="356" spans="1:13" ht="20.100000000000001" customHeight="1" x14ac:dyDescent="0.15">
      <c r="A356" s="1" t="s">
        <v>16390</v>
      </c>
      <c r="B356" s="1" t="s">
        <v>16474</v>
      </c>
      <c r="C356" s="1" t="s">
        <v>16483</v>
      </c>
      <c r="D356" s="1" t="s">
        <v>78</v>
      </c>
      <c r="E356" s="1" t="s">
        <v>51</v>
      </c>
      <c r="F356" s="1" t="s">
        <v>51</v>
      </c>
      <c r="G356" s="1" t="s">
        <v>82</v>
      </c>
      <c r="H356" s="1" t="s">
        <v>95</v>
      </c>
      <c r="I356" s="1" t="s">
        <v>84</v>
      </c>
      <c r="J356" s="1" t="s">
        <v>6853</v>
      </c>
      <c r="K356" s="1" t="s">
        <v>16484</v>
      </c>
      <c r="L356" s="1"/>
      <c r="M356" s="20">
        <f t="shared" si="5"/>
        <v>1</v>
      </c>
    </row>
    <row r="357" spans="1:13" ht="20.100000000000001" customHeight="1" x14ac:dyDescent="0.15">
      <c r="A357" s="1" t="s">
        <v>16390</v>
      </c>
      <c r="B357" s="1" t="s">
        <v>16485</v>
      </c>
      <c r="C357" s="1" t="s">
        <v>16486</v>
      </c>
      <c r="D357" s="1" t="s">
        <v>50</v>
      </c>
      <c r="E357" s="1" t="s">
        <v>51</v>
      </c>
      <c r="F357" s="1" t="s">
        <v>51</v>
      </c>
      <c r="G357" s="1" t="s">
        <v>82</v>
      </c>
      <c r="H357" s="1" t="s">
        <v>95</v>
      </c>
      <c r="I357" s="1" t="s">
        <v>84</v>
      </c>
      <c r="J357" s="1" t="s">
        <v>6853</v>
      </c>
      <c r="K357" s="1" t="s">
        <v>16487</v>
      </c>
      <c r="L357" s="1"/>
      <c r="M357" s="20">
        <f t="shared" si="5"/>
        <v>1</v>
      </c>
    </row>
    <row r="358" spans="1:13" ht="20.100000000000001" customHeight="1" x14ac:dyDescent="0.15">
      <c r="A358" s="1" t="s">
        <v>16390</v>
      </c>
      <c r="B358" s="1" t="s">
        <v>16485</v>
      </c>
      <c r="C358" s="1" t="s">
        <v>16488</v>
      </c>
      <c r="D358" s="1" t="s">
        <v>50</v>
      </c>
      <c r="E358" s="1" t="s">
        <v>51</v>
      </c>
      <c r="F358" s="1" t="s">
        <v>51</v>
      </c>
      <c r="G358" s="1" t="s">
        <v>82</v>
      </c>
      <c r="H358" s="1" t="s">
        <v>95</v>
      </c>
      <c r="I358" s="1" t="s">
        <v>84</v>
      </c>
      <c r="J358" s="1" t="s">
        <v>6853</v>
      </c>
      <c r="K358" s="1" t="s">
        <v>16489</v>
      </c>
      <c r="L358" s="1"/>
      <c r="M358" s="20">
        <f t="shared" si="5"/>
        <v>1</v>
      </c>
    </row>
    <row r="359" spans="1:13" ht="20.100000000000001" customHeight="1" x14ac:dyDescent="0.15">
      <c r="A359" s="1" t="s">
        <v>16390</v>
      </c>
      <c r="B359" s="1" t="s">
        <v>16485</v>
      </c>
      <c r="C359" s="1" t="s">
        <v>16490</v>
      </c>
      <c r="D359" s="1" t="s">
        <v>78</v>
      </c>
      <c r="E359" s="1" t="s">
        <v>51</v>
      </c>
      <c r="F359" s="1" t="s">
        <v>81</v>
      </c>
      <c r="G359" s="1" t="s">
        <v>82</v>
      </c>
      <c r="H359" s="1" t="s">
        <v>180</v>
      </c>
      <c r="I359" s="1" t="s">
        <v>84</v>
      </c>
      <c r="J359" s="1" t="s">
        <v>7191</v>
      </c>
      <c r="K359" s="1" t="s">
        <v>16491</v>
      </c>
      <c r="L359" s="1"/>
      <c r="M359" s="20">
        <f t="shared" si="5"/>
        <v>0</v>
      </c>
    </row>
    <row r="360" spans="1:13" ht="20.100000000000001" customHeight="1" x14ac:dyDescent="0.15">
      <c r="A360" s="1" t="s">
        <v>16390</v>
      </c>
      <c r="B360" s="1" t="s">
        <v>16485</v>
      </c>
      <c r="C360" s="1" t="s">
        <v>16492</v>
      </c>
      <c r="D360" s="1" t="s">
        <v>78</v>
      </c>
      <c r="E360" s="1" t="s">
        <v>51</v>
      </c>
      <c r="F360" s="1" t="s">
        <v>81</v>
      </c>
      <c r="G360" s="1" t="s">
        <v>82</v>
      </c>
      <c r="H360" s="1" t="s">
        <v>180</v>
      </c>
      <c r="I360" s="1" t="s">
        <v>84</v>
      </c>
      <c r="J360" s="1" t="s">
        <v>7191</v>
      </c>
      <c r="K360" s="1" t="s">
        <v>16493</v>
      </c>
      <c r="L360" s="1"/>
      <c r="M360" s="20">
        <f t="shared" si="5"/>
        <v>0</v>
      </c>
    </row>
    <row r="361" spans="1:13" ht="20.100000000000001" customHeight="1" x14ac:dyDescent="0.15">
      <c r="A361" s="1" t="s">
        <v>16390</v>
      </c>
      <c r="B361" s="1" t="s">
        <v>16485</v>
      </c>
      <c r="C361" s="1" t="s">
        <v>16494</v>
      </c>
      <c r="D361" s="1" t="s">
        <v>78</v>
      </c>
      <c r="E361" s="1" t="s">
        <v>51</v>
      </c>
      <c r="F361" s="1" t="s">
        <v>51</v>
      </c>
      <c r="G361" s="1" t="s">
        <v>82</v>
      </c>
      <c r="H361" s="1" t="s">
        <v>95</v>
      </c>
      <c r="I361" s="1" t="s">
        <v>84</v>
      </c>
      <c r="J361" s="1" t="s">
        <v>6853</v>
      </c>
      <c r="K361" s="1" t="s">
        <v>16495</v>
      </c>
      <c r="L361" s="1"/>
      <c r="M361" s="20">
        <f t="shared" si="5"/>
        <v>1</v>
      </c>
    </row>
    <row r="362" spans="1:13" ht="20.100000000000001" customHeight="1" x14ac:dyDescent="0.15">
      <c r="A362" s="1" t="s">
        <v>16390</v>
      </c>
      <c r="B362" s="1" t="s">
        <v>16485</v>
      </c>
      <c r="C362" s="1" t="s">
        <v>16496</v>
      </c>
      <c r="D362" s="1" t="s">
        <v>78</v>
      </c>
      <c r="E362" s="1" t="s">
        <v>51</v>
      </c>
      <c r="F362" s="1" t="s">
        <v>51</v>
      </c>
      <c r="G362" s="1" t="s">
        <v>82</v>
      </c>
      <c r="H362" s="1" t="s">
        <v>95</v>
      </c>
      <c r="I362" s="1" t="s">
        <v>84</v>
      </c>
      <c r="J362" s="1" t="s">
        <v>6853</v>
      </c>
      <c r="K362" s="1" t="s">
        <v>16497</v>
      </c>
      <c r="L362" s="1"/>
      <c r="M362" s="20">
        <f t="shared" si="5"/>
        <v>1</v>
      </c>
    </row>
    <row r="363" spans="1:13" ht="20.100000000000001" customHeight="1" x14ac:dyDescent="0.15">
      <c r="A363" s="1" t="s">
        <v>16390</v>
      </c>
      <c r="B363" s="1" t="s">
        <v>16485</v>
      </c>
      <c r="C363" s="1" t="s">
        <v>16498</v>
      </c>
      <c r="D363" s="1" t="s">
        <v>78</v>
      </c>
      <c r="E363" s="1" t="s">
        <v>51</v>
      </c>
      <c r="F363" s="1" t="s">
        <v>179</v>
      </c>
      <c r="G363" s="1" t="s">
        <v>82</v>
      </c>
      <c r="H363" s="1" t="s">
        <v>83</v>
      </c>
      <c r="I363" s="1" t="s">
        <v>84</v>
      </c>
      <c r="J363" s="1" t="s">
        <v>1137</v>
      </c>
      <c r="K363" s="1" t="s">
        <v>16499</v>
      </c>
      <c r="L363" s="1"/>
      <c r="M363" s="20">
        <f t="shared" si="5"/>
        <v>0</v>
      </c>
    </row>
    <row r="364" spans="1:13" ht="20.100000000000001" customHeight="1" x14ac:dyDescent="0.15">
      <c r="A364" s="1" t="s">
        <v>16390</v>
      </c>
      <c r="B364" s="1" t="s">
        <v>16485</v>
      </c>
      <c r="C364" s="1" t="s">
        <v>16500</v>
      </c>
      <c r="D364" s="1" t="s">
        <v>78</v>
      </c>
      <c r="E364" s="1" t="s">
        <v>51</v>
      </c>
      <c r="F364" s="1" t="s">
        <v>51</v>
      </c>
      <c r="G364" s="1" t="s">
        <v>82</v>
      </c>
      <c r="H364" s="1" t="s">
        <v>95</v>
      </c>
      <c r="I364" s="1" t="s">
        <v>84</v>
      </c>
      <c r="J364" s="1" t="s">
        <v>6853</v>
      </c>
      <c r="K364" s="1" t="s">
        <v>16501</v>
      </c>
      <c r="L364" s="1"/>
      <c r="M364" s="20">
        <f t="shared" si="5"/>
        <v>1</v>
      </c>
    </row>
    <row r="365" spans="1:13" ht="20.100000000000001" customHeight="1" x14ac:dyDescent="0.15">
      <c r="A365" s="1" t="s">
        <v>16390</v>
      </c>
      <c r="B365" s="1" t="s">
        <v>16485</v>
      </c>
      <c r="C365" s="1" t="s">
        <v>16502</v>
      </c>
      <c r="D365" s="1" t="s">
        <v>78</v>
      </c>
      <c r="E365" s="1" t="s">
        <v>51</v>
      </c>
      <c r="F365" s="1" t="s">
        <v>179</v>
      </c>
      <c r="G365" s="1" t="s">
        <v>82</v>
      </c>
      <c r="H365" s="1" t="s">
        <v>83</v>
      </c>
      <c r="I365" s="1" t="s">
        <v>84</v>
      </c>
      <c r="J365" s="1" t="s">
        <v>1137</v>
      </c>
      <c r="K365" s="1" t="s">
        <v>16503</v>
      </c>
      <c r="L365" s="1"/>
      <c r="M365" s="20">
        <f t="shared" si="5"/>
        <v>0</v>
      </c>
    </row>
    <row r="366" spans="1:13" ht="20.100000000000001" customHeight="1" x14ac:dyDescent="0.15">
      <c r="A366" s="1" t="s">
        <v>16390</v>
      </c>
      <c r="B366" s="1" t="s">
        <v>16504</v>
      </c>
      <c r="C366" s="1" t="s">
        <v>16505</v>
      </c>
      <c r="D366" s="1" t="s">
        <v>50</v>
      </c>
      <c r="E366" s="1" t="s">
        <v>51</v>
      </c>
      <c r="F366" s="1" t="s">
        <v>51</v>
      </c>
      <c r="G366" s="1" t="s">
        <v>82</v>
      </c>
      <c r="H366" s="1" t="s">
        <v>95</v>
      </c>
      <c r="I366" s="1" t="s">
        <v>84</v>
      </c>
      <c r="J366" s="1" t="s">
        <v>6853</v>
      </c>
      <c r="K366" s="1" t="s">
        <v>16506</v>
      </c>
      <c r="L366" s="1"/>
      <c r="M366" s="20">
        <f t="shared" si="5"/>
        <v>1</v>
      </c>
    </row>
    <row r="367" spans="1:13" ht="20.100000000000001" customHeight="1" x14ac:dyDescent="0.15">
      <c r="A367" s="1" t="s">
        <v>16390</v>
      </c>
      <c r="B367" s="1" t="s">
        <v>16504</v>
      </c>
      <c r="C367" s="1" t="s">
        <v>16507</v>
      </c>
      <c r="D367" s="1" t="s">
        <v>50</v>
      </c>
      <c r="E367" s="1" t="s">
        <v>51</v>
      </c>
      <c r="F367" s="1" t="s">
        <v>51</v>
      </c>
      <c r="G367" s="1" t="s">
        <v>82</v>
      </c>
      <c r="H367" s="1" t="s">
        <v>95</v>
      </c>
      <c r="I367" s="1" t="s">
        <v>84</v>
      </c>
      <c r="J367" s="1" t="s">
        <v>6853</v>
      </c>
      <c r="K367" s="1" t="s">
        <v>16508</v>
      </c>
      <c r="L367" s="1"/>
      <c r="M367" s="20">
        <f t="shared" si="5"/>
        <v>1</v>
      </c>
    </row>
    <row r="368" spans="1:13" ht="20.100000000000001" customHeight="1" x14ac:dyDescent="0.15">
      <c r="A368" s="1" t="s">
        <v>16390</v>
      </c>
      <c r="B368" s="1" t="s">
        <v>16504</v>
      </c>
      <c r="C368" s="1" t="s">
        <v>16509</v>
      </c>
      <c r="D368" s="1" t="s">
        <v>50</v>
      </c>
      <c r="E368" s="1" t="s">
        <v>51</v>
      </c>
      <c r="F368" s="1" t="s">
        <v>51</v>
      </c>
      <c r="G368" s="1" t="s">
        <v>82</v>
      </c>
      <c r="H368" s="1" t="s">
        <v>95</v>
      </c>
      <c r="I368" s="1" t="s">
        <v>84</v>
      </c>
      <c r="J368" s="1" t="s">
        <v>6853</v>
      </c>
      <c r="K368" s="1" t="s">
        <v>16510</v>
      </c>
      <c r="L368" s="1"/>
      <c r="M368" s="20">
        <f t="shared" si="5"/>
        <v>1</v>
      </c>
    </row>
    <row r="369" spans="1:13" ht="20.100000000000001" customHeight="1" x14ac:dyDescent="0.15">
      <c r="A369" s="1" t="s">
        <v>16390</v>
      </c>
      <c r="B369" s="1" t="s">
        <v>16504</v>
      </c>
      <c r="C369" s="1" t="s">
        <v>16511</v>
      </c>
      <c r="D369" s="1" t="s">
        <v>78</v>
      </c>
      <c r="E369" s="1" t="s">
        <v>51</v>
      </c>
      <c r="F369" s="1" t="s">
        <v>51</v>
      </c>
      <c r="G369" s="1" t="s">
        <v>82</v>
      </c>
      <c r="H369" s="1" t="s">
        <v>95</v>
      </c>
      <c r="I369" s="1" t="s">
        <v>84</v>
      </c>
      <c r="J369" s="1" t="s">
        <v>6853</v>
      </c>
      <c r="K369" s="1" t="s">
        <v>16512</v>
      </c>
      <c r="L369" s="1"/>
      <c r="M369" s="20">
        <f t="shared" si="5"/>
        <v>1</v>
      </c>
    </row>
    <row r="370" spans="1:13" ht="20.100000000000001" customHeight="1" x14ac:dyDescent="0.15">
      <c r="A370" s="1" t="s">
        <v>16390</v>
      </c>
      <c r="B370" s="1" t="s">
        <v>16504</v>
      </c>
      <c r="C370" s="1" t="s">
        <v>16513</v>
      </c>
      <c r="D370" s="1" t="s">
        <v>78</v>
      </c>
      <c r="E370" s="1" t="s">
        <v>51</v>
      </c>
      <c r="F370" s="1" t="s">
        <v>179</v>
      </c>
      <c r="G370" s="1" t="s">
        <v>82</v>
      </c>
      <c r="H370" s="1" t="s">
        <v>129</v>
      </c>
      <c r="I370" s="1" t="s">
        <v>84</v>
      </c>
      <c r="J370" s="1" t="s">
        <v>130</v>
      </c>
      <c r="K370" s="1" t="s">
        <v>16514</v>
      </c>
      <c r="L370" s="1"/>
      <c r="M370" s="20">
        <f t="shared" si="5"/>
        <v>0</v>
      </c>
    </row>
    <row r="371" spans="1:13" ht="20.100000000000001" customHeight="1" x14ac:dyDescent="0.15">
      <c r="A371" s="1" t="s">
        <v>16390</v>
      </c>
      <c r="B371" s="1" t="s">
        <v>16504</v>
      </c>
      <c r="C371" s="1" t="s">
        <v>16515</v>
      </c>
      <c r="D371" s="1" t="s">
        <v>78</v>
      </c>
      <c r="E371" s="1" t="s">
        <v>51</v>
      </c>
      <c r="F371" s="1" t="s">
        <v>51</v>
      </c>
      <c r="G371" s="1" t="s">
        <v>82</v>
      </c>
      <c r="H371" s="1" t="s">
        <v>95</v>
      </c>
      <c r="I371" s="1" t="s">
        <v>84</v>
      </c>
      <c r="J371" s="1" t="s">
        <v>6853</v>
      </c>
      <c r="K371" s="1" t="s">
        <v>16516</v>
      </c>
      <c r="L371" s="1"/>
      <c r="M371" s="20">
        <f t="shared" si="5"/>
        <v>1</v>
      </c>
    </row>
    <row r="372" spans="1:13" ht="20.100000000000001" customHeight="1" x14ac:dyDescent="0.15">
      <c r="A372" s="1" t="s">
        <v>16390</v>
      </c>
      <c r="B372" s="1" t="s">
        <v>16504</v>
      </c>
      <c r="C372" s="1" t="s">
        <v>16517</v>
      </c>
      <c r="D372" s="1" t="s">
        <v>78</v>
      </c>
      <c r="E372" s="1" t="s">
        <v>51</v>
      </c>
      <c r="F372" s="1" t="s">
        <v>51</v>
      </c>
      <c r="G372" s="1" t="s">
        <v>82</v>
      </c>
      <c r="H372" s="1" t="s">
        <v>95</v>
      </c>
      <c r="I372" s="1" t="s">
        <v>84</v>
      </c>
      <c r="J372" s="1" t="s">
        <v>6853</v>
      </c>
      <c r="K372" s="1" t="s">
        <v>16518</v>
      </c>
      <c r="L372" s="1"/>
      <c r="M372" s="20">
        <f t="shared" si="5"/>
        <v>1</v>
      </c>
    </row>
    <row r="373" spans="1:13" ht="20.100000000000001" customHeight="1" x14ac:dyDescent="0.15">
      <c r="A373" s="1" t="s">
        <v>16390</v>
      </c>
      <c r="B373" s="1" t="s">
        <v>16504</v>
      </c>
      <c r="C373" s="1" t="s">
        <v>16519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84</v>
      </c>
      <c r="J373" s="1" t="s">
        <v>15518</v>
      </c>
      <c r="K373" s="1" t="s">
        <v>16520</v>
      </c>
      <c r="L373" s="1"/>
      <c r="M373" s="20">
        <f t="shared" si="5"/>
        <v>1</v>
      </c>
    </row>
    <row r="374" spans="1:13" ht="20.100000000000001" customHeight="1" x14ac:dyDescent="0.15">
      <c r="A374" s="1" t="s">
        <v>16390</v>
      </c>
      <c r="B374" s="1" t="s">
        <v>16504</v>
      </c>
      <c r="C374" s="1" t="s">
        <v>16521</v>
      </c>
      <c r="D374" s="1" t="s">
        <v>78</v>
      </c>
      <c r="E374" s="1" t="s">
        <v>51</v>
      </c>
      <c r="F374" s="1" t="s">
        <v>51</v>
      </c>
      <c r="G374" s="1" t="s">
        <v>82</v>
      </c>
      <c r="H374" s="1" t="s">
        <v>95</v>
      </c>
      <c r="I374" s="1" t="s">
        <v>84</v>
      </c>
      <c r="J374" s="1" t="s">
        <v>6853</v>
      </c>
      <c r="K374" s="1" t="s">
        <v>16522</v>
      </c>
      <c r="L374" s="1"/>
      <c r="M374" s="20">
        <f t="shared" si="5"/>
        <v>1</v>
      </c>
    </row>
    <row r="375" spans="1:13" ht="20.100000000000001" customHeight="1" x14ac:dyDescent="0.15">
      <c r="A375" s="1" t="s">
        <v>16390</v>
      </c>
      <c r="B375" s="1" t="s">
        <v>16504</v>
      </c>
      <c r="C375" s="1" t="s">
        <v>16523</v>
      </c>
      <c r="D375" s="1" t="s">
        <v>78</v>
      </c>
      <c r="E375" s="1" t="s">
        <v>51</v>
      </c>
      <c r="F375" s="1" t="s">
        <v>51</v>
      </c>
      <c r="G375" s="1" t="s">
        <v>82</v>
      </c>
      <c r="H375" s="1" t="s">
        <v>95</v>
      </c>
      <c r="I375" s="1" t="s">
        <v>84</v>
      </c>
      <c r="J375" s="1" t="s">
        <v>6853</v>
      </c>
      <c r="K375" s="1" t="s">
        <v>16524</v>
      </c>
      <c r="L375" s="1"/>
      <c r="M375" s="20">
        <f t="shared" si="5"/>
        <v>1</v>
      </c>
    </row>
    <row r="376" spans="1:13" ht="20.100000000000001" customHeight="1" x14ac:dyDescent="0.15">
      <c r="A376" s="1" t="s">
        <v>16390</v>
      </c>
      <c r="B376" s="1" t="s">
        <v>16525</v>
      </c>
      <c r="C376" s="1" t="s">
        <v>16526</v>
      </c>
      <c r="D376" s="1" t="s">
        <v>78</v>
      </c>
      <c r="E376" s="1" t="s">
        <v>51</v>
      </c>
      <c r="F376" s="1" t="s">
        <v>51</v>
      </c>
      <c r="G376" s="1" t="s">
        <v>82</v>
      </c>
      <c r="H376" s="1" t="s">
        <v>95</v>
      </c>
      <c r="I376" s="1" t="s">
        <v>84</v>
      </c>
      <c r="J376" s="1" t="s">
        <v>6853</v>
      </c>
      <c r="K376" s="1" t="s">
        <v>16527</v>
      </c>
      <c r="L376" s="1"/>
      <c r="M376" s="20">
        <f t="shared" si="5"/>
        <v>1</v>
      </c>
    </row>
    <row r="377" spans="1:13" ht="20.100000000000001" customHeight="1" x14ac:dyDescent="0.15">
      <c r="A377" s="1" t="s">
        <v>16390</v>
      </c>
      <c r="B377" s="1" t="s">
        <v>16525</v>
      </c>
      <c r="C377" s="1" t="s">
        <v>16528</v>
      </c>
      <c r="D377" s="1" t="s">
        <v>78</v>
      </c>
      <c r="E377" s="1" t="s">
        <v>51</v>
      </c>
      <c r="F377" s="1" t="s">
        <v>51</v>
      </c>
      <c r="G377" s="1" t="s">
        <v>82</v>
      </c>
      <c r="H377" s="1" t="s">
        <v>95</v>
      </c>
      <c r="I377" s="1" t="s">
        <v>84</v>
      </c>
      <c r="J377" s="1" t="s">
        <v>6853</v>
      </c>
      <c r="K377" s="1" t="s">
        <v>16529</v>
      </c>
      <c r="L377" s="1"/>
      <c r="M377" s="20">
        <f t="shared" si="5"/>
        <v>1</v>
      </c>
    </row>
    <row r="378" spans="1:13" ht="20.100000000000001" customHeight="1" x14ac:dyDescent="0.15">
      <c r="A378" s="1" t="s">
        <v>16390</v>
      </c>
      <c r="B378" s="1" t="s">
        <v>16525</v>
      </c>
      <c r="C378" s="1" t="s">
        <v>16530</v>
      </c>
      <c r="D378" s="1" t="s">
        <v>78</v>
      </c>
      <c r="E378" s="1" t="s">
        <v>51</v>
      </c>
      <c r="F378" s="1" t="s">
        <v>51</v>
      </c>
      <c r="G378" s="1" t="s">
        <v>82</v>
      </c>
      <c r="H378" s="1" t="s">
        <v>95</v>
      </c>
      <c r="I378" s="1" t="s">
        <v>84</v>
      </c>
      <c r="J378" s="1" t="s">
        <v>6853</v>
      </c>
      <c r="K378" s="1" t="s">
        <v>16531</v>
      </c>
      <c r="L378" s="1"/>
      <c r="M378" s="20">
        <f t="shared" si="5"/>
        <v>1</v>
      </c>
    </row>
    <row r="379" spans="1:13" ht="20.100000000000001" customHeight="1" x14ac:dyDescent="0.15">
      <c r="A379" s="1" t="s">
        <v>16390</v>
      </c>
      <c r="B379" s="1" t="s">
        <v>16525</v>
      </c>
      <c r="C379" s="1" t="s">
        <v>16532</v>
      </c>
      <c r="D379" s="1" t="s">
        <v>78</v>
      </c>
      <c r="E379" s="1" t="s">
        <v>51</v>
      </c>
      <c r="F379" s="1" t="s">
        <v>51</v>
      </c>
      <c r="G379" s="1" t="s">
        <v>82</v>
      </c>
      <c r="H379" s="1" t="s">
        <v>95</v>
      </c>
      <c r="I379" s="1" t="s">
        <v>84</v>
      </c>
      <c r="J379" s="1" t="s">
        <v>6853</v>
      </c>
      <c r="K379" s="1" t="s">
        <v>16533</v>
      </c>
      <c r="L379" s="1"/>
      <c r="M379" s="20">
        <f t="shared" si="5"/>
        <v>1</v>
      </c>
    </row>
    <row r="380" spans="1:13" ht="20.100000000000001" customHeight="1" x14ac:dyDescent="0.15">
      <c r="A380" s="1" t="s">
        <v>16390</v>
      </c>
      <c r="B380" s="1" t="s">
        <v>16525</v>
      </c>
      <c r="C380" s="1" t="s">
        <v>16534</v>
      </c>
      <c r="D380" s="1" t="s">
        <v>78</v>
      </c>
      <c r="E380" s="1" t="s">
        <v>51</v>
      </c>
      <c r="F380" s="1" t="s">
        <v>51</v>
      </c>
      <c r="G380" s="1" t="s">
        <v>82</v>
      </c>
      <c r="H380" s="1" t="s">
        <v>95</v>
      </c>
      <c r="I380" s="1" t="s">
        <v>84</v>
      </c>
      <c r="J380" s="1" t="s">
        <v>6853</v>
      </c>
      <c r="K380" s="1" t="s">
        <v>16535</v>
      </c>
      <c r="L380" s="1"/>
      <c r="M380" s="20">
        <f t="shared" si="5"/>
        <v>1</v>
      </c>
    </row>
    <row r="381" spans="1:13" ht="20.100000000000001" customHeight="1" x14ac:dyDescent="0.15">
      <c r="A381" s="1" t="s">
        <v>16390</v>
      </c>
      <c r="B381" s="1" t="s">
        <v>16525</v>
      </c>
      <c r="C381" s="1" t="s">
        <v>16536</v>
      </c>
      <c r="D381" s="1" t="s">
        <v>78</v>
      </c>
      <c r="E381" s="1" t="s">
        <v>51</v>
      </c>
      <c r="F381" s="1" t="s">
        <v>51</v>
      </c>
      <c r="G381" s="1" t="s">
        <v>82</v>
      </c>
      <c r="H381" s="1" t="s">
        <v>95</v>
      </c>
      <c r="I381" s="1" t="s">
        <v>84</v>
      </c>
      <c r="J381" s="1" t="s">
        <v>6853</v>
      </c>
      <c r="K381" s="1" t="s">
        <v>16537</v>
      </c>
      <c r="L381" s="1"/>
      <c r="M381" s="20">
        <f t="shared" si="5"/>
        <v>1</v>
      </c>
    </row>
    <row r="382" spans="1:13" ht="20.100000000000001" customHeight="1" x14ac:dyDescent="0.15">
      <c r="A382" s="1" t="s">
        <v>16390</v>
      </c>
      <c r="B382" s="1" t="s">
        <v>16525</v>
      </c>
      <c r="C382" s="1" t="s">
        <v>16538</v>
      </c>
      <c r="D382" s="1" t="s">
        <v>78</v>
      </c>
      <c r="E382" s="1" t="s">
        <v>51</v>
      </c>
      <c r="F382" s="1" t="s">
        <v>51</v>
      </c>
      <c r="G382" s="1" t="s">
        <v>82</v>
      </c>
      <c r="H382" s="1" t="s">
        <v>95</v>
      </c>
      <c r="I382" s="1" t="s">
        <v>84</v>
      </c>
      <c r="J382" s="1" t="s">
        <v>6853</v>
      </c>
      <c r="K382" s="1" t="s">
        <v>16539</v>
      </c>
      <c r="L382" s="1"/>
      <c r="M382" s="20">
        <f t="shared" si="5"/>
        <v>1</v>
      </c>
    </row>
    <row r="383" spans="1:13" ht="20.100000000000001" customHeight="1" x14ac:dyDescent="0.15">
      <c r="A383" s="1" t="s">
        <v>16390</v>
      </c>
      <c r="B383" s="1" t="s">
        <v>16540</v>
      </c>
      <c r="C383" s="1" t="s">
        <v>16541</v>
      </c>
      <c r="D383" s="1" t="s">
        <v>50</v>
      </c>
      <c r="E383" s="1" t="s">
        <v>51</v>
      </c>
      <c r="F383" s="1" t="s">
        <v>51</v>
      </c>
      <c r="G383" s="1" t="s">
        <v>82</v>
      </c>
      <c r="H383" s="1" t="s">
        <v>95</v>
      </c>
      <c r="I383" s="1" t="s">
        <v>84</v>
      </c>
      <c r="J383" s="1" t="s">
        <v>6853</v>
      </c>
      <c r="K383" s="1" t="s">
        <v>16542</v>
      </c>
      <c r="L383" s="1"/>
      <c r="M383" s="20">
        <f t="shared" si="5"/>
        <v>1</v>
      </c>
    </row>
    <row r="384" spans="1:13" ht="20.100000000000001" customHeight="1" x14ac:dyDescent="0.15">
      <c r="A384" s="1" t="s">
        <v>16390</v>
      </c>
      <c r="B384" s="1" t="s">
        <v>16540</v>
      </c>
      <c r="C384" s="1" t="s">
        <v>16543</v>
      </c>
      <c r="D384" s="1" t="s">
        <v>50</v>
      </c>
      <c r="E384" s="1" t="s">
        <v>51</v>
      </c>
      <c r="F384" s="1" t="s">
        <v>51</v>
      </c>
      <c r="G384" s="1" t="s">
        <v>82</v>
      </c>
      <c r="H384" s="1" t="s">
        <v>95</v>
      </c>
      <c r="I384" s="1" t="s">
        <v>84</v>
      </c>
      <c r="J384" s="1" t="s">
        <v>6853</v>
      </c>
      <c r="K384" s="1" t="s">
        <v>16544</v>
      </c>
      <c r="L384" s="1"/>
      <c r="M384" s="20">
        <f t="shared" si="5"/>
        <v>1</v>
      </c>
    </row>
    <row r="385" spans="1:13" ht="20.100000000000001" customHeight="1" x14ac:dyDescent="0.15">
      <c r="A385" s="1" t="s">
        <v>16390</v>
      </c>
      <c r="B385" s="1" t="s">
        <v>16540</v>
      </c>
      <c r="C385" s="1" t="s">
        <v>16545</v>
      </c>
      <c r="D385" s="1" t="s">
        <v>50</v>
      </c>
      <c r="E385" s="1" t="s">
        <v>51</v>
      </c>
      <c r="F385" s="1" t="s">
        <v>51</v>
      </c>
      <c r="G385" s="1" t="s">
        <v>82</v>
      </c>
      <c r="H385" s="1" t="s">
        <v>95</v>
      </c>
      <c r="I385" s="1" t="s">
        <v>84</v>
      </c>
      <c r="J385" s="1" t="s">
        <v>6853</v>
      </c>
      <c r="K385" s="1" t="s">
        <v>16546</v>
      </c>
      <c r="L385" s="1"/>
      <c r="M385" s="20">
        <f t="shared" si="5"/>
        <v>1</v>
      </c>
    </row>
    <row r="386" spans="1:13" ht="20.100000000000001" customHeight="1" x14ac:dyDescent="0.15">
      <c r="A386" s="1" t="s">
        <v>16390</v>
      </c>
      <c r="B386" s="1" t="s">
        <v>16547</v>
      </c>
      <c r="C386" s="1" t="s">
        <v>16548</v>
      </c>
      <c r="D386" s="1" t="s">
        <v>50</v>
      </c>
      <c r="E386" s="1" t="s">
        <v>51</v>
      </c>
      <c r="F386" s="1" t="s">
        <v>51</v>
      </c>
      <c r="G386" s="1" t="s">
        <v>82</v>
      </c>
      <c r="H386" s="1" t="s">
        <v>95</v>
      </c>
      <c r="I386" s="1" t="s">
        <v>84</v>
      </c>
      <c r="J386" s="1" t="s">
        <v>6853</v>
      </c>
      <c r="K386" s="1" t="s">
        <v>16549</v>
      </c>
      <c r="L386" s="1"/>
      <c r="M386" s="20">
        <f t="shared" si="5"/>
        <v>1</v>
      </c>
    </row>
    <row r="387" spans="1:13" ht="20.100000000000001" customHeight="1" x14ac:dyDescent="0.15">
      <c r="A387" s="1" t="s">
        <v>16390</v>
      </c>
      <c r="B387" s="1" t="s">
        <v>16547</v>
      </c>
      <c r="C387" s="1" t="s">
        <v>16550</v>
      </c>
      <c r="D387" s="1" t="s">
        <v>50</v>
      </c>
      <c r="E387" s="1" t="s">
        <v>51</v>
      </c>
      <c r="F387" s="1" t="s">
        <v>51</v>
      </c>
      <c r="G387" s="1" t="s">
        <v>82</v>
      </c>
      <c r="H387" s="1" t="s">
        <v>95</v>
      </c>
      <c r="I387" s="1" t="s">
        <v>84</v>
      </c>
      <c r="J387" s="1" t="s">
        <v>6853</v>
      </c>
      <c r="K387" s="1" t="s">
        <v>16551</v>
      </c>
      <c r="L387" s="1"/>
      <c r="M387" s="20">
        <f t="shared" si="5"/>
        <v>1</v>
      </c>
    </row>
    <row r="388" spans="1:13" ht="20.100000000000001" customHeight="1" x14ac:dyDescent="0.15">
      <c r="A388" s="1" t="s">
        <v>16390</v>
      </c>
      <c r="B388" s="1" t="s">
        <v>16547</v>
      </c>
      <c r="C388" s="1" t="s">
        <v>16552</v>
      </c>
      <c r="D388" s="1" t="s">
        <v>50</v>
      </c>
      <c r="E388" s="1" t="s">
        <v>51</v>
      </c>
      <c r="F388" s="1" t="s">
        <v>51</v>
      </c>
      <c r="G388" s="1" t="s">
        <v>82</v>
      </c>
      <c r="H388" s="1" t="s">
        <v>95</v>
      </c>
      <c r="I388" s="1" t="s">
        <v>84</v>
      </c>
      <c r="J388" s="1" t="s">
        <v>6853</v>
      </c>
      <c r="K388" s="1" t="s">
        <v>16553</v>
      </c>
      <c r="L388" s="1"/>
      <c r="M388" s="20">
        <f t="shared" si="5"/>
        <v>1</v>
      </c>
    </row>
    <row r="389" spans="1:13" ht="20.100000000000001" customHeight="1" x14ac:dyDescent="0.15">
      <c r="A389" s="1" t="s">
        <v>16390</v>
      </c>
      <c r="B389" s="1" t="s">
        <v>16547</v>
      </c>
      <c r="C389" s="1" t="s">
        <v>16554</v>
      </c>
      <c r="D389" s="1" t="s">
        <v>50</v>
      </c>
      <c r="E389" s="1" t="s">
        <v>51</v>
      </c>
      <c r="F389" s="1" t="s">
        <v>51</v>
      </c>
      <c r="G389" s="1" t="s">
        <v>82</v>
      </c>
      <c r="H389" s="1" t="s">
        <v>95</v>
      </c>
      <c r="I389" s="1" t="s">
        <v>84</v>
      </c>
      <c r="J389" s="1" t="s">
        <v>6853</v>
      </c>
      <c r="K389" s="1" t="s">
        <v>16555</v>
      </c>
      <c r="L389" s="1"/>
      <c r="M389" s="20">
        <f t="shared" si="5"/>
        <v>1</v>
      </c>
    </row>
    <row r="390" spans="1:13" ht="20.100000000000001" customHeight="1" x14ac:dyDescent="0.15">
      <c r="A390" s="1" t="s">
        <v>16390</v>
      </c>
      <c r="B390" s="1" t="s">
        <v>16547</v>
      </c>
      <c r="C390" s="1" t="s">
        <v>16556</v>
      </c>
      <c r="D390" s="1" t="s">
        <v>78</v>
      </c>
      <c r="E390" s="1" t="s">
        <v>51</v>
      </c>
      <c r="F390" s="1" t="s">
        <v>51</v>
      </c>
      <c r="G390" s="1" t="s">
        <v>82</v>
      </c>
      <c r="H390" s="1" t="s">
        <v>95</v>
      </c>
      <c r="I390" s="1" t="s">
        <v>84</v>
      </c>
      <c r="J390" s="1" t="s">
        <v>6853</v>
      </c>
      <c r="K390" s="1" t="s">
        <v>16557</v>
      </c>
      <c r="L390" s="1"/>
      <c r="M390" s="20">
        <f t="shared" si="5"/>
        <v>1</v>
      </c>
    </row>
    <row r="391" spans="1:13" ht="20.100000000000001" customHeight="1" x14ac:dyDescent="0.15">
      <c r="A391" s="1" t="s">
        <v>16390</v>
      </c>
      <c r="B391" s="1" t="s">
        <v>16547</v>
      </c>
      <c r="C391" s="1" t="s">
        <v>16558</v>
      </c>
      <c r="D391" s="1" t="s">
        <v>78</v>
      </c>
      <c r="E391" s="1" t="s">
        <v>51</v>
      </c>
      <c r="F391" s="1" t="s">
        <v>51</v>
      </c>
      <c r="G391" s="1" t="s">
        <v>82</v>
      </c>
      <c r="H391" s="1" t="s">
        <v>95</v>
      </c>
      <c r="I391" s="1" t="s">
        <v>84</v>
      </c>
      <c r="J391" s="1" t="s">
        <v>6853</v>
      </c>
      <c r="K391" s="1" t="s">
        <v>16559</v>
      </c>
      <c r="L391" s="1"/>
      <c r="M391" s="20">
        <f t="shared" si="5"/>
        <v>1</v>
      </c>
    </row>
    <row r="392" spans="1:13" ht="20.100000000000001" customHeight="1" x14ac:dyDescent="0.15">
      <c r="A392" s="1" t="s">
        <v>16390</v>
      </c>
      <c r="B392" s="1" t="s">
        <v>16547</v>
      </c>
      <c r="C392" s="1" t="s">
        <v>16560</v>
      </c>
      <c r="D392" s="1" t="s">
        <v>78</v>
      </c>
      <c r="E392" s="1" t="s">
        <v>51</v>
      </c>
      <c r="F392" s="1" t="s">
        <v>81</v>
      </c>
      <c r="G392" s="1" t="s">
        <v>82</v>
      </c>
      <c r="H392" s="1" t="s">
        <v>129</v>
      </c>
      <c r="I392" s="1" t="s">
        <v>84</v>
      </c>
      <c r="J392" s="1" t="s">
        <v>130</v>
      </c>
      <c r="K392" s="1" t="s">
        <v>16561</v>
      </c>
      <c r="L392" s="1"/>
      <c r="M392" s="20">
        <f t="shared" ref="M392:M419" si="6">IF(F392="○",1,0)</f>
        <v>0</v>
      </c>
    </row>
    <row r="393" spans="1:13" ht="20.100000000000001" customHeight="1" x14ac:dyDescent="0.15">
      <c r="A393" s="1" t="s">
        <v>16390</v>
      </c>
      <c r="B393" s="1" t="s">
        <v>16547</v>
      </c>
      <c r="C393" s="1" t="s">
        <v>16562</v>
      </c>
      <c r="D393" s="1" t="s">
        <v>78</v>
      </c>
      <c r="E393" s="1" t="s">
        <v>51</v>
      </c>
      <c r="F393" s="1" t="s">
        <v>51</v>
      </c>
      <c r="G393" s="1" t="s">
        <v>82</v>
      </c>
      <c r="H393" s="1" t="s">
        <v>95</v>
      </c>
      <c r="I393" s="1" t="s">
        <v>84</v>
      </c>
      <c r="J393" s="1" t="s">
        <v>6853</v>
      </c>
      <c r="K393" s="1" t="s">
        <v>16563</v>
      </c>
      <c r="L393" s="1"/>
      <c r="M393" s="20">
        <f t="shared" si="6"/>
        <v>1</v>
      </c>
    </row>
    <row r="394" spans="1:13" ht="20.100000000000001" customHeight="1" x14ac:dyDescent="0.15">
      <c r="A394" s="1" t="s">
        <v>16390</v>
      </c>
      <c r="B394" s="1" t="s">
        <v>16547</v>
      </c>
      <c r="C394" s="1" t="s">
        <v>16564</v>
      </c>
      <c r="D394" s="1" t="s">
        <v>78</v>
      </c>
      <c r="E394" s="1" t="s">
        <v>51</v>
      </c>
      <c r="F394" s="1" t="s">
        <v>51</v>
      </c>
      <c r="G394" s="1" t="s">
        <v>82</v>
      </c>
      <c r="H394" s="1" t="s">
        <v>95</v>
      </c>
      <c r="I394" s="1" t="s">
        <v>84</v>
      </c>
      <c r="J394" s="1" t="s">
        <v>6853</v>
      </c>
      <c r="K394" s="1" t="s">
        <v>16565</v>
      </c>
      <c r="L394" s="1"/>
      <c r="M394" s="20">
        <f t="shared" si="6"/>
        <v>1</v>
      </c>
    </row>
    <row r="395" spans="1:13" ht="20.100000000000001" customHeight="1" x14ac:dyDescent="0.15">
      <c r="A395" s="1" t="s">
        <v>16390</v>
      </c>
      <c r="B395" s="1" t="s">
        <v>16547</v>
      </c>
      <c r="C395" s="1" t="s">
        <v>16566</v>
      </c>
      <c r="D395" s="1" t="s">
        <v>78</v>
      </c>
      <c r="E395" s="1" t="s">
        <v>51</v>
      </c>
      <c r="F395" s="1" t="s">
        <v>51</v>
      </c>
      <c r="G395" s="1" t="s">
        <v>82</v>
      </c>
      <c r="H395" s="1" t="s">
        <v>95</v>
      </c>
      <c r="I395" s="1" t="s">
        <v>84</v>
      </c>
      <c r="J395" s="1" t="s">
        <v>6853</v>
      </c>
      <c r="K395" s="1" t="s">
        <v>16567</v>
      </c>
      <c r="L395" s="1"/>
      <c r="M395" s="20">
        <f t="shared" si="6"/>
        <v>1</v>
      </c>
    </row>
    <row r="396" spans="1:13" ht="20.100000000000001" customHeight="1" x14ac:dyDescent="0.15">
      <c r="A396" s="1" t="s">
        <v>16390</v>
      </c>
      <c r="B396" s="1" t="s">
        <v>16547</v>
      </c>
      <c r="C396" s="1" t="s">
        <v>16568</v>
      </c>
      <c r="D396" s="1" t="s">
        <v>78</v>
      </c>
      <c r="E396" s="1" t="s">
        <v>51</v>
      </c>
      <c r="F396" s="1" t="s">
        <v>51</v>
      </c>
      <c r="G396" s="1" t="s">
        <v>82</v>
      </c>
      <c r="H396" s="1" t="s">
        <v>95</v>
      </c>
      <c r="I396" s="1" t="s">
        <v>84</v>
      </c>
      <c r="J396" s="1" t="s">
        <v>6853</v>
      </c>
      <c r="K396" s="1" t="s">
        <v>16569</v>
      </c>
      <c r="L396" s="1"/>
      <c r="M396" s="20">
        <f t="shared" si="6"/>
        <v>1</v>
      </c>
    </row>
    <row r="397" spans="1:13" ht="20.100000000000001" customHeight="1" x14ac:dyDescent="0.15">
      <c r="A397" s="1" t="s">
        <v>16390</v>
      </c>
      <c r="B397" s="1" t="s">
        <v>16547</v>
      </c>
      <c r="C397" s="1" t="s">
        <v>16570</v>
      </c>
      <c r="D397" s="1" t="s">
        <v>78</v>
      </c>
      <c r="E397" s="1" t="s">
        <v>51</v>
      </c>
      <c r="F397" s="1" t="s">
        <v>51</v>
      </c>
      <c r="G397" s="1" t="s">
        <v>82</v>
      </c>
      <c r="H397" s="1" t="s">
        <v>95</v>
      </c>
      <c r="I397" s="1" t="s">
        <v>84</v>
      </c>
      <c r="J397" s="1" t="s">
        <v>6853</v>
      </c>
      <c r="K397" s="1" t="s">
        <v>16571</v>
      </c>
      <c r="L397" s="1"/>
      <c r="M397" s="20">
        <f t="shared" si="6"/>
        <v>1</v>
      </c>
    </row>
    <row r="398" spans="1:13" ht="20.100000000000001" customHeight="1" x14ac:dyDescent="0.15">
      <c r="A398" s="1" t="s">
        <v>16390</v>
      </c>
      <c r="B398" s="1" t="s">
        <v>16547</v>
      </c>
      <c r="C398" s="1" t="s">
        <v>16572</v>
      </c>
      <c r="D398" s="1" t="s">
        <v>78</v>
      </c>
      <c r="E398" s="1" t="s">
        <v>51</v>
      </c>
      <c r="F398" s="1" t="s">
        <v>179</v>
      </c>
      <c r="G398" s="1" t="s">
        <v>82</v>
      </c>
      <c r="H398" s="1" t="s">
        <v>83</v>
      </c>
      <c r="I398" s="1" t="s">
        <v>84</v>
      </c>
      <c r="J398" s="1" t="s">
        <v>1137</v>
      </c>
      <c r="K398" s="1" t="s">
        <v>16573</v>
      </c>
      <c r="L398" s="1"/>
      <c r="M398" s="20">
        <f t="shared" si="6"/>
        <v>0</v>
      </c>
    </row>
    <row r="399" spans="1:13" ht="20.100000000000001" customHeight="1" x14ac:dyDescent="0.15">
      <c r="A399" s="1" t="s">
        <v>16390</v>
      </c>
      <c r="B399" s="1" t="s">
        <v>16547</v>
      </c>
      <c r="C399" s="1" t="s">
        <v>16574</v>
      </c>
      <c r="D399" s="1" t="s">
        <v>78</v>
      </c>
      <c r="E399" s="1" t="s">
        <v>51</v>
      </c>
      <c r="F399" s="1" t="s">
        <v>51</v>
      </c>
      <c r="G399" s="1" t="s">
        <v>82</v>
      </c>
      <c r="H399" s="1" t="s">
        <v>95</v>
      </c>
      <c r="I399" s="1" t="s">
        <v>84</v>
      </c>
      <c r="J399" s="1" t="s">
        <v>6853</v>
      </c>
      <c r="K399" s="1" t="s">
        <v>16575</v>
      </c>
      <c r="L399" s="1"/>
      <c r="M399" s="20">
        <f t="shared" si="6"/>
        <v>1</v>
      </c>
    </row>
    <row r="400" spans="1:13" ht="20.100000000000001" customHeight="1" x14ac:dyDescent="0.15">
      <c r="A400" s="1" t="s">
        <v>16390</v>
      </c>
      <c r="B400" s="1" t="s">
        <v>16576</v>
      </c>
      <c r="C400" s="1" t="s">
        <v>16577</v>
      </c>
      <c r="D400" s="1" t="s">
        <v>50</v>
      </c>
      <c r="E400" s="1" t="s">
        <v>51</v>
      </c>
      <c r="F400" s="1" t="s">
        <v>51</v>
      </c>
      <c r="G400" s="1" t="s">
        <v>82</v>
      </c>
      <c r="H400" s="1" t="s">
        <v>95</v>
      </c>
      <c r="I400" s="1" t="s">
        <v>84</v>
      </c>
      <c r="J400" s="1" t="s">
        <v>6853</v>
      </c>
      <c r="K400" s="1" t="s">
        <v>16578</v>
      </c>
      <c r="L400" s="1"/>
      <c r="M400" s="20">
        <f t="shared" si="6"/>
        <v>1</v>
      </c>
    </row>
    <row r="401" spans="1:13" ht="20.100000000000001" customHeight="1" x14ac:dyDescent="0.15">
      <c r="A401" s="1" t="s">
        <v>16390</v>
      </c>
      <c r="B401" s="1" t="s">
        <v>16576</v>
      </c>
      <c r="C401" s="1" t="s">
        <v>16579</v>
      </c>
      <c r="D401" s="1" t="s">
        <v>50</v>
      </c>
      <c r="E401" s="1" t="s">
        <v>51</v>
      </c>
      <c r="F401" s="1" t="s">
        <v>51</v>
      </c>
      <c r="G401" s="1" t="s">
        <v>82</v>
      </c>
      <c r="H401" s="1" t="s">
        <v>95</v>
      </c>
      <c r="I401" s="1" t="s">
        <v>84</v>
      </c>
      <c r="J401" s="1" t="s">
        <v>6853</v>
      </c>
      <c r="K401" s="1" t="s">
        <v>16580</v>
      </c>
      <c r="L401" s="1"/>
      <c r="M401" s="20">
        <f t="shared" si="6"/>
        <v>1</v>
      </c>
    </row>
    <row r="402" spans="1:13" ht="20.100000000000001" customHeight="1" x14ac:dyDescent="0.15">
      <c r="A402" s="1" t="s">
        <v>16390</v>
      </c>
      <c r="B402" s="1" t="s">
        <v>16576</v>
      </c>
      <c r="C402" s="1" t="s">
        <v>16581</v>
      </c>
      <c r="D402" s="1" t="s">
        <v>50</v>
      </c>
      <c r="E402" s="1" t="s">
        <v>51</v>
      </c>
      <c r="F402" s="1" t="s">
        <v>51</v>
      </c>
      <c r="G402" s="1" t="s">
        <v>82</v>
      </c>
      <c r="H402" s="1" t="s">
        <v>95</v>
      </c>
      <c r="I402" s="1" t="s">
        <v>84</v>
      </c>
      <c r="J402" s="1" t="s">
        <v>6853</v>
      </c>
      <c r="K402" s="1" t="s">
        <v>16582</v>
      </c>
      <c r="L402" s="1"/>
      <c r="M402" s="20">
        <f t="shared" si="6"/>
        <v>1</v>
      </c>
    </row>
    <row r="403" spans="1:13" ht="20.100000000000001" customHeight="1" x14ac:dyDescent="0.15">
      <c r="A403" s="1" t="s">
        <v>16390</v>
      </c>
      <c r="B403" s="1" t="s">
        <v>16576</v>
      </c>
      <c r="C403" s="1" t="s">
        <v>16583</v>
      </c>
      <c r="D403" s="1" t="s">
        <v>50</v>
      </c>
      <c r="E403" s="1" t="s">
        <v>51</v>
      </c>
      <c r="F403" s="1" t="s">
        <v>51</v>
      </c>
      <c r="G403" s="1" t="s">
        <v>82</v>
      </c>
      <c r="H403" s="1" t="s">
        <v>95</v>
      </c>
      <c r="I403" s="1" t="s">
        <v>84</v>
      </c>
      <c r="J403" s="1" t="s">
        <v>6853</v>
      </c>
      <c r="K403" s="1" t="s">
        <v>16584</v>
      </c>
      <c r="L403" s="1"/>
      <c r="M403" s="20">
        <f t="shared" si="6"/>
        <v>1</v>
      </c>
    </row>
    <row r="404" spans="1:13" ht="20.100000000000001" customHeight="1" x14ac:dyDescent="0.15">
      <c r="A404" s="1" t="s">
        <v>16390</v>
      </c>
      <c r="B404" s="1" t="s">
        <v>16576</v>
      </c>
      <c r="C404" s="1" t="s">
        <v>16585</v>
      </c>
      <c r="D404" s="1" t="s">
        <v>78</v>
      </c>
      <c r="E404" s="1" t="s">
        <v>51</v>
      </c>
      <c r="F404" s="1" t="s">
        <v>51</v>
      </c>
      <c r="G404" s="1" t="s">
        <v>82</v>
      </c>
      <c r="H404" s="1" t="s">
        <v>95</v>
      </c>
      <c r="I404" s="1" t="s">
        <v>84</v>
      </c>
      <c r="J404" s="1" t="s">
        <v>6853</v>
      </c>
      <c r="K404" s="1" t="s">
        <v>16586</v>
      </c>
      <c r="L404" s="1"/>
      <c r="M404" s="20">
        <f t="shared" si="6"/>
        <v>1</v>
      </c>
    </row>
    <row r="405" spans="1:13" ht="20.100000000000001" customHeight="1" x14ac:dyDescent="0.15">
      <c r="A405" s="1" t="s">
        <v>16390</v>
      </c>
      <c r="B405" s="1" t="s">
        <v>16576</v>
      </c>
      <c r="C405" s="1" t="s">
        <v>16587</v>
      </c>
      <c r="D405" s="1" t="s">
        <v>78</v>
      </c>
      <c r="E405" s="1" t="s">
        <v>51</v>
      </c>
      <c r="F405" s="1" t="s">
        <v>51</v>
      </c>
      <c r="G405" s="1" t="s">
        <v>82</v>
      </c>
      <c r="H405" s="1" t="s">
        <v>95</v>
      </c>
      <c r="I405" s="1" t="s">
        <v>84</v>
      </c>
      <c r="J405" s="1" t="s">
        <v>6853</v>
      </c>
      <c r="K405" s="1" t="s">
        <v>16588</v>
      </c>
      <c r="L405" s="1"/>
      <c r="M405" s="20">
        <f t="shared" si="6"/>
        <v>1</v>
      </c>
    </row>
    <row r="406" spans="1:13" ht="20.100000000000001" customHeight="1" x14ac:dyDescent="0.15">
      <c r="A406" s="1" t="s">
        <v>16390</v>
      </c>
      <c r="B406" s="1" t="s">
        <v>16576</v>
      </c>
      <c r="C406" s="1" t="s">
        <v>16589</v>
      </c>
      <c r="D406" s="1" t="s">
        <v>78</v>
      </c>
      <c r="E406" s="1" t="s">
        <v>51</v>
      </c>
      <c r="F406" s="1" t="s">
        <v>51</v>
      </c>
      <c r="G406" s="1" t="s">
        <v>82</v>
      </c>
      <c r="H406" s="1" t="s">
        <v>95</v>
      </c>
      <c r="I406" s="1" t="s">
        <v>84</v>
      </c>
      <c r="J406" s="1" t="s">
        <v>6853</v>
      </c>
      <c r="K406" s="1" t="s">
        <v>16590</v>
      </c>
      <c r="L406" s="1"/>
      <c r="M406" s="20">
        <f t="shared" si="6"/>
        <v>1</v>
      </c>
    </row>
    <row r="407" spans="1:13" ht="20.100000000000001" customHeight="1" x14ac:dyDescent="0.15">
      <c r="A407" s="1" t="s">
        <v>16390</v>
      </c>
      <c r="B407" s="1" t="s">
        <v>16576</v>
      </c>
      <c r="C407" s="1" t="s">
        <v>16591</v>
      </c>
      <c r="D407" s="1" t="s">
        <v>78</v>
      </c>
      <c r="E407" s="1" t="s">
        <v>51</v>
      </c>
      <c r="F407" s="1" t="s">
        <v>51</v>
      </c>
      <c r="G407" s="1" t="s">
        <v>82</v>
      </c>
      <c r="H407" s="1" t="s">
        <v>95</v>
      </c>
      <c r="I407" s="1" t="s">
        <v>84</v>
      </c>
      <c r="J407" s="1" t="s">
        <v>6853</v>
      </c>
      <c r="K407" s="1" t="s">
        <v>16592</v>
      </c>
      <c r="L407" s="1"/>
      <c r="M407" s="20">
        <f t="shared" si="6"/>
        <v>1</v>
      </c>
    </row>
    <row r="408" spans="1:13" ht="20.100000000000001" customHeight="1" x14ac:dyDescent="0.15">
      <c r="A408" s="1" t="s">
        <v>16390</v>
      </c>
      <c r="B408" s="1" t="s">
        <v>16593</v>
      </c>
      <c r="C408" s="1" t="s">
        <v>16594</v>
      </c>
      <c r="D408" s="1" t="s">
        <v>50</v>
      </c>
      <c r="E408" s="1" t="s">
        <v>51</v>
      </c>
      <c r="F408" s="1" t="s">
        <v>51</v>
      </c>
      <c r="G408" s="1" t="s">
        <v>82</v>
      </c>
      <c r="H408" s="1" t="s">
        <v>95</v>
      </c>
      <c r="I408" s="1" t="s">
        <v>84</v>
      </c>
      <c r="J408" s="1" t="s">
        <v>6853</v>
      </c>
      <c r="K408" s="1" t="s">
        <v>16595</v>
      </c>
      <c r="L408" s="1"/>
      <c r="M408" s="20">
        <f t="shared" si="6"/>
        <v>1</v>
      </c>
    </row>
    <row r="409" spans="1:13" ht="20.100000000000001" customHeight="1" x14ac:dyDescent="0.15">
      <c r="A409" s="1" t="s">
        <v>16390</v>
      </c>
      <c r="B409" s="1" t="s">
        <v>16593</v>
      </c>
      <c r="C409" s="1" t="s">
        <v>16596</v>
      </c>
      <c r="D409" s="1" t="s">
        <v>50</v>
      </c>
      <c r="E409" s="1" t="s">
        <v>51</v>
      </c>
      <c r="F409" s="1" t="s">
        <v>51</v>
      </c>
      <c r="G409" s="1" t="s">
        <v>82</v>
      </c>
      <c r="H409" s="1" t="s">
        <v>95</v>
      </c>
      <c r="I409" s="1" t="s">
        <v>84</v>
      </c>
      <c r="J409" s="1" t="s">
        <v>6853</v>
      </c>
      <c r="K409" s="1" t="s">
        <v>16597</v>
      </c>
      <c r="L409" s="1"/>
      <c r="M409" s="20">
        <f t="shared" si="6"/>
        <v>1</v>
      </c>
    </row>
    <row r="410" spans="1:13" ht="20.100000000000001" customHeight="1" x14ac:dyDescent="0.15">
      <c r="A410" s="1" t="s">
        <v>16390</v>
      </c>
      <c r="B410" s="1" t="s">
        <v>16593</v>
      </c>
      <c r="C410" s="1" t="s">
        <v>16598</v>
      </c>
      <c r="D410" s="1" t="s">
        <v>50</v>
      </c>
      <c r="E410" s="1" t="s">
        <v>51</v>
      </c>
      <c r="F410" s="1" t="s">
        <v>51</v>
      </c>
      <c r="G410" s="1" t="s">
        <v>82</v>
      </c>
      <c r="H410" s="1" t="s">
        <v>95</v>
      </c>
      <c r="I410" s="1" t="s">
        <v>84</v>
      </c>
      <c r="J410" s="1" t="s">
        <v>6853</v>
      </c>
      <c r="K410" s="1" t="s">
        <v>16599</v>
      </c>
      <c r="L410" s="1"/>
      <c r="M410" s="20">
        <f t="shared" si="6"/>
        <v>1</v>
      </c>
    </row>
    <row r="411" spans="1:13" ht="20.100000000000001" customHeight="1" x14ac:dyDescent="0.15">
      <c r="A411" s="1" t="s">
        <v>16390</v>
      </c>
      <c r="B411" s="1" t="s">
        <v>16593</v>
      </c>
      <c r="C411" s="1" t="s">
        <v>16600</v>
      </c>
      <c r="D411" s="1" t="s">
        <v>50</v>
      </c>
      <c r="E411" s="1" t="s">
        <v>51</v>
      </c>
      <c r="F411" s="1" t="s">
        <v>51</v>
      </c>
      <c r="G411" s="1" t="s">
        <v>82</v>
      </c>
      <c r="H411" s="1" t="s">
        <v>95</v>
      </c>
      <c r="I411" s="1" t="s">
        <v>84</v>
      </c>
      <c r="J411" s="1" t="s">
        <v>6853</v>
      </c>
      <c r="K411" s="1" t="s">
        <v>16601</v>
      </c>
      <c r="L411" s="1"/>
      <c r="M411" s="20">
        <f t="shared" si="6"/>
        <v>1</v>
      </c>
    </row>
    <row r="412" spans="1:13" ht="20.100000000000001" customHeight="1" x14ac:dyDescent="0.15">
      <c r="A412" s="1" t="s">
        <v>16390</v>
      </c>
      <c r="B412" s="1" t="s">
        <v>16593</v>
      </c>
      <c r="C412" s="1" t="s">
        <v>16602</v>
      </c>
      <c r="D412" s="1" t="s">
        <v>50</v>
      </c>
      <c r="E412" s="1" t="s">
        <v>51</v>
      </c>
      <c r="F412" s="1" t="s">
        <v>51</v>
      </c>
      <c r="G412" s="1" t="s">
        <v>82</v>
      </c>
      <c r="H412" s="1" t="s">
        <v>95</v>
      </c>
      <c r="I412" s="1" t="s">
        <v>84</v>
      </c>
      <c r="J412" s="1" t="s">
        <v>6853</v>
      </c>
      <c r="K412" s="1" t="s">
        <v>16603</v>
      </c>
      <c r="L412" s="1"/>
      <c r="M412" s="20">
        <f t="shared" si="6"/>
        <v>1</v>
      </c>
    </row>
    <row r="413" spans="1:13" ht="20.100000000000001" customHeight="1" x14ac:dyDescent="0.15">
      <c r="A413" s="1" t="s">
        <v>16390</v>
      </c>
      <c r="B413" s="1" t="s">
        <v>16593</v>
      </c>
      <c r="C413" s="1" t="s">
        <v>16604</v>
      </c>
      <c r="D413" s="1" t="s">
        <v>50</v>
      </c>
      <c r="E413" s="1" t="s">
        <v>51</v>
      </c>
      <c r="F413" s="1" t="s">
        <v>51</v>
      </c>
      <c r="G413" s="1" t="s">
        <v>82</v>
      </c>
      <c r="H413" s="1" t="s">
        <v>95</v>
      </c>
      <c r="I413" s="1" t="s">
        <v>84</v>
      </c>
      <c r="J413" s="1" t="s">
        <v>6853</v>
      </c>
      <c r="K413" s="1" t="s">
        <v>16605</v>
      </c>
      <c r="L413" s="1"/>
      <c r="M413" s="20">
        <f t="shared" si="6"/>
        <v>1</v>
      </c>
    </row>
    <row r="414" spans="1:13" ht="20.100000000000001" customHeight="1" x14ac:dyDescent="0.15">
      <c r="A414" s="1" t="s">
        <v>16390</v>
      </c>
      <c r="B414" s="1" t="s">
        <v>16593</v>
      </c>
      <c r="C414" s="1" t="s">
        <v>16606</v>
      </c>
      <c r="D414" s="1" t="s">
        <v>50</v>
      </c>
      <c r="E414" s="1" t="s">
        <v>51</v>
      </c>
      <c r="F414" s="1" t="s">
        <v>51</v>
      </c>
      <c r="G414" s="1" t="s">
        <v>82</v>
      </c>
      <c r="H414" s="1" t="s">
        <v>95</v>
      </c>
      <c r="I414" s="1" t="s">
        <v>84</v>
      </c>
      <c r="J414" s="1" t="s">
        <v>6853</v>
      </c>
      <c r="K414" s="1" t="s">
        <v>16607</v>
      </c>
      <c r="L414" s="1"/>
      <c r="M414" s="20">
        <f t="shared" si="6"/>
        <v>1</v>
      </c>
    </row>
    <row r="415" spans="1:13" ht="20.100000000000001" customHeight="1" x14ac:dyDescent="0.15">
      <c r="A415" s="1" t="s">
        <v>16390</v>
      </c>
      <c r="B415" s="1" t="s">
        <v>16593</v>
      </c>
      <c r="C415" s="1" t="s">
        <v>16608</v>
      </c>
      <c r="D415" s="1" t="s">
        <v>78</v>
      </c>
      <c r="E415" s="1" t="s">
        <v>51</v>
      </c>
      <c r="F415" s="1" t="s">
        <v>179</v>
      </c>
      <c r="G415" s="1" t="s">
        <v>82</v>
      </c>
      <c r="H415" s="1" t="s">
        <v>2038</v>
      </c>
      <c r="I415" s="1" t="s">
        <v>84</v>
      </c>
      <c r="J415" s="1" t="s">
        <v>96</v>
      </c>
      <c r="K415" s="1" t="s">
        <v>16609</v>
      </c>
      <c r="L415" s="1"/>
      <c r="M415" s="20">
        <f t="shared" si="6"/>
        <v>0</v>
      </c>
    </row>
    <row r="416" spans="1:13" ht="20.100000000000001" customHeight="1" x14ac:dyDescent="0.15">
      <c r="A416" s="1" t="s">
        <v>16390</v>
      </c>
      <c r="B416" s="1" t="s">
        <v>16593</v>
      </c>
      <c r="C416" s="1" t="s">
        <v>16610</v>
      </c>
      <c r="D416" s="1" t="s">
        <v>78</v>
      </c>
      <c r="E416" s="1" t="s">
        <v>51</v>
      </c>
      <c r="F416" s="1" t="s">
        <v>51</v>
      </c>
      <c r="G416" s="1" t="s">
        <v>82</v>
      </c>
      <c r="H416" s="1" t="s">
        <v>95</v>
      </c>
      <c r="I416" s="1" t="s">
        <v>84</v>
      </c>
      <c r="J416" s="1" t="s">
        <v>6853</v>
      </c>
      <c r="K416" s="1" t="s">
        <v>16611</v>
      </c>
      <c r="L416" s="1"/>
      <c r="M416" s="20">
        <f t="shared" si="6"/>
        <v>1</v>
      </c>
    </row>
    <row r="417" spans="1:13" ht="20.100000000000001" customHeight="1" x14ac:dyDescent="0.15">
      <c r="A417" s="1" t="s">
        <v>16390</v>
      </c>
      <c r="B417" s="1" t="s">
        <v>16593</v>
      </c>
      <c r="C417" s="1" t="s">
        <v>16612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84</v>
      </c>
      <c r="J417" s="1" t="s">
        <v>15518</v>
      </c>
      <c r="K417" s="1" t="s">
        <v>16613</v>
      </c>
      <c r="L417" s="1"/>
      <c r="M417" s="20">
        <f t="shared" si="6"/>
        <v>1</v>
      </c>
    </row>
    <row r="418" spans="1:13" ht="20.100000000000001" customHeight="1" x14ac:dyDescent="0.15">
      <c r="A418" s="1" t="s">
        <v>16390</v>
      </c>
      <c r="B418" s="1" t="s">
        <v>16593</v>
      </c>
      <c r="C418" s="1" t="s">
        <v>16614</v>
      </c>
      <c r="D418" s="1" t="s">
        <v>78</v>
      </c>
      <c r="E418" s="1" t="s">
        <v>51</v>
      </c>
      <c r="F418" s="1" t="s">
        <v>51</v>
      </c>
      <c r="G418" s="1" t="s">
        <v>82</v>
      </c>
      <c r="H418" s="1" t="s">
        <v>95</v>
      </c>
      <c r="I418" s="1" t="s">
        <v>84</v>
      </c>
      <c r="J418" s="1" t="s">
        <v>6853</v>
      </c>
      <c r="K418" s="1" t="s">
        <v>16615</v>
      </c>
      <c r="L418" s="1"/>
      <c r="M418" s="20">
        <f t="shared" si="6"/>
        <v>1</v>
      </c>
    </row>
    <row r="419" spans="1:13" ht="20.100000000000001" customHeight="1" x14ac:dyDescent="0.15">
      <c r="A419" s="1" t="s">
        <v>16390</v>
      </c>
      <c r="B419" s="1" t="s">
        <v>16593</v>
      </c>
      <c r="C419" s="1" t="s">
        <v>16616</v>
      </c>
      <c r="D419" s="1" t="s">
        <v>78</v>
      </c>
      <c r="E419" s="1" t="s">
        <v>51</v>
      </c>
      <c r="F419" s="1" t="s">
        <v>51</v>
      </c>
      <c r="G419" s="1" t="s">
        <v>82</v>
      </c>
      <c r="H419" s="1" t="s">
        <v>95</v>
      </c>
      <c r="I419" s="1" t="s">
        <v>84</v>
      </c>
      <c r="J419" s="1" t="s">
        <v>6853</v>
      </c>
      <c r="K419" s="1" t="s">
        <v>16617</v>
      </c>
      <c r="L419" s="1"/>
      <c r="M419" s="20">
        <f t="shared" si="6"/>
        <v>1</v>
      </c>
    </row>
    <row r="420" spans="1:13" ht="20.100000000000001" customHeight="1" x14ac:dyDescent="0.15">
      <c r="A420" s="1" t="s">
        <v>16390</v>
      </c>
      <c r="B420" s="1" t="s">
        <v>16593</v>
      </c>
      <c r="C420" s="1" t="s">
        <v>16618</v>
      </c>
      <c r="D420" s="1" t="s">
        <v>78</v>
      </c>
      <c r="E420" s="1" t="s">
        <v>51</v>
      </c>
      <c r="F420" s="1" t="s">
        <v>179</v>
      </c>
      <c r="G420" s="1" t="s">
        <v>82</v>
      </c>
      <c r="H420" s="1" t="s">
        <v>2038</v>
      </c>
      <c r="I420" s="1" t="s">
        <v>84</v>
      </c>
      <c r="J420" s="1" t="s">
        <v>96</v>
      </c>
      <c r="K420" s="1" t="s">
        <v>16619</v>
      </c>
      <c r="L420" s="1"/>
      <c r="M420" s="20">
        <f t="shared" ref="M420:M484" si="7">IF(F420="○",1,0)</f>
        <v>0</v>
      </c>
    </row>
    <row r="421" spans="1:13" ht="20.100000000000001" customHeight="1" x14ac:dyDescent="0.15">
      <c r="A421" s="1" t="s">
        <v>16390</v>
      </c>
      <c r="B421" s="1" t="s">
        <v>16593</v>
      </c>
      <c r="C421" s="1" t="s">
        <v>16620</v>
      </c>
      <c r="D421" s="1" t="s">
        <v>78</v>
      </c>
      <c r="E421" s="1" t="s">
        <v>51</v>
      </c>
      <c r="F421" s="1" t="s">
        <v>179</v>
      </c>
      <c r="G421" s="1" t="s">
        <v>82</v>
      </c>
      <c r="H421" s="1" t="s">
        <v>2038</v>
      </c>
      <c r="I421" s="1" t="s">
        <v>84</v>
      </c>
      <c r="J421" s="1" t="s">
        <v>96</v>
      </c>
      <c r="K421" s="1" t="s">
        <v>16621</v>
      </c>
      <c r="L421" s="1"/>
      <c r="M421" s="20">
        <f t="shared" si="7"/>
        <v>0</v>
      </c>
    </row>
    <row r="422" spans="1:13" ht="20.100000000000001" customHeight="1" x14ac:dyDescent="0.15">
      <c r="A422" s="1" t="s">
        <v>16390</v>
      </c>
      <c r="B422" s="1" t="s">
        <v>16593</v>
      </c>
      <c r="C422" s="1" t="s">
        <v>16622</v>
      </c>
      <c r="D422" s="1" t="s">
        <v>78</v>
      </c>
      <c r="E422" s="1" t="s">
        <v>51</v>
      </c>
      <c r="F422" s="1" t="s">
        <v>179</v>
      </c>
      <c r="G422" s="1" t="s">
        <v>82</v>
      </c>
      <c r="H422" s="1" t="s">
        <v>2038</v>
      </c>
      <c r="I422" s="1" t="s">
        <v>84</v>
      </c>
      <c r="J422" s="1" t="s">
        <v>96</v>
      </c>
      <c r="K422" s="1" t="s">
        <v>16623</v>
      </c>
      <c r="L422" s="1"/>
      <c r="M422" s="20">
        <f t="shared" si="7"/>
        <v>0</v>
      </c>
    </row>
    <row r="423" spans="1:13" ht="20.100000000000001" customHeight="1" x14ac:dyDescent="0.15">
      <c r="A423" s="1" t="s">
        <v>16390</v>
      </c>
      <c r="B423" s="1" t="s">
        <v>16593</v>
      </c>
      <c r="C423" s="1" t="s">
        <v>16624</v>
      </c>
      <c r="D423" s="1" t="s">
        <v>78</v>
      </c>
      <c r="E423" s="1" t="s">
        <v>51</v>
      </c>
      <c r="F423" s="1" t="s">
        <v>81</v>
      </c>
      <c r="G423" s="1" t="s">
        <v>82</v>
      </c>
      <c r="H423" s="1" t="s">
        <v>2038</v>
      </c>
      <c r="I423" s="1" t="s">
        <v>84</v>
      </c>
      <c r="J423" s="1" t="s">
        <v>96</v>
      </c>
      <c r="K423" s="1" t="s">
        <v>16625</v>
      </c>
      <c r="L423" s="1"/>
      <c r="M423" s="20">
        <f t="shared" si="7"/>
        <v>0</v>
      </c>
    </row>
    <row r="424" spans="1:13" ht="20.100000000000001" customHeight="1" x14ac:dyDescent="0.15">
      <c r="A424" s="1" t="s">
        <v>16390</v>
      </c>
      <c r="B424" s="1" t="s">
        <v>16626</v>
      </c>
      <c r="C424" s="1" t="s">
        <v>16627</v>
      </c>
      <c r="D424" s="1" t="s">
        <v>78</v>
      </c>
      <c r="E424" s="1" t="s">
        <v>51</v>
      </c>
      <c r="F424" s="1" t="s">
        <v>51</v>
      </c>
      <c r="G424" s="1" t="s">
        <v>82</v>
      </c>
      <c r="H424" s="1" t="s">
        <v>95</v>
      </c>
      <c r="I424" s="1" t="s">
        <v>84</v>
      </c>
      <c r="J424" s="1" t="s">
        <v>6853</v>
      </c>
      <c r="K424" s="1" t="s">
        <v>16628</v>
      </c>
      <c r="L424" s="1"/>
      <c r="M424" s="20">
        <f t="shared" si="7"/>
        <v>1</v>
      </c>
    </row>
    <row r="425" spans="1:13" ht="20.100000000000001" customHeight="1" x14ac:dyDescent="0.15">
      <c r="A425" s="1" t="s">
        <v>16390</v>
      </c>
      <c r="B425" s="1" t="s">
        <v>16626</v>
      </c>
      <c r="C425" s="1" t="s">
        <v>16629</v>
      </c>
      <c r="D425" s="1" t="s">
        <v>78</v>
      </c>
      <c r="E425" s="1" t="s">
        <v>51</v>
      </c>
      <c r="F425" s="1" t="s">
        <v>51</v>
      </c>
      <c r="G425" s="1" t="s">
        <v>82</v>
      </c>
      <c r="H425" s="1" t="s">
        <v>95</v>
      </c>
      <c r="I425" s="1" t="s">
        <v>84</v>
      </c>
      <c r="J425" s="1" t="s">
        <v>6853</v>
      </c>
      <c r="K425" s="1" t="s">
        <v>16630</v>
      </c>
      <c r="L425" s="1"/>
      <c r="M425" s="20">
        <f t="shared" si="7"/>
        <v>1</v>
      </c>
    </row>
    <row r="426" spans="1:13" ht="20.100000000000001" customHeight="1" x14ac:dyDescent="0.15">
      <c r="A426" s="1" t="s">
        <v>16390</v>
      </c>
      <c r="B426" s="1" t="s">
        <v>16631</v>
      </c>
      <c r="C426" s="1" t="s">
        <v>16632</v>
      </c>
      <c r="D426" s="1" t="s">
        <v>50</v>
      </c>
      <c r="E426" s="1" t="s">
        <v>51</v>
      </c>
      <c r="F426" s="1" t="s">
        <v>51</v>
      </c>
      <c r="G426" s="1" t="s">
        <v>82</v>
      </c>
      <c r="H426" s="1" t="s">
        <v>95</v>
      </c>
      <c r="I426" s="1" t="s">
        <v>84</v>
      </c>
      <c r="J426" s="1" t="s">
        <v>6853</v>
      </c>
      <c r="K426" s="1" t="s">
        <v>16633</v>
      </c>
      <c r="L426" s="1"/>
      <c r="M426" s="20">
        <f t="shared" si="7"/>
        <v>1</v>
      </c>
    </row>
    <row r="427" spans="1:13" ht="20.100000000000001" customHeight="1" x14ac:dyDescent="0.15">
      <c r="A427" s="1" t="s">
        <v>16390</v>
      </c>
      <c r="B427" s="1" t="s">
        <v>16631</v>
      </c>
      <c r="C427" s="1" t="s">
        <v>16634</v>
      </c>
      <c r="D427" s="1" t="s">
        <v>849</v>
      </c>
      <c r="E427" s="1" t="s">
        <v>51</v>
      </c>
      <c r="F427" s="1" t="s">
        <v>26832</v>
      </c>
      <c r="G427" s="1" t="s">
        <v>82</v>
      </c>
      <c r="H427" s="1" t="s">
        <v>446</v>
      </c>
      <c r="I427" s="1" t="s">
        <v>84</v>
      </c>
      <c r="J427" s="1" t="s">
        <v>96</v>
      </c>
      <c r="K427" s="1" t="s">
        <v>16635</v>
      </c>
      <c r="L427" s="1"/>
      <c r="M427" s="20">
        <f t="shared" si="7"/>
        <v>0</v>
      </c>
    </row>
    <row r="428" spans="1:13" ht="20.100000000000001" customHeight="1" x14ac:dyDescent="0.15">
      <c r="A428" s="1" t="s">
        <v>16390</v>
      </c>
      <c r="B428" s="1" t="s">
        <v>16636</v>
      </c>
      <c r="C428" s="1" t="s">
        <v>16637</v>
      </c>
      <c r="D428" s="1" t="s">
        <v>78</v>
      </c>
      <c r="E428" s="1" t="s">
        <v>51</v>
      </c>
      <c r="F428" s="1" t="s">
        <v>179</v>
      </c>
      <c r="G428" s="1" t="s">
        <v>82</v>
      </c>
      <c r="H428" s="1" t="s">
        <v>180</v>
      </c>
      <c r="I428" s="1" t="s">
        <v>84</v>
      </c>
      <c r="J428" s="1" t="s">
        <v>7191</v>
      </c>
      <c r="K428" s="1" t="s">
        <v>16638</v>
      </c>
      <c r="L428" s="1"/>
      <c r="M428" s="20">
        <f t="shared" si="7"/>
        <v>0</v>
      </c>
    </row>
    <row r="429" spans="1:13" ht="20.100000000000001" customHeight="1" x14ac:dyDescent="0.15">
      <c r="A429" s="1" t="s">
        <v>16390</v>
      </c>
      <c r="B429" s="1" t="s">
        <v>16639</v>
      </c>
      <c r="C429" s="1" t="s">
        <v>16640</v>
      </c>
      <c r="D429" s="1" t="s">
        <v>50</v>
      </c>
      <c r="E429" s="1" t="s">
        <v>51</v>
      </c>
      <c r="F429" s="1" t="s">
        <v>51</v>
      </c>
      <c r="G429" s="1" t="s">
        <v>82</v>
      </c>
      <c r="H429" s="1" t="s">
        <v>95</v>
      </c>
      <c r="I429" s="1" t="s">
        <v>84</v>
      </c>
      <c r="J429" s="1" t="s">
        <v>6853</v>
      </c>
      <c r="K429" s="1" t="s">
        <v>16641</v>
      </c>
      <c r="L429" s="1"/>
      <c r="M429" s="20">
        <f t="shared" si="7"/>
        <v>1</v>
      </c>
    </row>
    <row r="430" spans="1:13" ht="20.100000000000001" customHeight="1" x14ac:dyDescent="0.15">
      <c r="A430" s="1" t="s">
        <v>16390</v>
      </c>
      <c r="B430" s="1" t="s">
        <v>16639</v>
      </c>
      <c r="C430" s="1" t="s">
        <v>16642</v>
      </c>
      <c r="D430" s="1" t="s">
        <v>50</v>
      </c>
      <c r="E430" s="1" t="s">
        <v>51</v>
      </c>
      <c r="F430" s="1" t="s">
        <v>51</v>
      </c>
      <c r="G430" s="1" t="s">
        <v>82</v>
      </c>
      <c r="H430" s="1" t="s">
        <v>95</v>
      </c>
      <c r="I430" s="1" t="s">
        <v>84</v>
      </c>
      <c r="J430" s="1" t="s">
        <v>6853</v>
      </c>
      <c r="K430" s="1" t="s">
        <v>16643</v>
      </c>
      <c r="L430" s="1"/>
      <c r="M430" s="20">
        <f t="shared" si="7"/>
        <v>1</v>
      </c>
    </row>
    <row r="431" spans="1:13" ht="20.100000000000001" customHeight="1" x14ac:dyDescent="0.15">
      <c r="A431" s="1" t="s">
        <v>16390</v>
      </c>
      <c r="B431" s="1" t="s">
        <v>16639</v>
      </c>
      <c r="C431" s="1" t="s">
        <v>16644</v>
      </c>
      <c r="D431" s="1" t="s">
        <v>78</v>
      </c>
      <c r="E431" s="1" t="s">
        <v>51</v>
      </c>
      <c r="F431" s="1" t="s">
        <v>51</v>
      </c>
      <c r="G431" s="1" t="s">
        <v>82</v>
      </c>
      <c r="H431" s="1" t="s">
        <v>95</v>
      </c>
      <c r="I431" s="1" t="s">
        <v>84</v>
      </c>
      <c r="J431" s="1" t="s">
        <v>6853</v>
      </c>
      <c r="K431" s="1" t="s">
        <v>16645</v>
      </c>
      <c r="L431" s="1"/>
      <c r="M431" s="20">
        <f t="shared" si="7"/>
        <v>1</v>
      </c>
    </row>
    <row r="432" spans="1:13" ht="20.100000000000001" customHeight="1" x14ac:dyDescent="0.15">
      <c r="A432" s="1" t="s">
        <v>16390</v>
      </c>
      <c r="B432" s="1" t="s">
        <v>16639</v>
      </c>
      <c r="C432" s="1" t="s">
        <v>16646</v>
      </c>
      <c r="D432" s="1" t="s">
        <v>78</v>
      </c>
      <c r="E432" s="1" t="s">
        <v>51</v>
      </c>
      <c r="F432" s="1" t="s">
        <v>51</v>
      </c>
      <c r="G432" s="1" t="s">
        <v>82</v>
      </c>
      <c r="H432" s="1" t="s">
        <v>95</v>
      </c>
      <c r="I432" s="1" t="s">
        <v>84</v>
      </c>
      <c r="J432" s="1" t="s">
        <v>6853</v>
      </c>
      <c r="K432" s="1" t="s">
        <v>16647</v>
      </c>
      <c r="L432" s="1"/>
      <c r="M432" s="20">
        <f t="shared" si="7"/>
        <v>1</v>
      </c>
    </row>
    <row r="433" spans="1:13" ht="20.100000000000001" customHeight="1" x14ac:dyDescent="0.15">
      <c r="A433" s="1" t="s">
        <v>16390</v>
      </c>
      <c r="B433" s="1" t="s">
        <v>16639</v>
      </c>
      <c r="C433" s="1" t="s">
        <v>16648</v>
      </c>
      <c r="D433" s="1" t="s">
        <v>78</v>
      </c>
      <c r="E433" s="1" t="s">
        <v>51</v>
      </c>
      <c r="F433" s="1" t="s">
        <v>51</v>
      </c>
      <c r="G433" s="1" t="s">
        <v>82</v>
      </c>
      <c r="H433" s="1" t="s">
        <v>95</v>
      </c>
      <c r="I433" s="1" t="s">
        <v>84</v>
      </c>
      <c r="J433" s="1" t="s">
        <v>6853</v>
      </c>
      <c r="K433" s="1" t="s">
        <v>16649</v>
      </c>
      <c r="L433" s="1"/>
      <c r="M433" s="20">
        <f t="shared" si="7"/>
        <v>1</v>
      </c>
    </row>
    <row r="434" spans="1:13" ht="20.100000000000001" customHeight="1" x14ac:dyDescent="0.15">
      <c r="A434" s="1" t="s">
        <v>16390</v>
      </c>
      <c r="B434" s="1" t="s">
        <v>16639</v>
      </c>
      <c r="C434" s="1" t="s">
        <v>16650</v>
      </c>
      <c r="D434" s="1" t="s">
        <v>78</v>
      </c>
      <c r="E434" s="1" t="s">
        <v>51</v>
      </c>
      <c r="F434" s="1" t="s">
        <v>51</v>
      </c>
      <c r="G434" s="1" t="s">
        <v>82</v>
      </c>
      <c r="H434" s="1" t="s">
        <v>95</v>
      </c>
      <c r="I434" s="1" t="s">
        <v>84</v>
      </c>
      <c r="J434" s="1" t="s">
        <v>6853</v>
      </c>
      <c r="K434" s="1" t="s">
        <v>16651</v>
      </c>
      <c r="L434" s="1"/>
      <c r="M434" s="20">
        <f t="shared" si="7"/>
        <v>1</v>
      </c>
    </row>
    <row r="435" spans="1:13" ht="20.100000000000001" customHeight="1" x14ac:dyDescent="0.15">
      <c r="A435" s="1" t="s">
        <v>16390</v>
      </c>
      <c r="B435" s="1" t="s">
        <v>16639</v>
      </c>
      <c r="C435" s="1" t="s">
        <v>16652</v>
      </c>
      <c r="D435" s="1" t="s">
        <v>78</v>
      </c>
      <c r="E435" s="1" t="s">
        <v>51</v>
      </c>
      <c r="F435" s="1" t="s">
        <v>51</v>
      </c>
      <c r="G435" s="1" t="s">
        <v>82</v>
      </c>
      <c r="H435" s="1" t="s">
        <v>95</v>
      </c>
      <c r="I435" s="1" t="s">
        <v>84</v>
      </c>
      <c r="J435" s="1" t="s">
        <v>6853</v>
      </c>
      <c r="K435" s="1" t="s">
        <v>16653</v>
      </c>
      <c r="L435" s="1"/>
      <c r="M435" s="20">
        <f t="shared" si="7"/>
        <v>1</v>
      </c>
    </row>
    <row r="436" spans="1:13" ht="20.100000000000001" customHeight="1" x14ac:dyDescent="0.15">
      <c r="A436" s="1" t="s">
        <v>16390</v>
      </c>
      <c r="B436" s="1" t="s">
        <v>16639</v>
      </c>
      <c r="C436" s="1" t="s">
        <v>16654</v>
      </c>
      <c r="D436" s="1" t="s">
        <v>78</v>
      </c>
      <c r="E436" s="1" t="s">
        <v>51</v>
      </c>
      <c r="F436" s="1" t="s">
        <v>51</v>
      </c>
      <c r="G436" s="1" t="s">
        <v>82</v>
      </c>
      <c r="H436" s="1" t="s">
        <v>95</v>
      </c>
      <c r="I436" s="1" t="s">
        <v>84</v>
      </c>
      <c r="J436" s="1" t="s">
        <v>6853</v>
      </c>
      <c r="K436" s="1" t="s">
        <v>16655</v>
      </c>
      <c r="L436" s="1"/>
      <c r="M436" s="20">
        <f t="shared" si="7"/>
        <v>1</v>
      </c>
    </row>
    <row r="437" spans="1:13" ht="20.100000000000001" customHeight="1" x14ac:dyDescent="0.15">
      <c r="A437" s="1" t="s">
        <v>16390</v>
      </c>
      <c r="B437" s="1" t="s">
        <v>16639</v>
      </c>
      <c r="C437" s="1" t="s">
        <v>16656</v>
      </c>
      <c r="D437" s="1" t="s">
        <v>78</v>
      </c>
      <c r="E437" s="1" t="s">
        <v>51</v>
      </c>
      <c r="F437" s="1" t="s">
        <v>51</v>
      </c>
      <c r="G437" s="1" t="s">
        <v>82</v>
      </c>
      <c r="H437" s="1" t="s">
        <v>95</v>
      </c>
      <c r="I437" s="1" t="s">
        <v>84</v>
      </c>
      <c r="J437" s="1" t="s">
        <v>6853</v>
      </c>
      <c r="K437" s="1" t="s">
        <v>16657</v>
      </c>
      <c r="L437" s="1"/>
      <c r="M437" s="20">
        <f t="shared" si="7"/>
        <v>1</v>
      </c>
    </row>
    <row r="438" spans="1:13" ht="20.100000000000001" customHeight="1" x14ac:dyDescent="0.15">
      <c r="A438" s="1" t="s">
        <v>16390</v>
      </c>
      <c r="B438" s="1" t="s">
        <v>16639</v>
      </c>
      <c r="C438" s="1" t="s">
        <v>16658</v>
      </c>
      <c r="D438" s="1" t="s">
        <v>78</v>
      </c>
      <c r="E438" s="1" t="s">
        <v>51</v>
      </c>
      <c r="F438" s="1" t="s">
        <v>51</v>
      </c>
      <c r="G438" s="1" t="s">
        <v>82</v>
      </c>
      <c r="H438" s="1" t="s">
        <v>95</v>
      </c>
      <c r="I438" s="1" t="s">
        <v>84</v>
      </c>
      <c r="J438" s="1" t="s">
        <v>6853</v>
      </c>
      <c r="K438" s="1" t="s">
        <v>16659</v>
      </c>
      <c r="L438" s="1"/>
      <c r="M438" s="20">
        <f t="shared" si="7"/>
        <v>1</v>
      </c>
    </row>
    <row r="439" spans="1:13" ht="20.100000000000001" customHeight="1" x14ac:dyDescent="0.15">
      <c r="A439" s="1" t="s">
        <v>16390</v>
      </c>
      <c r="B439" s="1" t="s">
        <v>16639</v>
      </c>
      <c r="C439" s="1" t="s">
        <v>16660</v>
      </c>
      <c r="D439" s="1" t="s">
        <v>78</v>
      </c>
      <c r="E439" s="1" t="s">
        <v>51</v>
      </c>
      <c r="F439" s="1" t="s">
        <v>179</v>
      </c>
      <c r="G439" s="1" t="s">
        <v>82</v>
      </c>
      <c r="H439" s="1" t="s">
        <v>83</v>
      </c>
      <c r="I439" s="1" t="s">
        <v>84</v>
      </c>
      <c r="J439" s="1" t="s">
        <v>1137</v>
      </c>
      <c r="K439" s="1" t="s">
        <v>16661</v>
      </c>
      <c r="L439" s="1"/>
      <c r="M439" s="20">
        <f t="shared" si="7"/>
        <v>0</v>
      </c>
    </row>
    <row r="440" spans="1:13" ht="20.100000000000001" customHeight="1" x14ac:dyDescent="0.15">
      <c r="A440" s="1" t="s">
        <v>16390</v>
      </c>
      <c r="B440" s="1" t="s">
        <v>16639</v>
      </c>
      <c r="C440" s="1" t="s">
        <v>16662</v>
      </c>
      <c r="D440" s="1" t="s">
        <v>78</v>
      </c>
      <c r="E440" s="1" t="s">
        <v>51</v>
      </c>
      <c r="F440" s="1" t="s">
        <v>179</v>
      </c>
      <c r="G440" s="1" t="s">
        <v>82</v>
      </c>
      <c r="H440" s="1" t="s">
        <v>83</v>
      </c>
      <c r="I440" s="1" t="s">
        <v>84</v>
      </c>
      <c r="J440" s="1" t="s">
        <v>1137</v>
      </c>
      <c r="K440" s="1" t="s">
        <v>16663</v>
      </c>
      <c r="L440" s="1"/>
      <c r="M440" s="20">
        <f t="shared" si="7"/>
        <v>0</v>
      </c>
    </row>
    <row r="441" spans="1:13" ht="20.100000000000001" customHeight="1" x14ac:dyDescent="0.15">
      <c r="A441" s="1" t="s">
        <v>16390</v>
      </c>
      <c r="B441" s="1" t="s">
        <v>16639</v>
      </c>
      <c r="C441" s="1" t="s">
        <v>16664</v>
      </c>
      <c r="D441" s="1" t="s">
        <v>78</v>
      </c>
      <c r="E441" s="1" t="s">
        <v>51</v>
      </c>
      <c r="F441" s="1" t="s">
        <v>179</v>
      </c>
      <c r="G441" s="1" t="s">
        <v>82</v>
      </c>
      <c r="H441" s="1" t="s">
        <v>83</v>
      </c>
      <c r="I441" s="1" t="s">
        <v>84</v>
      </c>
      <c r="J441" s="1" t="s">
        <v>1137</v>
      </c>
      <c r="K441" s="1" t="s">
        <v>16665</v>
      </c>
      <c r="L441" s="1"/>
      <c r="M441" s="20">
        <f t="shared" si="7"/>
        <v>0</v>
      </c>
    </row>
    <row r="442" spans="1:13" ht="20.100000000000001" customHeight="1" x14ac:dyDescent="0.15">
      <c r="A442" s="1" t="s">
        <v>16390</v>
      </c>
      <c r="B442" s="1" t="s">
        <v>16639</v>
      </c>
      <c r="C442" s="1" t="s">
        <v>16666</v>
      </c>
      <c r="D442" s="1" t="s">
        <v>78</v>
      </c>
      <c r="E442" s="1" t="s">
        <v>51</v>
      </c>
      <c r="F442" s="1" t="s">
        <v>179</v>
      </c>
      <c r="G442" s="1" t="s">
        <v>82</v>
      </c>
      <c r="H442" s="1" t="s">
        <v>83</v>
      </c>
      <c r="I442" s="1" t="s">
        <v>84</v>
      </c>
      <c r="J442" s="1" t="s">
        <v>1137</v>
      </c>
      <c r="K442" s="1" t="s">
        <v>16667</v>
      </c>
      <c r="L442" s="1"/>
      <c r="M442" s="20">
        <f t="shared" si="7"/>
        <v>0</v>
      </c>
    </row>
    <row r="443" spans="1:13" ht="20.100000000000001" customHeight="1" x14ac:dyDescent="0.15">
      <c r="A443" s="1" t="s">
        <v>16390</v>
      </c>
      <c r="B443" s="1" t="s">
        <v>16668</v>
      </c>
      <c r="C443" s="1" t="s">
        <v>16669</v>
      </c>
      <c r="D443" s="1" t="s">
        <v>50</v>
      </c>
      <c r="E443" s="1" t="s">
        <v>51</v>
      </c>
      <c r="F443" s="1" t="s">
        <v>51</v>
      </c>
      <c r="G443" s="1" t="s">
        <v>82</v>
      </c>
      <c r="H443" s="1" t="s">
        <v>95</v>
      </c>
      <c r="I443" s="1" t="s">
        <v>84</v>
      </c>
      <c r="J443" s="1" t="s">
        <v>6853</v>
      </c>
      <c r="K443" s="1" t="s">
        <v>16670</v>
      </c>
      <c r="L443" s="1"/>
      <c r="M443" s="20">
        <f t="shared" si="7"/>
        <v>1</v>
      </c>
    </row>
    <row r="444" spans="1:13" ht="20.100000000000001" customHeight="1" x14ac:dyDescent="0.15">
      <c r="A444" s="1" t="s">
        <v>16390</v>
      </c>
      <c r="B444" s="1" t="s">
        <v>16668</v>
      </c>
      <c r="C444" s="1" t="s">
        <v>16671</v>
      </c>
      <c r="D444" s="1" t="s">
        <v>50</v>
      </c>
      <c r="E444" s="1" t="s">
        <v>51</v>
      </c>
      <c r="F444" s="1" t="s">
        <v>51</v>
      </c>
      <c r="G444" s="1" t="s">
        <v>82</v>
      </c>
      <c r="H444" s="1" t="s">
        <v>95</v>
      </c>
      <c r="I444" s="1" t="s">
        <v>84</v>
      </c>
      <c r="J444" s="1" t="s">
        <v>6853</v>
      </c>
      <c r="K444" s="1" t="s">
        <v>16672</v>
      </c>
      <c r="L444" s="1"/>
      <c r="M444" s="20">
        <f t="shared" si="7"/>
        <v>1</v>
      </c>
    </row>
    <row r="445" spans="1:13" ht="20.100000000000001" customHeight="1" x14ac:dyDescent="0.15">
      <c r="A445" s="1" t="s">
        <v>16390</v>
      </c>
      <c r="B445" s="1" t="s">
        <v>16668</v>
      </c>
      <c r="C445" s="1" t="s">
        <v>16673</v>
      </c>
      <c r="D445" s="1" t="s">
        <v>50</v>
      </c>
      <c r="E445" s="1" t="s">
        <v>51</v>
      </c>
      <c r="F445" s="1" t="s">
        <v>51</v>
      </c>
      <c r="G445" s="1" t="s">
        <v>82</v>
      </c>
      <c r="H445" s="1" t="s">
        <v>95</v>
      </c>
      <c r="I445" s="1" t="s">
        <v>84</v>
      </c>
      <c r="J445" s="1" t="s">
        <v>6853</v>
      </c>
      <c r="K445" s="1" t="s">
        <v>16674</v>
      </c>
      <c r="L445" s="1"/>
      <c r="M445" s="20">
        <f t="shared" si="7"/>
        <v>1</v>
      </c>
    </row>
    <row r="446" spans="1:13" ht="20.100000000000001" customHeight="1" x14ac:dyDescent="0.15">
      <c r="A446" s="1" t="s">
        <v>16390</v>
      </c>
      <c r="B446" s="1" t="s">
        <v>16668</v>
      </c>
      <c r="C446" s="1" t="s">
        <v>16675</v>
      </c>
      <c r="D446" s="1" t="s">
        <v>50</v>
      </c>
      <c r="E446" s="1" t="s">
        <v>51</v>
      </c>
      <c r="F446" s="1" t="s">
        <v>51</v>
      </c>
      <c r="G446" s="1" t="s">
        <v>82</v>
      </c>
      <c r="H446" s="1" t="s">
        <v>95</v>
      </c>
      <c r="I446" s="1" t="s">
        <v>84</v>
      </c>
      <c r="J446" s="1" t="s">
        <v>6853</v>
      </c>
      <c r="K446" s="1" t="s">
        <v>16676</v>
      </c>
      <c r="L446" s="1"/>
      <c r="M446" s="20">
        <f t="shared" si="7"/>
        <v>1</v>
      </c>
    </row>
    <row r="447" spans="1:13" ht="20.100000000000001" customHeight="1" x14ac:dyDescent="0.15">
      <c r="A447" s="1" t="s">
        <v>16390</v>
      </c>
      <c r="B447" s="1" t="s">
        <v>16668</v>
      </c>
      <c r="C447" s="1" t="s">
        <v>16677</v>
      </c>
      <c r="D447" s="1" t="s">
        <v>78</v>
      </c>
      <c r="E447" s="1" t="s">
        <v>51</v>
      </c>
      <c r="F447" s="1" t="s">
        <v>51</v>
      </c>
      <c r="G447" s="1" t="s">
        <v>82</v>
      </c>
      <c r="H447" s="1" t="s">
        <v>95</v>
      </c>
      <c r="I447" s="1" t="s">
        <v>84</v>
      </c>
      <c r="J447" s="1" t="s">
        <v>6853</v>
      </c>
      <c r="K447" s="1" t="s">
        <v>16678</v>
      </c>
      <c r="L447" s="1"/>
      <c r="M447" s="20">
        <f t="shared" si="7"/>
        <v>1</v>
      </c>
    </row>
    <row r="448" spans="1:13" ht="20.100000000000001" customHeight="1" x14ac:dyDescent="0.15">
      <c r="A448" s="1" t="s">
        <v>16390</v>
      </c>
      <c r="B448" s="1" t="s">
        <v>16668</v>
      </c>
      <c r="C448" s="1" t="s">
        <v>16679</v>
      </c>
      <c r="D448" s="1" t="s">
        <v>78</v>
      </c>
      <c r="E448" s="1" t="s">
        <v>51</v>
      </c>
      <c r="F448" s="1" t="s">
        <v>179</v>
      </c>
      <c r="G448" s="1" t="s">
        <v>82</v>
      </c>
      <c r="H448" s="1" t="s">
        <v>83</v>
      </c>
      <c r="I448" s="1" t="s">
        <v>84</v>
      </c>
      <c r="J448" s="1" t="s">
        <v>1137</v>
      </c>
      <c r="K448" s="1" t="s">
        <v>16680</v>
      </c>
      <c r="L448" s="1"/>
      <c r="M448" s="20">
        <f t="shared" si="7"/>
        <v>0</v>
      </c>
    </row>
    <row r="449" spans="1:13" ht="20.100000000000001" customHeight="1" x14ac:dyDescent="0.15">
      <c r="A449" s="1" t="s">
        <v>16390</v>
      </c>
      <c r="B449" s="1" t="s">
        <v>16668</v>
      </c>
      <c r="C449" s="1" t="s">
        <v>16681</v>
      </c>
      <c r="D449" s="1" t="s">
        <v>78</v>
      </c>
      <c r="E449" s="1" t="s">
        <v>51</v>
      </c>
      <c r="F449" s="1" t="s">
        <v>179</v>
      </c>
      <c r="G449" s="1" t="s">
        <v>82</v>
      </c>
      <c r="H449" s="1" t="s">
        <v>83</v>
      </c>
      <c r="I449" s="1" t="s">
        <v>84</v>
      </c>
      <c r="J449" s="1" t="s">
        <v>1137</v>
      </c>
      <c r="K449" s="1" t="s">
        <v>16682</v>
      </c>
      <c r="L449" s="1"/>
      <c r="M449" s="20">
        <f t="shared" si="7"/>
        <v>0</v>
      </c>
    </row>
    <row r="450" spans="1:13" ht="20.100000000000001" customHeight="1" x14ac:dyDescent="0.15">
      <c r="A450" s="1" t="s">
        <v>16390</v>
      </c>
      <c r="B450" s="1" t="s">
        <v>16668</v>
      </c>
      <c r="C450" s="1" t="s">
        <v>16683</v>
      </c>
      <c r="D450" s="1" t="s">
        <v>78</v>
      </c>
      <c r="E450" s="1" t="s">
        <v>51</v>
      </c>
      <c r="F450" s="1" t="s">
        <v>51</v>
      </c>
      <c r="G450" s="1" t="s">
        <v>82</v>
      </c>
      <c r="H450" s="1" t="s">
        <v>95</v>
      </c>
      <c r="I450" s="1" t="s">
        <v>84</v>
      </c>
      <c r="J450" s="1" t="s">
        <v>6853</v>
      </c>
      <c r="K450" s="1" t="s">
        <v>16684</v>
      </c>
      <c r="L450" s="1"/>
      <c r="M450" s="20">
        <f t="shared" si="7"/>
        <v>1</v>
      </c>
    </row>
    <row r="451" spans="1:13" ht="20.100000000000001" customHeight="1" x14ac:dyDescent="0.15">
      <c r="A451" s="1" t="s">
        <v>16390</v>
      </c>
      <c r="B451" s="1" t="s">
        <v>16685</v>
      </c>
      <c r="C451" s="1" t="s">
        <v>16686</v>
      </c>
      <c r="D451" s="1" t="s">
        <v>50</v>
      </c>
      <c r="E451" s="1" t="s">
        <v>51</v>
      </c>
      <c r="F451" s="1" t="s">
        <v>51</v>
      </c>
      <c r="G451" s="1" t="s">
        <v>82</v>
      </c>
      <c r="H451" s="1" t="s">
        <v>95</v>
      </c>
      <c r="I451" s="1" t="s">
        <v>84</v>
      </c>
      <c r="J451" s="1" t="s">
        <v>6853</v>
      </c>
      <c r="K451" s="1" t="s">
        <v>16687</v>
      </c>
      <c r="L451" s="1"/>
      <c r="M451" s="20">
        <f t="shared" si="7"/>
        <v>1</v>
      </c>
    </row>
    <row r="452" spans="1:13" ht="20.100000000000001" customHeight="1" x14ac:dyDescent="0.15">
      <c r="A452" s="1" t="s">
        <v>16390</v>
      </c>
      <c r="B452" s="1" t="s">
        <v>16685</v>
      </c>
      <c r="C452" s="1" t="s">
        <v>16688</v>
      </c>
      <c r="D452" s="1" t="s">
        <v>50</v>
      </c>
      <c r="E452" s="1" t="s">
        <v>51</v>
      </c>
      <c r="F452" s="1" t="s">
        <v>51</v>
      </c>
      <c r="G452" s="1" t="s">
        <v>82</v>
      </c>
      <c r="H452" s="1" t="s">
        <v>95</v>
      </c>
      <c r="I452" s="1" t="s">
        <v>84</v>
      </c>
      <c r="J452" s="1" t="s">
        <v>6853</v>
      </c>
      <c r="K452" s="1" t="s">
        <v>16689</v>
      </c>
      <c r="L452" s="1"/>
      <c r="M452" s="20">
        <f t="shared" si="7"/>
        <v>1</v>
      </c>
    </row>
    <row r="453" spans="1:13" ht="20.100000000000001" customHeight="1" x14ac:dyDescent="0.15">
      <c r="A453" s="1" t="s">
        <v>16390</v>
      </c>
      <c r="B453" s="1" t="s">
        <v>16685</v>
      </c>
      <c r="C453" s="1" t="s">
        <v>16690</v>
      </c>
      <c r="D453" s="1" t="s">
        <v>50</v>
      </c>
      <c r="E453" s="1" t="s">
        <v>51</v>
      </c>
      <c r="F453" s="1" t="s">
        <v>51</v>
      </c>
      <c r="G453" s="1" t="s">
        <v>82</v>
      </c>
      <c r="H453" s="1" t="s">
        <v>95</v>
      </c>
      <c r="I453" s="1" t="s">
        <v>84</v>
      </c>
      <c r="J453" s="1" t="s">
        <v>6853</v>
      </c>
      <c r="K453" s="1" t="s">
        <v>16691</v>
      </c>
      <c r="L453" s="1"/>
      <c r="M453" s="20">
        <f t="shared" si="7"/>
        <v>1</v>
      </c>
    </row>
    <row r="454" spans="1:13" ht="20.100000000000001" customHeight="1" x14ac:dyDescent="0.15">
      <c r="A454" s="1" t="s">
        <v>16390</v>
      </c>
      <c r="B454" s="1" t="s">
        <v>16685</v>
      </c>
      <c r="C454" s="1" t="s">
        <v>16692</v>
      </c>
      <c r="D454" s="1" t="s">
        <v>50</v>
      </c>
      <c r="E454" s="1" t="s">
        <v>51</v>
      </c>
      <c r="F454" s="1" t="s">
        <v>51</v>
      </c>
      <c r="G454" s="1" t="s">
        <v>82</v>
      </c>
      <c r="H454" s="1" t="s">
        <v>95</v>
      </c>
      <c r="I454" s="1" t="s">
        <v>84</v>
      </c>
      <c r="J454" s="1" t="s">
        <v>6853</v>
      </c>
      <c r="K454" s="1" t="s">
        <v>16693</v>
      </c>
      <c r="L454" s="1"/>
      <c r="M454" s="20">
        <f t="shared" si="7"/>
        <v>1</v>
      </c>
    </row>
    <row r="455" spans="1:13" ht="20.100000000000001" customHeight="1" x14ac:dyDescent="0.15">
      <c r="A455" s="1" t="s">
        <v>16390</v>
      </c>
      <c r="B455" s="1" t="s">
        <v>16685</v>
      </c>
      <c r="C455" s="1" t="s">
        <v>16694</v>
      </c>
      <c r="D455" s="1" t="s">
        <v>78</v>
      </c>
      <c r="E455" s="1" t="s">
        <v>51</v>
      </c>
      <c r="F455" s="1" t="s">
        <v>51</v>
      </c>
      <c r="G455" s="1" t="s">
        <v>82</v>
      </c>
      <c r="H455" s="1" t="s">
        <v>95</v>
      </c>
      <c r="I455" s="1" t="s">
        <v>84</v>
      </c>
      <c r="J455" s="1" t="s">
        <v>6853</v>
      </c>
      <c r="K455" s="1" t="s">
        <v>16695</v>
      </c>
      <c r="L455" s="1"/>
      <c r="M455" s="20">
        <f t="shared" si="7"/>
        <v>1</v>
      </c>
    </row>
    <row r="456" spans="1:13" ht="20.100000000000001" customHeight="1" x14ac:dyDescent="0.15">
      <c r="A456" s="1" t="s">
        <v>16390</v>
      </c>
      <c r="B456" s="1" t="s">
        <v>16685</v>
      </c>
      <c r="C456" s="1" t="s">
        <v>16696</v>
      </c>
      <c r="D456" s="1" t="s">
        <v>78</v>
      </c>
      <c r="E456" s="1" t="s">
        <v>51</v>
      </c>
      <c r="F456" s="1" t="s">
        <v>51</v>
      </c>
      <c r="G456" s="1" t="s">
        <v>82</v>
      </c>
      <c r="H456" s="1" t="s">
        <v>95</v>
      </c>
      <c r="I456" s="1" t="s">
        <v>84</v>
      </c>
      <c r="J456" s="1" t="s">
        <v>6853</v>
      </c>
      <c r="K456" s="1" t="s">
        <v>16697</v>
      </c>
      <c r="L456" s="1"/>
      <c r="M456" s="20">
        <f t="shared" si="7"/>
        <v>1</v>
      </c>
    </row>
    <row r="457" spans="1:13" ht="20.100000000000001" customHeight="1" x14ac:dyDescent="0.15">
      <c r="A457" s="1" t="s">
        <v>16390</v>
      </c>
      <c r="B457" s="1" t="s">
        <v>16685</v>
      </c>
      <c r="C457" s="1" t="s">
        <v>16698</v>
      </c>
      <c r="D457" s="1" t="s">
        <v>78</v>
      </c>
      <c r="E457" s="1" t="s">
        <v>51</v>
      </c>
      <c r="F457" s="1" t="s">
        <v>51</v>
      </c>
      <c r="G457" s="1" t="s">
        <v>82</v>
      </c>
      <c r="H457" s="1" t="s">
        <v>95</v>
      </c>
      <c r="I457" s="1" t="s">
        <v>84</v>
      </c>
      <c r="J457" s="1" t="s">
        <v>6853</v>
      </c>
      <c r="K457" s="1" t="s">
        <v>16699</v>
      </c>
      <c r="L457" s="1"/>
      <c r="M457" s="20">
        <f t="shared" si="7"/>
        <v>1</v>
      </c>
    </row>
    <row r="458" spans="1:13" ht="20.100000000000001" customHeight="1" x14ac:dyDescent="0.15">
      <c r="A458" s="1" t="s">
        <v>16390</v>
      </c>
      <c r="B458" s="1" t="s">
        <v>16685</v>
      </c>
      <c r="C458" s="1" t="s">
        <v>16700</v>
      </c>
      <c r="D458" s="1" t="s">
        <v>78</v>
      </c>
      <c r="E458" s="1" t="s">
        <v>51</v>
      </c>
      <c r="F458" s="1" t="s">
        <v>51</v>
      </c>
      <c r="G458" s="1" t="s">
        <v>82</v>
      </c>
      <c r="H458" s="1" t="s">
        <v>95</v>
      </c>
      <c r="I458" s="1" t="s">
        <v>84</v>
      </c>
      <c r="J458" s="1" t="s">
        <v>6853</v>
      </c>
      <c r="K458" s="1" t="s">
        <v>16701</v>
      </c>
      <c r="L458" s="1"/>
      <c r="M458" s="20">
        <f t="shared" si="7"/>
        <v>1</v>
      </c>
    </row>
    <row r="459" spans="1:13" ht="20.100000000000001" customHeight="1" x14ac:dyDescent="0.15">
      <c r="A459" s="1" t="s">
        <v>16390</v>
      </c>
      <c r="B459" s="1" t="s">
        <v>16685</v>
      </c>
      <c r="C459" s="1" t="s">
        <v>16702</v>
      </c>
      <c r="D459" s="1" t="s">
        <v>78</v>
      </c>
      <c r="E459" s="1" t="s">
        <v>51</v>
      </c>
      <c r="F459" s="1" t="s">
        <v>51</v>
      </c>
      <c r="G459" s="1" t="s">
        <v>82</v>
      </c>
      <c r="H459" s="1" t="s">
        <v>95</v>
      </c>
      <c r="I459" s="1" t="s">
        <v>84</v>
      </c>
      <c r="J459" s="1" t="s">
        <v>6853</v>
      </c>
      <c r="K459" s="1" t="s">
        <v>16703</v>
      </c>
      <c r="L459" s="1"/>
      <c r="M459" s="20">
        <f t="shared" si="7"/>
        <v>1</v>
      </c>
    </row>
    <row r="460" spans="1:13" ht="20.100000000000001" customHeight="1" x14ac:dyDescent="0.15">
      <c r="A460" s="1" t="s">
        <v>16390</v>
      </c>
      <c r="B460" s="1" t="s">
        <v>16685</v>
      </c>
      <c r="C460" s="1" t="s">
        <v>16704</v>
      </c>
      <c r="D460" s="1" t="s">
        <v>78</v>
      </c>
      <c r="E460" s="1" t="s">
        <v>51</v>
      </c>
      <c r="F460" s="1" t="s">
        <v>81</v>
      </c>
      <c r="G460" s="1" t="s">
        <v>82</v>
      </c>
      <c r="H460" s="1" t="s">
        <v>2038</v>
      </c>
      <c r="I460" s="1" t="s">
        <v>84</v>
      </c>
      <c r="J460" s="1" t="s">
        <v>96</v>
      </c>
      <c r="K460" s="1" t="s">
        <v>16705</v>
      </c>
      <c r="L460" s="1"/>
      <c r="M460" s="20">
        <f t="shared" si="7"/>
        <v>0</v>
      </c>
    </row>
    <row r="461" spans="1:13" ht="20.100000000000001" customHeight="1" x14ac:dyDescent="0.15">
      <c r="A461" s="1" t="s">
        <v>16390</v>
      </c>
      <c r="B461" s="1" t="s">
        <v>16706</v>
      </c>
      <c r="C461" s="1" t="s">
        <v>16707</v>
      </c>
      <c r="D461" s="1" t="s">
        <v>50</v>
      </c>
      <c r="E461" s="1" t="s">
        <v>51</v>
      </c>
      <c r="F461" s="1" t="s">
        <v>51</v>
      </c>
      <c r="G461" s="1" t="s">
        <v>82</v>
      </c>
      <c r="H461" s="1" t="s">
        <v>95</v>
      </c>
      <c r="I461" s="1" t="s">
        <v>84</v>
      </c>
      <c r="J461" s="1" t="s">
        <v>6853</v>
      </c>
      <c r="K461" s="1" t="s">
        <v>16708</v>
      </c>
      <c r="L461" s="1"/>
      <c r="M461" s="20">
        <f t="shared" si="7"/>
        <v>1</v>
      </c>
    </row>
    <row r="462" spans="1:13" ht="20.100000000000001" customHeight="1" x14ac:dyDescent="0.15">
      <c r="A462" s="1" t="s">
        <v>16390</v>
      </c>
      <c r="B462" s="1" t="s">
        <v>16706</v>
      </c>
      <c r="C462" s="1" t="s">
        <v>16709</v>
      </c>
      <c r="D462" s="1" t="s">
        <v>50</v>
      </c>
      <c r="E462" s="1" t="s">
        <v>51</v>
      </c>
      <c r="F462" s="1" t="s">
        <v>51</v>
      </c>
      <c r="G462" s="1" t="s">
        <v>82</v>
      </c>
      <c r="H462" s="1" t="s">
        <v>95</v>
      </c>
      <c r="I462" s="1" t="s">
        <v>84</v>
      </c>
      <c r="J462" s="1" t="s">
        <v>6853</v>
      </c>
      <c r="K462" s="1" t="s">
        <v>16706</v>
      </c>
      <c r="L462" s="1"/>
      <c r="M462" s="20">
        <f t="shared" si="7"/>
        <v>1</v>
      </c>
    </row>
    <row r="463" spans="1:13" ht="20.100000000000001" customHeight="1" x14ac:dyDescent="0.15">
      <c r="A463" s="1" t="s">
        <v>16390</v>
      </c>
      <c r="B463" s="1" t="s">
        <v>5959</v>
      </c>
      <c r="C463" s="1" t="s">
        <v>16710</v>
      </c>
      <c r="D463" s="1" t="s">
        <v>50</v>
      </c>
      <c r="E463" s="1" t="s">
        <v>51</v>
      </c>
      <c r="F463" s="1" t="s">
        <v>51</v>
      </c>
      <c r="G463" s="1" t="s">
        <v>82</v>
      </c>
      <c r="H463" s="1" t="s">
        <v>95</v>
      </c>
      <c r="I463" s="1" t="s">
        <v>84</v>
      </c>
      <c r="J463" s="1" t="s">
        <v>6853</v>
      </c>
      <c r="K463" s="1" t="s">
        <v>16711</v>
      </c>
      <c r="L463" s="1"/>
      <c r="M463" s="20">
        <f t="shared" si="7"/>
        <v>1</v>
      </c>
    </row>
    <row r="464" spans="1:13" ht="20.100000000000001" customHeight="1" x14ac:dyDescent="0.15">
      <c r="A464" s="1" t="s">
        <v>16390</v>
      </c>
      <c r="B464" s="1" t="s">
        <v>5959</v>
      </c>
      <c r="C464" s="1" t="s">
        <v>16712</v>
      </c>
      <c r="D464" s="1" t="s">
        <v>50</v>
      </c>
      <c r="E464" s="1" t="s">
        <v>51</v>
      </c>
      <c r="F464" s="1" t="s">
        <v>51</v>
      </c>
      <c r="G464" s="1" t="s">
        <v>82</v>
      </c>
      <c r="H464" s="1" t="s">
        <v>95</v>
      </c>
      <c r="I464" s="1" t="s">
        <v>84</v>
      </c>
      <c r="J464" s="1" t="s">
        <v>6853</v>
      </c>
      <c r="K464" s="1" t="s">
        <v>16713</v>
      </c>
      <c r="L464" s="1"/>
      <c r="M464" s="20">
        <f t="shared" si="7"/>
        <v>1</v>
      </c>
    </row>
    <row r="465" spans="1:13" ht="20.100000000000001" customHeight="1" x14ac:dyDescent="0.15">
      <c r="A465" s="1" t="s">
        <v>16390</v>
      </c>
      <c r="B465" s="1" t="s">
        <v>5959</v>
      </c>
      <c r="C465" s="1" t="s">
        <v>16714</v>
      </c>
      <c r="D465" s="1" t="s">
        <v>50</v>
      </c>
      <c r="E465" s="1" t="s">
        <v>51</v>
      </c>
      <c r="F465" s="1" t="s">
        <v>51</v>
      </c>
      <c r="G465" s="1" t="s">
        <v>82</v>
      </c>
      <c r="H465" s="1" t="s">
        <v>95</v>
      </c>
      <c r="I465" s="1" t="s">
        <v>84</v>
      </c>
      <c r="J465" s="1" t="s">
        <v>6853</v>
      </c>
      <c r="K465" s="1" t="s">
        <v>16715</v>
      </c>
      <c r="L465" s="1"/>
      <c r="M465" s="20">
        <f t="shared" si="7"/>
        <v>1</v>
      </c>
    </row>
    <row r="466" spans="1:13" ht="20.100000000000001" customHeight="1" x14ac:dyDescent="0.15">
      <c r="A466" s="1" t="s">
        <v>16390</v>
      </c>
      <c r="B466" s="1" t="s">
        <v>5959</v>
      </c>
      <c r="C466" s="1" t="s">
        <v>16716</v>
      </c>
      <c r="D466" s="1" t="s">
        <v>50</v>
      </c>
      <c r="E466" s="1" t="s">
        <v>51</v>
      </c>
      <c r="F466" s="1" t="s">
        <v>51</v>
      </c>
      <c r="G466" s="1" t="s">
        <v>82</v>
      </c>
      <c r="H466" s="1" t="s">
        <v>95</v>
      </c>
      <c r="I466" s="1" t="s">
        <v>84</v>
      </c>
      <c r="J466" s="1" t="s">
        <v>6853</v>
      </c>
      <c r="K466" s="1" t="s">
        <v>16717</v>
      </c>
      <c r="L466" s="1"/>
      <c r="M466" s="20">
        <f t="shared" si="7"/>
        <v>1</v>
      </c>
    </row>
    <row r="467" spans="1:13" ht="20.100000000000001" customHeight="1" x14ac:dyDescent="0.15">
      <c r="A467" s="1" t="s">
        <v>16390</v>
      </c>
      <c r="B467" s="1" t="s">
        <v>5959</v>
      </c>
      <c r="C467" s="1" t="s">
        <v>16718</v>
      </c>
      <c r="D467" s="1" t="s">
        <v>50</v>
      </c>
      <c r="E467" s="1" t="s">
        <v>51</v>
      </c>
      <c r="F467" s="1" t="s">
        <v>51</v>
      </c>
      <c r="G467" s="1" t="s">
        <v>82</v>
      </c>
      <c r="H467" s="1" t="s">
        <v>95</v>
      </c>
      <c r="I467" s="1" t="s">
        <v>84</v>
      </c>
      <c r="J467" s="1" t="s">
        <v>6853</v>
      </c>
      <c r="K467" s="1" t="s">
        <v>16719</v>
      </c>
      <c r="L467" s="1"/>
      <c r="M467" s="20">
        <f t="shared" si="7"/>
        <v>1</v>
      </c>
    </row>
    <row r="468" spans="1:13" ht="20.100000000000001" customHeight="1" x14ac:dyDescent="0.15">
      <c r="A468" s="1" t="s">
        <v>16390</v>
      </c>
      <c r="B468" s="1" t="s">
        <v>5959</v>
      </c>
      <c r="C468" s="1" t="s">
        <v>16720</v>
      </c>
      <c r="D468" s="1" t="s">
        <v>50</v>
      </c>
      <c r="E468" s="1" t="s">
        <v>51</v>
      </c>
      <c r="F468" s="1" t="s">
        <v>51</v>
      </c>
      <c r="G468" s="1" t="s">
        <v>82</v>
      </c>
      <c r="H468" s="1" t="s">
        <v>95</v>
      </c>
      <c r="I468" s="1" t="s">
        <v>84</v>
      </c>
      <c r="J468" s="1" t="s">
        <v>6853</v>
      </c>
      <c r="K468" s="1" t="s">
        <v>16721</v>
      </c>
      <c r="L468" s="1"/>
      <c r="M468" s="20">
        <f t="shared" si="7"/>
        <v>1</v>
      </c>
    </row>
    <row r="469" spans="1:13" ht="20.100000000000001" customHeight="1" x14ac:dyDescent="0.15">
      <c r="A469" s="1" t="s">
        <v>16390</v>
      </c>
      <c r="B469" s="1" t="s">
        <v>5959</v>
      </c>
      <c r="C469" s="1" t="s">
        <v>16722</v>
      </c>
      <c r="D469" s="1" t="s">
        <v>78</v>
      </c>
      <c r="E469" s="1" t="s">
        <v>51</v>
      </c>
      <c r="F469" s="1" t="s">
        <v>51</v>
      </c>
      <c r="G469" s="1" t="s">
        <v>82</v>
      </c>
      <c r="H469" s="1" t="s">
        <v>95</v>
      </c>
      <c r="I469" s="1" t="s">
        <v>84</v>
      </c>
      <c r="J469" s="1" t="s">
        <v>6853</v>
      </c>
      <c r="K469" s="1" t="s">
        <v>16723</v>
      </c>
      <c r="L469" s="1"/>
      <c r="M469" s="20">
        <f t="shared" si="7"/>
        <v>1</v>
      </c>
    </row>
    <row r="470" spans="1:13" ht="20.100000000000001" customHeight="1" x14ac:dyDescent="0.15">
      <c r="A470" s="1" t="s">
        <v>16390</v>
      </c>
      <c r="B470" s="1" t="s">
        <v>5959</v>
      </c>
      <c r="C470" s="1" t="s">
        <v>16724</v>
      </c>
      <c r="D470" s="1" t="s">
        <v>78</v>
      </c>
      <c r="E470" s="1" t="s">
        <v>51</v>
      </c>
      <c r="F470" s="1" t="s">
        <v>179</v>
      </c>
      <c r="G470" s="1" t="s">
        <v>82</v>
      </c>
      <c r="H470" s="1" t="s">
        <v>180</v>
      </c>
      <c r="I470" s="1" t="s">
        <v>84</v>
      </c>
      <c r="J470" s="1" t="s">
        <v>7191</v>
      </c>
      <c r="K470" s="1" t="s">
        <v>16725</v>
      </c>
      <c r="L470" s="1"/>
      <c r="M470" s="20">
        <f t="shared" si="7"/>
        <v>0</v>
      </c>
    </row>
    <row r="471" spans="1:13" ht="20.100000000000001" customHeight="1" x14ac:dyDescent="0.15">
      <c r="A471" s="1" t="s">
        <v>16390</v>
      </c>
      <c r="B471" s="1" t="s">
        <v>5959</v>
      </c>
      <c r="C471" s="1" t="s">
        <v>16726</v>
      </c>
      <c r="D471" s="1" t="s">
        <v>78</v>
      </c>
      <c r="E471" s="1" t="s">
        <v>51</v>
      </c>
      <c r="F471" s="1" t="s">
        <v>51</v>
      </c>
      <c r="G471" s="1" t="s">
        <v>82</v>
      </c>
      <c r="H471" s="1" t="s">
        <v>95</v>
      </c>
      <c r="I471" s="1" t="s">
        <v>84</v>
      </c>
      <c r="J471" s="1" t="s">
        <v>6853</v>
      </c>
      <c r="K471" s="1" t="s">
        <v>16727</v>
      </c>
      <c r="L471" s="1"/>
      <c r="M471" s="20">
        <f t="shared" si="7"/>
        <v>1</v>
      </c>
    </row>
    <row r="472" spans="1:13" ht="20.100000000000001" customHeight="1" x14ac:dyDescent="0.15">
      <c r="A472" s="1" t="s">
        <v>16390</v>
      </c>
      <c r="B472" s="1" t="s">
        <v>5959</v>
      </c>
      <c r="C472" s="1" t="s">
        <v>16728</v>
      </c>
      <c r="D472" s="1" t="s">
        <v>78</v>
      </c>
      <c r="E472" s="1" t="s">
        <v>51</v>
      </c>
      <c r="F472" s="1" t="s">
        <v>51</v>
      </c>
      <c r="G472" s="1" t="s">
        <v>52</v>
      </c>
      <c r="H472" s="1" t="s">
        <v>121</v>
      </c>
      <c r="I472" s="1" t="s">
        <v>84</v>
      </c>
      <c r="J472" s="1" t="s">
        <v>15518</v>
      </c>
      <c r="K472" s="1" t="s">
        <v>16729</v>
      </c>
      <c r="L472" s="1"/>
      <c r="M472" s="20">
        <f t="shared" si="7"/>
        <v>1</v>
      </c>
    </row>
    <row r="473" spans="1:13" ht="20.100000000000001" customHeight="1" x14ac:dyDescent="0.15">
      <c r="A473" s="1" t="s">
        <v>16390</v>
      </c>
      <c r="B473" s="1" t="s">
        <v>5959</v>
      </c>
      <c r="C473" s="1" t="s">
        <v>16730</v>
      </c>
      <c r="D473" s="1" t="s">
        <v>78</v>
      </c>
      <c r="E473" s="1" t="s">
        <v>51</v>
      </c>
      <c r="F473" s="1" t="s">
        <v>51</v>
      </c>
      <c r="G473" s="1" t="s">
        <v>82</v>
      </c>
      <c r="H473" s="1" t="s">
        <v>95</v>
      </c>
      <c r="I473" s="1" t="s">
        <v>84</v>
      </c>
      <c r="J473" s="1" t="s">
        <v>6853</v>
      </c>
      <c r="K473" s="1" t="s">
        <v>16731</v>
      </c>
      <c r="L473" s="1"/>
      <c r="M473" s="20">
        <f t="shared" si="7"/>
        <v>1</v>
      </c>
    </row>
    <row r="474" spans="1:13" ht="20.100000000000001" customHeight="1" x14ac:dyDescent="0.15">
      <c r="A474" s="1" t="s">
        <v>16390</v>
      </c>
      <c r="B474" s="1" t="s">
        <v>5959</v>
      </c>
      <c r="C474" s="1" t="s">
        <v>16732</v>
      </c>
      <c r="D474" s="1" t="s">
        <v>78</v>
      </c>
      <c r="E474" s="1" t="s">
        <v>51</v>
      </c>
      <c r="F474" s="1" t="s">
        <v>51</v>
      </c>
      <c r="G474" s="1" t="s">
        <v>82</v>
      </c>
      <c r="H474" s="1" t="s">
        <v>95</v>
      </c>
      <c r="I474" s="1" t="s">
        <v>84</v>
      </c>
      <c r="J474" s="1" t="s">
        <v>6853</v>
      </c>
      <c r="K474" s="1" t="s">
        <v>16733</v>
      </c>
      <c r="L474" s="1"/>
      <c r="M474" s="20">
        <f t="shared" si="7"/>
        <v>1</v>
      </c>
    </row>
    <row r="475" spans="1:13" ht="20.100000000000001" customHeight="1" x14ac:dyDescent="0.15">
      <c r="A475" s="1" t="s">
        <v>16390</v>
      </c>
      <c r="B475" s="1" t="s">
        <v>5959</v>
      </c>
      <c r="C475" s="1" t="s">
        <v>16734</v>
      </c>
      <c r="D475" s="1" t="s">
        <v>78</v>
      </c>
      <c r="E475" s="1" t="s">
        <v>51</v>
      </c>
      <c r="F475" s="1" t="s">
        <v>51</v>
      </c>
      <c r="G475" s="1" t="s">
        <v>82</v>
      </c>
      <c r="H475" s="1" t="s">
        <v>95</v>
      </c>
      <c r="I475" s="1" t="s">
        <v>84</v>
      </c>
      <c r="J475" s="1" t="s">
        <v>6853</v>
      </c>
      <c r="K475" s="1" t="s">
        <v>16735</v>
      </c>
      <c r="L475" s="1"/>
      <c r="M475" s="20">
        <f t="shared" si="7"/>
        <v>1</v>
      </c>
    </row>
    <row r="476" spans="1:13" ht="20.100000000000001" customHeight="1" x14ac:dyDescent="0.15">
      <c r="A476" s="1" t="s">
        <v>16390</v>
      </c>
      <c r="B476" s="1" t="s">
        <v>5959</v>
      </c>
      <c r="C476" s="1" t="s">
        <v>16736</v>
      </c>
      <c r="D476" s="1" t="s">
        <v>78</v>
      </c>
      <c r="E476" s="1" t="s">
        <v>51</v>
      </c>
      <c r="F476" s="1" t="s">
        <v>51</v>
      </c>
      <c r="G476" s="1" t="s">
        <v>82</v>
      </c>
      <c r="H476" s="1" t="s">
        <v>95</v>
      </c>
      <c r="I476" s="1" t="s">
        <v>84</v>
      </c>
      <c r="J476" s="1" t="s">
        <v>6853</v>
      </c>
      <c r="K476" s="1" t="s">
        <v>16737</v>
      </c>
      <c r="L476" s="1"/>
      <c r="M476" s="20">
        <f t="shared" si="7"/>
        <v>1</v>
      </c>
    </row>
    <row r="477" spans="1:13" ht="20.100000000000001" customHeight="1" x14ac:dyDescent="0.15">
      <c r="A477" s="1" t="s">
        <v>16390</v>
      </c>
      <c r="B477" s="1" t="s">
        <v>5959</v>
      </c>
      <c r="C477" s="1" t="s">
        <v>16738</v>
      </c>
      <c r="D477" s="1" t="s">
        <v>78</v>
      </c>
      <c r="E477" s="1" t="s">
        <v>51</v>
      </c>
      <c r="F477" s="1" t="s">
        <v>51</v>
      </c>
      <c r="G477" s="1" t="s">
        <v>82</v>
      </c>
      <c r="H477" s="1" t="s">
        <v>95</v>
      </c>
      <c r="I477" s="1" t="s">
        <v>84</v>
      </c>
      <c r="J477" s="1" t="s">
        <v>6853</v>
      </c>
      <c r="K477" s="1" t="s">
        <v>16739</v>
      </c>
      <c r="L477" s="1"/>
      <c r="M477" s="20">
        <f t="shared" si="7"/>
        <v>1</v>
      </c>
    </row>
    <row r="478" spans="1:13" ht="20.100000000000001" customHeight="1" x14ac:dyDescent="0.15">
      <c r="A478" s="1" t="s">
        <v>16390</v>
      </c>
      <c r="B478" s="1" t="s">
        <v>16740</v>
      </c>
      <c r="C478" s="1" t="s">
        <v>16741</v>
      </c>
      <c r="D478" s="1" t="s">
        <v>78</v>
      </c>
      <c r="E478" s="1" t="s">
        <v>51</v>
      </c>
      <c r="F478" s="1" t="s">
        <v>51</v>
      </c>
      <c r="G478" s="1" t="s">
        <v>82</v>
      </c>
      <c r="H478" s="1" t="s">
        <v>95</v>
      </c>
      <c r="I478" s="1" t="s">
        <v>84</v>
      </c>
      <c r="J478" s="1" t="s">
        <v>6853</v>
      </c>
      <c r="K478" s="1" t="s">
        <v>16742</v>
      </c>
      <c r="L478" s="1"/>
      <c r="M478" s="20">
        <f t="shared" si="7"/>
        <v>1</v>
      </c>
    </row>
    <row r="479" spans="1:13" ht="20.100000000000001" customHeight="1" x14ac:dyDescent="0.15">
      <c r="A479" s="1" t="s">
        <v>16390</v>
      </c>
      <c r="B479" s="1" t="s">
        <v>16740</v>
      </c>
      <c r="C479" s="1" t="s">
        <v>16743</v>
      </c>
      <c r="D479" s="1" t="s">
        <v>78</v>
      </c>
      <c r="E479" s="1" t="s">
        <v>51</v>
      </c>
      <c r="F479" s="1" t="s">
        <v>51</v>
      </c>
      <c r="G479" s="1" t="s">
        <v>82</v>
      </c>
      <c r="H479" s="1" t="s">
        <v>95</v>
      </c>
      <c r="I479" s="1" t="s">
        <v>84</v>
      </c>
      <c r="J479" s="1" t="s">
        <v>6853</v>
      </c>
      <c r="K479" s="1" t="s">
        <v>16744</v>
      </c>
      <c r="L479" s="1"/>
      <c r="M479" s="20">
        <f t="shared" si="7"/>
        <v>1</v>
      </c>
    </row>
    <row r="480" spans="1:13" ht="20.100000000000001" customHeight="1" x14ac:dyDescent="0.15">
      <c r="A480" s="1" t="s">
        <v>16390</v>
      </c>
      <c r="B480" s="1" t="s">
        <v>16740</v>
      </c>
      <c r="C480" s="1" t="s">
        <v>16745</v>
      </c>
      <c r="D480" s="1" t="s">
        <v>78</v>
      </c>
      <c r="E480" s="1" t="s">
        <v>51</v>
      </c>
      <c r="F480" s="1" t="s">
        <v>51</v>
      </c>
      <c r="G480" s="1" t="s">
        <v>82</v>
      </c>
      <c r="H480" s="1" t="s">
        <v>95</v>
      </c>
      <c r="I480" s="1" t="s">
        <v>84</v>
      </c>
      <c r="J480" s="1" t="s">
        <v>6853</v>
      </c>
      <c r="K480" s="1" t="s">
        <v>16746</v>
      </c>
      <c r="L480" s="1"/>
      <c r="M480" s="20">
        <f t="shared" si="7"/>
        <v>1</v>
      </c>
    </row>
    <row r="481" spans="1:13" ht="20.100000000000001" customHeight="1" x14ac:dyDescent="0.15">
      <c r="A481" s="1" t="s">
        <v>16390</v>
      </c>
      <c r="B481" s="1" t="s">
        <v>16740</v>
      </c>
      <c r="C481" s="1" t="s">
        <v>16747</v>
      </c>
      <c r="D481" s="1" t="s">
        <v>78</v>
      </c>
      <c r="E481" s="1" t="s">
        <v>51</v>
      </c>
      <c r="F481" s="1" t="s">
        <v>81</v>
      </c>
      <c r="G481" s="1" t="s">
        <v>82</v>
      </c>
      <c r="H481" s="1" t="s">
        <v>1151</v>
      </c>
      <c r="I481" s="1" t="s">
        <v>84</v>
      </c>
      <c r="J481" s="1" t="s">
        <v>130</v>
      </c>
      <c r="K481" s="1" t="s">
        <v>16748</v>
      </c>
      <c r="L481" s="1"/>
      <c r="M481" s="20">
        <f t="shared" si="7"/>
        <v>0</v>
      </c>
    </row>
    <row r="482" spans="1:13" ht="20.100000000000001" customHeight="1" x14ac:dyDescent="0.15">
      <c r="A482" s="1" t="s">
        <v>16390</v>
      </c>
      <c r="B482" s="1" t="s">
        <v>16740</v>
      </c>
      <c r="C482" s="1" t="s">
        <v>16749</v>
      </c>
      <c r="D482" s="1" t="s">
        <v>78</v>
      </c>
      <c r="E482" s="1" t="s">
        <v>51</v>
      </c>
      <c r="F482" s="1" t="s">
        <v>179</v>
      </c>
      <c r="G482" s="1" t="s">
        <v>82</v>
      </c>
      <c r="H482" s="1" t="s">
        <v>1151</v>
      </c>
      <c r="I482" s="1" t="s">
        <v>84</v>
      </c>
      <c r="J482" s="1" t="s">
        <v>130</v>
      </c>
      <c r="K482" s="1" t="s">
        <v>16750</v>
      </c>
      <c r="L482" s="1"/>
      <c r="M482" s="20">
        <f t="shared" si="7"/>
        <v>0</v>
      </c>
    </row>
    <row r="483" spans="1:13" ht="20.100000000000001" customHeight="1" x14ac:dyDescent="0.15">
      <c r="A483" s="1" t="s">
        <v>16390</v>
      </c>
      <c r="B483" s="1" t="s">
        <v>16740</v>
      </c>
      <c r="C483" s="1" t="s">
        <v>16751</v>
      </c>
      <c r="D483" s="1" t="s">
        <v>78</v>
      </c>
      <c r="E483" s="1" t="s">
        <v>51</v>
      </c>
      <c r="F483" s="1" t="s">
        <v>179</v>
      </c>
      <c r="G483" s="1" t="s">
        <v>82</v>
      </c>
      <c r="H483" s="1" t="s">
        <v>180</v>
      </c>
      <c r="I483" s="1" t="s">
        <v>84</v>
      </c>
      <c r="J483" s="1" t="s">
        <v>7191</v>
      </c>
      <c r="K483" s="1" t="s">
        <v>16752</v>
      </c>
      <c r="L483" s="1"/>
      <c r="M483" s="20">
        <f t="shared" si="7"/>
        <v>0</v>
      </c>
    </row>
    <row r="484" spans="1:13" ht="39.950000000000003" customHeight="1" x14ac:dyDescent="0.15">
      <c r="A484" s="82" t="s">
        <v>26998</v>
      </c>
      <c r="B484" s="82" t="s">
        <v>26999</v>
      </c>
      <c r="C484" s="1" t="s">
        <v>27000</v>
      </c>
      <c r="D484" s="1" t="s">
        <v>78</v>
      </c>
      <c r="E484" s="1" t="s">
        <v>51</v>
      </c>
      <c r="F484" s="83" t="s">
        <v>51</v>
      </c>
      <c r="G484" s="1" t="s">
        <v>52</v>
      </c>
      <c r="H484" s="1" t="s">
        <v>739</v>
      </c>
      <c r="I484" s="1" t="s">
        <v>54</v>
      </c>
      <c r="J484" s="1" t="s">
        <v>6858</v>
      </c>
      <c r="K484" s="1" t="s">
        <v>22172</v>
      </c>
      <c r="L484" s="83" t="s">
        <v>27001</v>
      </c>
      <c r="M484" s="20">
        <f t="shared" si="7"/>
        <v>1</v>
      </c>
    </row>
    <row r="485" spans="1:13" ht="39.950000000000003" customHeight="1" x14ac:dyDescent="0.15">
      <c r="A485" s="86" t="s">
        <v>27002</v>
      </c>
      <c r="B485" s="85" t="s">
        <v>27003</v>
      </c>
      <c r="C485" s="1" t="s">
        <v>27004</v>
      </c>
      <c r="D485" s="1" t="s">
        <v>78</v>
      </c>
      <c r="E485" s="1" t="s">
        <v>51</v>
      </c>
      <c r="F485" s="84" t="s">
        <v>27005</v>
      </c>
      <c r="G485" s="1" t="s">
        <v>52</v>
      </c>
      <c r="H485" s="1" t="s">
        <v>121</v>
      </c>
      <c r="I485" s="1" t="s">
        <v>84</v>
      </c>
      <c r="J485" s="1" t="s">
        <v>122</v>
      </c>
      <c r="K485" s="1" t="s">
        <v>1007</v>
      </c>
      <c r="L485" s="83" t="s">
        <v>27006</v>
      </c>
      <c r="M485" s="20">
        <f>IF(F485="○",1,0)</f>
        <v>0</v>
      </c>
    </row>
  </sheetData>
  <autoFilter ref="A7:L485" xr:uid="{00000000-0009-0000-0000-000011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N1417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16753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SUBTOTAL(3,E8:E1417)</f>
        <v>1410</v>
      </c>
      <c r="F6" s="23">
        <f>SUBTOTAL(9,M8:M1417)</f>
        <v>1153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16754</v>
      </c>
      <c r="B8" s="1" t="s">
        <v>16755</v>
      </c>
      <c r="C8" s="1" t="s">
        <v>23246</v>
      </c>
      <c r="D8" s="1" t="s">
        <v>50</v>
      </c>
      <c r="E8" s="1" t="s">
        <v>51</v>
      </c>
      <c r="F8" s="1" t="s">
        <v>51</v>
      </c>
      <c r="G8" s="1" t="s">
        <v>52</v>
      </c>
      <c r="H8" s="17" t="s">
        <v>739</v>
      </c>
      <c r="I8" s="17" t="s">
        <v>54</v>
      </c>
      <c r="J8" s="1" t="s">
        <v>6858</v>
      </c>
      <c r="K8" s="1" t="s">
        <v>23247</v>
      </c>
      <c r="L8" s="1"/>
      <c r="M8" s="20">
        <f t="shared" ref="M8:M71" si="0">IF(F8="○",1,0)</f>
        <v>1</v>
      </c>
    </row>
    <row r="9" spans="1:14" ht="20.100000000000001" customHeight="1" x14ac:dyDescent="0.15">
      <c r="A9" s="1" t="s">
        <v>16754</v>
      </c>
      <c r="B9" s="1" t="s">
        <v>16755</v>
      </c>
      <c r="C9" s="1" t="s">
        <v>16756</v>
      </c>
      <c r="D9" s="1" t="s">
        <v>50</v>
      </c>
      <c r="E9" s="1" t="s">
        <v>51</v>
      </c>
      <c r="F9" s="1" t="s">
        <v>51</v>
      </c>
      <c r="G9" s="1" t="s">
        <v>52</v>
      </c>
      <c r="H9" s="17" t="s">
        <v>739</v>
      </c>
      <c r="I9" s="17" t="s">
        <v>54</v>
      </c>
      <c r="J9" s="1" t="s">
        <v>6858</v>
      </c>
      <c r="K9" s="1" t="s">
        <v>16757</v>
      </c>
      <c r="L9" s="1"/>
      <c r="M9" s="20">
        <f t="shared" si="0"/>
        <v>1</v>
      </c>
    </row>
    <row r="10" spans="1:14" ht="20.100000000000001" customHeight="1" x14ac:dyDescent="0.15">
      <c r="A10" s="1" t="s">
        <v>16754</v>
      </c>
      <c r="B10" s="1" t="s">
        <v>16755</v>
      </c>
      <c r="C10" s="1" t="s">
        <v>16758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739</v>
      </c>
      <c r="I10" s="1" t="s">
        <v>54</v>
      </c>
      <c r="J10" s="1" t="s">
        <v>6858</v>
      </c>
      <c r="K10" s="1" t="s">
        <v>16759</v>
      </c>
      <c r="L10" s="1"/>
      <c r="M10" s="20">
        <f t="shared" si="0"/>
        <v>1</v>
      </c>
    </row>
    <row r="11" spans="1:14" ht="20.100000000000001" customHeight="1" x14ac:dyDescent="0.15">
      <c r="A11" s="1" t="s">
        <v>16754</v>
      </c>
      <c r="B11" s="1" t="s">
        <v>16755</v>
      </c>
      <c r="C11" s="1" t="s">
        <v>16760</v>
      </c>
      <c r="D11" s="1" t="s">
        <v>50</v>
      </c>
      <c r="E11" s="1" t="s">
        <v>51</v>
      </c>
      <c r="F11" s="1" t="s">
        <v>81</v>
      </c>
      <c r="G11" s="1" t="s">
        <v>82</v>
      </c>
      <c r="H11" s="1" t="s">
        <v>4727</v>
      </c>
      <c r="I11" s="1" t="s">
        <v>447</v>
      </c>
      <c r="J11" s="1" t="s">
        <v>16761</v>
      </c>
      <c r="K11" s="1" t="s">
        <v>16762</v>
      </c>
      <c r="L11" s="1"/>
      <c r="M11" s="20">
        <f t="shared" si="0"/>
        <v>0</v>
      </c>
    </row>
    <row r="12" spans="1:14" ht="20.100000000000001" customHeight="1" x14ac:dyDescent="0.15">
      <c r="A12" s="1" t="s">
        <v>16754</v>
      </c>
      <c r="B12" s="1" t="s">
        <v>16755</v>
      </c>
      <c r="C12" s="1" t="s">
        <v>16763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739</v>
      </c>
      <c r="I12" s="1" t="s">
        <v>54</v>
      </c>
      <c r="J12" s="1" t="s">
        <v>6858</v>
      </c>
      <c r="K12" s="1" t="s">
        <v>16764</v>
      </c>
      <c r="L12" s="1"/>
      <c r="M12" s="20">
        <f t="shared" si="0"/>
        <v>1</v>
      </c>
    </row>
    <row r="13" spans="1:14" ht="20.100000000000001" customHeight="1" x14ac:dyDescent="0.15">
      <c r="A13" s="1" t="s">
        <v>16754</v>
      </c>
      <c r="B13" s="1" t="s">
        <v>16755</v>
      </c>
      <c r="C13" s="1" t="s">
        <v>16765</v>
      </c>
      <c r="D13" s="1" t="s">
        <v>78</v>
      </c>
      <c r="E13" s="1" t="s">
        <v>51</v>
      </c>
      <c r="F13" s="1" t="s">
        <v>51</v>
      </c>
      <c r="G13" s="1" t="s">
        <v>52</v>
      </c>
      <c r="H13" s="1" t="s">
        <v>739</v>
      </c>
      <c r="I13" s="1" t="s">
        <v>54</v>
      </c>
      <c r="J13" s="1" t="s">
        <v>6858</v>
      </c>
      <c r="K13" s="1" t="s">
        <v>16766</v>
      </c>
      <c r="L13" s="1"/>
      <c r="M13" s="20">
        <f t="shared" si="0"/>
        <v>1</v>
      </c>
      <c r="N13" s="3"/>
    </row>
    <row r="14" spans="1:14" ht="20.100000000000001" customHeight="1" x14ac:dyDescent="0.15">
      <c r="A14" s="1" t="s">
        <v>16754</v>
      </c>
      <c r="B14" s="1" t="s">
        <v>16755</v>
      </c>
      <c r="C14" s="1" t="s">
        <v>16767</v>
      </c>
      <c r="D14" s="1" t="s">
        <v>78</v>
      </c>
      <c r="E14" s="1" t="s">
        <v>51</v>
      </c>
      <c r="F14" s="1" t="s">
        <v>51</v>
      </c>
      <c r="G14" s="1" t="s">
        <v>52</v>
      </c>
      <c r="H14" s="1" t="s">
        <v>739</v>
      </c>
      <c r="I14" s="1" t="s">
        <v>54</v>
      </c>
      <c r="J14" s="1" t="s">
        <v>6858</v>
      </c>
      <c r="K14" s="1" t="s">
        <v>16768</v>
      </c>
      <c r="L14" s="1"/>
      <c r="M14" s="20">
        <f t="shared" si="0"/>
        <v>1</v>
      </c>
    </row>
    <row r="15" spans="1:14" ht="20.100000000000001" customHeight="1" x14ac:dyDescent="0.15">
      <c r="A15" s="1" t="s">
        <v>16754</v>
      </c>
      <c r="B15" s="1" t="s">
        <v>16755</v>
      </c>
      <c r="C15" s="1" t="s">
        <v>16769</v>
      </c>
      <c r="D15" s="1" t="s">
        <v>78</v>
      </c>
      <c r="E15" s="1" t="s">
        <v>51</v>
      </c>
      <c r="F15" s="1" t="s">
        <v>26831</v>
      </c>
      <c r="G15" s="1" t="s">
        <v>82</v>
      </c>
      <c r="H15" s="1" t="s">
        <v>212</v>
      </c>
      <c r="I15" s="1" t="s">
        <v>84</v>
      </c>
      <c r="J15" s="1" t="s">
        <v>7858</v>
      </c>
      <c r="K15" s="1" t="s">
        <v>16770</v>
      </c>
      <c r="L15" s="1"/>
      <c r="M15" s="20">
        <f t="shared" si="0"/>
        <v>0</v>
      </c>
    </row>
    <row r="16" spans="1:14" ht="20.100000000000001" customHeight="1" x14ac:dyDescent="0.15">
      <c r="A16" s="1" t="s">
        <v>16754</v>
      </c>
      <c r="B16" s="1" t="s">
        <v>16755</v>
      </c>
      <c r="C16" s="1" t="s">
        <v>16771</v>
      </c>
      <c r="D16" s="1" t="s">
        <v>78</v>
      </c>
      <c r="E16" s="1" t="s">
        <v>51</v>
      </c>
      <c r="F16" s="1" t="s">
        <v>51</v>
      </c>
      <c r="G16" s="1" t="s">
        <v>52</v>
      </c>
      <c r="H16" s="1" t="s">
        <v>739</v>
      </c>
      <c r="I16" s="1" t="s">
        <v>54</v>
      </c>
      <c r="J16" s="1" t="s">
        <v>6858</v>
      </c>
      <c r="K16" s="1" t="s">
        <v>16772</v>
      </c>
      <c r="L16" s="1"/>
      <c r="M16" s="20">
        <f t="shared" si="0"/>
        <v>1</v>
      </c>
    </row>
    <row r="17" spans="1:13" ht="20.100000000000001" customHeight="1" x14ac:dyDescent="0.15">
      <c r="A17" s="1" t="s">
        <v>16754</v>
      </c>
      <c r="B17" s="1" t="s">
        <v>16755</v>
      </c>
      <c r="C17" s="1" t="s">
        <v>16773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739</v>
      </c>
      <c r="I17" s="1" t="s">
        <v>54</v>
      </c>
      <c r="J17" s="1" t="s">
        <v>6858</v>
      </c>
      <c r="K17" s="1" t="s">
        <v>16774</v>
      </c>
      <c r="L17" s="1"/>
      <c r="M17" s="20">
        <f t="shared" si="0"/>
        <v>1</v>
      </c>
    </row>
    <row r="18" spans="1:13" ht="20.100000000000001" customHeight="1" x14ac:dyDescent="0.15">
      <c r="A18" s="1" t="s">
        <v>16754</v>
      </c>
      <c r="B18" s="1" t="s">
        <v>16755</v>
      </c>
      <c r="C18" s="1" t="s">
        <v>16775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84</v>
      </c>
      <c r="J18" s="1" t="s">
        <v>122</v>
      </c>
      <c r="K18" s="1" t="s">
        <v>16776</v>
      </c>
      <c r="L18" s="1"/>
      <c r="M18" s="20">
        <f t="shared" si="0"/>
        <v>1</v>
      </c>
    </row>
    <row r="19" spans="1:13" ht="20.100000000000001" customHeight="1" x14ac:dyDescent="0.15">
      <c r="A19" s="1" t="s">
        <v>16754</v>
      </c>
      <c r="B19" s="1" t="s">
        <v>16755</v>
      </c>
      <c r="C19" s="1" t="s">
        <v>16777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739</v>
      </c>
      <c r="I19" s="1" t="s">
        <v>54</v>
      </c>
      <c r="J19" s="1" t="s">
        <v>6858</v>
      </c>
      <c r="K19" s="1" t="s">
        <v>16778</v>
      </c>
      <c r="L19" s="1"/>
      <c r="M19" s="20">
        <f t="shared" si="0"/>
        <v>1</v>
      </c>
    </row>
    <row r="20" spans="1:13" ht="20.100000000000001" customHeight="1" x14ac:dyDescent="0.15">
      <c r="A20" s="1" t="s">
        <v>16754</v>
      </c>
      <c r="B20" s="1" t="s">
        <v>16755</v>
      </c>
      <c r="C20" s="1" t="s">
        <v>16779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739</v>
      </c>
      <c r="I20" s="1" t="s">
        <v>54</v>
      </c>
      <c r="J20" s="1" t="s">
        <v>6858</v>
      </c>
      <c r="K20" s="1" t="s">
        <v>16780</v>
      </c>
      <c r="L20" s="1"/>
      <c r="M20" s="20">
        <f t="shared" si="0"/>
        <v>1</v>
      </c>
    </row>
    <row r="21" spans="1:13" ht="20.100000000000001" customHeight="1" x14ac:dyDescent="0.15">
      <c r="A21" s="1" t="s">
        <v>16754</v>
      </c>
      <c r="B21" s="1" t="s">
        <v>16755</v>
      </c>
      <c r="C21" s="1" t="s">
        <v>16781</v>
      </c>
      <c r="D21" s="1" t="s">
        <v>78</v>
      </c>
      <c r="E21" s="1" t="s">
        <v>51</v>
      </c>
      <c r="F21" s="1" t="s">
        <v>51</v>
      </c>
      <c r="G21" s="1" t="s">
        <v>52</v>
      </c>
      <c r="H21" s="1" t="s">
        <v>739</v>
      </c>
      <c r="I21" s="1" t="s">
        <v>54</v>
      </c>
      <c r="J21" s="1" t="s">
        <v>6858</v>
      </c>
      <c r="K21" s="1" t="s">
        <v>16782</v>
      </c>
      <c r="L21" s="1"/>
      <c r="M21" s="20">
        <f t="shared" si="0"/>
        <v>1</v>
      </c>
    </row>
    <row r="22" spans="1:13" ht="20.100000000000001" customHeight="1" x14ac:dyDescent="0.15">
      <c r="A22" s="1" t="s">
        <v>16754</v>
      </c>
      <c r="B22" s="1" t="s">
        <v>5067</v>
      </c>
      <c r="C22" s="1" t="s">
        <v>16783</v>
      </c>
      <c r="D22" s="1" t="s">
        <v>78</v>
      </c>
      <c r="E22" s="1" t="s">
        <v>51</v>
      </c>
      <c r="F22" s="1" t="s">
        <v>179</v>
      </c>
      <c r="G22" s="1" t="s">
        <v>82</v>
      </c>
      <c r="H22" s="1" t="s">
        <v>1151</v>
      </c>
      <c r="I22" s="1" t="s">
        <v>84</v>
      </c>
      <c r="J22" s="1" t="s">
        <v>7809</v>
      </c>
      <c r="K22" s="1" t="s">
        <v>16784</v>
      </c>
      <c r="L22" s="1"/>
      <c r="M22" s="20">
        <f t="shared" si="0"/>
        <v>0</v>
      </c>
    </row>
    <row r="23" spans="1:13" ht="20.100000000000001" customHeight="1" x14ac:dyDescent="0.15">
      <c r="A23" s="1" t="s">
        <v>16754</v>
      </c>
      <c r="B23" s="1" t="s">
        <v>5067</v>
      </c>
      <c r="C23" s="1" t="s">
        <v>16785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84</v>
      </c>
      <c r="J23" s="1" t="s">
        <v>122</v>
      </c>
      <c r="K23" s="1" t="s">
        <v>16786</v>
      </c>
      <c r="L23" s="1"/>
      <c r="M23" s="20">
        <f t="shared" si="0"/>
        <v>1</v>
      </c>
    </row>
    <row r="24" spans="1:13" ht="20.100000000000001" customHeight="1" x14ac:dyDescent="0.15">
      <c r="A24" s="1" t="s">
        <v>16754</v>
      </c>
      <c r="B24" s="1" t="s">
        <v>5067</v>
      </c>
      <c r="C24" s="1" t="s">
        <v>16787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84</v>
      </c>
      <c r="J24" s="1" t="s">
        <v>122</v>
      </c>
      <c r="K24" s="1" t="s">
        <v>16788</v>
      </c>
      <c r="L24" s="1"/>
      <c r="M24" s="20">
        <f t="shared" si="0"/>
        <v>1</v>
      </c>
    </row>
    <row r="25" spans="1:13" ht="20.100000000000001" customHeight="1" x14ac:dyDescent="0.15">
      <c r="A25" s="1" t="s">
        <v>16754</v>
      </c>
      <c r="B25" s="1" t="s">
        <v>5067</v>
      </c>
      <c r="C25" s="1" t="s">
        <v>16789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84</v>
      </c>
      <c r="J25" s="1" t="s">
        <v>122</v>
      </c>
      <c r="K25" s="1" t="s">
        <v>16790</v>
      </c>
      <c r="L25" s="1"/>
      <c r="M25" s="20">
        <f t="shared" si="0"/>
        <v>1</v>
      </c>
    </row>
    <row r="26" spans="1:13" ht="20.100000000000001" customHeight="1" x14ac:dyDescent="0.15">
      <c r="A26" s="1" t="s">
        <v>16754</v>
      </c>
      <c r="B26" s="1" t="s">
        <v>5067</v>
      </c>
      <c r="C26" s="1" t="s">
        <v>16791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84</v>
      </c>
      <c r="J26" s="1" t="s">
        <v>122</v>
      </c>
      <c r="K26" s="1" t="s">
        <v>16792</v>
      </c>
      <c r="L26" s="1"/>
      <c r="M26" s="20">
        <f t="shared" si="0"/>
        <v>1</v>
      </c>
    </row>
    <row r="27" spans="1:13" ht="20.100000000000001" customHeight="1" x14ac:dyDescent="0.15">
      <c r="A27" s="1" t="s">
        <v>16754</v>
      </c>
      <c r="B27" s="1" t="s">
        <v>5067</v>
      </c>
      <c r="C27" s="1" t="s">
        <v>16793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84</v>
      </c>
      <c r="J27" s="1" t="s">
        <v>122</v>
      </c>
      <c r="K27" s="1" t="s">
        <v>16794</v>
      </c>
      <c r="L27" s="1"/>
      <c r="M27" s="20">
        <f t="shared" si="0"/>
        <v>1</v>
      </c>
    </row>
    <row r="28" spans="1:13" ht="20.100000000000001" customHeight="1" x14ac:dyDescent="0.15">
      <c r="A28" s="1" t="s">
        <v>16754</v>
      </c>
      <c r="B28" s="1" t="s">
        <v>5067</v>
      </c>
      <c r="C28" s="1" t="s">
        <v>16795</v>
      </c>
      <c r="D28" s="1" t="s">
        <v>78</v>
      </c>
      <c r="E28" s="1" t="s">
        <v>51</v>
      </c>
      <c r="F28" s="1" t="s">
        <v>51</v>
      </c>
      <c r="G28" s="1" t="s">
        <v>52</v>
      </c>
      <c r="H28" s="1" t="s">
        <v>121</v>
      </c>
      <c r="I28" s="1" t="s">
        <v>84</v>
      </c>
      <c r="J28" s="1" t="s">
        <v>122</v>
      </c>
      <c r="K28" s="1" t="s">
        <v>16796</v>
      </c>
      <c r="L28" s="1"/>
      <c r="M28" s="20">
        <f t="shared" si="0"/>
        <v>1</v>
      </c>
    </row>
    <row r="29" spans="1:13" ht="20.100000000000001" customHeight="1" x14ac:dyDescent="0.15">
      <c r="A29" s="1" t="s">
        <v>16754</v>
      </c>
      <c r="B29" s="1" t="s">
        <v>5067</v>
      </c>
      <c r="C29" s="1" t="s">
        <v>16797</v>
      </c>
      <c r="D29" s="1" t="s">
        <v>78</v>
      </c>
      <c r="E29" s="1" t="s">
        <v>51</v>
      </c>
      <c r="F29" s="1" t="s">
        <v>179</v>
      </c>
      <c r="G29" s="1" t="s">
        <v>82</v>
      </c>
      <c r="H29" s="1" t="s">
        <v>4727</v>
      </c>
      <c r="I29" s="1" t="s">
        <v>447</v>
      </c>
      <c r="J29" s="1" t="s">
        <v>16761</v>
      </c>
      <c r="K29" s="1" t="s">
        <v>16798</v>
      </c>
      <c r="L29" s="1"/>
      <c r="M29" s="20">
        <f t="shared" si="0"/>
        <v>0</v>
      </c>
    </row>
    <row r="30" spans="1:13" ht="20.100000000000001" customHeight="1" x14ac:dyDescent="0.15">
      <c r="A30" s="1" t="s">
        <v>16754</v>
      </c>
      <c r="B30" s="1" t="s">
        <v>5067</v>
      </c>
      <c r="C30" s="1" t="s">
        <v>16799</v>
      </c>
      <c r="D30" s="1" t="s">
        <v>78</v>
      </c>
      <c r="E30" s="1" t="s">
        <v>51</v>
      </c>
      <c r="F30" s="1" t="s">
        <v>179</v>
      </c>
      <c r="G30" s="1" t="s">
        <v>82</v>
      </c>
      <c r="H30" s="1" t="s">
        <v>4727</v>
      </c>
      <c r="I30" s="1" t="s">
        <v>447</v>
      </c>
      <c r="J30" s="1" t="s">
        <v>16761</v>
      </c>
      <c r="K30" s="1" t="s">
        <v>16800</v>
      </c>
      <c r="L30" s="1"/>
      <c r="M30" s="20">
        <f t="shared" si="0"/>
        <v>0</v>
      </c>
    </row>
    <row r="31" spans="1:13" ht="20.100000000000001" customHeight="1" x14ac:dyDescent="0.15">
      <c r="A31" s="1" t="s">
        <v>16754</v>
      </c>
      <c r="B31" s="1" t="s">
        <v>5067</v>
      </c>
      <c r="C31" s="1" t="s">
        <v>16801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121</v>
      </c>
      <c r="I31" s="1" t="s">
        <v>84</v>
      </c>
      <c r="J31" s="1" t="s">
        <v>122</v>
      </c>
      <c r="K31" s="1" t="s">
        <v>16802</v>
      </c>
      <c r="L31" s="1"/>
      <c r="M31" s="20">
        <f t="shared" si="0"/>
        <v>1</v>
      </c>
    </row>
    <row r="32" spans="1:13" ht="20.100000000000001" customHeight="1" x14ac:dyDescent="0.15">
      <c r="A32" s="1" t="s">
        <v>16754</v>
      </c>
      <c r="B32" s="1" t="s">
        <v>5067</v>
      </c>
      <c r="C32" s="1" t="s">
        <v>16803</v>
      </c>
      <c r="D32" s="1" t="s">
        <v>78</v>
      </c>
      <c r="E32" s="1" t="s">
        <v>51</v>
      </c>
      <c r="F32" s="1" t="s">
        <v>51</v>
      </c>
      <c r="G32" s="1" t="s">
        <v>52</v>
      </c>
      <c r="H32" s="1" t="s">
        <v>121</v>
      </c>
      <c r="I32" s="1" t="s">
        <v>84</v>
      </c>
      <c r="J32" s="1" t="s">
        <v>122</v>
      </c>
      <c r="K32" s="1" t="s">
        <v>16804</v>
      </c>
      <c r="L32" s="1"/>
      <c r="M32" s="20">
        <f t="shared" si="0"/>
        <v>1</v>
      </c>
    </row>
    <row r="33" spans="1:13" ht="20.100000000000001" customHeight="1" x14ac:dyDescent="0.15">
      <c r="A33" s="1" t="s">
        <v>16754</v>
      </c>
      <c r="B33" s="1" t="s">
        <v>16805</v>
      </c>
      <c r="C33" s="1" t="s">
        <v>16806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739</v>
      </c>
      <c r="I33" s="1" t="s">
        <v>54</v>
      </c>
      <c r="J33" s="1" t="s">
        <v>6858</v>
      </c>
      <c r="K33" s="1" t="s">
        <v>16807</v>
      </c>
      <c r="L33" s="1"/>
      <c r="M33" s="20">
        <f t="shared" si="0"/>
        <v>1</v>
      </c>
    </row>
    <row r="34" spans="1:13" ht="20.100000000000001" customHeight="1" x14ac:dyDescent="0.15">
      <c r="A34" s="1" t="s">
        <v>16754</v>
      </c>
      <c r="B34" s="1" t="s">
        <v>16805</v>
      </c>
      <c r="C34" s="1" t="s">
        <v>16808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739</v>
      </c>
      <c r="I34" s="1" t="s">
        <v>54</v>
      </c>
      <c r="J34" s="1" t="s">
        <v>6858</v>
      </c>
      <c r="K34" s="1" t="s">
        <v>16809</v>
      </c>
      <c r="L34" s="1"/>
      <c r="M34" s="20">
        <f t="shared" si="0"/>
        <v>1</v>
      </c>
    </row>
    <row r="35" spans="1:13" ht="20.100000000000001" customHeight="1" x14ac:dyDescent="0.15">
      <c r="A35" s="1" t="s">
        <v>16754</v>
      </c>
      <c r="B35" s="1" t="s">
        <v>16805</v>
      </c>
      <c r="C35" s="1" t="s">
        <v>16810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739</v>
      </c>
      <c r="I35" s="1" t="s">
        <v>54</v>
      </c>
      <c r="J35" s="1" t="s">
        <v>6858</v>
      </c>
      <c r="K35" s="1" t="s">
        <v>16811</v>
      </c>
      <c r="L35" s="1"/>
      <c r="M35" s="20">
        <f t="shared" si="0"/>
        <v>1</v>
      </c>
    </row>
    <row r="36" spans="1:13" ht="20.100000000000001" customHeight="1" x14ac:dyDescent="0.15">
      <c r="A36" s="1" t="s">
        <v>16754</v>
      </c>
      <c r="B36" s="1" t="s">
        <v>16805</v>
      </c>
      <c r="C36" s="1" t="s">
        <v>16812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16813</v>
      </c>
      <c r="L36" s="1"/>
      <c r="M36" s="20">
        <f t="shared" si="0"/>
        <v>1</v>
      </c>
    </row>
    <row r="37" spans="1:13" ht="20.100000000000001" customHeight="1" x14ac:dyDescent="0.15">
      <c r="A37" s="1" t="s">
        <v>16754</v>
      </c>
      <c r="B37" s="1" t="s">
        <v>16805</v>
      </c>
      <c r="C37" s="1" t="s">
        <v>16814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739</v>
      </c>
      <c r="I37" s="1" t="s">
        <v>54</v>
      </c>
      <c r="J37" s="1" t="s">
        <v>6858</v>
      </c>
      <c r="K37" s="1" t="s">
        <v>16815</v>
      </c>
      <c r="L37" s="1"/>
      <c r="M37" s="20">
        <f t="shared" si="0"/>
        <v>1</v>
      </c>
    </row>
    <row r="38" spans="1:13" ht="20.100000000000001" customHeight="1" x14ac:dyDescent="0.15">
      <c r="A38" s="1" t="s">
        <v>16754</v>
      </c>
      <c r="B38" s="1" t="s">
        <v>16805</v>
      </c>
      <c r="C38" s="1" t="s">
        <v>16816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739</v>
      </c>
      <c r="I38" s="1" t="s">
        <v>54</v>
      </c>
      <c r="J38" s="1" t="s">
        <v>6858</v>
      </c>
      <c r="K38" s="1" t="s">
        <v>16817</v>
      </c>
      <c r="L38" s="1"/>
      <c r="M38" s="20">
        <f t="shared" si="0"/>
        <v>1</v>
      </c>
    </row>
    <row r="39" spans="1:13" ht="20.100000000000001" customHeight="1" x14ac:dyDescent="0.15">
      <c r="A39" s="1" t="s">
        <v>16754</v>
      </c>
      <c r="B39" s="1" t="s">
        <v>16805</v>
      </c>
      <c r="C39" s="1" t="s">
        <v>16818</v>
      </c>
      <c r="D39" s="1" t="s">
        <v>78</v>
      </c>
      <c r="E39" s="1" t="s">
        <v>51</v>
      </c>
      <c r="F39" s="1" t="s">
        <v>81</v>
      </c>
      <c r="G39" s="1" t="s">
        <v>82</v>
      </c>
      <c r="H39" s="1" t="s">
        <v>1151</v>
      </c>
      <c r="I39" s="1" t="s">
        <v>84</v>
      </c>
      <c r="J39" s="1" t="s">
        <v>7809</v>
      </c>
      <c r="K39" s="1" t="s">
        <v>16819</v>
      </c>
      <c r="L39" s="1"/>
      <c r="M39" s="20">
        <f t="shared" si="0"/>
        <v>0</v>
      </c>
    </row>
    <row r="40" spans="1:13" ht="20.100000000000001" customHeight="1" x14ac:dyDescent="0.15">
      <c r="A40" s="1" t="s">
        <v>16754</v>
      </c>
      <c r="B40" s="1" t="s">
        <v>16805</v>
      </c>
      <c r="C40" s="1" t="s">
        <v>16820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739</v>
      </c>
      <c r="I40" s="1" t="s">
        <v>54</v>
      </c>
      <c r="J40" s="1" t="s">
        <v>6858</v>
      </c>
      <c r="K40" s="1" t="s">
        <v>16821</v>
      </c>
      <c r="L40" s="1"/>
      <c r="M40" s="20">
        <f t="shared" si="0"/>
        <v>1</v>
      </c>
    </row>
    <row r="41" spans="1:13" ht="20.100000000000001" customHeight="1" x14ac:dyDescent="0.15">
      <c r="A41" s="1" t="s">
        <v>16754</v>
      </c>
      <c r="B41" s="1" t="s">
        <v>16822</v>
      </c>
      <c r="C41" s="1" t="s">
        <v>16823</v>
      </c>
      <c r="D41" s="1" t="s">
        <v>50</v>
      </c>
      <c r="E41" s="1" t="s">
        <v>51</v>
      </c>
      <c r="F41" s="1" t="s">
        <v>51</v>
      </c>
      <c r="G41" s="1" t="s">
        <v>82</v>
      </c>
      <c r="H41" s="1" t="s">
        <v>207</v>
      </c>
      <c r="I41" s="1" t="s">
        <v>84</v>
      </c>
      <c r="J41" s="1" t="s">
        <v>122</v>
      </c>
      <c r="K41" s="1" t="s">
        <v>16824</v>
      </c>
      <c r="L41" s="1"/>
      <c r="M41" s="20">
        <f t="shared" si="0"/>
        <v>1</v>
      </c>
    </row>
    <row r="42" spans="1:13" ht="20.100000000000001" customHeight="1" x14ac:dyDescent="0.15">
      <c r="A42" s="1" t="s">
        <v>16754</v>
      </c>
      <c r="B42" s="1" t="s">
        <v>16822</v>
      </c>
      <c r="C42" s="1" t="s">
        <v>16825</v>
      </c>
      <c r="D42" s="1" t="s">
        <v>50</v>
      </c>
      <c r="E42" s="1" t="s">
        <v>51</v>
      </c>
      <c r="F42" s="1" t="s">
        <v>51</v>
      </c>
      <c r="G42" s="1" t="s">
        <v>82</v>
      </c>
      <c r="H42" s="1" t="s">
        <v>207</v>
      </c>
      <c r="I42" s="1" t="s">
        <v>84</v>
      </c>
      <c r="J42" s="1" t="s">
        <v>122</v>
      </c>
      <c r="K42" s="1" t="s">
        <v>16826</v>
      </c>
      <c r="L42" s="1"/>
      <c r="M42" s="20">
        <f t="shared" si="0"/>
        <v>1</v>
      </c>
    </row>
    <row r="43" spans="1:13" ht="20.100000000000001" customHeight="1" x14ac:dyDescent="0.15">
      <c r="A43" s="1" t="s">
        <v>16754</v>
      </c>
      <c r="B43" s="1" t="s">
        <v>16822</v>
      </c>
      <c r="C43" s="1" t="s">
        <v>16827</v>
      </c>
      <c r="D43" s="1" t="s">
        <v>50</v>
      </c>
      <c r="E43" s="1" t="s">
        <v>51</v>
      </c>
      <c r="F43" s="1" t="s">
        <v>51</v>
      </c>
      <c r="G43" s="1" t="s">
        <v>82</v>
      </c>
      <c r="H43" s="1" t="s">
        <v>207</v>
      </c>
      <c r="I43" s="1" t="s">
        <v>84</v>
      </c>
      <c r="J43" s="1" t="s">
        <v>122</v>
      </c>
      <c r="K43" s="1" t="s">
        <v>16828</v>
      </c>
      <c r="L43" s="1"/>
      <c r="M43" s="20">
        <f t="shared" si="0"/>
        <v>1</v>
      </c>
    </row>
    <row r="44" spans="1:13" ht="20.100000000000001" customHeight="1" x14ac:dyDescent="0.15">
      <c r="A44" s="1" t="s">
        <v>16754</v>
      </c>
      <c r="B44" s="1" t="s">
        <v>16822</v>
      </c>
      <c r="C44" s="1" t="s">
        <v>16829</v>
      </c>
      <c r="D44" s="1" t="s">
        <v>50</v>
      </c>
      <c r="E44" s="1" t="s">
        <v>51</v>
      </c>
      <c r="F44" s="1" t="s">
        <v>51</v>
      </c>
      <c r="G44" s="1" t="s">
        <v>82</v>
      </c>
      <c r="H44" s="1" t="s">
        <v>207</v>
      </c>
      <c r="I44" s="1" t="s">
        <v>84</v>
      </c>
      <c r="J44" s="1" t="s">
        <v>122</v>
      </c>
      <c r="K44" s="1" t="s">
        <v>16830</v>
      </c>
      <c r="L44" s="1"/>
      <c r="M44" s="20">
        <f t="shared" si="0"/>
        <v>1</v>
      </c>
    </row>
    <row r="45" spans="1:13" ht="20.100000000000001" customHeight="1" x14ac:dyDescent="0.15">
      <c r="A45" s="1" t="s">
        <v>16754</v>
      </c>
      <c r="B45" s="1" t="s">
        <v>16822</v>
      </c>
      <c r="C45" s="1" t="s">
        <v>16831</v>
      </c>
      <c r="D45" s="1" t="s">
        <v>50</v>
      </c>
      <c r="E45" s="1" t="s">
        <v>51</v>
      </c>
      <c r="F45" s="1" t="s">
        <v>51</v>
      </c>
      <c r="G45" s="1" t="s">
        <v>82</v>
      </c>
      <c r="H45" s="1" t="s">
        <v>207</v>
      </c>
      <c r="I45" s="1" t="s">
        <v>84</v>
      </c>
      <c r="J45" s="1" t="s">
        <v>122</v>
      </c>
      <c r="K45" s="1" t="s">
        <v>16832</v>
      </c>
      <c r="L45" s="1"/>
      <c r="M45" s="20">
        <f t="shared" si="0"/>
        <v>1</v>
      </c>
    </row>
    <row r="46" spans="1:13" ht="20.100000000000001" customHeight="1" x14ac:dyDescent="0.15">
      <c r="A46" s="1" t="s">
        <v>16754</v>
      </c>
      <c r="B46" s="1" t="s">
        <v>16822</v>
      </c>
      <c r="C46" s="1" t="s">
        <v>16833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207</v>
      </c>
      <c r="I46" s="1" t="s">
        <v>84</v>
      </c>
      <c r="J46" s="1" t="s">
        <v>122</v>
      </c>
      <c r="K46" s="1" t="s">
        <v>16834</v>
      </c>
      <c r="L46" s="1"/>
      <c r="M46" s="20">
        <f t="shared" si="0"/>
        <v>1</v>
      </c>
    </row>
    <row r="47" spans="1:13" ht="20.100000000000001" customHeight="1" x14ac:dyDescent="0.15">
      <c r="A47" s="1" t="s">
        <v>16754</v>
      </c>
      <c r="B47" s="1" t="s">
        <v>16822</v>
      </c>
      <c r="C47" s="1" t="s">
        <v>16835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207</v>
      </c>
      <c r="I47" s="1" t="s">
        <v>84</v>
      </c>
      <c r="J47" s="1" t="s">
        <v>122</v>
      </c>
      <c r="K47" s="1" t="s">
        <v>16836</v>
      </c>
      <c r="L47" s="1"/>
      <c r="M47" s="20">
        <f t="shared" si="0"/>
        <v>1</v>
      </c>
    </row>
    <row r="48" spans="1:13" ht="20.100000000000001" customHeight="1" x14ac:dyDescent="0.15">
      <c r="A48" s="1" t="s">
        <v>16754</v>
      </c>
      <c r="B48" s="1" t="s">
        <v>16822</v>
      </c>
      <c r="C48" s="1" t="s">
        <v>16837</v>
      </c>
      <c r="D48" s="1" t="s">
        <v>50</v>
      </c>
      <c r="E48" s="1" t="s">
        <v>51</v>
      </c>
      <c r="F48" s="1" t="s">
        <v>51</v>
      </c>
      <c r="G48" s="1" t="s">
        <v>82</v>
      </c>
      <c r="H48" s="1" t="s">
        <v>207</v>
      </c>
      <c r="I48" s="1" t="s">
        <v>84</v>
      </c>
      <c r="J48" s="1" t="s">
        <v>122</v>
      </c>
      <c r="K48" s="1" t="s">
        <v>16838</v>
      </c>
      <c r="L48" s="1"/>
      <c r="M48" s="20">
        <f t="shared" si="0"/>
        <v>1</v>
      </c>
    </row>
    <row r="49" spans="1:13" ht="20.100000000000001" customHeight="1" x14ac:dyDescent="0.15">
      <c r="A49" s="1" t="s">
        <v>16754</v>
      </c>
      <c r="B49" s="1" t="s">
        <v>16822</v>
      </c>
      <c r="C49" s="1" t="s">
        <v>16839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122</v>
      </c>
      <c r="K49" s="1" t="s">
        <v>16840</v>
      </c>
      <c r="L49" s="1"/>
      <c r="M49" s="20">
        <f t="shared" si="0"/>
        <v>1</v>
      </c>
    </row>
    <row r="50" spans="1:13" ht="20.100000000000001" customHeight="1" x14ac:dyDescent="0.15">
      <c r="A50" s="1" t="s">
        <v>16754</v>
      </c>
      <c r="B50" s="1" t="s">
        <v>16822</v>
      </c>
      <c r="C50" s="1" t="s">
        <v>16841</v>
      </c>
      <c r="D50" s="1" t="s">
        <v>50</v>
      </c>
      <c r="E50" s="1" t="s">
        <v>51</v>
      </c>
      <c r="F50" s="1" t="s">
        <v>51</v>
      </c>
      <c r="G50" s="1" t="s">
        <v>82</v>
      </c>
      <c r="H50" s="1" t="s">
        <v>207</v>
      </c>
      <c r="I50" s="1" t="s">
        <v>84</v>
      </c>
      <c r="J50" s="1" t="s">
        <v>122</v>
      </c>
      <c r="K50" s="1" t="s">
        <v>16842</v>
      </c>
      <c r="L50" s="1"/>
      <c r="M50" s="20">
        <f t="shared" si="0"/>
        <v>1</v>
      </c>
    </row>
    <row r="51" spans="1:13" ht="20.100000000000001" customHeight="1" x14ac:dyDescent="0.15">
      <c r="A51" s="1" t="s">
        <v>16754</v>
      </c>
      <c r="B51" s="1" t="s">
        <v>16822</v>
      </c>
      <c r="C51" s="1" t="s">
        <v>16843</v>
      </c>
      <c r="D51" s="1" t="s">
        <v>78</v>
      </c>
      <c r="E51" s="1" t="s">
        <v>51</v>
      </c>
      <c r="F51" s="1" t="s">
        <v>51</v>
      </c>
      <c r="G51" s="1" t="s">
        <v>82</v>
      </c>
      <c r="H51" s="1" t="s">
        <v>207</v>
      </c>
      <c r="I51" s="1" t="s">
        <v>84</v>
      </c>
      <c r="J51" s="1" t="s">
        <v>122</v>
      </c>
      <c r="K51" s="1" t="s">
        <v>16844</v>
      </c>
      <c r="L51" s="1"/>
      <c r="M51" s="20">
        <f t="shared" si="0"/>
        <v>1</v>
      </c>
    </row>
    <row r="52" spans="1:13" ht="20.100000000000001" customHeight="1" x14ac:dyDescent="0.15">
      <c r="A52" s="1" t="s">
        <v>16754</v>
      </c>
      <c r="B52" s="1" t="s">
        <v>16822</v>
      </c>
      <c r="C52" s="1" t="s">
        <v>16845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207</v>
      </c>
      <c r="I52" s="1" t="s">
        <v>84</v>
      </c>
      <c r="J52" s="1" t="s">
        <v>122</v>
      </c>
      <c r="K52" s="1" t="s">
        <v>16846</v>
      </c>
      <c r="L52" s="1"/>
      <c r="M52" s="20">
        <f t="shared" si="0"/>
        <v>1</v>
      </c>
    </row>
    <row r="53" spans="1:13" ht="20.100000000000001" customHeight="1" x14ac:dyDescent="0.15">
      <c r="A53" s="1" t="s">
        <v>16754</v>
      </c>
      <c r="B53" s="1" t="s">
        <v>16822</v>
      </c>
      <c r="C53" s="1" t="s">
        <v>16847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207</v>
      </c>
      <c r="I53" s="1" t="s">
        <v>84</v>
      </c>
      <c r="J53" s="1" t="s">
        <v>122</v>
      </c>
      <c r="K53" s="1" t="s">
        <v>16848</v>
      </c>
      <c r="L53" s="1"/>
      <c r="M53" s="20">
        <f t="shared" si="0"/>
        <v>1</v>
      </c>
    </row>
    <row r="54" spans="1:13" ht="20.100000000000001" customHeight="1" x14ac:dyDescent="0.15">
      <c r="A54" s="1" t="s">
        <v>16754</v>
      </c>
      <c r="B54" s="1" t="s">
        <v>16822</v>
      </c>
      <c r="C54" s="1" t="s">
        <v>16849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207</v>
      </c>
      <c r="I54" s="1" t="s">
        <v>84</v>
      </c>
      <c r="J54" s="1" t="s">
        <v>122</v>
      </c>
      <c r="K54" s="1" t="s">
        <v>16850</v>
      </c>
      <c r="L54" s="1"/>
      <c r="M54" s="20">
        <f t="shared" si="0"/>
        <v>1</v>
      </c>
    </row>
    <row r="55" spans="1:13" ht="20.100000000000001" customHeight="1" x14ac:dyDescent="0.15">
      <c r="A55" s="1" t="s">
        <v>16754</v>
      </c>
      <c r="B55" s="1" t="s">
        <v>16822</v>
      </c>
      <c r="C55" s="1" t="s">
        <v>16851</v>
      </c>
      <c r="D55" s="1" t="s">
        <v>78</v>
      </c>
      <c r="E55" s="1" t="s">
        <v>51</v>
      </c>
      <c r="F55" s="1" t="s">
        <v>51</v>
      </c>
      <c r="G55" s="1" t="s">
        <v>82</v>
      </c>
      <c r="H55" s="1" t="s">
        <v>207</v>
      </c>
      <c r="I55" s="1" t="s">
        <v>84</v>
      </c>
      <c r="J55" s="1" t="s">
        <v>122</v>
      </c>
      <c r="K55" s="1" t="s">
        <v>16852</v>
      </c>
      <c r="L55" s="1"/>
      <c r="M55" s="20">
        <f t="shared" si="0"/>
        <v>1</v>
      </c>
    </row>
    <row r="56" spans="1:13" ht="20.100000000000001" customHeight="1" x14ac:dyDescent="0.15">
      <c r="A56" s="1" t="s">
        <v>16754</v>
      </c>
      <c r="B56" s="1" t="s">
        <v>16822</v>
      </c>
      <c r="C56" s="1" t="s">
        <v>16853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207</v>
      </c>
      <c r="I56" s="1" t="s">
        <v>84</v>
      </c>
      <c r="J56" s="1" t="s">
        <v>122</v>
      </c>
      <c r="K56" s="1" t="s">
        <v>16854</v>
      </c>
      <c r="L56" s="1"/>
      <c r="M56" s="20">
        <f t="shared" si="0"/>
        <v>1</v>
      </c>
    </row>
    <row r="57" spans="1:13" ht="20.100000000000001" customHeight="1" x14ac:dyDescent="0.15">
      <c r="A57" s="1" t="s">
        <v>16754</v>
      </c>
      <c r="B57" s="1" t="s">
        <v>16822</v>
      </c>
      <c r="C57" s="1" t="s">
        <v>16855</v>
      </c>
      <c r="D57" s="1" t="s">
        <v>78</v>
      </c>
      <c r="E57" s="1" t="s">
        <v>51</v>
      </c>
      <c r="F57" s="1" t="s">
        <v>51</v>
      </c>
      <c r="G57" s="1" t="s">
        <v>82</v>
      </c>
      <c r="H57" s="1" t="s">
        <v>207</v>
      </c>
      <c r="I57" s="1" t="s">
        <v>84</v>
      </c>
      <c r="J57" s="1" t="s">
        <v>122</v>
      </c>
      <c r="K57" s="1" t="s">
        <v>16856</v>
      </c>
      <c r="L57" s="1"/>
      <c r="M57" s="20">
        <f t="shared" si="0"/>
        <v>1</v>
      </c>
    </row>
    <row r="58" spans="1:13" ht="20.100000000000001" customHeight="1" x14ac:dyDescent="0.15">
      <c r="A58" s="1" t="s">
        <v>16754</v>
      </c>
      <c r="B58" s="1" t="s">
        <v>16822</v>
      </c>
      <c r="C58" s="1" t="s">
        <v>16857</v>
      </c>
      <c r="D58" s="1" t="s">
        <v>78</v>
      </c>
      <c r="E58" s="1" t="s">
        <v>51</v>
      </c>
      <c r="F58" s="1" t="s">
        <v>51</v>
      </c>
      <c r="G58" s="1" t="s">
        <v>82</v>
      </c>
      <c r="H58" s="1" t="s">
        <v>207</v>
      </c>
      <c r="I58" s="1" t="s">
        <v>84</v>
      </c>
      <c r="J58" s="1" t="s">
        <v>122</v>
      </c>
      <c r="K58" s="1" t="s">
        <v>16858</v>
      </c>
      <c r="L58" s="1"/>
      <c r="M58" s="20">
        <f t="shared" si="0"/>
        <v>1</v>
      </c>
    </row>
    <row r="59" spans="1:13" ht="20.100000000000001" customHeight="1" x14ac:dyDescent="0.15">
      <c r="A59" s="1" t="s">
        <v>16754</v>
      </c>
      <c r="B59" s="1" t="s">
        <v>16822</v>
      </c>
      <c r="C59" s="1" t="s">
        <v>16859</v>
      </c>
      <c r="D59" s="1" t="s">
        <v>78</v>
      </c>
      <c r="E59" s="1" t="s">
        <v>51</v>
      </c>
      <c r="F59" s="1" t="s">
        <v>51</v>
      </c>
      <c r="G59" s="1" t="s">
        <v>82</v>
      </c>
      <c r="H59" s="1" t="s">
        <v>207</v>
      </c>
      <c r="I59" s="1" t="s">
        <v>84</v>
      </c>
      <c r="J59" s="1" t="s">
        <v>122</v>
      </c>
      <c r="K59" s="1" t="s">
        <v>16860</v>
      </c>
      <c r="L59" s="1"/>
      <c r="M59" s="20">
        <f t="shared" si="0"/>
        <v>1</v>
      </c>
    </row>
    <row r="60" spans="1:13" ht="20.100000000000001" customHeight="1" x14ac:dyDescent="0.15">
      <c r="A60" s="1" t="s">
        <v>16754</v>
      </c>
      <c r="B60" s="1" t="s">
        <v>16822</v>
      </c>
      <c r="C60" s="1" t="s">
        <v>16861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207</v>
      </c>
      <c r="I60" s="1" t="s">
        <v>84</v>
      </c>
      <c r="J60" s="1" t="s">
        <v>122</v>
      </c>
      <c r="K60" s="1" t="s">
        <v>16862</v>
      </c>
      <c r="L60" s="1"/>
      <c r="M60" s="20">
        <f t="shared" si="0"/>
        <v>1</v>
      </c>
    </row>
    <row r="61" spans="1:13" ht="20.100000000000001" customHeight="1" x14ac:dyDescent="0.15">
      <c r="A61" s="1" t="s">
        <v>16754</v>
      </c>
      <c r="B61" s="1" t="s">
        <v>16822</v>
      </c>
      <c r="C61" s="1" t="s">
        <v>16863</v>
      </c>
      <c r="D61" s="1" t="s">
        <v>78</v>
      </c>
      <c r="E61" s="1" t="s">
        <v>51</v>
      </c>
      <c r="F61" s="1" t="s">
        <v>51</v>
      </c>
      <c r="G61" s="1" t="s">
        <v>82</v>
      </c>
      <c r="H61" s="1" t="s">
        <v>207</v>
      </c>
      <c r="I61" s="1" t="s">
        <v>84</v>
      </c>
      <c r="J61" s="1" t="s">
        <v>122</v>
      </c>
      <c r="K61" s="1" t="s">
        <v>16864</v>
      </c>
      <c r="L61" s="1"/>
      <c r="M61" s="20">
        <f t="shared" si="0"/>
        <v>1</v>
      </c>
    </row>
    <row r="62" spans="1:13" ht="20.100000000000001" customHeight="1" x14ac:dyDescent="0.15">
      <c r="A62" s="1" t="s">
        <v>16754</v>
      </c>
      <c r="B62" s="1" t="s">
        <v>16822</v>
      </c>
      <c r="C62" s="1" t="s">
        <v>16865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207</v>
      </c>
      <c r="I62" s="1" t="s">
        <v>84</v>
      </c>
      <c r="J62" s="1" t="s">
        <v>122</v>
      </c>
      <c r="K62" s="1" t="s">
        <v>16866</v>
      </c>
      <c r="L62" s="1"/>
      <c r="M62" s="20">
        <f t="shared" si="0"/>
        <v>1</v>
      </c>
    </row>
    <row r="63" spans="1:13" ht="20.100000000000001" customHeight="1" x14ac:dyDescent="0.15">
      <c r="A63" s="1" t="s">
        <v>16754</v>
      </c>
      <c r="B63" s="1" t="s">
        <v>16822</v>
      </c>
      <c r="C63" s="1" t="s">
        <v>16867</v>
      </c>
      <c r="D63" s="1" t="s">
        <v>78</v>
      </c>
      <c r="E63" s="1" t="s">
        <v>51</v>
      </c>
      <c r="F63" s="1" t="s">
        <v>51</v>
      </c>
      <c r="G63" s="1" t="s">
        <v>82</v>
      </c>
      <c r="H63" s="1" t="s">
        <v>207</v>
      </c>
      <c r="I63" s="1" t="s">
        <v>84</v>
      </c>
      <c r="J63" s="1" t="s">
        <v>122</v>
      </c>
      <c r="K63" s="1" t="s">
        <v>16868</v>
      </c>
      <c r="L63" s="1"/>
      <c r="M63" s="20">
        <f t="shared" si="0"/>
        <v>1</v>
      </c>
    </row>
    <row r="64" spans="1:13" ht="20.100000000000001" customHeight="1" x14ac:dyDescent="0.15">
      <c r="A64" s="1" t="s">
        <v>16754</v>
      </c>
      <c r="B64" s="1" t="s">
        <v>16822</v>
      </c>
      <c r="C64" s="1" t="s">
        <v>16869</v>
      </c>
      <c r="D64" s="1" t="s">
        <v>78</v>
      </c>
      <c r="E64" s="1" t="s">
        <v>51</v>
      </c>
      <c r="F64" s="1" t="s">
        <v>179</v>
      </c>
      <c r="G64" s="1" t="s">
        <v>82</v>
      </c>
      <c r="H64" s="1" t="s">
        <v>212</v>
      </c>
      <c r="I64" s="1" t="s">
        <v>84</v>
      </c>
      <c r="J64" s="1" t="s">
        <v>7858</v>
      </c>
      <c r="K64" s="1" t="s">
        <v>16870</v>
      </c>
      <c r="L64" s="1"/>
      <c r="M64" s="20">
        <f t="shared" si="0"/>
        <v>0</v>
      </c>
    </row>
    <row r="65" spans="1:13" ht="20.100000000000001" customHeight="1" x14ac:dyDescent="0.15">
      <c r="A65" s="1" t="s">
        <v>16754</v>
      </c>
      <c r="B65" s="1" t="s">
        <v>16871</v>
      </c>
      <c r="C65" s="1" t="s">
        <v>16872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16873</v>
      </c>
      <c r="L65" s="1"/>
      <c r="M65" s="20">
        <f t="shared" si="0"/>
        <v>1</v>
      </c>
    </row>
    <row r="66" spans="1:13" ht="20.100000000000001" customHeight="1" x14ac:dyDescent="0.15">
      <c r="A66" s="1" t="s">
        <v>16754</v>
      </c>
      <c r="B66" s="1" t="s">
        <v>16871</v>
      </c>
      <c r="C66" s="1" t="s">
        <v>16874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207</v>
      </c>
      <c r="I66" s="1" t="s">
        <v>84</v>
      </c>
      <c r="J66" s="1" t="s">
        <v>122</v>
      </c>
      <c r="K66" s="1" t="s">
        <v>16875</v>
      </c>
      <c r="L66" s="1"/>
      <c r="M66" s="20">
        <f t="shared" si="0"/>
        <v>1</v>
      </c>
    </row>
    <row r="67" spans="1:13" ht="20.100000000000001" customHeight="1" x14ac:dyDescent="0.15">
      <c r="A67" s="1" t="s">
        <v>16754</v>
      </c>
      <c r="B67" s="1" t="s">
        <v>16871</v>
      </c>
      <c r="C67" s="1" t="s">
        <v>16876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16877</v>
      </c>
      <c r="L67" s="1"/>
      <c r="M67" s="20">
        <f t="shared" si="0"/>
        <v>1</v>
      </c>
    </row>
    <row r="68" spans="1:13" ht="20.100000000000001" customHeight="1" x14ac:dyDescent="0.15">
      <c r="A68" s="1" t="s">
        <v>16754</v>
      </c>
      <c r="B68" s="1" t="s">
        <v>16871</v>
      </c>
      <c r="C68" s="1" t="s">
        <v>16878</v>
      </c>
      <c r="D68" s="1" t="s">
        <v>50</v>
      </c>
      <c r="E68" s="1" t="s">
        <v>51</v>
      </c>
      <c r="F68" s="1" t="s">
        <v>51</v>
      </c>
      <c r="G68" s="1" t="s">
        <v>82</v>
      </c>
      <c r="H68" s="1" t="s">
        <v>207</v>
      </c>
      <c r="I68" s="1" t="s">
        <v>84</v>
      </c>
      <c r="J68" s="1" t="s">
        <v>122</v>
      </c>
      <c r="K68" s="1" t="s">
        <v>16879</v>
      </c>
      <c r="L68" s="1"/>
      <c r="M68" s="20">
        <f t="shared" si="0"/>
        <v>1</v>
      </c>
    </row>
    <row r="69" spans="1:13" ht="20.100000000000001" customHeight="1" x14ac:dyDescent="0.15">
      <c r="A69" s="1" t="s">
        <v>16754</v>
      </c>
      <c r="B69" s="1" t="s">
        <v>16871</v>
      </c>
      <c r="C69" s="1" t="s">
        <v>16880</v>
      </c>
      <c r="D69" s="1" t="s">
        <v>78</v>
      </c>
      <c r="E69" s="1" t="s">
        <v>51</v>
      </c>
      <c r="F69" s="1" t="s">
        <v>51</v>
      </c>
      <c r="G69" s="1" t="s">
        <v>82</v>
      </c>
      <c r="H69" s="1" t="s">
        <v>207</v>
      </c>
      <c r="I69" s="1" t="s">
        <v>84</v>
      </c>
      <c r="J69" s="1" t="s">
        <v>122</v>
      </c>
      <c r="K69" s="1" t="s">
        <v>16881</v>
      </c>
      <c r="L69" s="1"/>
      <c r="M69" s="20">
        <f t="shared" si="0"/>
        <v>1</v>
      </c>
    </row>
    <row r="70" spans="1:13" ht="20.100000000000001" customHeight="1" x14ac:dyDescent="0.15">
      <c r="A70" s="1" t="s">
        <v>16754</v>
      </c>
      <c r="B70" s="1" t="s">
        <v>16871</v>
      </c>
      <c r="C70" s="1" t="s">
        <v>16882</v>
      </c>
      <c r="D70" s="1" t="s">
        <v>78</v>
      </c>
      <c r="E70" s="1" t="s">
        <v>51</v>
      </c>
      <c r="F70" s="1" t="s">
        <v>51</v>
      </c>
      <c r="G70" s="1" t="s">
        <v>82</v>
      </c>
      <c r="H70" s="1" t="s">
        <v>207</v>
      </c>
      <c r="I70" s="1" t="s">
        <v>84</v>
      </c>
      <c r="J70" s="1" t="s">
        <v>122</v>
      </c>
      <c r="K70" s="1" t="s">
        <v>16883</v>
      </c>
      <c r="L70" s="1"/>
      <c r="M70" s="20">
        <f t="shared" si="0"/>
        <v>1</v>
      </c>
    </row>
    <row r="71" spans="1:13" ht="20.100000000000001" customHeight="1" x14ac:dyDescent="0.15">
      <c r="A71" s="1" t="s">
        <v>16754</v>
      </c>
      <c r="B71" s="1" t="s">
        <v>16871</v>
      </c>
      <c r="C71" s="1" t="s">
        <v>16884</v>
      </c>
      <c r="D71" s="1" t="s">
        <v>78</v>
      </c>
      <c r="E71" s="1" t="s">
        <v>51</v>
      </c>
      <c r="F71" s="1" t="s">
        <v>51</v>
      </c>
      <c r="G71" s="1" t="s">
        <v>82</v>
      </c>
      <c r="H71" s="1" t="s">
        <v>207</v>
      </c>
      <c r="I71" s="1" t="s">
        <v>84</v>
      </c>
      <c r="J71" s="1" t="s">
        <v>122</v>
      </c>
      <c r="K71" s="1" t="s">
        <v>16885</v>
      </c>
      <c r="L71" s="1"/>
      <c r="M71" s="20">
        <f t="shared" si="0"/>
        <v>1</v>
      </c>
    </row>
    <row r="72" spans="1:13" ht="20.100000000000001" customHeight="1" x14ac:dyDescent="0.15">
      <c r="A72" s="1" t="s">
        <v>16754</v>
      </c>
      <c r="B72" s="1" t="s">
        <v>9118</v>
      </c>
      <c r="C72" s="1" t="s">
        <v>16886</v>
      </c>
      <c r="D72" s="1" t="s">
        <v>78</v>
      </c>
      <c r="E72" s="1" t="s">
        <v>51</v>
      </c>
      <c r="F72" s="1" t="s">
        <v>51</v>
      </c>
      <c r="G72" s="1" t="s">
        <v>82</v>
      </c>
      <c r="H72" s="1" t="s">
        <v>207</v>
      </c>
      <c r="I72" s="1" t="s">
        <v>84</v>
      </c>
      <c r="J72" s="1" t="s">
        <v>122</v>
      </c>
      <c r="K72" s="1" t="s">
        <v>16887</v>
      </c>
      <c r="L72" s="1"/>
      <c r="M72" s="20">
        <f t="shared" ref="M72:M135" si="1">IF(F72="○",1,0)</f>
        <v>1</v>
      </c>
    </row>
    <row r="73" spans="1:13" ht="20.100000000000001" customHeight="1" x14ac:dyDescent="0.15">
      <c r="A73" s="1" t="s">
        <v>16754</v>
      </c>
      <c r="B73" s="1" t="s">
        <v>9118</v>
      </c>
      <c r="C73" s="1" t="s">
        <v>16888</v>
      </c>
      <c r="D73" s="1" t="s">
        <v>78</v>
      </c>
      <c r="E73" s="1" t="s">
        <v>51</v>
      </c>
      <c r="F73" s="1" t="s">
        <v>51</v>
      </c>
      <c r="G73" s="1" t="s">
        <v>82</v>
      </c>
      <c r="H73" s="1" t="s">
        <v>207</v>
      </c>
      <c r="I73" s="1" t="s">
        <v>84</v>
      </c>
      <c r="J73" s="1" t="s">
        <v>122</v>
      </c>
      <c r="K73" s="1" t="s">
        <v>16889</v>
      </c>
      <c r="L73" s="1"/>
      <c r="M73" s="20">
        <f t="shared" si="1"/>
        <v>1</v>
      </c>
    </row>
    <row r="74" spans="1:13" ht="20.100000000000001" customHeight="1" x14ac:dyDescent="0.15">
      <c r="A74" s="1" t="s">
        <v>16754</v>
      </c>
      <c r="B74" s="1" t="s">
        <v>9118</v>
      </c>
      <c r="C74" s="1" t="s">
        <v>16890</v>
      </c>
      <c r="D74" s="1" t="s">
        <v>78</v>
      </c>
      <c r="E74" s="1" t="s">
        <v>51</v>
      </c>
      <c r="F74" s="1" t="s">
        <v>51</v>
      </c>
      <c r="G74" s="1" t="s">
        <v>82</v>
      </c>
      <c r="H74" s="1" t="s">
        <v>207</v>
      </c>
      <c r="I74" s="1" t="s">
        <v>84</v>
      </c>
      <c r="J74" s="1" t="s">
        <v>122</v>
      </c>
      <c r="K74" s="1" t="s">
        <v>16891</v>
      </c>
      <c r="L74" s="1"/>
      <c r="M74" s="20">
        <f t="shared" si="1"/>
        <v>1</v>
      </c>
    </row>
    <row r="75" spans="1:13" ht="20.100000000000001" customHeight="1" x14ac:dyDescent="0.15">
      <c r="A75" s="1" t="s">
        <v>16754</v>
      </c>
      <c r="B75" s="1" t="s">
        <v>9118</v>
      </c>
      <c r="C75" s="1" t="s">
        <v>16892</v>
      </c>
      <c r="D75" s="1" t="s">
        <v>78</v>
      </c>
      <c r="E75" s="1" t="s">
        <v>51</v>
      </c>
      <c r="F75" s="1" t="s">
        <v>179</v>
      </c>
      <c r="G75" s="1" t="s">
        <v>82</v>
      </c>
      <c r="H75" s="1" t="s">
        <v>83</v>
      </c>
      <c r="I75" s="1" t="s">
        <v>84</v>
      </c>
      <c r="J75" s="1" t="s">
        <v>9120</v>
      </c>
      <c r="K75" s="1" t="s">
        <v>16893</v>
      </c>
      <c r="L75" s="1"/>
      <c r="M75" s="20">
        <f t="shared" si="1"/>
        <v>0</v>
      </c>
    </row>
    <row r="76" spans="1:13" ht="20.100000000000001" customHeight="1" x14ac:dyDescent="0.15">
      <c r="A76" s="1" t="s">
        <v>16754</v>
      </c>
      <c r="B76" s="1" t="s">
        <v>16894</v>
      </c>
      <c r="C76" s="1" t="s">
        <v>16895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739</v>
      </c>
      <c r="I76" s="1" t="s">
        <v>54</v>
      </c>
      <c r="J76" s="1" t="s">
        <v>6858</v>
      </c>
      <c r="K76" s="1" t="s">
        <v>16896</v>
      </c>
      <c r="L76" s="1"/>
      <c r="M76" s="20">
        <f t="shared" si="1"/>
        <v>1</v>
      </c>
    </row>
    <row r="77" spans="1:13" ht="20.100000000000001" customHeight="1" x14ac:dyDescent="0.15">
      <c r="A77" s="1" t="s">
        <v>16754</v>
      </c>
      <c r="B77" s="1" t="s">
        <v>16894</v>
      </c>
      <c r="C77" s="1" t="s">
        <v>16897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739</v>
      </c>
      <c r="I77" s="1" t="s">
        <v>54</v>
      </c>
      <c r="J77" s="1" t="s">
        <v>6858</v>
      </c>
      <c r="K77" s="1" t="s">
        <v>16898</v>
      </c>
      <c r="L77" s="1"/>
      <c r="M77" s="20">
        <f t="shared" si="1"/>
        <v>1</v>
      </c>
    </row>
    <row r="78" spans="1:13" ht="20.100000000000001" customHeight="1" x14ac:dyDescent="0.15">
      <c r="A78" s="1" t="s">
        <v>16754</v>
      </c>
      <c r="B78" s="1" t="s">
        <v>16894</v>
      </c>
      <c r="C78" s="1" t="s">
        <v>16899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84</v>
      </c>
      <c r="J78" s="1" t="s">
        <v>122</v>
      </c>
      <c r="K78" s="1" t="s">
        <v>16900</v>
      </c>
      <c r="L78" s="1"/>
      <c r="M78" s="20">
        <f t="shared" si="1"/>
        <v>1</v>
      </c>
    </row>
    <row r="79" spans="1:13" ht="20.100000000000001" customHeight="1" x14ac:dyDescent="0.15">
      <c r="A79" s="1" t="s">
        <v>16754</v>
      </c>
      <c r="B79" s="1" t="s">
        <v>16894</v>
      </c>
      <c r="C79" s="1" t="s">
        <v>16901</v>
      </c>
      <c r="D79" s="1" t="s">
        <v>78</v>
      </c>
      <c r="E79" s="1" t="s">
        <v>51</v>
      </c>
      <c r="F79" s="1" t="s">
        <v>51</v>
      </c>
      <c r="G79" s="1" t="s">
        <v>52</v>
      </c>
      <c r="H79" s="1" t="s">
        <v>121</v>
      </c>
      <c r="I79" s="1" t="s">
        <v>84</v>
      </c>
      <c r="J79" s="1" t="s">
        <v>122</v>
      </c>
      <c r="K79" s="1" t="s">
        <v>16902</v>
      </c>
      <c r="L79" s="1"/>
      <c r="M79" s="20">
        <f t="shared" si="1"/>
        <v>1</v>
      </c>
    </row>
    <row r="80" spans="1:13" ht="20.100000000000001" customHeight="1" x14ac:dyDescent="0.15">
      <c r="A80" s="1" t="s">
        <v>16754</v>
      </c>
      <c r="B80" s="1" t="s">
        <v>16894</v>
      </c>
      <c r="C80" s="1" t="s">
        <v>16903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739</v>
      </c>
      <c r="I80" s="1" t="s">
        <v>54</v>
      </c>
      <c r="J80" s="1" t="s">
        <v>6858</v>
      </c>
      <c r="K80" s="1" t="s">
        <v>16904</v>
      </c>
      <c r="L80" s="1"/>
      <c r="M80" s="20">
        <f t="shared" si="1"/>
        <v>1</v>
      </c>
    </row>
    <row r="81" spans="1:13" ht="20.100000000000001" customHeight="1" x14ac:dyDescent="0.15">
      <c r="A81" s="1" t="s">
        <v>16754</v>
      </c>
      <c r="B81" s="1" t="s">
        <v>16894</v>
      </c>
      <c r="C81" s="1" t="s">
        <v>16905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739</v>
      </c>
      <c r="I81" s="1" t="s">
        <v>54</v>
      </c>
      <c r="J81" s="1" t="s">
        <v>6858</v>
      </c>
      <c r="K81" s="1" t="s">
        <v>16906</v>
      </c>
      <c r="L81" s="1"/>
      <c r="M81" s="20">
        <f t="shared" si="1"/>
        <v>1</v>
      </c>
    </row>
    <row r="82" spans="1:13" ht="20.100000000000001" customHeight="1" x14ac:dyDescent="0.15">
      <c r="A82" s="1" t="s">
        <v>16754</v>
      </c>
      <c r="B82" s="1" t="s">
        <v>16894</v>
      </c>
      <c r="C82" s="1" t="s">
        <v>16907</v>
      </c>
      <c r="D82" s="1" t="s">
        <v>78</v>
      </c>
      <c r="E82" s="1" t="s">
        <v>51</v>
      </c>
      <c r="F82" s="1" t="s">
        <v>51</v>
      </c>
      <c r="G82" s="1" t="s">
        <v>52</v>
      </c>
      <c r="H82" s="1" t="s">
        <v>739</v>
      </c>
      <c r="I82" s="1" t="s">
        <v>54</v>
      </c>
      <c r="J82" s="1" t="s">
        <v>6858</v>
      </c>
      <c r="K82" s="1" t="s">
        <v>16908</v>
      </c>
      <c r="L82" s="1"/>
      <c r="M82" s="20">
        <f t="shared" si="1"/>
        <v>1</v>
      </c>
    </row>
    <row r="83" spans="1:13" ht="20.100000000000001" customHeight="1" x14ac:dyDescent="0.15">
      <c r="A83" s="1" t="s">
        <v>16754</v>
      </c>
      <c r="B83" s="1" t="s">
        <v>16894</v>
      </c>
      <c r="C83" s="1" t="s">
        <v>16909</v>
      </c>
      <c r="D83" s="1" t="s">
        <v>78</v>
      </c>
      <c r="E83" s="1" t="s">
        <v>51</v>
      </c>
      <c r="F83" s="1" t="s">
        <v>51</v>
      </c>
      <c r="G83" s="1" t="s">
        <v>52</v>
      </c>
      <c r="H83" s="1" t="s">
        <v>739</v>
      </c>
      <c r="I83" s="1" t="s">
        <v>54</v>
      </c>
      <c r="J83" s="1" t="s">
        <v>6858</v>
      </c>
      <c r="K83" s="1" t="s">
        <v>16910</v>
      </c>
      <c r="L83" s="1"/>
      <c r="M83" s="20">
        <f t="shared" si="1"/>
        <v>1</v>
      </c>
    </row>
    <row r="84" spans="1:13" ht="20.100000000000001" customHeight="1" x14ac:dyDescent="0.15">
      <c r="A84" s="1" t="s">
        <v>16754</v>
      </c>
      <c r="B84" s="1" t="s">
        <v>16894</v>
      </c>
      <c r="C84" s="1" t="s">
        <v>16911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739</v>
      </c>
      <c r="I84" s="1" t="s">
        <v>54</v>
      </c>
      <c r="J84" s="1" t="s">
        <v>6858</v>
      </c>
      <c r="K84" s="1" t="s">
        <v>16912</v>
      </c>
      <c r="L84" s="1"/>
      <c r="M84" s="20">
        <f t="shared" si="1"/>
        <v>1</v>
      </c>
    </row>
    <row r="85" spans="1:13" ht="20.100000000000001" customHeight="1" x14ac:dyDescent="0.15">
      <c r="A85" s="1" t="s">
        <v>16754</v>
      </c>
      <c r="B85" s="1" t="s">
        <v>16894</v>
      </c>
      <c r="C85" s="1" t="s">
        <v>16913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739</v>
      </c>
      <c r="I85" s="1" t="s">
        <v>54</v>
      </c>
      <c r="J85" s="1" t="s">
        <v>6858</v>
      </c>
      <c r="K85" s="1" t="s">
        <v>16914</v>
      </c>
      <c r="L85" s="1"/>
      <c r="M85" s="20">
        <f t="shared" si="1"/>
        <v>1</v>
      </c>
    </row>
    <row r="86" spans="1:13" ht="20.100000000000001" customHeight="1" x14ac:dyDescent="0.15">
      <c r="A86" s="1" t="s">
        <v>16754</v>
      </c>
      <c r="B86" s="1" t="s">
        <v>16894</v>
      </c>
      <c r="C86" s="1" t="s">
        <v>16915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739</v>
      </c>
      <c r="I86" s="1" t="s">
        <v>54</v>
      </c>
      <c r="J86" s="1" t="s">
        <v>6858</v>
      </c>
      <c r="K86" s="1" t="s">
        <v>16916</v>
      </c>
      <c r="L86" s="1"/>
      <c r="M86" s="20">
        <f t="shared" si="1"/>
        <v>1</v>
      </c>
    </row>
    <row r="87" spans="1:13" ht="20.100000000000001" customHeight="1" x14ac:dyDescent="0.15">
      <c r="A87" s="1" t="s">
        <v>16754</v>
      </c>
      <c r="B87" s="1" t="s">
        <v>16894</v>
      </c>
      <c r="C87" s="1" t="s">
        <v>16917</v>
      </c>
      <c r="D87" s="1" t="s">
        <v>78</v>
      </c>
      <c r="E87" s="1" t="s">
        <v>51</v>
      </c>
      <c r="F87" s="1" t="s">
        <v>51</v>
      </c>
      <c r="G87" s="1" t="s">
        <v>52</v>
      </c>
      <c r="H87" s="1" t="s">
        <v>739</v>
      </c>
      <c r="I87" s="1" t="s">
        <v>54</v>
      </c>
      <c r="J87" s="1" t="s">
        <v>6858</v>
      </c>
      <c r="K87" s="1" t="s">
        <v>16918</v>
      </c>
      <c r="L87" s="1"/>
      <c r="M87" s="20">
        <f t="shared" si="1"/>
        <v>1</v>
      </c>
    </row>
    <row r="88" spans="1:13" ht="20.100000000000001" customHeight="1" x14ac:dyDescent="0.15">
      <c r="A88" s="1" t="s">
        <v>16754</v>
      </c>
      <c r="B88" s="1" t="s">
        <v>16894</v>
      </c>
      <c r="C88" s="1" t="s">
        <v>16919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739</v>
      </c>
      <c r="I88" s="1" t="s">
        <v>54</v>
      </c>
      <c r="J88" s="1" t="s">
        <v>6858</v>
      </c>
      <c r="K88" s="1" t="s">
        <v>16920</v>
      </c>
      <c r="L88" s="1"/>
      <c r="M88" s="20">
        <f t="shared" si="1"/>
        <v>1</v>
      </c>
    </row>
    <row r="89" spans="1:13" ht="20.100000000000001" customHeight="1" x14ac:dyDescent="0.15">
      <c r="A89" s="1" t="s">
        <v>16754</v>
      </c>
      <c r="B89" s="1" t="s">
        <v>16921</v>
      </c>
      <c r="C89" s="1" t="s">
        <v>16922</v>
      </c>
      <c r="D89" s="1" t="s">
        <v>50</v>
      </c>
      <c r="E89" s="1" t="s">
        <v>51</v>
      </c>
      <c r="F89" s="1" t="s">
        <v>51</v>
      </c>
      <c r="G89" s="1" t="s">
        <v>82</v>
      </c>
      <c r="H89" s="1" t="s">
        <v>207</v>
      </c>
      <c r="I89" s="1" t="s">
        <v>84</v>
      </c>
      <c r="J89" s="1" t="s">
        <v>122</v>
      </c>
      <c r="K89" s="1" t="s">
        <v>16923</v>
      </c>
      <c r="L89" s="1"/>
      <c r="M89" s="20">
        <f t="shared" si="1"/>
        <v>1</v>
      </c>
    </row>
    <row r="90" spans="1:13" ht="20.100000000000001" customHeight="1" x14ac:dyDescent="0.15">
      <c r="A90" s="1" t="s">
        <v>16754</v>
      </c>
      <c r="B90" s="1" t="s">
        <v>16921</v>
      </c>
      <c r="C90" s="1" t="s">
        <v>16924</v>
      </c>
      <c r="D90" s="1" t="s">
        <v>78</v>
      </c>
      <c r="E90" s="1" t="s">
        <v>51</v>
      </c>
      <c r="F90" s="1" t="s">
        <v>179</v>
      </c>
      <c r="G90" s="1" t="s">
        <v>82</v>
      </c>
      <c r="H90" s="1" t="s">
        <v>1151</v>
      </c>
      <c r="I90" s="1" t="s">
        <v>84</v>
      </c>
      <c r="J90" s="1" t="s">
        <v>7809</v>
      </c>
      <c r="K90" s="1" t="s">
        <v>16925</v>
      </c>
      <c r="L90" s="1"/>
      <c r="M90" s="20">
        <f t="shared" si="1"/>
        <v>0</v>
      </c>
    </row>
    <row r="91" spans="1:13" ht="20.100000000000001" customHeight="1" x14ac:dyDescent="0.15">
      <c r="A91" s="1" t="s">
        <v>16754</v>
      </c>
      <c r="B91" s="1" t="s">
        <v>16921</v>
      </c>
      <c r="C91" s="1" t="s">
        <v>16926</v>
      </c>
      <c r="D91" s="1" t="s">
        <v>78</v>
      </c>
      <c r="E91" s="1" t="s">
        <v>51</v>
      </c>
      <c r="F91" s="1" t="s">
        <v>51</v>
      </c>
      <c r="G91" s="1" t="s">
        <v>82</v>
      </c>
      <c r="H91" s="1" t="s">
        <v>207</v>
      </c>
      <c r="I91" s="1" t="s">
        <v>84</v>
      </c>
      <c r="J91" s="1" t="s">
        <v>122</v>
      </c>
      <c r="K91" s="1" t="s">
        <v>16927</v>
      </c>
      <c r="L91" s="1"/>
      <c r="M91" s="20">
        <f t="shared" si="1"/>
        <v>1</v>
      </c>
    </row>
    <row r="92" spans="1:13" ht="20.100000000000001" customHeight="1" x14ac:dyDescent="0.15">
      <c r="A92" s="1" t="s">
        <v>16754</v>
      </c>
      <c r="B92" s="1" t="s">
        <v>16921</v>
      </c>
      <c r="C92" s="1" t="s">
        <v>16928</v>
      </c>
      <c r="D92" s="1" t="s">
        <v>78</v>
      </c>
      <c r="E92" s="1" t="s">
        <v>51</v>
      </c>
      <c r="F92" s="1" t="s">
        <v>51</v>
      </c>
      <c r="G92" s="1" t="s">
        <v>82</v>
      </c>
      <c r="H92" s="1" t="s">
        <v>207</v>
      </c>
      <c r="I92" s="1" t="s">
        <v>84</v>
      </c>
      <c r="J92" s="1" t="s">
        <v>122</v>
      </c>
      <c r="K92" s="1" t="s">
        <v>16929</v>
      </c>
      <c r="L92" s="1"/>
      <c r="M92" s="20">
        <f t="shared" si="1"/>
        <v>1</v>
      </c>
    </row>
    <row r="93" spans="1:13" ht="20.100000000000001" customHeight="1" x14ac:dyDescent="0.15">
      <c r="A93" s="1" t="s">
        <v>16754</v>
      </c>
      <c r="B93" s="1" t="s">
        <v>16921</v>
      </c>
      <c r="C93" s="1" t="s">
        <v>16930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207</v>
      </c>
      <c r="I93" s="1" t="s">
        <v>84</v>
      </c>
      <c r="J93" s="1" t="s">
        <v>122</v>
      </c>
      <c r="K93" s="1" t="s">
        <v>16931</v>
      </c>
      <c r="L93" s="1"/>
      <c r="M93" s="20">
        <f t="shared" si="1"/>
        <v>1</v>
      </c>
    </row>
    <row r="94" spans="1:13" ht="20.100000000000001" customHeight="1" x14ac:dyDescent="0.15">
      <c r="A94" s="1" t="s">
        <v>16754</v>
      </c>
      <c r="B94" s="1" t="s">
        <v>16921</v>
      </c>
      <c r="C94" s="1" t="s">
        <v>16932</v>
      </c>
      <c r="D94" s="1" t="s">
        <v>78</v>
      </c>
      <c r="E94" s="1" t="s">
        <v>51</v>
      </c>
      <c r="F94" s="1" t="s">
        <v>51</v>
      </c>
      <c r="G94" s="1" t="s">
        <v>82</v>
      </c>
      <c r="H94" s="1" t="s">
        <v>207</v>
      </c>
      <c r="I94" s="1" t="s">
        <v>84</v>
      </c>
      <c r="J94" s="1" t="s">
        <v>122</v>
      </c>
      <c r="K94" s="1" t="s">
        <v>16933</v>
      </c>
      <c r="L94" s="1"/>
      <c r="M94" s="20">
        <f t="shared" si="1"/>
        <v>1</v>
      </c>
    </row>
    <row r="95" spans="1:13" ht="20.100000000000001" customHeight="1" x14ac:dyDescent="0.15">
      <c r="A95" s="1" t="s">
        <v>16754</v>
      </c>
      <c r="B95" s="1" t="s">
        <v>16934</v>
      </c>
      <c r="C95" s="1" t="s">
        <v>16935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53</v>
      </c>
      <c r="I95" s="1" t="s">
        <v>84</v>
      </c>
      <c r="J95" s="1" t="s">
        <v>130</v>
      </c>
      <c r="K95" s="1" t="s">
        <v>16936</v>
      </c>
      <c r="L95" s="1"/>
      <c r="M95" s="20">
        <f t="shared" si="1"/>
        <v>1</v>
      </c>
    </row>
    <row r="96" spans="1:13" ht="20.100000000000001" customHeight="1" x14ac:dyDescent="0.15">
      <c r="A96" s="1" t="s">
        <v>16754</v>
      </c>
      <c r="B96" s="1" t="s">
        <v>16934</v>
      </c>
      <c r="C96" s="1" t="s">
        <v>16937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53</v>
      </c>
      <c r="I96" s="1" t="s">
        <v>84</v>
      </c>
      <c r="J96" s="1" t="s">
        <v>130</v>
      </c>
      <c r="K96" s="1" t="s">
        <v>16938</v>
      </c>
      <c r="L96" s="1"/>
      <c r="M96" s="20">
        <f t="shared" si="1"/>
        <v>1</v>
      </c>
    </row>
    <row r="97" spans="1:13" ht="20.100000000000001" customHeight="1" x14ac:dyDescent="0.15">
      <c r="A97" s="1" t="s">
        <v>16754</v>
      </c>
      <c r="B97" s="1" t="s">
        <v>16934</v>
      </c>
      <c r="C97" s="1" t="s">
        <v>16939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84</v>
      </c>
      <c r="J97" s="1" t="s">
        <v>130</v>
      </c>
      <c r="K97" s="1" t="s">
        <v>16940</v>
      </c>
      <c r="L97" s="1"/>
      <c r="M97" s="20">
        <f t="shared" si="1"/>
        <v>1</v>
      </c>
    </row>
    <row r="98" spans="1:13" ht="20.100000000000001" customHeight="1" x14ac:dyDescent="0.15">
      <c r="A98" s="1" t="s">
        <v>16754</v>
      </c>
      <c r="B98" s="1" t="s">
        <v>16934</v>
      </c>
      <c r="C98" s="1" t="s">
        <v>16941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84</v>
      </c>
      <c r="J98" s="1" t="s">
        <v>130</v>
      </c>
      <c r="K98" s="1" t="s">
        <v>16942</v>
      </c>
      <c r="L98" s="1"/>
      <c r="M98" s="20">
        <f t="shared" si="1"/>
        <v>1</v>
      </c>
    </row>
    <row r="99" spans="1:13" ht="20.100000000000001" customHeight="1" x14ac:dyDescent="0.15">
      <c r="A99" s="1" t="s">
        <v>16754</v>
      </c>
      <c r="B99" s="1" t="s">
        <v>16934</v>
      </c>
      <c r="C99" s="1" t="s">
        <v>16943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84</v>
      </c>
      <c r="J99" s="1" t="s">
        <v>130</v>
      </c>
      <c r="K99" s="1" t="s">
        <v>16944</v>
      </c>
      <c r="L99" s="1"/>
      <c r="M99" s="20">
        <f t="shared" si="1"/>
        <v>1</v>
      </c>
    </row>
    <row r="100" spans="1:13" ht="20.100000000000001" customHeight="1" x14ac:dyDescent="0.15">
      <c r="A100" s="1" t="s">
        <v>16754</v>
      </c>
      <c r="B100" s="1" t="s">
        <v>16934</v>
      </c>
      <c r="C100" s="1" t="s">
        <v>16945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84</v>
      </c>
      <c r="J100" s="1" t="s">
        <v>130</v>
      </c>
      <c r="K100" s="1" t="s">
        <v>16946</v>
      </c>
      <c r="L100" s="1"/>
      <c r="M100" s="20">
        <f t="shared" si="1"/>
        <v>1</v>
      </c>
    </row>
    <row r="101" spans="1:13" ht="20.100000000000001" customHeight="1" x14ac:dyDescent="0.15">
      <c r="A101" s="1" t="s">
        <v>16754</v>
      </c>
      <c r="B101" s="1" t="s">
        <v>16934</v>
      </c>
      <c r="C101" s="1" t="s">
        <v>16947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84</v>
      </c>
      <c r="J101" s="1" t="s">
        <v>130</v>
      </c>
      <c r="K101" s="1" t="s">
        <v>16948</v>
      </c>
      <c r="L101" s="1"/>
      <c r="M101" s="20">
        <f t="shared" si="1"/>
        <v>1</v>
      </c>
    </row>
    <row r="102" spans="1:13" ht="20.100000000000001" customHeight="1" x14ac:dyDescent="0.15">
      <c r="A102" s="1" t="s">
        <v>16754</v>
      </c>
      <c r="B102" s="1" t="s">
        <v>16934</v>
      </c>
      <c r="C102" s="1" t="s">
        <v>16949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84</v>
      </c>
      <c r="J102" s="1" t="s">
        <v>130</v>
      </c>
      <c r="K102" s="1" t="s">
        <v>16950</v>
      </c>
      <c r="L102" s="1"/>
      <c r="M102" s="20">
        <f t="shared" si="1"/>
        <v>1</v>
      </c>
    </row>
    <row r="103" spans="1:13" ht="20.100000000000001" customHeight="1" x14ac:dyDescent="0.15">
      <c r="A103" s="1" t="s">
        <v>16754</v>
      </c>
      <c r="B103" s="1" t="s">
        <v>16934</v>
      </c>
      <c r="C103" s="1" t="s">
        <v>16951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84</v>
      </c>
      <c r="J103" s="1" t="s">
        <v>130</v>
      </c>
      <c r="K103" s="1" t="s">
        <v>16952</v>
      </c>
      <c r="L103" s="1"/>
      <c r="M103" s="20">
        <f t="shared" si="1"/>
        <v>1</v>
      </c>
    </row>
    <row r="104" spans="1:13" ht="20.100000000000001" customHeight="1" x14ac:dyDescent="0.15">
      <c r="A104" s="1" t="s">
        <v>16754</v>
      </c>
      <c r="B104" s="1" t="s">
        <v>16934</v>
      </c>
      <c r="C104" s="1" t="s">
        <v>16953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84</v>
      </c>
      <c r="J104" s="1" t="s">
        <v>130</v>
      </c>
      <c r="K104" s="1" t="s">
        <v>16954</v>
      </c>
      <c r="L104" s="1"/>
      <c r="M104" s="20">
        <f t="shared" si="1"/>
        <v>1</v>
      </c>
    </row>
    <row r="105" spans="1:13" ht="20.100000000000001" customHeight="1" x14ac:dyDescent="0.15">
      <c r="A105" s="1" t="s">
        <v>16754</v>
      </c>
      <c r="B105" s="1" t="s">
        <v>16934</v>
      </c>
      <c r="C105" s="1" t="s">
        <v>16955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84</v>
      </c>
      <c r="J105" s="1" t="s">
        <v>130</v>
      </c>
      <c r="K105" s="1" t="s">
        <v>16956</v>
      </c>
      <c r="L105" s="1"/>
      <c r="M105" s="20">
        <f t="shared" si="1"/>
        <v>1</v>
      </c>
    </row>
    <row r="106" spans="1:13" ht="20.100000000000001" customHeight="1" x14ac:dyDescent="0.15">
      <c r="A106" s="1" t="s">
        <v>16754</v>
      </c>
      <c r="B106" s="1" t="s">
        <v>16934</v>
      </c>
      <c r="C106" s="1" t="s">
        <v>16957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84</v>
      </c>
      <c r="J106" s="1" t="s">
        <v>130</v>
      </c>
      <c r="K106" s="1" t="s">
        <v>16958</v>
      </c>
      <c r="L106" s="1"/>
      <c r="M106" s="20">
        <f t="shared" si="1"/>
        <v>1</v>
      </c>
    </row>
    <row r="107" spans="1:13" ht="20.100000000000001" customHeight="1" x14ac:dyDescent="0.15">
      <c r="A107" s="1" t="s">
        <v>16754</v>
      </c>
      <c r="B107" s="1" t="s">
        <v>16934</v>
      </c>
      <c r="C107" s="1" t="s">
        <v>16959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84</v>
      </c>
      <c r="J107" s="1" t="s">
        <v>130</v>
      </c>
      <c r="K107" s="1" t="s">
        <v>16960</v>
      </c>
      <c r="L107" s="1"/>
      <c r="M107" s="20">
        <f t="shared" si="1"/>
        <v>1</v>
      </c>
    </row>
    <row r="108" spans="1:13" ht="20.100000000000001" customHeight="1" x14ac:dyDescent="0.15">
      <c r="A108" s="1" t="s">
        <v>16754</v>
      </c>
      <c r="B108" s="1" t="s">
        <v>16934</v>
      </c>
      <c r="C108" s="1" t="s">
        <v>16961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84</v>
      </c>
      <c r="J108" s="1" t="s">
        <v>130</v>
      </c>
      <c r="K108" s="1" t="s">
        <v>16962</v>
      </c>
      <c r="L108" s="1"/>
      <c r="M108" s="20">
        <f t="shared" si="1"/>
        <v>1</v>
      </c>
    </row>
    <row r="109" spans="1:13" ht="20.100000000000001" customHeight="1" x14ac:dyDescent="0.15">
      <c r="A109" s="1" t="s">
        <v>16754</v>
      </c>
      <c r="B109" s="1" t="s">
        <v>16934</v>
      </c>
      <c r="C109" s="1" t="s">
        <v>16963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84</v>
      </c>
      <c r="J109" s="1" t="s">
        <v>130</v>
      </c>
      <c r="K109" s="1" t="s">
        <v>16964</v>
      </c>
      <c r="L109" s="1"/>
      <c r="M109" s="20">
        <f t="shared" si="1"/>
        <v>1</v>
      </c>
    </row>
    <row r="110" spans="1:13" ht="20.100000000000001" customHeight="1" x14ac:dyDescent="0.15">
      <c r="A110" s="1" t="s">
        <v>16754</v>
      </c>
      <c r="B110" s="1" t="s">
        <v>16934</v>
      </c>
      <c r="C110" s="1" t="s">
        <v>16965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84</v>
      </c>
      <c r="J110" s="1" t="s">
        <v>130</v>
      </c>
      <c r="K110" s="1" t="s">
        <v>16966</v>
      </c>
      <c r="L110" s="1"/>
      <c r="M110" s="20">
        <f t="shared" si="1"/>
        <v>1</v>
      </c>
    </row>
    <row r="111" spans="1:13" ht="20.100000000000001" customHeight="1" x14ac:dyDescent="0.15">
      <c r="A111" s="1" t="s">
        <v>16754</v>
      </c>
      <c r="B111" s="1" t="s">
        <v>16934</v>
      </c>
      <c r="C111" s="1" t="s">
        <v>16967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84</v>
      </c>
      <c r="J111" s="1" t="s">
        <v>130</v>
      </c>
      <c r="K111" s="1" t="s">
        <v>16968</v>
      </c>
      <c r="L111" s="1"/>
      <c r="M111" s="20">
        <f t="shared" si="1"/>
        <v>1</v>
      </c>
    </row>
    <row r="112" spans="1:13" ht="20.100000000000001" customHeight="1" x14ac:dyDescent="0.15">
      <c r="A112" s="1" t="s">
        <v>16754</v>
      </c>
      <c r="B112" s="1" t="s">
        <v>16934</v>
      </c>
      <c r="C112" s="1" t="s">
        <v>16969</v>
      </c>
      <c r="D112" s="1" t="s">
        <v>50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84</v>
      </c>
      <c r="J112" s="1" t="s">
        <v>130</v>
      </c>
      <c r="K112" s="1" t="s">
        <v>16970</v>
      </c>
      <c r="L112" s="1"/>
      <c r="M112" s="20">
        <f t="shared" si="1"/>
        <v>1</v>
      </c>
    </row>
    <row r="113" spans="1:13" ht="20.100000000000001" customHeight="1" x14ac:dyDescent="0.15">
      <c r="A113" s="1" t="s">
        <v>16754</v>
      </c>
      <c r="B113" s="1" t="s">
        <v>16934</v>
      </c>
      <c r="C113" s="1" t="s">
        <v>16971</v>
      </c>
      <c r="D113" s="1" t="s">
        <v>50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84</v>
      </c>
      <c r="J113" s="1" t="s">
        <v>130</v>
      </c>
      <c r="K113" s="1" t="s">
        <v>16972</v>
      </c>
      <c r="L113" s="1"/>
      <c r="M113" s="20">
        <f t="shared" si="1"/>
        <v>1</v>
      </c>
    </row>
    <row r="114" spans="1:13" ht="20.100000000000001" customHeight="1" x14ac:dyDescent="0.15">
      <c r="A114" s="1" t="s">
        <v>16754</v>
      </c>
      <c r="B114" s="1" t="s">
        <v>16934</v>
      </c>
      <c r="C114" s="1" t="s">
        <v>16973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84</v>
      </c>
      <c r="J114" s="1" t="s">
        <v>130</v>
      </c>
      <c r="K114" s="1" t="s">
        <v>16974</v>
      </c>
      <c r="L114" s="1"/>
      <c r="M114" s="20">
        <f t="shared" si="1"/>
        <v>1</v>
      </c>
    </row>
    <row r="115" spans="1:13" ht="20.100000000000001" customHeight="1" x14ac:dyDescent="0.15">
      <c r="A115" s="1" t="s">
        <v>16754</v>
      </c>
      <c r="B115" s="1" t="s">
        <v>16934</v>
      </c>
      <c r="C115" s="1" t="s">
        <v>16975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53</v>
      </c>
      <c r="I115" s="1" t="s">
        <v>84</v>
      </c>
      <c r="J115" s="1" t="s">
        <v>130</v>
      </c>
      <c r="K115" s="1" t="s">
        <v>16976</v>
      </c>
      <c r="L115" s="1"/>
      <c r="M115" s="20">
        <f t="shared" si="1"/>
        <v>1</v>
      </c>
    </row>
    <row r="116" spans="1:13" ht="20.100000000000001" customHeight="1" x14ac:dyDescent="0.15">
      <c r="A116" s="1" t="s">
        <v>16754</v>
      </c>
      <c r="B116" s="1" t="s">
        <v>16934</v>
      </c>
      <c r="C116" s="1" t="s">
        <v>16977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84</v>
      </c>
      <c r="J116" s="1" t="s">
        <v>130</v>
      </c>
      <c r="K116" s="1" t="s">
        <v>16978</v>
      </c>
      <c r="L116" s="1"/>
      <c r="M116" s="20">
        <f t="shared" si="1"/>
        <v>1</v>
      </c>
    </row>
    <row r="117" spans="1:13" ht="20.100000000000001" customHeight="1" x14ac:dyDescent="0.15">
      <c r="A117" s="1" t="s">
        <v>16754</v>
      </c>
      <c r="B117" s="1" t="s">
        <v>16934</v>
      </c>
      <c r="C117" s="1" t="s">
        <v>16979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84</v>
      </c>
      <c r="J117" s="1" t="s">
        <v>130</v>
      </c>
      <c r="K117" s="1" t="s">
        <v>16980</v>
      </c>
      <c r="L117" s="1"/>
      <c r="M117" s="20">
        <f t="shared" si="1"/>
        <v>1</v>
      </c>
    </row>
    <row r="118" spans="1:13" ht="20.100000000000001" customHeight="1" x14ac:dyDescent="0.15">
      <c r="A118" s="1" t="s">
        <v>16754</v>
      </c>
      <c r="B118" s="1" t="s">
        <v>16934</v>
      </c>
      <c r="C118" s="1" t="s">
        <v>16981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84</v>
      </c>
      <c r="J118" s="1" t="s">
        <v>130</v>
      </c>
      <c r="K118" s="1" t="s">
        <v>16982</v>
      </c>
      <c r="L118" s="1"/>
      <c r="M118" s="20">
        <f t="shared" si="1"/>
        <v>1</v>
      </c>
    </row>
    <row r="119" spans="1:13" ht="20.100000000000001" customHeight="1" x14ac:dyDescent="0.15">
      <c r="A119" s="1" t="s">
        <v>16754</v>
      </c>
      <c r="B119" s="1" t="s">
        <v>16934</v>
      </c>
      <c r="C119" s="1" t="s">
        <v>16983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84</v>
      </c>
      <c r="J119" s="1" t="s">
        <v>130</v>
      </c>
      <c r="K119" s="1" t="s">
        <v>16984</v>
      </c>
      <c r="L119" s="1"/>
      <c r="M119" s="20">
        <f t="shared" si="1"/>
        <v>1</v>
      </c>
    </row>
    <row r="120" spans="1:13" ht="20.100000000000001" customHeight="1" x14ac:dyDescent="0.15">
      <c r="A120" s="1" t="s">
        <v>16754</v>
      </c>
      <c r="B120" s="1" t="s">
        <v>16934</v>
      </c>
      <c r="C120" s="1" t="s">
        <v>16985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84</v>
      </c>
      <c r="J120" s="1" t="s">
        <v>130</v>
      </c>
      <c r="K120" s="1" t="s">
        <v>16986</v>
      </c>
      <c r="L120" s="1"/>
      <c r="M120" s="20">
        <f t="shared" si="1"/>
        <v>1</v>
      </c>
    </row>
    <row r="121" spans="1:13" ht="20.100000000000001" customHeight="1" x14ac:dyDescent="0.15">
      <c r="A121" s="1" t="s">
        <v>16754</v>
      </c>
      <c r="B121" s="1" t="s">
        <v>16934</v>
      </c>
      <c r="C121" s="1" t="s">
        <v>16987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84</v>
      </c>
      <c r="J121" s="1" t="s">
        <v>130</v>
      </c>
      <c r="K121" s="1" t="s">
        <v>16988</v>
      </c>
      <c r="L121" s="1"/>
      <c r="M121" s="20">
        <f t="shared" si="1"/>
        <v>1</v>
      </c>
    </row>
    <row r="122" spans="1:13" ht="20.100000000000001" customHeight="1" x14ac:dyDescent="0.15">
      <c r="A122" s="1" t="s">
        <v>16754</v>
      </c>
      <c r="B122" s="1" t="s">
        <v>16934</v>
      </c>
      <c r="C122" s="1" t="s">
        <v>16989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84</v>
      </c>
      <c r="J122" s="1" t="s">
        <v>130</v>
      </c>
      <c r="K122" s="1" t="s">
        <v>16990</v>
      </c>
      <c r="L122" s="1"/>
      <c r="M122" s="20">
        <f t="shared" si="1"/>
        <v>1</v>
      </c>
    </row>
    <row r="123" spans="1:13" ht="20.100000000000001" customHeight="1" x14ac:dyDescent="0.15">
      <c r="A123" s="1" t="s">
        <v>16754</v>
      </c>
      <c r="B123" s="1" t="s">
        <v>16934</v>
      </c>
      <c r="C123" s="1" t="s">
        <v>16991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84</v>
      </c>
      <c r="J123" s="1" t="s">
        <v>130</v>
      </c>
      <c r="K123" s="1" t="s">
        <v>16992</v>
      </c>
      <c r="L123" s="1"/>
      <c r="M123" s="20">
        <f t="shared" si="1"/>
        <v>1</v>
      </c>
    </row>
    <row r="124" spans="1:13" ht="20.100000000000001" customHeight="1" x14ac:dyDescent="0.15">
      <c r="A124" s="1" t="s">
        <v>16754</v>
      </c>
      <c r="B124" s="1" t="s">
        <v>16934</v>
      </c>
      <c r="C124" s="1" t="s">
        <v>16993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53</v>
      </c>
      <c r="I124" s="1" t="s">
        <v>84</v>
      </c>
      <c r="J124" s="1" t="s">
        <v>130</v>
      </c>
      <c r="K124" s="1" t="s">
        <v>16994</v>
      </c>
      <c r="L124" s="1"/>
      <c r="M124" s="20">
        <f t="shared" si="1"/>
        <v>1</v>
      </c>
    </row>
    <row r="125" spans="1:13" ht="20.100000000000001" customHeight="1" x14ac:dyDescent="0.15">
      <c r="A125" s="1" t="s">
        <v>16754</v>
      </c>
      <c r="B125" s="1" t="s">
        <v>16934</v>
      </c>
      <c r="C125" s="1" t="s">
        <v>16995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84</v>
      </c>
      <c r="J125" s="1" t="s">
        <v>130</v>
      </c>
      <c r="K125" s="1" t="s">
        <v>16996</v>
      </c>
      <c r="L125" s="1"/>
      <c r="M125" s="20">
        <f t="shared" si="1"/>
        <v>1</v>
      </c>
    </row>
    <row r="126" spans="1:13" ht="20.100000000000001" customHeight="1" x14ac:dyDescent="0.15">
      <c r="A126" s="1" t="s">
        <v>16754</v>
      </c>
      <c r="B126" s="1" t="s">
        <v>16934</v>
      </c>
      <c r="C126" s="1" t="s">
        <v>16997</v>
      </c>
      <c r="D126" s="1" t="s">
        <v>78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84</v>
      </c>
      <c r="J126" s="1" t="s">
        <v>130</v>
      </c>
      <c r="K126" s="1" t="s">
        <v>16998</v>
      </c>
      <c r="L126" s="1"/>
      <c r="M126" s="20">
        <f t="shared" si="1"/>
        <v>1</v>
      </c>
    </row>
    <row r="127" spans="1:13" ht="20.100000000000001" customHeight="1" x14ac:dyDescent="0.15">
      <c r="A127" s="1" t="s">
        <v>16754</v>
      </c>
      <c r="B127" s="1" t="s">
        <v>16934</v>
      </c>
      <c r="C127" s="1" t="s">
        <v>16999</v>
      </c>
      <c r="D127" s="1" t="s">
        <v>78</v>
      </c>
      <c r="E127" s="1" t="s">
        <v>51</v>
      </c>
      <c r="F127" s="1" t="s">
        <v>51</v>
      </c>
      <c r="G127" s="1" t="s">
        <v>52</v>
      </c>
      <c r="H127" s="1" t="s">
        <v>53</v>
      </c>
      <c r="I127" s="1" t="s">
        <v>84</v>
      </c>
      <c r="J127" s="1" t="s">
        <v>130</v>
      </c>
      <c r="K127" s="1" t="s">
        <v>17000</v>
      </c>
      <c r="L127" s="1"/>
      <c r="M127" s="20">
        <f t="shared" si="1"/>
        <v>1</v>
      </c>
    </row>
    <row r="128" spans="1:13" ht="20.100000000000001" customHeight="1" x14ac:dyDescent="0.15">
      <c r="A128" s="1" t="s">
        <v>16754</v>
      </c>
      <c r="B128" s="1" t="s">
        <v>16934</v>
      </c>
      <c r="C128" s="1" t="s">
        <v>17001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53</v>
      </c>
      <c r="I128" s="1" t="s">
        <v>84</v>
      </c>
      <c r="J128" s="1" t="s">
        <v>130</v>
      </c>
      <c r="K128" s="1" t="s">
        <v>17002</v>
      </c>
      <c r="L128" s="1"/>
      <c r="M128" s="20">
        <f t="shared" si="1"/>
        <v>1</v>
      </c>
    </row>
    <row r="129" spans="1:13" ht="20.100000000000001" customHeight="1" x14ac:dyDescent="0.15">
      <c r="A129" s="1" t="s">
        <v>16754</v>
      </c>
      <c r="B129" s="1" t="s">
        <v>16934</v>
      </c>
      <c r="C129" s="1" t="s">
        <v>17003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53</v>
      </c>
      <c r="I129" s="1" t="s">
        <v>84</v>
      </c>
      <c r="J129" s="1" t="s">
        <v>130</v>
      </c>
      <c r="K129" s="1" t="s">
        <v>17004</v>
      </c>
      <c r="L129" s="1"/>
      <c r="M129" s="20">
        <f t="shared" si="1"/>
        <v>1</v>
      </c>
    </row>
    <row r="130" spans="1:13" ht="20.100000000000001" customHeight="1" x14ac:dyDescent="0.15">
      <c r="A130" s="1" t="s">
        <v>16754</v>
      </c>
      <c r="B130" s="1" t="s">
        <v>16934</v>
      </c>
      <c r="C130" s="1" t="s">
        <v>17005</v>
      </c>
      <c r="D130" s="1" t="s">
        <v>849</v>
      </c>
      <c r="E130" s="1" t="s">
        <v>51</v>
      </c>
      <c r="F130" s="1" t="s">
        <v>26832</v>
      </c>
      <c r="G130" s="1" t="s">
        <v>52</v>
      </c>
      <c r="H130" s="1" t="s">
        <v>121</v>
      </c>
      <c r="I130" s="1" t="s">
        <v>84</v>
      </c>
      <c r="J130" s="1" t="s">
        <v>122</v>
      </c>
      <c r="K130" s="1" t="s">
        <v>16934</v>
      </c>
      <c r="L130" s="1"/>
      <c r="M130" s="20">
        <f t="shared" si="1"/>
        <v>0</v>
      </c>
    </row>
    <row r="131" spans="1:13" ht="20.100000000000001" customHeight="1" x14ac:dyDescent="0.15">
      <c r="A131" s="1" t="s">
        <v>16754</v>
      </c>
      <c r="B131" s="1" t="s">
        <v>17006</v>
      </c>
      <c r="C131" s="1" t="s">
        <v>17007</v>
      </c>
      <c r="D131" s="1" t="s">
        <v>50</v>
      </c>
      <c r="E131" s="1" t="s">
        <v>51</v>
      </c>
      <c r="F131" s="1" t="s">
        <v>51</v>
      </c>
      <c r="G131" s="1" t="s">
        <v>52</v>
      </c>
      <c r="H131" s="1" t="s">
        <v>739</v>
      </c>
      <c r="I131" s="1" t="s">
        <v>54</v>
      </c>
      <c r="J131" s="1" t="s">
        <v>6858</v>
      </c>
      <c r="K131" s="1" t="s">
        <v>17008</v>
      </c>
      <c r="L131" s="1"/>
      <c r="M131" s="20">
        <f t="shared" si="1"/>
        <v>1</v>
      </c>
    </row>
    <row r="132" spans="1:13" ht="20.100000000000001" customHeight="1" x14ac:dyDescent="0.15">
      <c r="A132" s="1" t="s">
        <v>16754</v>
      </c>
      <c r="B132" s="1" t="s">
        <v>17006</v>
      </c>
      <c r="C132" s="1" t="s">
        <v>17009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739</v>
      </c>
      <c r="I132" s="1" t="s">
        <v>54</v>
      </c>
      <c r="J132" s="1" t="s">
        <v>6858</v>
      </c>
      <c r="K132" s="1" t="s">
        <v>17010</v>
      </c>
      <c r="L132" s="1"/>
      <c r="M132" s="20">
        <f t="shared" si="1"/>
        <v>1</v>
      </c>
    </row>
    <row r="133" spans="1:13" ht="20.100000000000001" customHeight="1" x14ac:dyDescent="0.15">
      <c r="A133" s="1" t="s">
        <v>16754</v>
      </c>
      <c r="B133" s="1" t="s">
        <v>17006</v>
      </c>
      <c r="C133" s="1" t="s">
        <v>17011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739</v>
      </c>
      <c r="I133" s="1" t="s">
        <v>54</v>
      </c>
      <c r="J133" s="1" t="s">
        <v>6858</v>
      </c>
      <c r="K133" s="1" t="s">
        <v>17012</v>
      </c>
      <c r="L133" s="1"/>
      <c r="M133" s="20">
        <f t="shared" si="1"/>
        <v>1</v>
      </c>
    </row>
    <row r="134" spans="1:13" ht="20.100000000000001" customHeight="1" x14ac:dyDescent="0.15">
      <c r="A134" s="1" t="s">
        <v>16754</v>
      </c>
      <c r="B134" s="1" t="s">
        <v>17006</v>
      </c>
      <c r="C134" s="1" t="s">
        <v>17013</v>
      </c>
      <c r="D134" s="1" t="s">
        <v>78</v>
      </c>
      <c r="E134" s="1" t="s">
        <v>51</v>
      </c>
      <c r="F134" s="1" t="s">
        <v>51</v>
      </c>
      <c r="G134" s="1" t="s">
        <v>52</v>
      </c>
      <c r="H134" s="1" t="s">
        <v>739</v>
      </c>
      <c r="I134" s="1" t="s">
        <v>54</v>
      </c>
      <c r="J134" s="1" t="s">
        <v>6858</v>
      </c>
      <c r="K134" s="1" t="s">
        <v>17014</v>
      </c>
      <c r="L134" s="1"/>
      <c r="M134" s="20">
        <f t="shared" si="1"/>
        <v>1</v>
      </c>
    </row>
    <row r="135" spans="1:13" ht="20.100000000000001" customHeight="1" x14ac:dyDescent="0.15">
      <c r="A135" s="1" t="s">
        <v>16754</v>
      </c>
      <c r="B135" s="1" t="s">
        <v>17006</v>
      </c>
      <c r="C135" s="1" t="s">
        <v>17015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739</v>
      </c>
      <c r="I135" s="1" t="s">
        <v>54</v>
      </c>
      <c r="J135" s="1" t="s">
        <v>6858</v>
      </c>
      <c r="K135" s="1" t="s">
        <v>17016</v>
      </c>
      <c r="L135" s="1"/>
      <c r="M135" s="20">
        <f t="shared" si="1"/>
        <v>1</v>
      </c>
    </row>
    <row r="136" spans="1:13" ht="20.100000000000001" customHeight="1" x14ac:dyDescent="0.15">
      <c r="A136" s="1" t="s">
        <v>16754</v>
      </c>
      <c r="B136" s="1" t="s">
        <v>17006</v>
      </c>
      <c r="C136" s="1" t="s">
        <v>17017</v>
      </c>
      <c r="D136" s="1" t="s">
        <v>78</v>
      </c>
      <c r="E136" s="1" t="s">
        <v>51</v>
      </c>
      <c r="F136" s="1" t="s">
        <v>51</v>
      </c>
      <c r="G136" s="1" t="s">
        <v>52</v>
      </c>
      <c r="H136" s="1" t="s">
        <v>739</v>
      </c>
      <c r="I136" s="1" t="s">
        <v>54</v>
      </c>
      <c r="J136" s="1" t="s">
        <v>6858</v>
      </c>
      <c r="K136" s="1" t="s">
        <v>17018</v>
      </c>
      <c r="L136" s="1"/>
      <c r="M136" s="20">
        <f t="shared" ref="M136:M199" si="2">IF(F136="○",1,0)</f>
        <v>1</v>
      </c>
    </row>
    <row r="137" spans="1:13" ht="20.100000000000001" customHeight="1" x14ac:dyDescent="0.15">
      <c r="A137" s="1" t="s">
        <v>16754</v>
      </c>
      <c r="B137" s="1" t="s">
        <v>17006</v>
      </c>
      <c r="C137" s="1" t="s">
        <v>17019</v>
      </c>
      <c r="D137" s="1" t="s">
        <v>78</v>
      </c>
      <c r="E137" s="1" t="s">
        <v>51</v>
      </c>
      <c r="F137" s="1" t="s">
        <v>179</v>
      </c>
      <c r="G137" s="1" t="s">
        <v>82</v>
      </c>
      <c r="H137" s="1" t="s">
        <v>83</v>
      </c>
      <c r="I137" s="1" t="s">
        <v>84</v>
      </c>
      <c r="J137" s="1" t="s">
        <v>9120</v>
      </c>
      <c r="K137" s="1" t="s">
        <v>17020</v>
      </c>
      <c r="L137" s="1"/>
      <c r="M137" s="20">
        <f t="shared" si="2"/>
        <v>0</v>
      </c>
    </row>
    <row r="138" spans="1:13" ht="20.100000000000001" customHeight="1" x14ac:dyDescent="0.15">
      <c r="A138" s="1" t="s">
        <v>16754</v>
      </c>
      <c r="B138" s="1" t="s">
        <v>17006</v>
      </c>
      <c r="C138" s="1" t="s">
        <v>17021</v>
      </c>
      <c r="D138" s="1" t="s">
        <v>78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84</v>
      </c>
      <c r="J138" s="1" t="s">
        <v>122</v>
      </c>
      <c r="K138" s="1" t="s">
        <v>17022</v>
      </c>
      <c r="L138" s="1"/>
      <c r="M138" s="20">
        <f t="shared" si="2"/>
        <v>1</v>
      </c>
    </row>
    <row r="139" spans="1:13" ht="20.100000000000001" customHeight="1" x14ac:dyDescent="0.15">
      <c r="A139" s="1" t="s">
        <v>16754</v>
      </c>
      <c r="B139" s="1" t="s">
        <v>17006</v>
      </c>
      <c r="C139" s="1" t="s">
        <v>17023</v>
      </c>
      <c r="D139" s="1" t="s">
        <v>78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84</v>
      </c>
      <c r="J139" s="1" t="s">
        <v>122</v>
      </c>
      <c r="K139" s="1" t="s">
        <v>17024</v>
      </c>
      <c r="L139" s="1"/>
      <c r="M139" s="20">
        <f t="shared" si="2"/>
        <v>1</v>
      </c>
    </row>
    <row r="140" spans="1:13" ht="20.100000000000001" customHeight="1" x14ac:dyDescent="0.15">
      <c r="A140" s="1" t="s">
        <v>16754</v>
      </c>
      <c r="B140" s="1" t="s">
        <v>17025</v>
      </c>
      <c r="C140" s="1" t="s">
        <v>17026</v>
      </c>
      <c r="D140" s="1" t="s">
        <v>50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84</v>
      </c>
      <c r="J140" s="1" t="s">
        <v>122</v>
      </c>
      <c r="K140" s="1" t="s">
        <v>17027</v>
      </c>
      <c r="L140" s="1"/>
      <c r="M140" s="20">
        <f t="shared" si="2"/>
        <v>1</v>
      </c>
    </row>
    <row r="141" spans="1:13" ht="20.100000000000001" customHeight="1" x14ac:dyDescent="0.15">
      <c r="A141" s="1" t="s">
        <v>16754</v>
      </c>
      <c r="B141" s="1" t="s">
        <v>17025</v>
      </c>
      <c r="C141" s="1" t="s">
        <v>17028</v>
      </c>
      <c r="D141" s="1" t="s">
        <v>50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84</v>
      </c>
      <c r="J141" s="1" t="s">
        <v>122</v>
      </c>
      <c r="K141" s="1" t="s">
        <v>17029</v>
      </c>
      <c r="L141" s="1"/>
      <c r="M141" s="20">
        <f t="shared" si="2"/>
        <v>1</v>
      </c>
    </row>
    <row r="142" spans="1:13" ht="20.100000000000001" customHeight="1" x14ac:dyDescent="0.15">
      <c r="A142" s="1" t="s">
        <v>16754</v>
      </c>
      <c r="B142" s="1" t="s">
        <v>17025</v>
      </c>
      <c r="C142" s="1" t="s">
        <v>17030</v>
      </c>
      <c r="D142" s="1" t="s">
        <v>78</v>
      </c>
      <c r="E142" s="1" t="s">
        <v>51</v>
      </c>
      <c r="F142" s="1" t="s">
        <v>51</v>
      </c>
      <c r="G142" s="1" t="s">
        <v>52</v>
      </c>
      <c r="H142" s="1" t="s">
        <v>121</v>
      </c>
      <c r="I142" s="1" t="s">
        <v>84</v>
      </c>
      <c r="J142" s="1" t="s">
        <v>122</v>
      </c>
      <c r="K142" s="1" t="s">
        <v>17031</v>
      </c>
      <c r="L142" s="1"/>
      <c r="M142" s="20">
        <f t="shared" si="2"/>
        <v>1</v>
      </c>
    </row>
    <row r="143" spans="1:13" ht="20.100000000000001" customHeight="1" x14ac:dyDescent="0.15">
      <c r="A143" s="1" t="s">
        <v>16754</v>
      </c>
      <c r="B143" s="1" t="s">
        <v>17025</v>
      </c>
      <c r="C143" s="1" t="s">
        <v>17032</v>
      </c>
      <c r="D143" s="1" t="s">
        <v>78</v>
      </c>
      <c r="E143" s="1" t="s">
        <v>51</v>
      </c>
      <c r="F143" s="1" t="s">
        <v>81</v>
      </c>
      <c r="G143" s="1" t="s">
        <v>82</v>
      </c>
      <c r="H143" s="1" t="s">
        <v>2140</v>
      </c>
      <c r="I143" s="1" t="s">
        <v>447</v>
      </c>
      <c r="J143" s="1" t="s">
        <v>17033</v>
      </c>
      <c r="K143" s="1" t="s">
        <v>17034</v>
      </c>
      <c r="L143" s="1"/>
      <c r="M143" s="20">
        <f t="shared" si="2"/>
        <v>0</v>
      </c>
    </row>
    <row r="144" spans="1:13" ht="20.100000000000001" customHeight="1" x14ac:dyDescent="0.15">
      <c r="A144" s="1" t="s">
        <v>16754</v>
      </c>
      <c r="B144" s="1" t="s">
        <v>17025</v>
      </c>
      <c r="C144" s="1" t="s">
        <v>17035</v>
      </c>
      <c r="D144" s="1" t="s">
        <v>78</v>
      </c>
      <c r="E144" s="1" t="s">
        <v>51</v>
      </c>
      <c r="F144" s="1" t="s">
        <v>51</v>
      </c>
      <c r="G144" s="1" t="s">
        <v>52</v>
      </c>
      <c r="H144" s="1" t="s">
        <v>121</v>
      </c>
      <c r="I144" s="1" t="s">
        <v>84</v>
      </c>
      <c r="J144" s="1" t="s">
        <v>122</v>
      </c>
      <c r="K144" s="1" t="s">
        <v>17036</v>
      </c>
      <c r="L144" s="1"/>
      <c r="M144" s="20">
        <f t="shared" si="2"/>
        <v>1</v>
      </c>
    </row>
    <row r="145" spans="1:13" ht="20.100000000000001" customHeight="1" x14ac:dyDescent="0.15">
      <c r="A145" s="1" t="s">
        <v>16754</v>
      </c>
      <c r="B145" s="1" t="s">
        <v>17025</v>
      </c>
      <c r="C145" s="1" t="s">
        <v>17037</v>
      </c>
      <c r="D145" s="1" t="s">
        <v>78</v>
      </c>
      <c r="E145" s="1" t="s">
        <v>51</v>
      </c>
      <c r="F145" s="1" t="s">
        <v>51</v>
      </c>
      <c r="G145" s="1" t="s">
        <v>52</v>
      </c>
      <c r="H145" s="1" t="s">
        <v>121</v>
      </c>
      <c r="I145" s="1" t="s">
        <v>84</v>
      </c>
      <c r="J145" s="1" t="s">
        <v>122</v>
      </c>
      <c r="K145" s="1" t="s">
        <v>17038</v>
      </c>
      <c r="L145" s="1"/>
      <c r="M145" s="20">
        <f t="shared" si="2"/>
        <v>1</v>
      </c>
    </row>
    <row r="146" spans="1:13" ht="20.100000000000001" customHeight="1" x14ac:dyDescent="0.15">
      <c r="A146" s="1" t="s">
        <v>16754</v>
      </c>
      <c r="B146" s="1" t="s">
        <v>17025</v>
      </c>
      <c r="C146" s="1" t="s">
        <v>17039</v>
      </c>
      <c r="D146" s="1" t="s">
        <v>78</v>
      </c>
      <c r="E146" s="1" t="s">
        <v>51</v>
      </c>
      <c r="F146" s="1" t="s">
        <v>51</v>
      </c>
      <c r="G146" s="1" t="s">
        <v>52</v>
      </c>
      <c r="H146" s="1" t="s">
        <v>121</v>
      </c>
      <c r="I146" s="1" t="s">
        <v>84</v>
      </c>
      <c r="J146" s="1" t="s">
        <v>122</v>
      </c>
      <c r="K146" s="1" t="s">
        <v>17040</v>
      </c>
      <c r="L146" s="1"/>
      <c r="M146" s="20">
        <f t="shared" si="2"/>
        <v>1</v>
      </c>
    </row>
    <row r="147" spans="1:13" ht="20.100000000000001" customHeight="1" x14ac:dyDescent="0.15">
      <c r="A147" s="1" t="s">
        <v>16754</v>
      </c>
      <c r="B147" s="1" t="s">
        <v>17025</v>
      </c>
      <c r="C147" s="1" t="s">
        <v>17041</v>
      </c>
      <c r="D147" s="1" t="s">
        <v>78</v>
      </c>
      <c r="E147" s="1" t="s">
        <v>51</v>
      </c>
      <c r="F147" s="1" t="s">
        <v>81</v>
      </c>
      <c r="G147" s="1" t="s">
        <v>82</v>
      </c>
      <c r="H147" s="1" t="s">
        <v>4727</v>
      </c>
      <c r="I147" s="1" t="s">
        <v>447</v>
      </c>
      <c r="J147" s="1" t="s">
        <v>16761</v>
      </c>
      <c r="K147" s="1" t="s">
        <v>17042</v>
      </c>
      <c r="L147" s="1"/>
      <c r="M147" s="20">
        <f t="shared" si="2"/>
        <v>0</v>
      </c>
    </row>
    <row r="148" spans="1:13" ht="20.100000000000001" customHeight="1" x14ac:dyDescent="0.15">
      <c r="A148" s="1" t="s">
        <v>16754</v>
      </c>
      <c r="B148" s="1" t="s">
        <v>17025</v>
      </c>
      <c r="C148" s="1" t="s">
        <v>17043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121</v>
      </c>
      <c r="I148" s="1" t="s">
        <v>84</v>
      </c>
      <c r="J148" s="1" t="s">
        <v>122</v>
      </c>
      <c r="K148" s="1" t="s">
        <v>17044</v>
      </c>
      <c r="L148" s="1"/>
      <c r="M148" s="20">
        <f t="shared" si="2"/>
        <v>1</v>
      </c>
    </row>
    <row r="149" spans="1:13" ht="20.100000000000001" customHeight="1" x14ac:dyDescent="0.15">
      <c r="A149" s="1" t="s">
        <v>16754</v>
      </c>
      <c r="B149" s="1" t="s">
        <v>17025</v>
      </c>
      <c r="C149" s="1" t="s">
        <v>17045</v>
      </c>
      <c r="D149" s="1" t="s">
        <v>78</v>
      </c>
      <c r="E149" s="1" t="s">
        <v>51</v>
      </c>
      <c r="F149" s="1" t="s">
        <v>51</v>
      </c>
      <c r="G149" s="1" t="s">
        <v>52</v>
      </c>
      <c r="H149" s="1" t="s">
        <v>121</v>
      </c>
      <c r="I149" s="1" t="s">
        <v>84</v>
      </c>
      <c r="J149" s="1" t="s">
        <v>122</v>
      </c>
      <c r="K149" s="1" t="s">
        <v>17046</v>
      </c>
      <c r="L149" s="1"/>
      <c r="M149" s="20">
        <f t="shared" si="2"/>
        <v>1</v>
      </c>
    </row>
    <row r="150" spans="1:13" ht="20.100000000000001" customHeight="1" x14ac:dyDescent="0.15">
      <c r="A150" s="1" t="s">
        <v>16754</v>
      </c>
      <c r="B150" s="1" t="s">
        <v>17025</v>
      </c>
      <c r="C150" s="1" t="s">
        <v>17047</v>
      </c>
      <c r="D150" s="1" t="s">
        <v>78</v>
      </c>
      <c r="E150" s="1" t="s">
        <v>51</v>
      </c>
      <c r="F150" s="1" t="s">
        <v>51</v>
      </c>
      <c r="G150" s="1" t="s">
        <v>52</v>
      </c>
      <c r="H150" s="1" t="s">
        <v>121</v>
      </c>
      <c r="I150" s="1" t="s">
        <v>84</v>
      </c>
      <c r="J150" s="1" t="s">
        <v>122</v>
      </c>
      <c r="K150" s="1" t="s">
        <v>17048</v>
      </c>
      <c r="L150" s="1"/>
      <c r="M150" s="20">
        <f t="shared" si="2"/>
        <v>1</v>
      </c>
    </row>
    <row r="151" spans="1:13" ht="20.100000000000001" customHeight="1" x14ac:dyDescent="0.15">
      <c r="A151" s="1" t="s">
        <v>16754</v>
      </c>
      <c r="B151" s="1" t="s">
        <v>17025</v>
      </c>
      <c r="C151" s="1" t="s">
        <v>17049</v>
      </c>
      <c r="D151" s="1" t="s">
        <v>78</v>
      </c>
      <c r="E151" s="1" t="s">
        <v>51</v>
      </c>
      <c r="F151" s="1" t="s">
        <v>51</v>
      </c>
      <c r="G151" s="1" t="s">
        <v>52</v>
      </c>
      <c r="H151" s="1" t="s">
        <v>121</v>
      </c>
      <c r="I151" s="1" t="s">
        <v>84</v>
      </c>
      <c r="J151" s="1" t="s">
        <v>122</v>
      </c>
      <c r="K151" s="1" t="s">
        <v>17050</v>
      </c>
      <c r="L151" s="1"/>
      <c r="M151" s="20">
        <f t="shared" si="2"/>
        <v>1</v>
      </c>
    </row>
    <row r="152" spans="1:13" ht="20.100000000000001" customHeight="1" x14ac:dyDescent="0.15">
      <c r="A152" s="1" t="s">
        <v>16754</v>
      </c>
      <c r="B152" s="1" t="s">
        <v>17025</v>
      </c>
      <c r="C152" s="1" t="s">
        <v>17051</v>
      </c>
      <c r="D152" s="1" t="s">
        <v>78</v>
      </c>
      <c r="E152" s="1" t="s">
        <v>51</v>
      </c>
      <c r="F152" s="1" t="s">
        <v>51</v>
      </c>
      <c r="G152" s="1" t="s">
        <v>52</v>
      </c>
      <c r="H152" s="1" t="s">
        <v>121</v>
      </c>
      <c r="I152" s="1" t="s">
        <v>84</v>
      </c>
      <c r="J152" s="1" t="s">
        <v>122</v>
      </c>
      <c r="K152" s="1" t="s">
        <v>17052</v>
      </c>
      <c r="L152" s="1"/>
      <c r="M152" s="20">
        <f t="shared" si="2"/>
        <v>1</v>
      </c>
    </row>
    <row r="153" spans="1:13" ht="20.100000000000001" customHeight="1" x14ac:dyDescent="0.15">
      <c r="A153" s="1" t="s">
        <v>16754</v>
      </c>
      <c r="B153" s="1" t="s">
        <v>17025</v>
      </c>
      <c r="C153" s="1" t="s">
        <v>17053</v>
      </c>
      <c r="D153" s="1" t="s">
        <v>78</v>
      </c>
      <c r="E153" s="1" t="s">
        <v>51</v>
      </c>
      <c r="F153" s="1" t="s">
        <v>51</v>
      </c>
      <c r="G153" s="1" t="s">
        <v>52</v>
      </c>
      <c r="H153" s="1" t="s">
        <v>121</v>
      </c>
      <c r="I153" s="1" t="s">
        <v>84</v>
      </c>
      <c r="J153" s="1" t="s">
        <v>122</v>
      </c>
      <c r="K153" s="1" t="s">
        <v>17054</v>
      </c>
      <c r="L153" s="1"/>
      <c r="M153" s="20">
        <f t="shared" si="2"/>
        <v>1</v>
      </c>
    </row>
    <row r="154" spans="1:13" ht="20.100000000000001" customHeight="1" x14ac:dyDescent="0.15">
      <c r="A154" s="1" t="s">
        <v>16754</v>
      </c>
      <c r="B154" s="1" t="s">
        <v>17025</v>
      </c>
      <c r="C154" s="1" t="s">
        <v>17055</v>
      </c>
      <c r="D154" s="1" t="s">
        <v>78</v>
      </c>
      <c r="E154" s="1" t="s">
        <v>51</v>
      </c>
      <c r="F154" s="1" t="s">
        <v>51</v>
      </c>
      <c r="G154" s="1" t="s">
        <v>52</v>
      </c>
      <c r="H154" s="1" t="s">
        <v>121</v>
      </c>
      <c r="I154" s="1" t="s">
        <v>84</v>
      </c>
      <c r="J154" s="1" t="s">
        <v>122</v>
      </c>
      <c r="K154" s="1" t="s">
        <v>17056</v>
      </c>
      <c r="L154" s="1"/>
      <c r="M154" s="20">
        <f t="shared" si="2"/>
        <v>1</v>
      </c>
    </row>
    <row r="155" spans="1:13" ht="20.100000000000001" customHeight="1" x14ac:dyDescent="0.15">
      <c r="A155" s="1" t="s">
        <v>16754</v>
      </c>
      <c r="B155" s="1" t="s">
        <v>17025</v>
      </c>
      <c r="C155" s="1" t="s">
        <v>17057</v>
      </c>
      <c r="D155" s="1" t="s">
        <v>78</v>
      </c>
      <c r="E155" s="1" t="s">
        <v>51</v>
      </c>
      <c r="F155" s="1" t="s">
        <v>51</v>
      </c>
      <c r="G155" s="1" t="s">
        <v>52</v>
      </c>
      <c r="H155" s="1" t="s">
        <v>121</v>
      </c>
      <c r="I155" s="1" t="s">
        <v>84</v>
      </c>
      <c r="J155" s="1" t="s">
        <v>122</v>
      </c>
      <c r="K155" s="1" t="s">
        <v>17058</v>
      </c>
      <c r="L155" s="1"/>
      <c r="M155" s="20">
        <f t="shared" si="2"/>
        <v>1</v>
      </c>
    </row>
    <row r="156" spans="1:13" ht="20.100000000000001" customHeight="1" x14ac:dyDescent="0.15">
      <c r="A156" s="1" t="s">
        <v>16754</v>
      </c>
      <c r="B156" s="1" t="s">
        <v>17025</v>
      </c>
      <c r="C156" s="1" t="s">
        <v>17059</v>
      </c>
      <c r="D156" s="1" t="s">
        <v>78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84</v>
      </c>
      <c r="J156" s="1" t="s">
        <v>122</v>
      </c>
      <c r="K156" s="1" t="s">
        <v>17060</v>
      </c>
      <c r="L156" s="1"/>
      <c r="M156" s="20">
        <f t="shared" si="2"/>
        <v>1</v>
      </c>
    </row>
    <row r="157" spans="1:13" ht="20.100000000000001" customHeight="1" x14ac:dyDescent="0.15">
      <c r="A157" s="1" t="s">
        <v>16754</v>
      </c>
      <c r="B157" s="1" t="s">
        <v>17025</v>
      </c>
      <c r="C157" s="1" t="s">
        <v>17061</v>
      </c>
      <c r="D157" s="1" t="s">
        <v>78</v>
      </c>
      <c r="E157" s="1" t="s">
        <v>51</v>
      </c>
      <c r="F157" s="1" t="s">
        <v>51</v>
      </c>
      <c r="G157" s="1" t="s">
        <v>52</v>
      </c>
      <c r="H157" s="1" t="s">
        <v>121</v>
      </c>
      <c r="I157" s="1" t="s">
        <v>84</v>
      </c>
      <c r="J157" s="1" t="s">
        <v>122</v>
      </c>
      <c r="K157" s="1" t="s">
        <v>17062</v>
      </c>
      <c r="L157" s="1"/>
      <c r="M157" s="20">
        <f t="shared" si="2"/>
        <v>1</v>
      </c>
    </row>
    <row r="158" spans="1:13" ht="20.100000000000001" customHeight="1" x14ac:dyDescent="0.15">
      <c r="A158" s="1" t="s">
        <v>16754</v>
      </c>
      <c r="B158" s="1" t="s">
        <v>17025</v>
      </c>
      <c r="C158" s="1" t="s">
        <v>17063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121</v>
      </c>
      <c r="I158" s="1" t="s">
        <v>84</v>
      </c>
      <c r="J158" s="1" t="s">
        <v>122</v>
      </c>
      <c r="K158" s="1" t="s">
        <v>17064</v>
      </c>
      <c r="L158" s="1"/>
      <c r="M158" s="20">
        <f t="shared" si="2"/>
        <v>1</v>
      </c>
    </row>
    <row r="159" spans="1:13" ht="20.100000000000001" customHeight="1" x14ac:dyDescent="0.15">
      <c r="A159" s="1" t="s">
        <v>16754</v>
      </c>
      <c r="B159" s="1" t="s">
        <v>17025</v>
      </c>
      <c r="C159" s="1" t="s">
        <v>17065</v>
      </c>
      <c r="D159" s="1" t="s">
        <v>78</v>
      </c>
      <c r="E159" s="1" t="s">
        <v>51</v>
      </c>
      <c r="F159" s="1" t="s">
        <v>179</v>
      </c>
      <c r="G159" s="1" t="s">
        <v>82</v>
      </c>
      <c r="H159" s="1" t="s">
        <v>83</v>
      </c>
      <c r="I159" s="1" t="s">
        <v>84</v>
      </c>
      <c r="J159" s="1" t="s">
        <v>9120</v>
      </c>
      <c r="K159" s="1" t="s">
        <v>17066</v>
      </c>
      <c r="L159" s="1"/>
      <c r="M159" s="20">
        <f t="shared" si="2"/>
        <v>0</v>
      </c>
    </row>
    <row r="160" spans="1:13" ht="20.100000000000001" customHeight="1" x14ac:dyDescent="0.15">
      <c r="A160" s="1" t="s">
        <v>16754</v>
      </c>
      <c r="B160" s="1" t="s">
        <v>17025</v>
      </c>
      <c r="C160" s="1" t="s">
        <v>17067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84</v>
      </c>
      <c r="J160" s="1" t="s">
        <v>122</v>
      </c>
      <c r="K160" s="1" t="s">
        <v>17068</v>
      </c>
      <c r="L160" s="1"/>
      <c r="M160" s="20">
        <f t="shared" si="2"/>
        <v>1</v>
      </c>
    </row>
    <row r="161" spans="1:13" ht="20.100000000000001" customHeight="1" x14ac:dyDescent="0.15">
      <c r="A161" s="1" t="s">
        <v>16754</v>
      </c>
      <c r="B161" s="1" t="s">
        <v>17025</v>
      </c>
      <c r="C161" s="1" t="s">
        <v>17069</v>
      </c>
      <c r="D161" s="1" t="s">
        <v>78</v>
      </c>
      <c r="E161" s="1" t="s">
        <v>51</v>
      </c>
      <c r="F161" s="1" t="s">
        <v>51</v>
      </c>
      <c r="G161" s="1" t="s">
        <v>52</v>
      </c>
      <c r="H161" s="1" t="s">
        <v>121</v>
      </c>
      <c r="I161" s="1" t="s">
        <v>84</v>
      </c>
      <c r="J161" s="1" t="s">
        <v>122</v>
      </c>
      <c r="K161" s="1" t="s">
        <v>17070</v>
      </c>
      <c r="L161" s="1"/>
      <c r="M161" s="20">
        <f t="shared" si="2"/>
        <v>1</v>
      </c>
    </row>
    <row r="162" spans="1:13" ht="20.100000000000001" customHeight="1" x14ac:dyDescent="0.15">
      <c r="A162" s="1" t="s">
        <v>16754</v>
      </c>
      <c r="B162" s="1" t="s">
        <v>17025</v>
      </c>
      <c r="C162" s="1" t="s">
        <v>17071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121</v>
      </c>
      <c r="I162" s="1" t="s">
        <v>84</v>
      </c>
      <c r="J162" s="1" t="s">
        <v>122</v>
      </c>
      <c r="K162" s="1" t="s">
        <v>17072</v>
      </c>
      <c r="L162" s="1"/>
      <c r="M162" s="20">
        <f t="shared" si="2"/>
        <v>1</v>
      </c>
    </row>
    <row r="163" spans="1:13" ht="20.100000000000001" customHeight="1" x14ac:dyDescent="0.15">
      <c r="A163" s="1" t="s">
        <v>16754</v>
      </c>
      <c r="B163" s="1" t="s">
        <v>17025</v>
      </c>
      <c r="C163" s="1" t="s">
        <v>17073</v>
      </c>
      <c r="D163" s="1" t="s">
        <v>78</v>
      </c>
      <c r="E163" s="1" t="s">
        <v>51</v>
      </c>
      <c r="F163" s="1" t="s">
        <v>51</v>
      </c>
      <c r="G163" s="1" t="s">
        <v>52</v>
      </c>
      <c r="H163" s="1" t="s">
        <v>121</v>
      </c>
      <c r="I163" s="1" t="s">
        <v>84</v>
      </c>
      <c r="J163" s="1" t="s">
        <v>122</v>
      </c>
      <c r="K163" s="1" t="s">
        <v>17074</v>
      </c>
      <c r="L163" s="1"/>
      <c r="M163" s="20">
        <f t="shared" si="2"/>
        <v>1</v>
      </c>
    </row>
    <row r="164" spans="1:13" ht="20.100000000000001" customHeight="1" x14ac:dyDescent="0.15">
      <c r="A164" s="1" t="s">
        <v>16754</v>
      </c>
      <c r="B164" s="1" t="s">
        <v>17025</v>
      </c>
      <c r="C164" s="1" t="s">
        <v>17075</v>
      </c>
      <c r="D164" s="1" t="s">
        <v>78</v>
      </c>
      <c r="E164" s="1" t="s">
        <v>51</v>
      </c>
      <c r="F164" s="1" t="s">
        <v>51</v>
      </c>
      <c r="G164" s="1" t="s">
        <v>52</v>
      </c>
      <c r="H164" s="1" t="s">
        <v>121</v>
      </c>
      <c r="I164" s="1" t="s">
        <v>84</v>
      </c>
      <c r="J164" s="1" t="s">
        <v>122</v>
      </c>
      <c r="K164" s="1" t="s">
        <v>17076</v>
      </c>
      <c r="L164" s="1"/>
      <c r="M164" s="20">
        <f t="shared" si="2"/>
        <v>1</v>
      </c>
    </row>
    <row r="165" spans="1:13" ht="20.100000000000001" customHeight="1" x14ac:dyDescent="0.15">
      <c r="A165" s="1" t="s">
        <v>16754</v>
      </c>
      <c r="B165" s="1" t="s">
        <v>17025</v>
      </c>
      <c r="C165" s="1" t="s">
        <v>17077</v>
      </c>
      <c r="D165" s="1" t="s">
        <v>78</v>
      </c>
      <c r="E165" s="1" t="s">
        <v>51</v>
      </c>
      <c r="F165" s="1" t="s">
        <v>51</v>
      </c>
      <c r="G165" s="1" t="s">
        <v>52</v>
      </c>
      <c r="H165" s="1" t="s">
        <v>121</v>
      </c>
      <c r="I165" s="1" t="s">
        <v>84</v>
      </c>
      <c r="J165" s="1" t="s">
        <v>122</v>
      </c>
      <c r="K165" s="1" t="s">
        <v>17078</v>
      </c>
      <c r="L165" s="1"/>
      <c r="M165" s="20">
        <f t="shared" si="2"/>
        <v>1</v>
      </c>
    </row>
    <row r="166" spans="1:13" ht="20.100000000000001" customHeight="1" x14ac:dyDescent="0.15">
      <c r="A166" s="1" t="s">
        <v>16754</v>
      </c>
      <c r="B166" s="1" t="s">
        <v>17025</v>
      </c>
      <c r="C166" s="1" t="s">
        <v>17079</v>
      </c>
      <c r="D166" s="1" t="s">
        <v>78</v>
      </c>
      <c r="E166" s="1" t="s">
        <v>51</v>
      </c>
      <c r="F166" s="1" t="s">
        <v>51</v>
      </c>
      <c r="G166" s="1" t="s">
        <v>52</v>
      </c>
      <c r="H166" s="1" t="s">
        <v>121</v>
      </c>
      <c r="I166" s="1" t="s">
        <v>84</v>
      </c>
      <c r="J166" s="1" t="s">
        <v>122</v>
      </c>
      <c r="K166" s="1" t="s">
        <v>17080</v>
      </c>
      <c r="L166" s="1"/>
      <c r="M166" s="20">
        <f t="shared" si="2"/>
        <v>1</v>
      </c>
    </row>
    <row r="167" spans="1:13" ht="20.100000000000001" customHeight="1" x14ac:dyDescent="0.15">
      <c r="A167" s="1" t="s">
        <v>16754</v>
      </c>
      <c r="B167" s="1" t="s">
        <v>17081</v>
      </c>
      <c r="C167" s="1" t="s">
        <v>17082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739</v>
      </c>
      <c r="I167" s="1" t="s">
        <v>54</v>
      </c>
      <c r="J167" s="1" t="s">
        <v>6858</v>
      </c>
      <c r="K167" s="1" t="s">
        <v>17083</v>
      </c>
      <c r="L167" s="1"/>
      <c r="M167" s="20">
        <f t="shared" si="2"/>
        <v>1</v>
      </c>
    </row>
    <row r="168" spans="1:13" ht="20.100000000000001" customHeight="1" x14ac:dyDescent="0.15">
      <c r="A168" s="1" t="s">
        <v>16754</v>
      </c>
      <c r="B168" s="1" t="s">
        <v>17081</v>
      </c>
      <c r="C168" s="1" t="s">
        <v>17084</v>
      </c>
      <c r="D168" s="1" t="s">
        <v>50</v>
      </c>
      <c r="E168" s="1" t="s">
        <v>51</v>
      </c>
      <c r="F168" s="1" t="s">
        <v>51</v>
      </c>
      <c r="G168" s="1" t="s">
        <v>52</v>
      </c>
      <c r="H168" s="1" t="s">
        <v>739</v>
      </c>
      <c r="I168" s="1" t="s">
        <v>54</v>
      </c>
      <c r="J168" s="1" t="s">
        <v>6858</v>
      </c>
      <c r="K168" s="1" t="s">
        <v>17085</v>
      </c>
      <c r="L168" s="1"/>
      <c r="M168" s="20">
        <f t="shared" si="2"/>
        <v>1</v>
      </c>
    </row>
    <row r="169" spans="1:13" ht="20.100000000000001" customHeight="1" x14ac:dyDescent="0.15">
      <c r="A169" s="1" t="s">
        <v>16754</v>
      </c>
      <c r="B169" s="1" t="s">
        <v>17081</v>
      </c>
      <c r="C169" s="1" t="s">
        <v>17086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739</v>
      </c>
      <c r="I169" s="1" t="s">
        <v>54</v>
      </c>
      <c r="J169" s="1" t="s">
        <v>6858</v>
      </c>
      <c r="K169" s="1" t="s">
        <v>17087</v>
      </c>
      <c r="L169" s="1"/>
      <c r="M169" s="20">
        <f t="shared" si="2"/>
        <v>1</v>
      </c>
    </row>
    <row r="170" spans="1:13" ht="20.100000000000001" customHeight="1" x14ac:dyDescent="0.15">
      <c r="A170" s="1" t="s">
        <v>16754</v>
      </c>
      <c r="B170" s="1" t="s">
        <v>17081</v>
      </c>
      <c r="C170" s="1" t="s">
        <v>17088</v>
      </c>
      <c r="D170" s="1" t="s">
        <v>78</v>
      </c>
      <c r="E170" s="1" t="s">
        <v>51</v>
      </c>
      <c r="F170" s="1" t="s">
        <v>51</v>
      </c>
      <c r="G170" s="1" t="s">
        <v>52</v>
      </c>
      <c r="H170" s="1" t="s">
        <v>739</v>
      </c>
      <c r="I170" s="1" t="s">
        <v>54</v>
      </c>
      <c r="J170" s="1" t="s">
        <v>6858</v>
      </c>
      <c r="K170" s="1" t="s">
        <v>17089</v>
      </c>
      <c r="L170" s="1"/>
      <c r="M170" s="20">
        <f t="shared" si="2"/>
        <v>1</v>
      </c>
    </row>
    <row r="171" spans="1:13" ht="20.100000000000001" customHeight="1" x14ac:dyDescent="0.15">
      <c r="A171" s="1" t="s">
        <v>16754</v>
      </c>
      <c r="B171" s="1" t="s">
        <v>17081</v>
      </c>
      <c r="C171" s="1" t="s">
        <v>17090</v>
      </c>
      <c r="D171" s="1" t="s">
        <v>78</v>
      </c>
      <c r="E171" s="1" t="s">
        <v>51</v>
      </c>
      <c r="F171" s="1" t="s">
        <v>179</v>
      </c>
      <c r="G171" s="1" t="s">
        <v>82</v>
      </c>
      <c r="H171" s="1" t="s">
        <v>4727</v>
      </c>
      <c r="I171" s="1" t="s">
        <v>447</v>
      </c>
      <c r="J171" s="1" t="s">
        <v>16761</v>
      </c>
      <c r="K171" s="1" t="s">
        <v>17091</v>
      </c>
      <c r="L171" s="1"/>
      <c r="M171" s="20">
        <f t="shared" si="2"/>
        <v>0</v>
      </c>
    </row>
    <row r="172" spans="1:13" ht="20.100000000000001" customHeight="1" x14ac:dyDescent="0.15">
      <c r="A172" s="1" t="s">
        <v>16754</v>
      </c>
      <c r="B172" s="1" t="s">
        <v>17081</v>
      </c>
      <c r="C172" s="1" t="s">
        <v>17092</v>
      </c>
      <c r="D172" s="1" t="s">
        <v>78</v>
      </c>
      <c r="E172" s="1" t="s">
        <v>51</v>
      </c>
      <c r="F172" s="1" t="s">
        <v>51</v>
      </c>
      <c r="G172" s="1" t="s">
        <v>52</v>
      </c>
      <c r="H172" s="1" t="s">
        <v>739</v>
      </c>
      <c r="I172" s="1" t="s">
        <v>54</v>
      </c>
      <c r="J172" s="1" t="s">
        <v>6858</v>
      </c>
      <c r="K172" s="1" t="s">
        <v>17093</v>
      </c>
      <c r="L172" s="1"/>
      <c r="M172" s="20">
        <f t="shared" si="2"/>
        <v>1</v>
      </c>
    </row>
    <row r="173" spans="1:13" ht="20.100000000000001" customHeight="1" x14ac:dyDescent="0.15">
      <c r="A173" s="1" t="s">
        <v>16754</v>
      </c>
      <c r="B173" s="1" t="s">
        <v>17081</v>
      </c>
      <c r="C173" s="1" t="s">
        <v>17094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739</v>
      </c>
      <c r="I173" s="1" t="s">
        <v>54</v>
      </c>
      <c r="J173" s="1" t="s">
        <v>6858</v>
      </c>
      <c r="K173" s="1" t="s">
        <v>17095</v>
      </c>
      <c r="L173" s="1"/>
      <c r="M173" s="20">
        <f t="shared" si="2"/>
        <v>1</v>
      </c>
    </row>
    <row r="174" spans="1:13" ht="20.100000000000001" customHeight="1" x14ac:dyDescent="0.15">
      <c r="A174" s="1" t="s">
        <v>16754</v>
      </c>
      <c r="B174" s="1" t="s">
        <v>17081</v>
      </c>
      <c r="C174" s="1" t="s">
        <v>17096</v>
      </c>
      <c r="D174" s="1" t="s">
        <v>78</v>
      </c>
      <c r="E174" s="1" t="s">
        <v>51</v>
      </c>
      <c r="F174" s="1" t="s">
        <v>51</v>
      </c>
      <c r="G174" s="1" t="s">
        <v>52</v>
      </c>
      <c r="H174" s="1" t="s">
        <v>739</v>
      </c>
      <c r="I174" s="1" t="s">
        <v>54</v>
      </c>
      <c r="J174" s="1" t="s">
        <v>6858</v>
      </c>
      <c r="K174" s="1" t="s">
        <v>17097</v>
      </c>
      <c r="L174" s="1"/>
      <c r="M174" s="20">
        <f t="shared" si="2"/>
        <v>1</v>
      </c>
    </row>
    <row r="175" spans="1:13" ht="20.100000000000001" customHeight="1" x14ac:dyDescent="0.15">
      <c r="A175" s="1" t="s">
        <v>16754</v>
      </c>
      <c r="B175" s="1" t="s">
        <v>17081</v>
      </c>
      <c r="C175" s="1" t="s">
        <v>17098</v>
      </c>
      <c r="D175" s="1" t="s">
        <v>78</v>
      </c>
      <c r="E175" s="1" t="s">
        <v>51</v>
      </c>
      <c r="F175" s="1" t="s">
        <v>51</v>
      </c>
      <c r="G175" s="1" t="s">
        <v>52</v>
      </c>
      <c r="H175" s="1" t="s">
        <v>739</v>
      </c>
      <c r="I175" s="1" t="s">
        <v>54</v>
      </c>
      <c r="J175" s="1" t="s">
        <v>6858</v>
      </c>
      <c r="K175" s="1" t="s">
        <v>17099</v>
      </c>
      <c r="L175" s="1"/>
      <c r="M175" s="20">
        <f t="shared" si="2"/>
        <v>1</v>
      </c>
    </row>
    <row r="176" spans="1:13" ht="20.100000000000001" customHeight="1" x14ac:dyDescent="0.15">
      <c r="A176" s="1" t="s">
        <v>16754</v>
      </c>
      <c r="B176" s="1" t="s">
        <v>17081</v>
      </c>
      <c r="C176" s="1" t="s">
        <v>17100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739</v>
      </c>
      <c r="I176" s="1" t="s">
        <v>54</v>
      </c>
      <c r="J176" s="1" t="s">
        <v>6858</v>
      </c>
      <c r="K176" s="1" t="s">
        <v>17101</v>
      </c>
      <c r="L176" s="1"/>
      <c r="M176" s="20">
        <f t="shared" si="2"/>
        <v>1</v>
      </c>
    </row>
    <row r="177" spans="1:13" ht="20.100000000000001" customHeight="1" x14ac:dyDescent="0.15">
      <c r="A177" s="1" t="s">
        <v>16754</v>
      </c>
      <c r="B177" s="1" t="s">
        <v>17102</v>
      </c>
      <c r="C177" s="1" t="s">
        <v>17103</v>
      </c>
      <c r="D177" s="1" t="s">
        <v>50</v>
      </c>
      <c r="E177" s="1" t="s">
        <v>51</v>
      </c>
      <c r="F177" s="1" t="s">
        <v>51</v>
      </c>
      <c r="G177" s="1" t="s">
        <v>52</v>
      </c>
      <c r="H177" s="1" t="s">
        <v>121</v>
      </c>
      <c r="I177" s="1" t="s">
        <v>84</v>
      </c>
      <c r="J177" s="1" t="s">
        <v>122</v>
      </c>
      <c r="K177" s="1" t="s">
        <v>17104</v>
      </c>
      <c r="L177" s="1"/>
      <c r="M177" s="20">
        <f t="shared" si="2"/>
        <v>1</v>
      </c>
    </row>
    <row r="178" spans="1:13" ht="20.100000000000001" customHeight="1" x14ac:dyDescent="0.15">
      <c r="A178" s="1" t="s">
        <v>16754</v>
      </c>
      <c r="B178" s="1" t="s">
        <v>17102</v>
      </c>
      <c r="C178" s="1" t="s">
        <v>17105</v>
      </c>
      <c r="D178" s="1" t="s">
        <v>50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84</v>
      </c>
      <c r="J178" s="1" t="s">
        <v>122</v>
      </c>
      <c r="K178" s="1" t="s">
        <v>17106</v>
      </c>
      <c r="L178" s="1"/>
      <c r="M178" s="20">
        <f t="shared" si="2"/>
        <v>1</v>
      </c>
    </row>
    <row r="179" spans="1:13" ht="20.100000000000001" customHeight="1" x14ac:dyDescent="0.15">
      <c r="A179" s="1" t="s">
        <v>16754</v>
      </c>
      <c r="B179" s="1" t="s">
        <v>17102</v>
      </c>
      <c r="C179" s="1" t="s">
        <v>17107</v>
      </c>
      <c r="D179" s="1" t="s">
        <v>50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84</v>
      </c>
      <c r="J179" s="1" t="s">
        <v>122</v>
      </c>
      <c r="K179" s="1" t="s">
        <v>17108</v>
      </c>
      <c r="L179" s="1"/>
      <c r="M179" s="20">
        <f t="shared" si="2"/>
        <v>1</v>
      </c>
    </row>
    <row r="180" spans="1:13" ht="20.100000000000001" customHeight="1" x14ac:dyDescent="0.15">
      <c r="A180" s="1" t="s">
        <v>16754</v>
      </c>
      <c r="B180" s="1" t="s">
        <v>17102</v>
      </c>
      <c r="C180" s="1" t="s">
        <v>17109</v>
      </c>
      <c r="D180" s="1" t="s">
        <v>50</v>
      </c>
      <c r="E180" s="1" t="s">
        <v>51</v>
      </c>
      <c r="F180" s="1" t="s">
        <v>51</v>
      </c>
      <c r="G180" s="1" t="s">
        <v>52</v>
      </c>
      <c r="H180" s="1" t="s">
        <v>121</v>
      </c>
      <c r="I180" s="1" t="s">
        <v>84</v>
      </c>
      <c r="J180" s="1" t="s">
        <v>122</v>
      </c>
      <c r="K180" s="1" t="s">
        <v>17110</v>
      </c>
      <c r="L180" s="1"/>
      <c r="M180" s="20">
        <f t="shared" si="2"/>
        <v>1</v>
      </c>
    </row>
    <row r="181" spans="1:13" ht="20.100000000000001" customHeight="1" x14ac:dyDescent="0.15">
      <c r="A181" s="1" t="s">
        <v>16754</v>
      </c>
      <c r="B181" s="1" t="s">
        <v>17102</v>
      </c>
      <c r="C181" s="1" t="s">
        <v>17111</v>
      </c>
      <c r="D181" s="1" t="s">
        <v>50</v>
      </c>
      <c r="E181" s="1" t="s">
        <v>51</v>
      </c>
      <c r="F181" s="1" t="s">
        <v>51</v>
      </c>
      <c r="G181" s="1" t="s">
        <v>52</v>
      </c>
      <c r="H181" s="1" t="s">
        <v>121</v>
      </c>
      <c r="I181" s="1" t="s">
        <v>84</v>
      </c>
      <c r="J181" s="1" t="s">
        <v>122</v>
      </c>
      <c r="K181" s="1" t="s">
        <v>17112</v>
      </c>
      <c r="L181" s="1"/>
      <c r="M181" s="20">
        <f t="shared" si="2"/>
        <v>1</v>
      </c>
    </row>
    <row r="182" spans="1:13" ht="20.100000000000001" customHeight="1" x14ac:dyDescent="0.15">
      <c r="A182" s="1" t="s">
        <v>16754</v>
      </c>
      <c r="B182" s="1" t="s">
        <v>17102</v>
      </c>
      <c r="C182" s="1" t="s">
        <v>17113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121</v>
      </c>
      <c r="I182" s="1" t="s">
        <v>84</v>
      </c>
      <c r="J182" s="1" t="s">
        <v>122</v>
      </c>
      <c r="K182" s="1" t="s">
        <v>17114</v>
      </c>
      <c r="L182" s="1"/>
      <c r="M182" s="20">
        <f t="shared" si="2"/>
        <v>1</v>
      </c>
    </row>
    <row r="183" spans="1:13" ht="20.100000000000001" customHeight="1" x14ac:dyDescent="0.15">
      <c r="A183" s="1" t="s">
        <v>16754</v>
      </c>
      <c r="B183" s="1" t="s">
        <v>17102</v>
      </c>
      <c r="C183" s="1" t="s">
        <v>17115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121</v>
      </c>
      <c r="I183" s="1" t="s">
        <v>84</v>
      </c>
      <c r="J183" s="1" t="s">
        <v>122</v>
      </c>
      <c r="K183" s="1" t="s">
        <v>17116</v>
      </c>
      <c r="L183" s="1"/>
      <c r="M183" s="20">
        <f t="shared" si="2"/>
        <v>1</v>
      </c>
    </row>
    <row r="184" spans="1:13" ht="20.100000000000001" customHeight="1" x14ac:dyDescent="0.15">
      <c r="A184" s="1" t="s">
        <v>16754</v>
      </c>
      <c r="B184" s="1" t="s">
        <v>17102</v>
      </c>
      <c r="C184" s="1" t="s">
        <v>17117</v>
      </c>
      <c r="D184" s="1" t="s">
        <v>50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84</v>
      </c>
      <c r="J184" s="1" t="s">
        <v>122</v>
      </c>
      <c r="K184" s="1" t="s">
        <v>17118</v>
      </c>
      <c r="L184" s="1"/>
      <c r="M184" s="20">
        <f t="shared" si="2"/>
        <v>1</v>
      </c>
    </row>
    <row r="185" spans="1:13" ht="20.100000000000001" customHeight="1" x14ac:dyDescent="0.15">
      <c r="A185" s="1" t="s">
        <v>16754</v>
      </c>
      <c r="B185" s="1" t="s">
        <v>17102</v>
      </c>
      <c r="C185" s="1" t="s">
        <v>17119</v>
      </c>
      <c r="D185" s="1" t="s">
        <v>50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84</v>
      </c>
      <c r="J185" s="1" t="s">
        <v>122</v>
      </c>
      <c r="K185" s="1" t="s">
        <v>17120</v>
      </c>
      <c r="L185" s="1"/>
      <c r="M185" s="20">
        <f t="shared" si="2"/>
        <v>1</v>
      </c>
    </row>
    <row r="186" spans="1:13" ht="20.100000000000001" customHeight="1" x14ac:dyDescent="0.15">
      <c r="A186" s="1" t="s">
        <v>16754</v>
      </c>
      <c r="B186" s="1" t="s">
        <v>17102</v>
      </c>
      <c r="C186" s="1" t="s">
        <v>17121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84</v>
      </c>
      <c r="J186" s="1" t="s">
        <v>122</v>
      </c>
      <c r="K186" s="1" t="s">
        <v>17122</v>
      </c>
      <c r="L186" s="1"/>
      <c r="M186" s="20">
        <f t="shared" si="2"/>
        <v>1</v>
      </c>
    </row>
    <row r="187" spans="1:13" ht="20.100000000000001" customHeight="1" x14ac:dyDescent="0.15">
      <c r="A187" s="1" t="s">
        <v>16754</v>
      </c>
      <c r="B187" s="1" t="s">
        <v>17102</v>
      </c>
      <c r="C187" s="1" t="s">
        <v>17123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84</v>
      </c>
      <c r="J187" s="1" t="s">
        <v>122</v>
      </c>
      <c r="K187" s="1" t="s">
        <v>17124</v>
      </c>
      <c r="L187" s="1"/>
      <c r="M187" s="20">
        <f t="shared" si="2"/>
        <v>1</v>
      </c>
    </row>
    <row r="188" spans="1:13" ht="20.100000000000001" customHeight="1" x14ac:dyDescent="0.15">
      <c r="A188" s="1" t="s">
        <v>16754</v>
      </c>
      <c r="B188" s="1" t="s">
        <v>17102</v>
      </c>
      <c r="C188" s="1" t="s">
        <v>17125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121</v>
      </c>
      <c r="I188" s="1" t="s">
        <v>84</v>
      </c>
      <c r="J188" s="1" t="s">
        <v>122</v>
      </c>
      <c r="K188" s="1" t="s">
        <v>17126</v>
      </c>
      <c r="L188" s="1"/>
      <c r="M188" s="20">
        <f t="shared" si="2"/>
        <v>1</v>
      </c>
    </row>
    <row r="189" spans="1:13" ht="20.100000000000001" customHeight="1" x14ac:dyDescent="0.15">
      <c r="A189" s="1" t="s">
        <v>16754</v>
      </c>
      <c r="B189" s="1" t="s">
        <v>17102</v>
      </c>
      <c r="C189" s="1" t="s">
        <v>17127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84</v>
      </c>
      <c r="J189" s="1" t="s">
        <v>122</v>
      </c>
      <c r="K189" s="1" t="s">
        <v>17128</v>
      </c>
      <c r="L189" s="1"/>
      <c r="M189" s="20">
        <f t="shared" si="2"/>
        <v>1</v>
      </c>
    </row>
    <row r="190" spans="1:13" ht="20.100000000000001" customHeight="1" x14ac:dyDescent="0.15">
      <c r="A190" s="1" t="s">
        <v>16754</v>
      </c>
      <c r="B190" s="1" t="s">
        <v>17102</v>
      </c>
      <c r="C190" s="1" t="s">
        <v>17129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122</v>
      </c>
      <c r="K190" s="1" t="s">
        <v>17130</v>
      </c>
      <c r="L190" s="1"/>
      <c r="M190" s="20">
        <f t="shared" si="2"/>
        <v>1</v>
      </c>
    </row>
    <row r="191" spans="1:13" ht="20.100000000000001" customHeight="1" x14ac:dyDescent="0.15">
      <c r="A191" s="1" t="s">
        <v>16754</v>
      </c>
      <c r="B191" s="1" t="s">
        <v>17102</v>
      </c>
      <c r="C191" s="1" t="s">
        <v>17131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121</v>
      </c>
      <c r="I191" s="1" t="s">
        <v>84</v>
      </c>
      <c r="J191" s="1" t="s">
        <v>122</v>
      </c>
      <c r="K191" s="1" t="s">
        <v>17132</v>
      </c>
      <c r="L191" s="1"/>
      <c r="M191" s="20">
        <f t="shared" si="2"/>
        <v>1</v>
      </c>
    </row>
    <row r="192" spans="1:13" ht="20.100000000000001" customHeight="1" x14ac:dyDescent="0.15">
      <c r="A192" s="1" t="s">
        <v>16754</v>
      </c>
      <c r="B192" s="1" t="s">
        <v>17102</v>
      </c>
      <c r="C192" s="1" t="s">
        <v>17133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121</v>
      </c>
      <c r="I192" s="1" t="s">
        <v>84</v>
      </c>
      <c r="J192" s="1" t="s">
        <v>122</v>
      </c>
      <c r="K192" s="1" t="s">
        <v>17134</v>
      </c>
      <c r="L192" s="1"/>
      <c r="M192" s="20">
        <f t="shared" si="2"/>
        <v>1</v>
      </c>
    </row>
    <row r="193" spans="1:13" ht="20.100000000000001" customHeight="1" x14ac:dyDescent="0.15">
      <c r="A193" s="1" t="s">
        <v>16754</v>
      </c>
      <c r="B193" s="1" t="s">
        <v>17102</v>
      </c>
      <c r="C193" s="1" t="s">
        <v>17135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121</v>
      </c>
      <c r="I193" s="1" t="s">
        <v>84</v>
      </c>
      <c r="J193" s="1" t="s">
        <v>122</v>
      </c>
      <c r="K193" s="1" t="s">
        <v>17136</v>
      </c>
      <c r="L193" s="1"/>
      <c r="M193" s="20">
        <f t="shared" si="2"/>
        <v>1</v>
      </c>
    </row>
    <row r="194" spans="1:13" ht="20.100000000000001" customHeight="1" x14ac:dyDescent="0.15">
      <c r="A194" s="1" t="s">
        <v>16754</v>
      </c>
      <c r="B194" s="1" t="s">
        <v>17137</v>
      </c>
      <c r="C194" s="1" t="s">
        <v>17138</v>
      </c>
      <c r="D194" s="1" t="s">
        <v>50</v>
      </c>
      <c r="E194" s="1" t="s">
        <v>51</v>
      </c>
      <c r="F194" s="1" t="s">
        <v>51</v>
      </c>
      <c r="G194" s="1" t="s">
        <v>82</v>
      </c>
      <c r="H194" s="1" t="s">
        <v>207</v>
      </c>
      <c r="I194" s="1" t="s">
        <v>84</v>
      </c>
      <c r="J194" s="1" t="s">
        <v>122</v>
      </c>
      <c r="K194" s="1" t="s">
        <v>17139</v>
      </c>
      <c r="L194" s="1"/>
      <c r="M194" s="20">
        <f t="shared" si="2"/>
        <v>1</v>
      </c>
    </row>
    <row r="195" spans="1:13" ht="20.100000000000001" customHeight="1" x14ac:dyDescent="0.15">
      <c r="A195" s="1" t="s">
        <v>16754</v>
      </c>
      <c r="B195" s="1" t="s">
        <v>17137</v>
      </c>
      <c r="C195" s="1" t="s">
        <v>17140</v>
      </c>
      <c r="D195" s="1" t="s">
        <v>78</v>
      </c>
      <c r="E195" s="1" t="s">
        <v>51</v>
      </c>
      <c r="F195" s="1" t="s">
        <v>51</v>
      </c>
      <c r="G195" s="1" t="s">
        <v>82</v>
      </c>
      <c r="H195" s="1" t="s">
        <v>207</v>
      </c>
      <c r="I195" s="1" t="s">
        <v>84</v>
      </c>
      <c r="J195" s="1" t="s">
        <v>122</v>
      </c>
      <c r="K195" s="1" t="s">
        <v>17141</v>
      </c>
      <c r="L195" s="1"/>
      <c r="M195" s="20">
        <f t="shared" si="2"/>
        <v>1</v>
      </c>
    </row>
    <row r="196" spans="1:13" ht="20.100000000000001" customHeight="1" x14ac:dyDescent="0.15">
      <c r="A196" s="1" t="s">
        <v>16754</v>
      </c>
      <c r="B196" s="1" t="s">
        <v>17137</v>
      </c>
      <c r="C196" s="1" t="s">
        <v>17142</v>
      </c>
      <c r="D196" s="1" t="s">
        <v>78</v>
      </c>
      <c r="E196" s="1" t="s">
        <v>51</v>
      </c>
      <c r="F196" s="1" t="s">
        <v>51</v>
      </c>
      <c r="G196" s="1" t="s">
        <v>82</v>
      </c>
      <c r="H196" s="1" t="s">
        <v>207</v>
      </c>
      <c r="I196" s="1" t="s">
        <v>84</v>
      </c>
      <c r="J196" s="1" t="s">
        <v>122</v>
      </c>
      <c r="K196" s="1" t="s">
        <v>17143</v>
      </c>
      <c r="L196" s="1"/>
      <c r="M196" s="20">
        <f t="shared" si="2"/>
        <v>1</v>
      </c>
    </row>
    <row r="197" spans="1:13" ht="20.100000000000001" customHeight="1" x14ac:dyDescent="0.15">
      <c r="A197" s="1" t="s">
        <v>16754</v>
      </c>
      <c r="B197" s="1" t="s">
        <v>17137</v>
      </c>
      <c r="C197" s="1" t="s">
        <v>17144</v>
      </c>
      <c r="D197" s="1" t="s">
        <v>78</v>
      </c>
      <c r="E197" s="1" t="s">
        <v>51</v>
      </c>
      <c r="F197" s="1" t="s">
        <v>51</v>
      </c>
      <c r="G197" s="1" t="s">
        <v>82</v>
      </c>
      <c r="H197" s="1" t="s">
        <v>207</v>
      </c>
      <c r="I197" s="1" t="s">
        <v>84</v>
      </c>
      <c r="J197" s="1" t="s">
        <v>122</v>
      </c>
      <c r="K197" s="1" t="s">
        <v>17145</v>
      </c>
      <c r="L197" s="1"/>
      <c r="M197" s="20">
        <f t="shared" si="2"/>
        <v>1</v>
      </c>
    </row>
    <row r="198" spans="1:13" ht="20.100000000000001" customHeight="1" x14ac:dyDescent="0.15">
      <c r="A198" s="1" t="s">
        <v>16754</v>
      </c>
      <c r="B198" s="1" t="s">
        <v>17137</v>
      </c>
      <c r="C198" s="1" t="s">
        <v>17146</v>
      </c>
      <c r="D198" s="1" t="s">
        <v>78</v>
      </c>
      <c r="E198" s="1" t="s">
        <v>51</v>
      </c>
      <c r="F198" s="1" t="s">
        <v>179</v>
      </c>
      <c r="G198" s="1" t="s">
        <v>82</v>
      </c>
      <c r="H198" s="1" t="s">
        <v>2038</v>
      </c>
      <c r="I198" s="1" t="s">
        <v>84</v>
      </c>
      <c r="J198" s="1" t="s">
        <v>6853</v>
      </c>
      <c r="K198" s="1" t="s">
        <v>17147</v>
      </c>
      <c r="L198" s="1"/>
      <c r="M198" s="20">
        <f t="shared" si="2"/>
        <v>0</v>
      </c>
    </row>
    <row r="199" spans="1:13" ht="20.100000000000001" customHeight="1" x14ac:dyDescent="0.15">
      <c r="A199" s="1" t="s">
        <v>16754</v>
      </c>
      <c r="B199" s="1" t="s">
        <v>17148</v>
      </c>
      <c r="C199" s="1" t="s">
        <v>17149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739</v>
      </c>
      <c r="I199" s="1" t="s">
        <v>54</v>
      </c>
      <c r="J199" s="1" t="s">
        <v>6858</v>
      </c>
      <c r="K199" s="1" t="s">
        <v>17150</v>
      </c>
      <c r="L199" s="1"/>
      <c r="M199" s="20">
        <f t="shared" si="2"/>
        <v>1</v>
      </c>
    </row>
    <row r="200" spans="1:13" ht="20.100000000000001" customHeight="1" x14ac:dyDescent="0.15">
      <c r="A200" s="1" t="s">
        <v>16754</v>
      </c>
      <c r="B200" s="1" t="s">
        <v>17148</v>
      </c>
      <c r="C200" s="1" t="s">
        <v>17151</v>
      </c>
      <c r="D200" s="1" t="s">
        <v>50</v>
      </c>
      <c r="E200" s="1" t="s">
        <v>51</v>
      </c>
      <c r="F200" s="1" t="s">
        <v>51</v>
      </c>
      <c r="G200" s="1" t="s">
        <v>52</v>
      </c>
      <c r="H200" s="1" t="s">
        <v>739</v>
      </c>
      <c r="I200" s="1" t="s">
        <v>54</v>
      </c>
      <c r="J200" s="1" t="s">
        <v>6858</v>
      </c>
      <c r="K200" s="1" t="s">
        <v>17152</v>
      </c>
      <c r="L200" s="1"/>
      <c r="M200" s="20">
        <f t="shared" ref="M200:M263" si="3">IF(F200="○",1,0)</f>
        <v>1</v>
      </c>
    </row>
    <row r="201" spans="1:13" ht="20.100000000000001" customHeight="1" x14ac:dyDescent="0.15">
      <c r="A201" s="1" t="s">
        <v>16754</v>
      </c>
      <c r="B201" s="1" t="s">
        <v>17148</v>
      </c>
      <c r="C201" s="1" t="s">
        <v>17153</v>
      </c>
      <c r="D201" s="1" t="s">
        <v>50</v>
      </c>
      <c r="E201" s="1" t="s">
        <v>51</v>
      </c>
      <c r="F201" s="1" t="s">
        <v>81</v>
      </c>
      <c r="G201" s="1" t="s">
        <v>82</v>
      </c>
      <c r="H201" s="1" t="s">
        <v>1151</v>
      </c>
      <c r="I201" s="1" t="s">
        <v>84</v>
      </c>
      <c r="J201" s="1" t="s">
        <v>7809</v>
      </c>
      <c r="K201" s="1" t="s">
        <v>17154</v>
      </c>
      <c r="L201" s="1"/>
      <c r="M201" s="20">
        <f t="shared" si="3"/>
        <v>0</v>
      </c>
    </row>
    <row r="202" spans="1:13" ht="20.100000000000001" customHeight="1" x14ac:dyDescent="0.15">
      <c r="A202" s="1" t="s">
        <v>16754</v>
      </c>
      <c r="B202" s="1" t="s">
        <v>17155</v>
      </c>
      <c r="C202" s="1" t="s">
        <v>17156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53</v>
      </c>
      <c r="I202" s="1" t="s">
        <v>84</v>
      </c>
      <c r="J202" s="1" t="s">
        <v>130</v>
      </c>
      <c r="K202" s="1" t="s">
        <v>17157</v>
      </c>
      <c r="L202" s="1"/>
      <c r="M202" s="20">
        <f t="shared" si="3"/>
        <v>1</v>
      </c>
    </row>
    <row r="203" spans="1:13" ht="20.100000000000001" customHeight="1" x14ac:dyDescent="0.15">
      <c r="A203" s="1" t="s">
        <v>16754</v>
      </c>
      <c r="B203" s="1" t="s">
        <v>17155</v>
      </c>
      <c r="C203" s="1" t="s">
        <v>17158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84</v>
      </c>
      <c r="J203" s="1" t="s">
        <v>130</v>
      </c>
      <c r="K203" s="1" t="s">
        <v>17159</v>
      </c>
      <c r="L203" s="1"/>
      <c r="M203" s="20">
        <f t="shared" si="3"/>
        <v>1</v>
      </c>
    </row>
    <row r="204" spans="1:13" ht="20.100000000000001" customHeight="1" x14ac:dyDescent="0.15">
      <c r="A204" s="1" t="s">
        <v>16754</v>
      </c>
      <c r="B204" s="1" t="s">
        <v>17155</v>
      </c>
      <c r="C204" s="1" t="s">
        <v>17160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84</v>
      </c>
      <c r="J204" s="1" t="s">
        <v>130</v>
      </c>
      <c r="K204" s="1" t="s">
        <v>17161</v>
      </c>
      <c r="L204" s="1"/>
      <c r="M204" s="20">
        <f t="shared" si="3"/>
        <v>1</v>
      </c>
    </row>
    <row r="205" spans="1:13" ht="20.100000000000001" customHeight="1" x14ac:dyDescent="0.15">
      <c r="A205" s="1" t="s">
        <v>16754</v>
      </c>
      <c r="B205" s="1" t="s">
        <v>17155</v>
      </c>
      <c r="C205" s="1" t="s">
        <v>17162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53</v>
      </c>
      <c r="I205" s="1" t="s">
        <v>84</v>
      </c>
      <c r="J205" s="1" t="s">
        <v>130</v>
      </c>
      <c r="K205" s="1" t="s">
        <v>17163</v>
      </c>
      <c r="L205" s="1"/>
      <c r="M205" s="20">
        <f t="shared" si="3"/>
        <v>1</v>
      </c>
    </row>
    <row r="206" spans="1:13" ht="20.100000000000001" customHeight="1" x14ac:dyDescent="0.15">
      <c r="A206" s="1" t="s">
        <v>16754</v>
      </c>
      <c r="B206" s="1" t="s">
        <v>17155</v>
      </c>
      <c r="C206" s="1" t="s">
        <v>17164</v>
      </c>
      <c r="D206" s="1" t="s">
        <v>50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84</v>
      </c>
      <c r="J206" s="1" t="s">
        <v>130</v>
      </c>
      <c r="K206" s="1" t="s">
        <v>17165</v>
      </c>
      <c r="L206" s="1"/>
      <c r="M206" s="20">
        <f t="shared" si="3"/>
        <v>1</v>
      </c>
    </row>
    <row r="207" spans="1:13" ht="20.100000000000001" customHeight="1" x14ac:dyDescent="0.15">
      <c r="A207" s="1" t="s">
        <v>16754</v>
      </c>
      <c r="B207" s="1" t="s">
        <v>17155</v>
      </c>
      <c r="C207" s="1" t="s">
        <v>17166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53</v>
      </c>
      <c r="I207" s="1" t="s">
        <v>84</v>
      </c>
      <c r="J207" s="1" t="s">
        <v>130</v>
      </c>
      <c r="K207" s="1" t="s">
        <v>17167</v>
      </c>
      <c r="L207" s="1"/>
      <c r="M207" s="20">
        <f t="shared" si="3"/>
        <v>1</v>
      </c>
    </row>
    <row r="208" spans="1:13" ht="20.100000000000001" customHeight="1" x14ac:dyDescent="0.15">
      <c r="A208" s="1" t="s">
        <v>16754</v>
      </c>
      <c r="B208" s="1" t="s">
        <v>17155</v>
      </c>
      <c r="C208" s="1" t="s">
        <v>17168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53</v>
      </c>
      <c r="I208" s="1" t="s">
        <v>84</v>
      </c>
      <c r="J208" s="1" t="s">
        <v>130</v>
      </c>
      <c r="K208" s="1" t="s">
        <v>17169</v>
      </c>
      <c r="L208" s="1"/>
      <c r="M208" s="20">
        <f t="shared" si="3"/>
        <v>1</v>
      </c>
    </row>
    <row r="209" spans="1:13" ht="20.100000000000001" customHeight="1" x14ac:dyDescent="0.15">
      <c r="A209" s="1" t="s">
        <v>16754</v>
      </c>
      <c r="B209" s="1" t="s">
        <v>17155</v>
      </c>
      <c r="C209" s="1" t="s">
        <v>17170</v>
      </c>
      <c r="D209" s="1" t="s">
        <v>50</v>
      </c>
      <c r="E209" s="1" t="s">
        <v>51</v>
      </c>
      <c r="F209" s="1" t="s">
        <v>51</v>
      </c>
      <c r="G209" s="1" t="s">
        <v>52</v>
      </c>
      <c r="H209" s="1" t="s">
        <v>53</v>
      </c>
      <c r="I209" s="1" t="s">
        <v>84</v>
      </c>
      <c r="J209" s="1" t="s">
        <v>130</v>
      </c>
      <c r="K209" s="1" t="s">
        <v>17171</v>
      </c>
      <c r="L209" s="1"/>
      <c r="M209" s="20">
        <f t="shared" si="3"/>
        <v>1</v>
      </c>
    </row>
    <row r="210" spans="1:13" ht="20.100000000000001" customHeight="1" x14ac:dyDescent="0.15">
      <c r="A210" s="1" t="s">
        <v>16754</v>
      </c>
      <c r="B210" s="1" t="s">
        <v>17155</v>
      </c>
      <c r="C210" s="1" t="s">
        <v>17172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53</v>
      </c>
      <c r="I210" s="1" t="s">
        <v>84</v>
      </c>
      <c r="J210" s="1" t="s">
        <v>130</v>
      </c>
      <c r="K210" s="1" t="s">
        <v>17173</v>
      </c>
      <c r="L210" s="1"/>
      <c r="M210" s="20">
        <f t="shared" si="3"/>
        <v>1</v>
      </c>
    </row>
    <row r="211" spans="1:13" ht="20.100000000000001" customHeight="1" x14ac:dyDescent="0.15">
      <c r="A211" s="1" t="s">
        <v>16754</v>
      </c>
      <c r="B211" s="1" t="s">
        <v>17155</v>
      </c>
      <c r="C211" s="1" t="s">
        <v>17174</v>
      </c>
      <c r="D211" s="1" t="s">
        <v>50</v>
      </c>
      <c r="E211" s="1" t="s">
        <v>51</v>
      </c>
      <c r="F211" s="1" t="s">
        <v>51</v>
      </c>
      <c r="G211" s="1" t="s">
        <v>52</v>
      </c>
      <c r="H211" s="1" t="s">
        <v>53</v>
      </c>
      <c r="I211" s="1" t="s">
        <v>84</v>
      </c>
      <c r="J211" s="1" t="s">
        <v>130</v>
      </c>
      <c r="K211" s="1" t="s">
        <v>17175</v>
      </c>
      <c r="L211" s="1"/>
      <c r="M211" s="20">
        <f t="shared" si="3"/>
        <v>1</v>
      </c>
    </row>
    <row r="212" spans="1:13" ht="20.100000000000001" customHeight="1" x14ac:dyDescent="0.15">
      <c r="A212" s="1" t="s">
        <v>16754</v>
      </c>
      <c r="B212" s="1" t="s">
        <v>17155</v>
      </c>
      <c r="C212" s="1" t="s">
        <v>17176</v>
      </c>
      <c r="D212" s="1" t="s">
        <v>50</v>
      </c>
      <c r="E212" s="1" t="s">
        <v>51</v>
      </c>
      <c r="F212" s="1" t="s">
        <v>51</v>
      </c>
      <c r="G212" s="1" t="s">
        <v>52</v>
      </c>
      <c r="H212" s="1" t="s">
        <v>53</v>
      </c>
      <c r="I212" s="1" t="s">
        <v>84</v>
      </c>
      <c r="J212" s="1" t="s">
        <v>130</v>
      </c>
      <c r="K212" s="1" t="s">
        <v>17177</v>
      </c>
      <c r="L212" s="1"/>
      <c r="M212" s="20">
        <f t="shared" si="3"/>
        <v>1</v>
      </c>
    </row>
    <row r="213" spans="1:13" ht="20.100000000000001" customHeight="1" x14ac:dyDescent="0.15">
      <c r="A213" s="1" t="s">
        <v>16754</v>
      </c>
      <c r="B213" s="1" t="s">
        <v>17155</v>
      </c>
      <c r="C213" s="1" t="s">
        <v>17178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84</v>
      </c>
      <c r="J213" s="1" t="s">
        <v>130</v>
      </c>
      <c r="K213" s="1" t="s">
        <v>17179</v>
      </c>
      <c r="L213" s="1"/>
      <c r="M213" s="20">
        <f t="shared" si="3"/>
        <v>1</v>
      </c>
    </row>
    <row r="214" spans="1:13" ht="20.100000000000001" customHeight="1" x14ac:dyDescent="0.15">
      <c r="A214" s="1" t="s">
        <v>16754</v>
      </c>
      <c r="B214" s="1" t="s">
        <v>17155</v>
      </c>
      <c r="C214" s="1" t="s">
        <v>17180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53</v>
      </c>
      <c r="I214" s="1" t="s">
        <v>84</v>
      </c>
      <c r="J214" s="1" t="s">
        <v>130</v>
      </c>
      <c r="K214" s="1" t="s">
        <v>17181</v>
      </c>
      <c r="L214" s="1"/>
      <c r="M214" s="20">
        <f t="shared" si="3"/>
        <v>1</v>
      </c>
    </row>
    <row r="215" spans="1:13" ht="20.100000000000001" customHeight="1" x14ac:dyDescent="0.15">
      <c r="A215" s="1" t="s">
        <v>16754</v>
      </c>
      <c r="B215" s="1" t="s">
        <v>17155</v>
      </c>
      <c r="C215" s="1" t="s">
        <v>17182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84</v>
      </c>
      <c r="J215" s="1" t="s">
        <v>130</v>
      </c>
      <c r="K215" s="1" t="s">
        <v>17183</v>
      </c>
      <c r="L215" s="1"/>
      <c r="M215" s="20">
        <f t="shared" si="3"/>
        <v>1</v>
      </c>
    </row>
    <row r="216" spans="1:13" ht="20.100000000000001" customHeight="1" x14ac:dyDescent="0.15">
      <c r="A216" s="1" t="s">
        <v>16754</v>
      </c>
      <c r="B216" s="1" t="s">
        <v>17155</v>
      </c>
      <c r="C216" s="1" t="s">
        <v>17184</v>
      </c>
      <c r="D216" s="1" t="s">
        <v>78</v>
      </c>
      <c r="E216" s="1" t="s">
        <v>51</v>
      </c>
      <c r="F216" s="1" t="s">
        <v>81</v>
      </c>
      <c r="G216" s="1" t="s">
        <v>82</v>
      </c>
      <c r="H216" s="1" t="s">
        <v>4727</v>
      </c>
      <c r="I216" s="1" t="s">
        <v>447</v>
      </c>
      <c r="J216" s="1" t="s">
        <v>16761</v>
      </c>
      <c r="K216" s="1" t="s">
        <v>17185</v>
      </c>
      <c r="L216" s="1"/>
      <c r="M216" s="20">
        <f t="shared" si="3"/>
        <v>0</v>
      </c>
    </row>
    <row r="217" spans="1:13" ht="20.100000000000001" customHeight="1" x14ac:dyDescent="0.15">
      <c r="A217" s="1" t="s">
        <v>16754</v>
      </c>
      <c r="B217" s="1" t="s">
        <v>17155</v>
      </c>
      <c r="C217" s="1" t="s">
        <v>17186</v>
      </c>
      <c r="D217" s="1" t="s">
        <v>78</v>
      </c>
      <c r="E217" s="1" t="s">
        <v>51</v>
      </c>
      <c r="F217" s="1" t="s">
        <v>179</v>
      </c>
      <c r="G217" s="1" t="s">
        <v>82</v>
      </c>
      <c r="H217" s="1" t="s">
        <v>4727</v>
      </c>
      <c r="I217" s="1" t="s">
        <v>447</v>
      </c>
      <c r="J217" s="1" t="s">
        <v>16761</v>
      </c>
      <c r="K217" s="1" t="s">
        <v>17187</v>
      </c>
      <c r="L217" s="1"/>
      <c r="M217" s="20">
        <f t="shared" si="3"/>
        <v>0</v>
      </c>
    </row>
    <row r="218" spans="1:13" ht="20.100000000000001" customHeight="1" x14ac:dyDescent="0.15">
      <c r="A218" s="1" t="s">
        <v>16754</v>
      </c>
      <c r="B218" s="1" t="s">
        <v>17155</v>
      </c>
      <c r="C218" s="1" t="s">
        <v>17188</v>
      </c>
      <c r="D218" s="1" t="s">
        <v>78</v>
      </c>
      <c r="E218" s="1" t="s">
        <v>51</v>
      </c>
      <c r="F218" s="1" t="s">
        <v>81</v>
      </c>
      <c r="G218" s="1" t="s">
        <v>82</v>
      </c>
      <c r="H218" s="1" t="s">
        <v>4727</v>
      </c>
      <c r="I218" s="1" t="s">
        <v>447</v>
      </c>
      <c r="J218" s="1" t="s">
        <v>16761</v>
      </c>
      <c r="K218" s="1" t="s">
        <v>17189</v>
      </c>
      <c r="L218" s="1"/>
      <c r="M218" s="20">
        <f t="shared" si="3"/>
        <v>0</v>
      </c>
    </row>
    <row r="219" spans="1:13" ht="20.100000000000001" customHeight="1" x14ac:dyDescent="0.15">
      <c r="A219" s="1" t="s">
        <v>16754</v>
      </c>
      <c r="B219" s="1" t="s">
        <v>17155</v>
      </c>
      <c r="C219" s="1" t="s">
        <v>17190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53</v>
      </c>
      <c r="I219" s="1" t="s">
        <v>84</v>
      </c>
      <c r="J219" s="1" t="s">
        <v>130</v>
      </c>
      <c r="K219" s="1" t="s">
        <v>17191</v>
      </c>
      <c r="L219" s="1"/>
      <c r="M219" s="20">
        <f t="shared" si="3"/>
        <v>1</v>
      </c>
    </row>
    <row r="220" spans="1:13" ht="20.100000000000001" customHeight="1" x14ac:dyDescent="0.15">
      <c r="A220" s="1" t="s">
        <v>16754</v>
      </c>
      <c r="B220" s="1" t="s">
        <v>17155</v>
      </c>
      <c r="C220" s="1" t="s">
        <v>17192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53</v>
      </c>
      <c r="I220" s="1" t="s">
        <v>84</v>
      </c>
      <c r="J220" s="1" t="s">
        <v>130</v>
      </c>
      <c r="K220" s="1" t="s">
        <v>17193</v>
      </c>
      <c r="L220" s="1"/>
      <c r="M220" s="20">
        <f t="shared" si="3"/>
        <v>1</v>
      </c>
    </row>
    <row r="221" spans="1:13" ht="20.100000000000001" customHeight="1" x14ac:dyDescent="0.15">
      <c r="A221" s="1" t="s">
        <v>16754</v>
      </c>
      <c r="B221" s="1" t="s">
        <v>17155</v>
      </c>
      <c r="C221" s="1" t="s">
        <v>17194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53</v>
      </c>
      <c r="I221" s="1" t="s">
        <v>84</v>
      </c>
      <c r="J221" s="1" t="s">
        <v>130</v>
      </c>
      <c r="K221" s="1" t="s">
        <v>17195</v>
      </c>
      <c r="L221" s="1"/>
      <c r="M221" s="20">
        <f t="shared" si="3"/>
        <v>1</v>
      </c>
    </row>
    <row r="222" spans="1:13" ht="20.100000000000001" customHeight="1" x14ac:dyDescent="0.15">
      <c r="A222" s="1" t="s">
        <v>16754</v>
      </c>
      <c r="B222" s="1" t="s">
        <v>17155</v>
      </c>
      <c r="C222" s="1" t="s">
        <v>17196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53</v>
      </c>
      <c r="I222" s="1" t="s">
        <v>84</v>
      </c>
      <c r="J222" s="1" t="s">
        <v>130</v>
      </c>
      <c r="K222" s="1" t="s">
        <v>17197</v>
      </c>
      <c r="L222" s="1"/>
      <c r="M222" s="20">
        <f t="shared" si="3"/>
        <v>1</v>
      </c>
    </row>
    <row r="223" spans="1:13" ht="20.100000000000001" customHeight="1" x14ac:dyDescent="0.15">
      <c r="A223" s="1" t="s">
        <v>16754</v>
      </c>
      <c r="B223" s="1" t="s">
        <v>17155</v>
      </c>
      <c r="C223" s="1" t="s">
        <v>17198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53</v>
      </c>
      <c r="I223" s="1" t="s">
        <v>84</v>
      </c>
      <c r="J223" s="1" t="s">
        <v>130</v>
      </c>
      <c r="K223" s="1" t="s">
        <v>17199</v>
      </c>
      <c r="L223" s="1"/>
      <c r="M223" s="20">
        <f t="shared" si="3"/>
        <v>1</v>
      </c>
    </row>
    <row r="224" spans="1:13" ht="20.100000000000001" customHeight="1" x14ac:dyDescent="0.15">
      <c r="A224" s="1" t="s">
        <v>16754</v>
      </c>
      <c r="B224" s="1" t="s">
        <v>17155</v>
      </c>
      <c r="C224" s="1" t="s">
        <v>17200</v>
      </c>
      <c r="D224" s="1" t="s">
        <v>78</v>
      </c>
      <c r="E224" s="1" t="s">
        <v>51</v>
      </c>
      <c r="F224" s="1" t="s">
        <v>81</v>
      </c>
      <c r="G224" s="1" t="s">
        <v>82</v>
      </c>
      <c r="H224" s="1" t="s">
        <v>83</v>
      </c>
      <c r="I224" s="1" t="s">
        <v>84</v>
      </c>
      <c r="J224" s="1" t="s">
        <v>9120</v>
      </c>
      <c r="K224" s="1" t="s">
        <v>17201</v>
      </c>
      <c r="L224" s="1"/>
      <c r="M224" s="20">
        <f t="shared" si="3"/>
        <v>0</v>
      </c>
    </row>
    <row r="225" spans="1:13" ht="20.100000000000001" customHeight="1" x14ac:dyDescent="0.15">
      <c r="A225" s="1" t="s">
        <v>16754</v>
      </c>
      <c r="B225" s="1" t="s">
        <v>17155</v>
      </c>
      <c r="C225" s="1" t="s">
        <v>17202</v>
      </c>
      <c r="D225" s="1" t="s">
        <v>78</v>
      </c>
      <c r="E225" s="1" t="s">
        <v>51</v>
      </c>
      <c r="F225" s="1" t="s">
        <v>51</v>
      </c>
      <c r="G225" s="1" t="s">
        <v>52</v>
      </c>
      <c r="H225" s="1" t="s">
        <v>53</v>
      </c>
      <c r="I225" s="1" t="s">
        <v>84</v>
      </c>
      <c r="J225" s="1" t="s">
        <v>130</v>
      </c>
      <c r="K225" s="1" t="s">
        <v>17203</v>
      </c>
      <c r="L225" s="1"/>
      <c r="M225" s="20">
        <f t="shared" si="3"/>
        <v>1</v>
      </c>
    </row>
    <row r="226" spans="1:13" ht="20.100000000000001" customHeight="1" x14ac:dyDescent="0.15">
      <c r="A226" s="1" t="s">
        <v>16754</v>
      </c>
      <c r="B226" s="1" t="s">
        <v>17155</v>
      </c>
      <c r="C226" s="1" t="s">
        <v>17204</v>
      </c>
      <c r="D226" s="1" t="s">
        <v>78</v>
      </c>
      <c r="E226" s="1" t="s">
        <v>51</v>
      </c>
      <c r="F226" s="1" t="s">
        <v>179</v>
      </c>
      <c r="G226" s="1" t="s">
        <v>82</v>
      </c>
      <c r="H226" s="1" t="s">
        <v>83</v>
      </c>
      <c r="I226" s="1" t="s">
        <v>84</v>
      </c>
      <c r="J226" s="1" t="s">
        <v>9120</v>
      </c>
      <c r="K226" s="1" t="s">
        <v>17205</v>
      </c>
      <c r="L226" s="1"/>
      <c r="M226" s="20">
        <f t="shared" si="3"/>
        <v>0</v>
      </c>
    </row>
    <row r="227" spans="1:13" ht="20.100000000000001" customHeight="1" x14ac:dyDescent="0.15">
      <c r="A227" s="1" t="s">
        <v>16754</v>
      </c>
      <c r="B227" s="1" t="s">
        <v>17155</v>
      </c>
      <c r="C227" s="1" t="s">
        <v>17206</v>
      </c>
      <c r="D227" s="1" t="s">
        <v>78</v>
      </c>
      <c r="E227" s="1" t="s">
        <v>51</v>
      </c>
      <c r="F227" s="1" t="s">
        <v>51</v>
      </c>
      <c r="G227" s="1" t="s">
        <v>52</v>
      </c>
      <c r="H227" s="1" t="s">
        <v>53</v>
      </c>
      <c r="I227" s="1" t="s">
        <v>84</v>
      </c>
      <c r="J227" s="1" t="s">
        <v>130</v>
      </c>
      <c r="K227" s="1" t="s">
        <v>17207</v>
      </c>
      <c r="L227" s="1"/>
      <c r="M227" s="20">
        <f t="shared" si="3"/>
        <v>1</v>
      </c>
    </row>
    <row r="228" spans="1:13" ht="20.100000000000001" customHeight="1" x14ac:dyDescent="0.15">
      <c r="A228" s="1" t="s">
        <v>16754</v>
      </c>
      <c r="B228" s="1" t="s">
        <v>17155</v>
      </c>
      <c r="C228" s="1" t="s">
        <v>17208</v>
      </c>
      <c r="D228" s="1" t="s">
        <v>78</v>
      </c>
      <c r="E228" s="1" t="s">
        <v>51</v>
      </c>
      <c r="F228" s="1" t="s">
        <v>51</v>
      </c>
      <c r="G228" s="1" t="s">
        <v>52</v>
      </c>
      <c r="H228" s="1" t="s">
        <v>53</v>
      </c>
      <c r="I228" s="1" t="s">
        <v>84</v>
      </c>
      <c r="J228" s="1" t="s">
        <v>130</v>
      </c>
      <c r="K228" s="1" t="s">
        <v>17209</v>
      </c>
      <c r="L228" s="1"/>
      <c r="M228" s="20">
        <f t="shared" si="3"/>
        <v>1</v>
      </c>
    </row>
    <row r="229" spans="1:13" ht="20.100000000000001" customHeight="1" x14ac:dyDescent="0.15">
      <c r="A229" s="1" t="s">
        <v>16754</v>
      </c>
      <c r="B229" s="1" t="s">
        <v>17155</v>
      </c>
      <c r="C229" s="1" t="s">
        <v>17210</v>
      </c>
      <c r="D229" s="1" t="s">
        <v>849</v>
      </c>
      <c r="E229" s="1" t="s">
        <v>51</v>
      </c>
      <c r="F229" s="1" t="s">
        <v>26832</v>
      </c>
      <c r="G229" s="1" t="s">
        <v>52</v>
      </c>
      <c r="H229" s="1" t="s">
        <v>121</v>
      </c>
      <c r="I229" s="1" t="s">
        <v>84</v>
      </c>
      <c r="J229" s="1" t="s">
        <v>122</v>
      </c>
      <c r="K229" s="1" t="s">
        <v>17155</v>
      </c>
      <c r="L229" s="1"/>
      <c r="M229" s="20">
        <f t="shared" si="3"/>
        <v>0</v>
      </c>
    </row>
    <row r="230" spans="1:13" ht="20.100000000000001" customHeight="1" x14ac:dyDescent="0.15">
      <c r="A230" s="1" t="s">
        <v>16754</v>
      </c>
      <c r="B230" s="1" t="s">
        <v>17211</v>
      </c>
      <c r="C230" s="1" t="s">
        <v>17212</v>
      </c>
      <c r="D230" s="1" t="s">
        <v>50</v>
      </c>
      <c r="E230" s="1" t="s">
        <v>51</v>
      </c>
      <c r="F230" s="1" t="s">
        <v>51</v>
      </c>
      <c r="G230" s="1" t="s">
        <v>82</v>
      </c>
      <c r="H230" s="1" t="s">
        <v>207</v>
      </c>
      <c r="I230" s="1" t="s">
        <v>84</v>
      </c>
      <c r="J230" s="1" t="s">
        <v>122</v>
      </c>
      <c r="K230" s="1" t="s">
        <v>17213</v>
      </c>
      <c r="L230" s="1"/>
      <c r="M230" s="20">
        <f t="shared" si="3"/>
        <v>1</v>
      </c>
    </row>
    <row r="231" spans="1:13" ht="20.100000000000001" customHeight="1" x14ac:dyDescent="0.15">
      <c r="A231" s="1" t="s">
        <v>16754</v>
      </c>
      <c r="B231" s="1" t="s">
        <v>17211</v>
      </c>
      <c r="C231" s="1" t="s">
        <v>17214</v>
      </c>
      <c r="D231" s="1" t="s">
        <v>50</v>
      </c>
      <c r="E231" s="1" t="s">
        <v>51</v>
      </c>
      <c r="F231" s="1" t="s">
        <v>51</v>
      </c>
      <c r="G231" s="1" t="s">
        <v>82</v>
      </c>
      <c r="H231" s="1" t="s">
        <v>207</v>
      </c>
      <c r="I231" s="1" t="s">
        <v>84</v>
      </c>
      <c r="J231" s="1" t="s">
        <v>122</v>
      </c>
      <c r="K231" s="1" t="s">
        <v>17215</v>
      </c>
      <c r="L231" s="1"/>
      <c r="M231" s="20">
        <f t="shared" si="3"/>
        <v>1</v>
      </c>
    </row>
    <row r="232" spans="1:13" ht="20.100000000000001" customHeight="1" x14ac:dyDescent="0.15">
      <c r="A232" s="1" t="s">
        <v>16754</v>
      </c>
      <c r="B232" s="1" t="s">
        <v>17211</v>
      </c>
      <c r="C232" s="1" t="s">
        <v>17216</v>
      </c>
      <c r="D232" s="1" t="s">
        <v>50</v>
      </c>
      <c r="E232" s="1" t="s">
        <v>51</v>
      </c>
      <c r="F232" s="1" t="s">
        <v>51</v>
      </c>
      <c r="G232" s="1" t="s">
        <v>82</v>
      </c>
      <c r="H232" s="1" t="s">
        <v>207</v>
      </c>
      <c r="I232" s="1" t="s">
        <v>84</v>
      </c>
      <c r="J232" s="1" t="s">
        <v>122</v>
      </c>
      <c r="K232" s="1" t="s">
        <v>17217</v>
      </c>
      <c r="L232" s="1"/>
      <c r="M232" s="20">
        <f t="shared" si="3"/>
        <v>1</v>
      </c>
    </row>
    <row r="233" spans="1:13" ht="20.100000000000001" customHeight="1" x14ac:dyDescent="0.15">
      <c r="A233" s="1" t="s">
        <v>16754</v>
      </c>
      <c r="B233" s="1" t="s">
        <v>17211</v>
      </c>
      <c r="C233" s="1" t="s">
        <v>17218</v>
      </c>
      <c r="D233" s="1" t="s">
        <v>50</v>
      </c>
      <c r="E233" s="1" t="s">
        <v>51</v>
      </c>
      <c r="F233" s="1" t="s">
        <v>51</v>
      </c>
      <c r="G233" s="1" t="s">
        <v>82</v>
      </c>
      <c r="H233" s="1" t="s">
        <v>207</v>
      </c>
      <c r="I233" s="1" t="s">
        <v>84</v>
      </c>
      <c r="J233" s="1" t="s">
        <v>122</v>
      </c>
      <c r="K233" s="1" t="s">
        <v>17219</v>
      </c>
      <c r="L233" s="1"/>
      <c r="M233" s="20">
        <f t="shared" si="3"/>
        <v>1</v>
      </c>
    </row>
    <row r="234" spans="1:13" ht="20.100000000000001" customHeight="1" x14ac:dyDescent="0.15">
      <c r="A234" s="1" t="s">
        <v>16754</v>
      </c>
      <c r="B234" s="1" t="s">
        <v>17211</v>
      </c>
      <c r="C234" s="1" t="s">
        <v>17220</v>
      </c>
      <c r="D234" s="1" t="s">
        <v>50</v>
      </c>
      <c r="E234" s="1" t="s">
        <v>51</v>
      </c>
      <c r="F234" s="1" t="s">
        <v>51</v>
      </c>
      <c r="G234" s="1" t="s">
        <v>82</v>
      </c>
      <c r="H234" s="1" t="s">
        <v>207</v>
      </c>
      <c r="I234" s="1" t="s">
        <v>84</v>
      </c>
      <c r="J234" s="1" t="s">
        <v>122</v>
      </c>
      <c r="K234" s="1" t="s">
        <v>17221</v>
      </c>
      <c r="L234" s="1"/>
      <c r="M234" s="20">
        <f t="shared" si="3"/>
        <v>1</v>
      </c>
    </row>
    <row r="235" spans="1:13" ht="20.100000000000001" customHeight="1" x14ac:dyDescent="0.15">
      <c r="A235" s="1" t="s">
        <v>16754</v>
      </c>
      <c r="B235" s="1" t="s">
        <v>17211</v>
      </c>
      <c r="C235" s="1" t="s">
        <v>17222</v>
      </c>
      <c r="D235" s="1" t="s">
        <v>50</v>
      </c>
      <c r="E235" s="1" t="s">
        <v>51</v>
      </c>
      <c r="F235" s="1" t="s">
        <v>51</v>
      </c>
      <c r="G235" s="1" t="s">
        <v>82</v>
      </c>
      <c r="H235" s="1" t="s">
        <v>207</v>
      </c>
      <c r="I235" s="1" t="s">
        <v>84</v>
      </c>
      <c r="J235" s="1" t="s">
        <v>122</v>
      </c>
      <c r="K235" s="1" t="s">
        <v>17223</v>
      </c>
      <c r="L235" s="1"/>
      <c r="M235" s="20">
        <f t="shared" si="3"/>
        <v>1</v>
      </c>
    </row>
    <row r="236" spans="1:13" ht="39.950000000000003" customHeight="1" x14ac:dyDescent="0.15">
      <c r="A236" s="82" t="s">
        <v>27145</v>
      </c>
      <c r="B236" s="82" t="s">
        <v>27146</v>
      </c>
      <c r="C236" s="1" t="s">
        <v>17224</v>
      </c>
      <c r="D236" s="1" t="s">
        <v>50</v>
      </c>
      <c r="E236" s="1" t="s">
        <v>51</v>
      </c>
      <c r="F236" s="1" t="s">
        <v>51</v>
      </c>
      <c r="G236" s="1" t="s">
        <v>82</v>
      </c>
      <c r="H236" s="1" t="s">
        <v>207</v>
      </c>
      <c r="I236" s="1" t="s">
        <v>84</v>
      </c>
      <c r="J236" s="1" t="s">
        <v>122</v>
      </c>
      <c r="K236" s="1" t="s">
        <v>11163</v>
      </c>
      <c r="L236" s="84" t="s">
        <v>26946</v>
      </c>
      <c r="M236" s="20">
        <f t="shared" si="3"/>
        <v>1</v>
      </c>
    </row>
    <row r="237" spans="1:13" ht="20.100000000000001" customHeight="1" x14ac:dyDescent="0.15">
      <c r="A237" s="1" t="s">
        <v>16754</v>
      </c>
      <c r="B237" s="1" t="s">
        <v>17211</v>
      </c>
      <c r="C237" s="1" t="s">
        <v>17225</v>
      </c>
      <c r="D237" s="1" t="s">
        <v>78</v>
      </c>
      <c r="E237" s="1" t="s">
        <v>51</v>
      </c>
      <c r="F237" s="1" t="s">
        <v>51</v>
      </c>
      <c r="G237" s="1" t="s">
        <v>82</v>
      </c>
      <c r="H237" s="1" t="s">
        <v>207</v>
      </c>
      <c r="I237" s="1" t="s">
        <v>84</v>
      </c>
      <c r="J237" s="1" t="s">
        <v>122</v>
      </c>
      <c r="K237" s="1" t="s">
        <v>17226</v>
      </c>
      <c r="L237" s="1"/>
      <c r="M237" s="20">
        <f t="shared" si="3"/>
        <v>1</v>
      </c>
    </row>
    <row r="238" spans="1:13" ht="20.100000000000001" customHeight="1" x14ac:dyDescent="0.15">
      <c r="A238" s="1" t="s">
        <v>16754</v>
      </c>
      <c r="B238" s="1" t="s">
        <v>17211</v>
      </c>
      <c r="C238" s="1" t="s">
        <v>17227</v>
      </c>
      <c r="D238" s="1" t="s">
        <v>78</v>
      </c>
      <c r="E238" s="1" t="s">
        <v>51</v>
      </c>
      <c r="F238" s="1" t="s">
        <v>51</v>
      </c>
      <c r="G238" s="1" t="s">
        <v>82</v>
      </c>
      <c r="H238" s="1" t="s">
        <v>207</v>
      </c>
      <c r="I238" s="1" t="s">
        <v>84</v>
      </c>
      <c r="J238" s="1" t="s">
        <v>122</v>
      </c>
      <c r="K238" s="1" t="s">
        <v>17228</v>
      </c>
      <c r="L238" s="1"/>
      <c r="M238" s="20">
        <f t="shared" si="3"/>
        <v>1</v>
      </c>
    </row>
    <row r="239" spans="1:13" ht="20.100000000000001" customHeight="1" x14ac:dyDescent="0.15">
      <c r="A239" s="1" t="s">
        <v>16754</v>
      </c>
      <c r="B239" s="1" t="s">
        <v>17211</v>
      </c>
      <c r="C239" s="1" t="s">
        <v>17229</v>
      </c>
      <c r="D239" s="1" t="s">
        <v>78</v>
      </c>
      <c r="E239" s="1" t="s">
        <v>51</v>
      </c>
      <c r="F239" s="1" t="s">
        <v>51</v>
      </c>
      <c r="G239" s="1" t="s">
        <v>82</v>
      </c>
      <c r="H239" s="1" t="s">
        <v>207</v>
      </c>
      <c r="I239" s="1" t="s">
        <v>84</v>
      </c>
      <c r="J239" s="1" t="s">
        <v>122</v>
      </c>
      <c r="K239" s="1" t="s">
        <v>17230</v>
      </c>
      <c r="L239" s="1"/>
      <c r="M239" s="20">
        <f t="shared" si="3"/>
        <v>1</v>
      </c>
    </row>
    <row r="240" spans="1:13" ht="20.100000000000001" customHeight="1" x14ac:dyDescent="0.15">
      <c r="A240" s="1" t="s">
        <v>16754</v>
      </c>
      <c r="B240" s="1" t="s">
        <v>17211</v>
      </c>
      <c r="C240" s="1" t="s">
        <v>17231</v>
      </c>
      <c r="D240" s="1" t="s">
        <v>78</v>
      </c>
      <c r="E240" s="1" t="s">
        <v>51</v>
      </c>
      <c r="F240" s="1" t="s">
        <v>51</v>
      </c>
      <c r="G240" s="1" t="s">
        <v>82</v>
      </c>
      <c r="H240" s="1" t="s">
        <v>207</v>
      </c>
      <c r="I240" s="1" t="s">
        <v>84</v>
      </c>
      <c r="J240" s="1" t="s">
        <v>122</v>
      </c>
      <c r="K240" s="1" t="s">
        <v>17232</v>
      </c>
      <c r="L240" s="1"/>
      <c r="M240" s="20">
        <f t="shared" si="3"/>
        <v>1</v>
      </c>
    </row>
    <row r="241" spans="1:13" ht="20.100000000000001" customHeight="1" x14ac:dyDescent="0.15">
      <c r="A241" s="1" t="s">
        <v>16754</v>
      </c>
      <c r="B241" s="1" t="s">
        <v>17211</v>
      </c>
      <c r="C241" s="1" t="s">
        <v>17233</v>
      </c>
      <c r="D241" s="1" t="s">
        <v>78</v>
      </c>
      <c r="E241" s="1" t="s">
        <v>51</v>
      </c>
      <c r="F241" s="1" t="s">
        <v>179</v>
      </c>
      <c r="G241" s="1" t="s">
        <v>82</v>
      </c>
      <c r="H241" s="1" t="s">
        <v>83</v>
      </c>
      <c r="I241" s="1" t="s">
        <v>84</v>
      </c>
      <c r="J241" s="1" t="s">
        <v>9120</v>
      </c>
      <c r="K241" s="1" t="s">
        <v>17234</v>
      </c>
      <c r="L241" s="1"/>
      <c r="M241" s="20">
        <f t="shared" si="3"/>
        <v>0</v>
      </c>
    </row>
    <row r="242" spans="1:13" ht="20.100000000000001" customHeight="1" x14ac:dyDescent="0.15">
      <c r="A242" s="1" t="s">
        <v>16754</v>
      </c>
      <c r="B242" s="1" t="s">
        <v>17235</v>
      </c>
      <c r="C242" s="1" t="s">
        <v>17236</v>
      </c>
      <c r="D242" s="1" t="s">
        <v>50</v>
      </c>
      <c r="E242" s="1" t="s">
        <v>51</v>
      </c>
      <c r="F242" s="1" t="s">
        <v>51</v>
      </c>
      <c r="G242" s="1" t="s">
        <v>82</v>
      </c>
      <c r="H242" s="1" t="s">
        <v>207</v>
      </c>
      <c r="I242" s="1" t="s">
        <v>84</v>
      </c>
      <c r="J242" s="1" t="s">
        <v>122</v>
      </c>
      <c r="K242" s="1" t="s">
        <v>17237</v>
      </c>
      <c r="L242" s="1"/>
      <c r="M242" s="20">
        <f t="shared" si="3"/>
        <v>1</v>
      </c>
    </row>
    <row r="243" spans="1:13" ht="20.100000000000001" customHeight="1" x14ac:dyDescent="0.15">
      <c r="A243" s="1" t="s">
        <v>16754</v>
      </c>
      <c r="B243" s="1" t="s">
        <v>17235</v>
      </c>
      <c r="C243" s="1" t="s">
        <v>17238</v>
      </c>
      <c r="D243" s="1" t="s">
        <v>50</v>
      </c>
      <c r="E243" s="1" t="s">
        <v>51</v>
      </c>
      <c r="F243" s="1" t="s">
        <v>51</v>
      </c>
      <c r="G243" s="1" t="s">
        <v>82</v>
      </c>
      <c r="H243" s="1" t="s">
        <v>207</v>
      </c>
      <c r="I243" s="1" t="s">
        <v>84</v>
      </c>
      <c r="J243" s="1" t="s">
        <v>122</v>
      </c>
      <c r="K243" s="1" t="s">
        <v>17239</v>
      </c>
      <c r="L243" s="1"/>
      <c r="M243" s="20">
        <f t="shared" si="3"/>
        <v>1</v>
      </c>
    </row>
    <row r="244" spans="1:13" ht="20.100000000000001" customHeight="1" x14ac:dyDescent="0.15">
      <c r="A244" s="1" t="s">
        <v>16754</v>
      </c>
      <c r="B244" s="1" t="s">
        <v>17235</v>
      </c>
      <c r="C244" s="1" t="s">
        <v>17240</v>
      </c>
      <c r="D244" s="1" t="s">
        <v>50</v>
      </c>
      <c r="E244" s="1" t="s">
        <v>51</v>
      </c>
      <c r="F244" s="1" t="s">
        <v>51</v>
      </c>
      <c r="G244" s="1" t="s">
        <v>82</v>
      </c>
      <c r="H244" s="1" t="s">
        <v>207</v>
      </c>
      <c r="I244" s="1" t="s">
        <v>84</v>
      </c>
      <c r="J244" s="1" t="s">
        <v>122</v>
      </c>
      <c r="K244" s="1" t="s">
        <v>17241</v>
      </c>
      <c r="L244" s="1"/>
      <c r="M244" s="20">
        <f t="shared" si="3"/>
        <v>1</v>
      </c>
    </row>
    <row r="245" spans="1:13" ht="20.100000000000001" customHeight="1" x14ac:dyDescent="0.15">
      <c r="A245" s="1" t="s">
        <v>16754</v>
      </c>
      <c r="B245" s="1" t="s">
        <v>17235</v>
      </c>
      <c r="C245" s="1" t="s">
        <v>17242</v>
      </c>
      <c r="D245" s="1" t="s">
        <v>78</v>
      </c>
      <c r="E245" s="1" t="s">
        <v>51</v>
      </c>
      <c r="F245" s="1" t="s">
        <v>51</v>
      </c>
      <c r="G245" s="1" t="s">
        <v>82</v>
      </c>
      <c r="H245" s="1" t="s">
        <v>207</v>
      </c>
      <c r="I245" s="1" t="s">
        <v>84</v>
      </c>
      <c r="J245" s="1" t="s">
        <v>122</v>
      </c>
      <c r="K245" s="1" t="s">
        <v>17243</v>
      </c>
      <c r="L245" s="1"/>
      <c r="M245" s="20">
        <f t="shared" si="3"/>
        <v>1</v>
      </c>
    </row>
    <row r="246" spans="1:13" ht="20.100000000000001" customHeight="1" x14ac:dyDescent="0.15">
      <c r="A246" s="1" t="s">
        <v>16754</v>
      </c>
      <c r="B246" s="1" t="s">
        <v>17235</v>
      </c>
      <c r="C246" s="1" t="s">
        <v>17244</v>
      </c>
      <c r="D246" s="1" t="s">
        <v>78</v>
      </c>
      <c r="E246" s="1" t="s">
        <v>51</v>
      </c>
      <c r="F246" s="1" t="s">
        <v>51</v>
      </c>
      <c r="G246" s="1" t="s">
        <v>82</v>
      </c>
      <c r="H246" s="1" t="s">
        <v>207</v>
      </c>
      <c r="I246" s="1" t="s">
        <v>84</v>
      </c>
      <c r="J246" s="1" t="s">
        <v>122</v>
      </c>
      <c r="K246" s="1" t="s">
        <v>17245</v>
      </c>
      <c r="L246" s="1"/>
      <c r="M246" s="20">
        <f t="shared" si="3"/>
        <v>1</v>
      </c>
    </row>
    <row r="247" spans="1:13" ht="20.100000000000001" customHeight="1" x14ac:dyDescent="0.15">
      <c r="A247" s="1" t="s">
        <v>16754</v>
      </c>
      <c r="B247" s="1" t="s">
        <v>17235</v>
      </c>
      <c r="C247" s="1" t="s">
        <v>17246</v>
      </c>
      <c r="D247" s="1" t="s">
        <v>78</v>
      </c>
      <c r="E247" s="1" t="s">
        <v>51</v>
      </c>
      <c r="F247" s="1" t="s">
        <v>179</v>
      </c>
      <c r="G247" s="1" t="s">
        <v>82</v>
      </c>
      <c r="H247" s="1" t="s">
        <v>83</v>
      </c>
      <c r="I247" s="1" t="s">
        <v>84</v>
      </c>
      <c r="J247" s="1" t="s">
        <v>9120</v>
      </c>
      <c r="K247" s="1" t="s">
        <v>17247</v>
      </c>
      <c r="L247" s="1"/>
      <c r="M247" s="20">
        <f t="shared" si="3"/>
        <v>0</v>
      </c>
    </row>
    <row r="248" spans="1:13" ht="20.100000000000001" customHeight="1" x14ac:dyDescent="0.15">
      <c r="A248" s="1" t="s">
        <v>16754</v>
      </c>
      <c r="B248" s="1" t="s">
        <v>17235</v>
      </c>
      <c r="C248" s="1" t="s">
        <v>17248</v>
      </c>
      <c r="D248" s="1" t="s">
        <v>78</v>
      </c>
      <c r="E248" s="1" t="s">
        <v>51</v>
      </c>
      <c r="F248" s="1" t="s">
        <v>51</v>
      </c>
      <c r="G248" s="1" t="s">
        <v>82</v>
      </c>
      <c r="H248" s="1" t="s">
        <v>207</v>
      </c>
      <c r="I248" s="1" t="s">
        <v>84</v>
      </c>
      <c r="J248" s="1" t="s">
        <v>122</v>
      </c>
      <c r="K248" s="1" t="s">
        <v>17249</v>
      </c>
      <c r="L248" s="1"/>
      <c r="M248" s="20">
        <f t="shared" si="3"/>
        <v>1</v>
      </c>
    </row>
    <row r="249" spans="1:13" ht="20.100000000000001" customHeight="1" x14ac:dyDescent="0.15">
      <c r="A249" s="1" t="s">
        <v>16754</v>
      </c>
      <c r="B249" s="1" t="s">
        <v>17235</v>
      </c>
      <c r="C249" s="1" t="s">
        <v>17250</v>
      </c>
      <c r="D249" s="1" t="s">
        <v>78</v>
      </c>
      <c r="E249" s="1" t="s">
        <v>51</v>
      </c>
      <c r="F249" s="1" t="s">
        <v>51</v>
      </c>
      <c r="G249" s="1" t="s">
        <v>82</v>
      </c>
      <c r="H249" s="1" t="s">
        <v>207</v>
      </c>
      <c r="I249" s="1" t="s">
        <v>84</v>
      </c>
      <c r="J249" s="1" t="s">
        <v>122</v>
      </c>
      <c r="K249" s="1" t="s">
        <v>17251</v>
      </c>
      <c r="L249" s="1"/>
      <c r="M249" s="20">
        <f t="shared" si="3"/>
        <v>1</v>
      </c>
    </row>
    <row r="250" spans="1:13" ht="20.100000000000001" customHeight="1" x14ac:dyDescent="0.15">
      <c r="A250" s="1" t="s">
        <v>16754</v>
      </c>
      <c r="B250" s="1" t="s">
        <v>17235</v>
      </c>
      <c r="C250" s="1" t="s">
        <v>17252</v>
      </c>
      <c r="D250" s="1" t="s">
        <v>78</v>
      </c>
      <c r="E250" s="1" t="s">
        <v>51</v>
      </c>
      <c r="F250" s="1" t="s">
        <v>179</v>
      </c>
      <c r="G250" s="1" t="s">
        <v>82</v>
      </c>
      <c r="H250" s="1" t="s">
        <v>83</v>
      </c>
      <c r="I250" s="1" t="s">
        <v>84</v>
      </c>
      <c r="J250" s="1" t="s">
        <v>9120</v>
      </c>
      <c r="K250" s="1" t="s">
        <v>17253</v>
      </c>
      <c r="L250" s="1"/>
      <c r="M250" s="20">
        <f t="shared" si="3"/>
        <v>0</v>
      </c>
    </row>
    <row r="251" spans="1:13" ht="20.100000000000001" customHeight="1" x14ac:dyDescent="0.15">
      <c r="A251" s="1" t="s">
        <v>16754</v>
      </c>
      <c r="B251" s="1" t="s">
        <v>17235</v>
      </c>
      <c r="C251" s="1" t="s">
        <v>17254</v>
      </c>
      <c r="D251" s="1" t="s">
        <v>78</v>
      </c>
      <c r="E251" s="1" t="s">
        <v>51</v>
      </c>
      <c r="F251" s="1" t="s">
        <v>51</v>
      </c>
      <c r="G251" s="1" t="s">
        <v>82</v>
      </c>
      <c r="H251" s="1" t="s">
        <v>207</v>
      </c>
      <c r="I251" s="1" t="s">
        <v>84</v>
      </c>
      <c r="J251" s="1" t="s">
        <v>122</v>
      </c>
      <c r="K251" s="1" t="s">
        <v>17255</v>
      </c>
      <c r="L251" s="1"/>
      <c r="M251" s="20">
        <f t="shared" si="3"/>
        <v>1</v>
      </c>
    </row>
    <row r="252" spans="1:13" ht="20.100000000000001" customHeight="1" x14ac:dyDescent="0.15">
      <c r="A252" s="1" t="s">
        <v>16754</v>
      </c>
      <c r="B252" s="1" t="s">
        <v>17235</v>
      </c>
      <c r="C252" s="1" t="s">
        <v>17256</v>
      </c>
      <c r="D252" s="1" t="s">
        <v>78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84</v>
      </c>
      <c r="J252" s="1" t="s">
        <v>122</v>
      </c>
      <c r="K252" s="1" t="s">
        <v>17257</v>
      </c>
      <c r="L252" s="1"/>
      <c r="M252" s="20">
        <f t="shared" si="3"/>
        <v>1</v>
      </c>
    </row>
    <row r="253" spans="1:13" ht="20.100000000000001" customHeight="1" x14ac:dyDescent="0.15">
      <c r="A253" s="1" t="s">
        <v>16754</v>
      </c>
      <c r="B253" s="1" t="s">
        <v>17258</v>
      </c>
      <c r="C253" s="1" t="s">
        <v>17259</v>
      </c>
      <c r="D253" s="1" t="s">
        <v>50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122</v>
      </c>
      <c r="K253" s="1" t="s">
        <v>17260</v>
      </c>
      <c r="L253" s="1"/>
      <c r="M253" s="20">
        <f t="shared" si="3"/>
        <v>1</v>
      </c>
    </row>
    <row r="254" spans="1:13" ht="20.100000000000001" customHeight="1" x14ac:dyDescent="0.15">
      <c r="A254" s="1" t="s">
        <v>16754</v>
      </c>
      <c r="B254" s="1" t="s">
        <v>17258</v>
      </c>
      <c r="C254" s="1" t="s">
        <v>17261</v>
      </c>
      <c r="D254" s="1" t="s">
        <v>50</v>
      </c>
      <c r="E254" s="1" t="s">
        <v>51</v>
      </c>
      <c r="F254" s="1" t="s">
        <v>51</v>
      </c>
      <c r="G254" s="1" t="s">
        <v>52</v>
      </c>
      <c r="H254" s="1" t="s">
        <v>121</v>
      </c>
      <c r="I254" s="1" t="s">
        <v>84</v>
      </c>
      <c r="J254" s="1" t="s">
        <v>122</v>
      </c>
      <c r="K254" s="1" t="s">
        <v>17262</v>
      </c>
      <c r="L254" s="1"/>
      <c r="M254" s="20">
        <f t="shared" si="3"/>
        <v>1</v>
      </c>
    </row>
    <row r="255" spans="1:13" ht="20.100000000000001" customHeight="1" x14ac:dyDescent="0.15">
      <c r="A255" s="1" t="s">
        <v>16754</v>
      </c>
      <c r="B255" s="1" t="s">
        <v>17258</v>
      </c>
      <c r="C255" s="1" t="s">
        <v>17263</v>
      </c>
      <c r="D255" s="1" t="s">
        <v>50</v>
      </c>
      <c r="E255" s="1" t="s">
        <v>51</v>
      </c>
      <c r="F255" s="1" t="s">
        <v>51</v>
      </c>
      <c r="G255" s="1" t="s">
        <v>52</v>
      </c>
      <c r="H255" s="1" t="s">
        <v>121</v>
      </c>
      <c r="I255" s="1" t="s">
        <v>84</v>
      </c>
      <c r="J255" s="1" t="s">
        <v>122</v>
      </c>
      <c r="K255" s="1" t="s">
        <v>17264</v>
      </c>
      <c r="L255" s="1"/>
      <c r="M255" s="20">
        <f t="shared" si="3"/>
        <v>1</v>
      </c>
    </row>
    <row r="256" spans="1:13" ht="20.100000000000001" customHeight="1" x14ac:dyDescent="0.15">
      <c r="A256" s="1" t="s">
        <v>16754</v>
      </c>
      <c r="B256" s="1" t="s">
        <v>17258</v>
      </c>
      <c r="C256" s="1" t="s">
        <v>17265</v>
      </c>
      <c r="D256" s="1" t="s">
        <v>50</v>
      </c>
      <c r="E256" s="1" t="s">
        <v>51</v>
      </c>
      <c r="F256" s="1" t="s">
        <v>51</v>
      </c>
      <c r="G256" s="1" t="s">
        <v>52</v>
      </c>
      <c r="H256" s="1" t="s">
        <v>121</v>
      </c>
      <c r="I256" s="1" t="s">
        <v>84</v>
      </c>
      <c r="J256" s="1" t="s">
        <v>122</v>
      </c>
      <c r="K256" s="1" t="s">
        <v>17266</v>
      </c>
      <c r="L256" s="1"/>
      <c r="M256" s="20">
        <f t="shared" si="3"/>
        <v>1</v>
      </c>
    </row>
    <row r="257" spans="1:13" ht="20.100000000000001" customHeight="1" x14ac:dyDescent="0.15">
      <c r="A257" s="1" t="s">
        <v>16754</v>
      </c>
      <c r="B257" s="1" t="s">
        <v>17258</v>
      </c>
      <c r="C257" s="1" t="s">
        <v>17267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121</v>
      </c>
      <c r="I257" s="1" t="s">
        <v>84</v>
      </c>
      <c r="J257" s="1" t="s">
        <v>122</v>
      </c>
      <c r="K257" s="1" t="s">
        <v>17268</v>
      </c>
      <c r="L257" s="1"/>
      <c r="M257" s="20">
        <f t="shared" si="3"/>
        <v>1</v>
      </c>
    </row>
    <row r="258" spans="1:13" ht="20.100000000000001" customHeight="1" x14ac:dyDescent="0.15">
      <c r="A258" s="1" t="s">
        <v>16754</v>
      </c>
      <c r="B258" s="1" t="s">
        <v>17258</v>
      </c>
      <c r="C258" s="1" t="s">
        <v>17269</v>
      </c>
      <c r="D258" s="1" t="s">
        <v>78</v>
      </c>
      <c r="E258" s="1" t="s">
        <v>51</v>
      </c>
      <c r="F258" s="1" t="s">
        <v>51</v>
      </c>
      <c r="G258" s="1" t="s">
        <v>52</v>
      </c>
      <c r="H258" s="1" t="s">
        <v>121</v>
      </c>
      <c r="I258" s="1" t="s">
        <v>84</v>
      </c>
      <c r="J258" s="1" t="s">
        <v>122</v>
      </c>
      <c r="K258" s="1" t="s">
        <v>17270</v>
      </c>
      <c r="L258" s="1"/>
      <c r="M258" s="20">
        <f t="shared" si="3"/>
        <v>1</v>
      </c>
    </row>
    <row r="259" spans="1:13" ht="20.100000000000001" customHeight="1" x14ac:dyDescent="0.15">
      <c r="A259" s="1" t="s">
        <v>16754</v>
      </c>
      <c r="B259" s="1" t="s">
        <v>17258</v>
      </c>
      <c r="C259" s="1" t="s">
        <v>17271</v>
      </c>
      <c r="D259" s="1" t="s">
        <v>78</v>
      </c>
      <c r="E259" s="1" t="s">
        <v>51</v>
      </c>
      <c r="F259" s="1" t="s">
        <v>51</v>
      </c>
      <c r="G259" s="1" t="s">
        <v>52</v>
      </c>
      <c r="H259" s="1" t="s">
        <v>121</v>
      </c>
      <c r="I259" s="1" t="s">
        <v>84</v>
      </c>
      <c r="J259" s="1" t="s">
        <v>122</v>
      </c>
      <c r="K259" s="1" t="s">
        <v>17272</v>
      </c>
      <c r="L259" s="1"/>
      <c r="M259" s="20">
        <f t="shared" si="3"/>
        <v>1</v>
      </c>
    </row>
    <row r="260" spans="1:13" ht="20.100000000000001" customHeight="1" x14ac:dyDescent="0.15">
      <c r="A260" s="1" t="s">
        <v>16754</v>
      </c>
      <c r="B260" s="1" t="s">
        <v>17258</v>
      </c>
      <c r="C260" s="1" t="s">
        <v>17273</v>
      </c>
      <c r="D260" s="1" t="s">
        <v>78</v>
      </c>
      <c r="E260" s="1" t="s">
        <v>51</v>
      </c>
      <c r="F260" s="1" t="s">
        <v>179</v>
      </c>
      <c r="G260" s="1" t="s">
        <v>82</v>
      </c>
      <c r="H260" s="1" t="s">
        <v>2140</v>
      </c>
      <c r="I260" s="1" t="s">
        <v>447</v>
      </c>
      <c r="J260" s="1" t="s">
        <v>17033</v>
      </c>
      <c r="K260" s="1" t="s">
        <v>17274</v>
      </c>
      <c r="L260" s="1"/>
      <c r="M260" s="20">
        <f t="shared" si="3"/>
        <v>0</v>
      </c>
    </row>
    <row r="261" spans="1:13" ht="20.100000000000001" customHeight="1" x14ac:dyDescent="0.15">
      <c r="A261" s="1" t="s">
        <v>16754</v>
      </c>
      <c r="B261" s="1" t="s">
        <v>17258</v>
      </c>
      <c r="C261" s="1" t="s">
        <v>17275</v>
      </c>
      <c r="D261" s="1" t="s">
        <v>78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17276</v>
      </c>
      <c r="L261" s="1"/>
      <c r="M261" s="20">
        <f t="shared" si="3"/>
        <v>1</v>
      </c>
    </row>
    <row r="262" spans="1:13" ht="20.100000000000001" customHeight="1" x14ac:dyDescent="0.15">
      <c r="A262" s="1" t="s">
        <v>16754</v>
      </c>
      <c r="B262" s="1" t="s">
        <v>17258</v>
      </c>
      <c r="C262" s="1" t="s">
        <v>17277</v>
      </c>
      <c r="D262" s="1" t="s">
        <v>78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17278</v>
      </c>
      <c r="L262" s="1"/>
      <c r="M262" s="20">
        <f t="shared" si="3"/>
        <v>1</v>
      </c>
    </row>
    <row r="263" spans="1:13" ht="20.100000000000001" customHeight="1" x14ac:dyDescent="0.15">
      <c r="A263" s="1" t="s">
        <v>16754</v>
      </c>
      <c r="B263" s="1" t="s">
        <v>17258</v>
      </c>
      <c r="C263" s="1" t="s">
        <v>17279</v>
      </c>
      <c r="D263" s="1" t="s">
        <v>78</v>
      </c>
      <c r="E263" s="1" t="s">
        <v>51</v>
      </c>
      <c r="F263" s="1" t="s">
        <v>51</v>
      </c>
      <c r="G263" s="1" t="s">
        <v>52</v>
      </c>
      <c r="H263" s="1" t="s">
        <v>121</v>
      </c>
      <c r="I263" s="1" t="s">
        <v>84</v>
      </c>
      <c r="J263" s="1" t="s">
        <v>122</v>
      </c>
      <c r="K263" s="1" t="s">
        <v>17280</v>
      </c>
      <c r="L263" s="1"/>
      <c r="M263" s="20">
        <f t="shared" si="3"/>
        <v>1</v>
      </c>
    </row>
    <row r="264" spans="1:13" ht="20.100000000000001" customHeight="1" x14ac:dyDescent="0.15">
      <c r="A264" s="1" t="s">
        <v>16754</v>
      </c>
      <c r="B264" s="1" t="s">
        <v>17258</v>
      </c>
      <c r="C264" s="1" t="s">
        <v>17281</v>
      </c>
      <c r="D264" s="1" t="s">
        <v>78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17282</v>
      </c>
      <c r="L264" s="1"/>
      <c r="M264" s="20">
        <f t="shared" ref="M264:M327" si="4">IF(F264="○",1,0)</f>
        <v>1</v>
      </c>
    </row>
    <row r="265" spans="1:13" ht="20.100000000000001" customHeight="1" x14ac:dyDescent="0.15">
      <c r="A265" s="1" t="s">
        <v>16754</v>
      </c>
      <c r="B265" s="1" t="s">
        <v>17258</v>
      </c>
      <c r="C265" s="1" t="s">
        <v>17283</v>
      </c>
      <c r="D265" s="1" t="s">
        <v>78</v>
      </c>
      <c r="E265" s="1" t="s">
        <v>51</v>
      </c>
      <c r="F265" s="1" t="s">
        <v>179</v>
      </c>
      <c r="G265" s="1" t="s">
        <v>82</v>
      </c>
      <c r="H265" s="1" t="s">
        <v>1151</v>
      </c>
      <c r="I265" s="1" t="s">
        <v>84</v>
      </c>
      <c r="J265" s="1" t="s">
        <v>7809</v>
      </c>
      <c r="K265" s="1" t="s">
        <v>17284</v>
      </c>
      <c r="L265" s="1"/>
      <c r="M265" s="20">
        <f t="shared" si="4"/>
        <v>0</v>
      </c>
    </row>
    <row r="266" spans="1:13" ht="20.100000000000001" customHeight="1" x14ac:dyDescent="0.15">
      <c r="A266" s="1" t="s">
        <v>16754</v>
      </c>
      <c r="B266" s="1" t="s">
        <v>17258</v>
      </c>
      <c r="C266" s="1" t="s">
        <v>17285</v>
      </c>
      <c r="D266" s="1" t="s">
        <v>78</v>
      </c>
      <c r="E266" s="1" t="s">
        <v>51</v>
      </c>
      <c r="F266" s="1" t="s">
        <v>51</v>
      </c>
      <c r="G266" s="1" t="s">
        <v>52</v>
      </c>
      <c r="H266" s="1" t="s">
        <v>121</v>
      </c>
      <c r="I266" s="1" t="s">
        <v>84</v>
      </c>
      <c r="J266" s="1" t="s">
        <v>122</v>
      </c>
      <c r="K266" s="1" t="s">
        <v>17286</v>
      </c>
      <c r="L266" s="1"/>
      <c r="M266" s="20">
        <f t="shared" si="4"/>
        <v>1</v>
      </c>
    </row>
    <row r="267" spans="1:13" ht="20.100000000000001" customHeight="1" x14ac:dyDescent="0.15">
      <c r="A267" s="1" t="s">
        <v>16754</v>
      </c>
      <c r="B267" s="1" t="s">
        <v>17258</v>
      </c>
      <c r="C267" s="1" t="s">
        <v>17287</v>
      </c>
      <c r="D267" s="1" t="s">
        <v>78</v>
      </c>
      <c r="E267" s="1" t="s">
        <v>51</v>
      </c>
      <c r="F267" s="1" t="s">
        <v>179</v>
      </c>
      <c r="G267" s="1" t="s">
        <v>82</v>
      </c>
      <c r="H267" s="1" t="s">
        <v>2038</v>
      </c>
      <c r="I267" s="1" t="s">
        <v>84</v>
      </c>
      <c r="J267" s="1" t="s">
        <v>6853</v>
      </c>
      <c r="K267" s="1" t="s">
        <v>17288</v>
      </c>
      <c r="L267" s="1"/>
      <c r="M267" s="20">
        <f t="shared" si="4"/>
        <v>0</v>
      </c>
    </row>
    <row r="268" spans="1:13" ht="20.100000000000001" customHeight="1" x14ac:dyDescent="0.15">
      <c r="A268" s="1" t="s">
        <v>16754</v>
      </c>
      <c r="B268" s="1" t="s">
        <v>17258</v>
      </c>
      <c r="C268" s="1" t="s">
        <v>17289</v>
      </c>
      <c r="D268" s="1" t="s">
        <v>78</v>
      </c>
      <c r="E268" s="1" t="s">
        <v>51</v>
      </c>
      <c r="F268" s="1" t="s">
        <v>51</v>
      </c>
      <c r="G268" s="1" t="s">
        <v>52</v>
      </c>
      <c r="H268" s="1" t="s">
        <v>121</v>
      </c>
      <c r="I268" s="1" t="s">
        <v>84</v>
      </c>
      <c r="J268" s="1" t="s">
        <v>122</v>
      </c>
      <c r="K268" s="1" t="s">
        <v>17290</v>
      </c>
      <c r="L268" s="1"/>
      <c r="M268" s="20">
        <f t="shared" si="4"/>
        <v>1</v>
      </c>
    </row>
    <row r="269" spans="1:13" ht="20.100000000000001" customHeight="1" x14ac:dyDescent="0.15">
      <c r="A269" s="1" t="s">
        <v>16754</v>
      </c>
      <c r="B269" s="1" t="s">
        <v>17258</v>
      </c>
      <c r="C269" s="1" t="s">
        <v>17291</v>
      </c>
      <c r="D269" s="1" t="s">
        <v>78</v>
      </c>
      <c r="E269" s="1" t="s">
        <v>51</v>
      </c>
      <c r="F269" s="1" t="s">
        <v>51</v>
      </c>
      <c r="G269" s="1" t="s">
        <v>52</v>
      </c>
      <c r="H269" s="1" t="s">
        <v>121</v>
      </c>
      <c r="I269" s="1" t="s">
        <v>84</v>
      </c>
      <c r="J269" s="1" t="s">
        <v>122</v>
      </c>
      <c r="K269" s="1" t="s">
        <v>17292</v>
      </c>
      <c r="L269" s="1"/>
      <c r="M269" s="20">
        <f t="shared" si="4"/>
        <v>1</v>
      </c>
    </row>
    <row r="270" spans="1:13" ht="20.100000000000001" customHeight="1" x14ac:dyDescent="0.15">
      <c r="A270" s="1" t="s">
        <v>16754</v>
      </c>
      <c r="B270" s="1" t="s">
        <v>17258</v>
      </c>
      <c r="C270" s="1" t="s">
        <v>17293</v>
      </c>
      <c r="D270" s="1" t="s">
        <v>78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17294</v>
      </c>
      <c r="L270" s="1"/>
      <c r="M270" s="20">
        <f t="shared" si="4"/>
        <v>1</v>
      </c>
    </row>
    <row r="271" spans="1:13" ht="20.100000000000001" customHeight="1" x14ac:dyDescent="0.15">
      <c r="A271" s="1" t="s">
        <v>16754</v>
      </c>
      <c r="B271" s="1" t="s">
        <v>17258</v>
      </c>
      <c r="C271" s="1" t="s">
        <v>17295</v>
      </c>
      <c r="D271" s="1" t="s">
        <v>78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84</v>
      </c>
      <c r="J271" s="1" t="s">
        <v>122</v>
      </c>
      <c r="K271" s="1" t="s">
        <v>17296</v>
      </c>
      <c r="L271" s="1"/>
      <c r="M271" s="20">
        <f t="shared" si="4"/>
        <v>1</v>
      </c>
    </row>
    <row r="272" spans="1:13" ht="20.100000000000001" customHeight="1" x14ac:dyDescent="0.15">
      <c r="A272" s="1" t="s">
        <v>16754</v>
      </c>
      <c r="B272" s="1" t="s">
        <v>16311</v>
      </c>
      <c r="C272" s="1" t="s">
        <v>17297</v>
      </c>
      <c r="D272" s="1" t="s">
        <v>78</v>
      </c>
      <c r="E272" s="1" t="s">
        <v>51</v>
      </c>
      <c r="F272" s="1" t="s">
        <v>51</v>
      </c>
      <c r="G272" s="1" t="s">
        <v>82</v>
      </c>
      <c r="H272" s="1" t="s">
        <v>207</v>
      </c>
      <c r="I272" s="1" t="s">
        <v>84</v>
      </c>
      <c r="J272" s="1" t="s">
        <v>122</v>
      </c>
      <c r="K272" s="1" t="s">
        <v>17298</v>
      </c>
      <c r="L272" s="1"/>
      <c r="M272" s="20">
        <f t="shared" si="4"/>
        <v>1</v>
      </c>
    </row>
    <row r="273" spans="1:13" ht="20.100000000000001" customHeight="1" x14ac:dyDescent="0.15">
      <c r="A273" s="1" t="s">
        <v>16754</v>
      </c>
      <c r="B273" s="1" t="s">
        <v>16311</v>
      </c>
      <c r="C273" s="1" t="s">
        <v>17299</v>
      </c>
      <c r="D273" s="1" t="s">
        <v>78</v>
      </c>
      <c r="E273" s="1" t="s">
        <v>51</v>
      </c>
      <c r="F273" s="1" t="s">
        <v>51</v>
      </c>
      <c r="G273" s="1" t="s">
        <v>82</v>
      </c>
      <c r="H273" s="1" t="s">
        <v>207</v>
      </c>
      <c r="I273" s="1" t="s">
        <v>84</v>
      </c>
      <c r="J273" s="1" t="s">
        <v>122</v>
      </c>
      <c r="K273" s="1" t="s">
        <v>17300</v>
      </c>
      <c r="L273" s="1"/>
      <c r="M273" s="20">
        <f t="shared" si="4"/>
        <v>1</v>
      </c>
    </row>
    <row r="274" spans="1:13" ht="20.100000000000001" customHeight="1" x14ac:dyDescent="0.15">
      <c r="A274" s="1" t="s">
        <v>16754</v>
      </c>
      <c r="B274" s="1" t="s">
        <v>16311</v>
      </c>
      <c r="C274" s="1" t="s">
        <v>17301</v>
      </c>
      <c r="D274" s="1" t="s">
        <v>78</v>
      </c>
      <c r="E274" s="1" t="s">
        <v>51</v>
      </c>
      <c r="F274" s="1" t="s">
        <v>51</v>
      </c>
      <c r="G274" s="1" t="s">
        <v>82</v>
      </c>
      <c r="H274" s="1" t="s">
        <v>207</v>
      </c>
      <c r="I274" s="1" t="s">
        <v>84</v>
      </c>
      <c r="J274" s="1" t="s">
        <v>122</v>
      </c>
      <c r="K274" s="1" t="s">
        <v>17302</v>
      </c>
      <c r="L274" s="1"/>
      <c r="M274" s="20">
        <f t="shared" si="4"/>
        <v>1</v>
      </c>
    </row>
    <row r="275" spans="1:13" ht="20.100000000000001" customHeight="1" x14ac:dyDescent="0.15">
      <c r="A275" s="1" t="s">
        <v>16754</v>
      </c>
      <c r="B275" s="1" t="s">
        <v>16311</v>
      </c>
      <c r="C275" s="1" t="s">
        <v>17303</v>
      </c>
      <c r="D275" s="1" t="s">
        <v>78</v>
      </c>
      <c r="E275" s="1" t="s">
        <v>51</v>
      </c>
      <c r="F275" s="1" t="s">
        <v>179</v>
      </c>
      <c r="G275" s="1" t="s">
        <v>82</v>
      </c>
      <c r="H275" s="1" t="s">
        <v>83</v>
      </c>
      <c r="I275" s="1" t="s">
        <v>84</v>
      </c>
      <c r="J275" s="1" t="s">
        <v>9120</v>
      </c>
      <c r="K275" s="1" t="s">
        <v>17304</v>
      </c>
      <c r="L275" s="1"/>
      <c r="M275" s="20">
        <f t="shared" si="4"/>
        <v>0</v>
      </c>
    </row>
    <row r="276" spans="1:13" ht="20.100000000000001" customHeight="1" x14ac:dyDescent="0.15">
      <c r="A276" s="1" t="s">
        <v>16754</v>
      </c>
      <c r="B276" s="1" t="s">
        <v>16311</v>
      </c>
      <c r="C276" s="1" t="s">
        <v>17305</v>
      </c>
      <c r="D276" s="1" t="s">
        <v>78</v>
      </c>
      <c r="E276" s="1" t="s">
        <v>51</v>
      </c>
      <c r="F276" s="1" t="s">
        <v>179</v>
      </c>
      <c r="G276" s="1" t="s">
        <v>82</v>
      </c>
      <c r="H276" s="1" t="s">
        <v>83</v>
      </c>
      <c r="I276" s="1" t="s">
        <v>84</v>
      </c>
      <c r="J276" s="1" t="s">
        <v>9120</v>
      </c>
      <c r="K276" s="1" t="s">
        <v>17306</v>
      </c>
      <c r="L276" s="1"/>
      <c r="M276" s="20">
        <f t="shared" si="4"/>
        <v>0</v>
      </c>
    </row>
    <row r="277" spans="1:13" ht="20.100000000000001" customHeight="1" x14ac:dyDescent="0.15">
      <c r="A277" s="1" t="s">
        <v>16754</v>
      </c>
      <c r="B277" s="1" t="s">
        <v>16311</v>
      </c>
      <c r="C277" s="1" t="s">
        <v>17307</v>
      </c>
      <c r="D277" s="1" t="s">
        <v>78</v>
      </c>
      <c r="E277" s="1" t="s">
        <v>51</v>
      </c>
      <c r="F277" s="1" t="s">
        <v>179</v>
      </c>
      <c r="G277" s="1" t="s">
        <v>82</v>
      </c>
      <c r="H277" s="1" t="s">
        <v>83</v>
      </c>
      <c r="I277" s="1" t="s">
        <v>84</v>
      </c>
      <c r="J277" s="1" t="s">
        <v>9120</v>
      </c>
      <c r="K277" s="1" t="s">
        <v>17308</v>
      </c>
      <c r="L277" s="1"/>
      <c r="M277" s="20">
        <f t="shared" si="4"/>
        <v>0</v>
      </c>
    </row>
    <row r="278" spans="1:13" ht="20.100000000000001" customHeight="1" x14ac:dyDescent="0.15">
      <c r="A278" s="1" t="s">
        <v>16754</v>
      </c>
      <c r="B278" s="1" t="s">
        <v>17309</v>
      </c>
      <c r="C278" s="1" t="s">
        <v>17310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739</v>
      </c>
      <c r="I278" s="1" t="s">
        <v>54</v>
      </c>
      <c r="J278" s="1" t="s">
        <v>6858</v>
      </c>
      <c r="K278" s="1" t="s">
        <v>17311</v>
      </c>
      <c r="L278" s="1"/>
      <c r="M278" s="20">
        <f t="shared" si="4"/>
        <v>1</v>
      </c>
    </row>
    <row r="279" spans="1:13" ht="20.100000000000001" customHeight="1" x14ac:dyDescent="0.15">
      <c r="A279" s="1" t="s">
        <v>16754</v>
      </c>
      <c r="B279" s="1" t="s">
        <v>17309</v>
      </c>
      <c r="C279" s="1" t="s">
        <v>17312</v>
      </c>
      <c r="D279" s="1" t="s">
        <v>50</v>
      </c>
      <c r="E279" s="1" t="s">
        <v>51</v>
      </c>
      <c r="F279" s="1" t="s">
        <v>51</v>
      </c>
      <c r="G279" s="1" t="s">
        <v>52</v>
      </c>
      <c r="H279" s="1" t="s">
        <v>739</v>
      </c>
      <c r="I279" s="1" t="s">
        <v>54</v>
      </c>
      <c r="J279" s="1" t="s">
        <v>6858</v>
      </c>
      <c r="K279" s="1" t="s">
        <v>17313</v>
      </c>
      <c r="L279" s="1"/>
      <c r="M279" s="20">
        <f t="shared" si="4"/>
        <v>1</v>
      </c>
    </row>
    <row r="280" spans="1:13" ht="20.100000000000001" customHeight="1" x14ac:dyDescent="0.15">
      <c r="A280" s="1" t="s">
        <v>16754</v>
      </c>
      <c r="B280" s="1" t="s">
        <v>17309</v>
      </c>
      <c r="C280" s="1" t="s">
        <v>17314</v>
      </c>
      <c r="D280" s="1" t="s">
        <v>50</v>
      </c>
      <c r="E280" s="1" t="s">
        <v>51</v>
      </c>
      <c r="F280" s="1" t="s">
        <v>51</v>
      </c>
      <c r="G280" s="1" t="s">
        <v>52</v>
      </c>
      <c r="H280" s="1" t="s">
        <v>739</v>
      </c>
      <c r="I280" s="1" t="s">
        <v>54</v>
      </c>
      <c r="J280" s="1" t="s">
        <v>6858</v>
      </c>
      <c r="K280" s="1" t="s">
        <v>17315</v>
      </c>
      <c r="L280" s="1"/>
      <c r="M280" s="20">
        <f t="shared" si="4"/>
        <v>1</v>
      </c>
    </row>
    <row r="281" spans="1:13" ht="20.100000000000001" customHeight="1" x14ac:dyDescent="0.15">
      <c r="A281" s="1" t="s">
        <v>16754</v>
      </c>
      <c r="B281" s="1" t="s">
        <v>17309</v>
      </c>
      <c r="C281" s="1" t="s">
        <v>17316</v>
      </c>
      <c r="D281" s="1" t="s">
        <v>78</v>
      </c>
      <c r="E281" s="1" t="s">
        <v>51</v>
      </c>
      <c r="F281" s="1" t="s">
        <v>51</v>
      </c>
      <c r="G281" s="1" t="s">
        <v>52</v>
      </c>
      <c r="H281" s="1" t="s">
        <v>739</v>
      </c>
      <c r="I281" s="1" t="s">
        <v>54</v>
      </c>
      <c r="J281" s="1" t="s">
        <v>6858</v>
      </c>
      <c r="K281" s="1" t="s">
        <v>17317</v>
      </c>
      <c r="L281" s="1"/>
      <c r="M281" s="20">
        <f t="shared" si="4"/>
        <v>1</v>
      </c>
    </row>
    <row r="282" spans="1:13" ht="20.100000000000001" customHeight="1" x14ac:dyDescent="0.15">
      <c r="A282" s="1" t="s">
        <v>16754</v>
      </c>
      <c r="B282" s="1" t="s">
        <v>17309</v>
      </c>
      <c r="C282" s="1" t="s">
        <v>17318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739</v>
      </c>
      <c r="I282" s="1" t="s">
        <v>54</v>
      </c>
      <c r="J282" s="1" t="s">
        <v>6858</v>
      </c>
      <c r="K282" s="1" t="s">
        <v>17319</v>
      </c>
      <c r="L282" s="1"/>
      <c r="M282" s="20">
        <f t="shared" si="4"/>
        <v>1</v>
      </c>
    </row>
    <row r="283" spans="1:13" ht="20.100000000000001" customHeight="1" x14ac:dyDescent="0.15">
      <c r="A283" s="1" t="s">
        <v>16754</v>
      </c>
      <c r="B283" s="1" t="s">
        <v>17309</v>
      </c>
      <c r="C283" s="1" t="s">
        <v>17320</v>
      </c>
      <c r="D283" s="1" t="s">
        <v>78</v>
      </c>
      <c r="E283" s="1" t="s">
        <v>51</v>
      </c>
      <c r="F283" s="1" t="s">
        <v>179</v>
      </c>
      <c r="G283" s="1" t="s">
        <v>82</v>
      </c>
      <c r="H283" s="1" t="s">
        <v>4727</v>
      </c>
      <c r="I283" s="1" t="s">
        <v>447</v>
      </c>
      <c r="J283" s="1" t="s">
        <v>16761</v>
      </c>
      <c r="K283" s="1" t="s">
        <v>17321</v>
      </c>
      <c r="L283" s="1"/>
      <c r="M283" s="20">
        <f t="shared" si="4"/>
        <v>0</v>
      </c>
    </row>
    <row r="284" spans="1:13" ht="20.100000000000001" customHeight="1" x14ac:dyDescent="0.15">
      <c r="A284" s="1" t="s">
        <v>16754</v>
      </c>
      <c r="B284" s="1" t="s">
        <v>17309</v>
      </c>
      <c r="C284" s="1" t="s">
        <v>17322</v>
      </c>
      <c r="D284" s="1" t="s">
        <v>78</v>
      </c>
      <c r="E284" s="1" t="s">
        <v>51</v>
      </c>
      <c r="F284" s="1" t="s">
        <v>51</v>
      </c>
      <c r="G284" s="1" t="s">
        <v>52</v>
      </c>
      <c r="H284" s="1" t="s">
        <v>739</v>
      </c>
      <c r="I284" s="1" t="s">
        <v>54</v>
      </c>
      <c r="J284" s="1" t="s">
        <v>6858</v>
      </c>
      <c r="K284" s="1" t="s">
        <v>17323</v>
      </c>
      <c r="L284" s="1"/>
      <c r="M284" s="20">
        <f t="shared" si="4"/>
        <v>1</v>
      </c>
    </row>
    <row r="285" spans="1:13" ht="20.100000000000001" customHeight="1" x14ac:dyDescent="0.15">
      <c r="A285" s="1" t="s">
        <v>16754</v>
      </c>
      <c r="B285" s="1" t="s">
        <v>17309</v>
      </c>
      <c r="C285" s="1" t="s">
        <v>17324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739</v>
      </c>
      <c r="I285" s="1" t="s">
        <v>54</v>
      </c>
      <c r="J285" s="1" t="s">
        <v>6858</v>
      </c>
      <c r="K285" s="1" t="s">
        <v>17325</v>
      </c>
      <c r="L285" s="1"/>
      <c r="M285" s="20">
        <f t="shared" si="4"/>
        <v>1</v>
      </c>
    </row>
    <row r="286" spans="1:13" ht="20.100000000000001" customHeight="1" x14ac:dyDescent="0.15">
      <c r="A286" s="1" t="s">
        <v>16754</v>
      </c>
      <c r="B286" s="1" t="s">
        <v>17309</v>
      </c>
      <c r="C286" s="1" t="s">
        <v>17326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739</v>
      </c>
      <c r="I286" s="1" t="s">
        <v>54</v>
      </c>
      <c r="J286" s="1" t="s">
        <v>6858</v>
      </c>
      <c r="K286" s="1" t="s">
        <v>17327</v>
      </c>
      <c r="L286" s="1"/>
      <c r="M286" s="20">
        <f t="shared" si="4"/>
        <v>1</v>
      </c>
    </row>
    <row r="287" spans="1:13" ht="20.100000000000001" customHeight="1" x14ac:dyDescent="0.15">
      <c r="A287" s="1" t="s">
        <v>16754</v>
      </c>
      <c r="B287" s="1" t="s">
        <v>17328</v>
      </c>
      <c r="C287" s="1" t="s">
        <v>17329</v>
      </c>
      <c r="D287" s="1" t="s">
        <v>50</v>
      </c>
      <c r="E287" s="1" t="s">
        <v>51</v>
      </c>
      <c r="F287" s="1" t="s">
        <v>51</v>
      </c>
      <c r="G287" s="1" t="s">
        <v>82</v>
      </c>
      <c r="H287" s="1" t="s">
        <v>207</v>
      </c>
      <c r="I287" s="1" t="s">
        <v>84</v>
      </c>
      <c r="J287" s="1" t="s">
        <v>122</v>
      </c>
      <c r="K287" s="1" t="s">
        <v>17330</v>
      </c>
      <c r="L287" s="1"/>
      <c r="M287" s="20">
        <f t="shared" si="4"/>
        <v>1</v>
      </c>
    </row>
    <row r="288" spans="1:13" ht="20.100000000000001" customHeight="1" x14ac:dyDescent="0.15">
      <c r="A288" s="1" t="s">
        <v>16754</v>
      </c>
      <c r="B288" s="1" t="s">
        <v>17328</v>
      </c>
      <c r="C288" s="1" t="s">
        <v>17331</v>
      </c>
      <c r="D288" s="1" t="s">
        <v>50</v>
      </c>
      <c r="E288" s="1" t="s">
        <v>51</v>
      </c>
      <c r="F288" s="1" t="s">
        <v>51</v>
      </c>
      <c r="G288" s="1" t="s">
        <v>82</v>
      </c>
      <c r="H288" s="1" t="s">
        <v>207</v>
      </c>
      <c r="I288" s="1" t="s">
        <v>84</v>
      </c>
      <c r="J288" s="1" t="s">
        <v>122</v>
      </c>
      <c r="K288" s="1" t="s">
        <v>17332</v>
      </c>
      <c r="L288" s="1"/>
      <c r="M288" s="20">
        <f t="shared" si="4"/>
        <v>1</v>
      </c>
    </row>
    <row r="289" spans="1:13" ht="20.100000000000001" customHeight="1" x14ac:dyDescent="0.15">
      <c r="A289" s="1" t="s">
        <v>16754</v>
      </c>
      <c r="B289" s="1" t="s">
        <v>17328</v>
      </c>
      <c r="C289" s="1" t="s">
        <v>17333</v>
      </c>
      <c r="D289" s="1" t="s">
        <v>50</v>
      </c>
      <c r="E289" s="1" t="s">
        <v>51</v>
      </c>
      <c r="F289" s="1" t="s">
        <v>51</v>
      </c>
      <c r="G289" s="1" t="s">
        <v>82</v>
      </c>
      <c r="H289" s="1" t="s">
        <v>207</v>
      </c>
      <c r="I289" s="1" t="s">
        <v>84</v>
      </c>
      <c r="J289" s="1" t="s">
        <v>122</v>
      </c>
      <c r="K289" s="1" t="s">
        <v>17334</v>
      </c>
      <c r="L289" s="1"/>
      <c r="M289" s="20">
        <f t="shared" si="4"/>
        <v>1</v>
      </c>
    </row>
    <row r="290" spans="1:13" ht="20.100000000000001" customHeight="1" x14ac:dyDescent="0.15">
      <c r="A290" s="1" t="s">
        <v>16754</v>
      </c>
      <c r="B290" s="1" t="s">
        <v>17328</v>
      </c>
      <c r="C290" s="1" t="s">
        <v>17335</v>
      </c>
      <c r="D290" s="1" t="s">
        <v>50</v>
      </c>
      <c r="E290" s="1" t="s">
        <v>51</v>
      </c>
      <c r="F290" s="1" t="s">
        <v>51</v>
      </c>
      <c r="G290" s="1" t="s">
        <v>82</v>
      </c>
      <c r="H290" s="1" t="s">
        <v>207</v>
      </c>
      <c r="I290" s="1" t="s">
        <v>84</v>
      </c>
      <c r="J290" s="1" t="s">
        <v>122</v>
      </c>
      <c r="K290" s="1" t="s">
        <v>17336</v>
      </c>
      <c r="L290" s="1"/>
      <c r="M290" s="20">
        <f t="shared" si="4"/>
        <v>1</v>
      </c>
    </row>
    <row r="291" spans="1:13" ht="20.100000000000001" customHeight="1" x14ac:dyDescent="0.15">
      <c r="A291" s="1" t="s">
        <v>16754</v>
      </c>
      <c r="B291" s="1" t="s">
        <v>17328</v>
      </c>
      <c r="C291" s="1" t="s">
        <v>17337</v>
      </c>
      <c r="D291" s="1" t="s">
        <v>50</v>
      </c>
      <c r="E291" s="1" t="s">
        <v>51</v>
      </c>
      <c r="F291" s="1" t="s">
        <v>51</v>
      </c>
      <c r="G291" s="1" t="s">
        <v>82</v>
      </c>
      <c r="H291" s="1" t="s">
        <v>207</v>
      </c>
      <c r="I291" s="1" t="s">
        <v>84</v>
      </c>
      <c r="J291" s="1" t="s">
        <v>122</v>
      </c>
      <c r="K291" s="1" t="s">
        <v>17338</v>
      </c>
      <c r="L291" s="1"/>
      <c r="M291" s="20">
        <f t="shared" si="4"/>
        <v>1</v>
      </c>
    </row>
    <row r="292" spans="1:13" ht="20.100000000000001" customHeight="1" x14ac:dyDescent="0.15">
      <c r="A292" s="1" t="s">
        <v>16754</v>
      </c>
      <c r="B292" s="1" t="s">
        <v>17328</v>
      </c>
      <c r="C292" s="1" t="s">
        <v>17339</v>
      </c>
      <c r="D292" s="1" t="s">
        <v>50</v>
      </c>
      <c r="E292" s="1" t="s">
        <v>51</v>
      </c>
      <c r="F292" s="1" t="s">
        <v>51</v>
      </c>
      <c r="G292" s="1" t="s">
        <v>82</v>
      </c>
      <c r="H292" s="1" t="s">
        <v>207</v>
      </c>
      <c r="I292" s="1" t="s">
        <v>84</v>
      </c>
      <c r="J292" s="1" t="s">
        <v>122</v>
      </c>
      <c r="K292" s="1" t="s">
        <v>17340</v>
      </c>
      <c r="L292" s="1"/>
      <c r="M292" s="20">
        <f t="shared" si="4"/>
        <v>1</v>
      </c>
    </row>
    <row r="293" spans="1:13" ht="20.100000000000001" customHeight="1" x14ac:dyDescent="0.15">
      <c r="A293" s="1" t="s">
        <v>16754</v>
      </c>
      <c r="B293" s="1" t="s">
        <v>17328</v>
      </c>
      <c r="C293" s="1" t="s">
        <v>17341</v>
      </c>
      <c r="D293" s="1" t="s">
        <v>50</v>
      </c>
      <c r="E293" s="1" t="s">
        <v>51</v>
      </c>
      <c r="F293" s="1" t="s">
        <v>51</v>
      </c>
      <c r="G293" s="1" t="s">
        <v>82</v>
      </c>
      <c r="H293" s="1" t="s">
        <v>207</v>
      </c>
      <c r="I293" s="1" t="s">
        <v>84</v>
      </c>
      <c r="J293" s="1" t="s">
        <v>122</v>
      </c>
      <c r="K293" s="1" t="s">
        <v>17342</v>
      </c>
      <c r="L293" s="1"/>
      <c r="M293" s="20">
        <f t="shared" si="4"/>
        <v>1</v>
      </c>
    </row>
    <row r="294" spans="1:13" ht="20.100000000000001" customHeight="1" x14ac:dyDescent="0.15">
      <c r="A294" s="1" t="s">
        <v>16754</v>
      </c>
      <c r="B294" s="1" t="s">
        <v>17328</v>
      </c>
      <c r="C294" s="1" t="s">
        <v>17343</v>
      </c>
      <c r="D294" s="1" t="s">
        <v>50</v>
      </c>
      <c r="E294" s="1" t="s">
        <v>51</v>
      </c>
      <c r="F294" s="1" t="s">
        <v>51</v>
      </c>
      <c r="G294" s="1" t="s">
        <v>82</v>
      </c>
      <c r="H294" s="1" t="s">
        <v>207</v>
      </c>
      <c r="I294" s="1" t="s">
        <v>84</v>
      </c>
      <c r="J294" s="1" t="s">
        <v>122</v>
      </c>
      <c r="K294" s="1" t="s">
        <v>17344</v>
      </c>
      <c r="L294" s="1"/>
      <c r="M294" s="20">
        <f t="shared" si="4"/>
        <v>1</v>
      </c>
    </row>
    <row r="295" spans="1:13" ht="20.100000000000001" customHeight="1" x14ac:dyDescent="0.15">
      <c r="A295" s="1" t="s">
        <v>16754</v>
      </c>
      <c r="B295" s="1" t="s">
        <v>17328</v>
      </c>
      <c r="C295" s="1" t="s">
        <v>17345</v>
      </c>
      <c r="D295" s="1" t="s">
        <v>50</v>
      </c>
      <c r="E295" s="1" t="s">
        <v>51</v>
      </c>
      <c r="F295" s="1" t="s">
        <v>51</v>
      </c>
      <c r="G295" s="1" t="s">
        <v>82</v>
      </c>
      <c r="H295" s="1" t="s">
        <v>207</v>
      </c>
      <c r="I295" s="1" t="s">
        <v>84</v>
      </c>
      <c r="J295" s="1" t="s">
        <v>122</v>
      </c>
      <c r="K295" s="1" t="s">
        <v>17346</v>
      </c>
      <c r="L295" s="1"/>
      <c r="M295" s="20">
        <f t="shared" si="4"/>
        <v>1</v>
      </c>
    </row>
    <row r="296" spans="1:13" ht="20.100000000000001" customHeight="1" x14ac:dyDescent="0.15">
      <c r="A296" s="1" t="s">
        <v>16754</v>
      </c>
      <c r="B296" s="1" t="s">
        <v>17328</v>
      </c>
      <c r="C296" s="1" t="s">
        <v>17347</v>
      </c>
      <c r="D296" s="1" t="s">
        <v>50</v>
      </c>
      <c r="E296" s="1" t="s">
        <v>51</v>
      </c>
      <c r="F296" s="1" t="s">
        <v>51</v>
      </c>
      <c r="G296" s="1" t="s">
        <v>82</v>
      </c>
      <c r="H296" s="1" t="s">
        <v>207</v>
      </c>
      <c r="I296" s="1" t="s">
        <v>84</v>
      </c>
      <c r="J296" s="1" t="s">
        <v>122</v>
      </c>
      <c r="K296" s="1" t="s">
        <v>17348</v>
      </c>
      <c r="L296" s="1"/>
      <c r="M296" s="20">
        <f t="shared" si="4"/>
        <v>1</v>
      </c>
    </row>
    <row r="297" spans="1:13" ht="20.100000000000001" customHeight="1" x14ac:dyDescent="0.15">
      <c r="A297" s="1" t="s">
        <v>16754</v>
      </c>
      <c r="B297" s="1" t="s">
        <v>17328</v>
      </c>
      <c r="C297" s="1" t="s">
        <v>17349</v>
      </c>
      <c r="D297" s="1" t="s">
        <v>50</v>
      </c>
      <c r="E297" s="1" t="s">
        <v>51</v>
      </c>
      <c r="F297" s="1" t="s">
        <v>51</v>
      </c>
      <c r="G297" s="1" t="s">
        <v>82</v>
      </c>
      <c r="H297" s="1" t="s">
        <v>207</v>
      </c>
      <c r="I297" s="1" t="s">
        <v>84</v>
      </c>
      <c r="J297" s="1" t="s">
        <v>122</v>
      </c>
      <c r="K297" s="1" t="s">
        <v>17350</v>
      </c>
      <c r="L297" s="1"/>
      <c r="M297" s="20">
        <f t="shared" si="4"/>
        <v>1</v>
      </c>
    </row>
    <row r="298" spans="1:13" ht="20.100000000000001" customHeight="1" x14ac:dyDescent="0.15">
      <c r="A298" s="1" t="s">
        <v>16754</v>
      </c>
      <c r="B298" s="1" t="s">
        <v>17328</v>
      </c>
      <c r="C298" s="1" t="s">
        <v>17351</v>
      </c>
      <c r="D298" s="1" t="s">
        <v>50</v>
      </c>
      <c r="E298" s="1" t="s">
        <v>51</v>
      </c>
      <c r="F298" s="1" t="s">
        <v>51</v>
      </c>
      <c r="G298" s="1" t="s">
        <v>82</v>
      </c>
      <c r="H298" s="1" t="s">
        <v>207</v>
      </c>
      <c r="I298" s="1" t="s">
        <v>84</v>
      </c>
      <c r="J298" s="1" t="s">
        <v>122</v>
      </c>
      <c r="K298" s="1" t="s">
        <v>17352</v>
      </c>
      <c r="L298" s="1"/>
      <c r="M298" s="20">
        <f t="shared" si="4"/>
        <v>1</v>
      </c>
    </row>
    <row r="299" spans="1:13" ht="20.100000000000001" customHeight="1" x14ac:dyDescent="0.15">
      <c r="A299" s="1" t="s">
        <v>16754</v>
      </c>
      <c r="B299" s="1" t="s">
        <v>17328</v>
      </c>
      <c r="C299" s="1" t="s">
        <v>17353</v>
      </c>
      <c r="D299" s="1" t="s">
        <v>78</v>
      </c>
      <c r="E299" s="1" t="s">
        <v>51</v>
      </c>
      <c r="F299" s="1" t="s">
        <v>51</v>
      </c>
      <c r="G299" s="1" t="s">
        <v>82</v>
      </c>
      <c r="H299" s="1" t="s">
        <v>207</v>
      </c>
      <c r="I299" s="1" t="s">
        <v>84</v>
      </c>
      <c r="J299" s="1" t="s">
        <v>122</v>
      </c>
      <c r="K299" s="1" t="s">
        <v>17354</v>
      </c>
      <c r="L299" s="1"/>
      <c r="M299" s="20">
        <f t="shared" si="4"/>
        <v>1</v>
      </c>
    </row>
    <row r="300" spans="1:13" ht="20.100000000000001" customHeight="1" x14ac:dyDescent="0.15">
      <c r="A300" s="1" t="s">
        <v>16754</v>
      </c>
      <c r="B300" s="1" t="s">
        <v>17328</v>
      </c>
      <c r="C300" s="1" t="s">
        <v>17355</v>
      </c>
      <c r="D300" s="1" t="s">
        <v>78</v>
      </c>
      <c r="E300" s="1" t="s">
        <v>51</v>
      </c>
      <c r="F300" s="1" t="s">
        <v>51</v>
      </c>
      <c r="G300" s="1" t="s">
        <v>82</v>
      </c>
      <c r="H300" s="1" t="s">
        <v>207</v>
      </c>
      <c r="I300" s="1" t="s">
        <v>84</v>
      </c>
      <c r="J300" s="1" t="s">
        <v>122</v>
      </c>
      <c r="K300" s="1" t="s">
        <v>17356</v>
      </c>
      <c r="L300" s="1"/>
      <c r="M300" s="20">
        <f t="shared" si="4"/>
        <v>1</v>
      </c>
    </row>
    <row r="301" spans="1:13" ht="20.100000000000001" customHeight="1" x14ac:dyDescent="0.15">
      <c r="A301" s="1" t="s">
        <v>16754</v>
      </c>
      <c r="B301" s="1" t="s">
        <v>17328</v>
      </c>
      <c r="C301" s="1" t="s">
        <v>17357</v>
      </c>
      <c r="D301" s="1" t="s">
        <v>78</v>
      </c>
      <c r="E301" s="1" t="s">
        <v>51</v>
      </c>
      <c r="F301" s="1" t="s">
        <v>51</v>
      </c>
      <c r="G301" s="1" t="s">
        <v>82</v>
      </c>
      <c r="H301" s="1" t="s">
        <v>207</v>
      </c>
      <c r="I301" s="1" t="s">
        <v>84</v>
      </c>
      <c r="J301" s="1" t="s">
        <v>122</v>
      </c>
      <c r="K301" s="1" t="s">
        <v>17358</v>
      </c>
      <c r="L301" s="1"/>
      <c r="M301" s="20">
        <f t="shared" si="4"/>
        <v>1</v>
      </c>
    </row>
    <row r="302" spans="1:13" ht="20.100000000000001" customHeight="1" x14ac:dyDescent="0.15">
      <c r="A302" s="1" t="s">
        <v>16754</v>
      </c>
      <c r="B302" s="1" t="s">
        <v>17328</v>
      </c>
      <c r="C302" s="1" t="s">
        <v>17359</v>
      </c>
      <c r="D302" s="1" t="s">
        <v>78</v>
      </c>
      <c r="E302" s="1" t="s">
        <v>51</v>
      </c>
      <c r="F302" s="1" t="s">
        <v>51</v>
      </c>
      <c r="G302" s="1" t="s">
        <v>82</v>
      </c>
      <c r="H302" s="1" t="s">
        <v>207</v>
      </c>
      <c r="I302" s="1" t="s">
        <v>84</v>
      </c>
      <c r="J302" s="1" t="s">
        <v>122</v>
      </c>
      <c r="K302" s="1" t="s">
        <v>17360</v>
      </c>
      <c r="L302" s="1"/>
      <c r="M302" s="20">
        <f t="shared" si="4"/>
        <v>1</v>
      </c>
    </row>
    <row r="303" spans="1:13" ht="20.100000000000001" customHeight="1" x14ac:dyDescent="0.15">
      <c r="A303" s="1" t="s">
        <v>16754</v>
      </c>
      <c r="B303" s="1" t="s">
        <v>17328</v>
      </c>
      <c r="C303" s="1" t="s">
        <v>17361</v>
      </c>
      <c r="D303" s="1" t="s">
        <v>78</v>
      </c>
      <c r="E303" s="1" t="s">
        <v>51</v>
      </c>
      <c r="F303" s="1" t="s">
        <v>179</v>
      </c>
      <c r="G303" s="1" t="s">
        <v>82</v>
      </c>
      <c r="H303" s="1" t="s">
        <v>83</v>
      </c>
      <c r="I303" s="1" t="s">
        <v>84</v>
      </c>
      <c r="J303" s="1" t="s">
        <v>9120</v>
      </c>
      <c r="K303" s="1" t="s">
        <v>17362</v>
      </c>
      <c r="L303" s="1"/>
      <c r="M303" s="20">
        <f t="shared" si="4"/>
        <v>0</v>
      </c>
    </row>
    <row r="304" spans="1:13" ht="20.100000000000001" customHeight="1" x14ac:dyDescent="0.15">
      <c r="A304" s="1" t="s">
        <v>16754</v>
      </c>
      <c r="B304" s="1" t="s">
        <v>17328</v>
      </c>
      <c r="C304" s="1" t="s">
        <v>17363</v>
      </c>
      <c r="D304" s="1" t="s">
        <v>78</v>
      </c>
      <c r="E304" s="1" t="s">
        <v>51</v>
      </c>
      <c r="F304" s="1" t="s">
        <v>51</v>
      </c>
      <c r="G304" s="1" t="s">
        <v>82</v>
      </c>
      <c r="H304" s="1" t="s">
        <v>207</v>
      </c>
      <c r="I304" s="1" t="s">
        <v>84</v>
      </c>
      <c r="J304" s="1" t="s">
        <v>122</v>
      </c>
      <c r="K304" s="1" t="s">
        <v>17364</v>
      </c>
      <c r="L304" s="1"/>
      <c r="M304" s="20">
        <f t="shared" si="4"/>
        <v>1</v>
      </c>
    </row>
    <row r="305" spans="1:13" ht="20.100000000000001" customHeight="1" x14ac:dyDescent="0.15">
      <c r="A305" s="1" t="s">
        <v>16754</v>
      </c>
      <c r="B305" s="1" t="s">
        <v>17328</v>
      </c>
      <c r="C305" s="1" t="s">
        <v>17365</v>
      </c>
      <c r="D305" s="1" t="s">
        <v>78</v>
      </c>
      <c r="E305" s="1" t="s">
        <v>51</v>
      </c>
      <c r="F305" s="1" t="s">
        <v>51</v>
      </c>
      <c r="G305" s="1" t="s">
        <v>82</v>
      </c>
      <c r="H305" s="1" t="s">
        <v>207</v>
      </c>
      <c r="I305" s="1" t="s">
        <v>84</v>
      </c>
      <c r="J305" s="1" t="s">
        <v>122</v>
      </c>
      <c r="K305" s="1" t="s">
        <v>17366</v>
      </c>
      <c r="L305" s="1"/>
      <c r="M305" s="20">
        <f t="shared" si="4"/>
        <v>1</v>
      </c>
    </row>
    <row r="306" spans="1:13" ht="20.100000000000001" customHeight="1" x14ac:dyDescent="0.15">
      <c r="A306" s="1" t="s">
        <v>16754</v>
      </c>
      <c r="B306" s="1" t="s">
        <v>17328</v>
      </c>
      <c r="C306" s="1" t="s">
        <v>17367</v>
      </c>
      <c r="D306" s="1" t="s">
        <v>849</v>
      </c>
      <c r="E306" s="1" t="s">
        <v>51</v>
      </c>
      <c r="F306" s="1" t="s">
        <v>26832</v>
      </c>
      <c r="G306" s="1" t="s">
        <v>82</v>
      </c>
      <c r="H306" s="1" t="s">
        <v>83</v>
      </c>
      <c r="I306" s="1" t="s">
        <v>181</v>
      </c>
      <c r="J306" s="1" t="s">
        <v>11769</v>
      </c>
      <c r="K306" s="1" t="s">
        <v>19660</v>
      </c>
      <c r="L306" s="1"/>
      <c r="M306" s="20">
        <f t="shared" si="4"/>
        <v>0</v>
      </c>
    </row>
    <row r="307" spans="1:13" ht="20.100000000000001" customHeight="1" x14ac:dyDescent="0.15">
      <c r="A307" s="1" t="s">
        <v>16754</v>
      </c>
      <c r="B307" s="1" t="s">
        <v>17328</v>
      </c>
      <c r="C307" s="1" t="s">
        <v>17368</v>
      </c>
      <c r="D307" s="1" t="s">
        <v>849</v>
      </c>
      <c r="E307" s="1" t="s">
        <v>51</v>
      </c>
      <c r="F307" s="1" t="s">
        <v>26832</v>
      </c>
      <c r="G307" s="1" t="s">
        <v>82</v>
      </c>
      <c r="H307" s="1" t="s">
        <v>83</v>
      </c>
      <c r="I307" s="1" t="s">
        <v>181</v>
      </c>
      <c r="J307" s="1" t="s">
        <v>11769</v>
      </c>
      <c r="K307" s="1" t="s">
        <v>19661</v>
      </c>
      <c r="L307" s="1"/>
      <c r="M307" s="20">
        <f t="shared" si="4"/>
        <v>0</v>
      </c>
    </row>
    <row r="308" spans="1:13" ht="20.100000000000001" customHeight="1" x14ac:dyDescent="0.15">
      <c r="A308" s="1" t="s">
        <v>16754</v>
      </c>
      <c r="B308" s="1" t="s">
        <v>17328</v>
      </c>
      <c r="C308" s="1" t="s">
        <v>17369</v>
      </c>
      <c r="D308" s="1" t="s">
        <v>849</v>
      </c>
      <c r="E308" s="1" t="s">
        <v>51</v>
      </c>
      <c r="F308" s="1" t="s">
        <v>26832</v>
      </c>
      <c r="G308" s="1" t="s">
        <v>82</v>
      </c>
      <c r="H308" s="1" t="s">
        <v>83</v>
      </c>
      <c r="I308" s="1" t="s">
        <v>181</v>
      </c>
      <c r="J308" s="1" t="s">
        <v>11769</v>
      </c>
      <c r="K308" s="1" t="s">
        <v>19662</v>
      </c>
      <c r="L308" s="1"/>
      <c r="M308" s="20">
        <f t="shared" si="4"/>
        <v>0</v>
      </c>
    </row>
    <row r="309" spans="1:13" ht="20.100000000000001" customHeight="1" x14ac:dyDescent="0.15">
      <c r="A309" s="1" t="s">
        <v>16754</v>
      </c>
      <c r="B309" s="1" t="s">
        <v>17328</v>
      </c>
      <c r="C309" s="1" t="s">
        <v>17370</v>
      </c>
      <c r="D309" s="1" t="s">
        <v>849</v>
      </c>
      <c r="E309" s="1" t="s">
        <v>51</v>
      </c>
      <c r="F309" s="1" t="s">
        <v>26832</v>
      </c>
      <c r="G309" s="1" t="s">
        <v>82</v>
      </c>
      <c r="H309" s="1" t="s">
        <v>83</v>
      </c>
      <c r="I309" s="1" t="s">
        <v>181</v>
      </c>
      <c r="J309" s="1" t="s">
        <v>11769</v>
      </c>
      <c r="K309" s="1" t="s">
        <v>19663</v>
      </c>
      <c r="L309" s="1"/>
      <c r="M309" s="20">
        <f t="shared" si="4"/>
        <v>0</v>
      </c>
    </row>
    <row r="310" spans="1:13" ht="20.100000000000001" customHeight="1" x14ac:dyDescent="0.15">
      <c r="A310" s="1" t="s">
        <v>16754</v>
      </c>
      <c r="B310" s="1" t="s">
        <v>17371</v>
      </c>
      <c r="C310" s="1" t="s">
        <v>17372</v>
      </c>
      <c r="D310" s="1" t="s">
        <v>50</v>
      </c>
      <c r="E310" s="1" t="s">
        <v>51</v>
      </c>
      <c r="F310" s="1" t="s">
        <v>51</v>
      </c>
      <c r="G310" s="1" t="s">
        <v>82</v>
      </c>
      <c r="H310" s="1" t="s">
        <v>207</v>
      </c>
      <c r="I310" s="1" t="s">
        <v>84</v>
      </c>
      <c r="J310" s="1" t="s">
        <v>122</v>
      </c>
      <c r="K310" s="1" t="s">
        <v>17373</v>
      </c>
      <c r="L310" s="1"/>
      <c r="M310" s="20">
        <f t="shared" si="4"/>
        <v>1</v>
      </c>
    </row>
    <row r="311" spans="1:13" ht="20.100000000000001" customHeight="1" x14ac:dyDescent="0.15">
      <c r="A311" s="1" t="s">
        <v>16754</v>
      </c>
      <c r="B311" s="1" t="s">
        <v>17371</v>
      </c>
      <c r="C311" s="1" t="s">
        <v>17374</v>
      </c>
      <c r="D311" s="1" t="s">
        <v>50</v>
      </c>
      <c r="E311" s="1" t="s">
        <v>51</v>
      </c>
      <c r="F311" s="1" t="s">
        <v>51</v>
      </c>
      <c r="G311" s="1" t="s">
        <v>82</v>
      </c>
      <c r="H311" s="1" t="s">
        <v>207</v>
      </c>
      <c r="I311" s="1" t="s">
        <v>84</v>
      </c>
      <c r="J311" s="1" t="s">
        <v>122</v>
      </c>
      <c r="K311" s="1" t="s">
        <v>17375</v>
      </c>
      <c r="L311" s="1"/>
      <c r="M311" s="20">
        <f t="shared" si="4"/>
        <v>1</v>
      </c>
    </row>
    <row r="312" spans="1:13" ht="20.100000000000001" customHeight="1" x14ac:dyDescent="0.15">
      <c r="A312" s="1" t="s">
        <v>16754</v>
      </c>
      <c r="B312" s="1" t="s">
        <v>17371</v>
      </c>
      <c r="C312" s="1" t="s">
        <v>17376</v>
      </c>
      <c r="D312" s="1" t="s">
        <v>50</v>
      </c>
      <c r="E312" s="1" t="s">
        <v>51</v>
      </c>
      <c r="F312" s="1" t="s">
        <v>51</v>
      </c>
      <c r="G312" s="1" t="s">
        <v>82</v>
      </c>
      <c r="H312" s="1" t="s">
        <v>207</v>
      </c>
      <c r="I312" s="1" t="s">
        <v>84</v>
      </c>
      <c r="J312" s="1" t="s">
        <v>122</v>
      </c>
      <c r="K312" s="1" t="s">
        <v>17377</v>
      </c>
      <c r="L312" s="1"/>
      <c r="M312" s="20">
        <f t="shared" si="4"/>
        <v>1</v>
      </c>
    </row>
    <row r="313" spans="1:13" ht="20.100000000000001" customHeight="1" x14ac:dyDescent="0.15">
      <c r="A313" s="1" t="s">
        <v>16754</v>
      </c>
      <c r="B313" s="1" t="s">
        <v>17371</v>
      </c>
      <c r="C313" s="1" t="s">
        <v>17378</v>
      </c>
      <c r="D313" s="1" t="s">
        <v>50</v>
      </c>
      <c r="E313" s="1" t="s">
        <v>51</v>
      </c>
      <c r="F313" s="1" t="s">
        <v>81</v>
      </c>
      <c r="G313" s="1" t="s">
        <v>82</v>
      </c>
      <c r="H313" s="1" t="s">
        <v>180</v>
      </c>
      <c r="I313" s="1" t="s">
        <v>84</v>
      </c>
      <c r="J313" s="1" t="s">
        <v>7191</v>
      </c>
      <c r="K313" s="1" t="s">
        <v>17379</v>
      </c>
      <c r="L313" s="1"/>
      <c r="M313" s="20">
        <f t="shared" si="4"/>
        <v>0</v>
      </c>
    </row>
    <row r="314" spans="1:13" ht="20.100000000000001" customHeight="1" x14ac:dyDescent="0.15">
      <c r="A314" s="1" t="s">
        <v>16754</v>
      </c>
      <c r="B314" s="1" t="s">
        <v>17371</v>
      </c>
      <c r="C314" s="1" t="s">
        <v>17380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207</v>
      </c>
      <c r="I314" s="1" t="s">
        <v>84</v>
      </c>
      <c r="J314" s="1" t="s">
        <v>122</v>
      </c>
      <c r="K314" s="1" t="s">
        <v>17381</v>
      </c>
      <c r="L314" s="1"/>
      <c r="M314" s="20">
        <f t="shared" si="4"/>
        <v>1</v>
      </c>
    </row>
    <row r="315" spans="1:13" ht="20.100000000000001" customHeight="1" x14ac:dyDescent="0.15">
      <c r="A315" s="1" t="s">
        <v>16754</v>
      </c>
      <c r="B315" s="1" t="s">
        <v>17371</v>
      </c>
      <c r="C315" s="1" t="s">
        <v>17382</v>
      </c>
      <c r="D315" s="1" t="s">
        <v>50</v>
      </c>
      <c r="E315" s="1" t="s">
        <v>51</v>
      </c>
      <c r="F315" s="1" t="s">
        <v>51</v>
      </c>
      <c r="G315" s="1" t="s">
        <v>82</v>
      </c>
      <c r="H315" s="1" t="s">
        <v>207</v>
      </c>
      <c r="I315" s="1" t="s">
        <v>84</v>
      </c>
      <c r="J315" s="1" t="s">
        <v>122</v>
      </c>
      <c r="K315" s="1" t="s">
        <v>17383</v>
      </c>
      <c r="L315" s="1"/>
      <c r="M315" s="20">
        <f t="shared" si="4"/>
        <v>1</v>
      </c>
    </row>
    <row r="316" spans="1:13" ht="20.100000000000001" customHeight="1" x14ac:dyDescent="0.15">
      <c r="A316" s="1" t="s">
        <v>16754</v>
      </c>
      <c r="B316" s="1" t="s">
        <v>17371</v>
      </c>
      <c r="C316" s="1" t="s">
        <v>17384</v>
      </c>
      <c r="D316" s="1" t="s">
        <v>78</v>
      </c>
      <c r="E316" s="1" t="s">
        <v>51</v>
      </c>
      <c r="F316" s="1" t="s">
        <v>51</v>
      </c>
      <c r="G316" s="1" t="s">
        <v>82</v>
      </c>
      <c r="H316" s="1" t="s">
        <v>207</v>
      </c>
      <c r="I316" s="1" t="s">
        <v>84</v>
      </c>
      <c r="J316" s="1" t="s">
        <v>122</v>
      </c>
      <c r="K316" s="1" t="s">
        <v>17385</v>
      </c>
      <c r="L316" s="1"/>
      <c r="M316" s="20">
        <f t="shared" si="4"/>
        <v>1</v>
      </c>
    </row>
    <row r="317" spans="1:13" ht="20.100000000000001" customHeight="1" x14ac:dyDescent="0.15">
      <c r="A317" s="1" t="s">
        <v>16754</v>
      </c>
      <c r="B317" s="1" t="s">
        <v>17371</v>
      </c>
      <c r="C317" s="1" t="s">
        <v>17386</v>
      </c>
      <c r="D317" s="1" t="s">
        <v>78</v>
      </c>
      <c r="E317" s="1" t="s">
        <v>51</v>
      </c>
      <c r="F317" s="1" t="s">
        <v>51</v>
      </c>
      <c r="G317" s="1" t="s">
        <v>82</v>
      </c>
      <c r="H317" s="1" t="s">
        <v>207</v>
      </c>
      <c r="I317" s="1" t="s">
        <v>84</v>
      </c>
      <c r="J317" s="1" t="s">
        <v>122</v>
      </c>
      <c r="K317" s="1" t="s">
        <v>17387</v>
      </c>
      <c r="L317" s="1"/>
      <c r="M317" s="20">
        <f t="shared" si="4"/>
        <v>1</v>
      </c>
    </row>
    <row r="318" spans="1:13" ht="20.100000000000001" customHeight="1" x14ac:dyDescent="0.15">
      <c r="A318" s="1" t="s">
        <v>16754</v>
      </c>
      <c r="B318" s="1" t="s">
        <v>17371</v>
      </c>
      <c r="C318" s="1" t="s">
        <v>17388</v>
      </c>
      <c r="D318" s="1" t="s">
        <v>78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84</v>
      </c>
      <c r="J318" s="1" t="s">
        <v>122</v>
      </c>
      <c r="K318" s="1" t="s">
        <v>17389</v>
      </c>
      <c r="L318" s="1"/>
      <c r="M318" s="20">
        <f t="shared" si="4"/>
        <v>1</v>
      </c>
    </row>
    <row r="319" spans="1:13" ht="20.100000000000001" customHeight="1" x14ac:dyDescent="0.15">
      <c r="A319" s="1" t="s">
        <v>16754</v>
      </c>
      <c r="B319" s="1" t="s">
        <v>17390</v>
      </c>
      <c r="C319" s="1" t="s">
        <v>17391</v>
      </c>
      <c r="D319" s="1" t="s">
        <v>78</v>
      </c>
      <c r="E319" s="1" t="s">
        <v>51</v>
      </c>
      <c r="F319" s="1" t="s">
        <v>51</v>
      </c>
      <c r="G319" s="1" t="s">
        <v>82</v>
      </c>
      <c r="H319" s="1" t="s">
        <v>207</v>
      </c>
      <c r="I319" s="1" t="s">
        <v>84</v>
      </c>
      <c r="J319" s="1" t="s">
        <v>122</v>
      </c>
      <c r="K319" s="1" t="s">
        <v>17392</v>
      </c>
      <c r="L319" s="1"/>
      <c r="M319" s="20">
        <f t="shared" si="4"/>
        <v>1</v>
      </c>
    </row>
    <row r="320" spans="1:13" ht="20.100000000000001" customHeight="1" x14ac:dyDescent="0.15">
      <c r="A320" s="1" t="s">
        <v>16754</v>
      </c>
      <c r="B320" s="1" t="s">
        <v>17390</v>
      </c>
      <c r="C320" s="1" t="s">
        <v>17393</v>
      </c>
      <c r="D320" s="1" t="s">
        <v>78</v>
      </c>
      <c r="E320" s="1" t="s">
        <v>51</v>
      </c>
      <c r="F320" s="1" t="s">
        <v>51</v>
      </c>
      <c r="G320" s="1" t="s">
        <v>82</v>
      </c>
      <c r="H320" s="1" t="s">
        <v>207</v>
      </c>
      <c r="I320" s="1" t="s">
        <v>84</v>
      </c>
      <c r="J320" s="1" t="s">
        <v>122</v>
      </c>
      <c r="K320" s="1" t="s">
        <v>17394</v>
      </c>
      <c r="L320" s="1"/>
      <c r="M320" s="20">
        <f t="shared" si="4"/>
        <v>1</v>
      </c>
    </row>
    <row r="321" spans="1:13" ht="20.100000000000001" customHeight="1" x14ac:dyDescent="0.15">
      <c r="A321" s="1" t="s">
        <v>16754</v>
      </c>
      <c r="B321" s="1" t="s">
        <v>17390</v>
      </c>
      <c r="C321" s="1" t="s">
        <v>17395</v>
      </c>
      <c r="D321" s="1" t="s">
        <v>78</v>
      </c>
      <c r="E321" s="1" t="s">
        <v>51</v>
      </c>
      <c r="F321" s="1" t="s">
        <v>51</v>
      </c>
      <c r="G321" s="1" t="s">
        <v>52</v>
      </c>
      <c r="H321" s="1" t="s">
        <v>121</v>
      </c>
      <c r="I321" s="1" t="s">
        <v>84</v>
      </c>
      <c r="J321" s="1" t="s">
        <v>122</v>
      </c>
      <c r="K321" s="1" t="s">
        <v>17396</v>
      </c>
      <c r="L321" s="1"/>
      <c r="M321" s="20">
        <f t="shared" si="4"/>
        <v>1</v>
      </c>
    </row>
    <row r="322" spans="1:13" ht="20.100000000000001" customHeight="1" x14ac:dyDescent="0.15">
      <c r="A322" s="1" t="s">
        <v>16754</v>
      </c>
      <c r="B322" s="1" t="s">
        <v>17397</v>
      </c>
      <c r="C322" s="1" t="s">
        <v>17398</v>
      </c>
      <c r="D322" s="1" t="s">
        <v>50</v>
      </c>
      <c r="E322" s="1" t="s">
        <v>51</v>
      </c>
      <c r="F322" s="1" t="s">
        <v>51</v>
      </c>
      <c r="G322" s="1" t="s">
        <v>52</v>
      </c>
      <c r="H322" s="1" t="s">
        <v>53</v>
      </c>
      <c r="I322" s="1" t="s">
        <v>84</v>
      </c>
      <c r="J322" s="1" t="s">
        <v>130</v>
      </c>
      <c r="K322" s="1" t="s">
        <v>17399</v>
      </c>
      <c r="L322" s="1"/>
      <c r="M322" s="20">
        <f t="shared" si="4"/>
        <v>1</v>
      </c>
    </row>
    <row r="323" spans="1:13" ht="20.100000000000001" customHeight="1" x14ac:dyDescent="0.15">
      <c r="A323" s="1" t="s">
        <v>16754</v>
      </c>
      <c r="B323" s="1" t="s">
        <v>17397</v>
      </c>
      <c r="C323" s="1" t="s">
        <v>17400</v>
      </c>
      <c r="D323" s="1" t="s">
        <v>50</v>
      </c>
      <c r="E323" s="1" t="s">
        <v>51</v>
      </c>
      <c r="F323" s="1" t="s">
        <v>51</v>
      </c>
      <c r="G323" s="1" t="s">
        <v>52</v>
      </c>
      <c r="H323" s="1" t="s">
        <v>53</v>
      </c>
      <c r="I323" s="1" t="s">
        <v>84</v>
      </c>
      <c r="J323" s="1" t="s">
        <v>130</v>
      </c>
      <c r="K323" s="1" t="s">
        <v>17401</v>
      </c>
      <c r="L323" s="1"/>
      <c r="M323" s="20">
        <f t="shared" si="4"/>
        <v>1</v>
      </c>
    </row>
    <row r="324" spans="1:13" ht="20.100000000000001" customHeight="1" x14ac:dyDescent="0.15">
      <c r="A324" s="1" t="s">
        <v>16754</v>
      </c>
      <c r="B324" s="1" t="s">
        <v>17397</v>
      </c>
      <c r="C324" s="1" t="s">
        <v>17402</v>
      </c>
      <c r="D324" s="1" t="s">
        <v>50</v>
      </c>
      <c r="E324" s="1" t="s">
        <v>51</v>
      </c>
      <c r="F324" s="1" t="s">
        <v>51</v>
      </c>
      <c r="G324" s="1" t="s">
        <v>52</v>
      </c>
      <c r="H324" s="1" t="s">
        <v>53</v>
      </c>
      <c r="I324" s="1" t="s">
        <v>84</v>
      </c>
      <c r="J324" s="1" t="s">
        <v>130</v>
      </c>
      <c r="K324" s="1" t="s">
        <v>17403</v>
      </c>
      <c r="L324" s="1"/>
      <c r="M324" s="20">
        <f t="shared" si="4"/>
        <v>1</v>
      </c>
    </row>
    <row r="325" spans="1:13" ht="20.100000000000001" customHeight="1" x14ac:dyDescent="0.15">
      <c r="A325" s="1" t="s">
        <v>16754</v>
      </c>
      <c r="B325" s="1" t="s">
        <v>17397</v>
      </c>
      <c r="C325" s="1" t="s">
        <v>17404</v>
      </c>
      <c r="D325" s="1" t="s">
        <v>78</v>
      </c>
      <c r="E325" s="1" t="s">
        <v>51</v>
      </c>
      <c r="F325" s="1" t="s">
        <v>51</v>
      </c>
      <c r="G325" s="1" t="s">
        <v>52</v>
      </c>
      <c r="H325" s="1" t="s">
        <v>53</v>
      </c>
      <c r="I325" s="1" t="s">
        <v>84</v>
      </c>
      <c r="J325" s="1" t="s">
        <v>130</v>
      </c>
      <c r="K325" s="1" t="s">
        <v>17405</v>
      </c>
      <c r="L325" s="1"/>
      <c r="M325" s="20">
        <f t="shared" si="4"/>
        <v>1</v>
      </c>
    </row>
    <row r="326" spans="1:13" ht="20.100000000000001" customHeight="1" x14ac:dyDescent="0.15">
      <c r="A326" s="1" t="s">
        <v>16754</v>
      </c>
      <c r="B326" s="1" t="s">
        <v>17397</v>
      </c>
      <c r="C326" s="1" t="s">
        <v>17406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53</v>
      </c>
      <c r="I326" s="1" t="s">
        <v>84</v>
      </c>
      <c r="J326" s="1" t="s">
        <v>130</v>
      </c>
      <c r="K326" s="1" t="s">
        <v>17407</v>
      </c>
      <c r="L326" s="1"/>
      <c r="M326" s="20">
        <f t="shared" si="4"/>
        <v>1</v>
      </c>
    </row>
    <row r="327" spans="1:13" ht="20.100000000000001" customHeight="1" x14ac:dyDescent="0.15">
      <c r="A327" s="1" t="s">
        <v>16754</v>
      </c>
      <c r="B327" s="1" t="s">
        <v>17397</v>
      </c>
      <c r="C327" s="1" t="s">
        <v>17408</v>
      </c>
      <c r="D327" s="1" t="s">
        <v>78</v>
      </c>
      <c r="E327" s="1" t="s">
        <v>51</v>
      </c>
      <c r="F327" s="1" t="s">
        <v>51</v>
      </c>
      <c r="G327" s="1" t="s">
        <v>52</v>
      </c>
      <c r="H327" s="1" t="s">
        <v>53</v>
      </c>
      <c r="I327" s="1" t="s">
        <v>84</v>
      </c>
      <c r="J327" s="1" t="s">
        <v>130</v>
      </c>
      <c r="K327" s="1" t="s">
        <v>17409</v>
      </c>
      <c r="L327" s="1"/>
      <c r="M327" s="20">
        <f t="shared" si="4"/>
        <v>1</v>
      </c>
    </row>
    <row r="328" spans="1:13" ht="20.100000000000001" customHeight="1" x14ac:dyDescent="0.15">
      <c r="A328" s="1" t="s">
        <v>16754</v>
      </c>
      <c r="B328" s="1" t="s">
        <v>17397</v>
      </c>
      <c r="C328" s="1" t="s">
        <v>17410</v>
      </c>
      <c r="D328" s="1" t="s">
        <v>78</v>
      </c>
      <c r="E328" s="1" t="s">
        <v>51</v>
      </c>
      <c r="F328" s="1" t="s">
        <v>51</v>
      </c>
      <c r="G328" s="1" t="s">
        <v>52</v>
      </c>
      <c r="H328" s="1" t="s">
        <v>53</v>
      </c>
      <c r="I328" s="1" t="s">
        <v>84</v>
      </c>
      <c r="J328" s="1" t="s">
        <v>130</v>
      </c>
      <c r="K328" s="1" t="s">
        <v>17411</v>
      </c>
      <c r="L328" s="1"/>
      <c r="M328" s="20">
        <f t="shared" ref="M328:M391" si="5">IF(F328="○",1,0)</f>
        <v>1</v>
      </c>
    </row>
    <row r="329" spans="1:13" ht="20.100000000000001" customHeight="1" x14ac:dyDescent="0.15">
      <c r="A329" s="1" t="s">
        <v>16754</v>
      </c>
      <c r="B329" s="1" t="s">
        <v>17397</v>
      </c>
      <c r="C329" s="1" t="s">
        <v>17412</v>
      </c>
      <c r="D329" s="1" t="s">
        <v>78</v>
      </c>
      <c r="E329" s="1" t="s">
        <v>51</v>
      </c>
      <c r="F329" s="1" t="s">
        <v>51</v>
      </c>
      <c r="G329" s="1" t="s">
        <v>52</v>
      </c>
      <c r="H329" s="1" t="s">
        <v>53</v>
      </c>
      <c r="I329" s="1" t="s">
        <v>84</v>
      </c>
      <c r="J329" s="1" t="s">
        <v>130</v>
      </c>
      <c r="K329" s="1" t="s">
        <v>17413</v>
      </c>
      <c r="L329" s="1"/>
      <c r="M329" s="20">
        <f t="shared" si="5"/>
        <v>1</v>
      </c>
    </row>
    <row r="330" spans="1:13" ht="20.100000000000001" customHeight="1" x14ac:dyDescent="0.15">
      <c r="A330" s="1" t="s">
        <v>16754</v>
      </c>
      <c r="B330" s="1" t="s">
        <v>17397</v>
      </c>
      <c r="C330" s="1" t="s">
        <v>17414</v>
      </c>
      <c r="D330" s="1" t="s">
        <v>78</v>
      </c>
      <c r="E330" s="1" t="s">
        <v>51</v>
      </c>
      <c r="F330" s="1" t="s">
        <v>51</v>
      </c>
      <c r="G330" s="1" t="s">
        <v>52</v>
      </c>
      <c r="H330" s="1" t="s">
        <v>53</v>
      </c>
      <c r="I330" s="1" t="s">
        <v>84</v>
      </c>
      <c r="J330" s="1" t="s">
        <v>130</v>
      </c>
      <c r="K330" s="1" t="s">
        <v>17415</v>
      </c>
      <c r="L330" s="1"/>
      <c r="M330" s="20">
        <f t="shared" si="5"/>
        <v>1</v>
      </c>
    </row>
    <row r="331" spans="1:13" ht="20.100000000000001" customHeight="1" x14ac:dyDescent="0.15">
      <c r="A331" s="1" t="s">
        <v>16754</v>
      </c>
      <c r="B331" s="1" t="s">
        <v>17397</v>
      </c>
      <c r="C331" s="1" t="s">
        <v>17416</v>
      </c>
      <c r="D331" s="1" t="s">
        <v>78</v>
      </c>
      <c r="E331" s="1" t="s">
        <v>51</v>
      </c>
      <c r="F331" s="1" t="s">
        <v>51</v>
      </c>
      <c r="G331" s="1" t="s">
        <v>52</v>
      </c>
      <c r="H331" s="1" t="s">
        <v>53</v>
      </c>
      <c r="I331" s="1" t="s">
        <v>84</v>
      </c>
      <c r="J331" s="1" t="s">
        <v>130</v>
      </c>
      <c r="K331" s="1" t="s">
        <v>17417</v>
      </c>
      <c r="L331" s="1"/>
      <c r="M331" s="20">
        <f t="shared" si="5"/>
        <v>1</v>
      </c>
    </row>
    <row r="332" spans="1:13" ht="20.100000000000001" customHeight="1" x14ac:dyDescent="0.15">
      <c r="A332" s="1" t="s">
        <v>16754</v>
      </c>
      <c r="B332" s="1" t="s">
        <v>17397</v>
      </c>
      <c r="C332" s="1" t="s">
        <v>17418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53</v>
      </c>
      <c r="I332" s="1" t="s">
        <v>84</v>
      </c>
      <c r="J332" s="1" t="s">
        <v>130</v>
      </c>
      <c r="K332" s="1" t="s">
        <v>17419</v>
      </c>
      <c r="L332" s="1"/>
      <c r="M332" s="20">
        <f t="shared" si="5"/>
        <v>1</v>
      </c>
    </row>
    <row r="333" spans="1:13" ht="20.100000000000001" customHeight="1" x14ac:dyDescent="0.15">
      <c r="A333" s="1" t="s">
        <v>16754</v>
      </c>
      <c r="B333" s="1" t="s">
        <v>17397</v>
      </c>
      <c r="C333" s="1" t="s">
        <v>17420</v>
      </c>
      <c r="D333" s="1" t="s">
        <v>78</v>
      </c>
      <c r="E333" s="1" t="s">
        <v>51</v>
      </c>
      <c r="F333" s="1" t="s">
        <v>179</v>
      </c>
      <c r="G333" s="1" t="s">
        <v>82</v>
      </c>
      <c r="H333" s="1" t="s">
        <v>83</v>
      </c>
      <c r="I333" s="1" t="s">
        <v>84</v>
      </c>
      <c r="J333" s="1" t="s">
        <v>9120</v>
      </c>
      <c r="K333" s="1" t="s">
        <v>17421</v>
      </c>
      <c r="L333" s="1"/>
      <c r="M333" s="20">
        <f t="shared" si="5"/>
        <v>0</v>
      </c>
    </row>
    <row r="334" spans="1:13" ht="20.100000000000001" customHeight="1" x14ac:dyDescent="0.15">
      <c r="A334" s="1" t="s">
        <v>16754</v>
      </c>
      <c r="B334" s="1" t="s">
        <v>17397</v>
      </c>
      <c r="C334" s="1" t="s">
        <v>17422</v>
      </c>
      <c r="D334" s="1" t="s">
        <v>78</v>
      </c>
      <c r="E334" s="1" t="s">
        <v>51</v>
      </c>
      <c r="F334" s="1" t="s">
        <v>51</v>
      </c>
      <c r="G334" s="1" t="s">
        <v>52</v>
      </c>
      <c r="H334" s="1" t="s">
        <v>53</v>
      </c>
      <c r="I334" s="1" t="s">
        <v>84</v>
      </c>
      <c r="J334" s="1" t="s">
        <v>130</v>
      </c>
      <c r="K334" s="1" t="s">
        <v>17423</v>
      </c>
      <c r="L334" s="1"/>
      <c r="M334" s="20">
        <f t="shared" si="5"/>
        <v>1</v>
      </c>
    </row>
    <row r="335" spans="1:13" ht="20.100000000000001" customHeight="1" x14ac:dyDescent="0.15">
      <c r="A335" s="1" t="s">
        <v>16754</v>
      </c>
      <c r="B335" s="1" t="s">
        <v>17397</v>
      </c>
      <c r="C335" s="1" t="s">
        <v>17424</v>
      </c>
      <c r="D335" s="1" t="s">
        <v>849</v>
      </c>
      <c r="E335" s="1" t="s">
        <v>51</v>
      </c>
      <c r="F335" s="1" t="s">
        <v>26832</v>
      </c>
      <c r="G335" s="1" t="s">
        <v>82</v>
      </c>
      <c r="H335" s="1" t="s">
        <v>83</v>
      </c>
      <c r="I335" s="1" t="s">
        <v>181</v>
      </c>
      <c r="J335" s="1" t="s">
        <v>11769</v>
      </c>
      <c r="K335" s="1" t="s">
        <v>19664</v>
      </c>
      <c r="L335" s="1"/>
      <c r="M335" s="20">
        <f t="shared" si="5"/>
        <v>0</v>
      </c>
    </row>
    <row r="336" spans="1:13" ht="20.100000000000001" customHeight="1" x14ac:dyDescent="0.15">
      <c r="A336" s="1" t="s">
        <v>16754</v>
      </c>
      <c r="B336" s="1" t="s">
        <v>17397</v>
      </c>
      <c r="C336" s="1" t="s">
        <v>17425</v>
      </c>
      <c r="D336" s="1" t="s">
        <v>849</v>
      </c>
      <c r="E336" s="1" t="s">
        <v>51</v>
      </c>
      <c r="F336" s="1" t="s">
        <v>26832</v>
      </c>
      <c r="G336" s="1" t="s">
        <v>82</v>
      </c>
      <c r="H336" s="1" t="s">
        <v>83</v>
      </c>
      <c r="I336" s="1" t="s">
        <v>181</v>
      </c>
      <c r="J336" s="1" t="s">
        <v>11769</v>
      </c>
      <c r="K336" s="1" t="s">
        <v>19665</v>
      </c>
      <c r="L336" s="1"/>
      <c r="M336" s="20">
        <f t="shared" si="5"/>
        <v>0</v>
      </c>
    </row>
    <row r="337" spans="1:13" ht="20.100000000000001" customHeight="1" x14ac:dyDescent="0.15">
      <c r="A337" s="1" t="s">
        <v>16754</v>
      </c>
      <c r="B337" s="1" t="s">
        <v>17426</v>
      </c>
      <c r="C337" s="1" t="s">
        <v>17427</v>
      </c>
      <c r="D337" s="1" t="s">
        <v>50</v>
      </c>
      <c r="E337" s="1" t="s">
        <v>51</v>
      </c>
      <c r="F337" s="1" t="s">
        <v>51</v>
      </c>
      <c r="G337" s="1" t="s">
        <v>82</v>
      </c>
      <c r="H337" s="1" t="s">
        <v>207</v>
      </c>
      <c r="I337" s="1" t="s">
        <v>84</v>
      </c>
      <c r="J337" s="1" t="s">
        <v>122</v>
      </c>
      <c r="K337" s="1" t="s">
        <v>17428</v>
      </c>
      <c r="L337" s="1"/>
      <c r="M337" s="20">
        <f t="shared" si="5"/>
        <v>1</v>
      </c>
    </row>
    <row r="338" spans="1:13" ht="20.100000000000001" customHeight="1" x14ac:dyDescent="0.15">
      <c r="A338" s="1" t="s">
        <v>16754</v>
      </c>
      <c r="B338" s="1" t="s">
        <v>17426</v>
      </c>
      <c r="C338" s="1" t="s">
        <v>17429</v>
      </c>
      <c r="D338" s="1" t="s">
        <v>50</v>
      </c>
      <c r="E338" s="1" t="s">
        <v>51</v>
      </c>
      <c r="F338" s="1" t="s">
        <v>51</v>
      </c>
      <c r="G338" s="1" t="s">
        <v>82</v>
      </c>
      <c r="H338" s="1" t="s">
        <v>207</v>
      </c>
      <c r="I338" s="1" t="s">
        <v>84</v>
      </c>
      <c r="J338" s="1" t="s">
        <v>122</v>
      </c>
      <c r="K338" s="1" t="s">
        <v>17430</v>
      </c>
      <c r="L338" s="1"/>
      <c r="M338" s="20">
        <f t="shared" si="5"/>
        <v>1</v>
      </c>
    </row>
    <row r="339" spans="1:13" ht="20.100000000000001" customHeight="1" x14ac:dyDescent="0.15">
      <c r="A339" s="1" t="s">
        <v>16754</v>
      </c>
      <c r="B339" s="1" t="s">
        <v>17426</v>
      </c>
      <c r="C339" s="1" t="s">
        <v>17431</v>
      </c>
      <c r="D339" s="1" t="s">
        <v>50</v>
      </c>
      <c r="E339" s="1" t="s">
        <v>51</v>
      </c>
      <c r="F339" s="1" t="s">
        <v>51</v>
      </c>
      <c r="G339" s="1" t="s">
        <v>82</v>
      </c>
      <c r="H339" s="1" t="s">
        <v>207</v>
      </c>
      <c r="I339" s="1" t="s">
        <v>84</v>
      </c>
      <c r="J339" s="1" t="s">
        <v>122</v>
      </c>
      <c r="K339" s="1" t="s">
        <v>17432</v>
      </c>
      <c r="L339" s="1"/>
      <c r="M339" s="20">
        <f t="shared" si="5"/>
        <v>1</v>
      </c>
    </row>
    <row r="340" spans="1:13" ht="20.100000000000001" customHeight="1" x14ac:dyDescent="0.15">
      <c r="A340" s="1" t="s">
        <v>16754</v>
      </c>
      <c r="B340" s="1" t="s">
        <v>17426</v>
      </c>
      <c r="C340" s="1" t="s">
        <v>17433</v>
      </c>
      <c r="D340" s="1" t="s">
        <v>50</v>
      </c>
      <c r="E340" s="1" t="s">
        <v>51</v>
      </c>
      <c r="F340" s="1" t="s">
        <v>51</v>
      </c>
      <c r="G340" s="1" t="s">
        <v>82</v>
      </c>
      <c r="H340" s="1" t="s">
        <v>207</v>
      </c>
      <c r="I340" s="1" t="s">
        <v>84</v>
      </c>
      <c r="J340" s="1" t="s">
        <v>122</v>
      </c>
      <c r="K340" s="1" t="s">
        <v>17434</v>
      </c>
      <c r="L340" s="1"/>
      <c r="M340" s="20">
        <f t="shared" si="5"/>
        <v>1</v>
      </c>
    </row>
    <row r="341" spans="1:13" ht="20.100000000000001" customHeight="1" x14ac:dyDescent="0.15">
      <c r="A341" s="1" t="s">
        <v>16754</v>
      </c>
      <c r="B341" s="1" t="s">
        <v>17426</v>
      </c>
      <c r="C341" s="1" t="s">
        <v>17435</v>
      </c>
      <c r="D341" s="1" t="s">
        <v>50</v>
      </c>
      <c r="E341" s="1" t="s">
        <v>51</v>
      </c>
      <c r="F341" s="1" t="s">
        <v>51</v>
      </c>
      <c r="G341" s="1" t="s">
        <v>82</v>
      </c>
      <c r="H341" s="1" t="s">
        <v>207</v>
      </c>
      <c r="I341" s="1" t="s">
        <v>84</v>
      </c>
      <c r="J341" s="1" t="s">
        <v>122</v>
      </c>
      <c r="K341" s="1" t="s">
        <v>17436</v>
      </c>
      <c r="L341" s="1"/>
      <c r="M341" s="20">
        <f t="shared" si="5"/>
        <v>1</v>
      </c>
    </row>
    <row r="342" spans="1:13" ht="20.100000000000001" customHeight="1" x14ac:dyDescent="0.15">
      <c r="A342" s="1" t="s">
        <v>16754</v>
      </c>
      <c r="B342" s="1" t="s">
        <v>17426</v>
      </c>
      <c r="C342" s="1" t="s">
        <v>17437</v>
      </c>
      <c r="D342" s="1" t="s">
        <v>50</v>
      </c>
      <c r="E342" s="1" t="s">
        <v>51</v>
      </c>
      <c r="F342" s="1" t="s">
        <v>51</v>
      </c>
      <c r="G342" s="1" t="s">
        <v>82</v>
      </c>
      <c r="H342" s="1" t="s">
        <v>207</v>
      </c>
      <c r="I342" s="1" t="s">
        <v>84</v>
      </c>
      <c r="J342" s="1" t="s">
        <v>122</v>
      </c>
      <c r="K342" s="1" t="s">
        <v>17438</v>
      </c>
      <c r="L342" s="1"/>
      <c r="M342" s="20">
        <f t="shared" si="5"/>
        <v>1</v>
      </c>
    </row>
    <row r="343" spans="1:13" ht="20.100000000000001" customHeight="1" x14ac:dyDescent="0.15">
      <c r="A343" s="1" t="s">
        <v>16754</v>
      </c>
      <c r="B343" s="1" t="s">
        <v>17426</v>
      </c>
      <c r="C343" s="1" t="s">
        <v>17439</v>
      </c>
      <c r="D343" s="1" t="s">
        <v>50</v>
      </c>
      <c r="E343" s="1" t="s">
        <v>51</v>
      </c>
      <c r="F343" s="1" t="s">
        <v>51</v>
      </c>
      <c r="G343" s="1" t="s">
        <v>82</v>
      </c>
      <c r="H343" s="1" t="s">
        <v>207</v>
      </c>
      <c r="I343" s="1" t="s">
        <v>84</v>
      </c>
      <c r="J343" s="1" t="s">
        <v>122</v>
      </c>
      <c r="K343" s="1" t="s">
        <v>17440</v>
      </c>
      <c r="L343" s="1"/>
      <c r="M343" s="20">
        <f t="shared" si="5"/>
        <v>1</v>
      </c>
    </row>
    <row r="344" spans="1:13" ht="20.100000000000001" customHeight="1" x14ac:dyDescent="0.15">
      <c r="A344" s="1" t="s">
        <v>16754</v>
      </c>
      <c r="B344" s="1" t="s">
        <v>17426</v>
      </c>
      <c r="C344" s="1" t="s">
        <v>17441</v>
      </c>
      <c r="D344" s="1" t="s">
        <v>50</v>
      </c>
      <c r="E344" s="1" t="s">
        <v>51</v>
      </c>
      <c r="F344" s="1" t="s">
        <v>51</v>
      </c>
      <c r="G344" s="1" t="s">
        <v>82</v>
      </c>
      <c r="H344" s="1" t="s">
        <v>207</v>
      </c>
      <c r="I344" s="1" t="s">
        <v>84</v>
      </c>
      <c r="J344" s="1" t="s">
        <v>122</v>
      </c>
      <c r="K344" s="1" t="s">
        <v>17442</v>
      </c>
      <c r="L344" s="1"/>
      <c r="M344" s="20">
        <f t="shared" si="5"/>
        <v>1</v>
      </c>
    </row>
    <row r="345" spans="1:13" ht="20.100000000000001" customHeight="1" x14ac:dyDescent="0.15">
      <c r="A345" s="1" t="s">
        <v>16754</v>
      </c>
      <c r="B345" s="1" t="s">
        <v>17426</v>
      </c>
      <c r="C345" s="1" t="s">
        <v>17443</v>
      </c>
      <c r="D345" s="1" t="s">
        <v>50</v>
      </c>
      <c r="E345" s="1" t="s">
        <v>51</v>
      </c>
      <c r="F345" s="1" t="s">
        <v>51</v>
      </c>
      <c r="G345" s="1" t="s">
        <v>82</v>
      </c>
      <c r="H345" s="1" t="s">
        <v>207</v>
      </c>
      <c r="I345" s="1" t="s">
        <v>84</v>
      </c>
      <c r="J345" s="1" t="s">
        <v>122</v>
      </c>
      <c r="K345" s="1" t="s">
        <v>17444</v>
      </c>
      <c r="L345" s="1"/>
      <c r="M345" s="20">
        <f t="shared" si="5"/>
        <v>1</v>
      </c>
    </row>
    <row r="346" spans="1:13" ht="20.100000000000001" customHeight="1" x14ac:dyDescent="0.15">
      <c r="A346" s="1" t="s">
        <v>16754</v>
      </c>
      <c r="B346" s="1" t="s">
        <v>17426</v>
      </c>
      <c r="C346" s="1" t="s">
        <v>17445</v>
      </c>
      <c r="D346" s="1" t="s">
        <v>78</v>
      </c>
      <c r="E346" s="1" t="s">
        <v>51</v>
      </c>
      <c r="F346" s="1" t="s">
        <v>51</v>
      </c>
      <c r="G346" s="1" t="s">
        <v>82</v>
      </c>
      <c r="H346" s="1" t="s">
        <v>207</v>
      </c>
      <c r="I346" s="1" t="s">
        <v>84</v>
      </c>
      <c r="J346" s="1" t="s">
        <v>122</v>
      </c>
      <c r="K346" s="1" t="s">
        <v>17446</v>
      </c>
      <c r="L346" s="1"/>
      <c r="M346" s="20">
        <f t="shared" si="5"/>
        <v>1</v>
      </c>
    </row>
    <row r="347" spans="1:13" ht="20.100000000000001" customHeight="1" x14ac:dyDescent="0.15">
      <c r="A347" s="1" t="s">
        <v>16754</v>
      </c>
      <c r="B347" s="1" t="s">
        <v>17426</v>
      </c>
      <c r="C347" s="1" t="s">
        <v>17447</v>
      </c>
      <c r="D347" s="1" t="s">
        <v>78</v>
      </c>
      <c r="E347" s="1" t="s">
        <v>51</v>
      </c>
      <c r="F347" s="1" t="s">
        <v>51</v>
      </c>
      <c r="G347" s="1" t="s">
        <v>82</v>
      </c>
      <c r="H347" s="1" t="s">
        <v>207</v>
      </c>
      <c r="I347" s="1" t="s">
        <v>84</v>
      </c>
      <c r="J347" s="1" t="s">
        <v>122</v>
      </c>
      <c r="K347" s="1" t="s">
        <v>17448</v>
      </c>
      <c r="L347" s="1"/>
      <c r="M347" s="20">
        <f t="shared" si="5"/>
        <v>1</v>
      </c>
    </row>
    <row r="348" spans="1:13" ht="20.100000000000001" customHeight="1" x14ac:dyDescent="0.15">
      <c r="A348" s="1" t="s">
        <v>16754</v>
      </c>
      <c r="B348" s="1" t="s">
        <v>17426</v>
      </c>
      <c r="C348" s="1" t="s">
        <v>17449</v>
      </c>
      <c r="D348" s="1" t="s">
        <v>78</v>
      </c>
      <c r="E348" s="1" t="s">
        <v>51</v>
      </c>
      <c r="F348" s="1" t="s">
        <v>51</v>
      </c>
      <c r="G348" s="1" t="s">
        <v>82</v>
      </c>
      <c r="H348" s="1" t="s">
        <v>207</v>
      </c>
      <c r="I348" s="1" t="s">
        <v>84</v>
      </c>
      <c r="J348" s="1" t="s">
        <v>122</v>
      </c>
      <c r="K348" s="1" t="s">
        <v>17450</v>
      </c>
      <c r="L348" s="1"/>
      <c r="M348" s="20">
        <f t="shared" si="5"/>
        <v>1</v>
      </c>
    </row>
    <row r="349" spans="1:13" ht="20.100000000000001" customHeight="1" x14ac:dyDescent="0.15">
      <c r="A349" s="1" t="s">
        <v>16754</v>
      </c>
      <c r="B349" s="1" t="s">
        <v>17426</v>
      </c>
      <c r="C349" s="1" t="s">
        <v>17451</v>
      </c>
      <c r="D349" s="1" t="s">
        <v>78</v>
      </c>
      <c r="E349" s="1" t="s">
        <v>51</v>
      </c>
      <c r="F349" s="1" t="s">
        <v>51</v>
      </c>
      <c r="G349" s="1" t="s">
        <v>82</v>
      </c>
      <c r="H349" s="1" t="s">
        <v>207</v>
      </c>
      <c r="I349" s="1" t="s">
        <v>84</v>
      </c>
      <c r="J349" s="1" t="s">
        <v>122</v>
      </c>
      <c r="K349" s="1" t="s">
        <v>17452</v>
      </c>
      <c r="L349" s="1"/>
      <c r="M349" s="20">
        <f t="shared" si="5"/>
        <v>1</v>
      </c>
    </row>
    <row r="350" spans="1:13" ht="20.100000000000001" customHeight="1" x14ac:dyDescent="0.15">
      <c r="A350" s="1" t="s">
        <v>16754</v>
      </c>
      <c r="B350" s="1" t="s">
        <v>17426</v>
      </c>
      <c r="C350" s="1" t="s">
        <v>17453</v>
      </c>
      <c r="D350" s="1" t="s">
        <v>78</v>
      </c>
      <c r="E350" s="1" t="s">
        <v>51</v>
      </c>
      <c r="F350" s="1" t="s">
        <v>51</v>
      </c>
      <c r="G350" s="1" t="s">
        <v>82</v>
      </c>
      <c r="H350" s="1" t="s">
        <v>207</v>
      </c>
      <c r="I350" s="1" t="s">
        <v>84</v>
      </c>
      <c r="J350" s="1" t="s">
        <v>122</v>
      </c>
      <c r="K350" s="1" t="s">
        <v>17454</v>
      </c>
      <c r="L350" s="1"/>
      <c r="M350" s="20">
        <f t="shared" si="5"/>
        <v>1</v>
      </c>
    </row>
    <row r="351" spans="1:13" ht="20.100000000000001" customHeight="1" x14ac:dyDescent="0.15">
      <c r="A351" s="1" t="s">
        <v>16754</v>
      </c>
      <c r="B351" s="1" t="s">
        <v>17426</v>
      </c>
      <c r="C351" s="1" t="s">
        <v>17455</v>
      </c>
      <c r="D351" s="1" t="s">
        <v>78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84</v>
      </c>
      <c r="J351" s="1" t="s">
        <v>122</v>
      </c>
      <c r="K351" s="1" t="s">
        <v>17456</v>
      </c>
      <c r="L351" s="1"/>
      <c r="M351" s="20">
        <f t="shared" si="5"/>
        <v>1</v>
      </c>
    </row>
    <row r="352" spans="1:13" ht="20.100000000000001" customHeight="1" x14ac:dyDescent="0.15">
      <c r="A352" s="1" t="s">
        <v>16754</v>
      </c>
      <c r="B352" s="1" t="s">
        <v>17426</v>
      </c>
      <c r="C352" s="1" t="s">
        <v>17457</v>
      </c>
      <c r="D352" s="1" t="s">
        <v>78</v>
      </c>
      <c r="E352" s="1" t="s">
        <v>51</v>
      </c>
      <c r="F352" s="1" t="s">
        <v>179</v>
      </c>
      <c r="G352" s="1" t="s">
        <v>82</v>
      </c>
      <c r="H352" s="1" t="s">
        <v>2038</v>
      </c>
      <c r="I352" s="1" t="s">
        <v>84</v>
      </c>
      <c r="J352" s="1" t="s">
        <v>6853</v>
      </c>
      <c r="K352" s="1" t="s">
        <v>17458</v>
      </c>
      <c r="L352" s="1"/>
      <c r="M352" s="20">
        <f t="shared" si="5"/>
        <v>0</v>
      </c>
    </row>
    <row r="353" spans="1:13" ht="20.100000000000001" customHeight="1" x14ac:dyDescent="0.15">
      <c r="A353" s="1" t="s">
        <v>16754</v>
      </c>
      <c r="B353" s="1" t="s">
        <v>17426</v>
      </c>
      <c r="C353" s="1" t="s">
        <v>17459</v>
      </c>
      <c r="D353" s="1" t="s">
        <v>78</v>
      </c>
      <c r="E353" s="1" t="s">
        <v>51</v>
      </c>
      <c r="F353" s="1" t="s">
        <v>51</v>
      </c>
      <c r="G353" s="1" t="s">
        <v>82</v>
      </c>
      <c r="H353" s="1" t="s">
        <v>207</v>
      </c>
      <c r="I353" s="1" t="s">
        <v>84</v>
      </c>
      <c r="J353" s="1" t="s">
        <v>122</v>
      </c>
      <c r="K353" s="1" t="s">
        <v>17460</v>
      </c>
      <c r="L353" s="1"/>
      <c r="M353" s="20">
        <f t="shared" si="5"/>
        <v>1</v>
      </c>
    </row>
    <row r="354" spans="1:13" ht="20.100000000000001" customHeight="1" x14ac:dyDescent="0.15">
      <c r="A354" s="1" t="s">
        <v>16754</v>
      </c>
      <c r="B354" s="1" t="s">
        <v>17426</v>
      </c>
      <c r="C354" s="1" t="s">
        <v>17461</v>
      </c>
      <c r="D354" s="1" t="s">
        <v>78</v>
      </c>
      <c r="E354" s="1" t="s">
        <v>51</v>
      </c>
      <c r="F354" s="1" t="s">
        <v>51</v>
      </c>
      <c r="G354" s="1" t="s">
        <v>82</v>
      </c>
      <c r="H354" s="1" t="s">
        <v>207</v>
      </c>
      <c r="I354" s="1" t="s">
        <v>84</v>
      </c>
      <c r="J354" s="1" t="s">
        <v>122</v>
      </c>
      <c r="K354" s="1" t="s">
        <v>17462</v>
      </c>
      <c r="L354" s="1"/>
      <c r="M354" s="20">
        <f t="shared" si="5"/>
        <v>1</v>
      </c>
    </row>
    <row r="355" spans="1:13" ht="20.100000000000001" customHeight="1" x14ac:dyDescent="0.15">
      <c r="A355" s="1" t="s">
        <v>16754</v>
      </c>
      <c r="B355" s="1" t="s">
        <v>17426</v>
      </c>
      <c r="C355" s="1" t="s">
        <v>17463</v>
      </c>
      <c r="D355" s="1" t="s">
        <v>78</v>
      </c>
      <c r="E355" s="1" t="s">
        <v>51</v>
      </c>
      <c r="F355" s="1" t="s">
        <v>51</v>
      </c>
      <c r="G355" s="1" t="s">
        <v>82</v>
      </c>
      <c r="H355" s="1" t="s">
        <v>207</v>
      </c>
      <c r="I355" s="1" t="s">
        <v>84</v>
      </c>
      <c r="J355" s="1" t="s">
        <v>122</v>
      </c>
      <c r="K355" s="1" t="s">
        <v>17464</v>
      </c>
      <c r="L355" s="1"/>
      <c r="M355" s="20">
        <f t="shared" si="5"/>
        <v>1</v>
      </c>
    </row>
    <row r="356" spans="1:13" ht="20.100000000000001" customHeight="1" x14ac:dyDescent="0.15">
      <c r="A356" s="1" t="s">
        <v>16754</v>
      </c>
      <c r="B356" s="1" t="s">
        <v>17426</v>
      </c>
      <c r="C356" s="1" t="s">
        <v>17465</v>
      </c>
      <c r="D356" s="1" t="s">
        <v>78</v>
      </c>
      <c r="E356" s="1" t="s">
        <v>51</v>
      </c>
      <c r="F356" s="1" t="s">
        <v>51</v>
      </c>
      <c r="G356" s="1" t="s">
        <v>82</v>
      </c>
      <c r="H356" s="1" t="s">
        <v>207</v>
      </c>
      <c r="I356" s="1" t="s">
        <v>84</v>
      </c>
      <c r="J356" s="1" t="s">
        <v>122</v>
      </c>
      <c r="K356" s="1" t="s">
        <v>17466</v>
      </c>
      <c r="L356" s="1"/>
      <c r="M356" s="20">
        <f t="shared" si="5"/>
        <v>1</v>
      </c>
    </row>
    <row r="357" spans="1:13" ht="20.100000000000001" customHeight="1" x14ac:dyDescent="0.15">
      <c r="A357" s="1" t="s">
        <v>16754</v>
      </c>
      <c r="B357" s="1" t="s">
        <v>17426</v>
      </c>
      <c r="C357" s="1" t="s">
        <v>17467</v>
      </c>
      <c r="D357" s="1" t="s">
        <v>78</v>
      </c>
      <c r="E357" s="1" t="s">
        <v>51</v>
      </c>
      <c r="F357" s="1" t="s">
        <v>51</v>
      </c>
      <c r="G357" s="1" t="s">
        <v>82</v>
      </c>
      <c r="H357" s="1" t="s">
        <v>207</v>
      </c>
      <c r="I357" s="1" t="s">
        <v>84</v>
      </c>
      <c r="J357" s="1" t="s">
        <v>122</v>
      </c>
      <c r="K357" s="1" t="s">
        <v>17468</v>
      </c>
      <c r="L357" s="1"/>
      <c r="M357" s="20">
        <f t="shared" si="5"/>
        <v>1</v>
      </c>
    </row>
    <row r="358" spans="1:13" ht="20.100000000000001" customHeight="1" x14ac:dyDescent="0.15">
      <c r="A358" s="1" t="s">
        <v>16754</v>
      </c>
      <c r="B358" s="1" t="s">
        <v>17426</v>
      </c>
      <c r="C358" s="1" t="s">
        <v>17469</v>
      </c>
      <c r="D358" s="1" t="s">
        <v>78</v>
      </c>
      <c r="E358" s="1" t="s">
        <v>51</v>
      </c>
      <c r="F358" s="1" t="s">
        <v>179</v>
      </c>
      <c r="G358" s="1" t="s">
        <v>82</v>
      </c>
      <c r="H358" s="1" t="s">
        <v>2038</v>
      </c>
      <c r="I358" s="1" t="s">
        <v>84</v>
      </c>
      <c r="J358" s="1" t="s">
        <v>6853</v>
      </c>
      <c r="K358" s="1" t="s">
        <v>17470</v>
      </c>
      <c r="L358" s="1"/>
      <c r="M358" s="20">
        <f t="shared" si="5"/>
        <v>0</v>
      </c>
    </row>
    <row r="359" spans="1:13" ht="20.100000000000001" customHeight="1" x14ac:dyDescent="0.15">
      <c r="A359" s="1" t="s">
        <v>16754</v>
      </c>
      <c r="B359" s="1" t="s">
        <v>17471</v>
      </c>
      <c r="C359" s="1" t="s">
        <v>17472</v>
      </c>
      <c r="D359" s="1" t="s">
        <v>50</v>
      </c>
      <c r="E359" s="1" t="s">
        <v>51</v>
      </c>
      <c r="F359" s="1" t="s">
        <v>51</v>
      </c>
      <c r="G359" s="1" t="s">
        <v>52</v>
      </c>
      <c r="H359" s="1" t="s">
        <v>739</v>
      </c>
      <c r="I359" s="1" t="s">
        <v>54</v>
      </c>
      <c r="J359" s="1" t="s">
        <v>6858</v>
      </c>
      <c r="K359" s="1" t="s">
        <v>17473</v>
      </c>
      <c r="L359" s="1"/>
      <c r="M359" s="20">
        <f t="shared" si="5"/>
        <v>1</v>
      </c>
    </row>
    <row r="360" spans="1:13" ht="20.100000000000001" customHeight="1" x14ac:dyDescent="0.15">
      <c r="A360" s="1" t="s">
        <v>16754</v>
      </c>
      <c r="B360" s="1" t="s">
        <v>17474</v>
      </c>
      <c r="C360" s="1" t="s">
        <v>17475</v>
      </c>
      <c r="D360" s="1" t="s">
        <v>50</v>
      </c>
      <c r="E360" s="1" t="s">
        <v>51</v>
      </c>
      <c r="F360" s="1" t="s">
        <v>81</v>
      </c>
      <c r="G360" s="1" t="s">
        <v>82</v>
      </c>
      <c r="H360" s="1" t="s">
        <v>1151</v>
      </c>
      <c r="I360" s="1" t="s">
        <v>84</v>
      </c>
      <c r="J360" s="1" t="s">
        <v>7809</v>
      </c>
      <c r="K360" s="1" t="s">
        <v>17476</v>
      </c>
      <c r="L360" s="1"/>
      <c r="M360" s="20">
        <f t="shared" si="5"/>
        <v>0</v>
      </c>
    </row>
    <row r="361" spans="1:13" ht="20.100000000000001" customHeight="1" x14ac:dyDescent="0.15">
      <c r="A361" s="1" t="s">
        <v>16754</v>
      </c>
      <c r="B361" s="1" t="s">
        <v>17474</v>
      </c>
      <c r="C361" s="1" t="s">
        <v>17477</v>
      </c>
      <c r="D361" s="1" t="s">
        <v>50</v>
      </c>
      <c r="E361" s="1" t="s">
        <v>51</v>
      </c>
      <c r="F361" s="1" t="s">
        <v>51</v>
      </c>
      <c r="G361" s="1" t="s">
        <v>82</v>
      </c>
      <c r="H361" s="1" t="s">
        <v>207</v>
      </c>
      <c r="I361" s="1" t="s">
        <v>84</v>
      </c>
      <c r="J361" s="1" t="s">
        <v>122</v>
      </c>
      <c r="K361" s="1" t="s">
        <v>17478</v>
      </c>
      <c r="L361" s="1"/>
      <c r="M361" s="20">
        <f t="shared" si="5"/>
        <v>1</v>
      </c>
    </row>
    <row r="362" spans="1:13" ht="20.100000000000001" customHeight="1" x14ac:dyDescent="0.15">
      <c r="A362" s="1" t="s">
        <v>16754</v>
      </c>
      <c r="B362" s="1" t="s">
        <v>17474</v>
      </c>
      <c r="C362" s="1" t="s">
        <v>17479</v>
      </c>
      <c r="D362" s="1" t="s">
        <v>78</v>
      </c>
      <c r="E362" s="1" t="s">
        <v>51</v>
      </c>
      <c r="F362" s="1" t="s">
        <v>179</v>
      </c>
      <c r="G362" s="1" t="s">
        <v>82</v>
      </c>
      <c r="H362" s="1" t="s">
        <v>4727</v>
      </c>
      <c r="I362" s="1" t="s">
        <v>447</v>
      </c>
      <c r="J362" s="1" t="s">
        <v>16761</v>
      </c>
      <c r="K362" s="1" t="s">
        <v>17480</v>
      </c>
      <c r="L362" s="1"/>
      <c r="M362" s="20">
        <f t="shared" si="5"/>
        <v>0</v>
      </c>
    </row>
    <row r="363" spans="1:13" ht="20.100000000000001" customHeight="1" x14ac:dyDescent="0.15">
      <c r="A363" s="1" t="s">
        <v>16754</v>
      </c>
      <c r="B363" s="1" t="s">
        <v>17474</v>
      </c>
      <c r="C363" s="1" t="s">
        <v>17481</v>
      </c>
      <c r="D363" s="1" t="s">
        <v>78</v>
      </c>
      <c r="E363" s="1" t="s">
        <v>51</v>
      </c>
      <c r="F363" s="1" t="s">
        <v>179</v>
      </c>
      <c r="G363" s="1" t="s">
        <v>82</v>
      </c>
      <c r="H363" s="1" t="s">
        <v>4727</v>
      </c>
      <c r="I363" s="1" t="s">
        <v>447</v>
      </c>
      <c r="J363" s="1" t="s">
        <v>16761</v>
      </c>
      <c r="K363" s="1" t="s">
        <v>17482</v>
      </c>
      <c r="L363" s="1"/>
      <c r="M363" s="20">
        <f t="shared" si="5"/>
        <v>0</v>
      </c>
    </row>
    <row r="364" spans="1:13" ht="20.100000000000001" customHeight="1" x14ac:dyDescent="0.15">
      <c r="A364" s="1" t="s">
        <v>16754</v>
      </c>
      <c r="B364" s="1" t="s">
        <v>17474</v>
      </c>
      <c r="C364" s="1" t="s">
        <v>17483</v>
      </c>
      <c r="D364" s="1" t="s">
        <v>849</v>
      </c>
      <c r="E364" s="1" t="s">
        <v>51</v>
      </c>
      <c r="F364" s="1" t="s">
        <v>26832</v>
      </c>
      <c r="G364" s="1" t="s">
        <v>82</v>
      </c>
      <c r="H364" s="1" t="s">
        <v>83</v>
      </c>
      <c r="I364" s="1" t="s">
        <v>181</v>
      </c>
      <c r="J364" s="1" t="s">
        <v>11769</v>
      </c>
      <c r="K364" s="1" t="s">
        <v>19666</v>
      </c>
      <c r="L364" s="1"/>
      <c r="M364" s="20">
        <f t="shared" si="5"/>
        <v>0</v>
      </c>
    </row>
    <row r="365" spans="1:13" ht="20.100000000000001" customHeight="1" x14ac:dyDescent="0.15">
      <c r="A365" s="1" t="s">
        <v>16754</v>
      </c>
      <c r="B365" s="1" t="s">
        <v>17484</v>
      </c>
      <c r="C365" s="1" t="s">
        <v>17485</v>
      </c>
      <c r="D365" s="1" t="s">
        <v>50</v>
      </c>
      <c r="E365" s="1" t="s">
        <v>51</v>
      </c>
      <c r="F365" s="1" t="s">
        <v>51</v>
      </c>
      <c r="G365" s="1" t="s">
        <v>82</v>
      </c>
      <c r="H365" s="1" t="s">
        <v>207</v>
      </c>
      <c r="I365" s="1" t="s">
        <v>84</v>
      </c>
      <c r="J365" s="1" t="s">
        <v>122</v>
      </c>
      <c r="K365" s="1" t="s">
        <v>17486</v>
      </c>
      <c r="L365" s="1"/>
      <c r="M365" s="20">
        <f t="shared" si="5"/>
        <v>1</v>
      </c>
    </row>
    <row r="366" spans="1:13" ht="20.100000000000001" customHeight="1" x14ac:dyDescent="0.15">
      <c r="A366" s="1" t="s">
        <v>16754</v>
      </c>
      <c r="B366" s="1" t="s">
        <v>17484</v>
      </c>
      <c r="C366" s="1" t="s">
        <v>17487</v>
      </c>
      <c r="D366" s="1" t="s">
        <v>50</v>
      </c>
      <c r="E366" s="1" t="s">
        <v>51</v>
      </c>
      <c r="F366" s="1" t="s">
        <v>51</v>
      </c>
      <c r="G366" s="1" t="s">
        <v>82</v>
      </c>
      <c r="H366" s="1" t="s">
        <v>207</v>
      </c>
      <c r="I366" s="1" t="s">
        <v>84</v>
      </c>
      <c r="J366" s="1" t="s">
        <v>122</v>
      </c>
      <c r="K366" s="1" t="s">
        <v>17488</v>
      </c>
      <c r="L366" s="1"/>
      <c r="M366" s="20">
        <f t="shared" si="5"/>
        <v>1</v>
      </c>
    </row>
    <row r="367" spans="1:13" ht="20.100000000000001" customHeight="1" x14ac:dyDescent="0.15">
      <c r="A367" s="1" t="s">
        <v>16754</v>
      </c>
      <c r="B367" s="1" t="s">
        <v>17484</v>
      </c>
      <c r="C367" s="1" t="s">
        <v>17489</v>
      </c>
      <c r="D367" s="1" t="s">
        <v>78</v>
      </c>
      <c r="E367" s="1" t="s">
        <v>51</v>
      </c>
      <c r="F367" s="1" t="s">
        <v>51</v>
      </c>
      <c r="G367" s="1" t="s">
        <v>82</v>
      </c>
      <c r="H367" s="1" t="s">
        <v>207</v>
      </c>
      <c r="I367" s="1" t="s">
        <v>84</v>
      </c>
      <c r="J367" s="1" t="s">
        <v>122</v>
      </c>
      <c r="K367" s="1" t="s">
        <v>17490</v>
      </c>
      <c r="L367" s="1"/>
      <c r="M367" s="20">
        <f t="shared" si="5"/>
        <v>1</v>
      </c>
    </row>
    <row r="368" spans="1:13" ht="20.100000000000001" customHeight="1" x14ac:dyDescent="0.15">
      <c r="A368" s="1" t="s">
        <v>16754</v>
      </c>
      <c r="B368" s="1" t="s">
        <v>17484</v>
      </c>
      <c r="C368" s="1" t="s">
        <v>17491</v>
      </c>
      <c r="D368" s="1" t="s">
        <v>78</v>
      </c>
      <c r="E368" s="1" t="s">
        <v>51</v>
      </c>
      <c r="F368" s="1" t="s">
        <v>179</v>
      </c>
      <c r="G368" s="1" t="s">
        <v>82</v>
      </c>
      <c r="H368" s="1" t="s">
        <v>212</v>
      </c>
      <c r="I368" s="1" t="s">
        <v>84</v>
      </c>
      <c r="J368" s="1" t="s">
        <v>7858</v>
      </c>
      <c r="K368" s="1" t="s">
        <v>17492</v>
      </c>
      <c r="L368" s="1"/>
      <c r="M368" s="20">
        <f t="shared" si="5"/>
        <v>0</v>
      </c>
    </row>
    <row r="369" spans="1:13" ht="20.100000000000001" customHeight="1" x14ac:dyDescent="0.15">
      <c r="A369" s="1" t="s">
        <v>16754</v>
      </c>
      <c r="B369" s="1" t="s">
        <v>17484</v>
      </c>
      <c r="C369" s="1" t="s">
        <v>17493</v>
      </c>
      <c r="D369" s="1" t="s">
        <v>78</v>
      </c>
      <c r="E369" s="1" t="s">
        <v>51</v>
      </c>
      <c r="F369" s="1" t="s">
        <v>179</v>
      </c>
      <c r="G369" s="1" t="s">
        <v>82</v>
      </c>
      <c r="H369" s="1" t="s">
        <v>212</v>
      </c>
      <c r="I369" s="1" t="s">
        <v>84</v>
      </c>
      <c r="J369" s="1" t="s">
        <v>7858</v>
      </c>
      <c r="K369" s="1" t="s">
        <v>17494</v>
      </c>
      <c r="L369" s="1"/>
      <c r="M369" s="20">
        <f t="shared" si="5"/>
        <v>0</v>
      </c>
    </row>
    <row r="370" spans="1:13" ht="20.100000000000001" customHeight="1" x14ac:dyDescent="0.15">
      <c r="A370" s="1" t="s">
        <v>16754</v>
      </c>
      <c r="B370" s="1" t="s">
        <v>17484</v>
      </c>
      <c r="C370" s="1" t="s">
        <v>17495</v>
      </c>
      <c r="D370" s="1" t="s">
        <v>78</v>
      </c>
      <c r="E370" s="1" t="s">
        <v>51</v>
      </c>
      <c r="F370" s="1" t="s">
        <v>51</v>
      </c>
      <c r="G370" s="1" t="s">
        <v>82</v>
      </c>
      <c r="H370" s="1" t="s">
        <v>207</v>
      </c>
      <c r="I370" s="1" t="s">
        <v>84</v>
      </c>
      <c r="J370" s="1" t="s">
        <v>122</v>
      </c>
      <c r="K370" s="1" t="s">
        <v>17496</v>
      </c>
      <c r="L370" s="1"/>
      <c r="M370" s="20">
        <f t="shared" si="5"/>
        <v>1</v>
      </c>
    </row>
    <row r="371" spans="1:13" ht="20.100000000000001" customHeight="1" x14ac:dyDescent="0.15">
      <c r="A371" s="1" t="s">
        <v>16754</v>
      </c>
      <c r="B371" s="1" t="s">
        <v>17484</v>
      </c>
      <c r="C371" s="1" t="s">
        <v>17497</v>
      </c>
      <c r="D371" s="1" t="s">
        <v>78</v>
      </c>
      <c r="E371" s="1" t="s">
        <v>51</v>
      </c>
      <c r="F371" s="1" t="s">
        <v>51</v>
      </c>
      <c r="G371" s="1" t="s">
        <v>82</v>
      </c>
      <c r="H371" s="1" t="s">
        <v>207</v>
      </c>
      <c r="I371" s="1" t="s">
        <v>84</v>
      </c>
      <c r="J371" s="1" t="s">
        <v>122</v>
      </c>
      <c r="K371" s="1" t="s">
        <v>17498</v>
      </c>
      <c r="L371" s="1"/>
      <c r="M371" s="20">
        <f t="shared" si="5"/>
        <v>1</v>
      </c>
    </row>
    <row r="372" spans="1:13" ht="20.100000000000001" customHeight="1" x14ac:dyDescent="0.15">
      <c r="A372" s="1" t="s">
        <v>16754</v>
      </c>
      <c r="B372" s="1" t="s">
        <v>17484</v>
      </c>
      <c r="C372" s="1" t="s">
        <v>17499</v>
      </c>
      <c r="D372" s="1" t="s">
        <v>78</v>
      </c>
      <c r="E372" s="1" t="s">
        <v>51</v>
      </c>
      <c r="F372" s="1" t="s">
        <v>51</v>
      </c>
      <c r="G372" s="1" t="s">
        <v>82</v>
      </c>
      <c r="H372" s="1" t="s">
        <v>207</v>
      </c>
      <c r="I372" s="1" t="s">
        <v>84</v>
      </c>
      <c r="J372" s="1" t="s">
        <v>122</v>
      </c>
      <c r="K372" s="1" t="s">
        <v>17500</v>
      </c>
      <c r="L372" s="1"/>
      <c r="M372" s="20">
        <f t="shared" si="5"/>
        <v>1</v>
      </c>
    </row>
    <row r="373" spans="1:13" ht="20.100000000000001" customHeight="1" x14ac:dyDescent="0.15">
      <c r="A373" s="1" t="s">
        <v>16754</v>
      </c>
      <c r="B373" s="1" t="s">
        <v>17484</v>
      </c>
      <c r="C373" s="1" t="s">
        <v>17501</v>
      </c>
      <c r="D373" s="1" t="s">
        <v>78</v>
      </c>
      <c r="E373" s="1" t="s">
        <v>51</v>
      </c>
      <c r="F373" s="1" t="s">
        <v>51</v>
      </c>
      <c r="G373" s="1" t="s">
        <v>82</v>
      </c>
      <c r="H373" s="1" t="s">
        <v>207</v>
      </c>
      <c r="I373" s="1" t="s">
        <v>84</v>
      </c>
      <c r="J373" s="1" t="s">
        <v>122</v>
      </c>
      <c r="K373" s="1" t="s">
        <v>17502</v>
      </c>
      <c r="L373" s="1"/>
      <c r="M373" s="20">
        <f t="shared" si="5"/>
        <v>1</v>
      </c>
    </row>
    <row r="374" spans="1:13" ht="20.100000000000001" customHeight="1" x14ac:dyDescent="0.15">
      <c r="A374" s="1" t="s">
        <v>16754</v>
      </c>
      <c r="B374" s="1" t="s">
        <v>17484</v>
      </c>
      <c r="C374" s="1" t="s">
        <v>17503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84</v>
      </c>
      <c r="J374" s="1" t="s">
        <v>122</v>
      </c>
      <c r="K374" s="1" t="s">
        <v>17504</v>
      </c>
      <c r="L374" s="1"/>
      <c r="M374" s="20">
        <f t="shared" si="5"/>
        <v>1</v>
      </c>
    </row>
    <row r="375" spans="1:13" ht="20.100000000000001" customHeight="1" x14ac:dyDescent="0.15">
      <c r="A375" s="1" t="s">
        <v>16754</v>
      </c>
      <c r="B375" s="1" t="s">
        <v>17484</v>
      </c>
      <c r="C375" s="1" t="s">
        <v>17505</v>
      </c>
      <c r="D375" s="1" t="s">
        <v>78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84</v>
      </c>
      <c r="J375" s="1" t="s">
        <v>122</v>
      </c>
      <c r="K375" s="1" t="s">
        <v>17506</v>
      </c>
      <c r="L375" s="1"/>
      <c r="M375" s="20">
        <f t="shared" si="5"/>
        <v>1</v>
      </c>
    </row>
    <row r="376" spans="1:13" ht="20.100000000000001" customHeight="1" x14ac:dyDescent="0.15">
      <c r="A376" s="1" t="s">
        <v>16754</v>
      </c>
      <c r="B376" s="1" t="s">
        <v>17484</v>
      </c>
      <c r="C376" s="1" t="s">
        <v>17507</v>
      </c>
      <c r="D376" s="1" t="s">
        <v>78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84</v>
      </c>
      <c r="J376" s="1" t="s">
        <v>122</v>
      </c>
      <c r="K376" s="1" t="s">
        <v>17508</v>
      </c>
      <c r="L376" s="1"/>
      <c r="M376" s="20">
        <f t="shared" si="5"/>
        <v>1</v>
      </c>
    </row>
    <row r="377" spans="1:13" ht="20.100000000000001" customHeight="1" x14ac:dyDescent="0.15">
      <c r="A377" s="1" t="s">
        <v>16754</v>
      </c>
      <c r="B377" s="1" t="s">
        <v>17484</v>
      </c>
      <c r="C377" s="1" t="s">
        <v>17509</v>
      </c>
      <c r="D377" s="1" t="s">
        <v>78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84</v>
      </c>
      <c r="J377" s="1" t="s">
        <v>122</v>
      </c>
      <c r="K377" s="1" t="s">
        <v>17510</v>
      </c>
      <c r="L377" s="1"/>
      <c r="M377" s="20">
        <f t="shared" si="5"/>
        <v>1</v>
      </c>
    </row>
    <row r="378" spans="1:13" ht="20.100000000000001" customHeight="1" x14ac:dyDescent="0.15">
      <c r="A378" s="1" t="s">
        <v>16754</v>
      </c>
      <c r="B378" s="1" t="s">
        <v>17484</v>
      </c>
      <c r="C378" s="1" t="s">
        <v>17511</v>
      </c>
      <c r="D378" s="1" t="s">
        <v>78</v>
      </c>
      <c r="E378" s="1" t="s">
        <v>51</v>
      </c>
      <c r="F378" s="1" t="s">
        <v>81</v>
      </c>
      <c r="G378" s="1" t="s">
        <v>82</v>
      </c>
      <c r="H378" s="1" t="s">
        <v>1151</v>
      </c>
      <c r="I378" s="1" t="s">
        <v>84</v>
      </c>
      <c r="J378" s="1" t="s">
        <v>7809</v>
      </c>
      <c r="K378" s="1" t="s">
        <v>17512</v>
      </c>
      <c r="L378" s="1"/>
      <c r="M378" s="20">
        <f t="shared" si="5"/>
        <v>0</v>
      </c>
    </row>
    <row r="379" spans="1:13" ht="20.100000000000001" customHeight="1" x14ac:dyDescent="0.15">
      <c r="A379" s="1" t="s">
        <v>16754</v>
      </c>
      <c r="B379" s="1" t="s">
        <v>17484</v>
      </c>
      <c r="C379" s="1" t="s">
        <v>17513</v>
      </c>
      <c r="D379" s="1" t="s">
        <v>78</v>
      </c>
      <c r="E379" s="1" t="s">
        <v>51</v>
      </c>
      <c r="F379" s="1" t="s">
        <v>179</v>
      </c>
      <c r="G379" s="1" t="s">
        <v>82</v>
      </c>
      <c r="H379" s="1" t="s">
        <v>83</v>
      </c>
      <c r="I379" s="1" t="s">
        <v>84</v>
      </c>
      <c r="J379" s="1" t="s">
        <v>9120</v>
      </c>
      <c r="K379" s="1" t="s">
        <v>17514</v>
      </c>
      <c r="L379" s="1"/>
      <c r="M379" s="20">
        <f t="shared" si="5"/>
        <v>0</v>
      </c>
    </row>
    <row r="380" spans="1:13" ht="20.100000000000001" customHeight="1" x14ac:dyDescent="0.15">
      <c r="A380" s="1" t="s">
        <v>16754</v>
      </c>
      <c r="B380" s="1" t="s">
        <v>17484</v>
      </c>
      <c r="C380" s="1" t="s">
        <v>17515</v>
      </c>
      <c r="D380" s="1" t="s">
        <v>78</v>
      </c>
      <c r="E380" s="1" t="s">
        <v>51</v>
      </c>
      <c r="F380" s="1" t="s">
        <v>51</v>
      </c>
      <c r="G380" s="1" t="s">
        <v>82</v>
      </c>
      <c r="H380" s="1" t="s">
        <v>207</v>
      </c>
      <c r="I380" s="1" t="s">
        <v>84</v>
      </c>
      <c r="J380" s="1" t="s">
        <v>122</v>
      </c>
      <c r="K380" s="1" t="s">
        <v>17516</v>
      </c>
      <c r="L380" s="1"/>
      <c r="M380" s="20">
        <f t="shared" si="5"/>
        <v>1</v>
      </c>
    </row>
    <row r="381" spans="1:13" ht="20.100000000000001" customHeight="1" x14ac:dyDescent="0.15">
      <c r="A381" s="1" t="s">
        <v>16754</v>
      </c>
      <c r="B381" s="1" t="s">
        <v>17484</v>
      </c>
      <c r="C381" s="1" t="s">
        <v>17517</v>
      </c>
      <c r="D381" s="1" t="s">
        <v>78</v>
      </c>
      <c r="E381" s="1" t="s">
        <v>51</v>
      </c>
      <c r="F381" s="1" t="s">
        <v>179</v>
      </c>
      <c r="G381" s="1" t="s">
        <v>82</v>
      </c>
      <c r="H381" s="1" t="s">
        <v>83</v>
      </c>
      <c r="I381" s="1" t="s">
        <v>84</v>
      </c>
      <c r="J381" s="1" t="s">
        <v>9120</v>
      </c>
      <c r="K381" s="1" t="s">
        <v>17518</v>
      </c>
      <c r="L381" s="1"/>
      <c r="M381" s="20">
        <f t="shared" si="5"/>
        <v>0</v>
      </c>
    </row>
    <row r="382" spans="1:13" ht="20.100000000000001" customHeight="1" x14ac:dyDescent="0.15">
      <c r="A382" s="1" t="s">
        <v>16754</v>
      </c>
      <c r="B382" s="1" t="s">
        <v>17484</v>
      </c>
      <c r="C382" s="1" t="s">
        <v>17519</v>
      </c>
      <c r="D382" s="1" t="s">
        <v>78</v>
      </c>
      <c r="E382" s="1" t="s">
        <v>51</v>
      </c>
      <c r="F382" s="1" t="s">
        <v>51</v>
      </c>
      <c r="G382" s="1" t="s">
        <v>82</v>
      </c>
      <c r="H382" s="1" t="s">
        <v>207</v>
      </c>
      <c r="I382" s="1" t="s">
        <v>84</v>
      </c>
      <c r="J382" s="1" t="s">
        <v>122</v>
      </c>
      <c r="K382" s="1" t="s">
        <v>17520</v>
      </c>
      <c r="L382" s="1"/>
      <c r="M382" s="20">
        <f t="shared" si="5"/>
        <v>1</v>
      </c>
    </row>
    <row r="383" spans="1:13" ht="20.100000000000001" customHeight="1" x14ac:dyDescent="0.15">
      <c r="A383" s="1" t="s">
        <v>16754</v>
      </c>
      <c r="B383" s="1" t="s">
        <v>17484</v>
      </c>
      <c r="C383" s="1" t="s">
        <v>17521</v>
      </c>
      <c r="D383" s="1" t="s">
        <v>78</v>
      </c>
      <c r="E383" s="1" t="s">
        <v>51</v>
      </c>
      <c r="F383" s="1" t="s">
        <v>51</v>
      </c>
      <c r="G383" s="1" t="s">
        <v>82</v>
      </c>
      <c r="H383" s="1" t="s">
        <v>207</v>
      </c>
      <c r="I383" s="1" t="s">
        <v>84</v>
      </c>
      <c r="J383" s="1" t="s">
        <v>122</v>
      </c>
      <c r="K383" s="1" t="s">
        <v>17522</v>
      </c>
      <c r="L383" s="1"/>
      <c r="M383" s="20">
        <f t="shared" si="5"/>
        <v>1</v>
      </c>
    </row>
    <row r="384" spans="1:13" ht="20.100000000000001" customHeight="1" x14ac:dyDescent="0.15">
      <c r="A384" s="1" t="s">
        <v>16754</v>
      </c>
      <c r="B384" s="1" t="s">
        <v>17484</v>
      </c>
      <c r="C384" s="1" t="s">
        <v>17523</v>
      </c>
      <c r="D384" s="1" t="s">
        <v>78</v>
      </c>
      <c r="E384" s="1" t="s">
        <v>51</v>
      </c>
      <c r="F384" s="1" t="s">
        <v>51</v>
      </c>
      <c r="G384" s="1" t="s">
        <v>82</v>
      </c>
      <c r="H384" s="1" t="s">
        <v>207</v>
      </c>
      <c r="I384" s="1" t="s">
        <v>84</v>
      </c>
      <c r="J384" s="1" t="s">
        <v>122</v>
      </c>
      <c r="K384" s="1" t="s">
        <v>17524</v>
      </c>
      <c r="L384" s="1"/>
      <c r="M384" s="20">
        <f t="shared" si="5"/>
        <v>1</v>
      </c>
    </row>
    <row r="385" spans="1:13" ht="20.100000000000001" customHeight="1" x14ac:dyDescent="0.15">
      <c r="A385" s="1" t="s">
        <v>16754</v>
      </c>
      <c r="B385" s="1" t="s">
        <v>17484</v>
      </c>
      <c r="C385" s="1" t="s">
        <v>17525</v>
      </c>
      <c r="D385" s="1" t="s">
        <v>78</v>
      </c>
      <c r="E385" s="1" t="s">
        <v>51</v>
      </c>
      <c r="F385" s="1" t="s">
        <v>51</v>
      </c>
      <c r="G385" s="1" t="s">
        <v>82</v>
      </c>
      <c r="H385" s="1" t="s">
        <v>207</v>
      </c>
      <c r="I385" s="1" t="s">
        <v>84</v>
      </c>
      <c r="J385" s="1" t="s">
        <v>122</v>
      </c>
      <c r="K385" s="1" t="s">
        <v>17526</v>
      </c>
      <c r="L385" s="1"/>
      <c r="M385" s="20">
        <f t="shared" si="5"/>
        <v>1</v>
      </c>
    </row>
    <row r="386" spans="1:13" ht="20.100000000000001" customHeight="1" x14ac:dyDescent="0.15">
      <c r="A386" s="1" t="s">
        <v>16754</v>
      </c>
      <c r="B386" s="1" t="s">
        <v>17484</v>
      </c>
      <c r="C386" s="1" t="s">
        <v>17527</v>
      </c>
      <c r="D386" s="1" t="s">
        <v>78</v>
      </c>
      <c r="E386" s="1" t="s">
        <v>51</v>
      </c>
      <c r="F386" s="1" t="s">
        <v>51</v>
      </c>
      <c r="G386" s="1" t="s">
        <v>82</v>
      </c>
      <c r="H386" s="1" t="s">
        <v>207</v>
      </c>
      <c r="I386" s="1" t="s">
        <v>84</v>
      </c>
      <c r="J386" s="1" t="s">
        <v>122</v>
      </c>
      <c r="K386" s="1" t="s">
        <v>17528</v>
      </c>
      <c r="L386" s="1"/>
      <c r="M386" s="20">
        <f t="shared" si="5"/>
        <v>1</v>
      </c>
    </row>
    <row r="387" spans="1:13" ht="20.100000000000001" customHeight="1" x14ac:dyDescent="0.15">
      <c r="A387" s="1" t="s">
        <v>16754</v>
      </c>
      <c r="B387" s="1" t="s">
        <v>17529</v>
      </c>
      <c r="C387" s="1" t="s">
        <v>17530</v>
      </c>
      <c r="D387" s="1" t="s">
        <v>50</v>
      </c>
      <c r="E387" s="1" t="s">
        <v>51</v>
      </c>
      <c r="F387" s="1" t="s">
        <v>51</v>
      </c>
      <c r="G387" s="1" t="s">
        <v>52</v>
      </c>
      <c r="H387" s="1" t="s">
        <v>739</v>
      </c>
      <c r="I387" s="1" t="s">
        <v>54</v>
      </c>
      <c r="J387" s="1" t="s">
        <v>6858</v>
      </c>
      <c r="K387" s="1" t="s">
        <v>17531</v>
      </c>
      <c r="L387" s="1"/>
      <c r="M387" s="20">
        <f t="shared" si="5"/>
        <v>1</v>
      </c>
    </row>
    <row r="388" spans="1:13" ht="20.100000000000001" customHeight="1" x14ac:dyDescent="0.15">
      <c r="A388" s="1" t="s">
        <v>16754</v>
      </c>
      <c r="B388" s="1" t="s">
        <v>17529</v>
      </c>
      <c r="C388" s="1" t="s">
        <v>17532</v>
      </c>
      <c r="D388" s="1" t="s">
        <v>50</v>
      </c>
      <c r="E388" s="1" t="s">
        <v>51</v>
      </c>
      <c r="F388" s="1" t="s">
        <v>51</v>
      </c>
      <c r="G388" s="1" t="s">
        <v>52</v>
      </c>
      <c r="H388" s="1" t="s">
        <v>739</v>
      </c>
      <c r="I388" s="1" t="s">
        <v>54</v>
      </c>
      <c r="J388" s="1" t="s">
        <v>6858</v>
      </c>
      <c r="K388" s="1" t="s">
        <v>17533</v>
      </c>
      <c r="L388" s="1"/>
      <c r="M388" s="20">
        <f t="shared" si="5"/>
        <v>1</v>
      </c>
    </row>
    <row r="389" spans="1:13" ht="20.100000000000001" customHeight="1" x14ac:dyDescent="0.15">
      <c r="A389" s="1" t="s">
        <v>16754</v>
      </c>
      <c r="B389" s="1" t="s">
        <v>17529</v>
      </c>
      <c r="C389" s="1" t="s">
        <v>17534</v>
      </c>
      <c r="D389" s="1" t="s">
        <v>50</v>
      </c>
      <c r="E389" s="1" t="s">
        <v>51</v>
      </c>
      <c r="F389" s="1" t="s">
        <v>51</v>
      </c>
      <c r="G389" s="1" t="s">
        <v>52</v>
      </c>
      <c r="H389" s="1" t="s">
        <v>739</v>
      </c>
      <c r="I389" s="1" t="s">
        <v>54</v>
      </c>
      <c r="J389" s="1" t="s">
        <v>6858</v>
      </c>
      <c r="K389" s="1" t="s">
        <v>17535</v>
      </c>
      <c r="L389" s="1"/>
      <c r="M389" s="20">
        <f t="shared" si="5"/>
        <v>1</v>
      </c>
    </row>
    <row r="390" spans="1:13" ht="20.100000000000001" customHeight="1" x14ac:dyDescent="0.15">
      <c r="A390" s="1" t="s">
        <v>16754</v>
      </c>
      <c r="B390" s="1" t="s">
        <v>17529</v>
      </c>
      <c r="C390" s="1" t="s">
        <v>17536</v>
      </c>
      <c r="D390" s="1" t="s">
        <v>50</v>
      </c>
      <c r="E390" s="1" t="s">
        <v>51</v>
      </c>
      <c r="F390" s="1" t="s">
        <v>51</v>
      </c>
      <c r="G390" s="1" t="s">
        <v>52</v>
      </c>
      <c r="H390" s="1" t="s">
        <v>739</v>
      </c>
      <c r="I390" s="1" t="s">
        <v>54</v>
      </c>
      <c r="J390" s="1" t="s">
        <v>6858</v>
      </c>
      <c r="K390" s="1" t="s">
        <v>17537</v>
      </c>
      <c r="L390" s="1"/>
      <c r="M390" s="20">
        <f t="shared" si="5"/>
        <v>1</v>
      </c>
    </row>
    <row r="391" spans="1:13" ht="20.100000000000001" customHeight="1" x14ac:dyDescent="0.15">
      <c r="A391" s="1" t="s">
        <v>16754</v>
      </c>
      <c r="B391" s="1" t="s">
        <v>17529</v>
      </c>
      <c r="C391" s="1" t="s">
        <v>17538</v>
      </c>
      <c r="D391" s="1" t="s">
        <v>50</v>
      </c>
      <c r="E391" s="1" t="s">
        <v>51</v>
      </c>
      <c r="F391" s="1" t="s">
        <v>51</v>
      </c>
      <c r="G391" s="1" t="s">
        <v>52</v>
      </c>
      <c r="H391" s="1" t="s">
        <v>739</v>
      </c>
      <c r="I391" s="1" t="s">
        <v>54</v>
      </c>
      <c r="J391" s="1" t="s">
        <v>6858</v>
      </c>
      <c r="K391" s="1" t="s">
        <v>17539</v>
      </c>
      <c r="L391" s="1"/>
      <c r="M391" s="20">
        <f t="shared" si="5"/>
        <v>1</v>
      </c>
    </row>
    <row r="392" spans="1:13" ht="20.100000000000001" customHeight="1" x14ac:dyDescent="0.15">
      <c r="A392" s="1" t="s">
        <v>16754</v>
      </c>
      <c r="B392" s="1" t="s">
        <v>17529</v>
      </c>
      <c r="C392" s="1" t="s">
        <v>17540</v>
      </c>
      <c r="D392" s="1" t="s">
        <v>50</v>
      </c>
      <c r="E392" s="1" t="s">
        <v>51</v>
      </c>
      <c r="F392" s="1" t="s">
        <v>51</v>
      </c>
      <c r="G392" s="1" t="s">
        <v>52</v>
      </c>
      <c r="H392" s="1" t="s">
        <v>739</v>
      </c>
      <c r="I392" s="1" t="s">
        <v>54</v>
      </c>
      <c r="J392" s="1" t="s">
        <v>6858</v>
      </c>
      <c r="K392" s="1" t="s">
        <v>17541</v>
      </c>
      <c r="L392" s="1"/>
      <c r="M392" s="20">
        <f t="shared" ref="M392:M455" si="6">IF(F392="○",1,0)</f>
        <v>1</v>
      </c>
    </row>
    <row r="393" spans="1:13" ht="20.100000000000001" customHeight="1" x14ac:dyDescent="0.15">
      <c r="A393" s="1" t="s">
        <v>16754</v>
      </c>
      <c r="B393" s="1" t="s">
        <v>17529</v>
      </c>
      <c r="C393" s="1" t="s">
        <v>17542</v>
      </c>
      <c r="D393" s="1" t="s">
        <v>50</v>
      </c>
      <c r="E393" s="1" t="s">
        <v>51</v>
      </c>
      <c r="F393" s="1" t="s">
        <v>51</v>
      </c>
      <c r="G393" s="1" t="s">
        <v>52</v>
      </c>
      <c r="H393" s="1" t="s">
        <v>739</v>
      </c>
      <c r="I393" s="1" t="s">
        <v>54</v>
      </c>
      <c r="J393" s="1" t="s">
        <v>6858</v>
      </c>
      <c r="K393" s="1" t="s">
        <v>17529</v>
      </c>
      <c r="L393" s="1"/>
      <c r="M393" s="20">
        <f t="shared" si="6"/>
        <v>1</v>
      </c>
    </row>
    <row r="394" spans="1:13" ht="20.100000000000001" customHeight="1" x14ac:dyDescent="0.15">
      <c r="A394" s="1" t="s">
        <v>16754</v>
      </c>
      <c r="B394" s="1" t="s">
        <v>17529</v>
      </c>
      <c r="C394" s="1" t="s">
        <v>17543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739</v>
      </c>
      <c r="I394" s="1" t="s">
        <v>54</v>
      </c>
      <c r="J394" s="1" t="s">
        <v>6858</v>
      </c>
      <c r="K394" s="1" t="s">
        <v>17544</v>
      </c>
      <c r="L394" s="1"/>
      <c r="M394" s="20">
        <f t="shared" si="6"/>
        <v>1</v>
      </c>
    </row>
    <row r="395" spans="1:13" ht="20.100000000000001" customHeight="1" x14ac:dyDescent="0.15">
      <c r="A395" s="1" t="s">
        <v>16754</v>
      </c>
      <c r="B395" s="1" t="s">
        <v>17529</v>
      </c>
      <c r="C395" s="1" t="s">
        <v>17545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739</v>
      </c>
      <c r="I395" s="1" t="s">
        <v>54</v>
      </c>
      <c r="J395" s="1" t="s">
        <v>6858</v>
      </c>
      <c r="K395" s="1" t="s">
        <v>17546</v>
      </c>
      <c r="L395" s="1"/>
      <c r="M395" s="20">
        <f t="shared" si="6"/>
        <v>1</v>
      </c>
    </row>
    <row r="396" spans="1:13" ht="20.100000000000001" customHeight="1" x14ac:dyDescent="0.15">
      <c r="A396" s="1" t="s">
        <v>16754</v>
      </c>
      <c r="B396" s="1" t="s">
        <v>17529</v>
      </c>
      <c r="C396" s="1" t="s">
        <v>17547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739</v>
      </c>
      <c r="I396" s="1" t="s">
        <v>54</v>
      </c>
      <c r="J396" s="1" t="s">
        <v>6858</v>
      </c>
      <c r="K396" s="1" t="s">
        <v>17548</v>
      </c>
      <c r="L396" s="1"/>
      <c r="M396" s="20">
        <f t="shared" si="6"/>
        <v>1</v>
      </c>
    </row>
    <row r="397" spans="1:13" ht="20.100000000000001" customHeight="1" x14ac:dyDescent="0.15">
      <c r="A397" s="1" t="s">
        <v>16754</v>
      </c>
      <c r="B397" s="1" t="s">
        <v>17529</v>
      </c>
      <c r="C397" s="1" t="s">
        <v>17549</v>
      </c>
      <c r="D397" s="1" t="s">
        <v>78</v>
      </c>
      <c r="E397" s="1" t="s">
        <v>51</v>
      </c>
      <c r="F397" s="1" t="s">
        <v>51</v>
      </c>
      <c r="G397" s="1" t="s">
        <v>52</v>
      </c>
      <c r="H397" s="1" t="s">
        <v>739</v>
      </c>
      <c r="I397" s="1" t="s">
        <v>54</v>
      </c>
      <c r="J397" s="1" t="s">
        <v>6858</v>
      </c>
      <c r="K397" s="1" t="s">
        <v>17550</v>
      </c>
      <c r="L397" s="1"/>
      <c r="M397" s="20">
        <f t="shared" si="6"/>
        <v>1</v>
      </c>
    </row>
    <row r="398" spans="1:13" ht="20.100000000000001" customHeight="1" x14ac:dyDescent="0.15">
      <c r="A398" s="1" t="s">
        <v>16754</v>
      </c>
      <c r="B398" s="1" t="s">
        <v>17529</v>
      </c>
      <c r="C398" s="1" t="s">
        <v>17551</v>
      </c>
      <c r="D398" s="1" t="s">
        <v>78</v>
      </c>
      <c r="E398" s="1" t="s">
        <v>51</v>
      </c>
      <c r="F398" s="1" t="s">
        <v>51</v>
      </c>
      <c r="G398" s="1" t="s">
        <v>52</v>
      </c>
      <c r="H398" s="1" t="s">
        <v>739</v>
      </c>
      <c r="I398" s="1" t="s">
        <v>54</v>
      </c>
      <c r="J398" s="1" t="s">
        <v>6858</v>
      </c>
      <c r="K398" s="1" t="s">
        <v>17552</v>
      </c>
      <c r="L398" s="1"/>
      <c r="M398" s="20">
        <f t="shared" si="6"/>
        <v>1</v>
      </c>
    </row>
    <row r="399" spans="1:13" ht="20.100000000000001" customHeight="1" x14ac:dyDescent="0.15">
      <c r="A399" s="1" t="s">
        <v>16754</v>
      </c>
      <c r="B399" s="1" t="s">
        <v>17529</v>
      </c>
      <c r="C399" s="1" t="s">
        <v>17553</v>
      </c>
      <c r="D399" s="1" t="s">
        <v>849</v>
      </c>
      <c r="E399" s="1" t="s">
        <v>51</v>
      </c>
      <c r="F399" s="1" t="s">
        <v>26832</v>
      </c>
      <c r="G399" s="1" t="s">
        <v>82</v>
      </c>
      <c r="H399" s="1" t="s">
        <v>83</v>
      </c>
      <c r="I399" s="1" t="s">
        <v>181</v>
      </c>
      <c r="J399" s="1" t="s">
        <v>11769</v>
      </c>
      <c r="K399" s="1" t="s">
        <v>19667</v>
      </c>
      <c r="L399" s="1"/>
      <c r="M399" s="20">
        <f t="shared" si="6"/>
        <v>0</v>
      </c>
    </row>
    <row r="400" spans="1:13" ht="20.100000000000001" customHeight="1" x14ac:dyDescent="0.15">
      <c r="A400" s="1" t="s">
        <v>16754</v>
      </c>
      <c r="B400" s="1" t="s">
        <v>17554</v>
      </c>
      <c r="C400" s="1" t="s">
        <v>17555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739</v>
      </c>
      <c r="I400" s="1" t="s">
        <v>54</v>
      </c>
      <c r="J400" s="1" t="s">
        <v>6858</v>
      </c>
      <c r="K400" s="1" t="s">
        <v>17554</v>
      </c>
      <c r="L400" s="1"/>
      <c r="M400" s="20">
        <f t="shared" si="6"/>
        <v>1</v>
      </c>
    </row>
    <row r="401" spans="1:13" ht="20.100000000000001" customHeight="1" x14ac:dyDescent="0.15">
      <c r="A401" s="1" t="s">
        <v>16754</v>
      </c>
      <c r="B401" s="1" t="s">
        <v>17554</v>
      </c>
      <c r="C401" s="1" t="s">
        <v>17556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739</v>
      </c>
      <c r="I401" s="1" t="s">
        <v>54</v>
      </c>
      <c r="J401" s="1" t="s">
        <v>6858</v>
      </c>
      <c r="K401" s="1" t="s">
        <v>17557</v>
      </c>
      <c r="L401" s="1"/>
      <c r="M401" s="20">
        <f t="shared" si="6"/>
        <v>1</v>
      </c>
    </row>
    <row r="402" spans="1:13" ht="20.100000000000001" customHeight="1" x14ac:dyDescent="0.15">
      <c r="A402" s="1" t="s">
        <v>16754</v>
      </c>
      <c r="B402" s="1" t="s">
        <v>13805</v>
      </c>
      <c r="C402" s="1" t="s">
        <v>17558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121</v>
      </c>
      <c r="I402" s="1" t="s">
        <v>84</v>
      </c>
      <c r="J402" s="1" t="s">
        <v>122</v>
      </c>
      <c r="K402" s="1" t="s">
        <v>17559</v>
      </c>
      <c r="L402" s="1"/>
      <c r="M402" s="20">
        <f t="shared" si="6"/>
        <v>1</v>
      </c>
    </row>
    <row r="403" spans="1:13" ht="20.100000000000001" customHeight="1" x14ac:dyDescent="0.15">
      <c r="A403" s="1" t="s">
        <v>16754</v>
      </c>
      <c r="B403" s="1" t="s">
        <v>13805</v>
      </c>
      <c r="C403" s="1" t="s">
        <v>17560</v>
      </c>
      <c r="D403" s="1" t="s">
        <v>78</v>
      </c>
      <c r="E403" s="1" t="s">
        <v>51</v>
      </c>
      <c r="F403" s="1" t="s">
        <v>51</v>
      </c>
      <c r="G403" s="1" t="s">
        <v>52</v>
      </c>
      <c r="H403" s="1" t="s">
        <v>121</v>
      </c>
      <c r="I403" s="1" t="s">
        <v>84</v>
      </c>
      <c r="J403" s="1" t="s">
        <v>122</v>
      </c>
      <c r="K403" s="1" t="s">
        <v>17561</v>
      </c>
      <c r="L403" s="1"/>
      <c r="M403" s="20">
        <f t="shared" si="6"/>
        <v>1</v>
      </c>
    </row>
    <row r="404" spans="1:13" ht="20.100000000000001" customHeight="1" x14ac:dyDescent="0.15">
      <c r="A404" s="1" t="s">
        <v>16754</v>
      </c>
      <c r="B404" s="1" t="s">
        <v>13805</v>
      </c>
      <c r="C404" s="1" t="s">
        <v>17562</v>
      </c>
      <c r="D404" s="1" t="s">
        <v>78</v>
      </c>
      <c r="E404" s="1" t="s">
        <v>51</v>
      </c>
      <c r="F404" s="1" t="s">
        <v>51</v>
      </c>
      <c r="G404" s="1" t="s">
        <v>52</v>
      </c>
      <c r="H404" s="1" t="s">
        <v>121</v>
      </c>
      <c r="I404" s="1" t="s">
        <v>84</v>
      </c>
      <c r="J404" s="1" t="s">
        <v>122</v>
      </c>
      <c r="K404" s="1" t="s">
        <v>17563</v>
      </c>
      <c r="L404" s="1"/>
      <c r="M404" s="20">
        <f t="shared" si="6"/>
        <v>1</v>
      </c>
    </row>
    <row r="405" spans="1:13" ht="20.100000000000001" customHeight="1" x14ac:dyDescent="0.15">
      <c r="A405" s="1" t="s">
        <v>16754</v>
      </c>
      <c r="B405" s="1" t="s">
        <v>13805</v>
      </c>
      <c r="C405" s="1" t="s">
        <v>17564</v>
      </c>
      <c r="D405" s="1" t="s">
        <v>78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84</v>
      </c>
      <c r="J405" s="1" t="s">
        <v>122</v>
      </c>
      <c r="K405" s="1" t="s">
        <v>17565</v>
      </c>
      <c r="L405" s="1"/>
      <c r="M405" s="20">
        <f t="shared" si="6"/>
        <v>1</v>
      </c>
    </row>
    <row r="406" spans="1:13" ht="20.100000000000001" customHeight="1" x14ac:dyDescent="0.15">
      <c r="A406" s="1" t="s">
        <v>16754</v>
      </c>
      <c r="B406" s="1" t="s">
        <v>13805</v>
      </c>
      <c r="C406" s="1" t="s">
        <v>17566</v>
      </c>
      <c r="D406" s="1" t="s">
        <v>78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84</v>
      </c>
      <c r="J406" s="1" t="s">
        <v>122</v>
      </c>
      <c r="K406" s="1" t="s">
        <v>17567</v>
      </c>
      <c r="L406" s="1"/>
      <c r="M406" s="20">
        <f t="shared" si="6"/>
        <v>1</v>
      </c>
    </row>
    <row r="407" spans="1:13" ht="20.100000000000001" customHeight="1" x14ac:dyDescent="0.15">
      <c r="A407" s="1" t="s">
        <v>16754</v>
      </c>
      <c r="B407" s="1" t="s">
        <v>13805</v>
      </c>
      <c r="C407" s="1" t="s">
        <v>17568</v>
      </c>
      <c r="D407" s="1" t="s">
        <v>78</v>
      </c>
      <c r="E407" s="1" t="s">
        <v>51</v>
      </c>
      <c r="F407" s="1" t="s">
        <v>51</v>
      </c>
      <c r="G407" s="1" t="s">
        <v>52</v>
      </c>
      <c r="H407" s="1" t="s">
        <v>121</v>
      </c>
      <c r="I407" s="1" t="s">
        <v>84</v>
      </c>
      <c r="J407" s="1" t="s">
        <v>122</v>
      </c>
      <c r="K407" s="1" t="s">
        <v>17569</v>
      </c>
      <c r="L407" s="1"/>
      <c r="M407" s="20">
        <f t="shared" si="6"/>
        <v>1</v>
      </c>
    </row>
    <row r="408" spans="1:13" ht="20.100000000000001" customHeight="1" x14ac:dyDescent="0.15">
      <c r="A408" s="1" t="s">
        <v>16754</v>
      </c>
      <c r="B408" s="1" t="s">
        <v>13805</v>
      </c>
      <c r="C408" s="1" t="s">
        <v>17570</v>
      </c>
      <c r="D408" s="1" t="s">
        <v>78</v>
      </c>
      <c r="E408" s="1" t="s">
        <v>51</v>
      </c>
      <c r="F408" s="1" t="s">
        <v>51</v>
      </c>
      <c r="G408" s="1" t="s">
        <v>52</v>
      </c>
      <c r="H408" s="1" t="s">
        <v>121</v>
      </c>
      <c r="I408" s="1" t="s">
        <v>84</v>
      </c>
      <c r="J408" s="1" t="s">
        <v>122</v>
      </c>
      <c r="K408" s="1" t="s">
        <v>17571</v>
      </c>
      <c r="L408" s="1"/>
      <c r="M408" s="20">
        <f t="shared" si="6"/>
        <v>1</v>
      </c>
    </row>
    <row r="409" spans="1:13" ht="20.100000000000001" customHeight="1" x14ac:dyDescent="0.15">
      <c r="A409" s="1" t="s">
        <v>16754</v>
      </c>
      <c r="B409" s="1" t="s">
        <v>13805</v>
      </c>
      <c r="C409" s="1" t="s">
        <v>17572</v>
      </c>
      <c r="D409" s="1" t="s">
        <v>78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84</v>
      </c>
      <c r="J409" s="1" t="s">
        <v>122</v>
      </c>
      <c r="K409" s="1" t="s">
        <v>17573</v>
      </c>
      <c r="L409" s="1"/>
      <c r="M409" s="20">
        <f t="shared" si="6"/>
        <v>1</v>
      </c>
    </row>
    <row r="410" spans="1:13" ht="20.100000000000001" customHeight="1" x14ac:dyDescent="0.15">
      <c r="A410" s="1" t="s">
        <v>16754</v>
      </c>
      <c r="B410" s="1" t="s">
        <v>13805</v>
      </c>
      <c r="C410" s="1" t="s">
        <v>17574</v>
      </c>
      <c r="D410" s="1" t="s">
        <v>78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84</v>
      </c>
      <c r="J410" s="1" t="s">
        <v>122</v>
      </c>
      <c r="K410" s="1" t="s">
        <v>17575</v>
      </c>
      <c r="L410" s="1"/>
      <c r="M410" s="20">
        <f t="shared" si="6"/>
        <v>1</v>
      </c>
    </row>
    <row r="411" spans="1:13" ht="20.100000000000001" customHeight="1" x14ac:dyDescent="0.15">
      <c r="A411" s="1" t="s">
        <v>16754</v>
      </c>
      <c r="B411" s="1" t="s">
        <v>13805</v>
      </c>
      <c r="C411" s="1" t="s">
        <v>17576</v>
      </c>
      <c r="D411" s="1" t="s">
        <v>78</v>
      </c>
      <c r="E411" s="1" t="s">
        <v>51</v>
      </c>
      <c r="F411" s="1" t="s">
        <v>179</v>
      </c>
      <c r="G411" s="1" t="s">
        <v>82</v>
      </c>
      <c r="H411" s="1" t="s">
        <v>83</v>
      </c>
      <c r="I411" s="1" t="s">
        <v>84</v>
      </c>
      <c r="J411" s="1" t="s">
        <v>9120</v>
      </c>
      <c r="K411" s="1" t="s">
        <v>17577</v>
      </c>
      <c r="L411" s="1"/>
      <c r="M411" s="20">
        <f t="shared" si="6"/>
        <v>0</v>
      </c>
    </row>
    <row r="412" spans="1:13" ht="20.100000000000001" customHeight="1" x14ac:dyDescent="0.15">
      <c r="A412" s="1" t="s">
        <v>16754</v>
      </c>
      <c r="B412" s="1" t="s">
        <v>13805</v>
      </c>
      <c r="C412" s="1" t="s">
        <v>17578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84</v>
      </c>
      <c r="J412" s="1" t="s">
        <v>122</v>
      </c>
      <c r="K412" s="1" t="s">
        <v>17579</v>
      </c>
      <c r="L412" s="1"/>
      <c r="M412" s="20">
        <f t="shared" si="6"/>
        <v>1</v>
      </c>
    </row>
    <row r="413" spans="1:13" ht="20.100000000000001" customHeight="1" x14ac:dyDescent="0.15">
      <c r="A413" s="1" t="s">
        <v>16754</v>
      </c>
      <c r="B413" s="1" t="s">
        <v>17580</v>
      </c>
      <c r="C413" s="1" t="s">
        <v>17581</v>
      </c>
      <c r="D413" s="1" t="s">
        <v>50</v>
      </c>
      <c r="E413" s="1" t="s">
        <v>51</v>
      </c>
      <c r="F413" s="1" t="s">
        <v>81</v>
      </c>
      <c r="G413" s="1" t="s">
        <v>82</v>
      </c>
      <c r="H413" s="1" t="s">
        <v>4727</v>
      </c>
      <c r="I413" s="1" t="s">
        <v>447</v>
      </c>
      <c r="J413" s="1" t="s">
        <v>16761</v>
      </c>
      <c r="K413" s="1" t="s">
        <v>17582</v>
      </c>
      <c r="L413" s="1"/>
      <c r="M413" s="20">
        <f t="shared" si="6"/>
        <v>0</v>
      </c>
    </row>
    <row r="414" spans="1:13" ht="20.100000000000001" customHeight="1" x14ac:dyDescent="0.15">
      <c r="A414" s="1" t="s">
        <v>16754</v>
      </c>
      <c r="B414" s="1" t="s">
        <v>17580</v>
      </c>
      <c r="C414" s="1" t="s">
        <v>17583</v>
      </c>
      <c r="D414" s="1" t="s">
        <v>50</v>
      </c>
      <c r="E414" s="1" t="s">
        <v>51</v>
      </c>
      <c r="F414" s="1" t="s">
        <v>81</v>
      </c>
      <c r="G414" s="1" t="s">
        <v>82</v>
      </c>
      <c r="H414" s="1" t="s">
        <v>4727</v>
      </c>
      <c r="I414" s="1" t="s">
        <v>447</v>
      </c>
      <c r="J414" s="1" t="s">
        <v>16761</v>
      </c>
      <c r="K414" s="1" t="s">
        <v>17584</v>
      </c>
      <c r="L414" s="1"/>
      <c r="M414" s="20">
        <f t="shared" si="6"/>
        <v>0</v>
      </c>
    </row>
    <row r="415" spans="1:13" ht="20.100000000000001" customHeight="1" x14ac:dyDescent="0.15">
      <c r="A415" s="1" t="s">
        <v>16754</v>
      </c>
      <c r="B415" s="1" t="s">
        <v>17580</v>
      </c>
      <c r="C415" s="1" t="s">
        <v>17585</v>
      </c>
      <c r="D415" s="1" t="s">
        <v>50</v>
      </c>
      <c r="E415" s="1" t="s">
        <v>51</v>
      </c>
      <c r="F415" s="1" t="s">
        <v>81</v>
      </c>
      <c r="G415" s="1" t="s">
        <v>82</v>
      </c>
      <c r="H415" s="1" t="s">
        <v>4727</v>
      </c>
      <c r="I415" s="1" t="s">
        <v>447</v>
      </c>
      <c r="J415" s="1" t="s">
        <v>16761</v>
      </c>
      <c r="K415" s="1" t="s">
        <v>17586</v>
      </c>
      <c r="L415" s="1"/>
      <c r="M415" s="20">
        <f t="shared" si="6"/>
        <v>0</v>
      </c>
    </row>
    <row r="416" spans="1:13" ht="20.100000000000001" customHeight="1" x14ac:dyDescent="0.15">
      <c r="A416" s="1" t="s">
        <v>16754</v>
      </c>
      <c r="B416" s="1" t="s">
        <v>17580</v>
      </c>
      <c r="C416" s="1" t="s">
        <v>17587</v>
      </c>
      <c r="D416" s="1" t="s">
        <v>78</v>
      </c>
      <c r="E416" s="1" t="s">
        <v>51</v>
      </c>
      <c r="F416" s="1" t="s">
        <v>51</v>
      </c>
      <c r="G416" s="1" t="s">
        <v>52</v>
      </c>
      <c r="H416" s="1" t="s">
        <v>121</v>
      </c>
      <c r="I416" s="1" t="s">
        <v>84</v>
      </c>
      <c r="J416" s="1" t="s">
        <v>122</v>
      </c>
      <c r="K416" s="1" t="s">
        <v>17588</v>
      </c>
      <c r="L416" s="1"/>
      <c r="M416" s="20">
        <f t="shared" si="6"/>
        <v>1</v>
      </c>
    </row>
    <row r="417" spans="1:13" ht="20.100000000000001" customHeight="1" x14ac:dyDescent="0.15">
      <c r="A417" s="1" t="s">
        <v>16754</v>
      </c>
      <c r="B417" s="1" t="s">
        <v>17580</v>
      </c>
      <c r="C417" s="1" t="s">
        <v>17589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739</v>
      </c>
      <c r="I417" s="1" t="s">
        <v>54</v>
      </c>
      <c r="J417" s="1" t="s">
        <v>6858</v>
      </c>
      <c r="K417" s="1" t="s">
        <v>17590</v>
      </c>
      <c r="L417" s="1"/>
      <c r="M417" s="20">
        <f t="shared" si="6"/>
        <v>1</v>
      </c>
    </row>
    <row r="418" spans="1:13" ht="20.100000000000001" customHeight="1" x14ac:dyDescent="0.15">
      <c r="A418" s="1" t="s">
        <v>16754</v>
      </c>
      <c r="B418" s="1" t="s">
        <v>17580</v>
      </c>
      <c r="C418" s="1" t="s">
        <v>17591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84</v>
      </c>
      <c r="J418" s="1" t="s">
        <v>122</v>
      </c>
      <c r="K418" s="1" t="s">
        <v>17592</v>
      </c>
      <c r="L418" s="1"/>
      <c r="M418" s="20">
        <f t="shared" si="6"/>
        <v>1</v>
      </c>
    </row>
    <row r="419" spans="1:13" ht="20.100000000000001" customHeight="1" x14ac:dyDescent="0.15">
      <c r="A419" s="1" t="s">
        <v>16754</v>
      </c>
      <c r="B419" s="1" t="s">
        <v>17580</v>
      </c>
      <c r="C419" s="1" t="s">
        <v>17593</v>
      </c>
      <c r="D419" s="1" t="s">
        <v>78</v>
      </c>
      <c r="E419" s="1" t="s">
        <v>51</v>
      </c>
      <c r="F419" s="1" t="s">
        <v>51</v>
      </c>
      <c r="G419" s="1" t="s">
        <v>52</v>
      </c>
      <c r="H419" s="1" t="s">
        <v>739</v>
      </c>
      <c r="I419" s="1" t="s">
        <v>54</v>
      </c>
      <c r="J419" s="1" t="s">
        <v>6858</v>
      </c>
      <c r="K419" s="1" t="s">
        <v>17594</v>
      </c>
      <c r="L419" s="1"/>
      <c r="M419" s="20">
        <f t="shared" si="6"/>
        <v>1</v>
      </c>
    </row>
    <row r="420" spans="1:13" ht="20.100000000000001" customHeight="1" x14ac:dyDescent="0.15">
      <c r="A420" s="1" t="s">
        <v>16754</v>
      </c>
      <c r="B420" s="1" t="s">
        <v>17580</v>
      </c>
      <c r="C420" s="1" t="s">
        <v>17595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739</v>
      </c>
      <c r="I420" s="1" t="s">
        <v>54</v>
      </c>
      <c r="J420" s="1" t="s">
        <v>6858</v>
      </c>
      <c r="K420" s="1" t="s">
        <v>17596</v>
      </c>
      <c r="L420" s="1"/>
      <c r="M420" s="20">
        <f t="shared" si="6"/>
        <v>1</v>
      </c>
    </row>
    <row r="421" spans="1:13" ht="20.100000000000001" customHeight="1" x14ac:dyDescent="0.15">
      <c r="A421" s="1" t="s">
        <v>16754</v>
      </c>
      <c r="B421" s="1" t="s">
        <v>17580</v>
      </c>
      <c r="C421" s="1" t="s">
        <v>17597</v>
      </c>
      <c r="D421" s="1" t="s">
        <v>78</v>
      </c>
      <c r="E421" s="1" t="s">
        <v>51</v>
      </c>
      <c r="F421" s="1" t="s">
        <v>51</v>
      </c>
      <c r="G421" s="1" t="s">
        <v>52</v>
      </c>
      <c r="H421" s="1" t="s">
        <v>739</v>
      </c>
      <c r="I421" s="1" t="s">
        <v>54</v>
      </c>
      <c r="J421" s="1" t="s">
        <v>6858</v>
      </c>
      <c r="K421" s="1" t="s">
        <v>17598</v>
      </c>
      <c r="L421" s="1"/>
      <c r="M421" s="20">
        <f t="shared" si="6"/>
        <v>1</v>
      </c>
    </row>
    <row r="422" spans="1:13" ht="20.100000000000001" customHeight="1" x14ac:dyDescent="0.15">
      <c r="A422" s="1" t="s">
        <v>16754</v>
      </c>
      <c r="B422" s="1" t="s">
        <v>17599</v>
      </c>
      <c r="C422" s="1" t="s">
        <v>17600</v>
      </c>
      <c r="D422" s="1" t="s">
        <v>50</v>
      </c>
      <c r="E422" s="1" t="s">
        <v>51</v>
      </c>
      <c r="F422" s="1" t="s">
        <v>51</v>
      </c>
      <c r="G422" s="1" t="s">
        <v>82</v>
      </c>
      <c r="H422" s="1" t="s">
        <v>207</v>
      </c>
      <c r="I422" s="1" t="s">
        <v>84</v>
      </c>
      <c r="J422" s="1" t="s">
        <v>122</v>
      </c>
      <c r="K422" s="1" t="s">
        <v>17601</v>
      </c>
      <c r="L422" s="1"/>
      <c r="M422" s="20">
        <f t="shared" si="6"/>
        <v>1</v>
      </c>
    </row>
    <row r="423" spans="1:13" ht="20.100000000000001" customHeight="1" x14ac:dyDescent="0.15">
      <c r="A423" s="1" t="s">
        <v>16754</v>
      </c>
      <c r="B423" s="1" t="s">
        <v>17599</v>
      </c>
      <c r="C423" s="1" t="s">
        <v>17602</v>
      </c>
      <c r="D423" s="1" t="s">
        <v>50</v>
      </c>
      <c r="E423" s="1" t="s">
        <v>51</v>
      </c>
      <c r="F423" s="1" t="s">
        <v>51</v>
      </c>
      <c r="G423" s="1" t="s">
        <v>82</v>
      </c>
      <c r="H423" s="1" t="s">
        <v>207</v>
      </c>
      <c r="I423" s="1" t="s">
        <v>84</v>
      </c>
      <c r="J423" s="1" t="s">
        <v>122</v>
      </c>
      <c r="K423" s="1" t="s">
        <v>17603</v>
      </c>
      <c r="L423" s="1"/>
      <c r="M423" s="20">
        <f t="shared" si="6"/>
        <v>1</v>
      </c>
    </row>
    <row r="424" spans="1:13" ht="20.100000000000001" customHeight="1" x14ac:dyDescent="0.15">
      <c r="A424" s="1" t="s">
        <v>16754</v>
      </c>
      <c r="B424" s="1" t="s">
        <v>17599</v>
      </c>
      <c r="C424" s="1" t="s">
        <v>17604</v>
      </c>
      <c r="D424" s="1" t="s">
        <v>78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84</v>
      </c>
      <c r="J424" s="1" t="s">
        <v>122</v>
      </c>
      <c r="K424" s="1" t="s">
        <v>17605</v>
      </c>
      <c r="L424" s="1"/>
      <c r="M424" s="20">
        <f t="shared" si="6"/>
        <v>1</v>
      </c>
    </row>
    <row r="425" spans="1:13" ht="20.100000000000001" customHeight="1" x14ac:dyDescent="0.15">
      <c r="A425" s="1" t="s">
        <v>16754</v>
      </c>
      <c r="B425" s="1" t="s">
        <v>17606</v>
      </c>
      <c r="C425" s="1" t="s">
        <v>17607</v>
      </c>
      <c r="D425" s="1" t="s">
        <v>50</v>
      </c>
      <c r="E425" s="1" t="s">
        <v>51</v>
      </c>
      <c r="F425" s="1" t="s">
        <v>51</v>
      </c>
      <c r="G425" s="1" t="s">
        <v>82</v>
      </c>
      <c r="H425" s="1" t="s">
        <v>207</v>
      </c>
      <c r="I425" s="1" t="s">
        <v>84</v>
      </c>
      <c r="J425" s="1" t="s">
        <v>122</v>
      </c>
      <c r="K425" s="1" t="s">
        <v>17608</v>
      </c>
      <c r="L425" s="1"/>
      <c r="M425" s="20">
        <f t="shared" si="6"/>
        <v>1</v>
      </c>
    </row>
    <row r="426" spans="1:13" ht="20.100000000000001" customHeight="1" x14ac:dyDescent="0.15">
      <c r="A426" s="1" t="s">
        <v>16754</v>
      </c>
      <c r="B426" s="1" t="s">
        <v>17606</v>
      </c>
      <c r="C426" s="1" t="s">
        <v>17609</v>
      </c>
      <c r="D426" s="1" t="s">
        <v>50</v>
      </c>
      <c r="E426" s="1" t="s">
        <v>51</v>
      </c>
      <c r="F426" s="1" t="s">
        <v>51</v>
      </c>
      <c r="G426" s="1" t="s">
        <v>82</v>
      </c>
      <c r="H426" s="1" t="s">
        <v>207</v>
      </c>
      <c r="I426" s="1" t="s">
        <v>84</v>
      </c>
      <c r="J426" s="1" t="s">
        <v>122</v>
      </c>
      <c r="K426" s="1" t="s">
        <v>17610</v>
      </c>
      <c r="L426" s="1"/>
      <c r="M426" s="20">
        <f t="shared" si="6"/>
        <v>1</v>
      </c>
    </row>
    <row r="427" spans="1:13" ht="20.100000000000001" customHeight="1" x14ac:dyDescent="0.15">
      <c r="A427" s="1" t="s">
        <v>16754</v>
      </c>
      <c r="B427" s="1" t="s">
        <v>17606</v>
      </c>
      <c r="C427" s="1" t="s">
        <v>17611</v>
      </c>
      <c r="D427" s="1" t="s">
        <v>78</v>
      </c>
      <c r="E427" s="1" t="s">
        <v>51</v>
      </c>
      <c r="F427" s="1" t="s">
        <v>51</v>
      </c>
      <c r="G427" s="1" t="s">
        <v>82</v>
      </c>
      <c r="H427" s="1" t="s">
        <v>207</v>
      </c>
      <c r="I427" s="1" t="s">
        <v>84</v>
      </c>
      <c r="J427" s="1" t="s">
        <v>122</v>
      </c>
      <c r="K427" s="1" t="s">
        <v>17612</v>
      </c>
      <c r="L427" s="1"/>
      <c r="M427" s="20">
        <f t="shared" si="6"/>
        <v>1</v>
      </c>
    </row>
    <row r="428" spans="1:13" ht="20.100000000000001" customHeight="1" x14ac:dyDescent="0.15">
      <c r="A428" s="1" t="s">
        <v>16754</v>
      </c>
      <c r="B428" s="1" t="s">
        <v>17606</v>
      </c>
      <c r="C428" s="1" t="s">
        <v>17613</v>
      </c>
      <c r="D428" s="1" t="s">
        <v>78</v>
      </c>
      <c r="E428" s="1" t="s">
        <v>51</v>
      </c>
      <c r="F428" s="1" t="s">
        <v>51</v>
      </c>
      <c r="G428" s="1" t="s">
        <v>82</v>
      </c>
      <c r="H428" s="1" t="s">
        <v>207</v>
      </c>
      <c r="I428" s="1" t="s">
        <v>84</v>
      </c>
      <c r="J428" s="1" t="s">
        <v>122</v>
      </c>
      <c r="K428" s="1" t="s">
        <v>17614</v>
      </c>
      <c r="L428" s="1"/>
      <c r="M428" s="20">
        <f t="shared" si="6"/>
        <v>1</v>
      </c>
    </row>
    <row r="429" spans="1:13" ht="20.100000000000001" customHeight="1" x14ac:dyDescent="0.15">
      <c r="A429" s="1" t="s">
        <v>16754</v>
      </c>
      <c r="B429" s="1" t="s">
        <v>1084</v>
      </c>
      <c r="C429" s="1" t="s">
        <v>17615</v>
      </c>
      <c r="D429" s="1" t="s">
        <v>50</v>
      </c>
      <c r="E429" s="1" t="s">
        <v>51</v>
      </c>
      <c r="F429" s="1" t="s">
        <v>51</v>
      </c>
      <c r="G429" s="1" t="s">
        <v>82</v>
      </c>
      <c r="H429" s="1" t="s">
        <v>207</v>
      </c>
      <c r="I429" s="1" t="s">
        <v>84</v>
      </c>
      <c r="J429" s="1" t="s">
        <v>122</v>
      </c>
      <c r="K429" s="1" t="s">
        <v>17616</v>
      </c>
      <c r="L429" s="1"/>
      <c r="M429" s="20">
        <f t="shared" si="6"/>
        <v>1</v>
      </c>
    </row>
    <row r="430" spans="1:13" ht="20.100000000000001" customHeight="1" x14ac:dyDescent="0.15">
      <c r="A430" s="1" t="s">
        <v>16754</v>
      </c>
      <c r="B430" s="1" t="s">
        <v>1084</v>
      </c>
      <c r="C430" s="1" t="s">
        <v>17617</v>
      </c>
      <c r="D430" s="1" t="s">
        <v>50</v>
      </c>
      <c r="E430" s="1" t="s">
        <v>51</v>
      </c>
      <c r="F430" s="1" t="s">
        <v>51</v>
      </c>
      <c r="G430" s="1" t="s">
        <v>82</v>
      </c>
      <c r="H430" s="1" t="s">
        <v>207</v>
      </c>
      <c r="I430" s="1" t="s">
        <v>84</v>
      </c>
      <c r="J430" s="1" t="s">
        <v>122</v>
      </c>
      <c r="K430" s="1" t="s">
        <v>17618</v>
      </c>
      <c r="L430" s="1"/>
      <c r="M430" s="20">
        <f t="shared" si="6"/>
        <v>1</v>
      </c>
    </row>
    <row r="431" spans="1:13" ht="20.100000000000001" customHeight="1" x14ac:dyDescent="0.15">
      <c r="A431" s="1" t="s">
        <v>16754</v>
      </c>
      <c r="B431" s="1" t="s">
        <v>1084</v>
      </c>
      <c r="C431" s="1" t="s">
        <v>17619</v>
      </c>
      <c r="D431" s="1" t="s">
        <v>50</v>
      </c>
      <c r="E431" s="1" t="s">
        <v>51</v>
      </c>
      <c r="F431" s="1" t="s">
        <v>51</v>
      </c>
      <c r="G431" s="1" t="s">
        <v>82</v>
      </c>
      <c r="H431" s="1" t="s">
        <v>207</v>
      </c>
      <c r="I431" s="1" t="s">
        <v>84</v>
      </c>
      <c r="J431" s="1" t="s">
        <v>122</v>
      </c>
      <c r="K431" s="1" t="s">
        <v>17620</v>
      </c>
      <c r="L431" s="1"/>
      <c r="M431" s="20">
        <f t="shared" si="6"/>
        <v>1</v>
      </c>
    </row>
    <row r="432" spans="1:13" ht="20.100000000000001" customHeight="1" x14ac:dyDescent="0.15">
      <c r="A432" s="1" t="s">
        <v>16754</v>
      </c>
      <c r="B432" s="1" t="s">
        <v>1084</v>
      </c>
      <c r="C432" s="1" t="s">
        <v>17621</v>
      </c>
      <c r="D432" s="1" t="s">
        <v>50</v>
      </c>
      <c r="E432" s="1" t="s">
        <v>51</v>
      </c>
      <c r="F432" s="1" t="s">
        <v>51</v>
      </c>
      <c r="G432" s="1" t="s">
        <v>82</v>
      </c>
      <c r="H432" s="1" t="s">
        <v>207</v>
      </c>
      <c r="I432" s="1" t="s">
        <v>84</v>
      </c>
      <c r="J432" s="1" t="s">
        <v>122</v>
      </c>
      <c r="K432" s="1" t="s">
        <v>17622</v>
      </c>
      <c r="L432" s="1"/>
      <c r="M432" s="20">
        <f t="shared" si="6"/>
        <v>1</v>
      </c>
    </row>
    <row r="433" spans="1:13" ht="20.100000000000001" customHeight="1" x14ac:dyDescent="0.15">
      <c r="A433" s="1" t="s">
        <v>16754</v>
      </c>
      <c r="B433" s="1" t="s">
        <v>1084</v>
      </c>
      <c r="C433" s="1" t="s">
        <v>17623</v>
      </c>
      <c r="D433" s="1" t="s">
        <v>78</v>
      </c>
      <c r="E433" s="1" t="s">
        <v>51</v>
      </c>
      <c r="F433" s="1" t="s">
        <v>51</v>
      </c>
      <c r="G433" s="1" t="s">
        <v>82</v>
      </c>
      <c r="H433" s="1" t="s">
        <v>207</v>
      </c>
      <c r="I433" s="1" t="s">
        <v>84</v>
      </c>
      <c r="J433" s="1" t="s">
        <v>122</v>
      </c>
      <c r="K433" s="1" t="s">
        <v>17624</v>
      </c>
      <c r="L433" s="1"/>
      <c r="M433" s="20">
        <f t="shared" si="6"/>
        <v>1</v>
      </c>
    </row>
    <row r="434" spans="1:13" ht="20.100000000000001" customHeight="1" x14ac:dyDescent="0.15">
      <c r="A434" s="1" t="s">
        <v>16754</v>
      </c>
      <c r="B434" s="1" t="s">
        <v>1084</v>
      </c>
      <c r="C434" s="1" t="s">
        <v>17625</v>
      </c>
      <c r="D434" s="1" t="s">
        <v>78</v>
      </c>
      <c r="E434" s="1" t="s">
        <v>51</v>
      </c>
      <c r="F434" s="1" t="s">
        <v>179</v>
      </c>
      <c r="G434" s="1" t="s">
        <v>82</v>
      </c>
      <c r="H434" s="1" t="s">
        <v>83</v>
      </c>
      <c r="I434" s="1" t="s">
        <v>84</v>
      </c>
      <c r="J434" s="1" t="s">
        <v>9120</v>
      </c>
      <c r="K434" s="1" t="s">
        <v>17626</v>
      </c>
      <c r="L434" s="1"/>
      <c r="M434" s="20">
        <f t="shared" si="6"/>
        <v>0</v>
      </c>
    </row>
    <row r="435" spans="1:13" ht="20.100000000000001" customHeight="1" x14ac:dyDescent="0.15">
      <c r="A435" s="1" t="s">
        <v>17627</v>
      </c>
      <c r="B435" s="1" t="s">
        <v>17628</v>
      </c>
      <c r="C435" s="1" t="s">
        <v>17629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53</v>
      </c>
      <c r="I435" s="1" t="s">
        <v>84</v>
      </c>
      <c r="J435" s="1" t="s">
        <v>130</v>
      </c>
      <c r="K435" s="1" t="s">
        <v>17630</v>
      </c>
      <c r="L435" s="1"/>
      <c r="M435" s="20">
        <f t="shared" si="6"/>
        <v>1</v>
      </c>
    </row>
    <row r="436" spans="1:13" ht="20.100000000000001" customHeight="1" x14ac:dyDescent="0.15">
      <c r="A436" s="1" t="s">
        <v>17627</v>
      </c>
      <c r="B436" s="1" t="s">
        <v>17628</v>
      </c>
      <c r="C436" s="1" t="s">
        <v>17631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53</v>
      </c>
      <c r="I436" s="1" t="s">
        <v>84</v>
      </c>
      <c r="J436" s="1" t="s">
        <v>130</v>
      </c>
      <c r="K436" s="1" t="s">
        <v>17632</v>
      </c>
      <c r="L436" s="1"/>
      <c r="M436" s="20">
        <f t="shared" si="6"/>
        <v>1</v>
      </c>
    </row>
    <row r="437" spans="1:13" ht="20.100000000000001" customHeight="1" x14ac:dyDescent="0.15">
      <c r="A437" s="1" t="s">
        <v>17627</v>
      </c>
      <c r="B437" s="1" t="s">
        <v>17628</v>
      </c>
      <c r="C437" s="1" t="s">
        <v>17633</v>
      </c>
      <c r="D437" s="1" t="s">
        <v>50</v>
      </c>
      <c r="E437" s="1" t="s">
        <v>51</v>
      </c>
      <c r="F437" s="1" t="s">
        <v>51</v>
      </c>
      <c r="G437" s="1" t="s">
        <v>52</v>
      </c>
      <c r="H437" s="1" t="s">
        <v>53</v>
      </c>
      <c r="I437" s="1" t="s">
        <v>84</v>
      </c>
      <c r="J437" s="1" t="s">
        <v>130</v>
      </c>
      <c r="K437" s="1" t="s">
        <v>17634</v>
      </c>
      <c r="L437" s="1"/>
      <c r="M437" s="20">
        <f t="shared" si="6"/>
        <v>1</v>
      </c>
    </row>
    <row r="438" spans="1:13" ht="20.100000000000001" customHeight="1" x14ac:dyDescent="0.15">
      <c r="A438" s="1" t="s">
        <v>17627</v>
      </c>
      <c r="B438" s="1" t="s">
        <v>17628</v>
      </c>
      <c r="C438" s="1" t="s">
        <v>17635</v>
      </c>
      <c r="D438" s="1" t="s">
        <v>50</v>
      </c>
      <c r="E438" s="1" t="s">
        <v>51</v>
      </c>
      <c r="F438" s="1" t="s">
        <v>51</v>
      </c>
      <c r="G438" s="1" t="s">
        <v>52</v>
      </c>
      <c r="H438" s="1" t="s">
        <v>53</v>
      </c>
      <c r="I438" s="1" t="s">
        <v>84</v>
      </c>
      <c r="J438" s="1" t="s">
        <v>130</v>
      </c>
      <c r="K438" s="1" t="s">
        <v>17636</v>
      </c>
      <c r="L438" s="1"/>
      <c r="M438" s="20">
        <f t="shared" si="6"/>
        <v>1</v>
      </c>
    </row>
    <row r="439" spans="1:13" ht="20.100000000000001" customHeight="1" x14ac:dyDescent="0.15">
      <c r="A439" s="1" t="s">
        <v>17627</v>
      </c>
      <c r="B439" s="1" t="s">
        <v>17628</v>
      </c>
      <c r="C439" s="1" t="s">
        <v>17637</v>
      </c>
      <c r="D439" s="1" t="s">
        <v>78</v>
      </c>
      <c r="E439" s="1" t="s">
        <v>51</v>
      </c>
      <c r="F439" s="1" t="s">
        <v>51</v>
      </c>
      <c r="G439" s="1" t="s">
        <v>52</v>
      </c>
      <c r="H439" s="1" t="s">
        <v>53</v>
      </c>
      <c r="I439" s="1" t="s">
        <v>84</v>
      </c>
      <c r="J439" s="1" t="s">
        <v>130</v>
      </c>
      <c r="K439" s="1" t="s">
        <v>17638</v>
      </c>
      <c r="L439" s="1"/>
      <c r="M439" s="20">
        <f t="shared" si="6"/>
        <v>1</v>
      </c>
    </row>
    <row r="440" spans="1:13" ht="20.100000000000001" customHeight="1" x14ac:dyDescent="0.15">
      <c r="A440" s="1" t="s">
        <v>17627</v>
      </c>
      <c r="B440" s="1" t="s">
        <v>17628</v>
      </c>
      <c r="C440" s="1" t="s">
        <v>17639</v>
      </c>
      <c r="D440" s="1" t="s">
        <v>78</v>
      </c>
      <c r="E440" s="1" t="s">
        <v>51</v>
      </c>
      <c r="F440" s="1" t="s">
        <v>51</v>
      </c>
      <c r="G440" s="1" t="s">
        <v>52</v>
      </c>
      <c r="H440" s="1" t="s">
        <v>53</v>
      </c>
      <c r="I440" s="1" t="s">
        <v>84</v>
      </c>
      <c r="J440" s="1" t="s">
        <v>130</v>
      </c>
      <c r="K440" s="1" t="s">
        <v>17640</v>
      </c>
      <c r="L440" s="1"/>
      <c r="M440" s="20">
        <f t="shared" si="6"/>
        <v>1</v>
      </c>
    </row>
    <row r="441" spans="1:13" ht="20.100000000000001" customHeight="1" x14ac:dyDescent="0.15">
      <c r="A441" s="1" t="s">
        <v>17627</v>
      </c>
      <c r="B441" s="1" t="s">
        <v>17628</v>
      </c>
      <c r="C441" s="1" t="s">
        <v>17641</v>
      </c>
      <c r="D441" s="1" t="s">
        <v>78</v>
      </c>
      <c r="E441" s="1" t="s">
        <v>51</v>
      </c>
      <c r="F441" s="1" t="s">
        <v>51</v>
      </c>
      <c r="G441" s="1" t="s">
        <v>52</v>
      </c>
      <c r="H441" s="1" t="s">
        <v>121</v>
      </c>
      <c r="I441" s="1" t="s">
        <v>84</v>
      </c>
      <c r="J441" s="1" t="s">
        <v>122</v>
      </c>
      <c r="K441" s="1" t="s">
        <v>17642</v>
      </c>
      <c r="L441" s="1"/>
      <c r="M441" s="20">
        <f t="shared" si="6"/>
        <v>1</v>
      </c>
    </row>
    <row r="442" spans="1:13" ht="20.100000000000001" customHeight="1" x14ac:dyDescent="0.15">
      <c r="A442" s="1" t="s">
        <v>17627</v>
      </c>
      <c r="B442" s="1" t="s">
        <v>17643</v>
      </c>
      <c r="C442" s="1" t="s">
        <v>17644</v>
      </c>
      <c r="D442" s="1" t="s">
        <v>50</v>
      </c>
      <c r="E442" s="1" t="s">
        <v>51</v>
      </c>
      <c r="F442" s="1" t="s">
        <v>51</v>
      </c>
      <c r="G442" s="1" t="s">
        <v>52</v>
      </c>
      <c r="H442" s="1" t="s">
        <v>739</v>
      </c>
      <c r="I442" s="1" t="s">
        <v>54</v>
      </c>
      <c r="J442" s="1" t="s">
        <v>6858</v>
      </c>
      <c r="K442" s="1" t="s">
        <v>17645</v>
      </c>
      <c r="L442" s="1"/>
      <c r="M442" s="20">
        <f t="shared" si="6"/>
        <v>1</v>
      </c>
    </row>
    <row r="443" spans="1:13" ht="20.100000000000001" customHeight="1" x14ac:dyDescent="0.15">
      <c r="A443" s="1" t="s">
        <v>17627</v>
      </c>
      <c r="B443" s="1" t="s">
        <v>17643</v>
      </c>
      <c r="C443" s="1" t="s">
        <v>17646</v>
      </c>
      <c r="D443" s="1" t="s">
        <v>50</v>
      </c>
      <c r="E443" s="1" t="s">
        <v>51</v>
      </c>
      <c r="F443" s="1" t="s">
        <v>51</v>
      </c>
      <c r="G443" s="1" t="s">
        <v>52</v>
      </c>
      <c r="H443" s="1" t="s">
        <v>739</v>
      </c>
      <c r="I443" s="1" t="s">
        <v>54</v>
      </c>
      <c r="J443" s="1" t="s">
        <v>6858</v>
      </c>
      <c r="K443" s="1" t="s">
        <v>17647</v>
      </c>
      <c r="L443" s="1"/>
      <c r="M443" s="20">
        <f t="shared" si="6"/>
        <v>1</v>
      </c>
    </row>
    <row r="444" spans="1:13" ht="20.100000000000001" customHeight="1" x14ac:dyDescent="0.15">
      <c r="A444" s="1" t="s">
        <v>17627</v>
      </c>
      <c r="B444" s="1" t="s">
        <v>17643</v>
      </c>
      <c r="C444" s="1" t="s">
        <v>17648</v>
      </c>
      <c r="D444" s="1" t="s">
        <v>50</v>
      </c>
      <c r="E444" s="1" t="s">
        <v>51</v>
      </c>
      <c r="F444" s="1" t="s">
        <v>51</v>
      </c>
      <c r="G444" s="1" t="s">
        <v>52</v>
      </c>
      <c r="H444" s="1" t="s">
        <v>739</v>
      </c>
      <c r="I444" s="1" t="s">
        <v>54</v>
      </c>
      <c r="J444" s="1" t="s">
        <v>6858</v>
      </c>
      <c r="K444" s="1" t="s">
        <v>17649</v>
      </c>
      <c r="L444" s="1"/>
      <c r="M444" s="20">
        <f t="shared" si="6"/>
        <v>1</v>
      </c>
    </row>
    <row r="445" spans="1:13" ht="20.100000000000001" customHeight="1" x14ac:dyDescent="0.15">
      <c r="A445" s="1" t="s">
        <v>17627</v>
      </c>
      <c r="B445" s="1" t="s">
        <v>17643</v>
      </c>
      <c r="C445" s="1" t="s">
        <v>17650</v>
      </c>
      <c r="D445" s="1" t="s">
        <v>50</v>
      </c>
      <c r="E445" s="1" t="s">
        <v>51</v>
      </c>
      <c r="F445" s="1" t="s">
        <v>51</v>
      </c>
      <c r="G445" s="1" t="s">
        <v>52</v>
      </c>
      <c r="H445" s="1" t="s">
        <v>739</v>
      </c>
      <c r="I445" s="1" t="s">
        <v>54</v>
      </c>
      <c r="J445" s="1" t="s">
        <v>6858</v>
      </c>
      <c r="K445" s="1" t="s">
        <v>17651</v>
      </c>
      <c r="L445" s="1"/>
      <c r="M445" s="20">
        <f t="shared" si="6"/>
        <v>1</v>
      </c>
    </row>
    <row r="446" spans="1:13" ht="20.100000000000001" customHeight="1" x14ac:dyDescent="0.15">
      <c r="A446" s="1" t="s">
        <v>17627</v>
      </c>
      <c r="B446" s="1" t="s">
        <v>17643</v>
      </c>
      <c r="C446" s="1" t="s">
        <v>17652</v>
      </c>
      <c r="D446" s="1" t="s">
        <v>50</v>
      </c>
      <c r="E446" s="1" t="s">
        <v>51</v>
      </c>
      <c r="F446" s="1" t="s">
        <v>51</v>
      </c>
      <c r="G446" s="1" t="s">
        <v>52</v>
      </c>
      <c r="H446" s="1" t="s">
        <v>739</v>
      </c>
      <c r="I446" s="1" t="s">
        <v>54</v>
      </c>
      <c r="J446" s="1" t="s">
        <v>6858</v>
      </c>
      <c r="K446" s="1" t="s">
        <v>17653</v>
      </c>
      <c r="L446" s="1"/>
      <c r="M446" s="20">
        <f t="shared" si="6"/>
        <v>1</v>
      </c>
    </row>
    <row r="447" spans="1:13" ht="20.100000000000001" customHeight="1" x14ac:dyDescent="0.15">
      <c r="A447" s="1" t="s">
        <v>17627</v>
      </c>
      <c r="B447" s="1" t="s">
        <v>17654</v>
      </c>
      <c r="C447" s="1" t="s">
        <v>17655</v>
      </c>
      <c r="D447" s="1" t="s">
        <v>50</v>
      </c>
      <c r="E447" s="1" t="s">
        <v>51</v>
      </c>
      <c r="F447" s="1" t="s">
        <v>51</v>
      </c>
      <c r="G447" s="1" t="s">
        <v>52</v>
      </c>
      <c r="H447" s="1" t="s">
        <v>739</v>
      </c>
      <c r="I447" s="1" t="s">
        <v>54</v>
      </c>
      <c r="J447" s="1" t="s">
        <v>6858</v>
      </c>
      <c r="K447" s="1" t="s">
        <v>17656</v>
      </c>
      <c r="L447" s="1"/>
      <c r="M447" s="20">
        <f t="shared" si="6"/>
        <v>1</v>
      </c>
    </row>
    <row r="448" spans="1:13" ht="20.100000000000001" customHeight="1" x14ac:dyDescent="0.15">
      <c r="A448" s="1" t="s">
        <v>17627</v>
      </c>
      <c r="B448" s="1" t="s">
        <v>17654</v>
      </c>
      <c r="C448" s="1" t="s">
        <v>17657</v>
      </c>
      <c r="D448" s="1" t="s">
        <v>50</v>
      </c>
      <c r="E448" s="1" t="s">
        <v>51</v>
      </c>
      <c r="F448" s="1" t="s">
        <v>51</v>
      </c>
      <c r="G448" s="1" t="s">
        <v>52</v>
      </c>
      <c r="H448" s="1" t="s">
        <v>739</v>
      </c>
      <c r="I448" s="1" t="s">
        <v>54</v>
      </c>
      <c r="J448" s="1" t="s">
        <v>6858</v>
      </c>
      <c r="K448" s="1" t="s">
        <v>17658</v>
      </c>
      <c r="L448" s="1"/>
      <c r="M448" s="20">
        <f t="shared" si="6"/>
        <v>1</v>
      </c>
    </row>
    <row r="449" spans="1:13" ht="20.100000000000001" customHeight="1" x14ac:dyDescent="0.15">
      <c r="A449" s="1" t="s">
        <v>17627</v>
      </c>
      <c r="B449" s="1" t="s">
        <v>17654</v>
      </c>
      <c r="C449" s="1" t="s">
        <v>17659</v>
      </c>
      <c r="D449" s="1" t="s">
        <v>50</v>
      </c>
      <c r="E449" s="1" t="s">
        <v>51</v>
      </c>
      <c r="F449" s="1" t="s">
        <v>51</v>
      </c>
      <c r="G449" s="1" t="s">
        <v>52</v>
      </c>
      <c r="H449" s="1" t="s">
        <v>739</v>
      </c>
      <c r="I449" s="1" t="s">
        <v>54</v>
      </c>
      <c r="J449" s="1" t="s">
        <v>6858</v>
      </c>
      <c r="K449" s="1" t="s">
        <v>17660</v>
      </c>
      <c r="L449" s="1"/>
      <c r="M449" s="20">
        <f t="shared" si="6"/>
        <v>1</v>
      </c>
    </row>
    <row r="450" spans="1:13" ht="20.100000000000001" customHeight="1" x14ac:dyDescent="0.15">
      <c r="A450" s="1" t="s">
        <v>17627</v>
      </c>
      <c r="B450" s="1" t="s">
        <v>17654</v>
      </c>
      <c r="C450" s="1" t="s">
        <v>17661</v>
      </c>
      <c r="D450" s="1" t="s">
        <v>50</v>
      </c>
      <c r="E450" s="1" t="s">
        <v>51</v>
      </c>
      <c r="F450" s="1" t="s">
        <v>51</v>
      </c>
      <c r="G450" s="1" t="s">
        <v>52</v>
      </c>
      <c r="H450" s="1" t="s">
        <v>739</v>
      </c>
      <c r="I450" s="1" t="s">
        <v>54</v>
      </c>
      <c r="J450" s="1" t="s">
        <v>6858</v>
      </c>
      <c r="K450" s="1" t="s">
        <v>17662</v>
      </c>
      <c r="L450" s="1"/>
      <c r="M450" s="20">
        <f t="shared" si="6"/>
        <v>1</v>
      </c>
    </row>
    <row r="451" spans="1:13" ht="20.100000000000001" customHeight="1" x14ac:dyDescent="0.15">
      <c r="A451" s="1" t="s">
        <v>17627</v>
      </c>
      <c r="B451" s="1" t="s">
        <v>17654</v>
      </c>
      <c r="C451" s="1" t="s">
        <v>17663</v>
      </c>
      <c r="D451" s="1" t="s">
        <v>50</v>
      </c>
      <c r="E451" s="1" t="s">
        <v>51</v>
      </c>
      <c r="F451" s="1" t="s">
        <v>51</v>
      </c>
      <c r="G451" s="1" t="s">
        <v>52</v>
      </c>
      <c r="H451" s="1" t="s">
        <v>739</v>
      </c>
      <c r="I451" s="1" t="s">
        <v>54</v>
      </c>
      <c r="J451" s="1" t="s">
        <v>6858</v>
      </c>
      <c r="K451" s="1" t="s">
        <v>17664</v>
      </c>
      <c r="L451" s="1"/>
      <c r="M451" s="20">
        <f t="shared" si="6"/>
        <v>1</v>
      </c>
    </row>
    <row r="452" spans="1:13" ht="20.100000000000001" customHeight="1" x14ac:dyDescent="0.15">
      <c r="A452" s="1" t="s">
        <v>17627</v>
      </c>
      <c r="B452" s="1" t="s">
        <v>17654</v>
      </c>
      <c r="C452" s="1" t="s">
        <v>17665</v>
      </c>
      <c r="D452" s="1" t="s">
        <v>50</v>
      </c>
      <c r="E452" s="1" t="s">
        <v>51</v>
      </c>
      <c r="F452" s="1" t="s">
        <v>51</v>
      </c>
      <c r="G452" s="1" t="s">
        <v>52</v>
      </c>
      <c r="H452" s="1" t="s">
        <v>739</v>
      </c>
      <c r="I452" s="1" t="s">
        <v>54</v>
      </c>
      <c r="J452" s="1" t="s">
        <v>6858</v>
      </c>
      <c r="K452" s="1" t="s">
        <v>17666</v>
      </c>
      <c r="L452" s="1"/>
      <c r="M452" s="20">
        <f t="shared" si="6"/>
        <v>1</v>
      </c>
    </row>
    <row r="453" spans="1:13" ht="20.100000000000001" customHeight="1" x14ac:dyDescent="0.15">
      <c r="A453" s="1" t="s">
        <v>17627</v>
      </c>
      <c r="B453" s="1" t="s">
        <v>17654</v>
      </c>
      <c r="C453" s="1" t="s">
        <v>17667</v>
      </c>
      <c r="D453" s="1" t="s">
        <v>50</v>
      </c>
      <c r="E453" s="1" t="s">
        <v>51</v>
      </c>
      <c r="F453" s="1" t="s">
        <v>51</v>
      </c>
      <c r="G453" s="1" t="s">
        <v>52</v>
      </c>
      <c r="H453" s="1" t="s">
        <v>739</v>
      </c>
      <c r="I453" s="1" t="s">
        <v>54</v>
      </c>
      <c r="J453" s="1" t="s">
        <v>6858</v>
      </c>
      <c r="K453" s="1" t="s">
        <v>17668</v>
      </c>
      <c r="L453" s="1"/>
      <c r="M453" s="20">
        <f t="shared" si="6"/>
        <v>1</v>
      </c>
    </row>
    <row r="454" spans="1:13" ht="20.100000000000001" customHeight="1" x14ac:dyDescent="0.15">
      <c r="A454" s="1" t="s">
        <v>17627</v>
      </c>
      <c r="B454" s="1" t="s">
        <v>17654</v>
      </c>
      <c r="C454" s="1" t="s">
        <v>17669</v>
      </c>
      <c r="D454" s="1" t="s">
        <v>78</v>
      </c>
      <c r="E454" s="1" t="s">
        <v>51</v>
      </c>
      <c r="F454" s="1" t="s">
        <v>26831</v>
      </c>
      <c r="G454" s="1" t="s">
        <v>82</v>
      </c>
      <c r="H454" s="1" t="s">
        <v>2140</v>
      </c>
      <c r="I454" s="1" t="s">
        <v>447</v>
      </c>
      <c r="J454" s="1" t="s">
        <v>17033</v>
      </c>
      <c r="K454" s="1" t="s">
        <v>17670</v>
      </c>
      <c r="L454" s="1"/>
      <c r="M454" s="20">
        <f t="shared" si="6"/>
        <v>0</v>
      </c>
    </row>
    <row r="455" spans="1:13" ht="20.100000000000001" customHeight="1" x14ac:dyDescent="0.15">
      <c r="A455" s="1" t="s">
        <v>17627</v>
      </c>
      <c r="B455" s="1" t="s">
        <v>17654</v>
      </c>
      <c r="C455" s="1" t="s">
        <v>17671</v>
      </c>
      <c r="D455" s="1" t="s">
        <v>78</v>
      </c>
      <c r="E455" s="1" t="s">
        <v>51</v>
      </c>
      <c r="F455" s="1" t="s">
        <v>51</v>
      </c>
      <c r="G455" s="1" t="s">
        <v>52</v>
      </c>
      <c r="H455" s="1" t="s">
        <v>739</v>
      </c>
      <c r="I455" s="1" t="s">
        <v>54</v>
      </c>
      <c r="J455" s="1" t="s">
        <v>6858</v>
      </c>
      <c r="K455" s="1" t="s">
        <v>17672</v>
      </c>
      <c r="L455" s="1"/>
      <c r="M455" s="20">
        <f t="shared" si="6"/>
        <v>1</v>
      </c>
    </row>
    <row r="456" spans="1:13" ht="20.100000000000001" customHeight="1" x14ac:dyDescent="0.15">
      <c r="A456" s="1" t="s">
        <v>17627</v>
      </c>
      <c r="B456" s="1" t="s">
        <v>17654</v>
      </c>
      <c r="C456" s="1" t="s">
        <v>17673</v>
      </c>
      <c r="D456" s="1" t="s">
        <v>78</v>
      </c>
      <c r="E456" s="1" t="s">
        <v>51</v>
      </c>
      <c r="F456" s="1" t="s">
        <v>51</v>
      </c>
      <c r="G456" s="1" t="s">
        <v>52</v>
      </c>
      <c r="H456" s="1" t="s">
        <v>739</v>
      </c>
      <c r="I456" s="1" t="s">
        <v>54</v>
      </c>
      <c r="J456" s="1" t="s">
        <v>6858</v>
      </c>
      <c r="K456" s="1" t="s">
        <v>17674</v>
      </c>
      <c r="L456" s="1"/>
      <c r="M456" s="20">
        <f t="shared" ref="M456:M519" si="7">IF(F456="○",1,0)</f>
        <v>1</v>
      </c>
    </row>
    <row r="457" spans="1:13" ht="20.100000000000001" customHeight="1" x14ac:dyDescent="0.15">
      <c r="A457" s="1" t="s">
        <v>17627</v>
      </c>
      <c r="B457" s="1" t="s">
        <v>17675</v>
      </c>
      <c r="C457" s="1" t="s">
        <v>17676</v>
      </c>
      <c r="D457" s="1" t="s">
        <v>50</v>
      </c>
      <c r="E457" s="1" t="s">
        <v>51</v>
      </c>
      <c r="F457" s="1" t="s">
        <v>51</v>
      </c>
      <c r="G457" s="1" t="s">
        <v>52</v>
      </c>
      <c r="H457" s="1" t="s">
        <v>739</v>
      </c>
      <c r="I457" s="1" t="s">
        <v>54</v>
      </c>
      <c r="J457" s="1" t="s">
        <v>6858</v>
      </c>
      <c r="K457" s="1" t="s">
        <v>17677</v>
      </c>
      <c r="L457" s="1"/>
      <c r="M457" s="20">
        <f t="shared" si="7"/>
        <v>1</v>
      </c>
    </row>
    <row r="458" spans="1:13" ht="20.100000000000001" customHeight="1" x14ac:dyDescent="0.15">
      <c r="A458" s="1" t="s">
        <v>17627</v>
      </c>
      <c r="B458" s="1" t="s">
        <v>17675</v>
      </c>
      <c r="C458" s="1" t="s">
        <v>17678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739</v>
      </c>
      <c r="I458" s="1" t="s">
        <v>54</v>
      </c>
      <c r="J458" s="1" t="s">
        <v>6858</v>
      </c>
      <c r="K458" s="1" t="s">
        <v>17679</v>
      </c>
      <c r="L458" s="1"/>
      <c r="M458" s="20">
        <f t="shared" si="7"/>
        <v>1</v>
      </c>
    </row>
    <row r="459" spans="1:13" ht="20.100000000000001" customHeight="1" x14ac:dyDescent="0.15">
      <c r="A459" s="1" t="s">
        <v>17627</v>
      </c>
      <c r="B459" s="1" t="s">
        <v>17675</v>
      </c>
      <c r="C459" s="1" t="s">
        <v>17680</v>
      </c>
      <c r="D459" s="1" t="s">
        <v>50</v>
      </c>
      <c r="E459" s="1" t="s">
        <v>51</v>
      </c>
      <c r="F459" s="1" t="s">
        <v>51</v>
      </c>
      <c r="G459" s="1" t="s">
        <v>52</v>
      </c>
      <c r="H459" s="1" t="s">
        <v>739</v>
      </c>
      <c r="I459" s="1" t="s">
        <v>54</v>
      </c>
      <c r="J459" s="1" t="s">
        <v>6858</v>
      </c>
      <c r="K459" s="1" t="s">
        <v>17681</v>
      </c>
      <c r="L459" s="1"/>
      <c r="M459" s="20">
        <f t="shared" si="7"/>
        <v>1</v>
      </c>
    </row>
    <row r="460" spans="1:13" ht="20.100000000000001" customHeight="1" x14ac:dyDescent="0.15">
      <c r="A460" s="1" t="s">
        <v>17627</v>
      </c>
      <c r="B460" s="1" t="s">
        <v>17675</v>
      </c>
      <c r="C460" s="1" t="s">
        <v>17682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739</v>
      </c>
      <c r="I460" s="1" t="s">
        <v>54</v>
      </c>
      <c r="J460" s="1" t="s">
        <v>6858</v>
      </c>
      <c r="K460" s="1" t="s">
        <v>17683</v>
      </c>
      <c r="L460" s="1"/>
      <c r="M460" s="20">
        <f t="shared" si="7"/>
        <v>1</v>
      </c>
    </row>
    <row r="461" spans="1:13" ht="20.100000000000001" customHeight="1" x14ac:dyDescent="0.15">
      <c r="A461" s="1" t="s">
        <v>17627</v>
      </c>
      <c r="B461" s="1" t="s">
        <v>17675</v>
      </c>
      <c r="C461" s="1" t="s">
        <v>17684</v>
      </c>
      <c r="D461" s="1" t="s">
        <v>50</v>
      </c>
      <c r="E461" s="1" t="s">
        <v>51</v>
      </c>
      <c r="F461" s="1" t="s">
        <v>51</v>
      </c>
      <c r="G461" s="1" t="s">
        <v>52</v>
      </c>
      <c r="H461" s="1" t="s">
        <v>739</v>
      </c>
      <c r="I461" s="1" t="s">
        <v>54</v>
      </c>
      <c r="J461" s="1" t="s">
        <v>6858</v>
      </c>
      <c r="K461" s="1" t="s">
        <v>17685</v>
      </c>
      <c r="L461" s="1"/>
      <c r="M461" s="20">
        <f t="shared" si="7"/>
        <v>1</v>
      </c>
    </row>
    <row r="462" spans="1:13" ht="20.100000000000001" customHeight="1" x14ac:dyDescent="0.15">
      <c r="A462" s="1" t="s">
        <v>17627</v>
      </c>
      <c r="B462" s="1" t="s">
        <v>17675</v>
      </c>
      <c r="C462" s="1" t="s">
        <v>17686</v>
      </c>
      <c r="D462" s="1" t="s">
        <v>50</v>
      </c>
      <c r="E462" s="1" t="s">
        <v>51</v>
      </c>
      <c r="F462" s="1" t="s">
        <v>51</v>
      </c>
      <c r="G462" s="1" t="s">
        <v>52</v>
      </c>
      <c r="H462" s="1" t="s">
        <v>739</v>
      </c>
      <c r="I462" s="1" t="s">
        <v>54</v>
      </c>
      <c r="J462" s="1" t="s">
        <v>6858</v>
      </c>
      <c r="K462" s="1" t="s">
        <v>17687</v>
      </c>
      <c r="L462" s="1"/>
      <c r="M462" s="20">
        <f t="shared" si="7"/>
        <v>1</v>
      </c>
    </row>
    <row r="463" spans="1:13" ht="20.100000000000001" customHeight="1" x14ac:dyDescent="0.15">
      <c r="A463" s="1" t="s">
        <v>17627</v>
      </c>
      <c r="B463" s="1" t="s">
        <v>17675</v>
      </c>
      <c r="C463" s="1" t="s">
        <v>17688</v>
      </c>
      <c r="D463" s="1" t="s">
        <v>50</v>
      </c>
      <c r="E463" s="1" t="s">
        <v>51</v>
      </c>
      <c r="F463" s="1" t="s">
        <v>51</v>
      </c>
      <c r="G463" s="1" t="s">
        <v>52</v>
      </c>
      <c r="H463" s="1" t="s">
        <v>739</v>
      </c>
      <c r="I463" s="1" t="s">
        <v>54</v>
      </c>
      <c r="J463" s="1" t="s">
        <v>6858</v>
      </c>
      <c r="K463" s="1" t="s">
        <v>17689</v>
      </c>
      <c r="L463" s="1"/>
      <c r="M463" s="20">
        <f t="shared" si="7"/>
        <v>1</v>
      </c>
    </row>
    <row r="464" spans="1:13" ht="20.100000000000001" customHeight="1" x14ac:dyDescent="0.15">
      <c r="A464" s="1" t="s">
        <v>17627</v>
      </c>
      <c r="B464" s="1" t="s">
        <v>17675</v>
      </c>
      <c r="C464" s="1" t="s">
        <v>17690</v>
      </c>
      <c r="D464" s="1" t="s">
        <v>50</v>
      </c>
      <c r="E464" s="1" t="s">
        <v>51</v>
      </c>
      <c r="F464" s="1" t="s">
        <v>51</v>
      </c>
      <c r="G464" s="1" t="s">
        <v>52</v>
      </c>
      <c r="H464" s="1" t="s">
        <v>739</v>
      </c>
      <c r="I464" s="1" t="s">
        <v>54</v>
      </c>
      <c r="J464" s="1" t="s">
        <v>6858</v>
      </c>
      <c r="K464" s="1" t="s">
        <v>17691</v>
      </c>
      <c r="L464" s="1"/>
      <c r="M464" s="20">
        <f t="shared" si="7"/>
        <v>1</v>
      </c>
    </row>
    <row r="465" spans="1:13" ht="20.100000000000001" customHeight="1" x14ac:dyDescent="0.15">
      <c r="A465" s="1" t="s">
        <v>17627</v>
      </c>
      <c r="B465" s="1" t="s">
        <v>17675</v>
      </c>
      <c r="C465" s="1" t="s">
        <v>17692</v>
      </c>
      <c r="D465" s="1" t="s">
        <v>50</v>
      </c>
      <c r="E465" s="1" t="s">
        <v>51</v>
      </c>
      <c r="F465" s="1" t="s">
        <v>51</v>
      </c>
      <c r="G465" s="1" t="s">
        <v>52</v>
      </c>
      <c r="H465" s="1" t="s">
        <v>739</v>
      </c>
      <c r="I465" s="1" t="s">
        <v>54</v>
      </c>
      <c r="J465" s="1" t="s">
        <v>6858</v>
      </c>
      <c r="K465" s="1" t="s">
        <v>17693</v>
      </c>
      <c r="L465" s="1"/>
      <c r="M465" s="20">
        <f t="shared" si="7"/>
        <v>1</v>
      </c>
    </row>
    <row r="466" spans="1:13" ht="20.100000000000001" customHeight="1" x14ac:dyDescent="0.15">
      <c r="A466" s="1" t="s">
        <v>17627</v>
      </c>
      <c r="B466" s="1" t="s">
        <v>17675</v>
      </c>
      <c r="C466" s="1" t="s">
        <v>17694</v>
      </c>
      <c r="D466" s="1" t="s">
        <v>50</v>
      </c>
      <c r="E466" s="1" t="s">
        <v>51</v>
      </c>
      <c r="F466" s="1" t="s">
        <v>51</v>
      </c>
      <c r="G466" s="1" t="s">
        <v>52</v>
      </c>
      <c r="H466" s="1" t="s">
        <v>739</v>
      </c>
      <c r="I466" s="1" t="s">
        <v>54</v>
      </c>
      <c r="J466" s="1" t="s">
        <v>6858</v>
      </c>
      <c r="K466" s="1" t="s">
        <v>17695</v>
      </c>
      <c r="L466" s="1"/>
      <c r="M466" s="20">
        <f t="shared" si="7"/>
        <v>1</v>
      </c>
    </row>
    <row r="467" spans="1:13" ht="20.100000000000001" customHeight="1" x14ac:dyDescent="0.15">
      <c r="A467" s="1" t="s">
        <v>17627</v>
      </c>
      <c r="B467" s="1" t="s">
        <v>17675</v>
      </c>
      <c r="C467" s="1" t="s">
        <v>17696</v>
      </c>
      <c r="D467" s="1" t="s">
        <v>78</v>
      </c>
      <c r="E467" s="1" t="s">
        <v>51</v>
      </c>
      <c r="F467" s="1" t="s">
        <v>26831</v>
      </c>
      <c r="G467" s="1" t="s">
        <v>82</v>
      </c>
      <c r="H467" s="1" t="s">
        <v>1151</v>
      </c>
      <c r="I467" s="1" t="s">
        <v>84</v>
      </c>
      <c r="J467" s="1" t="s">
        <v>7809</v>
      </c>
      <c r="K467" s="1" t="s">
        <v>17697</v>
      </c>
      <c r="L467" s="1"/>
      <c r="M467" s="20">
        <f t="shared" si="7"/>
        <v>0</v>
      </c>
    </row>
    <row r="468" spans="1:13" ht="20.100000000000001" customHeight="1" x14ac:dyDescent="0.15">
      <c r="A468" s="1" t="s">
        <v>17627</v>
      </c>
      <c r="B468" s="1" t="s">
        <v>17675</v>
      </c>
      <c r="C468" s="1" t="s">
        <v>17698</v>
      </c>
      <c r="D468" s="1" t="s">
        <v>78</v>
      </c>
      <c r="E468" s="1" t="s">
        <v>51</v>
      </c>
      <c r="F468" s="1" t="s">
        <v>51</v>
      </c>
      <c r="G468" s="1" t="s">
        <v>52</v>
      </c>
      <c r="H468" s="1" t="s">
        <v>739</v>
      </c>
      <c r="I468" s="1" t="s">
        <v>54</v>
      </c>
      <c r="J468" s="1" t="s">
        <v>6858</v>
      </c>
      <c r="K468" s="1" t="s">
        <v>17699</v>
      </c>
      <c r="L468" s="1"/>
      <c r="M468" s="20">
        <f t="shared" si="7"/>
        <v>1</v>
      </c>
    </row>
    <row r="469" spans="1:13" ht="20.100000000000001" customHeight="1" x14ac:dyDescent="0.15">
      <c r="A469" s="1" t="s">
        <v>17627</v>
      </c>
      <c r="B469" s="1" t="s">
        <v>17675</v>
      </c>
      <c r="C469" s="1" t="s">
        <v>17700</v>
      </c>
      <c r="D469" s="1" t="s">
        <v>78</v>
      </c>
      <c r="E469" s="1" t="s">
        <v>51</v>
      </c>
      <c r="F469" s="1" t="s">
        <v>51</v>
      </c>
      <c r="G469" s="1" t="s">
        <v>52</v>
      </c>
      <c r="H469" s="1" t="s">
        <v>739</v>
      </c>
      <c r="I469" s="1" t="s">
        <v>54</v>
      </c>
      <c r="J469" s="1" t="s">
        <v>6858</v>
      </c>
      <c r="K469" s="1" t="s">
        <v>17701</v>
      </c>
      <c r="L469" s="1"/>
      <c r="M469" s="20">
        <f t="shared" si="7"/>
        <v>1</v>
      </c>
    </row>
    <row r="470" spans="1:13" ht="20.100000000000001" customHeight="1" x14ac:dyDescent="0.15">
      <c r="A470" s="1" t="s">
        <v>17627</v>
      </c>
      <c r="B470" s="1" t="s">
        <v>17675</v>
      </c>
      <c r="C470" s="1" t="s">
        <v>17702</v>
      </c>
      <c r="D470" s="1" t="s">
        <v>78</v>
      </c>
      <c r="E470" s="1" t="s">
        <v>51</v>
      </c>
      <c r="F470" s="1" t="s">
        <v>51</v>
      </c>
      <c r="G470" s="1" t="s">
        <v>52</v>
      </c>
      <c r="H470" s="1" t="s">
        <v>739</v>
      </c>
      <c r="I470" s="1" t="s">
        <v>54</v>
      </c>
      <c r="J470" s="1" t="s">
        <v>6858</v>
      </c>
      <c r="K470" s="1" t="s">
        <v>17703</v>
      </c>
      <c r="L470" s="1"/>
      <c r="M470" s="20">
        <f t="shared" si="7"/>
        <v>1</v>
      </c>
    </row>
    <row r="471" spans="1:13" ht="20.100000000000001" customHeight="1" x14ac:dyDescent="0.15">
      <c r="A471" s="1" t="s">
        <v>17627</v>
      </c>
      <c r="B471" s="1" t="s">
        <v>17675</v>
      </c>
      <c r="C471" s="1" t="s">
        <v>17704</v>
      </c>
      <c r="D471" s="1" t="s">
        <v>78</v>
      </c>
      <c r="E471" s="1" t="s">
        <v>51</v>
      </c>
      <c r="F471" s="1" t="s">
        <v>26831</v>
      </c>
      <c r="G471" s="1" t="s">
        <v>82</v>
      </c>
      <c r="H471" s="1" t="s">
        <v>83</v>
      </c>
      <c r="I471" s="1" t="s">
        <v>84</v>
      </c>
      <c r="J471" s="1" t="s">
        <v>9120</v>
      </c>
      <c r="K471" s="1" t="s">
        <v>17705</v>
      </c>
      <c r="L471" s="1"/>
      <c r="M471" s="20">
        <f t="shared" si="7"/>
        <v>0</v>
      </c>
    </row>
    <row r="472" spans="1:13" ht="20.100000000000001" customHeight="1" x14ac:dyDescent="0.15">
      <c r="A472" s="1" t="s">
        <v>17627</v>
      </c>
      <c r="B472" s="1" t="s">
        <v>17675</v>
      </c>
      <c r="C472" s="1" t="s">
        <v>17706</v>
      </c>
      <c r="D472" s="1" t="s">
        <v>78</v>
      </c>
      <c r="E472" s="1" t="s">
        <v>51</v>
      </c>
      <c r="F472" s="1" t="s">
        <v>51</v>
      </c>
      <c r="G472" s="1" t="s">
        <v>52</v>
      </c>
      <c r="H472" s="1" t="s">
        <v>739</v>
      </c>
      <c r="I472" s="1" t="s">
        <v>54</v>
      </c>
      <c r="J472" s="1" t="s">
        <v>6858</v>
      </c>
      <c r="K472" s="1" t="s">
        <v>17707</v>
      </c>
      <c r="L472" s="1"/>
      <c r="M472" s="20">
        <f t="shared" si="7"/>
        <v>1</v>
      </c>
    </row>
    <row r="473" spans="1:13" ht="20.100000000000001" customHeight="1" x14ac:dyDescent="0.15">
      <c r="A473" s="1" t="s">
        <v>17627</v>
      </c>
      <c r="B473" s="1" t="s">
        <v>17708</v>
      </c>
      <c r="C473" s="1" t="s">
        <v>17709</v>
      </c>
      <c r="D473" s="1" t="s">
        <v>50</v>
      </c>
      <c r="E473" s="1" t="s">
        <v>51</v>
      </c>
      <c r="F473" s="1" t="s">
        <v>81</v>
      </c>
      <c r="G473" s="1" t="s">
        <v>82</v>
      </c>
      <c r="H473" s="1" t="s">
        <v>1151</v>
      </c>
      <c r="I473" s="1" t="s">
        <v>84</v>
      </c>
      <c r="J473" s="1" t="s">
        <v>7809</v>
      </c>
      <c r="K473" s="1" t="s">
        <v>17710</v>
      </c>
      <c r="L473" s="1"/>
      <c r="M473" s="20">
        <f t="shared" si="7"/>
        <v>0</v>
      </c>
    </row>
    <row r="474" spans="1:13" ht="20.100000000000001" customHeight="1" x14ac:dyDescent="0.15">
      <c r="A474" s="1" t="s">
        <v>17627</v>
      </c>
      <c r="B474" s="1" t="s">
        <v>17708</v>
      </c>
      <c r="C474" s="1" t="s">
        <v>17711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84</v>
      </c>
      <c r="J474" s="1" t="s">
        <v>130</v>
      </c>
      <c r="K474" s="1" t="s">
        <v>17712</v>
      </c>
      <c r="L474" s="1"/>
      <c r="M474" s="20">
        <f t="shared" si="7"/>
        <v>1</v>
      </c>
    </row>
    <row r="475" spans="1:13" ht="20.100000000000001" customHeight="1" x14ac:dyDescent="0.15">
      <c r="A475" s="1" t="s">
        <v>17627</v>
      </c>
      <c r="B475" s="1" t="s">
        <v>17708</v>
      </c>
      <c r="C475" s="1" t="s">
        <v>17713</v>
      </c>
      <c r="D475" s="1" t="s">
        <v>78</v>
      </c>
      <c r="E475" s="1" t="s">
        <v>51</v>
      </c>
      <c r="F475" s="1" t="s">
        <v>51</v>
      </c>
      <c r="G475" s="1" t="s">
        <v>52</v>
      </c>
      <c r="H475" s="1" t="s">
        <v>53</v>
      </c>
      <c r="I475" s="1" t="s">
        <v>84</v>
      </c>
      <c r="J475" s="1" t="s">
        <v>130</v>
      </c>
      <c r="K475" s="1" t="s">
        <v>17714</v>
      </c>
      <c r="L475" s="1"/>
      <c r="M475" s="20">
        <f t="shared" si="7"/>
        <v>1</v>
      </c>
    </row>
    <row r="476" spans="1:13" ht="20.100000000000001" customHeight="1" x14ac:dyDescent="0.15">
      <c r="A476" s="1" t="s">
        <v>17627</v>
      </c>
      <c r="B476" s="1" t="s">
        <v>17715</v>
      </c>
      <c r="C476" s="1" t="s">
        <v>17716</v>
      </c>
      <c r="D476" s="1" t="s">
        <v>50</v>
      </c>
      <c r="E476" s="1" t="s">
        <v>51</v>
      </c>
      <c r="F476" s="1" t="s">
        <v>51</v>
      </c>
      <c r="G476" s="1" t="s">
        <v>52</v>
      </c>
      <c r="H476" s="1" t="s">
        <v>53</v>
      </c>
      <c r="I476" s="1" t="s">
        <v>84</v>
      </c>
      <c r="J476" s="1" t="s">
        <v>130</v>
      </c>
      <c r="K476" s="1" t="s">
        <v>17717</v>
      </c>
      <c r="L476" s="1"/>
      <c r="M476" s="20">
        <f t="shared" si="7"/>
        <v>1</v>
      </c>
    </row>
    <row r="477" spans="1:13" ht="20.100000000000001" customHeight="1" x14ac:dyDescent="0.15">
      <c r="A477" s="1" t="s">
        <v>17627</v>
      </c>
      <c r="B477" s="1" t="s">
        <v>17715</v>
      </c>
      <c r="C477" s="1" t="s">
        <v>17718</v>
      </c>
      <c r="D477" s="1" t="s">
        <v>50</v>
      </c>
      <c r="E477" s="1" t="s">
        <v>51</v>
      </c>
      <c r="F477" s="1" t="s">
        <v>51</v>
      </c>
      <c r="G477" s="1" t="s">
        <v>52</v>
      </c>
      <c r="H477" s="1" t="s">
        <v>53</v>
      </c>
      <c r="I477" s="1" t="s">
        <v>84</v>
      </c>
      <c r="J477" s="1" t="s">
        <v>130</v>
      </c>
      <c r="K477" s="1" t="s">
        <v>17719</v>
      </c>
      <c r="L477" s="1"/>
      <c r="M477" s="20">
        <f t="shared" si="7"/>
        <v>1</v>
      </c>
    </row>
    <row r="478" spans="1:13" ht="20.100000000000001" customHeight="1" x14ac:dyDescent="0.15">
      <c r="A478" s="1" t="s">
        <v>17627</v>
      </c>
      <c r="B478" s="1" t="s">
        <v>17715</v>
      </c>
      <c r="C478" s="1" t="s">
        <v>17720</v>
      </c>
      <c r="D478" s="1" t="s">
        <v>50</v>
      </c>
      <c r="E478" s="1" t="s">
        <v>51</v>
      </c>
      <c r="F478" s="1" t="s">
        <v>51</v>
      </c>
      <c r="G478" s="1" t="s">
        <v>52</v>
      </c>
      <c r="H478" s="1" t="s">
        <v>53</v>
      </c>
      <c r="I478" s="1" t="s">
        <v>84</v>
      </c>
      <c r="J478" s="1" t="s">
        <v>130</v>
      </c>
      <c r="K478" s="1" t="s">
        <v>17721</v>
      </c>
      <c r="L478" s="1"/>
      <c r="M478" s="20">
        <f t="shared" si="7"/>
        <v>1</v>
      </c>
    </row>
    <row r="479" spans="1:13" ht="20.100000000000001" customHeight="1" x14ac:dyDescent="0.15">
      <c r="A479" s="1" t="s">
        <v>17627</v>
      </c>
      <c r="B479" s="1" t="s">
        <v>17715</v>
      </c>
      <c r="C479" s="1" t="s">
        <v>17722</v>
      </c>
      <c r="D479" s="1" t="s">
        <v>50</v>
      </c>
      <c r="E479" s="1" t="s">
        <v>51</v>
      </c>
      <c r="F479" s="1" t="s">
        <v>51</v>
      </c>
      <c r="G479" s="1" t="s">
        <v>52</v>
      </c>
      <c r="H479" s="1" t="s">
        <v>53</v>
      </c>
      <c r="I479" s="1" t="s">
        <v>84</v>
      </c>
      <c r="J479" s="1" t="s">
        <v>130</v>
      </c>
      <c r="K479" s="1" t="s">
        <v>17723</v>
      </c>
      <c r="L479" s="1"/>
      <c r="M479" s="20">
        <f t="shared" si="7"/>
        <v>1</v>
      </c>
    </row>
    <row r="480" spans="1:13" ht="20.100000000000001" customHeight="1" x14ac:dyDescent="0.15">
      <c r="A480" s="1" t="s">
        <v>17627</v>
      </c>
      <c r="B480" s="1" t="s">
        <v>17715</v>
      </c>
      <c r="C480" s="1" t="s">
        <v>17724</v>
      </c>
      <c r="D480" s="1" t="s">
        <v>50</v>
      </c>
      <c r="E480" s="1" t="s">
        <v>51</v>
      </c>
      <c r="F480" s="1" t="s">
        <v>51</v>
      </c>
      <c r="G480" s="1" t="s">
        <v>52</v>
      </c>
      <c r="H480" s="1" t="s">
        <v>53</v>
      </c>
      <c r="I480" s="1" t="s">
        <v>84</v>
      </c>
      <c r="J480" s="1" t="s">
        <v>130</v>
      </c>
      <c r="K480" s="1" t="s">
        <v>17725</v>
      </c>
      <c r="L480" s="1"/>
      <c r="M480" s="20">
        <f t="shared" si="7"/>
        <v>1</v>
      </c>
    </row>
    <row r="481" spans="1:13" ht="20.100000000000001" customHeight="1" x14ac:dyDescent="0.15">
      <c r="A481" s="1" t="s">
        <v>17627</v>
      </c>
      <c r="B481" s="1" t="s">
        <v>17715</v>
      </c>
      <c r="C481" s="1" t="s">
        <v>17726</v>
      </c>
      <c r="D481" s="1" t="s">
        <v>78</v>
      </c>
      <c r="E481" s="1" t="s">
        <v>51</v>
      </c>
      <c r="F481" s="1" t="s">
        <v>81</v>
      </c>
      <c r="G481" s="1" t="s">
        <v>82</v>
      </c>
      <c r="H481" s="1" t="s">
        <v>4727</v>
      </c>
      <c r="I481" s="1" t="s">
        <v>447</v>
      </c>
      <c r="J481" s="1" t="s">
        <v>16761</v>
      </c>
      <c r="K481" s="1" t="s">
        <v>17727</v>
      </c>
      <c r="L481" s="1"/>
      <c r="M481" s="20">
        <f t="shared" si="7"/>
        <v>0</v>
      </c>
    </row>
    <row r="482" spans="1:13" ht="20.100000000000001" customHeight="1" x14ac:dyDescent="0.15">
      <c r="A482" s="1" t="s">
        <v>17627</v>
      </c>
      <c r="B482" s="1" t="s">
        <v>17715</v>
      </c>
      <c r="C482" s="1" t="s">
        <v>17729</v>
      </c>
      <c r="D482" s="1" t="s">
        <v>78</v>
      </c>
      <c r="E482" s="1" t="s">
        <v>51</v>
      </c>
      <c r="F482" s="1" t="s">
        <v>26831</v>
      </c>
      <c r="G482" s="1" t="s">
        <v>82</v>
      </c>
      <c r="H482" s="1" t="s">
        <v>83</v>
      </c>
      <c r="I482" s="1" t="s">
        <v>84</v>
      </c>
      <c r="J482" s="1" t="s">
        <v>9120</v>
      </c>
      <c r="K482" s="1" t="s">
        <v>17730</v>
      </c>
      <c r="L482" s="1"/>
      <c r="M482" s="20">
        <f t="shared" si="7"/>
        <v>0</v>
      </c>
    </row>
    <row r="483" spans="1:13" ht="20.100000000000001" customHeight="1" x14ac:dyDescent="0.15">
      <c r="A483" s="1" t="s">
        <v>17627</v>
      </c>
      <c r="B483" s="1" t="s">
        <v>17715</v>
      </c>
      <c r="C483" s="1" t="s">
        <v>17731</v>
      </c>
      <c r="D483" s="1" t="s">
        <v>78</v>
      </c>
      <c r="E483" s="1" t="s">
        <v>51</v>
      </c>
      <c r="F483" s="1" t="s">
        <v>51</v>
      </c>
      <c r="G483" s="1" t="s">
        <v>52</v>
      </c>
      <c r="H483" s="1" t="s">
        <v>53</v>
      </c>
      <c r="I483" s="1" t="s">
        <v>84</v>
      </c>
      <c r="J483" s="1" t="s">
        <v>130</v>
      </c>
      <c r="K483" s="1" t="s">
        <v>17732</v>
      </c>
      <c r="L483" s="1"/>
      <c r="M483" s="20">
        <f t="shared" si="7"/>
        <v>1</v>
      </c>
    </row>
    <row r="484" spans="1:13" ht="20.100000000000001" customHeight="1" x14ac:dyDescent="0.15">
      <c r="A484" s="1" t="s">
        <v>17627</v>
      </c>
      <c r="B484" s="1" t="s">
        <v>17715</v>
      </c>
      <c r="C484" s="1" t="s">
        <v>17733</v>
      </c>
      <c r="D484" s="1" t="s">
        <v>78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84</v>
      </c>
      <c r="J484" s="1" t="s">
        <v>130</v>
      </c>
      <c r="K484" s="1" t="s">
        <v>17734</v>
      </c>
      <c r="L484" s="1"/>
      <c r="M484" s="20">
        <f t="shared" si="7"/>
        <v>1</v>
      </c>
    </row>
    <row r="485" spans="1:13" ht="20.100000000000001" customHeight="1" x14ac:dyDescent="0.15">
      <c r="A485" s="1" t="s">
        <v>17627</v>
      </c>
      <c r="B485" s="1" t="s">
        <v>17715</v>
      </c>
      <c r="C485" s="1" t="s">
        <v>17735</v>
      </c>
      <c r="D485" s="1" t="s">
        <v>78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84</v>
      </c>
      <c r="J485" s="1" t="s">
        <v>130</v>
      </c>
      <c r="K485" s="1" t="s">
        <v>17736</v>
      </c>
      <c r="L485" s="1"/>
      <c r="M485" s="20">
        <f t="shared" si="7"/>
        <v>1</v>
      </c>
    </row>
    <row r="486" spans="1:13" ht="20.100000000000001" customHeight="1" x14ac:dyDescent="0.15">
      <c r="A486" s="1" t="s">
        <v>17627</v>
      </c>
      <c r="B486" s="1" t="s">
        <v>17715</v>
      </c>
      <c r="C486" s="1" t="s">
        <v>17737</v>
      </c>
      <c r="D486" s="1" t="s">
        <v>78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84</v>
      </c>
      <c r="J486" s="1" t="s">
        <v>130</v>
      </c>
      <c r="K486" s="1" t="s">
        <v>17738</v>
      </c>
      <c r="L486" s="1"/>
      <c r="M486" s="20">
        <f t="shared" si="7"/>
        <v>1</v>
      </c>
    </row>
    <row r="487" spans="1:13" ht="20.100000000000001" customHeight="1" x14ac:dyDescent="0.15">
      <c r="A487" s="1" t="s">
        <v>17627</v>
      </c>
      <c r="B487" s="1" t="s">
        <v>17715</v>
      </c>
      <c r="C487" s="1" t="s">
        <v>26903</v>
      </c>
      <c r="D487" s="1" t="s">
        <v>78</v>
      </c>
      <c r="E487" s="1" t="s">
        <v>51</v>
      </c>
      <c r="F487" s="1" t="s">
        <v>26831</v>
      </c>
      <c r="G487" s="1" t="s">
        <v>82</v>
      </c>
      <c r="H487" s="1" t="s">
        <v>83</v>
      </c>
      <c r="I487" s="1" t="s">
        <v>84</v>
      </c>
      <c r="J487" s="1" t="s">
        <v>9120</v>
      </c>
      <c r="K487" s="1" t="s">
        <v>17728</v>
      </c>
      <c r="L487" s="1"/>
      <c r="M487" s="20">
        <f t="shared" si="7"/>
        <v>0</v>
      </c>
    </row>
    <row r="488" spans="1:13" ht="20.100000000000001" customHeight="1" x14ac:dyDescent="0.15">
      <c r="A488" s="1" t="s">
        <v>17627</v>
      </c>
      <c r="B488" s="1" t="s">
        <v>16038</v>
      </c>
      <c r="C488" s="1" t="s">
        <v>17739</v>
      </c>
      <c r="D488" s="1" t="s">
        <v>78</v>
      </c>
      <c r="E488" s="1" t="s">
        <v>51</v>
      </c>
      <c r="F488" s="1" t="s">
        <v>81</v>
      </c>
      <c r="G488" s="1" t="s">
        <v>82</v>
      </c>
      <c r="H488" s="1" t="s">
        <v>4727</v>
      </c>
      <c r="I488" s="1" t="s">
        <v>447</v>
      </c>
      <c r="J488" s="1" t="s">
        <v>16761</v>
      </c>
      <c r="K488" s="1" t="s">
        <v>17740</v>
      </c>
      <c r="L488" s="1"/>
      <c r="M488" s="20">
        <f t="shared" si="7"/>
        <v>0</v>
      </c>
    </row>
    <row r="489" spans="1:13" ht="20.100000000000001" customHeight="1" x14ac:dyDescent="0.15">
      <c r="A489" s="1" t="s">
        <v>17627</v>
      </c>
      <c r="B489" s="1" t="s">
        <v>17741</v>
      </c>
      <c r="C489" s="1" t="s">
        <v>17742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84</v>
      </c>
      <c r="J489" s="1" t="s">
        <v>130</v>
      </c>
      <c r="K489" s="1" t="s">
        <v>17743</v>
      </c>
      <c r="L489" s="1"/>
      <c r="M489" s="20">
        <f t="shared" si="7"/>
        <v>1</v>
      </c>
    </row>
    <row r="490" spans="1:13" ht="20.100000000000001" customHeight="1" x14ac:dyDescent="0.15">
      <c r="A490" s="1" t="s">
        <v>17627</v>
      </c>
      <c r="B490" s="1" t="s">
        <v>17741</v>
      </c>
      <c r="C490" s="1" t="s">
        <v>17744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53</v>
      </c>
      <c r="I490" s="1" t="s">
        <v>84</v>
      </c>
      <c r="J490" s="1" t="s">
        <v>130</v>
      </c>
      <c r="K490" s="1" t="s">
        <v>17745</v>
      </c>
      <c r="L490" s="1"/>
      <c r="M490" s="20">
        <f t="shared" si="7"/>
        <v>1</v>
      </c>
    </row>
    <row r="491" spans="1:13" ht="20.100000000000001" customHeight="1" x14ac:dyDescent="0.15">
      <c r="A491" s="1" t="s">
        <v>17627</v>
      </c>
      <c r="B491" s="1" t="s">
        <v>17741</v>
      </c>
      <c r="C491" s="1" t="s">
        <v>17746</v>
      </c>
      <c r="D491" s="1" t="s">
        <v>50</v>
      </c>
      <c r="E491" s="1" t="s">
        <v>51</v>
      </c>
      <c r="F491" s="1" t="s">
        <v>51</v>
      </c>
      <c r="G491" s="1" t="s">
        <v>52</v>
      </c>
      <c r="H491" s="1" t="s">
        <v>53</v>
      </c>
      <c r="I491" s="1" t="s">
        <v>84</v>
      </c>
      <c r="J491" s="1" t="s">
        <v>130</v>
      </c>
      <c r="K491" s="1" t="s">
        <v>17747</v>
      </c>
      <c r="L491" s="1"/>
      <c r="M491" s="20">
        <f t="shared" si="7"/>
        <v>1</v>
      </c>
    </row>
    <row r="492" spans="1:13" ht="20.100000000000001" customHeight="1" x14ac:dyDescent="0.15">
      <c r="A492" s="1" t="s">
        <v>17627</v>
      </c>
      <c r="B492" s="1" t="s">
        <v>17741</v>
      </c>
      <c r="C492" s="1" t="s">
        <v>17748</v>
      </c>
      <c r="D492" s="1" t="s">
        <v>50</v>
      </c>
      <c r="E492" s="1" t="s">
        <v>51</v>
      </c>
      <c r="F492" s="1" t="s">
        <v>51</v>
      </c>
      <c r="G492" s="1" t="s">
        <v>52</v>
      </c>
      <c r="H492" s="1" t="s">
        <v>53</v>
      </c>
      <c r="I492" s="1" t="s">
        <v>84</v>
      </c>
      <c r="J492" s="1" t="s">
        <v>130</v>
      </c>
      <c r="K492" s="1" t="s">
        <v>17749</v>
      </c>
      <c r="L492" s="1"/>
      <c r="M492" s="20">
        <f t="shared" si="7"/>
        <v>1</v>
      </c>
    </row>
    <row r="493" spans="1:13" ht="20.100000000000001" customHeight="1" x14ac:dyDescent="0.15">
      <c r="A493" s="1" t="s">
        <v>17627</v>
      </c>
      <c r="B493" s="1" t="s">
        <v>17741</v>
      </c>
      <c r="C493" s="1" t="s">
        <v>17750</v>
      </c>
      <c r="D493" s="1" t="s">
        <v>50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84</v>
      </c>
      <c r="J493" s="1" t="s">
        <v>130</v>
      </c>
      <c r="K493" s="1" t="s">
        <v>17751</v>
      </c>
      <c r="L493" s="1"/>
      <c r="M493" s="20">
        <f t="shared" si="7"/>
        <v>1</v>
      </c>
    </row>
    <row r="494" spans="1:13" ht="20.100000000000001" customHeight="1" x14ac:dyDescent="0.15">
      <c r="A494" s="1" t="s">
        <v>17627</v>
      </c>
      <c r="B494" s="1" t="s">
        <v>17741</v>
      </c>
      <c r="C494" s="1" t="s">
        <v>17752</v>
      </c>
      <c r="D494" s="1" t="s">
        <v>50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84</v>
      </c>
      <c r="J494" s="1" t="s">
        <v>130</v>
      </c>
      <c r="K494" s="1" t="s">
        <v>17753</v>
      </c>
      <c r="L494" s="1"/>
      <c r="M494" s="20">
        <f t="shared" si="7"/>
        <v>1</v>
      </c>
    </row>
    <row r="495" spans="1:13" ht="20.100000000000001" customHeight="1" x14ac:dyDescent="0.15">
      <c r="A495" s="1" t="s">
        <v>17627</v>
      </c>
      <c r="B495" s="1" t="s">
        <v>17741</v>
      </c>
      <c r="C495" s="1" t="s">
        <v>17754</v>
      </c>
      <c r="D495" s="1" t="s">
        <v>50</v>
      </c>
      <c r="E495" s="1" t="s">
        <v>51</v>
      </c>
      <c r="F495" s="1" t="s">
        <v>51</v>
      </c>
      <c r="G495" s="1" t="s">
        <v>52</v>
      </c>
      <c r="H495" s="1" t="s">
        <v>53</v>
      </c>
      <c r="I495" s="1" t="s">
        <v>84</v>
      </c>
      <c r="J495" s="1" t="s">
        <v>130</v>
      </c>
      <c r="K495" s="1" t="s">
        <v>17755</v>
      </c>
      <c r="L495" s="1"/>
      <c r="M495" s="20">
        <f t="shared" si="7"/>
        <v>1</v>
      </c>
    </row>
    <row r="496" spans="1:13" ht="20.100000000000001" customHeight="1" x14ac:dyDescent="0.15">
      <c r="A496" s="1" t="s">
        <v>17627</v>
      </c>
      <c r="B496" s="1" t="s">
        <v>17741</v>
      </c>
      <c r="C496" s="1" t="s">
        <v>17756</v>
      </c>
      <c r="D496" s="1" t="s">
        <v>50</v>
      </c>
      <c r="E496" s="1" t="s">
        <v>51</v>
      </c>
      <c r="F496" s="1" t="s">
        <v>51</v>
      </c>
      <c r="G496" s="1" t="s">
        <v>52</v>
      </c>
      <c r="H496" s="1" t="s">
        <v>53</v>
      </c>
      <c r="I496" s="1" t="s">
        <v>84</v>
      </c>
      <c r="J496" s="1" t="s">
        <v>130</v>
      </c>
      <c r="K496" s="1" t="s">
        <v>17757</v>
      </c>
      <c r="L496" s="1"/>
      <c r="M496" s="20">
        <f t="shared" si="7"/>
        <v>1</v>
      </c>
    </row>
    <row r="497" spans="1:13" ht="20.100000000000001" customHeight="1" x14ac:dyDescent="0.15">
      <c r="A497" s="1" t="s">
        <v>17627</v>
      </c>
      <c r="B497" s="1" t="s">
        <v>17741</v>
      </c>
      <c r="C497" s="1" t="s">
        <v>17758</v>
      </c>
      <c r="D497" s="1" t="s">
        <v>50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84</v>
      </c>
      <c r="J497" s="1" t="s">
        <v>130</v>
      </c>
      <c r="K497" s="1" t="s">
        <v>17759</v>
      </c>
      <c r="L497" s="1"/>
      <c r="M497" s="20">
        <f t="shared" si="7"/>
        <v>1</v>
      </c>
    </row>
    <row r="498" spans="1:13" ht="20.100000000000001" customHeight="1" x14ac:dyDescent="0.15">
      <c r="A498" s="1" t="s">
        <v>17627</v>
      </c>
      <c r="B498" s="1" t="s">
        <v>17741</v>
      </c>
      <c r="C498" s="1" t="s">
        <v>17760</v>
      </c>
      <c r="D498" s="1" t="s">
        <v>78</v>
      </c>
      <c r="E498" s="1" t="s">
        <v>51</v>
      </c>
      <c r="F498" s="1" t="s">
        <v>179</v>
      </c>
      <c r="G498" s="1" t="s">
        <v>82</v>
      </c>
      <c r="H498" s="1" t="s">
        <v>4727</v>
      </c>
      <c r="I498" s="1" t="s">
        <v>447</v>
      </c>
      <c r="J498" s="1" t="s">
        <v>16761</v>
      </c>
      <c r="K498" s="1" t="s">
        <v>17761</v>
      </c>
      <c r="L498" s="1"/>
      <c r="M498" s="20">
        <f t="shared" si="7"/>
        <v>0</v>
      </c>
    </row>
    <row r="499" spans="1:13" ht="20.100000000000001" customHeight="1" x14ac:dyDescent="0.15">
      <c r="A499" s="1" t="s">
        <v>17627</v>
      </c>
      <c r="B499" s="1" t="s">
        <v>17741</v>
      </c>
      <c r="C499" s="1" t="s">
        <v>17762</v>
      </c>
      <c r="D499" s="1" t="s">
        <v>78</v>
      </c>
      <c r="E499" s="1" t="s">
        <v>51</v>
      </c>
      <c r="F499" s="1" t="s">
        <v>26831</v>
      </c>
      <c r="G499" s="1" t="s">
        <v>82</v>
      </c>
      <c r="H499" s="1" t="s">
        <v>4727</v>
      </c>
      <c r="I499" s="1" t="s">
        <v>447</v>
      </c>
      <c r="J499" s="1" t="s">
        <v>16761</v>
      </c>
      <c r="K499" s="1" t="s">
        <v>17763</v>
      </c>
      <c r="L499" s="1"/>
      <c r="M499" s="20">
        <f t="shared" si="7"/>
        <v>0</v>
      </c>
    </row>
    <row r="500" spans="1:13" ht="20.100000000000001" customHeight="1" x14ac:dyDescent="0.15">
      <c r="A500" s="1" t="s">
        <v>17627</v>
      </c>
      <c r="B500" s="1" t="s">
        <v>17741</v>
      </c>
      <c r="C500" s="1" t="s">
        <v>17764</v>
      </c>
      <c r="D500" s="1" t="s">
        <v>78</v>
      </c>
      <c r="E500" s="1" t="s">
        <v>51</v>
      </c>
      <c r="F500" s="1" t="s">
        <v>51</v>
      </c>
      <c r="G500" s="1" t="s">
        <v>52</v>
      </c>
      <c r="H500" s="1" t="s">
        <v>121</v>
      </c>
      <c r="I500" s="1" t="s">
        <v>84</v>
      </c>
      <c r="J500" s="1" t="s">
        <v>122</v>
      </c>
      <c r="K500" s="1" t="s">
        <v>17765</v>
      </c>
      <c r="L500" s="1"/>
      <c r="M500" s="20">
        <f t="shared" si="7"/>
        <v>1</v>
      </c>
    </row>
    <row r="501" spans="1:13" ht="20.100000000000001" customHeight="1" x14ac:dyDescent="0.15">
      <c r="A501" s="1" t="s">
        <v>17627</v>
      </c>
      <c r="B501" s="1" t="s">
        <v>17741</v>
      </c>
      <c r="C501" s="1" t="s">
        <v>17766</v>
      </c>
      <c r="D501" s="1" t="s">
        <v>78</v>
      </c>
      <c r="E501" s="1" t="s">
        <v>51</v>
      </c>
      <c r="F501" s="1" t="s">
        <v>179</v>
      </c>
      <c r="G501" s="1" t="s">
        <v>82</v>
      </c>
      <c r="H501" s="1" t="s">
        <v>4727</v>
      </c>
      <c r="I501" s="1" t="s">
        <v>447</v>
      </c>
      <c r="J501" s="1" t="s">
        <v>16761</v>
      </c>
      <c r="K501" s="1" t="s">
        <v>17767</v>
      </c>
      <c r="L501" s="1"/>
      <c r="M501" s="20">
        <f t="shared" si="7"/>
        <v>0</v>
      </c>
    </row>
    <row r="502" spans="1:13" ht="20.100000000000001" customHeight="1" x14ac:dyDescent="0.15">
      <c r="A502" s="1" t="s">
        <v>17627</v>
      </c>
      <c r="B502" s="1" t="s">
        <v>17741</v>
      </c>
      <c r="C502" s="1" t="s">
        <v>17768</v>
      </c>
      <c r="D502" s="1" t="s">
        <v>78</v>
      </c>
      <c r="E502" s="1" t="s">
        <v>51</v>
      </c>
      <c r="F502" s="1" t="s">
        <v>179</v>
      </c>
      <c r="G502" s="1" t="s">
        <v>82</v>
      </c>
      <c r="H502" s="1" t="s">
        <v>4727</v>
      </c>
      <c r="I502" s="1" t="s">
        <v>447</v>
      </c>
      <c r="J502" s="1" t="s">
        <v>16761</v>
      </c>
      <c r="K502" s="1" t="s">
        <v>17769</v>
      </c>
      <c r="L502" s="1"/>
      <c r="M502" s="20">
        <f t="shared" si="7"/>
        <v>0</v>
      </c>
    </row>
    <row r="503" spans="1:13" ht="20.100000000000001" customHeight="1" x14ac:dyDescent="0.15">
      <c r="A503" s="1" t="s">
        <v>17627</v>
      </c>
      <c r="B503" s="1" t="s">
        <v>17741</v>
      </c>
      <c r="C503" s="1" t="s">
        <v>17770</v>
      </c>
      <c r="D503" s="1" t="s">
        <v>78</v>
      </c>
      <c r="E503" s="1" t="s">
        <v>51</v>
      </c>
      <c r="F503" s="1" t="s">
        <v>51</v>
      </c>
      <c r="G503" s="1" t="s">
        <v>52</v>
      </c>
      <c r="H503" s="1" t="s">
        <v>121</v>
      </c>
      <c r="I503" s="1" t="s">
        <v>84</v>
      </c>
      <c r="J503" s="1" t="s">
        <v>122</v>
      </c>
      <c r="K503" s="1" t="s">
        <v>17771</v>
      </c>
      <c r="L503" s="1"/>
      <c r="M503" s="20">
        <f t="shared" si="7"/>
        <v>1</v>
      </c>
    </row>
    <row r="504" spans="1:13" ht="20.100000000000001" customHeight="1" x14ac:dyDescent="0.15">
      <c r="A504" s="1" t="s">
        <v>17627</v>
      </c>
      <c r="B504" s="1" t="s">
        <v>17741</v>
      </c>
      <c r="C504" s="1" t="s">
        <v>17772</v>
      </c>
      <c r="D504" s="1" t="s">
        <v>78</v>
      </c>
      <c r="E504" s="1" t="s">
        <v>51</v>
      </c>
      <c r="F504" s="1" t="s">
        <v>51</v>
      </c>
      <c r="G504" s="1" t="s">
        <v>52</v>
      </c>
      <c r="H504" s="1" t="s">
        <v>121</v>
      </c>
      <c r="I504" s="1" t="s">
        <v>84</v>
      </c>
      <c r="J504" s="1" t="s">
        <v>122</v>
      </c>
      <c r="K504" s="1" t="s">
        <v>17773</v>
      </c>
      <c r="L504" s="1"/>
      <c r="M504" s="20">
        <f t="shared" si="7"/>
        <v>1</v>
      </c>
    </row>
    <row r="505" spans="1:13" ht="20.100000000000001" customHeight="1" x14ac:dyDescent="0.15">
      <c r="A505" s="1" t="s">
        <v>17627</v>
      </c>
      <c r="B505" s="1" t="s">
        <v>17741</v>
      </c>
      <c r="C505" s="1" t="s">
        <v>17774</v>
      </c>
      <c r="D505" s="1" t="s">
        <v>78</v>
      </c>
      <c r="E505" s="1" t="s">
        <v>51</v>
      </c>
      <c r="F505" s="1" t="s">
        <v>51</v>
      </c>
      <c r="G505" s="1" t="s">
        <v>52</v>
      </c>
      <c r="H505" s="1" t="s">
        <v>53</v>
      </c>
      <c r="I505" s="1" t="s">
        <v>84</v>
      </c>
      <c r="J505" s="1" t="s">
        <v>130</v>
      </c>
      <c r="K505" s="1" t="s">
        <v>17775</v>
      </c>
      <c r="L505" s="1"/>
      <c r="M505" s="20">
        <f t="shared" si="7"/>
        <v>1</v>
      </c>
    </row>
    <row r="506" spans="1:13" ht="20.100000000000001" customHeight="1" x14ac:dyDescent="0.15">
      <c r="A506" s="1" t="s">
        <v>17627</v>
      </c>
      <c r="B506" s="1" t="s">
        <v>17741</v>
      </c>
      <c r="C506" s="1" t="s">
        <v>17776</v>
      </c>
      <c r="D506" s="1" t="s">
        <v>78</v>
      </c>
      <c r="E506" s="1" t="s">
        <v>51</v>
      </c>
      <c r="F506" s="1" t="s">
        <v>51</v>
      </c>
      <c r="G506" s="1" t="s">
        <v>52</v>
      </c>
      <c r="H506" s="1" t="s">
        <v>121</v>
      </c>
      <c r="I506" s="1" t="s">
        <v>84</v>
      </c>
      <c r="J506" s="1" t="s">
        <v>122</v>
      </c>
      <c r="K506" s="1" t="s">
        <v>17777</v>
      </c>
      <c r="L506" s="1"/>
      <c r="M506" s="20">
        <f t="shared" si="7"/>
        <v>1</v>
      </c>
    </row>
    <row r="507" spans="1:13" ht="20.100000000000001" customHeight="1" x14ac:dyDescent="0.15">
      <c r="A507" s="1" t="s">
        <v>17627</v>
      </c>
      <c r="B507" s="1" t="s">
        <v>17778</v>
      </c>
      <c r="C507" s="1" t="s">
        <v>17779</v>
      </c>
      <c r="D507" s="1" t="s">
        <v>50</v>
      </c>
      <c r="E507" s="1" t="s">
        <v>51</v>
      </c>
      <c r="F507" s="1" t="s">
        <v>51</v>
      </c>
      <c r="G507" s="1" t="s">
        <v>52</v>
      </c>
      <c r="H507" s="1" t="s">
        <v>739</v>
      </c>
      <c r="I507" s="1" t="s">
        <v>54</v>
      </c>
      <c r="J507" s="1" t="s">
        <v>6858</v>
      </c>
      <c r="K507" s="1" t="s">
        <v>17780</v>
      </c>
      <c r="L507" s="1"/>
      <c r="M507" s="20">
        <f t="shared" si="7"/>
        <v>1</v>
      </c>
    </row>
    <row r="508" spans="1:13" ht="20.100000000000001" customHeight="1" x14ac:dyDescent="0.15">
      <c r="A508" s="1" t="s">
        <v>17627</v>
      </c>
      <c r="B508" s="1" t="s">
        <v>17778</v>
      </c>
      <c r="C508" s="1" t="s">
        <v>17781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739</v>
      </c>
      <c r="I508" s="1" t="s">
        <v>54</v>
      </c>
      <c r="J508" s="1" t="s">
        <v>6858</v>
      </c>
      <c r="K508" s="1" t="s">
        <v>17782</v>
      </c>
      <c r="L508" s="1"/>
      <c r="M508" s="20">
        <f t="shared" si="7"/>
        <v>1</v>
      </c>
    </row>
    <row r="509" spans="1:13" ht="20.100000000000001" customHeight="1" x14ac:dyDescent="0.15">
      <c r="A509" s="1" t="s">
        <v>17627</v>
      </c>
      <c r="B509" s="1" t="s">
        <v>17778</v>
      </c>
      <c r="C509" s="1" t="s">
        <v>17783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739</v>
      </c>
      <c r="I509" s="1" t="s">
        <v>54</v>
      </c>
      <c r="J509" s="1" t="s">
        <v>6858</v>
      </c>
      <c r="K509" s="1" t="s">
        <v>17784</v>
      </c>
      <c r="L509" s="1"/>
      <c r="M509" s="20">
        <f t="shared" si="7"/>
        <v>1</v>
      </c>
    </row>
    <row r="510" spans="1:13" ht="20.100000000000001" customHeight="1" x14ac:dyDescent="0.15">
      <c r="A510" s="1" t="s">
        <v>17627</v>
      </c>
      <c r="B510" s="1" t="s">
        <v>17778</v>
      </c>
      <c r="C510" s="1" t="s">
        <v>17785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739</v>
      </c>
      <c r="I510" s="1" t="s">
        <v>54</v>
      </c>
      <c r="J510" s="1" t="s">
        <v>6858</v>
      </c>
      <c r="K510" s="1" t="s">
        <v>17786</v>
      </c>
      <c r="L510" s="1"/>
      <c r="M510" s="20">
        <f t="shared" si="7"/>
        <v>1</v>
      </c>
    </row>
    <row r="511" spans="1:13" ht="20.100000000000001" customHeight="1" x14ac:dyDescent="0.15">
      <c r="A511" s="1" t="s">
        <v>17627</v>
      </c>
      <c r="B511" s="1" t="s">
        <v>17778</v>
      </c>
      <c r="C511" s="1" t="s">
        <v>17787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739</v>
      </c>
      <c r="I511" s="1" t="s">
        <v>54</v>
      </c>
      <c r="J511" s="1" t="s">
        <v>6858</v>
      </c>
      <c r="K511" s="1" t="s">
        <v>17788</v>
      </c>
      <c r="L511" s="1"/>
      <c r="M511" s="20">
        <f t="shared" si="7"/>
        <v>1</v>
      </c>
    </row>
    <row r="512" spans="1:13" ht="20.100000000000001" customHeight="1" x14ac:dyDescent="0.15">
      <c r="A512" s="1" t="s">
        <v>17627</v>
      </c>
      <c r="B512" s="1" t="s">
        <v>17778</v>
      </c>
      <c r="C512" s="1" t="s">
        <v>17789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739</v>
      </c>
      <c r="I512" s="1" t="s">
        <v>54</v>
      </c>
      <c r="J512" s="1" t="s">
        <v>6858</v>
      </c>
      <c r="K512" s="1" t="s">
        <v>17790</v>
      </c>
      <c r="L512" s="1"/>
      <c r="M512" s="20">
        <f t="shared" si="7"/>
        <v>1</v>
      </c>
    </row>
    <row r="513" spans="1:13" ht="20.100000000000001" customHeight="1" x14ac:dyDescent="0.15">
      <c r="A513" s="1" t="s">
        <v>17627</v>
      </c>
      <c r="B513" s="1" t="s">
        <v>17778</v>
      </c>
      <c r="C513" s="1" t="s">
        <v>17791</v>
      </c>
      <c r="D513" s="1" t="s">
        <v>78</v>
      </c>
      <c r="E513" s="1" t="s">
        <v>51</v>
      </c>
      <c r="F513" s="1" t="s">
        <v>51</v>
      </c>
      <c r="G513" s="1" t="s">
        <v>52</v>
      </c>
      <c r="H513" s="1" t="s">
        <v>739</v>
      </c>
      <c r="I513" s="1" t="s">
        <v>54</v>
      </c>
      <c r="J513" s="1" t="s">
        <v>6858</v>
      </c>
      <c r="K513" s="1" t="s">
        <v>17792</v>
      </c>
      <c r="L513" s="1"/>
      <c r="M513" s="20">
        <f t="shared" si="7"/>
        <v>1</v>
      </c>
    </row>
    <row r="514" spans="1:13" ht="20.100000000000001" customHeight="1" x14ac:dyDescent="0.15">
      <c r="A514" s="1" t="s">
        <v>17627</v>
      </c>
      <c r="B514" s="1" t="s">
        <v>17778</v>
      </c>
      <c r="C514" s="1" t="s">
        <v>17793</v>
      </c>
      <c r="D514" s="1" t="s">
        <v>78</v>
      </c>
      <c r="E514" s="1" t="s">
        <v>51</v>
      </c>
      <c r="F514" s="1" t="s">
        <v>51</v>
      </c>
      <c r="G514" s="1" t="s">
        <v>52</v>
      </c>
      <c r="H514" s="1" t="s">
        <v>739</v>
      </c>
      <c r="I514" s="1" t="s">
        <v>54</v>
      </c>
      <c r="J514" s="1" t="s">
        <v>6858</v>
      </c>
      <c r="K514" s="1" t="s">
        <v>17794</v>
      </c>
      <c r="L514" s="1"/>
      <c r="M514" s="20">
        <f t="shared" si="7"/>
        <v>1</v>
      </c>
    </row>
    <row r="515" spans="1:13" ht="20.100000000000001" customHeight="1" x14ac:dyDescent="0.15">
      <c r="A515" s="1" t="s">
        <v>17627</v>
      </c>
      <c r="B515" s="1" t="s">
        <v>17778</v>
      </c>
      <c r="C515" s="1" t="s">
        <v>17795</v>
      </c>
      <c r="D515" s="1" t="s">
        <v>78</v>
      </c>
      <c r="E515" s="1" t="s">
        <v>51</v>
      </c>
      <c r="F515" s="1" t="s">
        <v>51</v>
      </c>
      <c r="G515" s="1" t="s">
        <v>52</v>
      </c>
      <c r="H515" s="1" t="s">
        <v>739</v>
      </c>
      <c r="I515" s="1" t="s">
        <v>54</v>
      </c>
      <c r="J515" s="1" t="s">
        <v>6858</v>
      </c>
      <c r="K515" s="1" t="s">
        <v>17796</v>
      </c>
      <c r="L515" s="1"/>
      <c r="M515" s="20">
        <f t="shared" si="7"/>
        <v>1</v>
      </c>
    </row>
    <row r="516" spans="1:13" ht="20.100000000000001" customHeight="1" x14ac:dyDescent="0.15">
      <c r="A516" s="1" t="s">
        <v>17627</v>
      </c>
      <c r="B516" s="1" t="s">
        <v>17778</v>
      </c>
      <c r="C516" s="1" t="s">
        <v>17797</v>
      </c>
      <c r="D516" s="1" t="s">
        <v>78</v>
      </c>
      <c r="E516" s="1" t="s">
        <v>51</v>
      </c>
      <c r="F516" s="1" t="s">
        <v>81</v>
      </c>
      <c r="G516" s="1" t="s">
        <v>82</v>
      </c>
      <c r="H516" s="1" t="s">
        <v>2140</v>
      </c>
      <c r="I516" s="1" t="s">
        <v>447</v>
      </c>
      <c r="J516" s="1" t="s">
        <v>17033</v>
      </c>
      <c r="K516" s="1" t="s">
        <v>17798</v>
      </c>
      <c r="L516" s="1"/>
      <c r="M516" s="20">
        <f t="shared" si="7"/>
        <v>0</v>
      </c>
    </row>
    <row r="517" spans="1:13" ht="20.100000000000001" customHeight="1" x14ac:dyDescent="0.15">
      <c r="A517" s="1" t="s">
        <v>17627</v>
      </c>
      <c r="B517" s="1" t="s">
        <v>17778</v>
      </c>
      <c r="C517" s="1" t="s">
        <v>17799</v>
      </c>
      <c r="D517" s="1" t="s">
        <v>78</v>
      </c>
      <c r="E517" s="1" t="s">
        <v>51</v>
      </c>
      <c r="F517" s="1" t="s">
        <v>26831</v>
      </c>
      <c r="G517" s="1" t="s">
        <v>82</v>
      </c>
      <c r="H517" s="1" t="s">
        <v>2140</v>
      </c>
      <c r="I517" s="1" t="s">
        <v>447</v>
      </c>
      <c r="J517" s="1" t="s">
        <v>17033</v>
      </c>
      <c r="K517" s="1" t="s">
        <v>17800</v>
      </c>
      <c r="L517" s="1"/>
      <c r="M517" s="20">
        <f t="shared" si="7"/>
        <v>0</v>
      </c>
    </row>
    <row r="518" spans="1:13" ht="20.100000000000001" customHeight="1" x14ac:dyDescent="0.15">
      <c r="A518" s="1" t="s">
        <v>17627</v>
      </c>
      <c r="B518" s="1" t="s">
        <v>17778</v>
      </c>
      <c r="C518" s="1" t="s">
        <v>17801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739</v>
      </c>
      <c r="I518" s="1" t="s">
        <v>54</v>
      </c>
      <c r="J518" s="1" t="s">
        <v>6858</v>
      </c>
      <c r="K518" s="1" t="s">
        <v>17802</v>
      </c>
      <c r="L518" s="1"/>
      <c r="M518" s="20">
        <f t="shared" si="7"/>
        <v>1</v>
      </c>
    </row>
    <row r="519" spans="1:13" ht="20.100000000000001" customHeight="1" x14ac:dyDescent="0.15">
      <c r="A519" s="1" t="s">
        <v>17627</v>
      </c>
      <c r="B519" s="1" t="s">
        <v>17778</v>
      </c>
      <c r="C519" s="1" t="s">
        <v>17803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739</v>
      </c>
      <c r="I519" s="1" t="s">
        <v>54</v>
      </c>
      <c r="J519" s="1" t="s">
        <v>6858</v>
      </c>
      <c r="K519" s="1" t="s">
        <v>17804</v>
      </c>
      <c r="L519" s="1"/>
      <c r="M519" s="20">
        <f t="shared" si="7"/>
        <v>1</v>
      </c>
    </row>
    <row r="520" spans="1:13" ht="20.100000000000001" customHeight="1" x14ac:dyDescent="0.15">
      <c r="A520" s="1" t="s">
        <v>17627</v>
      </c>
      <c r="B520" s="1" t="s">
        <v>17778</v>
      </c>
      <c r="C520" s="1" t="s">
        <v>17805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739</v>
      </c>
      <c r="I520" s="1" t="s">
        <v>54</v>
      </c>
      <c r="J520" s="1" t="s">
        <v>6858</v>
      </c>
      <c r="K520" s="1" t="s">
        <v>17806</v>
      </c>
      <c r="L520" s="1"/>
      <c r="M520" s="20">
        <f t="shared" ref="M520:M583" si="8">IF(F520="○",1,0)</f>
        <v>1</v>
      </c>
    </row>
    <row r="521" spans="1:13" ht="20.100000000000001" customHeight="1" x14ac:dyDescent="0.15">
      <c r="A521" s="1" t="s">
        <v>17627</v>
      </c>
      <c r="B521" s="1" t="s">
        <v>17778</v>
      </c>
      <c r="C521" s="1" t="s">
        <v>17807</v>
      </c>
      <c r="D521" s="1" t="s">
        <v>78</v>
      </c>
      <c r="E521" s="1" t="s">
        <v>51</v>
      </c>
      <c r="F521" s="1" t="s">
        <v>51</v>
      </c>
      <c r="G521" s="1" t="s">
        <v>52</v>
      </c>
      <c r="H521" s="1" t="s">
        <v>121</v>
      </c>
      <c r="I521" s="1" t="s">
        <v>84</v>
      </c>
      <c r="J521" s="1" t="s">
        <v>122</v>
      </c>
      <c r="K521" s="1" t="s">
        <v>17808</v>
      </c>
      <c r="L521" s="1"/>
      <c r="M521" s="20">
        <f t="shared" si="8"/>
        <v>1</v>
      </c>
    </row>
    <row r="522" spans="1:13" ht="20.100000000000001" customHeight="1" x14ac:dyDescent="0.15">
      <c r="A522" s="1" t="s">
        <v>17627</v>
      </c>
      <c r="B522" s="1" t="s">
        <v>17778</v>
      </c>
      <c r="C522" s="1" t="s">
        <v>17809</v>
      </c>
      <c r="D522" s="1" t="s">
        <v>78</v>
      </c>
      <c r="E522" s="1" t="s">
        <v>51</v>
      </c>
      <c r="F522" s="1" t="s">
        <v>179</v>
      </c>
      <c r="G522" s="1" t="s">
        <v>82</v>
      </c>
      <c r="H522" s="1" t="s">
        <v>1151</v>
      </c>
      <c r="I522" s="1" t="s">
        <v>84</v>
      </c>
      <c r="J522" s="1" t="s">
        <v>7809</v>
      </c>
      <c r="K522" s="1" t="s">
        <v>17810</v>
      </c>
      <c r="L522" s="1"/>
      <c r="M522" s="20">
        <f t="shared" si="8"/>
        <v>0</v>
      </c>
    </row>
    <row r="523" spans="1:13" ht="20.100000000000001" customHeight="1" x14ac:dyDescent="0.15">
      <c r="A523" s="1" t="s">
        <v>17627</v>
      </c>
      <c r="B523" s="1" t="s">
        <v>17778</v>
      </c>
      <c r="C523" s="1" t="s">
        <v>17811</v>
      </c>
      <c r="D523" s="1" t="s">
        <v>78</v>
      </c>
      <c r="E523" s="1" t="s">
        <v>51</v>
      </c>
      <c r="F523" s="1" t="s">
        <v>51</v>
      </c>
      <c r="G523" s="1" t="s">
        <v>52</v>
      </c>
      <c r="H523" s="1" t="s">
        <v>739</v>
      </c>
      <c r="I523" s="1" t="s">
        <v>54</v>
      </c>
      <c r="J523" s="1" t="s">
        <v>6858</v>
      </c>
      <c r="K523" s="1" t="s">
        <v>17812</v>
      </c>
      <c r="L523" s="1"/>
      <c r="M523" s="20">
        <f t="shared" si="8"/>
        <v>1</v>
      </c>
    </row>
    <row r="524" spans="1:13" ht="20.100000000000001" customHeight="1" x14ac:dyDescent="0.15">
      <c r="A524" s="1" t="s">
        <v>17627</v>
      </c>
      <c r="B524" s="1" t="s">
        <v>17778</v>
      </c>
      <c r="C524" s="1" t="s">
        <v>17813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739</v>
      </c>
      <c r="I524" s="1" t="s">
        <v>54</v>
      </c>
      <c r="J524" s="1" t="s">
        <v>6858</v>
      </c>
      <c r="K524" s="1" t="s">
        <v>17814</v>
      </c>
      <c r="L524" s="1"/>
      <c r="M524" s="20">
        <f t="shared" si="8"/>
        <v>1</v>
      </c>
    </row>
    <row r="525" spans="1:13" ht="20.100000000000001" customHeight="1" x14ac:dyDescent="0.15">
      <c r="A525" s="1" t="s">
        <v>17627</v>
      </c>
      <c r="B525" s="1" t="s">
        <v>17778</v>
      </c>
      <c r="C525" s="1" t="s">
        <v>17815</v>
      </c>
      <c r="D525" s="1" t="s">
        <v>78</v>
      </c>
      <c r="E525" s="1" t="s">
        <v>51</v>
      </c>
      <c r="F525" s="1" t="s">
        <v>51</v>
      </c>
      <c r="G525" s="1" t="s">
        <v>52</v>
      </c>
      <c r="H525" s="1" t="s">
        <v>739</v>
      </c>
      <c r="I525" s="1" t="s">
        <v>54</v>
      </c>
      <c r="J525" s="1" t="s">
        <v>6858</v>
      </c>
      <c r="K525" s="1" t="s">
        <v>17816</v>
      </c>
      <c r="L525" s="1"/>
      <c r="M525" s="20">
        <f t="shared" si="8"/>
        <v>1</v>
      </c>
    </row>
    <row r="526" spans="1:13" ht="20.100000000000001" customHeight="1" x14ac:dyDescent="0.15">
      <c r="A526" s="1" t="s">
        <v>17627</v>
      </c>
      <c r="B526" s="1" t="s">
        <v>17817</v>
      </c>
      <c r="C526" s="1" t="s">
        <v>17818</v>
      </c>
      <c r="D526" s="1" t="s">
        <v>50</v>
      </c>
      <c r="E526" s="1" t="s">
        <v>51</v>
      </c>
      <c r="F526" s="1" t="s">
        <v>51</v>
      </c>
      <c r="G526" s="1" t="s">
        <v>52</v>
      </c>
      <c r="H526" s="1" t="s">
        <v>53</v>
      </c>
      <c r="I526" s="1" t="s">
        <v>84</v>
      </c>
      <c r="J526" s="1" t="s">
        <v>130</v>
      </c>
      <c r="K526" s="1" t="s">
        <v>17819</v>
      </c>
      <c r="L526" s="1"/>
      <c r="M526" s="20">
        <f t="shared" si="8"/>
        <v>1</v>
      </c>
    </row>
    <row r="527" spans="1:13" ht="20.100000000000001" customHeight="1" x14ac:dyDescent="0.15">
      <c r="A527" s="1" t="s">
        <v>17627</v>
      </c>
      <c r="B527" s="1" t="s">
        <v>17817</v>
      </c>
      <c r="C527" s="1" t="s">
        <v>17820</v>
      </c>
      <c r="D527" s="1" t="s">
        <v>50</v>
      </c>
      <c r="E527" s="1" t="s">
        <v>51</v>
      </c>
      <c r="F527" s="1" t="s">
        <v>51</v>
      </c>
      <c r="G527" s="1" t="s">
        <v>52</v>
      </c>
      <c r="H527" s="1" t="s">
        <v>53</v>
      </c>
      <c r="I527" s="1" t="s">
        <v>84</v>
      </c>
      <c r="J527" s="1" t="s">
        <v>130</v>
      </c>
      <c r="K527" s="1" t="s">
        <v>17821</v>
      </c>
      <c r="L527" s="1"/>
      <c r="M527" s="20">
        <f t="shared" si="8"/>
        <v>1</v>
      </c>
    </row>
    <row r="528" spans="1:13" ht="20.100000000000001" customHeight="1" x14ac:dyDescent="0.15">
      <c r="A528" s="1" t="s">
        <v>17627</v>
      </c>
      <c r="B528" s="1" t="s">
        <v>17817</v>
      </c>
      <c r="C528" s="1" t="s">
        <v>17822</v>
      </c>
      <c r="D528" s="1" t="s">
        <v>50</v>
      </c>
      <c r="E528" s="1" t="s">
        <v>51</v>
      </c>
      <c r="F528" s="1" t="s">
        <v>51</v>
      </c>
      <c r="G528" s="1" t="s">
        <v>52</v>
      </c>
      <c r="H528" s="1" t="s">
        <v>53</v>
      </c>
      <c r="I528" s="1" t="s">
        <v>84</v>
      </c>
      <c r="J528" s="1" t="s">
        <v>130</v>
      </c>
      <c r="K528" s="1" t="s">
        <v>17823</v>
      </c>
      <c r="L528" s="1"/>
      <c r="M528" s="20">
        <f t="shared" si="8"/>
        <v>1</v>
      </c>
    </row>
    <row r="529" spans="1:13" ht="20.100000000000001" customHeight="1" x14ac:dyDescent="0.15">
      <c r="A529" s="1" t="s">
        <v>17627</v>
      </c>
      <c r="B529" s="1" t="s">
        <v>17817</v>
      </c>
      <c r="C529" s="1" t="s">
        <v>17824</v>
      </c>
      <c r="D529" s="1" t="s">
        <v>50</v>
      </c>
      <c r="E529" s="1" t="s">
        <v>51</v>
      </c>
      <c r="F529" s="1" t="s">
        <v>51</v>
      </c>
      <c r="G529" s="1" t="s">
        <v>52</v>
      </c>
      <c r="H529" s="1" t="s">
        <v>53</v>
      </c>
      <c r="I529" s="1" t="s">
        <v>84</v>
      </c>
      <c r="J529" s="1" t="s">
        <v>130</v>
      </c>
      <c r="K529" s="1" t="s">
        <v>17825</v>
      </c>
      <c r="L529" s="1"/>
      <c r="M529" s="20">
        <f t="shared" si="8"/>
        <v>1</v>
      </c>
    </row>
    <row r="530" spans="1:13" ht="20.100000000000001" customHeight="1" x14ac:dyDescent="0.15">
      <c r="A530" s="1" t="s">
        <v>17627</v>
      </c>
      <c r="B530" s="1" t="s">
        <v>17817</v>
      </c>
      <c r="C530" s="1" t="s">
        <v>17826</v>
      </c>
      <c r="D530" s="1" t="s">
        <v>50</v>
      </c>
      <c r="E530" s="1" t="s">
        <v>51</v>
      </c>
      <c r="F530" s="1" t="s">
        <v>51</v>
      </c>
      <c r="G530" s="1" t="s">
        <v>52</v>
      </c>
      <c r="H530" s="1" t="s">
        <v>53</v>
      </c>
      <c r="I530" s="1" t="s">
        <v>84</v>
      </c>
      <c r="J530" s="1" t="s">
        <v>130</v>
      </c>
      <c r="K530" s="1" t="s">
        <v>17827</v>
      </c>
      <c r="L530" s="1"/>
      <c r="M530" s="20">
        <f t="shared" si="8"/>
        <v>1</v>
      </c>
    </row>
    <row r="531" spans="1:13" ht="20.100000000000001" customHeight="1" x14ac:dyDescent="0.15">
      <c r="A531" s="1" t="s">
        <v>17627</v>
      </c>
      <c r="B531" s="1" t="s">
        <v>17817</v>
      </c>
      <c r="C531" s="1" t="s">
        <v>17828</v>
      </c>
      <c r="D531" s="1" t="s">
        <v>50</v>
      </c>
      <c r="E531" s="1" t="s">
        <v>51</v>
      </c>
      <c r="F531" s="1" t="s">
        <v>51</v>
      </c>
      <c r="G531" s="1" t="s">
        <v>52</v>
      </c>
      <c r="H531" s="1" t="s">
        <v>53</v>
      </c>
      <c r="I531" s="1" t="s">
        <v>84</v>
      </c>
      <c r="J531" s="1" t="s">
        <v>130</v>
      </c>
      <c r="K531" s="1" t="s">
        <v>17829</v>
      </c>
      <c r="L531" s="1"/>
      <c r="M531" s="20">
        <f t="shared" si="8"/>
        <v>1</v>
      </c>
    </row>
    <row r="532" spans="1:13" ht="20.100000000000001" customHeight="1" x14ac:dyDescent="0.15">
      <c r="A532" s="1" t="s">
        <v>17627</v>
      </c>
      <c r="B532" s="1" t="s">
        <v>17817</v>
      </c>
      <c r="C532" s="1" t="s">
        <v>17830</v>
      </c>
      <c r="D532" s="1" t="s">
        <v>78</v>
      </c>
      <c r="E532" s="1" t="s">
        <v>51</v>
      </c>
      <c r="F532" s="1" t="s">
        <v>51</v>
      </c>
      <c r="G532" s="1" t="s">
        <v>52</v>
      </c>
      <c r="H532" s="1" t="s">
        <v>53</v>
      </c>
      <c r="I532" s="1" t="s">
        <v>84</v>
      </c>
      <c r="J532" s="1" t="s">
        <v>130</v>
      </c>
      <c r="K532" s="1" t="s">
        <v>17831</v>
      </c>
      <c r="L532" s="1"/>
      <c r="M532" s="20">
        <f t="shared" si="8"/>
        <v>1</v>
      </c>
    </row>
    <row r="533" spans="1:13" ht="20.100000000000001" customHeight="1" x14ac:dyDescent="0.15">
      <c r="A533" s="1" t="s">
        <v>17627</v>
      </c>
      <c r="B533" s="1" t="s">
        <v>17817</v>
      </c>
      <c r="C533" s="1" t="s">
        <v>17832</v>
      </c>
      <c r="D533" s="1" t="s">
        <v>78</v>
      </c>
      <c r="E533" s="1" t="s">
        <v>51</v>
      </c>
      <c r="F533" s="1" t="s">
        <v>51</v>
      </c>
      <c r="G533" s="1" t="s">
        <v>52</v>
      </c>
      <c r="H533" s="1" t="s">
        <v>53</v>
      </c>
      <c r="I533" s="1" t="s">
        <v>84</v>
      </c>
      <c r="J533" s="1" t="s">
        <v>130</v>
      </c>
      <c r="K533" s="1" t="s">
        <v>17833</v>
      </c>
      <c r="L533" s="1"/>
      <c r="M533" s="20">
        <f t="shared" si="8"/>
        <v>1</v>
      </c>
    </row>
    <row r="534" spans="1:13" ht="20.100000000000001" customHeight="1" x14ac:dyDescent="0.15">
      <c r="A534" s="1" t="s">
        <v>17627</v>
      </c>
      <c r="B534" s="1" t="s">
        <v>17817</v>
      </c>
      <c r="C534" s="1" t="s">
        <v>17834</v>
      </c>
      <c r="D534" s="1" t="s">
        <v>78</v>
      </c>
      <c r="E534" s="1" t="s">
        <v>51</v>
      </c>
      <c r="F534" s="1" t="s">
        <v>51</v>
      </c>
      <c r="G534" s="1" t="s">
        <v>52</v>
      </c>
      <c r="H534" s="1" t="s">
        <v>53</v>
      </c>
      <c r="I534" s="1" t="s">
        <v>84</v>
      </c>
      <c r="J534" s="1" t="s">
        <v>130</v>
      </c>
      <c r="K534" s="1" t="s">
        <v>17835</v>
      </c>
      <c r="L534" s="1"/>
      <c r="M534" s="20">
        <f t="shared" si="8"/>
        <v>1</v>
      </c>
    </row>
    <row r="535" spans="1:13" ht="20.100000000000001" customHeight="1" x14ac:dyDescent="0.15">
      <c r="A535" s="1" t="s">
        <v>17627</v>
      </c>
      <c r="B535" s="1" t="s">
        <v>17836</v>
      </c>
      <c r="C535" s="1" t="s">
        <v>17837</v>
      </c>
      <c r="D535" s="1" t="s">
        <v>50</v>
      </c>
      <c r="E535" s="1" t="s">
        <v>51</v>
      </c>
      <c r="F535" s="1" t="s">
        <v>51</v>
      </c>
      <c r="G535" s="1" t="s">
        <v>52</v>
      </c>
      <c r="H535" s="1" t="s">
        <v>53</v>
      </c>
      <c r="I535" s="1" t="s">
        <v>84</v>
      </c>
      <c r="J535" s="1" t="s">
        <v>130</v>
      </c>
      <c r="K535" s="1" t="s">
        <v>17838</v>
      </c>
      <c r="L535" s="1"/>
      <c r="M535" s="20">
        <f t="shared" si="8"/>
        <v>1</v>
      </c>
    </row>
    <row r="536" spans="1:13" ht="20.100000000000001" customHeight="1" x14ac:dyDescent="0.15">
      <c r="A536" s="1" t="s">
        <v>17627</v>
      </c>
      <c r="B536" s="1" t="s">
        <v>17836</v>
      </c>
      <c r="C536" s="1" t="s">
        <v>17839</v>
      </c>
      <c r="D536" s="1" t="s">
        <v>50</v>
      </c>
      <c r="E536" s="1" t="s">
        <v>51</v>
      </c>
      <c r="F536" s="1" t="s">
        <v>51</v>
      </c>
      <c r="G536" s="1" t="s">
        <v>52</v>
      </c>
      <c r="H536" s="1" t="s">
        <v>53</v>
      </c>
      <c r="I536" s="1" t="s">
        <v>84</v>
      </c>
      <c r="J536" s="1" t="s">
        <v>130</v>
      </c>
      <c r="K536" s="1" t="s">
        <v>17840</v>
      </c>
      <c r="L536" s="1"/>
      <c r="M536" s="20">
        <f t="shared" si="8"/>
        <v>1</v>
      </c>
    </row>
    <row r="537" spans="1:13" ht="20.100000000000001" customHeight="1" x14ac:dyDescent="0.15">
      <c r="A537" s="1" t="s">
        <v>17627</v>
      </c>
      <c r="B537" s="1" t="s">
        <v>17836</v>
      </c>
      <c r="C537" s="1" t="s">
        <v>17841</v>
      </c>
      <c r="D537" s="1" t="s">
        <v>78</v>
      </c>
      <c r="E537" s="1" t="s">
        <v>51</v>
      </c>
      <c r="F537" s="1" t="s">
        <v>51</v>
      </c>
      <c r="G537" s="1" t="s">
        <v>52</v>
      </c>
      <c r="H537" s="1" t="s">
        <v>53</v>
      </c>
      <c r="I537" s="1" t="s">
        <v>84</v>
      </c>
      <c r="J537" s="1" t="s">
        <v>130</v>
      </c>
      <c r="K537" s="1" t="s">
        <v>17842</v>
      </c>
      <c r="L537" s="1"/>
      <c r="M537" s="20">
        <f t="shared" si="8"/>
        <v>1</v>
      </c>
    </row>
    <row r="538" spans="1:13" ht="20.100000000000001" customHeight="1" x14ac:dyDescent="0.15">
      <c r="A538" s="1" t="s">
        <v>17627</v>
      </c>
      <c r="B538" s="1" t="s">
        <v>17836</v>
      </c>
      <c r="C538" s="1" t="s">
        <v>17843</v>
      </c>
      <c r="D538" s="1" t="s">
        <v>78</v>
      </c>
      <c r="E538" s="1" t="s">
        <v>51</v>
      </c>
      <c r="F538" s="1" t="s">
        <v>51</v>
      </c>
      <c r="G538" s="1" t="s">
        <v>52</v>
      </c>
      <c r="H538" s="1" t="s">
        <v>121</v>
      </c>
      <c r="I538" s="1" t="s">
        <v>84</v>
      </c>
      <c r="J538" s="1" t="s">
        <v>122</v>
      </c>
      <c r="K538" s="1" t="s">
        <v>17844</v>
      </c>
      <c r="L538" s="1"/>
      <c r="M538" s="20">
        <f t="shared" si="8"/>
        <v>1</v>
      </c>
    </row>
    <row r="539" spans="1:13" ht="20.100000000000001" customHeight="1" x14ac:dyDescent="0.15">
      <c r="A539" s="1" t="s">
        <v>17627</v>
      </c>
      <c r="B539" s="1" t="s">
        <v>17836</v>
      </c>
      <c r="C539" s="1" t="s">
        <v>17845</v>
      </c>
      <c r="D539" s="1" t="s">
        <v>78</v>
      </c>
      <c r="E539" s="1" t="s">
        <v>51</v>
      </c>
      <c r="F539" s="1" t="s">
        <v>51</v>
      </c>
      <c r="G539" s="1" t="s">
        <v>52</v>
      </c>
      <c r="H539" s="1" t="s">
        <v>53</v>
      </c>
      <c r="I539" s="1" t="s">
        <v>84</v>
      </c>
      <c r="J539" s="1" t="s">
        <v>130</v>
      </c>
      <c r="K539" s="1" t="s">
        <v>17846</v>
      </c>
      <c r="L539" s="1"/>
      <c r="M539" s="20">
        <f t="shared" si="8"/>
        <v>1</v>
      </c>
    </row>
    <row r="540" spans="1:13" ht="20.100000000000001" customHeight="1" x14ac:dyDescent="0.15">
      <c r="A540" s="1" t="s">
        <v>17627</v>
      </c>
      <c r="B540" s="1" t="s">
        <v>5105</v>
      </c>
      <c r="C540" s="1" t="s">
        <v>17847</v>
      </c>
      <c r="D540" s="1" t="s">
        <v>50</v>
      </c>
      <c r="E540" s="1" t="s">
        <v>51</v>
      </c>
      <c r="F540" s="1" t="s">
        <v>51</v>
      </c>
      <c r="G540" s="1" t="s">
        <v>52</v>
      </c>
      <c r="H540" s="1" t="s">
        <v>53</v>
      </c>
      <c r="I540" s="1" t="s">
        <v>84</v>
      </c>
      <c r="J540" s="1" t="s">
        <v>130</v>
      </c>
      <c r="K540" s="1" t="s">
        <v>17848</v>
      </c>
      <c r="L540" s="1"/>
      <c r="M540" s="20">
        <f t="shared" si="8"/>
        <v>1</v>
      </c>
    </row>
    <row r="541" spans="1:13" ht="20.100000000000001" customHeight="1" x14ac:dyDescent="0.15">
      <c r="A541" s="1" t="s">
        <v>17627</v>
      </c>
      <c r="B541" s="1" t="s">
        <v>5105</v>
      </c>
      <c r="C541" s="1" t="s">
        <v>17849</v>
      </c>
      <c r="D541" s="1" t="s">
        <v>50</v>
      </c>
      <c r="E541" s="1" t="s">
        <v>51</v>
      </c>
      <c r="F541" s="1" t="s">
        <v>51</v>
      </c>
      <c r="G541" s="1" t="s">
        <v>52</v>
      </c>
      <c r="H541" s="1" t="s">
        <v>53</v>
      </c>
      <c r="I541" s="1" t="s">
        <v>84</v>
      </c>
      <c r="J541" s="1" t="s">
        <v>130</v>
      </c>
      <c r="K541" s="1" t="s">
        <v>17850</v>
      </c>
      <c r="L541" s="1"/>
      <c r="M541" s="20">
        <f t="shared" si="8"/>
        <v>1</v>
      </c>
    </row>
    <row r="542" spans="1:13" ht="20.100000000000001" customHeight="1" x14ac:dyDescent="0.15">
      <c r="A542" s="1" t="s">
        <v>17627</v>
      </c>
      <c r="B542" s="1" t="s">
        <v>5105</v>
      </c>
      <c r="C542" s="1" t="s">
        <v>17851</v>
      </c>
      <c r="D542" s="1" t="s">
        <v>50</v>
      </c>
      <c r="E542" s="1" t="s">
        <v>51</v>
      </c>
      <c r="F542" s="1" t="s">
        <v>51</v>
      </c>
      <c r="G542" s="1" t="s">
        <v>52</v>
      </c>
      <c r="H542" s="1" t="s">
        <v>53</v>
      </c>
      <c r="I542" s="1" t="s">
        <v>84</v>
      </c>
      <c r="J542" s="1" t="s">
        <v>130</v>
      </c>
      <c r="K542" s="1" t="s">
        <v>17852</v>
      </c>
      <c r="L542" s="1"/>
      <c r="M542" s="20">
        <f t="shared" si="8"/>
        <v>1</v>
      </c>
    </row>
    <row r="543" spans="1:13" ht="20.100000000000001" customHeight="1" x14ac:dyDescent="0.15">
      <c r="A543" s="1" t="s">
        <v>17627</v>
      </c>
      <c r="B543" s="1" t="s">
        <v>5105</v>
      </c>
      <c r="C543" s="1" t="s">
        <v>17853</v>
      </c>
      <c r="D543" s="1" t="s">
        <v>78</v>
      </c>
      <c r="E543" s="1" t="s">
        <v>51</v>
      </c>
      <c r="F543" s="1" t="s">
        <v>51</v>
      </c>
      <c r="G543" s="1" t="s">
        <v>52</v>
      </c>
      <c r="H543" s="1" t="s">
        <v>53</v>
      </c>
      <c r="I543" s="1" t="s">
        <v>84</v>
      </c>
      <c r="J543" s="1" t="s">
        <v>130</v>
      </c>
      <c r="K543" s="1" t="s">
        <v>17854</v>
      </c>
      <c r="L543" s="1"/>
      <c r="M543" s="20">
        <f t="shared" si="8"/>
        <v>1</v>
      </c>
    </row>
    <row r="544" spans="1:13" ht="20.100000000000001" customHeight="1" x14ac:dyDescent="0.15">
      <c r="A544" s="1" t="s">
        <v>17627</v>
      </c>
      <c r="B544" s="1" t="s">
        <v>5105</v>
      </c>
      <c r="C544" s="1" t="s">
        <v>17855</v>
      </c>
      <c r="D544" s="1" t="s">
        <v>78</v>
      </c>
      <c r="E544" s="1" t="s">
        <v>51</v>
      </c>
      <c r="F544" s="1" t="s">
        <v>26831</v>
      </c>
      <c r="G544" s="1" t="s">
        <v>82</v>
      </c>
      <c r="H544" s="1" t="s">
        <v>1151</v>
      </c>
      <c r="I544" s="1" t="s">
        <v>84</v>
      </c>
      <c r="J544" s="1" t="s">
        <v>7809</v>
      </c>
      <c r="K544" s="1" t="s">
        <v>17856</v>
      </c>
      <c r="L544" s="1"/>
      <c r="M544" s="20">
        <f t="shared" si="8"/>
        <v>0</v>
      </c>
    </row>
    <row r="545" spans="1:13" ht="20.100000000000001" customHeight="1" x14ac:dyDescent="0.15">
      <c r="A545" s="1" t="s">
        <v>17627</v>
      </c>
      <c r="B545" s="1" t="s">
        <v>5105</v>
      </c>
      <c r="C545" s="1" t="s">
        <v>17857</v>
      </c>
      <c r="D545" s="1" t="s">
        <v>78</v>
      </c>
      <c r="E545" s="1" t="s">
        <v>51</v>
      </c>
      <c r="F545" s="1" t="s">
        <v>51</v>
      </c>
      <c r="G545" s="1" t="s">
        <v>52</v>
      </c>
      <c r="H545" s="1" t="s">
        <v>53</v>
      </c>
      <c r="I545" s="1" t="s">
        <v>84</v>
      </c>
      <c r="J545" s="1" t="s">
        <v>130</v>
      </c>
      <c r="K545" s="1" t="s">
        <v>17858</v>
      </c>
      <c r="L545" s="1"/>
      <c r="M545" s="20">
        <f t="shared" si="8"/>
        <v>1</v>
      </c>
    </row>
    <row r="546" spans="1:13" ht="20.100000000000001" customHeight="1" x14ac:dyDescent="0.15">
      <c r="A546" s="1" t="s">
        <v>17627</v>
      </c>
      <c r="B546" s="1" t="s">
        <v>5105</v>
      </c>
      <c r="C546" s="1" t="s">
        <v>17859</v>
      </c>
      <c r="D546" s="1" t="s">
        <v>78</v>
      </c>
      <c r="E546" s="1" t="s">
        <v>51</v>
      </c>
      <c r="F546" s="1" t="s">
        <v>51</v>
      </c>
      <c r="G546" s="1" t="s">
        <v>52</v>
      </c>
      <c r="H546" s="1" t="s">
        <v>53</v>
      </c>
      <c r="I546" s="1" t="s">
        <v>84</v>
      </c>
      <c r="J546" s="1" t="s">
        <v>130</v>
      </c>
      <c r="K546" s="1" t="s">
        <v>17860</v>
      </c>
      <c r="L546" s="1"/>
      <c r="M546" s="20">
        <f t="shared" si="8"/>
        <v>1</v>
      </c>
    </row>
    <row r="547" spans="1:13" ht="20.100000000000001" customHeight="1" x14ac:dyDescent="0.15">
      <c r="A547" s="1" t="s">
        <v>17627</v>
      </c>
      <c r="B547" s="1" t="s">
        <v>17861</v>
      </c>
      <c r="C547" s="1" t="s">
        <v>17862</v>
      </c>
      <c r="D547" s="1" t="s">
        <v>50</v>
      </c>
      <c r="E547" s="1" t="s">
        <v>51</v>
      </c>
      <c r="F547" s="1" t="s">
        <v>51</v>
      </c>
      <c r="G547" s="1" t="s">
        <v>52</v>
      </c>
      <c r="H547" s="1" t="s">
        <v>739</v>
      </c>
      <c r="I547" s="1" t="s">
        <v>54</v>
      </c>
      <c r="J547" s="1" t="s">
        <v>6858</v>
      </c>
      <c r="K547" s="1" t="s">
        <v>17863</v>
      </c>
      <c r="L547" s="1"/>
      <c r="M547" s="20">
        <f t="shared" si="8"/>
        <v>1</v>
      </c>
    </row>
    <row r="548" spans="1:13" ht="20.100000000000001" customHeight="1" x14ac:dyDescent="0.15">
      <c r="A548" s="1" t="s">
        <v>17627</v>
      </c>
      <c r="B548" s="1" t="s">
        <v>17861</v>
      </c>
      <c r="C548" s="1" t="s">
        <v>17864</v>
      </c>
      <c r="D548" s="1" t="s">
        <v>50</v>
      </c>
      <c r="E548" s="1" t="s">
        <v>51</v>
      </c>
      <c r="F548" s="1" t="s">
        <v>51</v>
      </c>
      <c r="G548" s="1" t="s">
        <v>52</v>
      </c>
      <c r="H548" s="1" t="s">
        <v>739</v>
      </c>
      <c r="I548" s="1" t="s">
        <v>54</v>
      </c>
      <c r="J548" s="1" t="s">
        <v>6858</v>
      </c>
      <c r="K548" s="1" t="s">
        <v>17865</v>
      </c>
      <c r="L548" s="1"/>
      <c r="M548" s="20">
        <f t="shared" si="8"/>
        <v>1</v>
      </c>
    </row>
    <row r="549" spans="1:13" ht="20.100000000000001" customHeight="1" x14ac:dyDescent="0.15">
      <c r="A549" s="1" t="s">
        <v>17627</v>
      </c>
      <c r="B549" s="1" t="s">
        <v>17861</v>
      </c>
      <c r="C549" s="1" t="s">
        <v>17866</v>
      </c>
      <c r="D549" s="1" t="s">
        <v>50</v>
      </c>
      <c r="E549" s="1" t="s">
        <v>51</v>
      </c>
      <c r="F549" s="1" t="s">
        <v>51</v>
      </c>
      <c r="G549" s="1" t="s">
        <v>52</v>
      </c>
      <c r="H549" s="1" t="s">
        <v>739</v>
      </c>
      <c r="I549" s="1" t="s">
        <v>54</v>
      </c>
      <c r="J549" s="1" t="s">
        <v>6858</v>
      </c>
      <c r="K549" s="1" t="s">
        <v>17867</v>
      </c>
      <c r="L549" s="1"/>
      <c r="M549" s="20">
        <f t="shared" si="8"/>
        <v>1</v>
      </c>
    </row>
    <row r="550" spans="1:13" ht="20.100000000000001" customHeight="1" x14ac:dyDescent="0.15">
      <c r="A550" s="1" t="s">
        <v>17627</v>
      </c>
      <c r="B550" s="1" t="s">
        <v>17861</v>
      </c>
      <c r="C550" s="1" t="s">
        <v>17868</v>
      </c>
      <c r="D550" s="1" t="s">
        <v>50</v>
      </c>
      <c r="E550" s="1" t="s">
        <v>51</v>
      </c>
      <c r="F550" s="1" t="s">
        <v>51</v>
      </c>
      <c r="G550" s="1" t="s">
        <v>52</v>
      </c>
      <c r="H550" s="1" t="s">
        <v>739</v>
      </c>
      <c r="I550" s="1" t="s">
        <v>54</v>
      </c>
      <c r="J550" s="1" t="s">
        <v>6858</v>
      </c>
      <c r="K550" s="1" t="s">
        <v>17869</v>
      </c>
      <c r="L550" s="1"/>
      <c r="M550" s="20">
        <f t="shared" si="8"/>
        <v>1</v>
      </c>
    </row>
    <row r="551" spans="1:13" ht="20.100000000000001" customHeight="1" x14ac:dyDescent="0.15">
      <c r="A551" s="1" t="s">
        <v>17627</v>
      </c>
      <c r="B551" s="1" t="s">
        <v>17861</v>
      </c>
      <c r="C551" s="1" t="s">
        <v>17870</v>
      </c>
      <c r="D551" s="1" t="s">
        <v>50</v>
      </c>
      <c r="E551" s="1" t="s">
        <v>51</v>
      </c>
      <c r="F551" s="1" t="s">
        <v>51</v>
      </c>
      <c r="G551" s="1" t="s">
        <v>52</v>
      </c>
      <c r="H551" s="1" t="s">
        <v>739</v>
      </c>
      <c r="I551" s="1" t="s">
        <v>54</v>
      </c>
      <c r="J551" s="1" t="s">
        <v>6858</v>
      </c>
      <c r="K551" s="1" t="s">
        <v>17871</v>
      </c>
      <c r="L551" s="1"/>
      <c r="M551" s="20">
        <f t="shared" si="8"/>
        <v>1</v>
      </c>
    </row>
    <row r="552" spans="1:13" ht="20.100000000000001" customHeight="1" x14ac:dyDescent="0.15">
      <c r="A552" s="1" t="s">
        <v>17627</v>
      </c>
      <c r="B552" s="1" t="s">
        <v>17861</v>
      </c>
      <c r="C552" s="1" t="s">
        <v>17872</v>
      </c>
      <c r="D552" s="1" t="s">
        <v>50</v>
      </c>
      <c r="E552" s="1" t="s">
        <v>51</v>
      </c>
      <c r="F552" s="1" t="s">
        <v>51</v>
      </c>
      <c r="G552" s="1" t="s">
        <v>52</v>
      </c>
      <c r="H552" s="1" t="s">
        <v>739</v>
      </c>
      <c r="I552" s="1" t="s">
        <v>54</v>
      </c>
      <c r="J552" s="1" t="s">
        <v>6858</v>
      </c>
      <c r="K552" s="1" t="s">
        <v>17873</v>
      </c>
      <c r="L552" s="1"/>
      <c r="M552" s="20">
        <f t="shared" si="8"/>
        <v>1</v>
      </c>
    </row>
    <row r="553" spans="1:13" ht="20.100000000000001" customHeight="1" x14ac:dyDescent="0.15">
      <c r="A553" s="1" t="s">
        <v>17627</v>
      </c>
      <c r="B553" s="1" t="s">
        <v>17861</v>
      </c>
      <c r="C553" s="1" t="s">
        <v>17874</v>
      </c>
      <c r="D553" s="1" t="s">
        <v>50</v>
      </c>
      <c r="E553" s="1" t="s">
        <v>51</v>
      </c>
      <c r="F553" s="1" t="s">
        <v>51</v>
      </c>
      <c r="G553" s="1" t="s">
        <v>52</v>
      </c>
      <c r="H553" s="1" t="s">
        <v>739</v>
      </c>
      <c r="I553" s="1" t="s">
        <v>54</v>
      </c>
      <c r="J553" s="1" t="s">
        <v>6858</v>
      </c>
      <c r="K553" s="1" t="s">
        <v>17875</v>
      </c>
      <c r="L553" s="1"/>
      <c r="M553" s="20">
        <f t="shared" si="8"/>
        <v>1</v>
      </c>
    </row>
    <row r="554" spans="1:13" ht="20.100000000000001" customHeight="1" x14ac:dyDescent="0.15">
      <c r="A554" s="1" t="s">
        <v>17627</v>
      </c>
      <c r="B554" s="1" t="s">
        <v>17861</v>
      </c>
      <c r="C554" s="1" t="s">
        <v>17876</v>
      </c>
      <c r="D554" s="1" t="s">
        <v>50</v>
      </c>
      <c r="E554" s="1" t="s">
        <v>51</v>
      </c>
      <c r="F554" s="1" t="s">
        <v>51</v>
      </c>
      <c r="G554" s="1" t="s">
        <v>52</v>
      </c>
      <c r="H554" s="1" t="s">
        <v>739</v>
      </c>
      <c r="I554" s="1" t="s">
        <v>54</v>
      </c>
      <c r="J554" s="1" t="s">
        <v>6858</v>
      </c>
      <c r="K554" s="1" t="s">
        <v>17877</v>
      </c>
      <c r="L554" s="1"/>
      <c r="M554" s="20">
        <f t="shared" si="8"/>
        <v>1</v>
      </c>
    </row>
    <row r="555" spans="1:13" ht="20.100000000000001" customHeight="1" x14ac:dyDescent="0.15">
      <c r="A555" s="1" t="s">
        <v>17627</v>
      </c>
      <c r="B555" s="1" t="s">
        <v>17861</v>
      </c>
      <c r="C555" s="1" t="s">
        <v>17878</v>
      </c>
      <c r="D555" s="1" t="s">
        <v>78</v>
      </c>
      <c r="E555" s="1" t="s">
        <v>51</v>
      </c>
      <c r="F555" s="1" t="s">
        <v>26831</v>
      </c>
      <c r="G555" s="1" t="s">
        <v>82</v>
      </c>
      <c r="H555" s="1" t="s">
        <v>212</v>
      </c>
      <c r="I555" s="1" t="s">
        <v>84</v>
      </c>
      <c r="J555" s="1" t="s">
        <v>7858</v>
      </c>
      <c r="K555" s="1" t="s">
        <v>17879</v>
      </c>
      <c r="L555" s="1"/>
      <c r="M555" s="20">
        <f t="shared" si="8"/>
        <v>0</v>
      </c>
    </row>
    <row r="556" spans="1:13" ht="20.100000000000001" customHeight="1" x14ac:dyDescent="0.15">
      <c r="A556" s="1" t="s">
        <v>17627</v>
      </c>
      <c r="B556" s="1" t="s">
        <v>17861</v>
      </c>
      <c r="C556" s="1" t="s">
        <v>17880</v>
      </c>
      <c r="D556" s="1" t="s">
        <v>78</v>
      </c>
      <c r="E556" s="1" t="s">
        <v>51</v>
      </c>
      <c r="F556" s="1" t="s">
        <v>51</v>
      </c>
      <c r="G556" s="1" t="s">
        <v>52</v>
      </c>
      <c r="H556" s="1" t="s">
        <v>739</v>
      </c>
      <c r="I556" s="1" t="s">
        <v>54</v>
      </c>
      <c r="J556" s="1" t="s">
        <v>6858</v>
      </c>
      <c r="K556" s="1" t="s">
        <v>17881</v>
      </c>
      <c r="L556" s="1"/>
      <c r="M556" s="20">
        <f t="shared" si="8"/>
        <v>1</v>
      </c>
    </row>
    <row r="557" spans="1:13" ht="20.100000000000001" customHeight="1" x14ac:dyDescent="0.15">
      <c r="A557" s="1" t="s">
        <v>17627</v>
      </c>
      <c r="B557" s="1" t="s">
        <v>17861</v>
      </c>
      <c r="C557" s="1" t="s">
        <v>17882</v>
      </c>
      <c r="D557" s="1" t="s">
        <v>78</v>
      </c>
      <c r="E557" s="1" t="s">
        <v>51</v>
      </c>
      <c r="F557" s="1" t="s">
        <v>51</v>
      </c>
      <c r="G557" s="1" t="s">
        <v>52</v>
      </c>
      <c r="H557" s="1" t="s">
        <v>739</v>
      </c>
      <c r="I557" s="1" t="s">
        <v>54</v>
      </c>
      <c r="J557" s="1" t="s">
        <v>6858</v>
      </c>
      <c r="K557" s="1" t="s">
        <v>17883</v>
      </c>
      <c r="L557" s="1"/>
      <c r="M557" s="20">
        <f t="shared" si="8"/>
        <v>1</v>
      </c>
    </row>
    <row r="558" spans="1:13" ht="20.100000000000001" customHeight="1" x14ac:dyDescent="0.15">
      <c r="A558" s="1" t="s">
        <v>17627</v>
      </c>
      <c r="B558" s="1" t="s">
        <v>17861</v>
      </c>
      <c r="C558" s="1" t="s">
        <v>17884</v>
      </c>
      <c r="D558" s="1" t="s">
        <v>78</v>
      </c>
      <c r="E558" s="1" t="s">
        <v>51</v>
      </c>
      <c r="F558" s="1" t="s">
        <v>51</v>
      </c>
      <c r="G558" s="1" t="s">
        <v>52</v>
      </c>
      <c r="H558" s="1" t="s">
        <v>739</v>
      </c>
      <c r="I558" s="1" t="s">
        <v>54</v>
      </c>
      <c r="J558" s="1" t="s">
        <v>6858</v>
      </c>
      <c r="K558" s="1" t="s">
        <v>17885</v>
      </c>
      <c r="L558" s="1"/>
      <c r="M558" s="20">
        <f t="shared" si="8"/>
        <v>1</v>
      </c>
    </row>
    <row r="559" spans="1:13" ht="20.100000000000001" customHeight="1" x14ac:dyDescent="0.15">
      <c r="A559" s="1" t="s">
        <v>17627</v>
      </c>
      <c r="B559" s="1" t="s">
        <v>17886</v>
      </c>
      <c r="C559" s="1" t="s">
        <v>17887</v>
      </c>
      <c r="D559" s="1" t="s">
        <v>50</v>
      </c>
      <c r="E559" s="1" t="s">
        <v>51</v>
      </c>
      <c r="F559" s="1" t="s">
        <v>51</v>
      </c>
      <c r="G559" s="1" t="s">
        <v>52</v>
      </c>
      <c r="H559" s="1" t="s">
        <v>53</v>
      </c>
      <c r="I559" s="1" t="s">
        <v>84</v>
      </c>
      <c r="J559" s="1" t="s">
        <v>130</v>
      </c>
      <c r="K559" s="1" t="s">
        <v>17888</v>
      </c>
      <c r="L559" s="1"/>
      <c r="M559" s="20">
        <f t="shared" si="8"/>
        <v>1</v>
      </c>
    </row>
    <row r="560" spans="1:13" ht="20.100000000000001" customHeight="1" x14ac:dyDescent="0.15">
      <c r="A560" s="1" t="s">
        <v>17627</v>
      </c>
      <c r="B560" s="1" t="s">
        <v>17886</v>
      </c>
      <c r="C560" s="1" t="s">
        <v>17889</v>
      </c>
      <c r="D560" s="1" t="s">
        <v>50</v>
      </c>
      <c r="E560" s="1" t="s">
        <v>51</v>
      </c>
      <c r="F560" s="1" t="s">
        <v>51</v>
      </c>
      <c r="G560" s="1" t="s">
        <v>52</v>
      </c>
      <c r="H560" s="1" t="s">
        <v>53</v>
      </c>
      <c r="I560" s="1" t="s">
        <v>84</v>
      </c>
      <c r="J560" s="1" t="s">
        <v>130</v>
      </c>
      <c r="K560" s="1" t="s">
        <v>17890</v>
      </c>
      <c r="L560" s="1"/>
      <c r="M560" s="20">
        <f t="shared" si="8"/>
        <v>1</v>
      </c>
    </row>
    <row r="561" spans="1:13" ht="20.100000000000001" customHeight="1" x14ac:dyDescent="0.15">
      <c r="A561" s="1" t="s">
        <v>17627</v>
      </c>
      <c r="B561" s="1" t="s">
        <v>17886</v>
      </c>
      <c r="C561" s="1" t="s">
        <v>17891</v>
      </c>
      <c r="D561" s="1" t="s">
        <v>78</v>
      </c>
      <c r="E561" s="1" t="s">
        <v>51</v>
      </c>
      <c r="F561" s="1" t="s">
        <v>81</v>
      </c>
      <c r="G561" s="1" t="s">
        <v>82</v>
      </c>
      <c r="H561" s="1" t="s">
        <v>4727</v>
      </c>
      <c r="I561" s="1" t="s">
        <v>447</v>
      </c>
      <c r="J561" s="1" t="s">
        <v>16761</v>
      </c>
      <c r="K561" s="1" t="s">
        <v>17892</v>
      </c>
      <c r="L561" s="1"/>
      <c r="M561" s="20">
        <f t="shared" si="8"/>
        <v>0</v>
      </c>
    </row>
    <row r="562" spans="1:13" ht="20.100000000000001" customHeight="1" x14ac:dyDescent="0.15">
      <c r="A562" s="1" t="s">
        <v>17627</v>
      </c>
      <c r="B562" s="1" t="s">
        <v>17886</v>
      </c>
      <c r="C562" s="1" t="s">
        <v>17894</v>
      </c>
      <c r="D562" s="1" t="s">
        <v>78</v>
      </c>
      <c r="E562" s="1" t="s">
        <v>51</v>
      </c>
      <c r="F562" s="1" t="s">
        <v>26831</v>
      </c>
      <c r="G562" s="1" t="s">
        <v>82</v>
      </c>
      <c r="H562" s="1" t="s">
        <v>4727</v>
      </c>
      <c r="I562" s="1" t="s">
        <v>447</v>
      </c>
      <c r="J562" s="1" t="s">
        <v>16761</v>
      </c>
      <c r="K562" s="1" t="s">
        <v>17895</v>
      </c>
      <c r="L562" s="1"/>
      <c r="M562" s="20">
        <f t="shared" si="8"/>
        <v>0</v>
      </c>
    </row>
    <row r="563" spans="1:13" ht="20.100000000000001" customHeight="1" x14ac:dyDescent="0.15">
      <c r="A563" s="1" t="s">
        <v>17627</v>
      </c>
      <c r="B563" s="1" t="s">
        <v>17886</v>
      </c>
      <c r="C563" s="1" t="s">
        <v>17896</v>
      </c>
      <c r="D563" s="1" t="s">
        <v>78</v>
      </c>
      <c r="E563" s="1" t="s">
        <v>51</v>
      </c>
      <c r="F563" s="1" t="s">
        <v>51</v>
      </c>
      <c r="G563" s="1" t="s">
        <v>52</v>
      </c>
      <c r="H563" s="1" t="s">
        <v>121</v>
      </c>
      <c r="I563" s="1" t="s">
        <v>84</v>
      </c>
      <c r="J563" s="1" t="s">
        <v>122</v>
      </c>
      <c r="K563" s="1" t="s">
        <v>17897</v>
      </c>
      <c r="L563" s="1"/>
      <c r="M563" s="20">
        <f t="shared" si="8"/>
        <v>1</v>
      </c>
    </row>
    <row r="564" spans="1:13" ht="20.100000000000001" customHeight="1" x14ac:dyDescent="0.15">
      <c r="A564" s="1" t="s">
        <v>17627</v>
      </c>
      <c r="B564" s="1" t="s">
        <v>17886</v>
      </c>
      <c r="C564" s="1" t="s">
        <v>26904</v>
      </c>
      <c r="D564" s="1" t="s">
        <v>78</v>
      </c>
      <c r="E564" s="1" t="s">
        <v>51</v>
      </c>
      <c r="F564" s="1" t="s">
        <v>179</v>
      </c>
      <c r="G564" s="1" t="s">
        <v>82</v>
      </c>
      <c r="H564" s="1" t="s">
        <v>83</v>
      </c>
      <c r="I564" s="1" t="s">
        <v>84</v>
      </c>
      <c r="J564" s="1" t="s">
        <v>9120</v>
      </c>
      <c r="K564" s="1" t="s">
        <v>17893</v>
      </c>
      <c r="L564" s="1"/>
      <c r="M564" s="20">
        <f t="shared" si="8"/>
        <v>0</v>
      </c>
    </row>
    <row r="565" spans="1:13" ht="20.100000000000001" customHeight="1" x14ac:dyDescent="0.15">
      <c r="A565" s="1" t="s">
        <v>17627</v>
      </c>
      <c r="B565" s="1" t="s">
        <v>17898</v>
      </c>
      <c r="C565" s="1" t="s">
        <v>17899</v>
      </c>
      <c r="D565" s="1" t="s">
        <v>50</v>
      </c>
      <c r="E565" s="1" t="s">
        <v>51</v>
      </c>
      <c r="F565" s="1" t="s">
        <v>51</v>
      </c>
      <c r="G565" s="1" t="s">
        <v>52</v>
      </c>
      <c r="H565" s="1" t="s">
        <v>739</v>
      </c>
      <c r="I565" s="1" t="s">
        <v>54</v>
      </c>
      <c r="J565" s="1" t="s">
        <v>6858</v>
      </c>
      <c r="K565" s="1" t="s">
        <v>17900</v>
      </c>
      <c r="L565" s="1"/>
      <c r="M565" s="20">
        <f t="shared" si="8"/>
        <v>1</v>
      </c>
    </row>
    <row r="566" spans="1:13" ht="20.100000000000001" customHeight="1" x14ac:dyDescent="0.15">
      <c r="A566" s="1" t="s">
        <v>17627</v>
      </c>
      <c r="B566" s="1" t="s">
        <v>17898</v>
      </c>
      <c r="C566" s="1" t="s">
        <v>17901</v>
      </c>
      <c r="D566" s="1" t="s">
        <v>50</v>
      </c>
      <c r="E566" s="1" t="s">
        <v>51</v>
      </c>
      <c r="F566" s="1" t="s">
        <v>51</v>
      </c>
      <c r="G566" s="1" t="s">
        <v>52</v>
      </c>
      <c r="H566" s="1" t="s">
        <v>739</v>
      </c>
      <c r="I566" s="1" t="s">
        <v>54</v>
      </c>
      <c r="J566" s="1" t="s">
        <v>6858</v>
      </c>
      <c r="K566" s="1" t="s">
        <v>17902</v>
      </c>
      <c r="L566" s="1"/>
      <c r="M566" s="20">
        <f t="shared" si="8"/>
        <v>1</v>
      </c>
    </row>
    <row r="567" spans="1:13" ht="20.100000000000001" customHeight="1" x14ac:dyDescent="0.15">
      <c r="A567" s="1" t="s">
        <v>17627</v>
      </c>
      <c r="B567" s="1" t="s">
        <v>17898</v>
      </c>
      <c r="C567" s="1" t="s">
        <v>17903</v>
      </c>
      <c r="D567" s="1" t="s">
        <v>50</v>
      </c>
      <c r="E567" s="1" t="s">
        <v>51</v>
      </c>
      <c r="F567" s="1" t="s">
        <v>51</v>
      </c>
      <c r="G567" s="1" t="s">
        <v>52</v>
      </c>
      <c r="H567" s="1" t="s">
        <v>739</v>
      </c>
      <c r="I567" s="1" t="s">
        <v>54</v>
      </c>
      <c r="J567" s="1" t="s">
        <v>6858</v>
      </c>
      <c r="K567" s="1" t="s">
        <v>17904</v>
      </c>
      <c r="L567" s="1"/>
      <c r="M567" s="20">
        <f t="shared" si="8"/>
        <v>1</v>
      </c>
    </row>
    <row r="568" spans="1:13" ht="20.100000000000001" customHeight="1" x14ac:dyDescent="0.15">
      <c r="A568" s="1" t="s">
        <v>17627</v>
      </c>
      <c r="B568" s="1" t="s">
        <v>17898</v>
      </c>
      <c r="C568" s="1" t="s">
        <v>17905</v>
      </c>
      <c r="D568" s="1" t="s">
        <v>78</v>
      </c>
      <c r="E568" s="1" t="s">
        <v>51</v>
      </c>
      <c r="F568" s="1" t="s">
        <v>81</v>
      </c>
      <c r="G568" s="1" t="s">
        <v>82</v>
      </c>
      <c r="H568" s="1" t="s">
        <v>1151</v>
      </c>
      <c r="I568" s="1" t="s">
        <v>84</v>
      </c>
      <c r="J568" s="1" t="s">
        <v>7809</v>
      </c>
      <c r="K568" s="1" t="s">
        <v>17906</v>
      </c>
      <c r="L568" s="1"/>
      <c r="M568" s="20">
        <f t="shared" si="8"/>
        <v>0</v>
      </c>
    </row>
    <row r="569" spans="1:13" ht="20.100000000000001" customHeight="1" x14ac:dyDescent="0.15">
      <c r="A569" s="1" t="s">
        <v>17627</v>
      </c>
      <c r="B569" s="1" t="s">
        <v>17898</v>
      </c>
      <c r="C569" s="1" t="s">
        <v>17907</v>
      </c>
      <c r="D569" s="1" t="s">
        <v>78</v>
      </c>
      <c r="E569" s="1" t="s">
        <v>51</v>
      </c>
      <c r="F569" s="1" t="s">
        <v>51</v>
      </c>
      <c r="G569" s="1" t="s">
        <v>52</v>
      </c>
      <c r="H569" s="1" t="s">
        <v>739</v>
      </c>
      <c r="I569" s="1" t="s">
        <v>54</v>
      </c>
      <c r="J569" s="1" t="s">
        <v>6858</v>
      </c>
      <c r="K569" s="1" t="s">
        <v>17908</v>
      </c>
      <c r="L569" s="1"/>
      <c r="M569" s="20">
        <f t="shared" si="8"/>
        <v>1</v>
      </c>
    </row>
    <row r="570" spans="1:13" ht="20.100000000000001" customHeight="1" x14ac:dyDescent="0.15">
      <c r="A570" s="1" t="s">
        <v>17627</v>
      </c>
      <c r="B570" s="1" t="s">
        <v>17898</v>
      </c>
      <c r="C570" s="1" t="s">
        <v>17909</v>
      </c>
      <c r="D570" s="1" t="s">
        <v>78</v>
      </c>
      <c r="E570" s="1" t="s">
        <v>51</v>
      </c>
      <c r="F570" s="1" t="s">
        <v>51</v>
      </c>
      <c r="G570" s="1" t="s">
        <v>52</v>
      </c>
      <c r="H570" s="1" t="s">
        <v>739</v>
      </c>
      <c r="I570" s="1" t="s">
        <v>54</v>
      </c>
      <c r="J570" s="1" t="s">
        <v>6858</v>
      </c>
      <c r="K570" s="1" t="s">
        <v>17910</v>
      </c>
      <c r="L570" s="1"/>
      <c r="M570" s="20">
        <f t="shared" si="8"/>
        <v>1</v>
      </c>
    </row>
    <row r="571" spans="1:13" ht="20.100000000000001" customHeight="1" x14ac:dyDescent="0.15">
      <c r="A571" s="1" t="s">
        <v>17627</v>
      </c>
      <c r="B571" s="1" t="s">
        <v>17898</v>
      </c>
      <c r="C571" s="1" t="s">
        <v>17911</v>
      </c>
      <c r="D571" s="1" t="s">
        <v>78</v>
      </c>
      <c r="E571" s="1" t="s">
        <v>51</v>
      </c>
      <c r="F571" s="1" t="s">
        <v>51</v>
      </c>
      <c r="G571" s="1" t="s">
        <v>52</v>
      </c>
      <c r="H571" s="1" t="s">
        <v>739</v>
      </c>
      <c r="I571" s="1" t="s">
        <v>54</v>
      </c>
      <c r="J571" s="1" t="s">
        <v>6858</v>
      </c>
      <c r="K571" s="1" t="s">
        <v>17912</v>
      </c>
      <c r="L571" s="1"/>
      <c r="M571" s="20">
        <f t="shared" si="8"/>
        <v>1</v>
      </c>
    </row>
    <row r="572" spans="1:13" ht="20.100000000000001" customHeight="1" x14ac:dyDescent="0.15">
      <c r="A572" s="1" t="s">
        <v>17627</v>
      </c>
      <c r="B572" s="1" t="s">
        <v>17913</v>
      </c>
      <c r="C572" s="1" t="s">
        <v>17914</v>
      </c>
      <c r="D572" s="1" t="s">
        <v>50</v>
      </c>
      <c r="E572" s="1" t="s">
        <v>51</v>
      </c>
      <c r="F572" s="1" t="s">
        <v>51</v>
      </c>
      <c r="G572" s="1" t="s">
        <v>52</v>
      </c>
      <c r="H572" s="1" t="s">
        <v>53</v>
      </c>
      <c r="I572" s="1" t="s">
        <v>84</v>
      </c>
      <c r="J572" s="1" t="s">
        <v>130</v>
      </c>
      <c r="K572" s="1" t="s">
        <v>17915</v>
      </c>
      <c r="L572" s="1"/>
      <c r="M572" s="20">
        <f t="shared" si="8"/>
        <v>1</v>
      </c>
    </row>
    <row r="573" spans="1:13" ht="20.100000000000001" customHeight="1" x14ac:dyDescent="0.15">
      <c r="A573" s="1" t="s">
        <v>17627</v>
      </c>
      <c r="B573" s="1" t="s">
        <v>17913</v>
      </c>
      <c r="C573" s="1" t="s">
        <v>17916</v>
      </c>
      <c r="D573" s="1" t="s">
        <v>50</v>
      </c>
      <c r="E573" s="1" t="s">
        <v>51</v>
      </c>
      <c r="F573" s="1" t="s">
        <v>51</v>
      </c>
      <c r="G573" s="1" t="s">
        <v>52</v>
      </c>
      <c r="H573" s="1" t="s">
        <v>53</v>
      </c>
      <c r="I573" s="1" t="s">
        <v>84</v>
      </c>
      <c r="J573" s="1" t="s">
        <v>130</v>
      </c>
      <c r="K573" s="1" t="s">
        <v>17917</v>
      </c>
      <c r="L573" s="1"/>
      <c r="M573" s="20">
        <f t="shared" si="8"/>
        <v>1</v>
      </c>
    </row>
    <row r="574" spans="1:13" ht="20.100000000000001" customHeight="1" x14ac:dyDescent="0.15">
      <c r="A574" s="1" t="s">
        <v>17627</v>
      </c>
      <c r="B574" s="1" t="s">
        <v>17913</v>
      </c>
      <c r="C574" s="1" t="s">
        <v>17918</v>
      </c>
      <c r="D574" s="1" t="s">
        <v>78</v>
      </c>
      <c r="E574" s="1" t="s">
        <v>51</v>
      </c>
      <c r="F574" s="1" t="s">
        <v>26831</v>
      </c>
      <c r="G574" s="1" t="s">
        <v>82</v>
      </c>
      <c r="H574" s="1" t="s">
        <v>1151</v>
      </c>
      <c r="I574" s="1" t="s">
        <v>84</v>
      </c>
      <c r="J574" s="1" t="s">
        <v>7809</v>
      </c>
      <c r="K574" s="1" t="s">
        <v>17919</v>
      </c>
      <c r="L574" s="1"/>
      <c r="M574" s="20">
        <f t="shared" si="8"/>
        <v>0</v>
      </c>
    </row>
    <row r="575" spans="1:13" ht="20.100000000000001" customHeight="1" x14ac:dyDescent="0.15">
      <c r="A575" s="1" t="s">
        <v>17627</v>
      </c>
      <c r="B575" s="1" t="s">
        <v>17913</v>
      </c>
      <c r="C575" s="1" t="s">
        <v>17920</v>
      </c>
      <c r="D575" s="1" t="s">
        <v>78</v>
      </c>
      <c r="E575" s="1" t="s">
        <v>51</v>
      </c>
      <c r="F575" s="1" t="s">
        <v>26831</v>
      </c>
      <c r="G575" s="1" t="s">
        <v>82</v>
      </c>
      <c r="H575" s="1" t="s">
        <v>83</v>
      </c>
      <c r="I575" s="1" t="s">
        <v>84</v>
      </c>
      <c r="J575" s="1" t="s">
        <v>9120</v>
      </c>
      <c r="K575" s="1" t="s">
        <v>17921</v>
      </c>
      <c r="L575" s="1"/>
      <c r="M575" s="20">
        <f t="shared" si="8"/>
        <v>0</v>
      </c>
    </row>
    <row r="576" spans="1:13" ht="20.100000000000001" customHeight="1" x14ac:dyDescent="0.15">
      <c r="A576" s="1" t="s">
        <v>17627</v>
      </c>
      <c r="B576" s="1" t="s">
        <v>17913</v>
      </c>
      <c r="C576" s="1" t="s">
        <v>17922</v>
      </c>
      <c r="D576" s="1" t="s">
        <v>849</v>
      </c>
      <c r="E576" s="1" t="s">
        <v>51</v>
      </c>
      <c r="F576" s="1" t="s">
        <v>26832</v>
      </c>
      <c r="G576" s="1" t="s">
        <v>52</v>
      </c>
      <c r="H576" s="1" t="s">
        <v>121</v>
      </c>
      <c r="I576" s="1" t="s">
        <v>84</v>
      </c>
      <c r="J576" s="1" t="s">
        <v>122</v>
      </c>
      <c r="K576" s="1" t="s">
        <v>17913</v>
      </c>
      <c r="L576" s="1"/>
      <c r="M576" s="20">
        <f t="shared" si="8"/>
        <v>0</v>
      </c>
    </row>
    <row r="577" spans="1:13" ht="20.100000000000001" customHeight="1" x14ac:dyDescent="0.15">
      <c r="A577" s="1" t="s">
        <v>17627</v>
      </c>
      <c r="B577" s="1" t="s">
        <v>17923</v>
      </c>
      <c r="C577" s="1" t="s">
        <v>17924</v>
      </c>
      <c r="D577" s="1" t="s">
        <v>50</v>
      </c>
      <c r="E577" s="1" t="s">
        <v>51</v>
      </c>
      <c r="F577" s="1" t="s">
        <v>51</v>
      </c>
      <c r="G577" s="1" t="s">
        <v>52</v>
      </c>
      <c r="H577" s="1" t="s">
        <v>739</v>
      </c>
      <c r="I577" s="1" t="s">
        <v>54</v>
      </c>
      <c r="J577" s="1" t="s">
        <v>6858</v>
      </c>
      <c r="K577" s="1" t="s">
        <v>17925</v>
      </c>
      <c r="L577" s="1"/>
      <c r="M577" s="20">
        <f t="shared" si="8"/>
        <v>1</v>
      </c>
    </row>
    <row r="578" spans="1:13" ht="20.100000000000001" customHeight="1" x14ac:dyDescent="0.15">
      <c r="A578" s="1" t="s">
        <v>17627</v>
      </c>
      <c r="B578" s="1" t="s">
        <v>17923</v>
      </c>
      <c r="C578" s="1" t="s">
        <v>17926</v>
      </c>
      <c r="D578" s="1" t="s">
        <v>50</v>
      </c>
      <c r="E578" s="1" t="s">
        <v>51</v>
      </c>
      <c r="F578" s="1" t="s">
        <v>51</v>
      </c>
      <c r="G578" s="1" t="s">
        <v>52</v>
      </c>
      <c r="H578" s="1" t="s">
        <v>739</v>
      </c>
      <c r="I578" s="1" t="s">
        <v>54</v>
      </c>
      <c r="J578" s="1" t="s">
        <v>6858</v>
      </c>
      <c r="K578" s="1" t="s">
        <v>17927</v>
      </c>
      <c r="L578" s="1"/>
      <c r="M578" s="20">
        <f t="shared" si="8"/>
        <v>1</v>
      </c>
    </row>
    <row r="579" spans="1:13" ht="20.100000000000001" customHeight="1" x14ac:dyDescent="0.15">
      <c r="A579" s="1" t="s">
        <v>17627</v>
      </c>
      <c r="B579" s="1" t="s">
        <v>17923</v>
      </c>
      <c r="C579" s="1" t="s">
        <v>17928</v>
      </c>
      <c r="D579" s="1" t="s">
        <v>50</v>
      </c>
      <c r="E579" s="1" t="s">
        <v>51</v>
      </c>
      <c r="F579" s="1" t="s">
        <v>51</v>
      </c>
      <c r="G579" s="1" t="s">
        <v>52</v>
      </c>
      <c r="H579" s="1" t="s">
        <v>739</v>
      </c>
      <c r="I579" s="1" t="s">
        <v>54</v>
      </c>
      <c r="J579" s="1" t="s">
        <v>6858</v>
      </c>
      <c r="K579" s="1" t="s">
        <v>17929</v>
      </c>
      <c r="L579" s="1"/>
      <c r="M579" s="20">
        <f t="shared" si="8"/>
        <v>1</v>
      </c>
    </row>
    <row r="580" spans="1:13" ht="20.100000000000001" customHeight="1" x14ac:dyDescent="0.15">
      <c r="A580" s="1" t="s">
        <v>17627</v>
      </c>
      <c r="B580" s="1" t="s">
        <v>17923</v>
      </c>
      <c r="C580" s="1" t="s">
        <v>17930</v>
      </c>
      <c r="D580" s="1" t="s">
        <v>50</v>
      </c>
      <c r="E580" s="1" t="s">
        <v>51</v>
      </c>
      <c r="F580" s="1" t="s">
        <v>51</v>
      </c>
      <c r="G580" s="1" t="s">
        <v>52</v>
      </c>
      <c r="H580" s="1" t="s">
        <v>739</v>
      </c>
      <c r="I580" s="1" t="s">
        <v>54</v>
      </c>
      <c r="J580" s="1" t="s">
        <v>6858</v>
      </c>
      <c r="K580" s="1" t="s">
        <v>17931</v>
      </c>
      <c r="L580" s="1"/>
      <c r="M580" s="20">
        <f t="shared" si="8"/>
        <v>1</v>
      </c>
    </row>
    <row r="581" spans="1:13" ht="20.100000000000001" customHeight="1" x14ac:dyDescent="0.15">
      <c r="A581" s="1" t="s">
        <v>17627</v>
      </c>
      <c r="B581" s="1" t="s">
        <v>17923</v>
      </c>
      <c r="C581" s="1" t="s">
        <v>17932</v>
      </c>
      <c r="D581" s="1" t="s">
        <v>50</v>
      </c>
      <c r="E581" s="1" t="s">
        <v>51</v>
      </c>
      <c r="F581" s="1" t="s">
        <v>51</v>
      </c>
      <c r="G581" s="1" t="s">
        <v>52</v>
      </c>
      <c r="H581" s="1" t="s">
        <v>739</v>
      </c>
      <c r="I581" s="1" t="s">
        <v>54</v>
      </c>
      <c r="J581" s="1" t="s">
        <v>6858</v>
      </c>
      <c r="K581" s="1" t="s">
        <v>17933</v>
      </c>
      <c r="L581" s="1"/>
      <c r="M581" s="20">
        <f t="shared" si="8"/>
        <v>1</v>
      </c>
    </row>
    <row r="582" spans="1:13" ht="20.100000000000001" customHeight="1" x14ac:dyDescent="0.15">
      <c r="A582" s="1" t="s">
        <v>17627</v>
      </c>
      <c r="B582" s="1" t="s">
        <v>17923</v>
      </c>
      <c r="C582" s="1" t="s">
        <v>17934</v>
      </c>
      <c r="D582" s="1" t="s">
        <v>50</v>
      </c>
      <c r="E582" s="1" t="s">
        <v>51</v>
      </c>
      <c r="F582" s="1" t="s">
        <v>51</v>
      </c>
      <c r="G582" s="1" t="s">
        <v>52</v>
      </c>
      <c r="H582" s="1" t="s">
        <v>739</v>
      </c>
      <c r="I582" s="1" t="s">
        <v>54</v>
      </c>
      <c r="J582" s="1" t="s">
        <v>6858</v>
      </c>
      <c r="K582" s="1" t="s">
        <v>17935</v>
      </c>
      <c r="L582" s="1"/>
      <c r="M582" s="20">
        <f t="shared" si="8"/>
        <v>1</v>
      </c>
    </row>
    <row r="583" spans="1:13" ht="20.100000000000001" customHeight="1" x14ac:dyDescent="0.15">
      <c r="A583" s="1" t="s">
        <v>17627</v>
      </c>
      <c r="B583" s="1" t="s">
        <v>17923</v>
      </c>
      <c r="C583" s="1" t="s">
        <v>17936</v>
      </c>
      <c r="D583" s="1" t="s">
        <v>50</v>
      </c>
      <c r="E583" s="1" t="s">
        <v>51</v>
      </c>
      <c r="F583" s="1" t="s">
        <v>51</v>
      </c>
      <c r="G583" s="1" t="s">
        <v>52</v>
      </c>
      <c r="H583" s="1" t="s">
        <v>739</v>
      </c>
      <c r="I583" s="1" t="s">
        <v>54</v>
      </c>
      <c r="J583" s="1" t="s">
        <v>6858</v>
      </c>
      <c r="K583" s="1" t="s">
        <v>17937</v>
      </c>
      <c r="L583" s="1"/>
      <c r="M583" s="20">
        <f t="shared" si="8"/>
        <v>1</v>
      </c>
    </row>
    <row r="584" spans="1:13" ht="20.100000000000001" customHeight="1" x14ac:dyDescent="0.15">
      <c r="A584" s="1" t="s">
        <v>17627</v>
      </c>
      <c r="B584" s="1" t="s">
        <v>17923</v>
      </c>
      <c r="C584" s="1" t="s">
        <v>17938</v>
      </c>
      <c r="D584" s="1" t="s">
        <v>50</v>
      </c>
      <c r="E584" s="1" t="s">
        <v>51</v>
      </c>
      <c r="F584" s="1" t="s">
        <v>51</v>
      </c>
      <c r="G584" s="1" t="s">
        <v>52</v>
      </c>
      <c r="H584" s="1" t="s">
        <v>739</v>
      </c>
      <c r="I584" s="1" t="s">
        <v>54</v>
      </c>
      <c r="J584" s="1" t="s">
        <v>6858</v>
      </c>
      <c r="K584" s="1" t="s">
        <v>17939</v>
      </c>
      <c r="L584" s="1"/>
      <c r="M584" s="20">
        <f t="shared" ref="M584:M647" si="9">IF(F584="○",1,0)</f>
        <v>1</v>
      </c>
    </row>
    <row r="585" spans="1:13" ht="20.100000000000001" customHeight="1" x14ac:dyDescent="0.15">
      <c r="A585" s="1" t="s">
        <v>17627</v>
      </c>
      <c r="B585" s="1" t="s">
        <v>17923</v>
      </c>
      <c r="C585" s="1" t="s">
        <v>17940</v>
      </c>
      <c r="D585" s="1" t="s">
        <v>50</v>
      </c>
      <c r="E585" s="1" t="s">
        <v>51</v>
      </c>
      <c r="F585" s="1" t="s">
        <v>51</v>
      </c>
      <c r="G585" s="1" t="s">
        <v>52</v>
      </c>
      <c r="H585" s="1" t="s">
        <v>739</v>
      </c>
      <c r="I585" s="1" t="s">
        <v>54</v>
      </c>
      <c r="J585" s="1" t="s">
        <v>6858</v>
      </c>
      <c r="K585" s="1" t="s">
        <v>17941</v>
      </c>
      <c r="L585" s="1"/>
      <c r="M585" s="20">
        <f t="shared" si="9"/>
        <v>1</v>
      </c>
    </row>
    <row r="586" spans="1:13" ht="20.100000000000001" customHeight="1" x14ac:dyDescent="0.15">
      <c r="A586" s="1" t="s">
        <v>17627</v>
      </c>
      <c r="B586" s="1" t="s">
        <v>17923</v>
      </c>
      <c r="C586" s="1" t="s">
        <v>17942</v>
      </c>
      <c r="D586" s="1" t="s">
        <v>50</v>
      </c>
      <c r="E586" s="1" t="s">
        <v>51</v>
      </c>
      <c r="F586" s="1" t="s">
        <v>51</v>
      </c>
      <c r="G586" s="1" t="s">
        <v>52</v>
      </c>
      <c r="H586" s="1" t="s">
        <v>739</v>
      </c>
      <c r="I586" s="1" t="s">
        <v>54</v>
      </c>
      <c r="J586" s="1" t="s">
        <v>6858</v>
      </c>
      <c r="K586" s="1" t="s">
        <v>17943</v>
      </c>
      <c r="L586" s="1"/>
      <c r="M586" s="20">
        <f t="shared" si="9"/>
        <v>1</v>
      </c>
    </row>
    <row r="587" spans="1:13" ht="20.100000000000001" customHeight="1" x14ac:dyDescent="0.15">
      <c r="A587" s="1" t="s">
        <v>17627</v>
      </c>
      <c r="B587" s="1" t="s">
        <v>17923</v>
      </c>
      <c r="C587" s="1" t="s">
        <v>17944</v>
      </c>
      <c r="D587" s="1" t="s">
        <v>50</v>
      </c>
      <c r="E587" s="1" t="s">
        <v>51</v>
      </c>
      <c r="F587" s="1" t="s">
        <v>51</v>
      </c>
      <c r="G587" s="1" t="s">
        <v>52</v>
      </c>
      <c r="H587" s="1" t="s">
        <v>739</v>
      </c>
      <c r="I587" s="1" t="s">
        <v>54</v>
      </c>
      <c r="J587" s="1" t="s">
        <v>6858</v>
      </c>
      <c r="K587" s="1" t="s">
        <v>17945</v>
      </c>
      <c r="L587" s="1"/>
      <c r="M587" s="20">
        <f t="shared" si="9"/>
        <v>1</v>
      </c>
    </row>
    <row r="588" spans="1:13" ht="20.100000000000001" customHeight="1" x14ac:dyDescent="0.15">
      <c r="A588" s="1" t="s">
        <v>17627</v>
      </c>
      <c r="B588" s="1" t="s">
        <v>17923</v>
      </c>
      <c r="C588" s="1" t="s">
        <v>17946</v>
      </c>
      <c r="D588" s="1" t="s">
        <v>78</v>
      </c>
      <c r="E588" s="1" t="s">
        <v>51</v>
      </c>
      <c r="F588" s="1" t="s">
        <v>51</v>
      </c>
      <c r="G588" s="1" t="s">
        <v>52</v>
      </c>
      <c r="H588" s="1" t="s">
        <v>739</v>
      </c>
      <c r="I588" s="1" t="s">
        <v>54</v>
      </c>
      <c r="J588" s="1" t="s">
        <v>6858</v>
      </c>
      <c r="K588" s="1" t="s">
        <v>17947</v>
      </c>
      <c r="L588" s="1"/>
      <c r="M588" s="20">
        <f t="shared" si="9"/>
        <v>1</v>
      </c>
    </row>
    <row r="589" spans="1:13" ht="20.100000000000001" customHeight="1" x14ac:dyDescent="0.15">
      <c r="A589" s="1" t="s">
        <v>17627</v>
      </c>
      <c r="B589" s="1" t="s">
        <v>17923</v>
      </c>
      <c r="C589" s="1" t="s">
        <v>17948</v>
      </c>
      <c r="D589" s="1" t="s">
        <v>78</v>
      </c>
      <c r="E589" s="1" t="s">
        <v>51</v>
      </c>
      <c r="F589" s="1" t="s">
        <v>81</v>
      </c>
      <c r="G589" s="1" t="s">
        <v>82</v>
      </c>
      <c r="H589" s="1" t="s">
        <v>212</v>
      </c>
      <c r="I589" s="1" t="s">
        <v>84</v>
      </c>
      <c r="J589" s="1" t="s">
        <v>7858</v>
      </c>
      <c r="K589" s="1" t="s">
        <v>17949</v>
      </c>
      <c r="L589" s="1"/>
      <c r="M589" s="20">
        <f t="shared" si="9"/>
        <v>0</v>
      </c>
    </row>
    <row r="590" spans="1:13" ht="20.100000000000001" customHeight="1" x14ac:dyDescent="0.15">
      <c r="A590" s="1" t="s">
        <v>17627</v>
      </c>
      <c r="B590" s="1" t="s">
        <v>17923</v>
      </c>
      <c r="C590" s="1" t="s">
        <v>17950</v>
      </c>
      <c r="D590" s="1" t="s">
        <v>78</v>
      </c>
      <c r="E590" s="1" t="s">
        <v>51</v>
      </c>
      <c r="F590" s="1" t="s">
        <v>26831</v>
      </c>
      <c r="G590" s="1" t="s">
        <v>82</v>
      </c>
      <c r="H590" s="1" t="s">
        <v>212</v>
      </c>
      <c r="I590" s="1" t="s">
        <v>84</v>
      </c>
      <c r="J590" s="1" t="s">
        <v>7858</v>
      </c>
      <c r="K590" s="1" t="s">
        <v>17951</v>
      </c>
      <c r="L590" s="1"/>
      <c r="M590" s="20">
        <f t="shared" si="9"/>
        <v>0</v>
      </c>
    </row>
    <row r="591" spans="1:13" ht="20.100000000000001" customHeight="1" x14ac:dyDescent="0.15">
      <c r="A591" s="1" t="s">
        <v>17627</v>
      </c>
      <c r="B591" s="1" t="s">
        <v>17923</v>
      </c>
      <c r="C591" s="1" t="s">
        <v>17952</v>
      </c>
      <c r="D591" s="1" t="s">
        <v>78</v>
      </c>
      <c r="E591" s="1" t="s">
        <v>51</v>
      </c>
      <c r="F591" s="1" t="s">
        <v>51</v>
      </c>
      <c r="G591" s="1" t="s">
        <v>52</v>
      </c>
      <c r="H591" s="1" t="s">
        <v>739</v>
      </c>
      <c r="I591" s="1" t="s">
        <v>54</v>
      </c>
      <c r="J591" s="1" t="s">
        <v>6858</v>
      </c>
      <c r="K591" s="1" t="s">
        <v>17953</v>
      </c>
      <c r="L591" s="1"/>
      <c r="M591" s="20">
        <f t="shared" si="9"/>
        <v>1</v>
      </c>
    </row>
    <row r="592" spans="1:13" ht="20.100000000000001" customHeight="1" x14ac:dyDescent="0.15">
      <c r="A592" s="1" t="s">
        <v>17627</v>
      </c>
      <c r="B592" s="1" t="s">
        <v>17923</v>
      </c>
      <c r="C592" s="1" t="s">
        <v>17954</v>
      </c>
      <c r="D592" s="1" t="s">
        <v>78</v>
      </c>
      <c r="E592" s="1" t="s">
        <v>51</v>
      </c>
      <c r="F592" s="1" t="s">
        <v>51</v>
      </c>
      <c r="G592" s="1" t="s">
        <v>52</v>
      </c>
      <c r="H592" s="1" t="s">
        <v>739</v>
      </c>
      <c r="I592" s="1" t="s">
        <v>54</v>
      </c>
      <c r="J592" s="1" t="s">
        <v>6858</v>
      </c>
      <c r="K592" s="1" t="s">
        <v>17955</v>
      </c>
      <c r="L592" s="1"/>
      <c r="M592" s="20">
        <f t="shared" si="9"/>
        <v>1</v>
      </c>
    </row>
    <row r="593" spans="1:13" ht="20.100000000000001" customHeight="1" x14ac:dyDescent="0.15">
      <c r="A593" s="1" t="s">
        <v>17627</v>
      </c>
      <c r="B593" s="1" t="s">
        <v>17923</v>
      </c>
      <c r="C593" s="1" t="s">
        <v>17956</v>
      </c>
      <c r="D593" s="1" t="s">
        <v>78</v>
      </c>
      <c r="E593" s="1" t="s">
        <v>51</v>
      </c>
      <c r="F593" s="1" t="s">
        <v>51</v>
      </c>
      <c r="G593" s="1" t="s">
        <v>52</v>
      </c>
      <c r="H593" s="1" t="s">
        <v>739</v>
      </c>
      <c r="I593" s="1" t="s">
        <v>54</v>
      </c>
      <c r="J593" s="1" t="s">
        <v>6858</v>
      </c>
      <c r="K593" s="1" t="s">
        <v>17957</v>
      </c>
      <c r="L593" s="1"/>
      <c r="M593" s="20">
        <f t="shared" si="9"/>
        <v>1</v>
      </c>
    </row>
    <row r="594" spans="1:13" ht="20.100000000000001" customHeight="1" x14ac:dyDescent="0.15">
      <c r="A594" s="1" t="s">
        <v>17627</v>
      </c>
      <c r="B594" s="1" t="s">
        <v>17923</v>
      </c>
      <c r="C594" s="1" t="s">
        <v>17958</v>
      </c>
      <c r="D594" s="1" t="s">
        <v>78</v>
      </c>
      <c r="E594" s="1" t="s">
        <v>51</v>
      </c>
      <c r="F594" s="1" t="s">
        <v>51</v>
      </c>
      <c r="G594" s="1" t="s">
        <v>52</v>
      </c>
      <c r="H594" s="1" t="s">
        <v>739</v>
      </c>
      <c r="I594" s="1" t="s">
        <v>54</v>
      </c>
      <c r="J594" s="1" t="s">
        <v>6858</v>
      </c>
      <c r="K594" s="1" t="s">
        <v>17959</v>
      </c>
      <c r="L594" s="1"/>
      <c r="M594" s="20">
        <f t="shared" si="9"/>
        <v>1</v>
      </c>
    </row>
    <row r="595" spans="1:13" ht="20.100000000000001" customHeight="1" x14ac:dyDescent="0.15">
      <c r="A595" s="1" t="s">
        <v>17627</v>
      </c>
      <c r="B595" s="1" t="s">
        <v>17923</v>
      </c>
      <c r="C595" s="1" t="s">
        <v>17960</v>
      </c>
      <c r="D595" s="1" t="s">
        <v>78</v>
      </c>
      <c r="E595" s="1" t="s">
        <v>51</v>
      </c>
      <c r="F595" s="1" t="s">
        <v>51</v>
      </c>
      <c r="G595" s="1" t="s">
        <v>52</v>
      </c>
      <c r="H595" s="1" t="s">
        <v>739</v>
      </c>
      <c r="I595" s="1" t="s">
        <v>54</v>
      </c>
      <c r="J595" s="1" t="s">
        <v>6858</v>
      </c>
      <c r="K595" s="1" t="s">
        <v>17961</v>
      </c>
      <c r="L595" s="1"/>
      <c r="M595" s="20">
        <f t="shared" si="9"/>
        <v>1</v>
      </c>
    </row>
    <row r="596" spans="1:13" ht="20.100000000000001" customHeight="1" x14ac:dyDescent="0.15">
      <c r="A596" s="1" t="s">
        <v>17627</v>
      </c>
      <c r="B596" s="1" t="s">
        <v>17923</v>
      </c>
      <c r="C596" s="1" t="s">
        <v>17962</v>
      </c>
      <c r="D596" s="1" t="s">
        <v>78</v>
      </c>
      <c r="E596" s="1" t="s">
        <v>51</v>
      </c>
      <c r="F596" s="1" t="s">
        <v>51</v>
      </c>
      <c r="G596" s="1" t="s">
        <v>52</v>
      </c>
      <c r="H596" s="1" t="s">
        <v>739</v>
      </c>
      <c r="I596" s="1" t="s">
        <v>54</v>
      </c>
      <c r="J596" s="1" t="s">
        <v>6858</v>
      </c>
      <c r="K596" s="1" t="s">
        <v>17963</v>
      </c>
      <c r="L596" s="1"/>
      <c r="M596" s="20">
        <f t="shared" si="9"/>
        <v>1</v>
      </c>
    </row>
    <row r="597" spans="1:13" ht="20.100000000000001" customHeight="1" x14ac:dyDescent="0.15">
      <c r="A597" s="1" t="s">
        <v>17627</v>
      </c>
      <c r="B597" s="1" t="s">
        <v>17923</v>
      </c>
      <c r="C597" s="1" t="s">
        <v>17964</v>
      </c>
      <c r="D597" s="1" t="s">
        <v>78</v>
      </c>
      <c r="E597" s="1" t="s">
        <v>51</v>
      </c>
      <c r="F597" s="1" t="s">
        <v>51</v>
      </c>
      <c r="G597" s="1" t="s">
        <v>52</v>
      </c>
      <c r="H597" s="1" t="s">
        <v>739</v>
      </c>
      <c r="I597" s="1" t="s">
        <v>54</v>
      </c>
      <c r="J597" s="1" t="s">
        <v>6858</v>
      </c>
      <c r="K597" s="1" t="s">
        <v>17965</v>
      </c>
      <c r="L597" s="1"/>
      <c r="M597" s="20">
        <f t="shared" si="9"/>
        <v>1</v>
      </c>
    </row>
    <row r="598" spans="1:13" ht="20.100000000000001" customHeight="1" x14ac:dyDescent="0.15">
      <c r="A598" s="1" t="s">
        <v>17627</v>
      </c>
      <c r="B598" s="1" t="s">
        <v>17923</v>
      </c>
      <c r="C598" s="1" t="s">
        <v>17966</v>
      </c>
      <c r="D598" s="1" t="s">
        <v>78</v>
      </c>
      <c r="E598" s="1" t="s">
        <v>51</v>
      </c>
      <c r="F598" s="1" t="s">
        <v>51</v>
      </c>
      <c r="G598" s="1" t="s">
        <v>52</v>
      </c>
      <c r="H598" s="1" t="s">
        <v>739</v>
      </c>
      <c r="I598" s="1" t="s">
        <v>54</v>
      </c>
      <c r="J598" s="1" t="s">
        <v>6858</v>
      </c>
      <c r="K598" s="1" t="s">
        <v>17967</v>
      </c>
      <c r="L598" s="1"/>
      <c r="M598" s="20">
        <f t="shared" si="9"/>
        <v>1</v>
      </c>
    </row>
    <row r="599" spans="1:13" ht="20.100000000000001" customHeight="1" x14ac:dyDescent="0.15">
      <c r="A599" s="1" t="s">
        <v>17627</v>
      </c>
      <c r="B599" s="1" t="s">
        <v>17968</v>
      </c>
      <c r="C599" s="1" t="s">
        <v>17969</v>
      </c>
      <c r="D599" s="1" t="s">
        <v>50</v>
      </c>
      <c r="E599" s="1" t="s">
        <v>51</v>
      </c>
      <c r="F599" s="1" t="s">
        <v>51</v>
      </c>
      <c r="G599" s="1" t="s">
        <v>52</v>
      </c>
      <c r="H599" s="1" t="s">
        <v>739</v>
      </c>
      <c r="I599" s="1" t="s">
        <v>54</v>
      </c>
      <c r="J599" s="1" t="s">
        <v>6858</v>
      </c>
      <c r="K599" s="1" t="s">
        <v>17970</v>
      </c>
      <c r="L599" s="1"/>
      <c r="M599" s="20">
        <f t="shared" si="9"/>
        <v>1</v>
      </c>
    </row>
    <row r="600" spans="1:13" ht="20.100000000000001" customHeight="1" x14ac:dyDescent="0.15">
      <c r="A600" s="1" t="s">
        <v>17627</v>
      </c>
      <c r="B600" s="1" t="s">
        <v>3808</v>
      </c>
      <c r="C600" s="1" t="s">
        <v>17971</v>
      </c>
      <c r="D600" s="1" t="s">
        <v>78</v>
      </c>
      <c r="E600" s="1" t="s">
        <v>51</v>
      </c>
      <c r="F600" s="1" t="s">
        <v>26831</v>
      </c>
      <c r="G600" s="1" t="s">
        <v>82</v>
      </c>
      <c r="H600" s="1" t="s">
        <v>2038</v>
      </c>
      <c r="I600" s="1" t="s">
        <v>84</v>
      </c>
      <c r="J600" s="1" t="s">
        <v>6853</v>
      </c>
      <c r="K600" s="1" t="s">
        <v>17972</v>
      </c>
      <c r="L600" s="1"/>
      <c r="M600" s="20">
        <f t="shared" si="9"/>
        <v>0</v>
      </c>
    </row>
    <row r="601" spans="1:13" ht="20.100000000000001" customHeight="1" x14ac:dyDescent="0.15">
      <c r="A601" s="1" t="s">
        <v>17627</v>
      </c>
      <c r="B601" s="1" t="s">
        <v>3808</v>
      </c>
      <c r="C601" s="1" t="s">
        <v>17973</v>
      </c>
      <c r="D601" s="1" t="s">
        <v>78</v>
      </c>
      <c r="E601" s="1" t="s">
        <v>51</v>
      </c>
      <c r="F601" s="1" t="s">
        <v>51</v>
      </c>
      <c r="G601" s="1" t="s">
        <v>52</v>
      </c>
      <c r="H601" s="1" t="s">
        <v>53</v>
      </c>
      <c r="I601" s="1" t="s">
        <v>84</v>
      </c>
      <c r="J601" s="1" t="s">
        <v>130</v>
      </c>
      <c r="K601" s="1" t="s">
        <v>17974</v>
      </c>
      <c r="L601" s="1"/>
      <c r="M601" s="20">
        <f t="shared" si="9"/>
        <v>1</v>
      </c>
    </row>
    <row r="602" spans="1:13" ht="20.100000000000001" customHeight="1" x14ac:dyDescent="0.15">
      <c r="A602" s="1" t="s">
        <v>17627</v>
      </c>
      <c r="B602" s="1" t="s">
        <v>3808</v>
      </c>
      <c r="C602" s="1" t="s">
        <v>17975</v>
      </c>
      <c r="D602" s="1" t="s">
        <v>78</v>
      </c>
      <c r="E602" s="1" t="s">
        <v>51</v>
      </c>
      <c r="F602" s="1" t="s">
        <v>51</v>
      </c>
      <c r="G602" s="1" t="s">
        <v>52</v>
      </c>
      <c r="H602" s="1" t="s">
        <v>53</v>
      </c>
      <c r="I602" s="1" t="s">
        <v>84</v>
      </c>
      <c r="J602" s="1" t="s">
        <v>130</v>
      </c>
      <c r="K602" s="1" t="s">
        <v>17976</v>
      </c>
      <c r="L602" s="1"/>
      <c r="M602" s="20">
        <f t="shared" si="9"/>
        <v>1</v>
      </c>
    </row>
    <row r="603" spans="1:13" ht="20.100000000000001" customHeight="1" x14ac:dyDescent="0.15">
      <c r="A603" s="1" t="s">
        <v>17627</v>
      </c>
      <c r="B603" s="1" t="s">
        <v>17977</v>
      </c>
      <c r="C603" s="1" t="s">
        <v>17978</v>
      </c>
      <c r="D603" s="1" t="s">
        <v>50</v>
      </c>
      <c r="E603" s="1" t="s">
        <v>51</v>
      </c>
      <c r="F603" s="1" t="s">
        <v>179</v>
      </c>
      <c r="G603" s="1" t="s">
        <v>82</v>
      </c>
      <c r="H603" s="1" t="s">
        <v>1151</v>
      </c>
      <c r="I603" s="1" t="s">
        <v>84</v>
      </c>
      <c r="J603" s="1" t="s">
        <v>7809</v>
      </c>
      <c r="K603" s="1" t="s">
        <v>17979</v>
      </c>
      <c r="L603" s="1"/>
      <c r="M603" s="20">
        <f t="shared" si="9"/>
        <v>0</v>
      </c>
    </row>
    <row r="604" spans="1:13" ht="20.100000000000001" customHeight="1" x14ac:dyDescent="0.15">
      <c r="A604" s="1" t="s">
        <v>17627</v>
      </c>
      <c r="B604" s="1" t="s">
        <v>17977</v>
      </c>
      <c r="C604" s="1" t="s">
        <v>17980</v>
      </c>
      <c r="D604" s="1" t="s">
        <v>50</v>
      </c>
      <c r="E604" s="1" t="s">
        <v>51</v>
      </c>
      <c r="F604" s="1" t="s">
        <v>51</v>
      </c>
      <c r="G604" s="1" t="s">
        <v>52</v>
      </c>
      <c r="H604" s="1" t="s">
        <v>121</v>
      </c>
      <c r="I604" s="1" t="s">
        <v>84</v>
      </c>
      <c r="J604" s="1" t="s">
        <v>122</v>
      </c>
      <c r="K604" s="1" t="s">
        <v>17981</v>
      </c>
      <c r="L604" s="1"/>
      <c r="M604" s="20">
        <f t="shared" si="9"/>
        <v>1</v>
      </c>
    </row>
    <row r="605" spans="1:13" ht="20.100000000000001" customHeight="1" x14ac:dyDescent="0.15">
      <c r="A605" s="1" t="s">
        <v>17627</v>
      </c>
      <c r="B605" s="1" t="s">
        <v>17977</v>
      </c>
      <c r="C605" s="1" t="s">
        <v>17982</v>
      </c>
      <c r="D605" s="1" t="s">
        <v>50</v>
      </c>
      <c r="E605" s="1" t="s">
        <v>51</v>
      </c>
      <c r="F605" s="1" t="s">
        <v>51</v>
      </c>
      <c r="G605" s="1" t="s">
        <v>52</v>
      </c>
      <c r="H605" s="1" t="s">
        <v>121</v>
      </c>
      <c r="I605" s="1" t="s">
        <v>84</v>
      </c>
      <c r="J605" s="1" t="s">
        <v>122</v>
      </c>
      <c r="K605" s="1" t="s">
        <v>17983</v>
      </c>
      <c r="L605" s="1"/>
      <c r="M605" s="20">
        <f t="shared" si="9"/>
        <v>1</v>
      </c>
    </row>
    <row r="606" spans="1:13" ht="20.100000000000001" customHeight="1" x14ac:dyDescent="0.15">
      <c r="A606" s="1" t="s">
        <v>17627</v>
      </c>
      <c r="B606" s="1" t="s">
        <v>17977</v>
      </c>
      <c r="C606" s="1" t="s">
        <v>17984</v>
      </c>
      <c r="D606" s="1" t="s">
        <v>50</v>
      </c>
      <c r="E606" s="1" t="s">
        <v>51</v>
      </c>
      <c r="F606" s="1" t="s">
        <v>51</v>
      </c>
      <c r="G606" s="1" t="s">
        <v>52</v>
      </c>
      <c r="H606" s="1" t="s">
        <v>121</v>
      </c>
      <c r="I606" s="1" t="s">
        <v>84</v>
      </c>
      <c r="J606" s="1" t="s">
        <v>122</v>
      </c>
      <c r="K606" s="1" t="s">
        <v>17985</v>
      </c>
      <c r="L606" s="1"/>
      <c r="M606" s="20">
        <f t="shared" si="9"/>
        <v>1</v>
      </c>
    </row>
    <row r="607" spans="1:13" ht="20.100000000000001" customHeight="1" x14ac:dyDescent="0.15">
      <c r="A607" s="1" t="s">
        <v>17627</v>
      </c>
      <c r="B607" s="1" t="s">
        <v>17977</v>
      </c>
      <c r="C607" s="1" t="s">
        <v>17986</v>
      </c>
      <c r="D607" s="1" t="s">
        <v>50</v>
      </c>
      <c r="E607" s="1" t="s">
        <v>51</v>
      </c>
      <c r="F607" s="1" t="s">
        <v>51</v>
      </c>
      <c r="G607" s="1" t="s">
        <v>52</v>
      </c>
      <c r="H607" s="1" t="s">
        <v>121</v>
      </c>
      <c r="I607" s="1" t="s">
        <v>84</v>
      </c>
      <c r="J607" s="1" t="s">
        <v>122</v>
      </c>
      <c r="K607" s="1" t="s">
        <v>17987</v>
      </c>
      <c r="L607" s="1"/>
      <c r="M607" s="20">
        <f t="shared" si="9"/>
        <v>1</v>
      </c>
    </row>
    <row r="608" spans="1:13" ht="20.100000000000001" customHeight="1" x14ac:dyDescent="0.15">
      <c r="A608" s="1" t="s">
        <v>17627</v>
      </c>
      <c r="B608" s="1" t="s">
        <v>17977</v>
      </c>
      <c r="C608" s="1" t="s">
        <v>17988</v>
      </c>
      <c r="D608" s="1" t="s">
        <v>50</v>
      </c>
      <c r="E608" s="1" t="s">
        <v>51</v>
      </c>
      <c r="F608" s="1" t="s">
        <v>51</v>
      </c>
      <c r="G608" s="1" t="s">
        <v>52</v>
      </c>
      <c r="H608" s="1" t="s">
        <v>121</v>
      </c>
      <c r="I608" s="1" t="s">
        <v>84</v>
      </c>
      <c r="J608" s="1" t="s">
        <v>122</v>
      </c>
      <c r="K608" s="1" t="s">
        <v>17989</v>
      </c>
      <c r="L608" s="1"/>
      <c r="M608" s="20">
        <f t="shared" si="9"/>
        <v>1</v>
      </c>
    </row>
    <row r="609" spans="1:13" ht="20.100000000000001" customHeight="1" x14ac:dyDescent="0.15">
      <c r="A609" s="1" t="s">
        <v>17627</v>
      </c>
      <c r="B609" s="1" t="s">
        <v>17977</v>
      </c>
      <c r="C609" s="1" t="s">
        <v>17990</v>
      </c>
      <c r="D609" s="1" t="s">
        <v>50</v>
      </c>
      <c r="E609" s="1" t="s">
        <v>51</v>
      </c>
      <c r="F609" s="1" t="s">
        <v>51</v>
      </c>
      <c r="G609" s="1" t="s">
        <v>52</v>
      </c>
      <c r="H609" s="1" t="s">
        <v>121</v>
      </c>
      <c r="I609" s="1" t="s">
        <v>84</v>
      </c>
      <c r="J609" s="1" t="s">
        <v>122</v>
      </c>
      <c r="K609" s="1" t="s">
        <v>17991</v>
      </c>
      <c r="L609" s="1"/>
      <c r="M609" s="20">
        <f t="shared" si="9"/>
        <v>1</v>
      </c>
    </row>
    <row r="610" spans="1:13" ht="20.100000000000001" customHeight="1" x14ac:dyDescent="0.15">
      <c r="A610" s="1" t="s">
        <v>17627</v>
      </c>
      <c r="B610" s="1" t="s">
        <v>17977</v>
      </c>
      <c r="C610" s="1" t="s">
        <v>17992</v>
      </c>
      <c r="D610" s="1" t="s">
        <v>50</v>
      </c>
      <c r="E610" s="1" t="s">
        <v>51</v>
      </c>
      <c r="F610" s="1" t="s">
        <v>51</v>
      </c>
      <c r="G610" s="1" t="s">
        <v>52</v>
      </c>
      <c r="H610" s="1" t="s">
        <v>121</v>
      </c>
      <c r="I610" s="1" t="s">
        <v>84</v>
      </c>
      <c r="J610" s="1" t="s">
        <v>122</v>
      </c>
      <c r="K610" s="1" t="s">
        <v>17993</v>
      </c>
      <c r="L610" s="1"/>
      <c r="M610" s="20">
        <f t="shared" si="9"/>
        <v>1</v>
      </c>
    </row>
    <row r="611" spans="1:13" ht="20.100000000000001" customHeight="1" x14ac:dyDescent="0.15">
      <c r="A611" s="1" t="s">
        <v>17627</v>
      </c>
      <c r="B611" s="1" t="s">
        <v>17977</v>
      </c>
      <c r="C611" s="1" t="s">
        <v>17994</v>
      </c>
      <c r="D611" s="1" t="s">
        <v>50</v>
      </c>
      <c r="E611" s="1" t="s">
        <v>51</v>
      </c>
      <c r="F611" s="1" t="s">
        <v>51</v>
      </c>
      <c r="G611" s="1" t="s">
        <v>52</v>
      </c>
      <c r="H611" s="1" t="s">
        <v>121</v>
      </c>
      <c r="I611" s="1" t="s">
        <v>84</v>
      </c>
      <c r="J611" s="1" t="s">
        <v>122</v>
      </c>
      <c r="K611" s="1" t="s">
        <v>17995</v>
      </c>
      <c r="L611" s="1"/>
      <c r="M611" s="20">
        <f t="shared" si="9"/>
        <v>1</v>
      </c>
    </row>
    <row r="612" spans="1:13" ht="20.100000000000001" customHeight="1" x14ac:dyDescent="0.15">
      <c r="A612" s="1" t="s">
        <v>17627</v>
      </c>
      <c r="B612" s="1" t="s">
        <v>17977</v>
      </c>
      <c r="C612" s="1" t="s">
        <v>17996</v>
      </c>
      <c r="D612" s="1" t="s">
        <v>50</v>
      </c>
      <c r="E612" s="1" t="s">
        <v>51</v>
      </c>
      <c r="F612" s="1" t="s">
        <v>51</v>
      </c>
      <c r="G612" s="1" t="s">
        <v>52</v>
      </c>
      <c r="H612" s="1" t="s">
        <v>121</v>
      </c>
      <c r="I612" s="1" t="s">
        <v>84</v>
      </c>
      <c r="J612" s="1" t="s">
        <v>122</v>
      </c>
      <c r="K612" s="1" t="s">
        <v>17997</v>
      </c>
      <c r="L612" s="1"/>
      <c r="M612" s="20">
        <f t="shared" si="9"/>
        <v>1</v>
      </c>
    </row>
    <row r="613" spans="1:13" ht="20.100000000000001" customHeight="1" x14ac:dyDescent="0.15">
      <c r="A613" s="1" t="s">
        <v>17627</v>
      </c>
      <c r="B613" s="1" t="s">
        <v>17977</v>
      </c>
      <c r="C613" s="1" t="s">
        <v>17998</v>
      </c>
      <c r="D613" s="1" t="s">
        <v>50</v>
      </c>
      <c r="E613" s="1" t="s">
        <v>51</v>
      </c>
      <c r="F613" s="1" t="s">
        <v>51</v>
      </c>
      <c r="G613" s="1" t="s">
        <v>52</v>
      </c>
      <c r="H613" s="1" t="s">
        <v>121</v>
      </c>
      <c r="I613" s="1" t="s">
        <v>84</v>
      </c>
      <c r="J613" s="1" t="s">
        <v>122</v>
      </c>
      <c r="K613" s="1" t="s">
        <v>17999</v>
      </c>
      <c r="L613" s="1"/>
      <c r="M613" s="20">
        <f t="shared" si="9"/>
        <v>1</v>
      </c>
    </row>
    <row r="614" spans="1:13" ht="20.100000000000001" customHeight="1" x14ac:dyDescent="0.15">
      <c r="A614" s="1" t="s">
        <v>17627</v>
      </c>
      <c r="B614" s="1" t="s">
        <v>17977</v>
      </c>
      <c r="C614" s="1" t="s">
        <v>18000</v>
      </c>
      <c r="D614" s="1" t="s">
        <v>50</v>
      </c>
      <c r="E614" s="1" t="s">
        <v>51</v>
      </c>
      <c r="F614" s="1" t="s">
        <v>51</v>
      </c>
      <c r="G614" s="1" t="s">
        <v>52</v>
      </c>
      <c r="H614" s="1" t="s">
        <v>121</v>
      </c>
      <c r="I614" s="1" t="s">
        <v>84</v>
      </c>
      <c r="J614" s="1" t="s">
        <v>122</v>
      </c>
      <c r="K614" s="1" t="s">
        <v>18001</v>
      </c>
      <c r="L614" s="1"/>
      <c r="M614" s="20">
        <f t="shared" si="9"/>
        <v>1</v>
      </c>
    </row>
    <row r="615" spans="1:13" ht="20.100000000000001" customHeight="1" x14ac:dyDescent="0.15">
      <c r="A615" s="1" t="s">
        <v>17627</v>
      </c>
      <c r="B615" s="1" t="s">
        <v>17977</v>
      </c>
      <c r="C615" s="1" t="s">
        <v>18002</v>
      </c>
      <c r="D615" s="1" t="s">
        <v>50</v>
      </c>
      <c r="E615" s="1" t="s">
        <v>51</v>
      </c>
      <c r="F615" s="1" t="s">
        <v>51</v>
      </c>
      <c r="G615" s="1" t="s">
        <v>52</v>
      </c>
      <c r="H615" s="1" t="s">
        <v>121</v>
      </c>
      <c r="I615" s="1" t="s">
        <v>84</v>
      </c>
      <c r="J615" s="1" t="s">
        <v>122</v>
      </c>
      <c r="K615" s="1" t="s">
        <v>18003</v>
      </c>
      <c r="L615" s="1"/>
      <c r="M615" s="20">
        <f t="shared" si="9"/>
        <v>1</v>
      </c>
    </row>
    <row r="616" spans="1:13" ht="20.100000000000001" customHeight="1" x14ac:dyDescent="0.15">
      <c r="A616" s="1" t="s">
        <v>17627</v>
      </c>
      <c r="B616" s="1" t="s">
        <v>17977</v>
      </c>
      <c r="C616" s="1" t="s">
        <v>18004</v>
      </c>
      <c r="D616" s="1" t="s">
        <v>50</v>
      </c>
      <c r="E616" s="1" t="s">
        <v>51</v>
      </c>
      <c r="F616" s="1" t="s">
        <v>51</v>
      </c>
      <c r="G616" s="1" t="s">
        <v>52</v>
      </c>
      <c r="H616" s="1" t="s">
        <v>121</v>
      </c>
      <c r="I616" s="1" t="s">
        <v>84</v>
      </c>
      <c r="J616" s="1" t="s">
        <v>122</v>
      </c>
      <c r="K616" s="1" t="s">
        <v>18005</v>
      </c>
      <c r="L616" s="1"/>
      <c r="M616" s="20">
        <f t="shared" si="9"/>
        <v>1</v>
      </c>
    </row>
    <row r="617" spans="1:13" ht="20.100000000000001" customHeight="1" x14ac:dyDescent="0.15">
      <c r="A617" s="1" t="s">
        <v>17627</v>
      </c>
      <c r="B617" s="1" t="s">
        <v>17977</v>
      </c>
      <c r="C617" s="1" t="s">
        <v>18006</v>
      </c>
      <c r="D617" s="1" t="s">
        <v>50</v>
      </c>
      <c r="E617" s="1" t="s">
        <v>51</v>
      </c>
      <c r="F617" s="1" t="s">
        <v>51</v>
      </c>
      <c r="G617" s="1" t="s">
        <v>52</v>
      </c>
      <c r="H617" s="1" t="s">
        <v>121</v>
      </c>
      <c r="I617" s="1" t="s">
        <v>84</v>
      </c>
      <c r="J617" s="1" t="s">
        <v>122</v>
      </c>
      <c r="K617" s="1" t="s">
        <v>18007</v>
      </c>
      <c r="L617" s="1"/>
      <c r="M617" s="20">
        <f t="shared" si="9"/>
        <v>1</v>
      </c>
    </row>
    <row r="618" spans="1:13" ht="20.100000000000001" customHeight="1" x14ac:dyDescent="0.15">
      <c r="A618" s="1" t="s">
        <v>17627</v>
      </c>
      <c r="B618" s="1" t="s">
        <v>17977</v>
      </c>
      <c r="C618" s="1" t="s">
        <v>18008</v>
      </c>
      <c r="D618" s="1" t="s">
        <v>50</v>
      </c>
      <c r="E618" s="1" t="s">
        <v>51</v>
      </c>
      <c r="F618" s="1" t="s">
        <v>51</v>
      </c>
      <c r="G618" s="1" t="s">
        <v>52</v>
      </c>
      <c r="H618" s="1" t="s">
        <v>121</v>
      </c>
      <c r="I618" s="1" t="s">
        <v>84</v>
      </c>
      <c r="J618" s="1" t="s">
        <v>122</v>
      </c>
      <c r="K618" s="1" t="s">
        <v>18009</v>
      </c>
      <c r="L618" s="1"/>
      <c r="M618" s="20">
        <f t="shared" si="9"/>
        <v>1</v>
      </c>
    </row>
    <row r="619" spans="1:13" ht="20.100000000000001" customHeight="1" x14ac:dyDescent="0.15">
      <c r="A619" s="1" t="s">
        <v>17627</v>
      </c>
      <c r="B619" s="1" t="s">
        <v>17977</v>
      </c>
      <c r="C619" s="1" t="s">
        <v>18010</v>
      </c>
      <c r="D619" s="1" t="s">
        <v>50</v>
      </c>
      <c r="E619" s="1" t="s">
        <v>51</v>
      </c>
      <c r="F619" s="1" t="s">
        <v>51</v>
      </c>
      <c r="G619" s="1" t="s">
        <v>52</v>
      </c>
      <c r="H619" s="1" t="s">
        <v>121</v>
      </c>
      <c r="I619" s="1" t="s">
        <v>84</v>
      </c>
      <c r="J619" s="1" t="s">
        <v>122</v>
      </c>
      <c r="K619" s="1" t="s">
        <v>18011</v>
      </c>
      <c r="L619" s="1"/>
      <c r="M619" s="20">
        <f t="shared" si="9"/>
        <v>1</v>
      </c>
    </row>
    <row r="620" spans="1:13" ht="20.100000000000001" customHeight="1" x14ac:dyDescent="0.15">
      <c r="A620" s="1" t="s">
        <v>17627</v>
      </c>
      <c r="B620" s="1" t="s">
        <v>17977</v>
      </c>
      <c r="C620" s="1" t="s">
        <v>18012</v>
      </c>
      <c r="D620" s="1" t="s">
        <v>50</v>
      </c>
      <c r="E620" s="1" t="s">
        <v>51</v>
      </c>
      <c r="F620" s="1" t="s">
        <v>51</v>
      </c>
      <c r="G620" s="1" t="s">
        <v>52</v>
      </c>
      <c r="H620" s="1" t="s">
        <v>121</v>
      </c>
      <c r="I620" s="1" t="s">
        <v>84</v>
      </c>
      <c r="J620" s="1" t="s">
        <v>122</v>
      </c>
      <c r="K620" s="1" t="s">
        <v>18013</v>
      </c>
      <c r="L620" s="1"/>
      <c r="M620" s="20">
        <f t="shared" si="9"/>
        <v>1</v>
      </c>
    </row>
    <row r="621" spans="1:13" ht="20.100000000000001" customHeight="1" x14ac:dyDescent="0.15">
      <c r="A621" s="1" t="s">
        <v>17627</v>
      </c>
      <c r="B621" s="1" t="s">
        <v>17977</v>
      </c>
      <c r="C621" s="1" t="s">
        <v>18014</v>
      </c>
      <c r="D621" s="1" t="s">
        <v>50</v>
      </c>
      <c r="E621" s="1" t="s">
        <v>51</v>
      </c>
      <c r="F621" s="1" t="s">
        <v>51</v>
      </c>
      <c r="G621" s="1" t="s">
        <v>52</v>
      </c>
      <c r="H621" s="1" t="s">
        <v>121</v>
      </c>
      <c r="I621" s="1" t="s">
        <v>84</v>
      </c>
      <c r="J621" s="1" t="s">
        <v>122</v>
      </c>
      <c r="K621" s="1" t="s">
        <v>18015</v>
      </c>
      <c r="L621" s="1"/>
      <c r="M621" s="20">
        <f t="shared" si="9"/>
        <v>1</v>
      </c>
    </row>
    <row r="622" spans="1:13" ht="20.100000000000001" customHeight="1" x14ac:dyDescent="0.15">
      <c r="A622" s="1" t="s">
        <v>17627</v>
      </c>
      <c r="B622" s="1" t="s">
        <v>17977</v>
      </c>
      <c r="C622" s="1" t="s">
        <v>18016</v>
      </c>
      <c r="D622" s="1" t="s">
        <v>78</v>
      </c>
      <c r="E622" s="1" t="s">
        <v>51</v>
      </c>
      <c r="F622" s="1" t="s">
        <v>51</v>
      </c>
      <c r="G622" s="1" t="s">
        <v>52</v>
      </c>
      <c r="H622" s="1" t="s">
        <v>121</v>
      </c>
      <c r="I622" s="1" t="s">
        <v>84</v>
      </c>
      <c r="J622" s="1" t="s">
        <v>122</v>
      </c>
      <c r="K622" s="1" t="s">
        <v>18017</v>
      </c>
      <c r="L622" s="1"/>
      <c r="M622" s="20">
        <f t="shared" si="9"/>
        <v>1</v>
      </c>
    </row>
    <row r="623" spans="1:13" ht="20.100000000000001" customHeight="1" x14ac:dyDescent="0.15">
      <c r="A623" s="1" t="s">
        <v>17627</v>
      </c>
      <c r="B623" s="1" t="s">
        <v>17977</v>
      </c>
      <c r="C623" s="1" t="s">
        <v>18018</v>
      </c>
      <c r="D623" s="1" t="s">
        <v>78</v>
      </c>
      <c r="E623" s="1" t="s">
        <v>51</v>
      </c>
      <c r="F623" s="1" t="s">
        <v>51</v>
      </c>
      <c r="G623" s="1" t="s">
        <v>52</v>
      </c>
      <c r="H623" s="1" t="s">
        <v>121</v>
      </c>
      <c r="I623" s="1" t="s">
        <v>84</v>
      </c>
      <c r="J623" s="1" t="s">
        <v>122</v>
      </c>
      <c r="K623" s="1" t="s">
        <v>18019</v>
      </c>
      <c r="L623" s="1"/>
      <c r="M623" s="20">
        <f t="shared" si="9"/>
        <v>1</v>
      </c>
    </row>
    <row r="624" spans="1:13" ht="20.100000000000001" customHeight="1" x14ac:dyDescent="0.15">
      <c r="A624" s="1" t="s">
        <v>17627</v>
      </c>
      <c r="B624" s="1" t="s">
        <v>17977</v>
      </c>
      <c r="C624" s="1" t="s">
        <v>18020</v>
      </c>
      <c r="D624" s="1" t="s">
        <v>78</v>
      </c>
      <c r="E624" s="1" t="s">
        <v>51</v>
      </c>
      <c r="F624" s="1" t="s">
        <v>51</v>
      </c>
      <c r="G624" s="1" t="s">
        <v>52</v>
      </c>
      <c r="H624" s="1" t="s">
        <v>121</v>
      </c>
      <c r="I624" s="1" t="s">
        <v>84</v>
      </c>
      <c r="J624" s="1" t="s">
        <v>122</v>
      </c>
      <c r="K624" s="1" t="s">
        <v>18021</v>
      </c>
      <c r="L624" s="1"/>
      <c r="M624" s="20">
        <f t="shared" si="9"/>
        <v>1</v>
      </c>
    </row>
    <row r="625" spans="1:13" ht="20.100000000000001" customHeight="1" x14ac:dyDescent="0.15">
      <c r="A625" s="1" t="s">
        <v>17627</v>
      </c>
      <c r="B625" s="1" t="s">
        <v>17977</v>
      </c>
      <c r="C625" s="1" t="s">
        <v>18022</v>
      </c>
      <c r="D625" s="1" t="s">
        <v>78</v>
      </c>
      <c r="E625" s="1" t="s">
        <v>51</v>
      </c>
      <c r="F625" s="1" t="s">
        <v>51</v>
      </c>
      <c r="G625" s="1" t="s">
        <v>52</v>
      </c>
      <c r="H625" s="1" t="s">
        <v>121</v>
      </c>
      <c r="I625" s="1" t="s">
        <v>84</v>
      </c>
      <c r="J625" s="1" t="s">
        <v>122</v>
      </c>
      <c r="K625" s="1" t="s">
        <v>18023</v>
      </c>
      <c r="L625" s="1"/>
      <c r="M625" s="20">
        <f t="shared" si="9"/>
        <v>1</v>
      </c>
    </row>
    <row r="626" spans="1:13" ht="20.100000000000001" customHeight="1" x14ac:dyDescent="0.15">
      <c r="A626" s="1" t="s">
        <v>17627</v>
      </c>
      <c r="B626" s="1" t="s">
        <v>17977</v>
      </c>
      <c r="C626" s="1" t="s">
        <v>18024</v>
      </c>
      <c r="D626" s="1" t="s">
        <v>78</v>
      </c>
      <c r="E626" s="1" t="s">
        <v>51</v>
      </c>
      <c r="F626" s="1" t="s">
        <v>51</v>
      </c>
      <c r="G626" s="1" t="s">
        <v>52</v>
      </c>
      <c r="H626" s="1" t="s">
        <v>121</v>
      </c>
      <c r="I626" s="1" t="s">
        <v>84</v>
      </c>
      <c r="J626" s="1" t="s">
        <v>122</v>
      </c>
      <c r="K626" s="1" t="s">
        <v>18025</v>
      </c>
      <c r="L626" s="1"/>
      <c r="M626" s="20">
        <f t="shared" si="9"/>
        <v>1</v>
      </c>
    </row>
    <row r="627" spans="1:13" ht="20.100000000000001" customHeight="1" x14ac:dyDescent="0.15">
      <c r="A627" s="1" t="s">
        <v>17627</v>
      </c>
      <c r="B627" s="1" t="s">
        <v>17977</v>
      </c>
      <c r="C627" s="1" t="s">
        <v>18026</v>
      </c>
      <c r="D627" s="1" t="s">
        <v>78</v>
      </c>
      <c r="E627" s="1" t="s">
        <v>51</v>
      </c>
      <c r="F627" s="1" t="s">
        <v>51</v>
      </c>
      <c r="G627" s="1" t="s">
        <v>52</v>
      </c>
      <c r="H627" s="1" t="s">
        <v>121</v>
      </c>
      <c r="I627" s="1" t="s">
        <v>84</v>
      </c>
      <c r="J627" s="1" t="s">
        <v>122</v>
      </c>
      <c r="K627" s="1" t="s">
        <v>18027</v>
      </c>
      <c r="L627" s="1"/>
      <c r="M627" s="20">
        <f t="shared" si="9"/>
        <v>1</v>
      </c>
    </row>
    <row r="628" spans="1:13" ht="20.100000000000001" customHeight="1" x14ac:dyDescent="0.15">
      <c r="A628" s="1" t="s">
        <v>17627</v>
      </c>
      <c r="B628" s="1" t="s">
        <v>17977</v>
      </c>
      <c r="C628" s="1" t="s">
        <v>18028</v>
      </c>
      <c r="D628" s="1" t="s">
        <v>78</v>
      </c>
      <c r="E628" s="1" t="s">
        <v>51</v>
      </c>
      <c r="F628" s="1" t="s">
        <v>51</v>
      </c>
      <c r="G628" s="1" t="s">
        <v>52</v>
      </c>
      <c r="H628" s="1" t="s">
        <v>121</v>
      </c>
      <c r="I628" s="1" t="s">
        <v>84</v>
      </c>
      <c r="J628" s="1" t="s">
        <v>122</v>
      </c>
      <c r="K628" s="1" t="s">
        <v>18029</v>
      </c>
      <c r="L628" s="1"/>
      <c r="M628" s="20">
        <f t="shared" si="9"/>
        <v>1</v>
      </c>
    </row>
    <row r="629" spans="1:13" ht="20.100000000000001" customHeight="1" x14ac:dyDescent="0.15">
      <c r="A629" s="1" t="s">
        <v>17627</v>
      </c>
      <c r="B629" s="1" t="s">
        <v>17977</v>
      </c>
      <c r="C629" s="1" t="s">
        <v>18030</v>
      </c>
      <c r="D629" s="1" t="s">
        <v>78</v>
      </c>
      <c r="E629" s="1" t="s">
        <v>51</v>
      </c>
      <c r="F629" s="1" t="s">
        <v>81</v>
      </c>
      <c r="G629" s="1" t="s">
        <v>82</v>
      </c>
      <c r="H629" s="1" t="s">
        <v>1151</v>
      </c>
      <c r="I629" s="1" t="s">
        <v>84</v>
      </c>
      <c r="J629" s="1" t="s">
        <v>7809</v>
      </c>
      <c r="K629" s="1" t="s">
        <v>18031</v>
      </c>
      <c r="L629" s="1"/>
      <c r="M629" s="20">
        <f t="shared" si="9"/>
        <v>0</v>
      </c>
    </row>
    <row r="630" spans="1:13" ht="20.100000000000001" customHeight="1" x14ac:dyDescent="0.15">
      <c r="A630" s="1" t="s">
        <v>17627</v>
      </c>
      <c r="B630" s="1" t="s">
        <v>17977</v>
      </c>
      <c r="C630" s="1" t="s">
        <v>18032</v>
      </c>
      <c r="D630" s="1" t="s">
        <v>78</v>
      </c>
      <c r="E630" s="1" t="s">
        <v>51</v>
      </c>
      <c r="F630" s="1" t="s">
        <v>81</v>
      </c>
      <c r="G630" s="1" t="s">
        <v>82</v>
      </c>
      <c r="H630" s="1" t="s">
        <v>1151</v>
      </c>
      <c r="I630" s="1" t="s">
        <v>84</v>
      </c>
      <c r="J630" s="1" t="s">
        <v>7809</v>
      </c>
      <c r="K630" s="1" t="s">
        <v>18033</v>
      </c>
      <c r="L630" s="1"/>
      <c r="M630" s="20">
        <f t="shared" si="9"/>
        <v>0</v>
      </c>
    </row>
    <row r="631" spans="1:13" ht="20.100000000000001" customHeight="1" x14ac:dyDescent="0.15">
      <c r="A631" s="1" t="s">
        <v>17627</v>
      </c>
      <c r="B631" s="1" t="s">
        <v>17977</v>
      </c>
      <c r="C631" s="1" t="s">
        <v>18034</v>
      </c>
      <c r="D631" s="1" t="s">
        <v>78</v>
      </c>
      <c r="E631" s="1" t="s">
        <v>51</v>
      </c>
      <c r="F631" s="1" t="s">
        <v>179</v>
      </c>
      <c r="G631" s="1" t="s">
        <v>82</v>
      </c>
      <c r="H631" s="1" t="s">
        <v>1151</v>
      </c>
      <c r="I631" s="1" t="s">
        <v>84</v>
      </c>
      <c r="J631" s="1" t="s">
        <v>7809</v>
      </c>
      <c r="K631" s="1" t="s">
        <v>18035</v>
      </c>
      <c r="L631" s="1"/>
      <c r="M631" s="20">
        <f t="shared" si="9"/>
        <v>0</v>
      </c>
    </row>
    <row r="632" spans="1:13" ht="20.100000000000001" customHeight="1" x14ac:dyDescent="0.15">
      <c r="A632" s="1" t="s">
        <v>17627</v>
      </c>
      <c r="B632" s="1" t="s">
        <v>17977</v>
      </c>
      <c r="C632" s="1" t="s">
        <v>18036</v>
      </c>
      <c r="D632" s="1" t="s">
        <v>78</v>
      </c>
      <c r="E632" s="1" t="s">
        <v>51</v>
      </c>
      <c r="F632" s="1" t="s">
        <v>51</v>
      </c>
      <c r="G632" s="1" t="s">
        <v>52</v>
      </c>
      <c r="H632" s="1" t="s">
        <v>121</v>
      </c>
      <c r="I632" s="1" t="s">
        <v>84</v>
      </c>
      <c r="J632" s="1" t="s">
        <v>122</v>
      </c>
      <c r="K632" s="1" t="s">
        <v>18037</v>
      </c>
      <c r="L632" s="1"/>
      <c r="M632" s="20">
        <f t="shared" si="9"/>
        <v>1</v>
      </c>
    </row>
    <row r="633" spans="1:13" ht="20.100000000000001" customHeight="1" x14ac:dyDescent="0.15">
      <c r="A633" s="1" t="s">
        <v>17627</v>
      </c>
      <c r="B633" s="1" t="s">
        <v>17977</v>
      </c>
      <c r="C633" s="1" t="s">
        <v>18038</v>
      </c>
      <c r="D633" s="1" t="s">
        <v>78</v>
      </c>
      <c r="E633" s="1" t="s">
        <v>51</v>
      </c>
      <c r="F633" s="1" t="s">
        <v>51</v>
      </c>
      <c r="G633" s="1" t="s">
        <v>52</v>
      </c>
      <c r="H633" s="1" t="s">
        <v>121</v>
      </c>
      <c r="I633" s="1" t="s">
        <v>84</v>
      </c>
      <c r="J633" s="1" t="s">
        <v>122</v>
      </c>
      <c r="K633" s="1" t="s">
        <v>18039</v>
      </c>
      <c r="L633" s="1"/>
      <c r="M633" s="20">
        <f t="shared" si="9"/>
        <v>1</v>
      </c>
    </row>
    <row r="634" spans="1:13" ht="20.100000000000001" customHeight="1" x14ac:dyDescent="0.15">
      <c r="A634" s="1" t="s">
        <v>17627</v>
      </c>
      <c r="B634" s="1" t="s">
        <v>17977</v>
      </c>
      <c r="C634" s="1" t="s">
        <v>18040</v>
      </c>
      <c r="D634" s="1" t="s">
        <v>78</v>
      </c>
      <c r="E634" s="1" t="s">
        <v>51</v>
      </c>
      <c r="F634" s="1" t="s">
        <v>179</v>
      </c>
      <c r="G634" s="1" t="s">
        <v>82</v>
      </c>
      <c r="H634" s="1" t="s">
        <v>1151</v>
      </c>
      <c r="I634" s="1" t="s">
        <v>84</v>
      </c>
      <c r="J634" s="1" t="s">
        <v>7809</v>
      </c>
      <c r="K634" s="1" t="s">
        <v>18041</v>
      </c>
      <c r="L634" s="1"/>
      <c r="M634" s="20">
        <f t="shared" si="9"/>
        <v>0</v>
      </c>
    </row>
    <row r="635" spans="1:13" ht="20.100000000000001" customHeight="1" x14ac:dyDescent="0.15">
      <c r="A635" s="1" t="s">
        <v>17627</v>
      </c>
      <c r="B635" s="1" t="s">
        <v>17977</v>
      </c>
      <c r="C635" s="1" t="s">
        <v>18042</v>
      </c>
      <c r="D635" s="1" t="s">
        <v>78</v>
      </c>
      <c r="E635" s="1" t="s">
        <v>51</v>
      </c>
      <c r="F635" s="1" t="s">
        <v>51</v>
      </c>
      <c r="G635" s="1" t="s">
        <v>52</v>
      </c>
      <c r="H635" s="1" t="s">
        <v>121</v>
      </c>
      <c r="I635" s="1" t="s">
        <v>84</v>
      </c>
      <c r="J635" s="1" t="s">
        <v>122</v>
      </c>
      <c r="K635" s="1" t="s">
        <v>18043</v>
      </c>
      <c r="L635" s="1"/>
      <c r="M635" s="20">
        <f t="shared" si="9"/>
        <v>1</v>
      </c>
    </row>
    <row r="636" spans="1:13" ht="20.100000000000001" customHeight="1" x14ac:dyDescent="0.15">
      <c r="A636" s="1" t="s">
        <v>17627</v>
      </c>
      <c r="B636" s="1" t="s">
        <v>17977</v>
      </c>
      <c r="C636" s="1" t="s">
        <v>18044</v>
      </c>
      <c r="D636" s="1" t="s">
        <v>78</v>
      </c>
      <c r="E636" s="1" t="s">
        <v>51</v>
      </c>
      <c r="F636" s="1" t="s">
        <v>51</v>
      </c>
      <c r="G636" s="1" t="s">
        <v>52</v>
      </c>
      <c r="H636" s="1" t="s">
        <v>121</v>
      </c>
      <c r="I636" s="1" t="s">
        <v>84</v>
      </c>
      <c r="J636" s="1" t="s">
        <v>122</v>
      </c>
      <c r="K636" s="1" t="s">
        <v>18045</v>
      </c>
      <c r="L636" s="1"/>
      <c r="M636" s="20">
        <f t="shared" si="9"/>
        <v>1</v>
      </c>
    </row>
    <row r="637" spans="1:13" ht="20.100000000000001" customHeight="1" x14ac:dyDescent="0.15">
      <c r="A637" s="1" t="s">
        <v>17627</v>
      </c>
      <c r="B637" s="1" t="s">
        <v>17977</v>
      </c>
      <c r="C637" s="1" t="s">
        <v>18046</v>
      </c>
      <c r="D637" s="1" t="s">
        <v>78</v>
      </c>
      <c r="E637" s="1" t="s">
        <v>51</v>
      </c>
      <c r="F637" s="1" t="s">
        <v>51</v>
      </c>
      <c r="G637" s="1" t="s">
        <v>52</v>
      </c>
      <c r="H637" s="1" t="s">
        <v>121</v>
      </c>
      <c r="I637" s="1" t="s">
        <v>84</v>
      </c>
      <c r="J637" s="1" t="s">
        <v>122</v>
      </c>
      <c r="K637" s="1" t="s">
        <v>18047</v>
      </c>
      <c r="L637" s="1"/>
      <c r="M637" s="20">
        <f t="shared" si="9"/>
        <v>1</v>
      </c>
    </row>
    <row r="638" spans="1:13" ht="20.100000000000001" customHeight="1" x14ac:dyDescent="0.15">
      <c r="A638" s="1" t="s">
        <v>17627</v>
      </c>
      <c r="B638" s="1" t="s">
        <v>17977</v>
      </c>
      <c r="C638" s="1" t="s">
        <v>18048</v>
      </c>
      <c r="D638" s="1" t="s">
        <v>78</v>
      </c>
      <c r="E638" s="1" t="s">
        <v>51</v>
      </c>
      <c r="F638" s="1" t="s">
        <v>51</v>
      </c>
      <c r="G638" s="1" t="s">
        <v>52</v>
      </c>
      <c r="H638" s="1" t="s">
        <v>121</v>
      </c>
      <c r="I638" s="1" t="s">
        <v>84</v>
      </c>
      <c r="J638" s="1" t="s">
        <v>122</v>
      </c>
      <c r="K638" s="1" t="s">
        <v>18049</v>
      </c>
      <c r="L638" s="1"/>
      <c r="M638" s="20">
        <f t="shared" si="9"/>
        <v>1</v>
      </c>
    </row>
    <row r="639" spans="1:13" ht="20.100000000000001" customHeight="1" x14ac:dyDescent="0.15">
      <c r="A639" s="1" t="s">
        <v>17627</v>
      </c>
      <c r="B639" s="1" t="s">
        <v>17977</v>
      </c>
      <c r="C639" s="1" t="s">
        <v>18050</v>
      </c>
      <c r="D639" s="1" t="s">
        <v>78</v>
      </c>
      <c r="E639" s="1" t="s">
        <v>51</v>
      </c>
      <c r="F639" s="1" t="s">
        <v>51</v>
      </c>
      <c r="G639" s="1" t="s">
        <v>52</v>
      </c>
      <c r="H639" s="1" t="s">
        <v>121</v>
      </c>
      <c r="I639" s="1" t="s">
        <v>84</v>
      </c>
      <c r="J639" s="1" t="s">
        <v>122</v>
      </c>
      <c r="K639" s="1" t="s">
        <v>18051</v>
      </c>
      <c r="L639" s="1"/>
      <c r="M639" s="20">
        <f t="shared" si="9"/>
        <v>1</v>
      </c>
    </row>
    <row r="640" spans="1:13" ht="20.100000000000001" customHeight="1" x14ac:dyDescent="0.15">
      <c r="A640" s="1" t="s">
        <v>17627</v>
      </c>
      <c r="B640" s="1" t="s">
        <v>17977</v>
      </c>
      <c r="C640" s="1" t="s">
        <v>18052</v>
      </c>
      <c r="D640" s="1" t="s">
        <v>78</v>
      </c>
      <c r="E640" s="1" t="s">
        <v>51</v>
      </c>
      <c r="F640" s="1" t="s">
        <v>179</v>
      </c>
      <c r="G640" s="1" t="s">
        <v>82</v>
      </c>
      <c r="H640" s="1" t="s">
        <v>83</v>
      </c>
      <c r="I640" s="1" t="s">
        <v>84</v>
      </c>
      <c r="J640" s="1" t="s">
        <v>9120</v>
      </c>
      <c r="K640" s="1" t="s">
        <v>18053</v>
      </c>
      <c r="L640" s="1"/>
      <c r="M640" s="20">
        <f t="shared" si="9"/>
        <v>0</v>
      </c>
    </row>
    <row r="641" spans="1:13" ht="20.100000000000001" customHeight="1" x14ac:dyDescent="0.15">
      <c r="A641" s="1" t="s">
        <v>17627</v>
      </c>
      <c r="B641" s="1" t="s">
        <v>17977</v>
      </c>
      <c r="C641" s="1" t="s">
        <v>18054</v>
      </c>
      <c r="D641" s="1" t="s">
        <v>78</v>
      </c>
      <c r="E641" s="1" t="s">
        <v>51</v>
      </c>
      <c r="F641" s="1" t="s">
        <v>179</v>
      </c>
      <c r="G641" s="1" t="s">
        <v>82</v>
      </c>
      <c r="H641" s="1" t="s">
        <v>83</v>
      </c>
      <c r="I641" s="1" t="s">
        <v>84</v>
      </c>
      <c r="J641" s="1" t="s">
        <v>9120</v>
      </c>
      <c r="K641" s="1" t="s">
        <v>18055</v>
      </c>
      <c r="L641" s="1"/>
      <c r="M641" s="20">
        <f t="shared" si="9"/>
        <v>0</v>
      </c>
    </row>
    <row r="642" spans="1:13" ht="20.100000000000001" customHeight="1" x14ac:dyDescent="0.15">
      <c r="A642" s="1" t="s">
        <v>17627</v>
      </c>
      <c r="B642" s="1" t="s">
        <v>17977</v>
      </c>
      <c r="C642" s="1" t="s">
        <v>18056</v>
      </c>
      <c r="D642" s="1" t="s">
        <v>78</v>
      </c>
      <c r="E642" s="1" t="s">
        <v>51</v>
      </c>
      <c r="F642" s="1" t="s">
        <v>51</v>
      </c>
      <c r="G642" s="1" t="s">
        <v>52</v>
      </c>
      <c r="H642" s="1" t="s">
        <v>121</v>
      </c>
      <c r="I642" s="1" t="s">
        <v>84</v>
      </c>
      <c r="J642" s="1" t="s">
        <v>122</v>
      </c>
      <c r="K642" s="1" t="s">
        <v>18057</v>
      </c>
      <c r="L642" s="1"/>
      <c r="M642" s="20">
        <f t="shared" si="9"/>
        <v>1</v>
      </c>
    </row>
    <row r="643" spans="1:13" ht="20.100000000000001" customHeight="1" x14ac:dyDescent="0.15">
      <c r="A643" s="1" t="s">
        <v>17627</v>
      </c>
      <c r="B643" s="1" t="s">
        <v>17977</v>
      </c>
      <c r="C643" s="1" t="s">
        <v>18058</v>
      </c>
      <c r="D643" s="1" t="s">
        <v>78</v>
      </c>
      <c r="E643" s="1" t="s">
        <v>51</v>
      </c>
      <c r="F643" s="1" t="s">
        <v>51</v>
      </c>
      <c r="G643" s="1" t="s">
        <v>52</v>
      </c>
      <c r="H643" s="1" t="s">
        <v>121</v>
      </c>
      <c r="I643" s="1" t="s">
        <v>84</v>
      </c>
      <c r="J643" s="1" t="s">
        <v>122</v>
      </c>
      <c r="K643" s="1" t="s">
        <v>18059</v>
      </c>
      <c r="L643" s="1"/>
      <c r="M643" s="20">
        <f t="shared" si="9"/>
        <v>1</v>
      </c>
    </row>
    <row r="644" spans="1:13" ht="20.100000000000001" customHeight="1" x14ac:dyDescent="0.15">
      <c r="A644" s="1" t="s">
        <v>17627</v>
      </c>
      <c r="B644" s="1" t="s">
        <v>17977</v>
      </c>
      <c r="C644" s="1" t="s">
        <v>18060</v>
      </c>
      <c r="D644" s="1" t="s">
        <v>78</v>
      </c>
      <c r="E644" s="1" t="s">
        <v>51</v>
      </c>
      <c r="F644" s="1" t="s">
        <v>51</v>
      </c>
      <c r="G644" s="1" t="s">
        <v>52</v>
      </c>
      <c r="H644" s="1" t="s">
        <v>121</v>
      </c>
      <c r="I644" s="1" t="s">
        <v>84</v>
      </c>
      <c r="J644" s="1" t="s">
        <v>122</v>
      </c>
      <c r="K644" s="1" t="s">
        <v>18061</v>
      </c>
      <c r="L644" s="1"/>
      <c r="M644" s="20">
        <f t="shared" si="9"/>
        <v>1</v>
      </c>
    </row>
    <row r="645" spans="1:13" ht="20.100000000000001" customHeight="1" x14ac:dyDescent="0.15">
      <c r="A645" s="1" t="s">
        <v>17627</v>
      </c>
      <c r="B645" s="1" t="s">
        <v>17977</v>
      </c>
      <c r="C645" s="1" t="s">
        <v>18062</v>
      </c>
      <c r="D645" s="1" t="s">
        <v>78</v>
      </c>
      <c r="E645" s="1" t="s">
        <v>51</v>
      </c>
      <c r="F645" s="1" t="s">
        <v>51</v>
      </c>
      <c r="G645" s="1" t="s">
        <v>52</v>
      </c>
      <c r="H645" s="1" t="s">
        <v>121</v>
      </c>
      <c r="I645" s="1" t="s">
        <v>84</v>
      </c>
      <c r="J645" s="1" t="s">
        <v>122</v>
      </c>
      <c r="K645" s="1" t="s">
        <v>18063</v>
      </c>
      <c r="L645" s="1"/>
      <c r="M645" s="20">
        <f t="shared" si="9"/>
        <v>1</v>
      </c>
    </row>
    <row r="646" spans="1:13" ht="20.100000000000001" customHeight="1" x14ac:dyDescent="0.15">
      <c r="A646" s="1" t="s">
        <v>17627</v>
      </c>
      <c r="B646" s="1" t="s">
        <v>17977</v>
      </c>
      <c r="C646" s="1" t="s">
        <v>18064</v>
      </c>
      <c r="D646" s="1" t="s">
        <v>849</v>
      </c>
      <c r="E646" s="1" t="s">
        <v>51</v>
      </c>
      <c r="F646" s="1" t="s">
        <v>26832</v>
      </c>
      <c r="G646" s="1" t="s">
        <v>82</v>
      </c>
      <c r="H646" s="1" t="s">
        <v>83</v>
      </c>
      <c r="I646" s="1" t="s">
        <v>181</v>
      </c>
      <c r="J646" s="1" t="s">
        <v>11769</v>
      </c>
      <c r="K646" s="1" t="s">
        <v>19668</v>
      </c>
      <c r="L646" s="1"/>
      <c r="M646" s="20">
        <f t="shared" si="9"/>
        <v>0</v>
      </c>
    </row>
    <row r="647" spans="1:13" ht="20.100000000000001" customHeight="1" x14ac:dyDescent="0.15">
      <c r="A647" s="1" t="s">
        <v>17627</v>
      </c>
      <c r="B647" s="1" t="s">
        <v>17977</v>
      </c>
      <c r="C647" s="1" t="s">
        <v>18065</v>
      </c>
      <c r="D647" s="1" t="s">
        <v>849</v>
      </c>
      <c r="E647" s="1" t="s">
        <v>51</v>
      </c>
      <c r="F647" s="1" t="s">
        <v>26832</v>
      </c>
      <c r="G647" s="1" t="s">
        <v>82</v>
      </c>
      <c r="H647" s="1" t="s">
        <v>83</v>
      </c>
      <c r="I647" s="1" t="s">
        <v>181</v>
      </c>
      <c r="J647" s="1" t="s">
        <v>11769</v>
      </c>
      <c r="K647" s="1" t="s">
        <v>19669</v>
      </c>
      <c r="L647" s="1"/>
      <c r="M647" s="20">
        <f t="shared" si="9"/>
        <v>0</v>
      </c>
    </row>
    <row r="648" spans="1:13" ht="20.100000000000001" customHeight="1" x14ac:dyDescent="0.15">
      <c r="A648" s="1" t="s">
        <v>17627</v>
      </c>
      <c r="B648" s="1" t="s">
        <v>17977</v>
      </c>
      <c r="C648" s="1" t="s">
        <v>18066</v>
      </c>
      <c r="D648" s="1" t="s">
        <v>849</v>
      </c>
      <c r="E648" s="1" t="s">
        <v>51</v>
      </c>
      <c r="F648" s="1" t="s">
        <v>26832</v>
      </c>
      <c r="G648" s="1" t="s">
        <v>52</v>
      </c>
      <c r="H648" s="1" t="s">
        <v>121</v>
      </c>
      <c r="I648" s="1" t="s">
        <v>84</v>
      </c>
      <c r="J648" s="1" t="s">
        <v>122</v>
      </c>
      <c r="K648" s="1" t="s">
        <v>18067</v>
      </c>
      <c r="L648" s="1"/>
      <c r="M648" s="20">
        <f t="shared" ref="M648:M711" si="10">IF(F648="○",1,0)</f>
        <v>0</v>
      </c>
    </row>
    <row r="649" spans="1:13" ht="20.100000000000001" customHeight="1" x14ac:dyDescent="0.15">
      <c r="A649" s="1" t="s">
        <v>17627</v>
      </c>
      <c r="B649" s="1" t="s">
        <v>18068</v>
      </c>
      <c r="C649" s="1" t="s">
        <v>18069</v>
      </c>
      <c r="D649" s="1" t="s">
        <v>50</v>
      </c>
      <c r="E649" s="1" t="s">
        <v>51</v>
      </c>
      <c r="F649" s="1" t="s">
        <v>51</v>
      </c>
      <c r="G649" s="1" t="s">
        <v>52</v>
      </c>
      <c r="H649" s="1" t="s">
        <v>121</v>
      </c>
      <c r="I649" s="1" t="s">
        <v>84</v>
      </c>
      <c r="J649" s="1" t="s">
        <v>122</v>
      </c>
      <c r="K649" s="1" t="s">
        <v>18070</v>
      </c>
      <c r="L649" s="1"/>
      <c r="M649" s="20">
        <f t="shared" si="10"/>
        <v>1</v>
      </c>
    </row>
    <row r="650" spans="1:13" ht="20.100000000000001" customHeight="1" x14ac:dyDescent="0.15">
      <c r="A650" s="1" t="s">
        <v>17627</v>
      </c>
      <c r="B650" s="1" t="s">
        <v>18068</v>
      </c>
      <c r="C650" s="1" t="s">
        <v>18071</v>
      </c>
      <c r="D650" s="1" t="s">
        <v>50</v>
      </c>
      <c r="E650" s="1" t="s">
        <v>51</v>
      </c>
      <c r="F650" s="1" t="s">
        <v>51</v>
      </c>
      <c r="G650" s="1" t="s">
        <v>52</v>
      </c>
      <c r="H650" s="1" t="s">
        <v>121</v>
      </c>
      <c r="I650" s="1" t="s">
        <v>84</v>
      </c>
      <c r="J650" s="1" t="s">
        <v>122</v>
      </c>
      <c r="K650" s="1" t="s">
        <v>18072</v>
      </c>
      <c r="L650" s="1"/>
      <c r="M650" s="20">
        <f t="shared" si="10"/>
        <v>1</v>
      </c>
    </row>
    <row r="651" spans="1:13" ht="20.100000000000001" customHeight="1" x14ac:dyDescent="0.15">
      <c r="A651" s="1" t="s">
        <v>17627</v>
      </c>
      <c r="B651" s="1" t="s">
        <v>18068</v>
      </c>
      <c r="C651" s="1" t="s">
        <v>18073</v>
      </c>
      <c r="D651" s="1" t="s">
        <v>50</v>
      </c>
      <c r="E651" s="1" t="s">
        <v>51</v>
      </c>
      <c r="F651" s="1" t="s">
        <v>51</v>
      </c>
      <c r="G651" s="1" t="s">
        <v>52</v>
      </c>
      <c r="H651" s="1" t="s">
        <v>121</v>
      </c>
      <c r="I651" s="1" t="s">
        <v>84</v>
      </c>
      <c r="J651" s="1" t="s">
        <v>122</v>
      </c>
      <c r="K651" s="1" t="s">
        <v>18074</v>
      </c>
      <c r="L651" s="1"/>
      <c r="M651" s="20">
        <f t="shared" si="10"/>
        <v>1</v>
      </c>
    </row>
    <row r="652" spans="1:13" ht="20.100000000000001" customHeight="1" x14ac:dyDescent="0.15">
      <c r="A652" s="1" t="s">
        <v>17627</v>
      </c>
      <c r="B652" s="1" t="s">
        <v>18068</v>
      </c>
      <c r="C652" s="1" t="s">
        <v>18075</v>
      </c>
      <c r="D652" s="1" t="s">
        <v>50</v>
      </c>
      <c r="E652" s="1" t="s">
        <v>51</v>
      </c>
      <c r="F652" s="1" t="s">
        <v>51</v>
      </c>
      <c r="G652" s="1" t="s">
        <v>52</v>
      </c>
      <c r="H652" s="1" t="s">
        <v>121</v>
      </c>
      <c r="I652" s="1" t="s">
        <v>84</v>
      </c>
      <c r="J652" s="1" t="s">
        <v>122</v>
      </c>
      <c r="K652" s="1" t="s">
        <v>18076</v>
      </c>
      <c r="L652" s="1"/>
      <c r="M652" s="20">
        <f t="shared" si="10"/>
        <v>1</v>
      </c>
    </row>
    <row r="653" spans="1:13" ht="20.100000000000001" customHeight="1" x14ac:dyDescent="0.15">
      <c r="A653" s="1" t="s">
        <v>17627</v>
      </c>
      <c r="B653" s="1" t="s">
        <v>18068</v>
      </c>
      <c r="C653" s="1" t="s">
        <v>18077</v>
      </c>
      <c r="D653" s="1" t="s">
        <v>50</v>
      </c>
      <c r="E653" s="1" t="s">
        <v>51</v>
      </c>
      <c r="F653" s="1" t="s">
        <v>51</v>
      </c>
      <c r="G653" s="1" t="s">
        <v>52</v>
      </c>
      <c r="H653" s="1" t="s">
        <v>121</v>
      </c>
      <c r="I653" s="1" t="s">
        <v>84</v>
      </c>
      <c r="J653" s="1" t="s">
        <v>122</v>
      </c>
      <c r="K653" s="1" t="s">
        <v>18078</v>
      </c>
      <c r="L653" s="1"/>
      <c r="M653" s="20">
        <f t="shared" si="10"/>
        <v>1</v>
      </c>
    </row>
    <row r="654" spans="1:13" ht="20.100000000000001" customHeight="1" x14ac:dyDescent="0.15">
      <c r="A654" s="1" t="s">
        <v>17627</v>
      </c>
      <c r="B654" s="1" t="s">
        <v>18068</v>
      </c>
      <c r="C654" s="1" t="s">
        <v>18079</v>
      </c>
      <c r="D654" s="1" t="s">
        <v>50</v>
      </c>
      <c r="E654" s="1" t="s">
        <v>51</v>
      </c>
      <c r="F654" s="1" t="s">
        <v>51</v>
      </c>
      <c r="G654" s="1" t="s">
        <v>52</v>
      </c>
      <c r="H654" s="1" t="s">
        <v>121</v>
      </c>
      <c r="I654" s="1" t="s">
        <v>84</v>
      </c>
      <c r="J654" s="1" t="s">
        <v>122</v>
      </c>
      <c r="K654" s="1" t="s">
        <v>18080</v>
      </c>
      <c r="L654" s="1"/>
      <c r="M654" s="20">
        <f t="shared" si="10"/>
        <v>1</v>
      </c>
    </row>
    <row r="655" spans="1:13" ht="20.100000000000001" customHeight="1" x14ac:dyDescent="0.15">
      <c r="A655" s="1" t="s">
        <v>17627</v>
      </c>
      <c r="B655" s="1" t="s">
        <v>18068</v>
      </c>
      <c r="C655" s="1" t="s">
        <v>18081</v>
      </c>
      <c r="D655" s="1" t="s">
        <v>50</v>
      </c>
      <c r="E655" s="1" t="s">
        <v>51</v>
      </c>
      <c r="F655" s="1" t="s">
        <v>51</v>
      </c>
      <c r="G655" s="1" t="s">
        <v>52</v>
      </c>
      <c r="H655" s="1" t="s">
        <v>121</v>
      </c>
      <c r="I655" s="1" t="s">
        <v>84</v>
      </c>
      <c r="J655" s="1" t="s">
        <v>122</v>
      </c>
      <c r="K655" s="1" t="s">
        <v>18082</v>
      </c>
      <c r="L655" s="1"/>
      <c r="M655" s="20">
        <f t="shared" si="10"/>
        <v>1</v>
      </c>
    </row>
    <row r="656" spans="1:13" ht="20.100000000000001" customHeight="1" x14ac:dyDescent="0.15">
      <c r="A656" s="1" t="s">
        <v>17627</v>
      </c>
      <c r="B656" s="1" t="s">
        <v>18068</v>
      </c>
      <c r="C656" s="1" t="s">
        <v>18083</v>
      </c>
      <c r="D656" s="1" t="s">
        <v>50</v>
      </c>
      <c r="E656" s="1" t="s">
        <v>51</v>
      </c>
      <c r="F656" s="1" t="s">
        <v>51</v>
      </c>
      <c r="G656" s="1" t="s">
        <v>52</v>
      </c>
      <c r="H656" s="1" t="s">
        <v>121</v>
      </c>
      <c r="I656" s="1" t="s">
        <v>84</v>
      </c>
      <c r="J656" s="1" t="s">
        <v>122</v>
      </c>
      <c r="K656" s="1" t="s">
        <v>18084</v>
      </c>
      <c r="L656" s="1"/>
      <c r="M656" s="20">
        <f t="shared" si="10"/>
        <v>1</v>
      </c>
    </row>
    <row r="657" spans="1:13" ht="20.100000000000001" customHeight="1" x14ac:dyDescent="0.15">
      <c r="A657" s="1" t="s">
        <v>17627</v>
      </c>
      <c r="B657" s="1" t="s">
        <v>18068</v>
      </c>
      <c r="C657" s="1" t="s">
        <v>18085</v>
      </c>
      <c r="D657" s="1" t="s">
        <v>50</v>
      </c>
      <c r="E657" s="1" t="s">
        <v>51</v>
      </c>
      <c r="F657" s="1" t="s">
        <v>51</v>
      </c>
      <c r="G657" s="1" t="s">
        <v>52</v>
      </c>
      <c r="H657" s="1" t="s">
        <v>121</v>
      </c>
      <c r="I657" s="1" t="s">
        <v>84</v>
      </c>
      <c r="J657" s="1" t="s">
        <v>122</v>
      </c>
      <c r="K657" s="1" t="s">
        <v>18086</v>
      </c>
      <c r="L657" s="1"/>
      <c r="M657" s="20">
        <f t="shared" si="10"/>
        <v>1</v>
      </c>
    </row>
    <row r="658" spans="1:13" ht="20.100000000000001" customHeight="1" x14ac:dyDescent="0.15">
      <c r="A658" s="1" t="s">
        <v>17627</v>
      </c>
      <c r="B658" s="1" t="s">
        <v>18068</v>
      </c>
      <c r="C658" s="1" t="s">
        <v>18087</v>
      </c>
      <c r="D658" s="1" t="s">
        <v>50</v>
      </c>
      <c r="E658" s="1" t="s">
        <v>51</v>
      </c>
      <c r="F658" s="1" t="s">
        <v>51</v>
      </c>
      <c r="G658" s="1" t="s">
        <v>52</v>
      </c>
      <c r="H658" s="1" t="s">
        <v>121</v>
      </c>
      <c r="I658" s="1" t="s">
        <v>84</v>
      </c>
      <c r="J658" s="1" t="s">
        <v>122</v>
      </c>
      <c r="K658" s="1" t="s">
        <v>18088</v>
      </c>
      <c r="L658" s="1"/>
      <c r="M658" s="20">
        <f t="shared" si="10"/>
        <v>1</v>
      </c>
    </row>
    <row r="659" spans="1:13" ht="20.100000000000001" customHeight="1" x14ac:dyDescent="0.15">
      <c r="A659" s="1" t="s">
        <v>17627</v>
      </c>
      <c r="B659" s="1" t="s">
        <v>18068</v>
      </c>
      <c r="C659" s="1" t="s">
        <v>18089</v>
      </c>
      <c r="D659" s="1" t="s">
        <v>50</v>
      </c>
      <c r="E659" s="1" t="s">
        <v>51</v>
      </c>
      <c r="F659" s="1" t="s">
        <v>51</v>
      </c>
      <c r="G659" s="1" t="s">
        <v>52</v>
      </c>
      <c r="H659" s="1" t="s">
        <v>121</v>
      </c>
      <c r="I659" s="1" t="s">
        <v>84</v>
      </c>
      <c r="J659" s="1" t="s">
        <v>122</v>
      </c>
      <c r="K659" s="1" t="s">
        <v>18090</v>
      </c>
      <c r="L659" s="1"/>
      <c r="M659" s="20">
        <f t="shared" si="10"/>
        <v>1</v>
      </c>
    </row>
    <row r="660" spans="1:13" ht="20.100000000000001" customHeight="1" x14ac:dyDescent="0.15">
      <c r="A660" s="1" t="s">
        <v>17627</v>
      </c>
      <c r="B660" s="1" t="s">
        <v>18068</v>
      </c>
      <c r="C660" s="1" t="s">
        <v>18091</v>
      </c>
      <c r="D660" s="1" t="s">
        <v>50</v>
      </c>
      <c r="E660" s="1" t="s">
        <v>51</v>
      </c>
      <c r="F660" s="1" t="s">
        <v>51</v>
      </c>
      <c r="G660" s="1" t="s">
        <v>52</v>
      </c>
      <c r="H660" s="1" t="s">
        <v>121</v>
      </c>
      <c r="I660" s="1" t="s">
        <v>84</v>
      </c>
      <c r="J660" s="1" t="s">
        <v>122</v>
      </c>
      <c r="K660" s="1" t="s">
        <v>18092</v>
      </c>
      <c r="L660" s="1"/>
      <c r="M660" s="20">
        <f t="shared" si="10"/>
        <v>1</v>
      </c>
    </row>
    <row r="661" spans="1:13" ht="20.100000000000001" customHeight="1" x14ac:dyDescent="0.15">
      <c r="A661" s="1" t="s">
        <v>17627</v>
      </c>
      <c r="B661" s="1" t="s">
        <v>18068</v>
      </c>
      <c r="C661" s="1" t="s">
        <v>18093</v>
      </c>
      <c r="D661" s="1" t="s">
        <v>50</v>
      </c>
      <c r="E661" s="1" t="s">
        <v>51</v>
      </c>
      <c r="F661" s="1" t="s">
        <v>51</v>
      </c>
      <c r="G661" s="1" t="s">
        <v>52</v>
      </c>
      <c r="H661" s="1" t="s">
        <v>121</v>
      </c>
      <c r="I661" s="1" t="s">
        <v>84</v>
      </c>
      <c r="J661" s="1" t="s">
        <v>122</v>
      </c>
      <c r="K661" s="1" t="s">
        <v>18094</v>
      </c>
      <c r="L661" s="1"/>
      <c r="M661" s="20">
        <f t="shared" si="10"/>
        <v>1</v>
      </c>
    </row>
    <row r="662" spans="1:13" ht="20.100000000000001" customHeight="1" x14ac:dyDescent="0.15">
      <c r="A662" s="1" t="s">
        <v>17627</v>
      </c>
      <c r="B662" s="1" t="s">
        <v>18068</v>
      </c>
      <c r="C662" s="1" t="s">
        <v>18095</v>
      </c>
      <c r="D662" s="1" t="s">
        <v>50</v>
      </c>
      <c r="E662" s="1" t="s">
        <v>51</v>
      </c>
      <c r="F662" s="1" t="s">
        <v>51</v>
      </c>
      <c r="G662" s="1" t="s">
        <v>52</v>
      </c>
      <c r="H662" s="1" t="s">
        <v>121</v>
      </c>
      <c r="I662" s="1" t="s">
        <v>84</v>
      </c>
      <c r="J662" s="1" t="s">
        <v>122</v>
      </c>
      <c r="K662" s="1" t="s">
        <v>18096</v>
      </c>
      <c r="L662" s="1"/>
      <c r="M662" s="20">
        <f t="shared" si="10"/>
        <v>1</v>
      </c>
    </row>
    <row r="663" spans="1:13" ht="20.100000000000001" customHeight="1" x14ac:dyDescent="0.15">
      <c r="A663" s="1" t="s">
        <v>17627</v>
      </c>
      <c r="B663" s="1" t="s">
        <v>18068</v>
      </c>
      <c r="C663" s="1" t="s">
        <v>18097</v>
      </c>
      <c r="D663" s="1" t="s">
        <v>50</v>
      </c>
      <c r="E663" s="1" t="s">
        <v>51</v>
      </c>
      <c r="F663" s="1" t="s">
        <v>51</v>
      </c>
      <c r="G663" s="1" t="s">
        <v>52</v>
      </c>
      <c r="H663" s="1" t="s">
        <v>121</v>
      </c>
      <c r="I663" s="1" t="s">
        <v>84</v>
      </c>
      <c r="J663" s="1" t="s">
        <v>122</v>
      </c>
      <c r="K663" s="1" t="s">
        <v>18098</v>
      </c>
      <c r="L663" s="1"/>
      <c r="M663" s="20">
        <f t="shared" si="10"/>
        <v>1</v>
      </c>
    </row>
    <row r="664" spans="1:13" ht="20.100000000000001" customHeight="1" x14ac:dyDescent="0.15">
      <c r="A664" s="1" t="s">
        <v>17627</v>
      </c>
      <c r="B664" s="1" t="s">
        <v>18068</v>
      </c>
      <c r="C664" s="1" t="s">
        <v>18099</v>
      </c>
      <c r="D664" s="1" t="s">
        <v>50</v>
      </c>
      <c r="E664" s="1" t="s">
        <v>51</v>
      </c>
      <c r="F664" s="1" t="s">
        <v>51</v>
      </c>
      <c r="G664" s="1" t="s">
        <v>52</v>
      </c>
      <c r="H664" s="1" t="s">
        <v>121</v>
      </c>
      <c r="I664" s="1" t="s">
        <v>84</v>
      </c>
      <c r="J664" s="1" t="s">
        <v>122</v>
      </c>
      <c r="K664" s="1" t="s">
        <v>18100</v>
      </c>
      <c r="L664" s="1"/>
      <c r="M664" s="20">
        <f t="shared" si="10"/>
        <v>1</v>
      </c>
    </row>
    <row r="665" spans="1:13" ht="20.100000000000001" customHeight="1" x14ac:dyDescent="0.15">
      <c r="A665" s="1" t="s">
        <v>17627</v>
      </c>
      <c r="B665" s="1" t="s">
        <v>18068</v>
      </c>
      <c r="C665" s="1" t="s">
        <v>18101</v>
      </c>
      <c r="D665" s="1" t="s">
        <v>50</v>
      </c>
      <c r="E665" s="1" t="s">
        <v>51</v>
      </c>
      <c r="F665" s="1" t="s">
        <v>51</v>
      </c>
      <c r="G665" s="1" t="s">
        <v>52</v>
      </c>
      <c r="H665" s="1" t="s">
        <v>121</v>
      </c>
      <c r="I665" s="1" t="s">
        <v>84</v>
      </c>
      <c r="J665" s="1" t="s">
        <v>122</v>
      </c>
      <c r="K665" s="1" t="s">
        <v>18102</v>
      </c>
      <c r="L665" s="1"/>
      <c r="M665" s="20">
        <f t="shared" si="10"/>
        <v>1</v>
      </c>
    </row>
    <row r="666" spans="1:13" ht="20.100000000000001" customHeight="1" x14ac:dyDescent="0.15">
      <c r="A666" s="1" t="s">
        <v>17627</v>
      </c>
      <c r="B666" s="1" t="s">
        <v>18068</v>
      </c>
      <c r="C666" s="1" t="s">
        <v>18103</v>
      </c>
      <c r="D666" s="1" t="s">
        <v>50</v>
      </c>
      <c r="E666" s="1" t="s">
        <v>51</v>
      </c>
      <c r="F666" s="1" t="s">
        <v>51</v>
      </c>
      <c r="G666" s="1" t="s">
        <v>52</v>
      </c>
      <c r="H666" s="1" t="s">
        <v>121</v>
      </c>
      <c r="I666" s="1" t="s">
        <v>84</v>
      </c>
      <c r="J666" s="1" t="s">
        <v>122</v>
      </c>
      <c r="K666" s="1" t="s">
        <v>18104</v>
      </c>
      <c r="L666" s="1"/>
      <c r="M666" s="20">
        <f t="shared" si="10"/>
        <v>1</v>
      </c>
    </row>
    <row r="667" spans="1:13" ht="20.100000000000001" customHeight="1" x14ac:dyDescent="0.15">
      <c r="A667" s="1" t="s">
        <v>17627</v>
      </c>
      <c r="B667" s="1" t="s">
        <v>18068</v>
      </c>
      <c r="C667" s="1" t="s">
        <v>18105</v>
      </c>
      <c r="D667" s="1" t="s">
        <v>50</v>
      </c>
      <c r="E667" s="1" t="s">
        <v>51</v>
      </c>
      <c r="F667" s="1" t="s">
        <v>51</v>
      </c>
      <c r="G667" s="1" t="s">
        <v>52</v>
      </c>
      <c r="H667" s="1" t="s">
        <v>121</v>
      </c>
      <c r="I667" s="1" t="s">
        <v>84</v>
      </c>
      <c r="J667" s="1" t="s">
        <v>122</v>
      </c>
      <c r="K667" s="1" t="s">
        <v>18106</v>
      </c>
      <c r="L667" s="1"/>
      <c r="M667" s="20">
        <f t="shared" si="10"/>
        <v>1</v>
      </c>
    </row>
    <row r="668" spans="1:13" ht="20.100000000000001" customHeight="1" x14ac:dyDescent="0.15">
      <c r="A668" s="1" t="s">
        <v>17627</v>
      </c>
      <c r="B668" s="1" t="s">
        <v>18068</v>
      </c>
      <c r="C668" s="1" t="s">
        <v>18107</v>
      </c>
      <c r="D668" s="1" t="s">
        <v>50</v>
      </c>
      <c r="E668" s="1" t="s">
        <v>51</v>
      </c>
      <c r="F668" s="1" t="s">
        <v>51</v>
      </c>
      <c r="G668" s="1" t="s">
        <v>52</v>
      </c>
      <c r="H668" s="1" t="s">
        <v>121</v>
      </c>
      <c r="I668" s="1" t="s">
        <v>84</v>
      </c>
      <c r="J668" s="1" t="s">
        <v>122</v>
      </c>
      <c r="K668" s="1" t="s">
        <v>18108</v>
      </c>
      <c r="L668" s="1"/>
      <c r="M668" s="20">
        <f t="shared" si="10"/>
        <v>1</v>
      </c>
    </row>
    <row r="669" spans="1:13" ht="20.100000000000001" customHeight="1" x14ac:dyDescent="0.15">
      <c r="A669" s="1" t="s">
        <v>17627</v>
      </c>
      <c r="B669" s="1" t="s">
        <v>18068</v>
      </c>
      <c r="C669" s="1" t="s">
        <v>18109</v>
      </c>
      <c r="D669" s="1" t="s">
        <v>78</v>
      </c>
      <c r="E669" s="1" t="s">
        <v>51</v>
      </c>
      <c r="F669" s="1" t="s">
        <v>51</v>
      </c>
      <c r="G669" s="1" t="s">
        <v>52</v>
      </c>
      <c r="H669" s="1" t="s">
        <v>121</v>
      </c>
      <c r="I669" s="1" t="s">
        <v>84</v>
      </c>
      <c r="J669" s="1" t="s">
        <v>122</v>
      </c>
      <c r="K669" s="1" t="s">
        <v>18110</v>
      </c>
      <c r="L669" s="1"/>
      <c r="M669" s="20">
        <f t="shared" si="10"/>
        <v>1</v>
      </c>
    </row>
    <row r="670" spans="1:13" ht="20.100000000000001" customHeight="1" x14ac:dyDescent="0.15">
      <c r="A670" s="1" t="s">
        <v>17627</v>
      </c>
      <c r="B670" s="1" t="s">
        <v>18068</v>
      </c>
      <c r="C670" s="1" t="s">
        <v>18111</v>
      </c>
      <c r="D670" s="1" t="s">
        <v>78</v>
      </c>
      <c r="E670" s="1" t="s">
        <v>51</v>
      </c>
      <c r="F670" s="1" t="s">
        <v>51</v>
      </c>
      <c r="G670" s="1" t="s">
        <v>52</v>
      </c>
      <c r="H670" s="1" t="s">
        <v>121</v>
      </c>
      <c r="I670" s="1" t="s">
        <v>84</v>
      </c>
      <c r="J670" s="1" t="s">
        <v>122</v>
      </c>
      <c r="K670" s="1" t="s">
        <v>18112</v>
      </c>
      <c r="L670" s="1"/>
      <c r="M670" s="20">
        <f t="shared" si="10"/>
        <v>1</v>
      </c>
    </row>
    <row r="671" spans="1:13" ht="20.100000000000001" customHeight="1" x14ac:dyDescent="0.15">
      <c r="A671" s="1" t="s">
        <v>17627</v>
      </c>
      <c r="B671" s="1" t="s">
        <v>18068</v>
      </c>
      <c r="C671" s="1" t="s">
        <v>18113</v>
      </c>
      <c r="D671" s="1" t="s">
        <v>78</v>
      </c>
      <c r="E671" s="1" t="s">
        <v>51</v>
      </c>
      <c r="F671" s="1" t="s">
        <v>51</v>
      </c>
      <c r="G671" s="1" t="s">
        <v>52</v>
      </c>
      <c r="H671" s="1" t="s">
        <v>121</v>
      </c>
      <c r="I671" s="1" t="s">
        <v>84</v>
      </c>
      <c r="J671" s="1" t="s">
        <v>122</v>
      </c>
      <c r="K671" s="1" t="s">
        <v>18114</v>
      </c>
      <c r="L671" s="1"/>
      <c r="M671" s="20">
        <f t="shared" si="10"/>
        <v>1</v>
      </c>
    </row>
    <row r="672" spans="1:13" ht="20.100000000000001" customHeight="1" x14ac:dyDescent="0.15">
      <c r="A672" s="1" t="s">
        <v>17627</v>
      </c>
      <c r="B672" s="1" t="s">
        <v>18068</v>
      </c>
      <c r="C672" s="1" t="s">
        <v>18115</v>
      </c>
      <c r="D672" s="1" t="s">
        <v>78</v>
      </c>
      <c r="E672" s="1" t="s">
        <v>51</v>
      </c>
      <c r="F672" s="1" t="s">
        <v>51</v>
      </c>
      <c r="G672" s="1" t="s">
        <v>52</v>
      </c>
      <c r="H672" s="1" t="s">
        <v>121</v>
      </c>
      <c r="I672" s="1" t="s">
        <v>84</v>
      </c>
      <c r="J672" s="1" t="s">
        <v>122</v>
      </c>
      <c r="K672" s="1" t="s">
        <v>18116</v>
      </c>
      <c r="L672" s="1"/>
      <c r="M672" s="20">
        <f t="shared" si="10"/>
        <v>1</v>
      </c>
    </row>
    <row r="673" spans="1:13" ht="20.100000000000001" customHeight="1" x14ac:dyDescent="0.15">
      <c r="A673" s="1" t="s">
        <v>17627</v>
      </c>
      <c r="B673" s="1" t="s">
        <v>18068</v>
      </c>
      <c r="C673" s="1" t="s">
        <v>18117</v>
      </c>
      <c r="D673" s="1" t="s">
        <v>78</v>
      </c>
      <c r="E673" s="1" t="s">
        <v>51</v>
      </c>
      <c r="F673" s="1" t="s">
        <v>51</v>
      </c>
      <c r="G673" s="1" t="s">
        <v>52</v>
      </c>
      <c r="H673" s="1" t="s">
        <v>121</v>
      </c>
      <c r="I673" s="1" t="s">
        <v>84</v>
      </c>
      <c r="J673" s="1" t="s">
        <v>122</v>
      </c>
      <c r="K673" s="1" t="s">
        <v>18118</v>
      </c>
      <c r="L673" s="1"/>
      <c r="M673" s="20">
        <f t="shared" si="10"/>
        <v>1</v>
      </c>
    </row>
    <row r="674" spans="1:13" ht="20.100000000000001" customHeight="1" x14ac:dyDescent="0.15">
      <c r="A674" s="1" t="s">
        <v>17627</v>
      </c>
      <c r="B674" s="1" t="s">
        <v>18068</v>
      </c>
      <c r="C674" s="1" t="s">
        <v>18119</v>
      </c>
      <c r="D674" s="1" t="s">
        <v>78</v>
      </c>
      <c r="E674" s="1" t="s">
        <v>51</v>
      </c>
      <c r="F674" s="1" t="s">
        <v>51</v>
      </c>
      <c r="G674" s="1" t="s">
        <v>52</v>
      </c>
      <c r="H674" s="1" t="s">
        <v>121</v>
      </c>
      <c r="I674" s="1" t="s">
        <v>84</v>
      </c>
      <c r="J674" s="1" t="s">
        <v>122</v>
      </c>
      <c r="K674" s="1" t="s">
        <v>18120</v>
      </c>
      <c r="L674" s="1"/>
      <c r="M674" s="20">
        <f t="shared" si="10"/>
        <v>1</v>
      </c>
    </row>
    <row r="675" spans="1:13" ht="20.100000000000001" customHeight="1" x14ac:dyDescent="0.15">
      <c r="A675" s="1" t="s">
        <v>17627</v>
      </c>
      <c r="B675" s="1" t="s">
        <v>18068</v>
      </c>
      <c r="C675" s="1" t="s">
        <v>18121</v>
      </c>
      <c r="D675" s="1" t="s">
        <v>78</v>
      </c>
      <c r="E675" s="1" t="s">
        <v>51</v>
      </c>
      <c r="F675" s="1" t="s">
        <v>51</v>
      </c>
      <c r="G675" s="1" t="s">
        <v>52</v>
      </c>
      <c r="H675" s="1" t="s">
        <v>121</v>
      </c>
      <c r="I675" s="1" t="s">
        <v>84</v>
      </c>
      <c r="J675" s="1" t="s">
        <v>122</v>
      </c>
      <c r="K675" s="1" t="s">
        <v>18122</v>
      </c>
      <c r="L675" s="1"/>
      <c r="M675" s="20">
        <f t="shared" si="10"/>
        <v>1</v>
      </c>
    </row>
    <row r="676" spans="1:13" ht="20.100000000000001" customHeight="1" x14ac:dyDescent="0.15">
      <c r="A676" s="1" t="s">
        <v>17627</v>
      </c>
      <c r="B676" s="1" t="s">
        <v>18068</v>
      </c>
      <c r="C676" s="1" t="s">
        <v>18123</v>
      </c>
      <c r="D676" s="1" t="s">
        <v>78</v>
      </c>
      <c r="E676" s="1" t="s">
        <v>51</v>
      </c>
      <c r="F676" s="1" t="s">
        <v>51</v>
      </c>
      <c r="G676" s="1" t="s">
        <v>52</v>
      </c>
      <c r="H676" s="1" t="s">
        <v>121</v>
      </c>
      <c r="I676" s="1" t="s">
        <v>84</v>
      </c>
      <c r="J676" s="1" t="s">
        <v>122</v>
      </c>
      <c r="K676" s="1" t="s">
        <v>18124</v>
      </c>
      <c r="L676" s="1"/>
      <c r="M676" s="20">
        <f t="shared" si="10"/>
        <v>1</v>
      </c>
    </row>
    <row r="677" spans="1:13" ht="20.100000000000001" customHeight="1" x14ac:dyDescent="0.15">
      <c r="A677" s="1" t="s">
        <v>17627</v>
      </c>
      <c r="B677" s="1" t="s">
        <v>18068</v>
      </c>
      <c r="C677" s="1" t="s">
        <v>18125</v>
      </c>
      <c r="D677" s="1" t="s">
        <v>78</v>
      </c>
      <c r="E677" s="1" t="s">
        <v>51</v>
      </c>
      <c r="F677" s="1" t="s">
        <v>51</v>
      </c>
      <c r="G677" s="1" t="s">
        <v>52</v>
      </c>
      <c r="H677" s="1" t="s">
        <v>121</v>
      </c>
      <c r="I677" s="1" t="s">
        <v>84</v>
      </c>
      <c r="J677" s="1" t="s">
        <v>122</v>
      </c>
      <c r="K677" s="1" t="s">
        <v>18126</v>
      </c>
      <c r="L677" s="1"/>
      <c r="M677" s="20">
        <f t="shared" si="10"/>
        <v>1</v>
      </c>
    </row>
    <row r="678" spans="1:13" ht="20.100000000000001" customHeight="1" x14ac:dyDescent="0.15">
      <c r="A678" s="1" t="s">
        <v>17627</v>
      </c>
      <c r="B678" s="1" t="s">
        <v>18068</v>
      </c>
      <c r="C678" s="1" t="s">
        <v>18127</v>
      </c>
      <c r="D678" s="1" t="s">
        <v>78</v>
      </c>
      <c r="E678" s="1" t="s">
        <v>51</v>
      </c>
      <c r="F678" s="1" t="s">
        <v>51</v>
      </c>
      <c r="G678" s="1" t="s">
        <v>52</v>
      </c>
      <c r="H678" s="1" t="s">
        <v>121</v>
      </c>
      <c r="I678" s="1" t="s">
        <v>84</v>
      </c>
      <c r="J678" s="1" t="s">
        <v>122</v>
      </c>
      <c r="K678" s="1" t="s">
        <v>18128</v>
      </c>
      <c r="L678" s="1"/>
      <c r="M678" s="20">
        <f t="shared" si="10"/>
        <v>1</v>
      </c>
    </row>
    <row r="679" spans="1:13" ht="20.100000000000001" customHeight="1" x14ac:dyDescent="0.15">
      <c r="A679" s="1" t="s">
        <v>17627</v>
      </c>
      <c r="B679" s="1" t="s">
        <v>18068</v>
      </c>
      <c r="C679" s="1" t="s">
        <v>18129</v>
      </c>
      <c r="D679" s="1" t="s">
        <v>78</v>
      </c>
      <c r="E679" s="1" t="s">
        <v>51</v>
      </c>
      <c r="F679" s="1" t="s">
        <v>51</v>
      </c>
      <c r="G679" s="1" t="s">
        <v>52</v>
      </c>
      <c r="H679" s="1" t="s">
        <v>121</v>
      </c>
      <c r="I679" s="1" t="s">
        <v>84</v>
      </c>
      <c r="J679" s="1" t="s">
        <v>122</v>
      </c>
      <c r="K679" s="1" t="s">
        <v>18130</v>
      </c>
      <c r="L679" s="1"/>
      <c r="M679" s="20">
        <f t="shared" si="10"/>
        <v>1</v>
      </c>
    </row>
    <row r="680" spans="1:13" ht="20.100000000000001" customHeight="1" x14ac:dyDescent="0.15">
      <c r="A680" s="1" t="s">
        <v>17627</v>
      </c>
      <c r="B680" s="1" t="s">
        <v>18068</v>
      </c>
      <c r="C680" s="1" t="s">
        <v>18131</v>
      </c>
      <c r="D680" s="1" t="s">
        <v>78</v>
      </c>
      <c r="E680" s="1" t="s">
        <v>51</v>
      </c>
      <c r="F680" s="1" t="s">
        <v>179</v>
      </c>
      <c r="G680" s="1" t="s">
        <v>82</v>
      </c>
      <c r="H680" s="1" t="s">
        <v>83</v>
      </c>
      <c r="I680" s="1" t="s">
        <v>84</v>
      </c>
      <c r="J680" s="1" t="s">
        <v>9120</v>
      </c>
      <c r="K680" s="1" t="s">
        <v>18132</v>
      </c>
      <c r="L680" s="1"/>
      <c r="M680" s="20">
        <f t="shared" si="10"/>
        <v>0</v>
      </c>
    </row>
    <row r="681" spans="1:13" ht="20.100000000000001" customHeight="1" x14ac:dyDescent="0.15">
      <c r="A681" s="1" t="s">
        <v>17627</v>
      </c>
      <c r="B681" s="1" t="s">
        <v>18068</v>
      </c>
      <c r="C681" s="1" t="s">
        <v>18133</v>
      </c>
      <c r="D681" s="1" t="s">
        <v>78</v>
      </c>
      <c r="E681" s="1" t="s">
        <v>51</v>
      </c>
      <c r="F681" s="1" t="s">
        <v>51</v>
      </c>
      <c r="G681" s="1" t="s">
        <v>52</v>
      </c>
      <c r="H681" s="1" t="s">
        <v>121</v>
      </c>
      <c r="I681" s="1" t="s">
        <v>84</v>
      </c>
      <c r="J681" s="1" t="s">
        <v>122</v>
      </c>
      <c r="K681" s="1" t="s">
        <v>18134</v>
      </c>
      <c r="L681" s="1"/>
      <c r="M681" s="20">
        <f t="shared" si="10"/>
        <v>1</v>
      </c>
    </row>
    <row r="682" spans="1:13" ht="20.100000000000001" customHeight="1" x14ac:dyDescent="0.15">
      <c r="A682" s="1" t="s">
        <v>17627</v>
      </c>
      <c r="B682" s="1" t="s">
        <v>18068</v>
      </c>
      <c r="C682" s="1" t="s">
        <v>18135</v>
      </c>
      <c r="D682" s="1" t="s">
        <v>78</v>
      </c>
      <c r="E682" s="1" t="s">
        <v>51</v>
      </c>
      <c r="F682" s="1" t="s">
        <v>179</v>
      </c>
      <c r="G682" s="1" t="s">
        <v>82</v>
      </c>
      <c r="H682" s="1" t="s">
        <v>83</v>
      </c>
      <c r="I682" s="1" t="s">
        <v>84</v>
      </c>
      <c r="J682" s="1" t="s">
        <v>9120</v>
      </c>
      <c r="K682" s="1" t="s">
        <v>18136</v>
      </c>
      <c r="L682" s="1"/>
      <c r="M682" s="20">
        <f t="shared" si="10"/>
        <v>0</v>
      </c>
    </row>
    <row r="683" spans="1:13" ht="20.100000000000001" customHeight="1" x14ac:dyDescent="0.15">
      <c r="A683" s="1" t="s">
        <v>17627</v>
      </c>
      <c r="B683" s="1" t="s">
        <v>18068</v>
      </c>
      <c r="C683" s="1" t="s">
        <v>18137</v>
      </c>
      <c r="D683" s="1" t="s">
        <v>78</v>
      </c>
      <c r="E683" s="1" t="s">
        <v>51</v>
      </c>
      <c r="F683" s="1" t="s">
        <v>51</v>
      </c>
      <c r="G683" s="1" t="s">
        <v>52</v>
      </c>
      <c r="H683" s="1" t="s">
        <v>121</v>
      </c>
      <c r="I683" s="1" t="s">
        <v>84</v>
      </c>
      <c r="J683" s="1" t="s">
        <v>122</v>
      </c>
      <c r="K683" s="1" t="s">
        <v>18138</v>
      </c>
      <c r="L683" s="1"/>
      <c r="M683" s="20">
        <f t="shared" si="10"/>
        <v>1</v>
      </c>
    </row>
    <row r="684" spans="1:13" ht="20.100000000000001" customHeight="1" x14ac:dyDescent="0.15">
      <c r="A684" s="1" t="s">
        <v>17627</v>
      </c>
      <c r="B684" s="1" t="s">
        <v>18068</v>
      </c>
      <c r="C684" s="1" t="s">
        <v>18139</v>
      </c>
      <c r="D684" s="1" t="s">
        <v>849</v>
      </c>
      <c r="E684" s="1" t="s">
        <v>51</v>
      </c>
      <c r="F684" s="1" t="s">
        <v>26832</v>
      </c>
      <c r="G684" s="1" t="s">
        <v>52</v>
      </c>
      <c r="H684" s="1" t="s">
        <v>121</v>
      </c>
      <c r="I684" s="1" t="s">
        <v>84</v>
      </c>
      <c r="J684" s="1" t="s">
        <v>122</v>
      </c>
      <c r="K684" s="1" t="s">
        <v>18068</v>
      </c>
      <c r="L684" s="1"/>
      <c r="M684" s="20">
        <f t="shared" si="10"/>
        <v>0</v>
      </c>
    </row>
    <row r="685" spans="1:13" ht="20.100000000000001" customHeight="1" x14ac:dyDescent="0.15">
      <c r="A685" s="1" t="s">
        <v>17627</v>
      </c>
      <c r="B685" s="1" t="s">
        <v>912</v>
      </c>
      <c r="C685" s="1" t="s">
        <v>18140</v>
      </c>
      <c r="D685" s="1" t="s">
        <v>78</v>
      </c>
      <c r="E685" s="1" t="s">
        <v>51</v>
      </c>
      <c r="F685" s="1" t="s">
        <v>26831</v>
      </c>
      <c r="G685" s="1" t="s">
        <v>82</v>
      </c>
      <c r="H685" s="1" t="s">
        <v>4727</v>
      </c>
      <c r="I685" s="1" t="s">
        <v>447</v>
      </c>
      <c r="J685" s="1" t="s">
        <v>16761</v>
      </c>
      <c r="K685" s="1" t="s">
        <v>18141</v>
      </c>
      <c r="L685" s="1"/>
      <c r="M685" s="20">
        <f t="shared" si="10"/>
        <v>0</v>
      </c>
    </row>
    <row r="686" spans="1:13" ht="20.100000000000001" customHeight="1" x14ac:dyDescent="0.15">
      <c r="A686" s="1" t="s">
        <v>17627</v>
      </c>
      <c r="B686" s="1" t="s">
        <v>912</v>
      </c>
      <c r="C686" s="1" t="s">
        <v>18142</v>
      </c>
      <c r="D686" s="1" t="s">
        <v>78</v>
      </c>
      <c r="E686" s="1" t="s">
        <v>51</v>
      </c>
      <c r="F686" s="1" t="s">
        <v>81</v>
      </c>
      <c r="G686" s="1" t="s">
        <v>82</v>
      </c>
      <c r="H686" s="1" t="s">
        <v>83</v>
      </c>
      <c r="I686" s="1" t="s">
        <v>84</v>
      </c>
      <c r="J686" s="1" t="s">
        <v>9120</v>
      </c>
      <c r="K686" s="1" t="s">
        <v>18143</v>
      </c>
      <c r="L686" s="1"/>
      <c r="M686" s="20">
        <f t="shared" si="10"/>
        <v>0</v>
      </c>
    </row>
    <row r="687" spans="1:13" ht="20.100000000000001" customHeight="1" x14ac:dyDescent="0.15">
      <c r="A687" s="1" t="s">
        <v>17627</v>
      </c>
      <c r="B687" s="1" t="s">
        <v>912</v>
      </c>
      <c r="C687" s="1" t="s">
        <v>18144</v>
      </c>
      <c r="D687" s="1" t="s">
        <v>78</v>
      </c>
      <c r="E687" s="1" t="s">
        <v>51</v>
      </c>
      <c r="F687" s="1" t="s">
        <v>51</v>
      </c>
      <c r="G687" s="1" t="s">
        <v>52</v>
      </c>
      <c r="H687" s="1" t="s">
        <v>53</v>
      </c>
      <c r="I687" s="1" t="s">
        <v>84</v>
      </c>
      <c r="J687" s="1" t="s">
        <v>130</v>
      </c>
      <c r="K687" s="1" t="s">
        <v>18145</v>
      </c>
      <c r="L687" s="1"/>
      <c r="M687" s="20">
        <f t="shared" si="10"/>
        <v>1</v>
      </c>
    </row>
    <row r="688" spans="1:13" ht="20.100000000000001" customHeight="1" x14ac:dyDescent="0.15">
      <c r="A688" s="1" t="s">
        <v>17627</v>
      </c>
      <c r="B688" s="1" t="s">
        <v>912</v>
      </c>
      <c r="C688" s="1" t="s">
        <v>18146</v>
      </c>
      <c r="D688" s="1" t="s">
        <v>78</v>
      </c>
      <c r="E688" s="1" t="s">
        <v>51</v>
      </c>
      <c r="F688" s="1" t="s">
        <v>26831</v>
      </c>
      <c r="G688" s="1" t="s">
        <v>82</v>
      </c>
      <c r="H688" s="1" t="s">
        <v>83</v>
      </c>
      <c r="I688" s="1" t="s">
        <v>84</v>
      </c>
      <c r="J688" s="1" t="s">
        <v>9120</v>
      </c>
      <c r="K688" s="1" t="s">
        <v>18147</v>
      </c>
      <c r="L688" s="1"/>
      <c r="M688" s="20">
        <f t="shared" si="10"/>
        <v>0</v>
      </c>
    </row>
    <row r="689" spans="1:13" ht="20.100000000000001" customHeight="1" x14ac:dyDescent="0.15">
      <c r="A689" s="1" t="s">
        <v>17627</v>
      </c>
      <c r="B689" s="1" t="s">
        <v>912</v>
      </c>
      <c r="C689" s="1" t="s">
        <v>18148</v>
      </c>
      <c r="D689" s="1" t="s">
        <v>78</v>
      </c>
      <c r="E689" s="1" t="s">
        <v>51</v>
      </c>
      <c r="F689" s="1" t="s">
        <v>26831</v>
      </c>
      <c r="G689" s="1" t="s">
        <v>82</v>
      </c>
      <c r="H689" s="1" t="s">
        <v>83</v>
      </c>
      <c r="I689" s="1" t="s">
        <v>84</v>
      </c>
      <c r="J689" s="1" t="s">
        <v>9120</v>
      </c>
      <c r="K689" s="1" t="s">
        <v>18149</v>
      </c>
      <c r="L689" s="1"/>
      <c r="M689" s="20">
        <f t="shared" si="10"/>
        <v>0</v>
      </c>
    </row>
    <row r="690" spans="1:13" ht="20.100000000000001" customHeight="1" x14ac:dyDescent="0.15">
      <c r="A690" s="1" t="s">
        <v>17627</v>
      </c>
      <c r="B690" s="1" t="s">
        <v>912</v>
      </c>
      <c r="C690" s="1" t="s">
        <v>18150</v>
      </c>
      <c r="D690" s="1" t="s">
        <v>78</v>
      </c>
      <c r="E690" s="1" t="s">
        <v>51</v>
      </c>
      <c r="F690" s="1" t="s">
        <v>179</v>
      </c>
      <c r="G690" s="1" t="s">
        <v>82</v>
      </c>
      <c r="H690" s="1" t="s">
        <v>83</v>
      </c>
      <c r="I690" s="1" t="s">
        <v>84</v>
      </c>
      <c r="J690" s="1" t="s">
        <v>9120</v>
      </c>
      <c r="K690" s="1" t="s">
        <v>18151</v>
      </c>
      <c r="L690" s="1"/>
      <c r="M690" s="20">
        <f t="shared" si="10"/>
        <v>0</v>
      </c>
    </row>
    <row r="691" spans="1:13" ht="20.100000000000001" customHeight="1" x14ac:dyDescent="0.15">
      <c r="A691" s="1" t="s">
        <v>17627</v>
      </c>
      <c r="B691" s="1" t="s">
        <v>912</v>
      </c>
      <c r="C691" s="1" t="s">
        <v>18152</v>
      </c>
      <c r="D691" s="1" t="s">
        <v>78</v>
      </c>
      <c r="E691" s="1" t="s">
        <v>51</v>
      </c>
      <c r="F691" s="1" t="s">
        <v>51</v>
      </c>
      <c r="G691" s="1" t="s">
        <v>52</v>
      </c>
      <c r="H691" s="1" t="s">
        <v>53</v>
      </c>
      <c r="I691" s="1" t="s">
        <v>84</v>
      </c>
      <c r="J691" s="1" t="s">
        <v>130</v>
      </c>
      <c r="K691" s="1" t="s">
        <v>18153</v>
      </c>
      <c r="L691" s="1"/>
      <c r="M691" s="20">
        <f t="shared" si="10"/>
        <v>1</v>
      </c>
    </row>
    <row r="692" spans="1:13" ht="20.100000000000001" customHeight="1" x14ac:dyDescent="0.15">
      <c r="A692" s="1" t="s">
        <v>17627</v>
      </c>
      <c r="B692" s="1" t="s">
        <v>912</v>
      </c>
      <c r="C692" s="1" t="s">
        <v>18154</v>
      </c>
      <c r="D692" s="1" t="s">
        <v>78</v>
      </c>
      <c r="E692" s="1" t="s">
        <v>51</v>
      </c>
      <c r="F692" s="1" t="s">
        <v>51</v>
      </c>
      <c r="G692" s="1" t="s">
        <v>52</v>
      </c>
      <c r="H692" s="1" t="s">
        <v>53</v>
      </c>
      <c r="I692" s="1" t="s">
        <v>84</v>
      </c>
      <c r="J692" s="1" t="s">
        <v>130</v>
      </c>
      <c r="K692" s="1" t="s">
        <v>18155</v>
      </c>
      <c r="L692" s="1"/>
      <c r="M692" s="20">
        <f t="shared" si="10"/>
        <v>1</v>
      </c>
    </row>
    <row r="693" spans="1:13" ht="20.100000000000001" customHeight="1" x14ac:dyDescent="0.15">
      <c r="A693" s="1" t="s">
        <v>17627</v>
      </c>
      <c r="B693" s="1" t="s">
        <v>912</v>
      </c>
      <c r="C693" s="1" t="s">
        <v>18156</v>
      </c>
      <c r="D693" s="1" t="s">
        <v>78</v>
      </c>
      <c r="E693" s="1" t="s">
        <v>51</v>
      </c>
      <c r="F693" s="1" t="s">
        <v>26831</v>
      </c>
      <c r="G693" s="1" t="s">
        <v>82</v>
      </c>
      <c r="H693" s="1" t="s">
        <v>83</v>
      </c>
      <c r="I693" s="1" t="s">
        <v>84</v>
      </c>
      <c r="J693" s="1" t="s">
        <v>9120</v>
      </c>
      <c r="K693" s="1" t="s">
        <v>18157</v>
      </c>
      <c r="L693" s="1"/>
      <c r="M693" s="20">
        <f t="shared" si="10"/>
        <v>0</v>
      </c>
    </row>
    <row r="694" spans="1:13" ht="20.100000000000001" customHeight="1" x14ac:dyDescent="0.15">
      <c r="A694" s="1" t="s">
        <v>17627</v>
      </c>
      <c r="B694" s="1" t="s">
        <v>912</v>
      </c>
      <c r="C694" s="1" t="s">
        <v>18158</v>
      </c>
      <c r="D694" s="1" t="s">
        <v>78</v>
      </c>
      <c r="E694" s="1" t="s">
        <v>51</v>
      </c>
      <c r="F694" s="1" t="s">
        <v>51</v>
      </c>
      <c r="G694" s="1" t="s">
        <v>52</v>
      </c>
      <c r="H694" s="1" t="s">
        <v>53</v>
      </c>
      <c r="I694" s="1" t="s">
        <v>84</v>
      </c>
      <c r="J694" s="1" t="s">
        <v>130</v>
      </c>
      <c r="K694" s="1" t="s">
        <v>18159</v>
      </c>
      <c r="L694" s="1"/>
      <c r="M694" s="20">
        <f t="shared" si="10"/>
        <v>1</v>
      </c>
    </row>
    <row r="695" spans="1:13" ht="20.100000000000001" customHeight="1" x14ac:dyDescent="0.15">
      <c r="A695" s="1" t="s">
        <v>17627</v>
      </c>
      <c r="B695" s="1" t="s">
        <v>912</v>
      </c>
      <c r="C695" s="1" t="s">
        <v>18160</v>
      </c>
      <c r="D695" s="1" t="s">
        <v>78</v>
      </c>
      <c r="E695" s="1" t="s">
        <v>51</v>
      </c>
      <c r="F695" s="1" t="s">
        <v>51</v>
      </c>
      <c r="G695" s="1" t="s">
        <v>52</v>
      </c>
      <c r="H695" s="1" t="s">
        <v>53</v>
      </c>
      <c r="I695" s="1" t="s">
        <v>84</v>
      </c>
      <c r="J695" s="1" t="s">
        <v>130</v>
      </c>
      <c r="K695" s="1" t="s">
        <v>18161</v>
      </c>
      <c r="L695" s="1"/>
      <c r="M695" s="20">
        <f t="shared" si="10"/>
        <v>1</v>
      </c>
    </row>
    <row r="696" spans="1:13" ht="20.100000000000001" customHeight="1" x14ac:dyDescent="0.15">
      <c r="A696" s="1" t="s">
        <v>17627</v>
      </c>
      <c r="B696" s="1" t="s">
        <v>912</v>
      </c>
      <c r="C696" s="1" t="s">
        <v>18162</v>
      </c>
      <c r="D696" s="1" t="s">
        <v>78</v>
      </c>
      <c r="E696" s="1" t="s">
        <v>51</v>
      </c>
      <c r="F696" s="1" t="s">
        <v>51</v>
      </c>
      <c r="G696" s="1" t="s">
        <v>52</v>
      </c>
      <c r="H696" s="1" t="s">
        <v>53</v>
      </c>
      <c r="I696" s="1" t="s">
        <v>84</v>
      </c>
      <c r="J696" s="1" t="s">
        <v>130</v>
      </c>
      <c r="K696" s="1" t="s">
        <v>18163</v>
      </c>
      <c r="L696" s="1"/>
      <c r="M696" s="20">
        <f t="shared" si="10"/>
        <v>1</v>
      </c>
    </row>
    <row r="697" spans="1:13" ht="20.100000000000001" customHeight="1" x14ac:dyDescent="0.15">
      <c r="A697" s="1" t="s">
        <v>17627</v>
      </c>
      <c r="B697" s="1" t="s">
        <v>18164</v>
      </c>
      <c r="C697" s="1" t="s">
        <v>18165</v>
      </c>
      <c r="D697" s="1" t="s">
        <v>50</v>
      </c>
      <c r="E697" s="1" t="s">
        <v>51</v>
      </c>
      <c r="F697" s="1" t="s">
        <v>51</v>
      </c>
      <c r="G697" s="1" t="s">
        <v>52</v>
      </c>
      <c r="H697" s="1" t="s">
        <v>53</v>
      </c>
      <c r="I697" s="1" t="s">
        <v>84</v>
      </c>
      <c r="J697" s="1" t="s">
        <v>130</v>
      </c>
      <c r="K697" s="1" t="s">
        <v>18166</v>
      </c>
      <c r="L697" s="1"/>
      <c r="M697" s="20">
        <f t="shared" si="10"/>
        <v>1</v>
      </c>
    </row>
    <row r="698" spans="1:13" ht="20.100000000000001" customHeight="1" x14ac:dyDescent="0.15">
      <c r="A698" s="1" t="s">
        <v>17627</v>
      </c>
      <c r="B698" s="1" t="s">
        <v>18164</v>
      </c>
      <c r="C698" s="1" t="s">
        <v>18167</v>
      </c>
      <c r="D698" s="1" t="s">
        <v>78</v>
      </c>
      <c r="E698" s="1" t="s">
        <v>51</v>
      </c>
      <c r="F698" s="1" t="s">
        <v>51</v>
      </c>
      <c r="G698" s="1" t="s">
        <v>52</v>
      </c>
      <c r="H698" s="1" t="s">
        <v>53</v>
      </c>
      <c r="I698" s="1" t="s">
        <v>84</v>
      </c>
      <c r="J698" s="1" t="s">
        <v>130</v>
      </c>
      <c r="K698" s="1" t="s">
        <v>18168</v>
      </c>
      <c r="L698" s="1"/>
      <c r="M698" s="20">
        <f t="shared" si="10"/>
        <v>1</v>
      </c>
    </row>
    <row r="699" spans="1:13" ht="20.100000000000001" customHeight="1" x14ac:dyDescent="0.15">
      <c r="A699" s="1" t="s">
        <v>17627</v>
      </c>
      <c r="B699" s="1" t="s">
        <v>18164</v>
      </c>
      <c r="C699" s="1" t="s">
        <v>18169</v>
      </c>
      <c r="D699" s="1" t="s">
        <v>78</v>
      </c>
      <c r="E699" s="1" t="s">
        <v>51</v>
      </c>
      <c r="F699" s="1" t="s">
        <v>51</v>
      </c>
      <c r="G699" s="1" t="s">
        <v>52</v>
      </c>
      <c r="H699" s="1" t="s">
        <v>53</v>
      </c>
      <c r="I699" s="1" t="s">
        <v>84</v>
      </c>
      <c r="J699" s="1" t="s">
        <v>130</v>
      </c>
      <c r="K699" s="1" t="s">
        <v>18170</v>
      </c>
      <c r="L699" s="1"/>
      <c r="M699" s="20">
        <f t="shared" si="10"/>
        <v>1</v>
      </c>
    </row>
    <row r="700" spans="1:13" ht="20.100000000000001" customHeight="1" x14ac:dyDescent="0.15">
      <c r="A700" s="1" t="s">
        <v>17627</v>
      </c>
      <c r="B700" s="1" t="s">
        <v>18164</v>
      </c>
      <c r="C700" s="1" t="s">
        <v>18171</v>
      </c>
      <c r="D700" s="1" t="s">
        <v>78</v>
      </c>
      <c r="E700" s="1" t="s">
        <v>51</v>
      </c>
      <c r="F700" s="1" t="s">
        <v>51</v>
      </c>
      <c r="G700" s="1" t="s">
        <v>52</v>
      </c>
      <c r="H700" s="1" t="s">
        <v>53</v>
      </c>
      <c r="I700" s="1" t="s">
        <v>84</v>
      </c>
      <c r="J700" s="1" t="s">
        <v>130</v>
      </c>
      <c r="K700" s="1" t="s">
        <v>18172</v>
      </c>
      <c r="L700" s="1"/>
      <c r="M700" s="20">
        <f t="shared" si="10"/>
        <v>1</v>
      </c>
    </row>
    <row r="701" spans="1:13" ht="20.100000000000001" customHeight="1" x14ac:dyDescent="0.15">
      <c r="A701" s="1" t="s">
        <v>17627</v>
      </c>
      <c r="B701" s="1" t="s">
        <v>18164</v>
      </c>
      <c r="C701" s="1" t="s">
        <v>18173</v>
      </c>
      <c r="D701" s="1" t="s">
        <v>78</v>
      </c>
      <c r="E701" s="1" t="s">
        <v>51</v>
      </c>
      <c r="F701" s="1" t="s">
        <v>51</v>
      </c>
      <c r="G701" s="1" t="s">
        <v>52</v>
      </c>
      <c r="H701" s="1" t="s">
        <v>53</v>
      </c>
      <c r="I701" s="1" t="s">
        <v>84</v>
      </c>
      <c r="J701" s="1" t="s">
        <v>130</v>
      </c>
      <c r="K701" s="1" t="s">
        <v>18174</v>
      </c>
      <c r="L701" s="1"/>
      <c r="M701" s="20">
        <f t="shared" si="10"/>
        <v>1</v>
      </c>
    </row>
    <row r="702" spans="1:13" ht="20.100000000000001" customHeight="1" x14ac:dyDescent="0.15">
      <c r="A702" s="1" t="s">
        <v>17627</v>
      </c>
      <c r="B702" s="1" t="s">
        <v>18164</v>
      </c>
      <c r="C702" s="1" t="s">
        <v>18175</v>
      </c>
      <c r="D702" s="1" t="s">
        <v>78</v>
      </c>
      <c r="E702" s="1" t="s">
        <v>51</v>
      </c>
      <c r="F702" s="1" t="s">
        <v>51</v>
      </c>
      <c r="G702" s="1" t="s">
        <v>52</v>
      </c>
      <c r="H702" s="1" t="s">
        <v>53</v>
      </c>
      <c r="I702" s="1" t="s">
        <v>84</v>
      </c>
      <c r="J702" s="1" t="s">
        <v>130</v>
      </c>
      <c r="K702" s="1" t="s">
        <v>18176</v>
      </c>
      <c r="L702" s="1"/>
      <c r="M702" s="20">
        <f t="shared" si="10"/>
        <v>1</v>
      </c>
    </row>
    <row r="703" spans="1:13" ht="20.100000000000001" customHeight="1" x14ac:dyDescent="0.15">
      <c r="A703" s="1" t="s">
        <v>17627</v>
      </c>
      <c r="B703" s="1" t="s">
        <v>18164</v>
      </c>
      <c r="C703" s="1" t="s">
        <v>18177</v>
      </c>
      <c r="D703" s="1" t="s">
        <v>78</v>
      </c>
      <c r="E703" s="1" t="s">
        <v>51</v>
      </c>
      <c r="F703" s="1" t="s">
        <v>51</v>
      </c>
      <c r="G703" s="1" t="s">
        <v>52</v>
      </c>
      <c r="H703" s="1" t="s">
        <v>53</v>
      </c>
      <c r="I703" s="1" t="s">
        <v>84</v>
      </c>
      <c r="J703" s="1" t="s">
        <v>130</v>
      </c>
      <c r="K703" s="1" t="s">
        <v>18178</v>
      </c>
      <c r="L703" s="1"/>
      <c r="M703" s="20">
        <f t="shared" si="10"/>
        <v>1</v>
      </c>
    </row>
    <row r="704" spans="1:13" ht="20.100000000000001" customHeight="1" x14ac:dyDescent="0.15">
      <c r="A704" s="1" t="s">
        <v>17627</v>
      </c>
      <c r="B704" s="1" t="s">
        <v>18164</v>
      </c>
      <c r="C704" s="1" t="s">
        <v>18179</v>
      </c>
      <c r="D704" s="1" t="s">
        <v>849</v>
      </c>
      <c r="E704" s="1" t="s">
        <v>51</v>
      </c>
      <c r="F704" s="1" t="s">
        <v>26832</v>
      </c>
      <c r="G704" s="1" t="s">
        <v>82</v>
      </c>
      <c r="H704" s="1" t="s">
        <v>83</v>
      </c>
      <c r="I704" s="1" t="s">
        <v>181</v>
      </c>
      <c r="J704" s="1" t="s">
        <v>11769</v>
      </c>
      <c r="K704" s="1" t="s">
        <v>19670</v>
      </c>
      <c r="L704" s="1"/>
      <c r="M704" s="20">
        <f t="shared" si="10"/>
        <v>0</v>
      </c>
    </row>
    <row r="705" spans="1:13" ht="20.100000000000001" customHeight="1" x14ac:dyDescent="0.15">
      <c r="A705" s="1" t="s">
        <v>17627</v>
      </c>
      <c r="B705" s="1" t="s">
        <v>18180</v>
      </c>
      <c r="C705" s="1" t="s">
        <v>18181</v>
      </c>
      <c r="D705" s="1" t="s">
        <v>50</v>
      </c>
      <c r="E705" s="1" t="s">
        <v>51</v>
      </c>
      <c r="F705" s="1" t="s">
        <v>51</v>
      </c>
      <c r="G705" s="1" t="s">
        <v>52</v>
      </c>
      <c r="H705" s="1" t="s">
        <v>53</v>
      </c>
      <c r="I705" s="1" t="s">
        <v>84</v>
      </c>
      <c r="J705" s="1" t="s">
        <v>130</v>
      </c>
      <c r="K705" s="1" t="s">
        <v>18182</v>
      </c>
      <c r="L705" s="1"/>
      <c r="M705" s="20">
        <f t="shared" si="10"/>
        <v>1</v>
      </c>
    </row>
    <row r="706" spans="1:13" ht="20.100000000000001" customHeight="1" x14ac:dyDescent="0.15">
      <c r="A706" s="1" t="s">
        <v>17627</v>
      </c>
      <c r="B706" s="1" t="s">
        <v>18180</v>
      </c>
      <c r="C706" s="1" t="s">
        <v>18183</v>
      </c>
      <c r="D706" s="1" t="s">
        <v>50</v>
      </c>
      <c r="E706" s="1" t="s">
        <v>51</v>
      </c>
      <c r="F706" s="1" t="s">
        <v>51</v>
      </c>
      <c r="G706" s="1" t="s">
        <v>52</v>
      </c>
      <c r="H706" s="1" t="s">
        <v>53</v>
      </c>
      <c r="I706" s="1" t="s">
        <v>84</v>
      </c>
      <c r="J706" s="1" t="s">
        <v>130</v>
      </c>
      <c r="K706" s="1" t="s">
        <v>18184</v>
      </c>
      <c r="L706" s="1"/>
      <c r="M706" s="20">
        <f t="shared" si="10"/>
        <v>1</v>
      </c>
    </row>
    <row r="707" spans="1:13" ht="20.100000000000001" customHeight="1" x14ac:dyDescent="0.15">
      <c r="A707" s="1" t="s">
        <v>17627</v>
      </c>
      <c r="B707" s="1" t="s">
        <v>18180</v>
      </c>
      <c r="C707" s="1" t="s">
        <v>18185</v>
      </c>
      <c r="D707" s="1" t="s">
        <v>50</v>
      </c>
      <c r="E707" s="1" t="s">
        <v>51</v>
      </c>
      <c r="F707" s="1" t="s">
        <v>51</v>
      </c>
      <c r="G707" s="1" t="s">
        <v>52</v>
      </c>
      <c r="H707" s="1" t="s">
        <v>53</v>
      </c>
      <c r="I707" s="1" t="s">
        <v>84</v>
      </c>
      <c r="J707" s="1" t="s">
        <v>130</v>
      </c>
      <c r="K707" s="1" t="s">
        <v>18186</v>
      </c>
      <c r="L707" s="1"/>
      <c r="M707" s="20">
        <f t="shared" si="10"/>
        <v>1</v>
      </c>
    </row>
    <row r="708" spans="1:13" ht="20.100000000000001" customHeight="1" x14ac:dyDescent="0.15">
      <c r="A708" s="1" t="s">
        <v>17627</v>
      </c>
      <c r="B708" s="1" t="s">
        <v>18180</v>
      </c>
      <c r="C708" s="1" t="s">
        <v>18187</v>
      </c>
      <c r="D708" s="1" t="s">
        <v>50</v>
      </c>
      <c r="E708" s="1" t="s">
        <v>51</v>
      </c>
      <c r="F708" s="1" t="s">
        <v>51</v>
      </c>
      <c r="G708" s="1" t="s">
        <v>52</v>
      </c>
      <c r="H708" s="1" t="s">
        <v>53</v>
      </c>
      <c r="I708" s="1" t="s">
        <v>84</v>
      </c>
      <c r="J708" s="1" t="s">
        <v>130</v>
      </c>
      <c r="K708" s="1" t="s">
        <v>18188</v>
      </c>
      <c r="L708" s="1"/>
      <c r="M708" s="20">
        <f t="shared" si="10"/>
        <v>1</v>
      </c>
    </row>
    <row r="709" spans="1:13" ht="20.100000000000001" customHeight="1" x14ac:dyDescent="0.15">
      <c r="A709" s="1" t="s">
        <v>17627</v>
      </c>
      <c r="B709" s="1" t="s">
        <v>18180</v>
      </c>
      <c r="C709" s="1" t="s">
        <v>18189</v>
      </c>
      <c r="D709" s="1" t="s">
        <v>50</v>
      </c>
      <c r="E709" s="1" t="s">
        <v>51</v>
      </c>
      <c r="F709" s="1" t="s">
        <v>51</v>
      </c>
      <c r="G709" s="1" t="s">
        <v>52</v>
      </c>
      <c r="H709" s="1" t="s">
        <v>53</v>
      </c>
      <c r="I709" s="1" t="s">
        <v>84</v>
      </c>
      <c r="J709" s="1" t="s">
        <v>130</v>
      </c>
      <c r="K709" s="1" t="s">
        <v>18190</v>
      </c>
      <c r="L709" s="1"/>
      <c r="M709" s="20">
        <f t="shared" si="10"/>
        <v>1</v>
      </c>
    </row>
    <row r="710" spans="1:13" ht="20.100000000000001" customHeight="1" x14ac:dyDescent="0.15">
      <c r="A710" s="1" t="s">
        <v>17627</v>
      </c>
      <c r="B710" s="1" t="s">
        <v>18180</v>
      </c>
      <c r="C710" s="1" t="s">
        <v>18191</v>
      </c>
      <c r="D710" s="1" t="s">
        <v>50</v>
      </c>
      <c r="E710" s="1" t="s">
        <v>51</v>
      </c>
      <c r="F710" s="1" t="s">
        <v>51</v>
      </c>
      <c r="G710" s="1" t="s">
        <v>52</v>
      </c>
      <c r="H710" s="1" t="s">
        <v>53</v>
      </c>
      <c r="I710" s="1" t="s">
        <v>84</v>
      </c>
      <c r="J710" s="1" t="s">
        <v>130</v>
      </c>
      <c r="K710" s="1" t="s">
        <v>18192</v>
      </c>
      <c r="L710" s="1"/>
      <c r="M710" s="20">
        <f t="shared" si="10"/>
        <v>1</v>
      </c>
    </row>
    <row r="711" spans="1:13" ht="20.100000000000001" customHeight="1" x14ac:dyDescent="0.15">
      <c r="A711" s="1" t="s">
        <v>17627</v>
      </c>
      <c r="B711" s="1" t="s">
        <v>18180</v>
      </c>
      <c r="C711" s="1" t="s">
        <v>18193</v>
      </c>
      <c r="D711" s="1" t="s">
        <v>50</v>
      </c>
      <c r="E711" s="1" t="s">
        <v>51</v>
      </c>
      <c r="F711" s="1" t="s">
        <v>51</v>
      </c>
      <c r="G711" s="1" t="s">
        <v>52</v>
      </c>
      <c r="H711" s="1" t="s">
        <v>53</v>
      </c>
      <c r="I711" s="1" t="s">
        <v>84</v>
      </c>
      <c r="J711" s="1" t="s">
        <v>130</v>
      </c>
      <c r="K711" s="1" t="s">
        <v>18194</v>
      </c>
      <c r="L711" s="1"/>
      <c r="M711" s="20">
        <f t="shared" si="10"/>
        <v>1</v>
      </c>
    </row>
    <row r="712" spans="1:13" ht="20.100000000000001" customHeight="1" x14ac:dyDescent="0.15">
      <c r="A712" s="1" t="s">
        <v>17627</v>
      </c>
      <c r="B712" s="1" t="s">
        <v>18180</v>
      </c>
      <c r="C712" s="1" t="s">
        <v>18195</v>
      </c>
      <c r="D712" s="1" t="s">
        <v>50</v>
      </c>
      <c r="E712" s="1" t="s">
        <v>51</v>
      </c>
      <c r="F712" s="1" t="s">
        <v>51</v>
      </c>
      <c r="G712" s="1" t="s">
        <v>52</v>
      </c>
      <c r="H712" s="1" t="s">
        <v>53</v>
      </c>
      <c r="I712" s="1" t="s">
        <v>84</v>
      </c>
      <c r="J712" s="1" t="s">
        <v>130</v>
      </c>
      <c r="K712" s="1" t="s">
        <v>18196</v>
      </c>
      <c r="L712" s="1"/>
      <c r="M712" s="20">
        <f t="shared" ref="M712:M775" si="11">IF(F712="○",1,0)</f>
        <v>1</v>
      </c>
    </row>
    <row r="713" spans="1:13" ht="20.100000000000001" customHeight="1" x14ac:dyDescent="0.15">
      <c r="A713" s="1" t="s">
        <v>17627</v>
      </c>
      <c r="B713" s="1" t="s">
        <v>18180</v>
      </c>
      <c r="C713" s="1" t="s">
        <v>18197</v>
      </c>
      <c r="D713" s="1" t="s">
        <v>50</v>
      </c>
      <c r="E713" s="1" t="s">
        <v>51</v>
      </c>
      <c r="F713" s="1" t="s">
        <v>51</v>
      </c>
      <c r="G713" s="1" t="s">
        <v>52</v>
      </c>
      <c r="H713" s="1" t="s">
        <v>53</v>
      </c>
      <c r="I713" s="1" t="s">
        <v>84</v>
      </c>
      <c r="J713" s="1" t="s">
        <v>130</v>
      </c>
      <c r="K713" s="1" t="s">
        <v>18198</v>
      </c>
      <c r="L713" s="1"/>
      <c r="M713" s="20">
        <f t="shared" si="11"/>
        <v>1</v>
      </c>
    </row>
    <row r="714" spans="1:13" ht="20.100000000000001" customHeight="1" x14ac:dyDescent="0.15">
      <c r="A714" s="1" t="s">
        <v>17627</v>
      </c>
      <c r="B714" s="1" t="s">
        <v>18180</v>
      </c>
      <c r="C714" s="1" t="s">
        <v>18199</v>
      </c>
      <c r="D714" s="1" t="s">
        <v>78</v>
      </c>
      <c r="E714" s="1" t="s">
        <v>51</v>
      </c>
      <c r="F714" s="1" t="s">
        <v>81</v>
      </c>
      <c r="G714" s="1" t="s">
        <v>82</v>
      </c>
      <c r="H714" s="1" t="s">
        <v>1151</v>
      </c>
      <c r="I714" s="1" t="s">
        <v>84</v>
      </c>
      <c r="J714" s="1" t="s">
        <v>7809</v>
      </c>
      <c r="K714" s="1" t="s">
        <v>18200</v>
      </c>
      <c r="L714" s="1"/>
      <c r="M714" s="20">
        <f t="shared" si="11"/>
        <v>0</v>
      </c>
    </row>
    <row r="715" spans="1:13" ht="20.100000000000001" customHeight="1" x14ac:dyDescent="0.15">
      <c r="A715" s="1" t="s">
        <v>17627</v>
      </c>
      <c r="B715" s="1" t="s">
        <v>18180</v>
      </c>
      <c r="C715" s="1" t="s">
        <v>18201</v>
      </c>
      <c r="D715" s="1" t="s">
        <v>78</v>
      </c>
      <c r="E715" s="1" t="s">
        <v>51</v>
      </c>
      <c r="F715" s="1" t="s">
        <v>51</v>
      </c>
      <c r="G715" s="1" t="s">
        <v>52</v>
      </c>
      <c r="H715" s="1" t="s">
        <v>53</v>
      </c>
      <c r="I715" s="1" t="s">
        <v>84</v>
      </c>
      <c r="J715" s="1" t="s">
        <v>130</v>
      </c>
      <c r="K715" s="1" t="s">
        <v>18202</v>
      </c>
      <c r="L715" s="1"/>
      <c r="M715" s="20">
        <f t="shared" si="11"/>
        <v>1</v>
      </c>
    </row>
    <row r="716" spans="1:13" ht="20.100000000000001" customHeight="1" x14ac:dyDescent="0.15">
      <c r="A716" s="1" t="s">
        <v>17627</v>
      </c>
      <c r="B716" s="1" t="s">
        <v>18180</v>
      </c>
      <c r="C716" s="1" t="s">
        <v>18203</v>
      </c>
      <c r="D716" s="1" t="s">
        <v>78</v>
      </c>
      <c r="E716" s="1" t="s">
        <v>51</v>
      </c>
      <c r="F716" s="1" t="s">
        <v>26831</v>
      </c>
      <c r="G716" s="1" t="s">
        <v>82</v>
      </c>
      <c r="H716" s="1" t="s">
        <v>1151</v>
      </c>
      <c r="I716" s="1" t="s">
        <v>84</v>
      </c>
      <c r="J716" s="1" t="s">
        <v>7809</v>
      </c>
      <c r="K716" s="1" t="s">
        <v>18204</v>
      </c>
      <c r="L716" s="1"/>
      <c r="M716" s="20">
        <f t="shared" si="11"/>
        <v>0</v>
      </c>
    </row>
    <row r="717" spans="1:13" ht="20.100000000000001" customHeight="1" x14ac:dyDescent="0.15">
      <c r="A717" s="1" t="s">
        <v>17627</v>
      </c>
      <c r="B717" s="1" t="s">
        <v>18180</v>
      </c>
      <c r="C717" s="1" t="s">
        <v>18205</v>
      </c>
      <c r="D717" s="1" t="s">
        <v>78</v>
      </c>
      <c r="E717" s="1" t="s">
        <v>51</v>
      </c>
      <c r="F717" s="1" t="s">
        <v>51</v>
      </c>
      <c r="G717" s="1" t="s">
        <v>52</v>
      </c>
      <c r="H717" s="1" t="s">
        <v>53</v>
      </c>
      <c r="I717" s="1" t="s">
        <v>84</v>
      </c>
      <c r="J717" s="1" t="s">
        <v>130</v>
      </c>
      <c r="K717" s="1" t="s">
        <v>18206</v>
      </c>
      <c r="L717" s="1"/>
      <c r="M717" s="20">
        <f t="shared" si="11"/>
        <v>1</v>
      </c>
    </row>
    <row r="718" spans="1:13" ht="20.100000000000001" customHeight="1" x14ac:dyDescent="0.15">
      <c r="A718" s="1" t="s">
        <v>17627</v>
      </c>
      <c r="B718" s="1" t="s">
        <v>18180</v>
      </c>
      <c r="C718" s="1" t="s">
        <v>18207</v>
      </c>
      <c r="D718" s="1" t="s">
        <v>78</v>
      </c>
      <c r="E718" s="1" t="s">
        <v>51</v>
      </c>
      <c r="F718" s="1" t="s">
        <v>51</v>
      </c>
      <c r="G718" s="1" t="s">
        <v>52</v>
      </c>
      <c r="H718" s="1" t="s">
        <v>53</v>
      </c>
      <c r="I718" s="1" t="s">
        <v>84</v>
      </c>
      <c r="J718" s="1" t="s">
        <v>130</v>
      </c>
      <c r="K718" s="1" t="s">
        <v>18208</v>
      </c>
      <c r="L718" s="1"/>
      <c r="M718" s="20">
        <f t="shared" si="11"/>
        <v>1</v>
      </c>
    </row>
    <row r="719" spans="1:13" ht="20.100000000000001" customHeight="1" x14ac:dyDescent="0.15">
      <c r="A719" s="1" t="s">
        <v>17627</v>
      </c>
      <c r="B719" s="1" t="s">
        <v>18180</v>
      </c>
      <c r="C719" s="1" t="s">
        <v>18209</v>
      </c>
      <c r="D719" s="1" t="s">
        <v>78</v>
      </c>
      <c r="E719" s="1" t="s">
        <v>51</v>
      </c>
      <c r="F719" s="1" t="s">
        <v>26831</v>
      </c>
      <c r="G719" s="1" t="s">
        <v>82</v>
      </c>
      <c r="H719" s="1" t="s">
        <v>1151</v>
      </c>
      <c r="I719" s="1" t="s">
        <v>84</v>
      </c>
      <c r="J719" s="1" t="s">
        <v>7809</v>
      </c>
      <c r="K719" s="1" t="s">
        <v>18210</v>
      </c>
      <c r="L719" s="1"/>
      <c r="M719" s="20">
        <f t="shared" si="11"/>
        <v>0</v>
      </c>
    </row>
    <row r="720" spans="1:13" ht="20.100000000000001" customHeight="1" x14ac:dyDescent="0.15">
      <c r="A720" s="1" t="s">
        <v>17627</v>
      </c>
      <c r="B720" s="1" t="s">
        <v>18180</v>
      </c>
      <c r="C720" s="1" t="s">
        <v>18211</v>
      </c>
      <c r="D720" s="1" t="s">
        <v>78</v>
      </c>
      <c r="E720" s="1" t="s">
        <v>51</v>
      </c>
      <c r="F720" s="1" t="s">
        <v>26831</v>
      </c>
      <c r="G720" s="1" t="s">
        <v>82</v>
      </c>
      <c r="H720" s="1" t="s">
        <v>83</v>
      </c>
      <c r="I720" s="1" t="s">
        <v>84</v>
      </c>
      <c r="J720" s="1" t="s">
        <v>9120</v>
      </c>
      <c r="K720" s="1" t="s">
        <v>18212</v>
      </c>
      <c r="L720" s="1"/>
      <c r="M720" s="20">
        <f t="shared" si="11"/>
        <v>0</v>
      </c>
    </row>
    <row r="721" spans="1:13" ht="20.100000000000001" customHeight="1" x14ac:dyDescent="0.15">
      <c r="A721" s="1" t="s">
        <v>17627</v>
      </c>
      <c r="B721" s="1" t="s">
        <v>18180</v>
      </c>
      <c r="C721" s="1" t="s">
        <v>18213</v>
      </c>
      <c r="D721" s="1" t="s">
        <v>78</v>
      </c>
      <c r="E721" s="1" t="s">
        <v>51</v>
      </c>
      <c r="F721" s="1" t="s">
        <v>51</v>
      </c>
      <c r="G721" s="1" t="s">
        <v>52</v>
      </c>
      <c r="H721" s="1" t="s">
        <v>53</v>
      </c>
      <c r="I721" s="1" t="s">
        <v>84</v>
      </c>
      <c r="J721" s="1" t="s">
        <v>130</v>
      </c>
      <c r="K721" s="1" t="s">
        <v>18214</v>
      </c>
      <c r="L721" s="1"/>
      <c r="M721" s="20">
        <f t="shared" si="11"/>
        <v>1</v>
      </c>
    </row>
    <row r="722" spans="1:13" ht="20.100000000000001" customHeight="1" x14ac:dyDescent="0.15">
      <c r="A722" s="1" t="s">
        <v>17627</v>
      </c>
      <c r="B722" s="1" t="s">
        <v>18180</v>
      </c>
      <c r="C722" s="1" t="s">
        <v>18215</v>
      </c>
      <c r="D722" s="1" t="s">
        <v>78</v>
      </c>
      <c r="E722" s="1" t="s">
        <v>51</v>
      </c>
      <c r="F722" s="1" t="s">
        <v>51</v>
      </c>
      <c r="G722" s="1" t="s">
        <v>52</v>
      </c>
      <c r="H722" s="1" t="s">
        <v>53</v>
      </c>
      <c r="I722" s="1" t="s">
        <v>84</v>
      </c>
      <c r="J722" s="1" t="s">
        <v>130</v>
      </c>
      <c r="K722" s="1" t="s">
        <v>18216</v>
      </c>
      <c r="L722" s="1"/>
      <c r="M722" s="20">
        <f t="shared" si="11"/>
        <v>1</v>
      </c>
    </row>
    <row r="723" spans="1:13" ht="20.100000000000001" customHeight="1" x14ac:dyDescent="0.15">
      <c r="A723" s="1" t="s">
        <v>17627</v>
      </c>
      <c r="B723" s="1" t="s">
        <v>18180</v>
      </c>
      <c r="C723" s="1" t="s">
        <v>18217</v>
      </c>
      <c r="D723" s="1" t="s">
        <v>78</v>
      </c>
      <c r="E723" s="1" t="s">
        <v>51</v>
      </c>
      <c r="F723" s="1" t="s">
        <v>51</v>
      </c>
      <c r="G723" s="1" t="s">
        <v>52</v>
      </c>
      <c r="H723" s="1" t="s">
        <v>53</v>
      </c>
      <c r="I723" s="1" t="s">
        <v>84</v>
      </c>
      <c r="J723" s="1" t="s">
        <v>130</v>
      </c>
      <c r="K723" s="1" t="s">
        <v>18218</v>
      </c>
      <c r="L723" s="1"/>
      <c r="M723" s="20">
        <f t="shared" si="11"/>
        <v>1</v>
      </c>
    </row>
    <row r="724" spans="1:13" ht="20.100000000000001" customHeight="1" x14ac:dyDescent="0.15">
      <c r="A724" s="1" t="s">
        <v>17627</v>
      </c>
      <c r="B724" s="1" t="s">
        <v>18180</v>
      </c>
      <c r="C724" s="1" t="s">
        <v>18219</v>
      </c>
      <c r="D724" s="1" t="s">
        <v>78</v>
      </c>
      <c r="E724" s="1" t="s">
        <v>51</v>
      </c>
      <c r="F724" s="1" t="s">
        <v>51</v>
      </c>
      <c r="G724" s="1" t="s">
        <v>52</v>
      </c>
      <c r="H724" s="1" t="s">
        <v>53</v>
      </c>
      <c r="I724" s="1" t="s">
        <v>84</v>
      </c>
      <c r="J724" s="1" t="s">
        <v>130</v>
      </c>
      <c r="K724" s="1" t="s">
        <v>18220</v>
      </c>
      <c r="L724" s="1"/>
      <c r="M724" s="20">
        <f t="shared" si="11"/>
        <v>1</v>
      </c>
    </row>
    <row r="725" spans="1:13" ht="20.100000000000001" customHeight="1" x14ac:dyDescent="0.15">
      <c r="A725" s="1" t="s">
        <v>17627</v>
      </c>
      <c r="B725" s="1" t="s">
        <v>18180</v>
      </c>
      <c r="C725" s="1" t="s">
        <v>18221</v>
      </c>
      <c r="D725" s="1" t="s">
        <v>78</v>
      </c>
      <c r="E725" s="1" t="s">
        <v>51</v>
      </c>
      <c r="F725" s="1" t="s">
        <v>51</v>
      </c>
      <c r="G725" s="1" t="s">
        <v>52</v>
      </c>
      <c r="H725" s="1" t="s">
        <v>53</v>
      </c>
      <c r="I725" s="1" t="s">
        <v>84</v>
      </c>
      <c r="J725" s="1" t="s">
        <v>130</v>
      </c>
      <c r="K725" s="1" t="s">
        <v>18222</v>
      </c>
      <c r="L725" s="1"/>
      <c r="M725" s="20">
        <f t="shared" si="11"/>
        <v>1</v>
      </c>
    </row>
    <row r="726" spans="1:13" ht="20.100000000000001" customHeight="1" x14ac:dyDescent="0.15">
      <c r="A726" s="1" t="s">
        <v>17627</v>
      </c>
      <c r="B726" s="1" t="s">
        <v>18180</v>
      </c>
      <c r="C726" s="1" t="s">
        <v>18223</v>
      </c>
      <c r="D726" s="1" t="s">
        <v>78</v>
      </c>
      <c r="E726" s="1" t="s">
        <v>51</v>
      </c>
      <c r="F726" s="1" t="s">
        <v>51</v>
      </c>
      <c r="G726" s="1" t="s">
        <v>52</v>
      </c>
      <c r="H726" s="1" t="s">
        <v>53</v>
      </c>
      <c r="I726" s="1" t="s">
        <v>84</v>
      </c>
      <c r="J726" s="1" t="s">
        <v>130</v>
      </c>
      <c r="K726" s="1" t="s">
        <v>18224</v>
      </c>
      <c r="L726" s="1"/>
      <c r="M726" s="20">
        <f t="shared" si="11"/>
        <v>1</v>
      </c>
    </row>
    <row r="727" spans="1:13" ht="20.100000000000001" customHeight="1" x14ac:dyDescent="0.15">
      <c r="A727" s="1" t="s">
        <v>17627</v>
      </c>
      <c r="B727" s="1" t="s">
        <v>18225</v>
      </c>
      <c r="C727" s="1" t="s">
        <v>18226</v>
      </c>
      <c r="D727" s="1" t="s">
        <v>78</v>
      </c>
      <c r="E727" s="1" t="s">
        <v>51</v>
      </c>
      <c r="F727" s="1" t="s">
        <v>51</v>
      </c>
      <c r="G727" s="1" t="s">
        <v>52</v>
      </c>
      <c r="H727" s="1" t="s">
        <v>53</v>
      </c>
      <c r="I727" s="1" t="s">
        <v>84</v>
      </c>
      <c r="J727" s="1" t="s">
        <v>130</v>
      </c>
      <c r="K727" s="1" t="s">
        <v>18227</v>
      </c>
      <c r="L727" s="1"/>
      <c r="M727" s="20">
        <f t="shared" si="11"/>
        <v>1</v>
      </c>
    </row>
    <row r="728" spans="1:13" ht="20.100000000000001" customHeight="1" x14ac:dyDescent="0.15">
      <c r="A728" s="1" t="s">
        <v>17627</v>
      </c>
      <c r="B728" s="1" t="s">
        <v>18228</v>
      </c>
      <c r="C728" s="1" t="s">
        <v>18229</v>
      </c>
      <c r="D728" s="1" t="s">
        <v>50</v>
      </c>
      <c r="E728" s="1" t="s">
        <v>51</v>
      </c>
      <c r="F728" s="1" t="s">
        <v>51</v>
      </c>
      <c r="G728" s="1" t="s">
        <v>52</v>
      </c>
      <c r="H728" s="1" t="s">
        <v>739</v>
      </c>
      <c r="I728" s="1" t="s">
        <v>54</v>
      </c>
      <c r="J728" s="1" t="s">
        <v>6858</v>
      </c>
      <c r="K728" s="1" t="s">
        <v>18230</v>
      </c>
      <c r="L728" s="1"/>
      <c r="M728" s="20">
        <f t="shared" si="11"/>
        <v>1</v>
      </c>
    </row>
    <row r="729" spans="1:13" ht="20.100000000000001" customHeight="1" x14ac:dyDescent="0.15">
      <c r="A729" s="1" t="s">
        <v>17627</v>
      </c>
      <c r="B729" s="1" t="s">
        <v>18228</v>
      </c>
      <c r="C729" s="1" t="s">
        <v>18231</v>
      </c>
      <c r="D729" s="1" t="s">
        <v>50</v>
      </c>
      <c r="E729" s="1" t="s">
        <v>51</v>
      </c>
      <c r="F729" s="1" t="s">
        <v>51</v>
      </c>
      <c r="G729" s="1" t="s">
        <v>52</v>
      </c>
      <c r="H729" s="1" t="s">
        <v>739</v>
      </c>
      <c r="I729" s="1" t="s">
        <v>54</v>
      </c>
      <c r="J729" s="1" t="s">
        <v>6858</v>
      </c>
      <c r="K729" s="1" t="s">
        <v>18232</v>
      </c>
      <c r="L729" s="1"/>
      <c r="M729" s="20">
        <f t="shared" si="11"/>
        <v>1</v>
      </c>
    </row>
    <row r="730" spans="1:13" ht="20.100000000000001" customHeight="1" x14ac:dyDescent="0.15">
      <c r="A730" s="1" t="s">
        <v>17627</v>
      </c>
      <c r="B730" s="1" t="s">
        <v>18228</v>
      </c>
      <c r="C730" s="1" t="s">
        <v>18233</v>
      </c>
      <c r="D730" s="1" t="s">
        <v>50</v>
      </c>
      <c r="E730" s="1" t="s">
        <v>51</v>
      </c>
      <c r="F730" s="1" t="s">
        <v>51</v>
      </c>
      <c r="G730" s="1" t="s">
        <v>52</v>
      </c>
      <c r="H730" s="1" t="s">
        <v>739</v>
      </c>
      <c r="I730" s="1" t="s">
        <v>54</v>
      </c>
      <c r="J730" s="1" t="s">
        <v>6858</v>
      </c>
      <c r="K730" s="1" t="s">
        <v>18234</v>
      </c>
      <c r="L730" s="1"/>
      <c r="M730" s="20">
        <f t="shared" si="11"/>
        <v>1</v>
      </c>
    </row>
    <row r="731" spans="1:13" ht="20.100000000000001" customHeight="1" x14ac:dyDescent="0.15">
      <c r="A731" s="1" t="s">
        <v>17627</v>
      </c>
      <c r="B731" s="1" t="s">
        <v>18228</v>
      </c>
      <c r="C731" s="1" t="s">
        <v>18235</v>
      </c>
      <c r="D731" s="1" t="s">
        <v>50</v>
      </c>
      <c r="E731" s="1" t="s">
        <v>51</v>
      </c>
      <c r="F731" s="1" t="s">
        <v>51</v>
      </c>
      <c r="G731" s="1" t="s">
        <v>52</v>
      </c>
      <c r="H731" s="1" t="s">
        <v>739</v>
      </c>
      <c r="I731" s="1" t="s">
        <v>54</v>
      </c>
      <c r="J731" s="1" t="s">
        <v>6858</v>
      </c>
      <c r="K731" s="1" t="s">
        <v>18236</v>
      </c>
      <c r="L731" s="1"/>
      <c r="M731" s="20">
        <f t="shared" si="11"/>
        <v>1</v>
      </c>
    </row>
    <row r="732" spans="1:13" ht="20.100000000000001" customHeight="1" x14ac:dyDescent="0.15">
      <c r="A732" s="1" t="s">
        <v>17627</v>
      </c>
      <c r="B732" s="1" t="s">
        <v>18228</v>
      </c>
      <c r="C732" s="1" t="s">
        <v>18237</v>
      </c>
      <c r="D732" s="1" t="s">
        <v>78</v>
      </c>
      <c r="E732" s="1" t="s">
        <v>51</v>
      </c>
      <c r="F732" s="1" t="s">
        <v>51</v>
      </c>
      <c r="G732" s="1" t="s">
        <v>52</v>
      </c>
      <c r="H732" s="1" t="s">
        <v>739</v>
      </c>
      <c r="I732" s="1" t="s">
        <v>54</v>
      </c>
      <c r="J732" s="1" t="s">
        <v>6858</v>
      </c>
      <c r="K732" s="1" t="s">
        <v>18238</v>
      </c>
      <c r="L732" s="1"/>
      <c r="M732" s="20">
        <f t="shared" si="11"/>
        <v>1</v>
      </c>
    </row>
    <row r="733" spans="1:13" ht="20.100000000000001" customHeight="1" x14ac:dyDescent="0.15">
      <c r="A733" s="1" t="s">
        <v>17627</v>
      </c>
      <c r="B733" s="1" t="s">
        <v>18228</v>
      </c>
      <c r="C733" s="1" t="s">
        <v>18239</v>
      </c>
      <c r="D733" s="1" t="s">
        <v>78</v>
      </c>
      <c r="E733" s="1" t="s">
        <v>51</v>
      </c>
      <c r="F733" s="1" t="s">
        <v>51</v>
      </c>
      <c r="G733" s="1" t="s">
        <v>52</v>
      </c>
      <c r="H733" s="1" t="s">
        <v>739</v>
      </c>
      <c r="I733" s="1" t="s">
        <v>54</v>
      </c>
      <c r="J733" s="1" t="s">
        <v>6858</v>
      </c>
      <c r="K733" s="1" t="s">
        <v>18240</v>
      </c>
      <c r="L733" s="1"/>
      <c r="M733" s="20">
        <f t="shared" si="11"/>
        <v>1</v>
      </c>
    </row>
    <row r="734" spans="1:13" ht="20.100000000000001" customHeight="1" x14ac:dyDescent="0.15">
      <c r="A734" s="1" t="s">
        <v>17627</v>
      </c>
      <c r="B734" s="1" t="s">
        <v>18228</v>
      </c>
      <c r="C734" s="1" t="s">
        <v>18241</v>
      </c>
      <c r="D734" s="1" t="s">
        <v>78</v>
      </c>
      <c r="E734" s="1" t="s">
        <v>51</v>
      </c>
      <c r="F734" s="1" t="s">
        <v>26831</v>
      </c>
      <c r="G734" s="1" t="s">
        <v>82</v>
      </c>
      <c r="H734" s="1" t="s">
        <v>83</v>
      </c>
      <c r="I734" s="1" t="s">
        <v>84</v>
      </c>
      <c r="J734" s="1" t="s">
        <v>9120</v>
      </c>
      <c r="K734" s="1" t="s">
        <v>18242</v>
      </c>
      <c r="L734" s="1"/>
      <c r="M734" s="20">
        <f t="shared" si="11"/>
        <v>0</v>
      </c>
    </row>
    <row r="735" spans="1:13" ht="20.100000000000001" customHeight="1" x14ac:dyDescent="0.15">
      <c r="A735" s="1" t="s">
        <v>17627</v>
      </c>
      <c r="B735" s="1" t="s">
        <v>18228</v>
      </c>
      <c r="C735" s="1" t="s">
        <v>18243</v>
      </c>
      <c r="D735" s="1" t="s">
        <v>78</v>
      </c>
      <c r="E735" s="1" t="s">
        <v>51</v>
      </c>
      <c r="F735" s="1" t="s">
        <v>51</v>
      </c>
      <c r="G735" s="1" t="s">
        <v>52</v>
      </c>
      <c r="H735" s="1" t="s">
        <v>739</v>
      </c>
      <c r="I735" s="1" t="s">
        <v>54</v>
      </c>
      <c r="J735" s="1" t="s">
        <v>6858</v>
      </c>
      <c r="K735" s="1" t="s">
        <v>18244</v>
      </c>
      <c r="L735" s="1"/>
      <c r="M735" s="20">
        <f t="shared" si="11"/>
        <v>1</v>
      </c>
    </row>
    <row r="736" spans="1:13" ht="20.100000000000001" customHeight="1" x14ac:dyDescent="0.15">
      <c r="A736" s="1" t="s">
        <v>17627</v>
      </c>
      <c r="B736" s="1" t="s">
        <v>18228</v>
      </c>
      <c r="C736" s="1" t="s">
        <v>18245</v>
      </c>
      <c r="D736" s="1" t="s">
        <v>78</v>
      </c>
      <c r="E736" s="1" t="s">
        <v>51</v>
      </c>
      <c r="F736" s="1" t="s">
        <v>51</v>
      </c>
      <c r="G736" s="1" t="s">
        <v>52</v>
      </c>
      <c r="H736" s="1" t="s">
        <v>739</v>
      </c>
      <c r="I736" s="1" t="s">
        <v>54</v>
      </c>
      <c r="J736" s="1" t="s">
        <v>6858</v>
      </c>
      <c r="K736" s="1" t="s">
        <v>18246</v>
      </c>
      <c r="L736" s="1"/>
      <c r="M736" s="20">
        <f t="shared" si="11"/>
        <v>1</v>
      </c>
    </row>
    <row r="737" spans="1:13" ht="20.100000000000001" customHeight="1" x14ac:dyDescent="0.15">
      <c r="A737" s="1" t="s">
        <v>17627</v>
      </c>
      <c r="B737" s="1" t="s">
        <v>18228</v>
      </c>
      <c r="C737" s="1" t="s">
        <v>18247</v>
      </c>
      <c r="D737" s="1" t="s">
        <v>849</v>
      </c>
      <c r="E737" s="1" t="s">
        <v>51</v>
      </c>
      <c r="F737" s="1" t="s">
        <v>26832</v>
      </c>
      <c r="G737" s="1" t="s">
        <v>82</v>
      </c>
      <c r="H737" s="1" t="s">
        <v>83</v>
      </c>
      <c r="I737" s="1" t="s">
        <v>181</v>
      </c>
      <c r="J737" s="1" t="s">
        <v>11769</v>
      </c>
      <c r="K737" s="1" t="s">
        <v>19671</v>
      </c>
      <c r="L737" s="1"/>
      <c r="M737" s="20">
        <f t="shared" si="11"/>
        <v>0</v>
      </c>
    </row>
    <row r="738" spans="1:13" ht="20.100000000000001" customHeight="1" x14ac:dyDescent="0.15">
      <c r="A738" s="1" t="s">
        <v>17627</v>
      </c>
      <c r="B738" s="1" t="s">
        <v>18228</v>
      </c>
      <c r="C738" s="1" t="s">
        <v>18248</v>
      </c>
      <c r="D738" s="1" t="s">
        <v>849</v>
      </c>
      <c r="E738" s="1" t="s">
        <v>51</v>
      </c>
      <c r="F738" s="1" t="s">
        <v>26832</v>
      </c>
      <c r="G738" s="1" t="s">
        <v>52</v>
      </c>
      <c r="H738" s="1" t="s">
        <v>121</v>
      </c>
      <c r="I738" s="1" t="s">
        <v>84</v>
      </c>
      <c r="J738" s="1" t="s">
        <v>122</v>
      </c>
      <c r="K738" s="1" t="s">
        <v>18249</v>
      </c>
      <c r="L738" s="1"/>
      <c r="M738" s="20">
        <f t="shared" si="11"/>
        <v>0</v>
      </c>
    </row>
    <row r="739" spans="1:13" ht="20.100000000000001" customHeight="1" x14ac:dyDescent="0.15">
      <c r="A739" s="1" t="s">
        <v>17627</v>
      </c>
      <c r="B739" s="1" t="s">
        <v>18250</v>
      </c>
      <c r="C739" s="1" t="s">
        <v>18251</v>
      </c>
      <c r="D739" s="1" t="s">
        <v>50</v>
      </c>
      <c r="E739" s="1" t="s">
        <v>51</v>
      </c>
      <c r="F739" s="1" t="s">
        <v>51</v>
      </c>
      <c r="G739" s="1" t="s">
        <v>52</v>
      </c>
      <c r="H739" s="1" t="s">
        <v>53</v>
      </c>
      <c r="I739" s="1" t="s">
        <v>84</v>
      </c>
      <c r="J739" s="1" t="s">
        <v>130</v>
      </c>
      <c r="K739" s="1" t="s">
        <v>18252</v>
      </c>
      <c r="L739" s="1"/>
      <c r="M739" s="20">
        <f t="shared" si="11"/>
        <v>1</v>
      </c>
    </row>
    <row r="740" spans="1:13" ht="20.100000000000001" customHeight="1" x14ac:dyDescent="0.15">
      <c r="A740" s="1" t="s">
        <v>17627</v>
      </c>
      <c r="B740" s="1" t="s">
        <v>18250</v>
      </c>
      <c r="C740" s="1" t="s">
        <v>18253</v>
      </c>
      <c r="D740" s="1" t="s">
        <v>78</v>
      </c>
      <c r="E740" s="1" t="s">
        <v>51</v>
      </c>
      <c r="F740" s="1" t="s">
        <v>51</v>
      </c>
      <c r="G740" s="1" t="s">
        <v>52</v>
      </c>
      <c r="H740" s="1" t="s">
        <v>53</v>
      </c>
      <c r="I740" s="1" t="s">
        <v>84</v>
      </c>
      <c r="J740" s="1" t="s">
        <v>130</v>
      </c>
      <c r="K740" s="1" t="s">
        <v>18254</v>
      </c>
      <c r="L740" s="1"/>
      <c r="M740" s="20">
        <f t="shared" si="11"/>
        <v>1</v>
      </c>
    </row>
    <row r="741" spans="1:13" ht="20.100000000000001" customHeight="1" x14ac:dyDescent="0.15">
      <c r="A741" s="1" t="s">
        <v>17627</v>
      </c>
      <c r="B741" s="1" t="s">
        <v>18250</v>
      </c>
      <c r="C741" s="1" t="s">
        <v>18255</v>
      </c>
      <c r="D741" s="1" t="s">
        <v>78</v>
      </c>
      <c r="E741" s="1" t="s">
        <v>51</v>
      </c>
      <c r="F741" s="1" t="s">
        <v>51</v>
      </c>
      <c r="G741" s="1" t="s">
        <v>52</v>
      </c>
      <c r="H741" s="1" t="s">
        <v>53</v>
      </c>
      <c r="I741" s="1" t="s">
        <v>84</v>
      </c>
      <c r="J741" s="1" t="s">
        <v>130</v>
      </c>
      <c r="K741" s="1" t="s">
        <v>18256</v>
      </c>
      <c r="L741" s="1"/>
      <c r="M741" s="20">
        <f t="shared" si="11"/>
        <v>1</v>
      </c>
    </row>
    <row r="742" spans="1:13" ht="20.100000000000001" customHeight="1" x14ac:dyDescent="0.15">
      <c r="A742" s="1" t="s">
        <v>17627</v>
      </c>
      <c r="B742" s="1" t="s">
        <v>18257</v>
      </c>
      <c r="C742" s="1" t="s">
        <v>18258</v>
      </c>
      <c r="D742" s="1" t="s">
        <v>50</v>
      </c>
      <c r="E742" s="1" t="s">
        <v>51</v>
      </c>
      <c r="F742" s="1" t="s">
        <v>51</v>
      </c>
      <c r="G742" s="1" t="s">
        <v>52</v>
      </c>
      <c r="H742" s="1" t="s">
        <v>53</v>
      </c>
      <c r="I742" s="1" t="s">
        <v>84</v>
      </c>
      <c r="J742" s="1" t="s">
        <v>130</v>
      </c>
      <c r="K742" s="1" t="s">
        <v>18259</v>
      </c>
      <c r="L742" s="1"/>
      <c r="M742" s="20">
        <f t="shared" si="11"/>
        <v>1</v>
      </c>
    </row>
    <row r="743" spans="1:13" ht="20.100000000000001" customHeight="1" x14ac:dyDescent="0.15">
      <c r="A743" s="1" t="s">
        <v>17627</v>
      </c>
      <c r="B743" s="1" t="s">
        <v>18257</v>
      </c>
      <c r="C743" s="1" t="s">
        <v>18260</v>
      </c>
      <c r="D743" s="1" t="s">
        <v>50</v>
      </c>
      <c r="E743" s="1" t="s">
        <v>51</v>
      </c>
      <c r="F743" s="1" t="s">
        <v>51</v>
      </c>
      <c r="G743" s="1" t="s">
        <v>52</v>
      </c>
      <c r="H743" s="1" t="s">
        <v>53</v>
      </c>
      <c r="I743" s="1" t="s">
        <v>84</v>
      </c>
      <c r="J743" s="1" t="s">
        <v>130</v>
      </c>
      <c r="K743" s="1" t="s">
        <v>18261</v>
      </c>
      <c r="L743" s="1"/>
      <c r="M743" s="20">
        <f t="shared" si="11"/>
        <v>1</v>
      </c>
    </row>
    <row r="744" spans="1:13" ht="20.100000000000001" customHeight="1" x14ac:dyDescent="0.15">
      <c r="A744" s="1" t="s">
        <v>17627</v>
      </c>
      <c r="B744" s="1" t="s">
        <v>18257</v>
      </c>
      <c r="C744" s="1" t="s">
        <v>18262</v>
      </c>
      <c r="D744" s="1" t="s">
        <v>78</v>
      </c>
      <c r="E744" s="1" t="s">
        <v>51</v>
      </c>
      <c r="F744" s="1" t="s">
        <v>51</v>
      </c>
      <c r="G744" s="1" t="s">
        <v>52</v>
      </c>
      <c r="H744" s="1" t="s">
        <v>53</v>
      </c>
      <c r="I744" s="1" t="s">
        <v>84</v>
      </c>
      <c r="J744" s="1" t="s">
        <v>130</v>
      </c>
      <c r="K744" s="1" t="s">
        <v>18263</v>
      </c>
      <c r="L744" s="1"/>
      <c r="M744" s="20">
        <f t="shared" si="11"/>
        <v>1</v>
      </c>
    </row>
    <row r="745" spans="1:13" ht="20.100000000000001" customHeight="1" x14ac:dyDescent="0.15">
      <c r="A745" s="1" t="s">
        <v>17627</v>
      </c>
      <c r="B745" s="1" t="s">
        <v>18257</v>
      </c>
      <c r="C745" s="1" t="s">
        <v>18264</v>
      </c>
      <c r="D745" s="1" t="s">
        <v>78</v>
      </c>
      <c r="E745" s="1" t="s">
        <v>51</v>
      </c>
      <c r="F745" s="1" t="s">
        <v>51</v>
      </c>
      <c r="G745" s="1" t="s">
        <v>52</v>
      </c>
      <c r="H745" s="1" t="s">
        <v>53</v>
      </c>
      <c r="I745" s="1" t="s">
        <v>84</v>
      </c>
      <c r="J745" s="1" t="s">
        <v>130</v>
      </c>
      <c r="K745" s="1" t="s">
        <v>18265</v>
      </c>
      <c r="L745" s="1"/>
      <c r="M745" s="20">
        <f t="shared" si="11"/>
        <v>1</v>
      </c>
    </row>
    <row r="746" spans="1:13" ht="20.100000000000001" customHeight="1" x14ac:dyDescent="0.15">
      <c r="A746" s="1" t="s">
        <v>17627</v>
      </c>
      <c r="B746" s="1" t="s">
        <v>18257</v>
      </c>
      <c r="C746" s="1" t="s">
        <v>18266</v>
      </c>
      <c r="D746" s="1" t="s">
        <v>78</v>
      </c>
      <c r="E746" s="1" t="s">
        <v>51</v>
      </c>
      <c r="F746" s="1" t="s">
        <v>26831</v>
      </c>
      <c r="G746" s="1" t="s">
        <v>82</v>
      </c>
      <c r="H746" s="1" t="s">
        <v>1151</v>
      </c>
      <c r="I746" s="1" t="s">
        <v>84</v>
      </c>
      <c r="J746" s="1" t="s">
        <v>7809</v>
      </c>
      <c r="K746" s="1" t="s">
        <v>18267</v>
      </c>
      <c r="L746" s="1"/>
      <c r="M746" s="20">
        <f t="shared" si="11"/>
        <v>0</v>
      </c>
    </row>
    <row r="747" spans="1:13" ht="20.100000000000001" customHeight="1" x14ac:dyDescent="0.15">
      <c r="A747" s="1" t="s">
        <v>17627</v>
      </c>
      <c r="B747" s="1" t="s">
        <v>18257</v>
      </c>
      <c r="C747" s="1" t="s">
        <v>18268</v>
      </c>
      <c r="D747" s="1" t="s">
        <v>78</v>
      </c>
      <c r="E747" s="1" t="s">
        <v>51</v>
      </c>
      <c r="F747" s="1" t="s">
        <v>51</v>
      </c>
      <c r="G747" s="1" t="s">
        <v>52</v>
      </c>
      <c r="H747" s="1" t="s">
        <v>121</v>
      </c>
      <c r="I747" s="1" t="s">
        <v>84</v>
      </c>
      <c r="J747" s="1" t="s">
        <v>122</v>
      </c>
      <c r="K747" s="1" t="s">
        <v>18269</v>
      </c>
      <c r="L747" s="1"/>
      <c r="M747" s="20">
        <f t="shared" si="11"/>
        <v>1</v>
      </c>
    </row>
    <row r="748" spans="1:13" ht="20.100000000000001" customHeight="1" x14ac:dyDescent="0.15">
      <c r="A748" s="1" t="s">
        <v>17627</v>
      </c>
      <c r="B748" s="1" t="s">
        <v>18257</v>
      </c>
      <c r="C748" s="1" t="s">
        <v>18270</v>
      </c>
      <c r="D748" s="1" t="s">
        <v>78</v>
      </c>
      <c r="E748" s="1" t="s">
        <v>51</v>
      </c>
      <c r="F748" s="1" t="s">
        <v>51</v>
      </c>
      <c r="G748" s="1" t="s">
        <v>52</v>
      </c>
      <c r="H748" s="1" t="s">
        <v>53</v>
      </c>
      <c r="I748" s="1" t="s">
        <v>84</v>
      </c>
      <c r="J748" s="1" t="s">
        <v>130</v>
      </c>
      <c r="K748" s="1" t="s">
        <v>18271</v>
      </c>
      <c r="L748" s="1"/>
      <c r="M748" s="20">
        <f t="shared" si="11"/>
        <v>1</v>
      </c>
    </row>
    <row r="749" spans="1:13" ht="20.100000000000001" customHeight="1" x14ac:dyDescent="0.15">
      <c r="A749" s="1" t="s">
        <v>17627</v>
      </c>
      <c r="B749" s="1" t="s">
        <v>18257</v>
      </c>
      <c r="C749" s="1" t="s">
        <v>18272</v>
      </c>
      <c r="D749" s="1" t="s">
        <v>78</v>
      </c>
      <c r="E749" s="1" t="s">
        <v>51</v>
      </c>
      <c r="F749" s="1" t="s">
        <v>51</v>
      </c>
      <c r="G749" s="1" t="s">
        <v>52</v>
      </c>
      <c r="H749" s="1" t="s">
        <v>121</v>
      </c>
      <c r="I749" s="1" t="s">
        <v>84</v>
      </c>
      <c r="J749" s="1" t="s">
        <v>122</v>
      </c>
      <c r="K749" s="1" t="s">
        <v>18273</v>
      </c>
      <c r="L749" s="1"/>
      <c r="M749" s="20">
        <f t="shared" si="11"/>
        <v>1</v>
      </c>
    </row>
    <row r="750" spans="1:13" ht="20.100000000000001" customHeight="1" x14ac:dyDescent="0.15">
      <c r="A750" s="1" t="s">
        <v>17627</v>
      </c>
      <c r="B750" s="1" t="s">
        <v>18274</v>
      </c>
      <c r="C750" s="1" t="s">
        <v>18275</v>
      </c>
      <c r="D750" s="1" t="s">
        <v>50</v>
      </c>
      <c r="E750" s="1" t="s">
        <v>51</v>
      </c>
      <c r="F750" s="1" t="s">
        <v>51</v>
      </c>
      <c r="G750" s="1" t="s">
        <v>52</v>
      </c>
      <c r="H750" s="1" t="s">
        <v>53</v>
      </c>
      <c r="I750" s="1" t="s">
        <v>84</v>
      </c>
      <c r="J750" s="1" t="s">
        <v>130</v>
      </c>
      <c r="K750" s="1" t="s">
        <v>18276</v>
      </c>
      <c r="L750" s="1"/>
      <c r="M750" s="20">
        <f t="shared" si="11"/>
        <v>1</v>
      </c>
    </row>
    <row r="751" spans="1:13" ht="20.100000000000001" customHeight="1" x14ac:dyDescent="0.15">
      <c r="A751" s="1" t="s">
        <v>17627</v>
      </c>
      <c r="B751" s="1" t="s">
        <v>18274</v>
      </c>
      <c r="C751" s="1" t="s">
        <v>18277</v>
      </c>
      <c r="D751" s="1" t="s">
        <v>50</v>
      </c>
      <c r="E751" s="1" t="s">
        <v>51</v>
      </c>
      <c r="F751" s="1" t="s">
        <v>51</v>
      </c>
      <c r="G751" s="1" t="s">
        <v>52</v>
      </c>
      <c r="H751" s="1" t="s">
        <v>53</v>
      </c>
      <c r="I751" s="1" t="s">
        <v>84</v>
      </c>
      <c r="J751" s="1" t="s">
        <v>130</v>
      </c>
      <c r="K751" s="1" t="s">
        <v>18278</v>
      </c>
      <c r="L751" s="1"/>
      <c r="M751" s="20">
        <f t="shared" si="11"/>
        <v>1</v>
      </c>
    </row>
    <row r="752" spans="1:13" ht="20.100000000000001" customHeight="1" x14ac:dyDescent="0.15">
      <c r="A752" s="1" t="s">
        <v>17627</v>
      </c>
      <c r="B752" s="1" t="s">
        <v>18274</v>
      </c>
      <c r="C752" s="1" t="s">
        <v>18279</v>
      </c>
      <c r="D752" s="1" t="s">
        <v>50</v>
      </c>
      <c r="E752" s="1" t="s">
        <v>51</v>
      </c>
      <c r="F752" s="1" t="s">
        <v>51</v>
      </c>
      <c r="G752" s="1" t="s">
        <v>52</v>
      </c>
      <c r="H752" s="1" t="s">
        <v>53</v>
      </c>
      <c r="I752" s="1" t="s">
        <v>84</v>
      </c>
      <c r="J752" s="1" t="s">
        <v>130</v>
      </c>
      <c r="K752" s="1" t="s">
        <v>18280</v>
      </c>
      <c r="L752" s="1"/>
      <c r="M752" s="20">
        <f t="shared" si="11"/>
        <v>1</v>
      </c>
    </row>
    <row r="753" spans="1:13" ht="20.100000000000001" customHeight="1" x14ac:dyDescent="0.15">
      <c r="A753" s="1" t="s">
        <v>17627</v>
      </c>
      <c r="B753" s="1" t="s">
        <v>18274</v>
      </c>
      <c r="C753" s="1" t="s">
        <v>18281</v>
      </c>
      <c r="D753" s="1" t="s">
        <v>50</v>
      </c>
      <c r="E753" s="1" t="s">
        <v>51</v>
      </c>
      <c r="F753" s="1" t="s">
        <v>51</v>
      </c>
      <c r="G753" s="1" t="s">
        <v>52</v>
      </c>
      <c r="H753" s="1" t="s">
        <v>53</v>
      </c>
      <c r="I753" s="1" t="s">
        <v>84</v>
      </c>
      <c r="J753" s="1" t="s">
        <v>130</v>
      </c>
      <c r="K753" s="1" t="s">
        <v>18282</v>
      </c>
      <c r="L753" s="1"/>
      <c r="M753" s="20">
        <f t="shared" si="11"/>
        <v>1</v>
      </c>
    </row>
    <row r="754" spans="1:13" ht="20.100000000000001" customHeight="1" x14ac:dyDescent="0.15">
      <c r="A754" s="1" t="s">
        <v>17627</v>
      </c>
      <c r="B754" s="1" t="s">
        <v>18274</v>
      </c>
      <c r="C754" s="1" t="s">
        <v>18283</v>
      </c>
      <c r="D754" s="1" t="s">
        <v>50</v>
      </c>
      <c r="E754" s="1" t="s">
        <v>51</v>
      </c>
      <c r="F754" s="1" t="s">
        <v>51</v>
      </c>
      <c r="G754" s="1" t="s">
        <v>52</v>
      </c>
      <c r="H754" s="1" t="s">
        <v>53</v>
      </c>
      <c r="I754" s="1" t="s">
        <v>84</v>
      </c>
      <c r="J754" s="1" t="s">
        <v>130</v>
      </c>
      <c r="K754" s="1" t="s">
        <v>18284</v>
      </c>
      <c r="L754" s="1"/>
      <c r="M754" s="20">
        <f t="shared" si="11"/>
        <v>1</v>
      </c>
    </row>
    <row r="755" spans="1:13" ht="20.100000000000001" customHeight="1" x14ac:dyDescent="0.15">
      <c r="A755" s="1" t="s">
        <v>17627</v>
      </c>
      <c r="B755" s="1" t="s">
        <v>18274</v>
      </c>
      <c r="C755" s="1" t="s">
        <v>18285</v>
      </c>
      <c r="D755" s="1" t="s">
        <v>50</v>
      </c>
      <c r="E755" s="1" t="s">
        <v>51</v>
      </c>
      <c r="F755" s="1" t="s">
        <v>51</v>
      </c>
      <c r="G755" s="1" t="s">
        <v>52</v>
      </c>
      <c r="H755" s="1" t="s">
        <v>53</v>
      </c>
      <c r="I755" s="1" t="s">
        <v>84</v>
      </c>
      <c r="J755" s="1" t="s">
        <v>130</v>
      </c>
      <c r="K755" s="1" t="s">
        <v>18286</v>
      </c>
      <c r="L755" s="1"/>
      <c r="M755" s="20">
        <f t="shared" si="11"/>
        <v>1</v>
      </c>
    </row>
    <row r="756" spans="1:13" ht="20.100000000000001" customHeight="1" x14ac:dyDescent="0.15">
      <c r="A756" s="1" t="s">
        <v>17627</v>
      </c>
      <c r="B756" s="1" t="s">
        <v>18274</v>
      </c>
      <c r="C756" s="1" t="s">
        <v>18287</v>
      </c>
      <c r="D756" s="1" t="s">
        <v>50</v>
      </c>
      <c r="E756" s="1" t="s">
        <v>51</v>
      </c>
      <c r="F756" s="1" t="s">
        <v>51</v>
      </c>
      <c r="G756" s="1" t="s">
        <v>52</v>
      </c>
      <c r="H756" s="1" t="s">
        <v>53</v>
      </c>
      <c r="I756" s="1" t="s">
        <v>84</v>
      </c>
      <c r="J756" s="1" t="s">
        <v>130</v>
      </c>
      <c r="K756" s="1" t="s">
        <v>18288</v>
      </c>
      <c r="L756" s="1"/>
      <c r="M756" s="20">
        <f t="shared" si="11"/>
        <v>1</v>
      </c>
    </row>
    <row r="757" spans="1:13" ht="20.100000000000001" customHeight="1" x14ac:dyDescent="0.15">
      <c r="A757" s="1" t="s">
        <v>17627</v>
      </c>
      <c r="B757" s="1" t="s">
        <v>18274</v>
      </c>
      <c r="C757" s="1" t="s">
        <v>18289</v>
      </c>
      <c r="D757" s="1" t="s">
        <v>50</v>
      </c>
      <c r="E757" s="1" t="s">
        <v>51</v>
      </c>
      <c r="F757" s="1" t="s">
        <v>51</v>
      </c>
      <c r="G757" s="1" t="s">
        <v>52</v>
      </c>
      <c r="H757" s="1" t="s">
        <v>53</v>
      </c>
      <c r="I757" s="1" t="s">
        <v>84</v>
      </c>
      <c r="J757" s="1" t="s">
        <v>130</v>
      </c>
      <c r="K757" s="1" t="s">
        <v>18290</v>
      </c>
      <c r="L757" s="1"/>
      <c r="M757" s="20">
        <f t="shared" si="11"/>
        <v>1</v>
      </c>
    </row>
    <row r="758" spans="1:13" ht="20.100000000000001" customHeight="1" x14ac:dyDescent="0.15">
      <c r="A758" s="1" t="s">
        <v>17627</v>
      </c>
      <c r="B758" s="1" t="s">
        <v>18274</v>
      </c>
      <c r="C758" s="1" t="s">
        <v>18291</v>
      </c>
      <c r="D758" s="1" t="s">
        <v>78</v>
      </c>
      <c r="E758" s="1" t="s">
        <v>51</v>
      </c>
      <c r="F758" s="1" t="s">
        <v>51</v>
      </c>
      <c r="G758" s="1" t="s">
        <v>52</v>
      </c>
      <c r="H758" s="1" t="s">
        <v>121</v>
      </c>
      <c r="I758" s="1" t="s">
        <v>84</v>
      </c>
      <c r="J758" s="1" t="s">
        <v>122</v>
      </c>
      <c r="K758" s="1" t="s">
        <v>18292</v>
      </c>
      <c r="L758" s="1"/>
      <c r="M758" s="20">
        <f t="shared" si="11"/>
        <v>1</v>
      </c>
    </row>
    <row r="759" spans="1:13" ht="20.100000000000001" customHeight="1" x14ac:dyDescent="0.15">
      <c r="A759" s="1" t="s">
        <v>17627</v>
      </c>
      <c r="B759" s="1" t="s">
        <v>18274</v>
      </c>
      <c r="C759" s="1" t="s">
        <v>18293</v>
      </c>
      <c r="D759" s="1" t="s">
        <v>78</v>
      </c>
      <c r="E759" s="1" t="s">
        <v>51</v>
      </c>
      <c r="F759" s="1" t="s">
        <v>51</v>
      </c>
      <c r="G759" s="1" t="s">
        <v>52</v>
      </c>
      <c r="H759" s="1" t="s">
        <v>53</v>
      </c>
      <c r="I759" s="1" t="s">
        <v>84</v>
      </c>
      <c r="J759" s="1" t="s">
        <v>130</v>
      </c>
      <c r="K759" s="1" t="s">
        <v>18294</v>
      </c>
      <c r="L759" s="1"/>
      <c r="M759" s="20">
        <f t="shared" si="11"/>
        <v>1</v>
      </c>
    </row>
    <row r="760" spans="1:13" ht="20.100000000000001" customHeight="1" x14ac:dyDescent="0.15">
      <c r="A760" s="1" t="s">
        <v>17627</v>
      </c>
      <c r="B760" s="1" t="s">
        <v>18274</v>
      </c>
      <c r="C760" s="1" t="s">
        <v>18295</v>
      </c>
      <c r="D760" s="1" t="s">
        <v>78</v>
      </c>
      <c r="E760" s="1" t="s">
        <v>51</v>
      </c>
      <c r="F760" s="1" t="s">
        <v>179</v>
      </c>
      <c r="G760" s="1" t="s">
        <v>82</v>
      </c>
      <c r="H760" s="1" t="s">
        <v>1151</v>
      </c>
      <c r="I760" s="1" t="s">
        <v>84</v>
      </c>
      <c r="J760" s="1" t="s">
        <v>7809</v>
      </c>
      <c r="K760" s="1" t="s">
        <v>18296</v>
      </c>
      <c r="L760" s="1"/>
      <c r="M760" s="20">
        <f t="shared" si="11"/>
        <v>0</v>
      </c>
    </row>
    <row r="761" spans="1:13" ht="20.100000000000001" customHeight="1" x14ac:dyDescent="0.15">
      <c r="A761" s="1" t="s">
        <v>17627</v>
      </c>
      <c r="B761" s="1" t="s">
        <v>18274</v>
      </c>
      <c r="C761" s="1" t="s">
        <v>18297</v>
      </c>
      <c r="D761" s="1" t="s">
        <v>78</v>
      </c>
      <c r="E761" s="1" t="s">
        <v>51</v>
      </c>
      <c r="F761" s="1" t="s">
        <v>51</v>
      </c>
      <c r="G761" s="1" t="s">
        <v>52</v>
      </c>
      <c r="H761" s="1" t="s">
        <v>53</v>
      </c>
      <c r="I761" s="1" t="s">
        <v>84</v>
      </c>
      <c r="J761" s="1" t="s">
        <v>130</v>
      </c>
      <c r="K761" s="1" t="s">
        <v>18298</v>
      </c>
      <c r="L761" s="1"/>
      <c r="M761" s="20">
        <f t="shared" si="11"/>
        <v>1</v>
      </c>
    </row>
    <row r="762" spans="1:13" ht="20.100000000000001" customHeight="1" x14ac:dyDescent="0.15">
      <c r="A762" s="1" t="s">
        <v>17627</v>
      </c>
      <c r="B762" s="1" t="s">
        <v>18274</v>
      </c>
      <c r="C762" s="1" t="s">
        <v>18299</v>
      </c>
      <c r="D762" s="1" t="s">
        <v>78</v>
      </c>
      <c r="E762" s="1" t="s">
        <v>51</v>
      </c>
      <c r="F762" s="1" t="s">
        <v>26831</v>
      </c>
      <c r="G762" s="1" t="s">
        <v>82</v>
      </c>
      <c r="H762" s="1" t="s">
        <v>2038</v>
      </c>
      <c r="I762" s="1" t="s">
        <v>84</v>
      </c>
      <c r="J762" s="1" t="s">
        <v>6853</v>
      </c>
      <c r="K762" s="1" t="s">
        <v>18300</v>
      </c>
      <c r="L762" s="1"/>
      <c r="M762" s="20">
        <f t="shared" si="11"/>
        <v>0</v>
      </c>
    </row>
    <row r="763" spans="1:13" ht="20.100000000000001" customHeight="1" x14ac:dyDescent="0.15">
      <c r="A763" s="1" t="s">
        <v>17627</v>
      </c>
      <c r="B763" s="1" t="s">
        <v>18274</v>
      </c>
      <c r="C763" s="1" t="s">
        <v>18301</v>
      </c>
      <c r="D763" s="1" t="s">
        <v>78</v>
      </c>
      <c r="E763" s="1" t="s">
        <v>51</v>
      </c>
      <c r="F763" s="1" t="s">
        <v>26831</v>
      </c>
      <c r="G763" s="1" t="s">
        <v>82</v>
      </c>
      <c r="H763" s="1" t="s">
        <v>2038</v>
      </c>
      <c r="I763" s="1" t="s">
        <v>84</v>
      </c>
      <c r="J763" s="1" t="s">
        <v>6853</v>
      </c>
      <c r="K763" s="1" t="s">
        <v>18302</v>
      </c>
      <c r="L763" s="1"/>
      <c r="M763" s="20">
        <f t="shared" si="11"/>
        <v>0</v>
      </c>
    </row>
    <row r="764" spans="1:13" ht="20.100000000000001" customHeight="1" x14ac:dyDescent="0.15">
      <c r="A764" s="1" t="s">
        <v>17627</v>
      </c>
      <c r="B764" s="1" t="s">
        <v>18274</v>
      </c>
      <c r="C764" s="1" t="s">
        <v>18303</v>
      </c>
      <c r="D764" s="1" t="s">
        <v>78</v>
      </c>
      <c r="E764" s="1" t="s">
        <v>51</v>
      </c>
      <c r="F764" s="1" t="s">
        <v>51</v>
      </c>
      <c r="G764" s="1" t="s">
        <v>52</v>
      </c>
      <c r="H764" s="1" t="s">
        <v>121</v>
      </c>
      <c r="I764" s="1" t="s">
        <v>84</v>
      </c>
      <c r="J764" s="1" t="s">
        <v>122</v>
      </c>
      <c r="K764" s="1" t="s">
        <v>18304</v>
      </c>
      <c r="L764" s="1"/>
      <c r="M764" s="20">
        <f t="shared" si="11"/>
        <v>1</v>
      </c>
    </row>
    <row r="765" spans="1:13" ht="20.100000000000001" customHeight="1" x14ac:dyDescent="0.15">
      <c r="A765" s="1" t="s">
        <v>17627</v>
      </c>
      <c r="B765" s="1" t="s">
        <v>18274</v>
      </c>
      <c r="C765" s="1" t="s">
        <v>18305</v>
      </c>
      <c r="D765" s="1" t="s">
        <v>78</v>
      </c>
      <c r="E765" s="1" t="s">
        <v>51</v>
      </c>
      <c r="F765" s="1" t="s">
        <v>51</v>
      </c>
      <c r="G765" s="1" t="s">
        <v>52</v>
      </c>
      <c r="H765" s="1" t="s">
        <v>53</v>
      </c>
      <c r="I765" s="1" t="s">
        <v>84</v>
      </c>
      <c r="J765" s="1" t="s">
        <v>130</v>
      </c>
      <c r="K765" s="1" t="s">
        <v>18306</v>
      </c>
      <c r="L765" s="1"/>
      <c r="M765" s="20">
        <f t="shared" si="11"/>
        <v>1</v>
      </c>
    </row>
    <row r="766" spans="1:13" ht="20.100000000000001" customHeight="1" x14ac:dyDescent="0.15">
      <c r="A766" s="1" t="s">
        <v>17627</v>
      </c>
      <c r="B766" s="1" t="s">
        <v>18274</v>
      </c>
      <c r="C766" s="1" t="s">
        <v>18307</v>
      </c>
      <c r="D766" s="1" t="s">
        <v>78</v>
      </c>
      <c r="E766" s="1" t="s">
        <v>51</v>
      </c>
      <c r="F766" s="1" t="s">
        <v>51</v>
      </c>
      <c r="G766" s="1" t="s">
        <v>52</v>
      </c>
      <c r="H766" s="1" t="s">
        <v>53</v>
      </c>
      <c r="I766" s="1" t="s">
        <v>84</v>
      </c>
      <c r="J766" s="1" t="s">
        <v>130</v>
      </c>
      <c r="K766" s="1" t="s">
        <v>18308</v>
      </c>
      <c r="L766" s="1"/>
      <c r="M766" s="20">
        <f t="shared" si="11"/>
        <v>1</v>
      </c>
    </row>
    <row r="767" spans="1:13" ht="20.100000000000001" customHeight="1" x14ac:dyDescent="0.15">
      <c r="A767" s="1" t="s">
        <v>17627</v>
      </c>
      <c r="B767" s="1" t="s">
        <v>18274</v>
      </c>
      <c r="C767" s="1" t="s">
        <v>18309</v>
      </c>
      <c r="D767" s="1" t="s">
        <v>78</v>
      </c>
      <c r="E767" s="1" t="s">
        <v>51</v>
      </c>
      <c r="F767" s="1" t="s">
        <v>51</v>
      </c>
      <c r="G767" s="1" t="s">
        <v>52</v>
      </c>
      <c r="H767" s="1" t="s">
        <v>53</v>
      </c>
      <c r="I767" s="1" t="s">
        <v>84</v>
      </c>
      <c r="J767" s="1" t="s">
        <v>130</v>
      </c>
      <c r="K767" s="1" t="s">
        <v>18310</v>
      </c>
      <c r="L767" s="1"/>
      <c r="M767" s="20">
        <f t="shared" si="11"/>
        <v>1</v>
      </c>
    </row>
    <row r="768" spans="1:13" ht="20.100000000000001" customHeight="1" x14ac:dyDescent="0.15">
      <c r="A768" s="1" t="s">
        <v>17627</v>
      </c>
      <c r="B768" s="1" t="s">
        <v>18274</v>
      </c>
      <c r="C768" s="1" t="s">
        <v>18311</v>
      </c>
      <c r="D768" s="1" t="s">
        <v>78</v>
      </c>
      <c r="E768" s="1" t="s">
        <v>51</v>
      </c>
      <c r="F768" s="1" t="s">
        <v>26831</v>
      </c>
      <c r="G768" s="1" t="s">
        <v>82</v>
      </c>
      <c r="H768" s="1" t="s">
        <v>2038</v>
      </c>
      <c r="I768" s="1" t="s">
        <v>84</v>
      </c>
      <c r="J768" s="1" t="s">
        <v>6853</v>
      </c>
      <c r="K768" s="1" t="s">
        <v>18312</v>
      </c>
      <c r="L768" s="1"/>
      <c r="M768" s="20">
        <f t="shared" si="11"/>
        <v>0</v>
      </c>
    </row>
    <row r="769" spans="1:13" ht="20.100000000000001" customHeight="1" x14ac:dyDescent="0.15">
      <c r="A769" s="1" t="s">
        <v>17627</v>
      </c>
      <c r="B769" s="1" t="s">
        <v>18274</v>
      </c>
      <c r="C769" s="1" t="s">
        <v>18313</v>
      </c>
      <c r="D769" s="1" t="s">
        <v>78</v>
      </c>
      <c r="E769" s="1" t="s">
        <v>51</v>
      </c>
      <c r="F769" s="1" t="s">
        <v>51</v>
      </c>
      <c r="G769" s="1" t="s">
        <v>52</v>
      </c>
      <c r="H769" s="1" t="s">
        <v>53</v>
      </c>
      <c r="I769" s="1" t="s">
        <v>84</v>
      </c>
      <c r="J769" s="1" t="s">
        <v>130</v>
      </c>
      <c r="K769" s="1" t="s">
        <v>18314</v>
      </c>
      <c r="L769" s="1"/>
      <c r="M769" s="20">
        <f t="shared" si="11"/>
        <v>1</v>
      </c>
    </row>
    <row r="770" spans="1:13" ht="20.100000000000001" customHeight="1" x14ac:dyDescent="0.15">
      <c r="A770" s="1" t="s">
        <v>17627</v>
      </c>
      <c r="B770" s="1" t="s">
        <v>18274</v>
      </c>
      <c r="C770" s="1" t="s">
        <v>18315</v>
      </c>
      <c r="D770" s="1" t="s">
        <v>78</v>
      </c>
      <c r="E770" s="1" t="s">
        <v>51</v>
      </c>
      <c r="F770" s="1" t="s">
        <v>51</v>
      </c>
      <c r="G770" s="1" t="s">
        <v>52</v>
      </c>
      <c r="H770" s="1" t="s">
        <v>53</v>
      </c>
      <c r="I770" s="1" t="s">
        <v>84</v>
      </c>
      <c r="J770" s="1" t="s">
        <v>130</v>
      </c>
      <c r="K770" s="1" t="s">
        <v>18316</v>
      </c>
      <c r="L770" s="1"/>
      <c r="M770" s="20">
        <f t="shared" si="11"/>
        <v>1</v>
      </c>
    </row>
    <row r="771" spans="1:13" ht="20.100000000000001" customHeight="1" x14ac:dyDescent="0.15">
      <c r="A771" s="1" t="s">
        <v>17627</v>
      </c>
      <c r="B771" s="1" t="s">
        <v>18274</v>
      </c>
      <c r="C771" s="1" t="s">
        <v>18317</v>
      </c>
      <c r="D771" s="1" t="s">
        <v>78</v>
      </c>
      <c r="E771" s="1" t="s">
        <v>51</v>
      </c>
      <c r="F771" s="1" t="s">
        <v>51</v>
      </c>
      <c r="G771" s="1" t="s">
        <v>52</v>
      </c>
      <c r="H771" s="1" t="s">
        <v>53</v>
      </c>
      <c r="I771" s="1" t="s">
        <v>84</v>
      </c>
      <c r="J771" s="1" t="s">
        <v>130</v>
      </c>
      <c r="K771" s="1" t="s">
        <v>18318</v>
      </c>
      <c r="L771" s="1"/>
      <c r="M771" s="20">
        <f t="shared" si="11"/>
        <v>1</v>
      </c>
    </row>
    <row r="772" spans="1:13" ht="20.100000000000001" customHeight="1" x14ac:dyDescent="0.15">
      <c r="A772" s="1" t="s">
        <v>17627</v>
      </c>
      <c r="B772" s="1" t="s">
        <v>18274</v>
      </c>
      <c r="C772" s="1" t="s">
        <v>18319</v>
      </c>
      <c r="D772" s="1" t="s">
        <v>78</v>
      </c>
      <c r="E772" s="1" t="s">
        <v>51</v>
      </c>
      <c r="F772" s="1" t="s">
        <v>51</v>
      </c>
      <c r="G772" s="1" t="s">
        <v>52</v>
      </c>
      <c r="H772" s="1" t="s">
        <v>121</v>
      </c>
      <c r="I772" s="1" t="s">
        <v>84</v>
      </c>
      <c r="J772" s="1" t="s">
        <v>122</v>
      </c>
      <c r="K772" s="1" t="s">
        <v>18320</v>
      </c>
      <c r="L772" s="1"/>
      <c r="M772" s="20">
        <f t="shared" si="11"/>
        <v>1</v>
      </c>
    </row>
    <row r="773" spans="1:13" ht="20.100000000000001" customHeight="1" x14ac:dyDescent="0.15">
      <c r="A773" s="1" t="s">
        <v>17627</v>
      </c>
      <c r="B773" s="1" t="s">
        <v>18274</v>
      </c>
      <c r="C773" s="1" t="s">
        <v>18321</v>
      </c>
      <c r="D773" s="1" t="s">
        <v>78</v>
      </c>
      <c r="E773" s="1" t="s">
        <v>51</v>
      </c>
      <c r="F773" s="1" t="s">
        <v>51</v>
      </c>
      <c r="G773" s="1" t="s">
        <v>52</v>
      </c>
      <c r="H773" s="1" t="s">
        <v>121</v>
      </c>
      <c r="I773" s="1" t="s">
        <v>84</v>
      </c>
      <c r="J773" s="1" t="s">
        <v>122</v>
      </c>
      <c r="K773" s="1" t="s">
        <v>18322</v>
      </c>
      <c r="L773" s="1"/>
      <c r="M773" s="20">
        <f t="shared" si="11"/>
        <v>1</v>
      </c>
    </row>
    <row r="774" spans="1:13" ht="20.100000000000001" customHeight="1" x14ac:dyDescent="0.15">
      <c r="A774" s="1" t="s">
        <v>17627</v>
      </c>
      <c r="B774" s="1" t="s">
        <v>18323</v>
      </c>
      <c r="C774" s="1" t="s">
        <v>18324</v>
      </c>
      <c r="D774" s="1" t="s">
        <v>50</v>
      </c>
      <c r="E774" s="1" t="s">
        <v>51</v>
      </c>
      <c r="F774" s="1" t="s">
        <v>51</v>
      </c>
      <c r="G774" s="1" t="s">
        <v>52</v>
      </c>
      <c r="H774" s="1" t="s">
        <v>53</v>
      </c>
      <c r="I774" s="1" t="s">
        <v>84</v>
      </c>
      <c r="J774" s="1" t="s">
        <v>130</v>
      </c>
      <c r="K774" s="1" t="s">
        <v>18325</v>
      </c>
      <c r="L774" s="1"/>
      <c r="M774" s="20">
        <f t="shared" si="11"/>
        <v>1</v>
      </c>
    </row>
    <row r="775" spans="1:13" ht="20.100000000000001" customHeight="1" x14ac:dyDescent="0.15">
      <c r="A775" s="1" t="s">
        <v>17627</v>
      </c>
      <c r="B775" s="1" t="s">
        <v>18323</v>
      </c>
      <c r="C775" s="1" t="s">
        <v>18326</v>
      </c>
      <c r="D775" s="1" t="s">
        <v>50</v>
      </c>
      <c r="E775" s="1" t="s">
        <v>51</v>
      </c>
      <c r="F775" s="1" t="s">
        <v>51</v>
      </c>
      <c r="G775" s="1" t="s">
        <v>52</v>
      </c>
      <c r="H775" s="1" t="s">
        <v>53</v>
      </c>
      <c r="I775" s="1" t="s">
        <v>84</v>
      </c>
      <c r="J775" s="1" t="s">
        <v>130</v>
      </c>
      <c r="K775" s="1" t="s">
        <v>18327</v>
      </c>
      <c r="L775" s="1"/>
      <c r="M775" s="20">
        <f t="shared" si="11"/>
        <v>1</v>
      </c>
    </row>
    <row r="776" spans="1:13" ht="20.100000000000001" customHeight="1" x14ac:dyDescent="0.15">
      <c r="A776" s="1" t="s">
        <v>17627</v>
      </c>
      <c r="B776" s="1" t="s">
        <v>18328</v>
      </c>
      <c r="C776" s="1" t="s">
        <v>18329</v>
      </c>
      <c r="D776" s="1" t="s">
        <v>50</v>
      </c>
      <c r="E776" s="1" t="s">
        <v>51</v>
      </c>
      <c r="F776" s="1" t="s">
        <v>51</v>
      </c>
      <c r="G776" s="1" t="s">
        <v>52</v>
      </c>
      <c r="H776" s="1" t="s">
        <v>739</v>
      </c>
      <c r="I776" s="1" t="s">
        <v>54</v>
      </c>
      <c r="J776" s="1" t="s">
        <v>6858</v>
      </c>
      <c r="K776" s="1" t="s">
        <v>18330</v>
      </c>
      <c r="L776" s="1"/>
      <c r="M776" s="20">
        <f t="shared" ref="M776:M839" si="12">IF(F776="○",1,0)</f>
        <v>1</v>
      </c>
    </row>
    <row r="777" spans="1:13" ht="20.100000000000001" customHeight="1" x14ac:dyDescent="0.15">
      <c r="A777" s="1" t="s">
        <v>17627</v>
      </c>
      <c r="B777" s="1" t="s">
        <v>18328</v>
      </c>
      <c r="C777" s="1" t="s">
        <v>18331</v>
      </c>
      <c r="D777" s="1" t="s">
        <v>50</v>
      </c>
      <c r="E777" s="1" t="s">
        <v>51</v>
      </c>
      <c r="F777" s="1" t="s">
        <v>51</v>
      </c>
      <c r="G777" s="1" t="s">
        <v>52</v>
      </c>
      <c r="H777" s="1" t="s">
        <v>739</v>
      </c>
      <c r="I777" s="1" t="s">
        <v>54</v>
      </c>
      <c r="J777" s="1" t="s">
        <v>6858</v>
      </c>
      <c r="K777" s="1" t="s">
        <v>18332</v>
      </c>
      <c r="L777" s="1"/>
      <c r="M777" s="20">
        <f t="shared" si="12"/>
        <v>1</v>
      </c>
    </row>
    <row r="778" spans="1:13" ht="20.100000000000001" customHeight="1" x14ac:dyDescent="0.15">
      <c r="A778" s="1" t="s">
        <v>17627</v>
      </c>
      <c r="B778" s="1" t="s">
        <v>18328</v>
      </c>
      <c r="C778" s="1" t="s">
        <v>18333</v>
      </c>
      <c r="D778" s="1" t="s">
        <v>50</v>
      </c>
      <c r="E778" s="1" t="s">
        <v>51</v>
      </c>
      <c r="F778" s="1" t="s">
        <v>51</v>
      </c>
      <c r="G778" s="1" t="s">
        <v>52</v>
      </c>
      <c r="H778" s="1" t="s">
        <v>739</v>
      </c>
      <c r="I778" s="1" t="s">
        <v>54</v>
      </c>
      <c r="J778" s="1" t="s">
        <v>6858</v>
      </c>
      <c r="K778" s="1" t="s">
        <v>18334</v>
      </c>
      <c r="L778" s="1"/>
      <c r="M778" s="20">
        <f t="shared" si="12"/>
        <v>1</v>
      </c>
    </row>
    <row r="779" spans="1:13" ht="20.100000000000001" customHeight="1" x14ac:dyDescent="0.15">
      <c r="A779" s="1" t="s">
        <v>17627</v>
      </c>
      <c r="B779" s="1" t="s">
        <v>18328</v>
      </c>
      <c r="C779" s="1" t="s">
        <v>18335</v>
      </c>
      <c r="D779" s="1" t="s">
        <v>50</v>
      </c>
      <c r="E779" s="1" t="s">
        <v>51</v>
      </c>
      <c r="F779" s="1" t="s">
        <v>51</v>
      </c>
      <c r="G779" s="1" t="s">
        <v>52</v>
      </c>
      <c r="H779" s="1" t="s">
        <v>739</v>
      </c>
      <c r="I779" s="1" t="s">
        <v>54</v>
      </c>
      <c r="J779" s="1" t="s">
        <v>6858</v>
      </c>
      <c r="K779" s="1" t="s">
        <v>18336</v>
      </c>
      <c r="L779" s="1"/>
      <c r="M779" s="20">
        <f t="shared" si="12"/>
        <v>1</v>
      </c>
    </row>
    <row r="780" spans="1:13" ht="20.100000000000001" customHeight="1" x14ac:dyDescent="0.15">
      <c r="A780" s="1" t="s">
        <v>17627</v>
      </c>
      <c r="B780" s="1" t="s">
        <v>18328</v>
      </c>
      <c r="C780" s="1" t="s">
        <v>18337</v>
      </c>
      <c r="D780" s="1" t="s">
        <v>50</v>
      </c>
      <c r="E780" s="1" t="s">
        <v>51</v>
      </c>
      <c r="F780" s="1" t="s">
        <v>51</v>
      </c>
      <c r="G780" s="1" t="s">
        <v>52</v>
      </c>
      <c r="H780" s="1" t="s">
        <v>739</v>
      </c>
      <c r="I780" s="1" t="s">
        <v>54</v>
      </c>
      <c r="J780" s="1" t="s">
        <v>6858</v>
      </c>
      <c r="K780" s="1" t="s">
        <v>18338</v>
      </c>
      <c r="L780" s="1"/>
      <c r="M780" s="20">
        <f t="shared" si="12"/>
        <v>1</v>
      </c>
    </row>
    <row r="781" spans="1:13" ht="20.100000000000001" customHeight="1" x14ac:dyDescent="0.15">
      <c r="A781" s="1" t="s">
        <v>17627</v>
      </c>
      <c r="B781" s="1" t="s">
        <v>18328</v>
      </c>
      <c r="C781" s="1" t="s">
        <v>18339</v>
      </c>
      <c r="D781" s="1" t="s">
        <v>50</v>
      </c>
      <c r="E781" s="1" t="s">
        <v>51</v>
      </c>
      <c r="F781" s="1" t="s">
        <v>51</v>
      </c>
      <c r="G781" s="1" t="s">
        <v>52</v>
      </c>
      <c r="H781" s="1" t="s">
        <v>739</v>
      </c>
      <c r="I781" s="1" t="s">
        <v>54</v>
      </c>
      <c r="J781" s="1" t="s">
        <v>6858</v>
      </c>
      <c r="K781" s="1" t="s">
        <v>18340</v>
      </c>
      <c r="L781" s="1"/>
      <c r="M781" s="20">
        <f t="shared" si="12"/>
        <v>1</v>
      </c>
    </row>
    <row r="782" spans="1:13" ht="20.100000000000001" customHeight="1" x14ac:dyDescent="0.15">
      <c r="A782" s="1" t="s">
        <v>17627</v>
      </c>
      <c r="B782" s="1" t="s">
        <v>18328</v>
      </c>
      <c r="C782" s="1" t="s">
        <v>18341</v>
      </c>
      <c r="D782" s="1" t="s">
        <v>50</v>
      </c>
      <c r="E782" s="1" t="s">
        <v>51</v>
      </c>
      <c r="F782" s="1" t="s">
        <v>51</v>
      </c>
      <c r="G782" s="1" t="s">
        <v>52</v>
      </c>
      <c r="H782" s="1" t="s">
        <v>739</v>
      </c>
      <c r="I782" s="1" t="s">
        <v>54</v>
      </c>
      <c r="J782" s="1" t="s">
        <v>6858</v>
      </c>
      <c r="K782" s="1" t="s">
        <v>18342</v>
      </c>
      <c r="L782" s="1"/>
      <c r="M782" s="20">
        <f t="shared" si="12"/>
        <v>1</v>
      </c>
    </row>
    <row r="783" spans="1:13" ht="20.100000000000001" customHeight="1" x14ac:dyDescent="0.15">
      <c r="A783" s="1" t="s">
        <v>17627</v>
      </c>
      <c r="B783" s="1" t="s">
        <v>18328</v>
      </c>
      <c r="C783" s="1" t="s">
        <v>18343</v>
      </c>
      <c r="D783" s="1" t="s">
        <v>50</v>
      </c>
      <c r="E783" s="1" t="s">
        <v>51</v>
      </c>
      <c r="F783" s="1" t="s">
        <v>51</v>
      </c>
      <c r="G783" s="1" t="s">
        <v>52</v>
      </c>
      <c r="H783" s="1" t="s">
        <v>739</v>
      </c>
      <c r="I783" s="1" t="s">
        <v>54</v>
      </c>
      <c r="J783" s="1" t="s">
        <v>6858</v>
      </c>
      <c r="K783" s="1" t="s">
        <v>18344</v>
      </c>
      <c r="L783" s="1"/>
      <c r="M783" s="20">
        <f t="shared" si="12"/>
        <v>1</v>
      </c>
    </row>
    <row r="784" spans="1:13" ht="20.100000000000001" customHeight="1" x14ac:dyDescent="0.15">
      <c r="A784" s="1" t="s">
        <v>17627</v>
      </c>
      <c r="B784" s="1" t="s">
        <v>18328</v>
      </c>
      <c r="C784" s="1" t="s">
        <v>18345</v>
      </c>
      <c r="D784" s="1" t="s">
        <v>50</v>
      </c>
      <c r="E784" s="1" t="s">
        <v>51</v>
      </c>
      <c r="F784" s="1" t="s">
        <v>51</v>
      </c>
      <c r="G784" s="1" t="s">
        <v>52</v>
      </c>
      <c r="H784" s="1" t="s">
        <v>739</v>
      </c>
      <c r="I784" s="1" t="s">
        <v>54</v>
      </c>
      <c r="J784" s="1" t="s">
        <v>6858</v>
      </c>
      <c r="K784" s="1" t="s">
        <v>18346</v>
      </c>
      <c r="L784" s="1"/>
      <c r="M784" s="20">
        <f t="shared" si="12"/>
        <v>1</v>
      </c>
    </row>
    <row r="785" spans="1:13" ht="20.100000000000001" customHeight="1" x14ac:dyDescent="0.15">
      <c r="A785" s="1" t="s">
        <v>17627</v>
      </c>
      <c r="B785" s="1" t="s">
        <v>18328</v>
      </c>
      <c r="C785" s="1" t="s">
        <v>18347</v>
      </c>
      <c r="D785" s="1" t="s">
        <v>50</v>
      </c>
      <c r="E785" s="1" t="s">
        <v>51</v>
      </c>
      <c r="F785" s="1" t="s">
        <v>51</v>
      </c>
      <c r="G785" s="1" t="s">
        <v>52</v>
      </c>
      <c r="H785" s="1" t="s">
        <v>739</v>
      </c>
      <c r="I785" s="1" t="s">
        <v>54</v>
      </c>
      <c r="J785" s="1" t="s">
        <v>6858</v>
      </c>
      <c r="K785" s="1" t="s">
        <v>18348</v>
      </c>
      <c r="L785" s="1"/>
      <c r="M785" s="20">
        <f t="shared" si="12"/>
        <v>1</v>
      </c>
    </row>
    <row r="786" spans="1:13" ht="20.100000000000001" customHeight="1" x14ac:dyDescent="0.15">
      <c r="A786" s="1" t="s">
        <v>17627</v>
      </c>
      <c r="B786" s="1" t="s">
        <v>18328</v>
      </c>
      <c r="C786" s="1" t="s">
        <v>18349</v>
      </c>
      <c r="D786" s="1" t="s">
        <v>50</v>
      </c>
      <c r="E786" s="1" t="s">
        <v>51</v>
      </c>
      <c r="F786" s="1" t="s">
        <v>51</v>
      </c>
      <c r="G786" s="1" t="s">
        <v>52</v>
      </c>
      <c r="H786" s="1" t="s">
        <v>739</v>
      </c>
      <c r="I786" s="1" t="s">
        <v>54</v>
      </c>
      <c r="J786" s="1" t="s">
        <v>6858</v>
      </c>
      <c r="K786" s="1" t="s">
        <v>18350</v>
      </c>
      <c r="L786" s="1"/>
      <c r="M786" s="20">
        <f t="shared" si="12"/>
        <v>1</v>
      </c>
    </row>
    <row r="787" spans="1:13" ht="20.100000000000001" customHeight="1" x14ac:dyDescent="0.15">
      <c r="A787" s="1" t="s">
        <v>17627</v>
      </c>
      <c r="B787" s="1" t="s">
        <v>18328</v>
      </c>
      <c r="C787" s="1" t="s">
        <v>18351</v>
      </c>
      <c r="D787" s="1" t="s">
        <v>50</v>
      </c>
      <c r="E787" s="1" t="s">
        <v>51</v>
      </c>
      <c r="F787" s="1" t="s">
        <v>51</v>
      </c>
      <c r="G787" s="1" t="s">
        <v>52</v>
      </c>
      <c r="H787" s="1" t="s">
        <v>739</v>
      </c>
      <c r="I787" s="1" t="s">
        <v>54</v>
      </c>
      <c r="J787" s="1" t="s">
        <v>6858</v>
      </c>
      <c r="K787" s="1" t="s">
        <v>18352</v>
      </c>
      <c r="L787" s="1"/>
      <c r="M787" s="20">
        <f t="shared" si="12"/>
        <v>1</v>
      </c>
    </row>
    <row r="788" spans="1:13" ht="20.100000000000001" customHeight="1" x14ac:dyDescent="0.15">
      <c r="A788" s="1" t="s">
        <v>17627</v>
      </c>
      <c r="B788" s="1" t="s">
        <v>18328</v>
      </c>
      <c r="C788" s="1" t="s">
        <v>18353</v>
      </c>
      <c r="D788" s="1" t="s">
        <v>50</v>
      </c>
      <c r="E788" s="1" t="s">
        <v>51</v>
      </c>
      <c r="F788" s="1" t="s">
        <v>51</v>
      </c>
      <c r="G788" s="1" t="s">
        <v>52</v>
      </c>
      <c r="H788" s="1" t="s">
        <v>739</v>
      </c>
      <c r="I788" s="1" t="s">
        <v>54</v>
      </c>
      <c r="J788" s="1" t="s">
        <v>6858</v>
      </c>
      <c r="K788" s="1" t="s">
        <v>18354</v>
      </c>
      <c r="L788" s="1"/>
      <c r="M788" s="20">
        <f t="shared" si="12"/>
        <v>1</v>
      </c>
    </row>
    <row r="789" spans="1:13" ht="20.100000000000001" customHeight="1" x14ac:dyDescent="0.15">
      <c r="A789" s="1" t="s">
        <v>17627</v>
      </c>
      <c r="B789" s="1" t="s">
        <v>18328</v>
      </c>
      <c r="C789" s="1" t="s">
        <v>18355</v>
      </c>
      <c r="D789" s="1" t="s">
        <v>50</v>
      </c>
      <c r="E789" s="1" t="s">
        <v>51</v>
      </c>
      <c r="F789" s="1" t="s">
        <v>51</v>
      </c>
      <c r="G789" s="1" t="s">
        <v>52</v>
      </c>
      <c r="H789" s="1" t="s">
        <v>739</v>
      </c>
      <c r="I789" s="1" t="s">
        <v>54</v>
      </c>
      <c r="J789" s="1" t="s">
        <v>6858</v>
      </c>
      <c r="K789" s="1" t="s">
        <v>18356</v>
      </c>
      <c r="L789" s="1"/>
      <c r="M789" s="20">
        <f t="shared" si="12"/>
        <v>1</v>
      </c>
    </row>
    <row r="790" spans="1:13" ht="20.100000000000001" customHeight="1" x14ac:dyDescent="0.15">
      <c r="A790" s="1" t="s">
        <v>17627</v>
      </c>
      <c r="B790" s="1" t="s">
        <v>18328</v>
      </c>
      <c r="C790" s="1" t="s">
        <v>18357</v>
      </c>
      <c r="D790" s="1" t="s">
        <v>50</v>
      </c>
      <c r="E790" s="1" t="s">
        <v>51</v>
      </c>
      <c r="F790" s="1" t="s">
        <v>51</v>
      </c>
      <c r="G790" s="1" t="s">
        <v>52</v>
      </c>
      <c r="H790" s="1" t="s">
        <v>739</v>
      </c>
      <c r="I790" s="1" t="s">
        <v>54</v>
      </c>
      <c r="J790" s="1" t="s">
        <v>6858</v>
      </c>
      <c r="K790" s="1" t="s">
        <v>18358</v>
      </c>
      <c r="L790" s="1"/>
      <c r="M790" s="20">
        <f t="shared" si="12"/>
        <v>1</v>
      </c>
    </row>
    <row r="791" spans="1:13" ht="20.100000000000001" customHeight="1" x14ac:dyDescent="0.15">
      <c r="A791" s="1" t="s">
        <v>17627</v>
      </c>
      <c r="B791" s="1" t="s">
        <v>18328</v>
      </c>
      <c r="C791" s="1" t="s">
        <v>18359</v>
      </c>
      <c r="D791" s="1" t="s">
        <v>50</v>
      </c>
      <c r="E791" s="1" t="s">
        <v>51</v>
      </c>
      <c r="F791" s="1" t="s">
        <v>51</v>
      </c>
      <c r="G791" s="1" t="s">
        <v>52</v>
      </c>
      <c r="H791" s="1" t="s">
        <v>739</v>
      </c>
      <c r="I791" s="1" t="s">
        <v>54</v>
      </c>
      <c r="J791" s="1" t="s">
        <v>6858</v>
      </c>
      <c r="K791" s="1" t="s">
        <v>18360</v>
      </c>
      <c r="L791" s="1"/>
      <c r="M791" s="20">
        <f t="shared" si="12"/>
        <v>1</v>
      </c>
    </row>
    <row r="792" spans="1:13" ht="20.100000000000001" customHeight="1" x14ac:dyDescent="0.15">
      <c r="A792" s="1" t="s">
        <v>17627</v>
      </c>
      <c r="B792" s="1" t="s">
        <v>18328</v>
      </c>
      <c r="C792" s="1" t="s">
        <v>18361</v>
      </c>
      <c r="D792" s="1" t="s">
        <v>50</v>
      </c>
      <c r="E792" s="1" t="s">
        <v>51</v>
      </c>
      <c r="F792" s="1" t="s">
        <v>51</v>
      </c>
      <c r="G792" s="1" t="s">
        <v>52</v>
      </c>
      <c r="H792" s="1" t="s">
        <v>739</v>
      </c>
      <c r="I792" s="1" t="s">
        <v>54</v>
      </c>
      <c r="J792" s="1" t="s">
        <v>6858</v>
      </c>
      <c r="K792" s="1" t="s">
        <v>18362</v>
      </c>
      <c r="L792" s="1"/>
      <c r="M792" s="20">
        <f t="shared" si="12"/>
        <v>1</v>
      </c>
    </row>
    <row r="793" spans="1:13" ht="20.100000000000001" customHeight="1" x14ac:dyDescent="0.15">
      <c r="A793" s="1" t="s">
        <v>17627</v>
      </c>
      <c r="B793" s="1" t="s">
        <v>18328</v>
      </c>
      <c r="C793" s="1" t="s">
        <v>18363</v>
      </c>
      <c r="D793" s="1" t="s">
        <v>50</v>
      </c>
      <c r="E793" s="1" t="s">
        <v>51</v>
      </c>
      <c r="F793" s="1" t="s">
        <v>51</v>
      </c>
      <c r="G793" s="1" t="s">
        <v>52</v>
      </c>
      <c r="H793" s="1" t="s">
        <v>739</v>
      </c>
      <c r="I793" s="1" t="s">
        <v>54</v>
      </c>
      <c r="J793" s="1" t="s">
        <v>6858</v>
      </c>
      <c r="K793" s="1" t="s">
        <v>18364</v>
      </c>
      <c r="L793" s="1"/>
      <c r="M793" s="20">
        <f t="shared" si="12"/>
        <v>1</v>
      </c>
    </row>
    <row r="794" spans="1:13" ht="20.100000000000001" customHeight="1" x14ac:dyDescent="0.15">
      <c r="A794" s="1" t="s">
        <v>17627</v>
      </c>
      <c r="B794" s="1" t="s">
        <v>18328</v>
      </c>
      <c r="C794" s="1" t="s">
        <v>18365</v>
      </c>
      <c r="D794" s="1" t="s">
        <v>78</v>
      </c>
      <c r="E794" s="1" t="s">
        <v>51</v>
      </c>
      <c r="F794" s="1" t="s">
        <v>51</v>
      </c>
      <c r="G794" s="1" t="s">
        <v>52</v>
      </c>
      <c r="H794" s="1" t="s">
        <v>739</v>
      </c>
      <c r="I794" s="1" t="s">
        <v>54</v>
      </c>
      <c r="J794" s="1" t="s">
        <v>6858</v>
      </c>
      <c r="K794" s="1" t="s">
        <v>18366</v>
      </c>
      <c r="L794" s="1"/>
      <c r="M794" s="20">
        <f t="shared" si="12"/>
        <v>1</v>
      </c>
    </row>
    <row r="795" spans="1:13" ht="20.100000000000001" customHeight="1" x14ac:dyDescent="0.15">
      <c r="A795" s="1" t="s">
        <v>17627</v>
      </c>
      <c r="B795" s="1" t="s">
        <v>18328</v>
      </c>
      <c r="C795" s="1" t="s">
        <v>18367</v>
      </c>
      <c r="D795" s="1" t="s">
        <v>78</v>
      </c>
      <c r="E795" s="1" t="s">
        <v>51</v>
      </c>
      <c r="F795" s="1" t="s">
        <v>26831</v>
      </c>
      <c r="G795" s="1" t="s">
        <v>82</v>
      </c>
      <c r="H795" s="1" t="s">
        <v>2140</v>
      </c>
      <c r="I795" s="1" t="s">
        <v>447</v>
      </c>
      <c r="J795" s="1" t="s">
        <v>17033</v>
      </c>
      <c r="K795" s="1" t="s">
        <v>18368</v>
      </c>
      <c r="L795" s="1"/>
      <c r="M795" s="20">
        <f t="shared" si="12"/>
        <v>0</v>
      </c>
    </row>
    <row r="796" spans="1:13" ht="20.100000000000001" customHeight="1" x14ac:dyDescent="0.15">
      <c r="A796" s="1" t="s">
        <v>17627</v>
      </c>
      <c r="B796" s="1" t="s">
        <v>18328</v>
      </c>
      <c r="C796" s="1" t="s">
        <v>18369</v>
      </c>
      <c r="D796" s="1" t="s">
        <v>78</v>
      </c>
      <c r="E796" s="1" t="s">
        <v>51</v>
      </c>
      <c r="F796" s="1" t="s">
        <v>26831</v>
      </c>
      <c r="G796" s="1" t="s">
        <v>82</v>
      </c>
      <c r="H796" s="1" t="s">
        <v>2140</v>
      </c>
      <c r="I796" s="1" t="s">
        <v>447</v>
      </c>
      <c r="J796" s="1" t="s">
        <v>17033</v>
      </c>
      <c r="K796" s="1" t="s">
        <v>18370</v>
      </c>
      <c r="L796" s="1"/>
      <c r="M796" s="20">
        <f t="shared" si="12"/>
        <v>0</v>
      </c>
    </row>
    <row r="797" spans="1:13" ht="20.100000000000001" customHeight="1" x14ac:dyDescent="0.15">
      <c r="A797" s="1" t="s">
        <v>17627</v>
      </c>
      <c r="B797" s="1" t="s">
        <v>18328</v>
      </c>
      <c r="C797" s="1" t="s">
        <v>18371</v>
      </c>
      <c r="D797" s="1" t="s">
        <v>78</v>
      </c>
      <c r="E797" s="1" t="s">
        <v>51</v>
      </c>
      <c r="F797" s="1" t="s">
        <v>26831</v>
      </c>
      <c r="G797" s="1" t="s">
        <v>82</v>
      </c>
      <c r="H797" s="1" t="s">
        <v>2140</v>
      </c>
      <c r="I797" s="1" t="s">
        <v>447</v>
      </c>
      <c r="J797" s="1" t="s">
        <v>17033</v>
      </c>
      <c r="K797" s="1" t="s">
        <v>18372</v>
      </c>
      <c r="L797" s="1"/>
      <c r="M797" s="20">
        <f t="shared" si="12"/>
        <v>0</v>
      </c>
    </row>
    <row r="798" spans="1:13" ht="20.100000000000001" customHeight="1" x14ac:dyDescent="0.15">
      <c r="A798" s="1" t="s">
        <v>17627</v>
      </c>
      <c r="B798" s="1" t="s">
        <v>18328</v>
      </c>
      <c r="C798" s="1" t="s">
        <v>18373</v>
      </c>
      <c r="D798" s="1" t="s">
        <v>78</v>
      </c>
      <c r="E798" s="1" t="s">
        <v>51</v>
      </c>
      <c r="F798" s="1" t="s">
        <v>26831</v>
      </c>
      <c r="G798" s="1" t="s">
        <v>82</v>
      </c>
      <c r="H798" s="1" t="s">
        <v>2140</v>
      </c>
      <c r="I798" s="1" t="s">
        <v>447</v>
      </c>
      <c r="J798" s="1" t="s">
        <v>17033</v>
      </c>
      <c r="K798" s="1" t="s">
        <v>18374</v>
      </c>
      <c r="L798" s="1"/>
      <c r="M798" s="20">
        <f t="shared" si="12"/>
        <v>0</v>
      </c>
    </row>
    <row r="799" spans="1:13" ht="20.100000000000001" customHeight="1" x14ac:dyDescent="0.15">
      <c r="A799" s="1" t="s">
        <v>17627</v>
      </c>
      <c r="B799" s="1" t="s">
        <v>18328</v>
      </c>
      <c r="C799" s="1" t="s">
        <v>18375</v>
      </c>
      <c r="D799" s="1" t="s">
        <v>78</v>
      </c>
      <c r="E799" s="1" t="s">
        <v>51</v>
      </c>
      <c r="F799" s="1" t="s">
        <v>51</v>
      </c>
      <c r="G799" s="1" t="s">
        <v>52</v>
      </c>
      <c r="H799" s="1" t="s">
        <v>739</v>
      </c>
      <c r="I799" s="1" t="s">
        <v>54</v>
      </c>
      <c r="J799" s="1" t="s">
        <v>6858</v>
      </c>
      <c r="K799" s="1" t="s">
        <v>18376</v>
      </c>
      <c r="L799" s="1"/>
      <c r="M799" s="20">
        <f t="shared" si="12"/>
        <v>1</v>
      </c>
    </row>
    <row r="800" spans="1:13" ht="20.100000000000001" customHeight="1" x14ac:dyDescent="0.15">
      <c r="A800" s="1" t="s">
        <v>17627</v>
      </c>
      <c r="B800" s="1" t="s">
        <v>18328</v>
      </c>
      <c r="C800" s="1" t="s">
        <v>18377</v>
      </c>
      <c r="D800" s="1" t="s">
        <v>78</v>
      </c>
      <c r="E800" s="1" t="s">
        <v>51</v>
      </c>
      <c r="F800" s="1" t="s">
        <v>51</v>
      </c>
      <c r="G800" s="1" t="s">
        <v>52</v>
      </c>
      <c r="H800" s="1" t="s">
        <v>739</v>
      </c>
      <c r="I800" s="1" t="s">
        <v>54</v>
      </c>
      <c r="J800" s="1" t="s">
        <v>6858</v>
      </c>
      <c r="K800" s="1" t="s">
        <v>18378</v>
      </c>
      <c r="L800" s="1"/>
      <c r="M800" s="20">
        <f t="shared" si="12"/>
        <v>1</v>
      </c>
    </row>
    <row r="801" spans="1:13" ht="20.100000000000001" customHeight="1" x14ac:dyDescent="0.15">
      <c r="A801" s="1" t="s">
        <v>17627</v>
      </c>
      <c r="B801" s="1" t="s">
        <v>18328</v>
      </c>
      <c r="C801" s="1" t="s">
        <v>18379</v>
      </c>
      <c r="D801" s="1" t="s">
        <v>78</v>
      </c>
      <c r="E801" s="1" t="s">
        <v>51</v>
      </c>
      <c r="F801" s="1" t="s">
        <v>26831</v>
      </c>
      <c r="G801" s="1" t="s">
        <v>82</v>
      </c>
      <c r="H801" s="1" t="s">
        <v>2140</v>
      </c>
      <c r="I801" s="1" t="s">
        <v>447</v>
      </c>
      <c r="J801" s="1" t="s">
        <v>17033</v>
      </c>
      <c r="K801" s="1" t="s">
        <v>18380</v>
      </c>
      <c r="L801" s="1"/>
      <c r="M801" s="20">
        <f t="shared" si="12"/>
        <v>0</v>
      </c>
    </row>
    <row r="802" spans="1:13" ht="20.100000000000001" customHeight="1" x14ac:dyDescent="0.15">
      <c r="A802" s="1" t="s">
        <v>17627</v>
      </c>
      <c r="B802" s="1" t="s">
        <v>18328</v>
      </c>
      <c r="C802" s="1" t="s">
        <v>18381</v>
      </c>
      <c r="D802" s="1" t="s">
        <v>78</v>
      </c>
      <c r="E802" s="1" t="s">
        <v>51</v>
      </c>
      <c r="F802" s="1" t="s">
        <v>51</v>
      </c>
      <c r="G802" s="1" t="s">
        <v>52</v>
      </c>
      <c r="H802" s="1" t="s">
        <v>739</v>
      </c>
      <c r="I802" s="1" t="s">
        <v>54</v>
      </c>
      <c r="J802" s="1" t="s">
        <v>6858</v>
      </c>
      <c r="K802" s="1" t="s">
        <v>18382</v>
      </c>
      <c r="L802" s="1"/>
      <c r="M802" s="20">
        <f t="shared" si="12"/>
        <v>1</v>
      </c>
    </row>
    <row r="803" spans="1:13" ht="20.100000000000001" customHeight="1" x14ac:dyDescent="0.15">
      <c r="A803" s="1" t="s">
        <v>17627</v>
      </c>
      <c r="B803" s="1" t="s">
        <v>18328</v>
      </c>
      <c r="C803" s="1" t="s">
        <v>18383</v>
      </c>
      <c r="D803" s="1" t="s">
        <v>78</v>
      </c>
      <c r="E803" s="1" t="s">
        <v>51</v>
      </c>
      <c r="F803" s="1" t="s">
        <v>51</v>
      </c>
      <c r="G803" s="1" t="s">
        <v>52</v>
      </c>
      <c r="H803" s="1" t="s">
        <v>739</v>
      </c>
      <c r="I803" s="1" t="s">
        <v>54</v>
      </c>
      <c r="J803" s="1" t="s">
        <v>6858</v>
      </c>
      <c r="K803" s="1" t="s">
        <v>18384</v>
      </c>
      <c r="L803" s="1"/>
      <c r="M803" s="20">
        <f t="shared" si="12"/>
        <v>1</v>
      </c>
    </row>
    <row r="804" spans="1:13" ht="20.100000000000001" customHeight="1" x14ac:dyDescent="0.15">
      <c r="A804" s="1" t="s">
        <v>17627</v>
      </c>
      <c r="B804" s="1" t="s">
        <v>18328</v>
      </c>
      <c r="C804" s="1" t="s">
        <v>18385</v>
      </c>
      <c r="D804" s="1" t="s">
        <v>78</v>
      </c>
      <c r="E804" s="1" t="s">
        <v>51</v>
      </c>
      <c r="F804" s="1" t="s">
        <v>51</v>
      </c>
      <c r="G804" s="1" t="s">
        <v>52</v>
      </c>
      <c r="H804" s="1" t="s">
        <v>739</v>
      </c>
      <c r="I804" s="1" t="s">
        <v>54</v>
      </c>
      <c r="J804" s="1" t="s">
        <v>6858</v>
      </c>
      <c r="K804" s="1" t="s">
        <v>18386</v>
      </c>
      <c r="L804" s="1"/>
      <c r="M804" s="20">
        <f t="shared" si="12"/>
        <v>1</v>
      </c>
    </row>
    <row r="805" spans="1:13" ht="20.100000000000001" customHeight="1" x14ac:dyDescent="0.15">
      <c r="A805" s="1" t="s">
        <v>17627</v>
      </c>
      <c r="B805" s="1" t="s">
        <v>18328</v>
      </c>
      <c r="C805" s="1" t="s">
        <v>18387</v>
      </c>
      <c r="D805" s="1" t="s">
        <v>78</v>
      </c>
      <c r="E805" s="1" t="s">
        <v>51</v>
      </c>
      <c r="F805" s="1" t="s">
        <v>26831</v>
      </c>
      <c r="G805" s="1" t="s">
        <v>82</v>
      </c>
      <c r="H805" s="1" t="s">
        <v>83</v>
      </c>
      <c r="I805" s="1" t="s">
        <v>84</v>
      </c>
      <c r="J805" s="1" t="s">
        <v>9120</v>
      </c>
      <c r="K805" s="1" t="s">
        <v>18388</v>
      </c>
      <c r="L805" s="1"/>
      <c r="M805" s="20">
        <f t="shared" si="12"/>
        <v>0</v>
      </c>
    </row>
    <row r="806" spans="1:13" ht="20.100000000000001" customHeight="1" x14ac:dyDescent="0.15">
      <c r="A806" s="1" t="s">
        <v>17627</v>
      </c>
      <c r="B806" s="1" t="s">
        <v>18328</v>
      </c>
      <c r="C806" s="1" t="s">
        <v>18389</v>
      </c>
      <c r="D806" s="1" t="s">
        <v>78</v>
      </c>
      <c r="E806" s="1" t="s">
        <v>51</v>
      </c>
      <c r="F806" s="1" t="s">
        <v>51</v>
      </c>
      <c r="G806" s="1" t="s">
        <v>52</v>
      </c>
      <c r="H806" s="1" t="s">
        <v>739</v>
      </c>
      <c r="I806" s="1" t="s">
        <v>54</v>
      </c>
      <c r="J806" s="1" t="s">
        <v>6858</v>
      </c>
      <c r="K806" s="1" t="s">
        <v>18390</v>
      </c>
      <c r="L806" s="1"/>
      <c r="M806" s="20">
        <f t="shared" si="12"/>
        <v>1</v>
      </c>
    </row>
    <row r="807" spans="1:13" ht="20.100000000000001" customHeight="1" x14ac:dyDescent="0.15">
      <c r="A807" s="1" t="s">
        <v>17627</v>
      </c>
      <c r="B807" s="1" t="s">
        <v>18328</v>
      </c>
      <c r="C807" s="1" t="s">
        <v>18391</v>
      </c>
      <c r="D807" s="1" t="s">
        <v>849</v>
      </c>
      <c r="E807" s="1" t="s">
        <v>51</v>
      </c>
      <c r="F807" s="1" t="s">
        <v>26832</v>
      </c>
      <c r="G807" s="1" t="s">
        <v>82</v>
      </c>
      <c r="H807" s="1" t="s">
        <v>83</v>
      </c>
      <c r="I807" s="1" t="s">
        <v>181</v>
      </c>
      <c r="J807" s="1" t="s">
        <v>11769</v>
      </c>
      <c r="K807" s="1" t="s">
        <v>19672</v>
      </c>
      <c r="L807" s="1"/>
      <c r="M807" s="20">
        <f t="shared" si="12"/>
        <v>0</v>
      </c>
    </row>
    <row r="808" spans="1:13" ht="20.100000000000001" customHeight="1" x14ac:dyDescent="0.15">
      <c r="A808" s="1" t="s">
        <v>17627</v>
      </c>
      <c r="B808" s="1" t="s">
        <v>18392</v>
      </c>
      <c r="C808" s="1" t="s">
        <v>18393</v>
      </c>
      <c r="D808" s="1" t="s">
        <v>50</v>
      </c>
      <c r="E808" s="1" t="s">
        <v>51</v>
      </c>
      <c r="F808" s="1" t="s">
        <v>51</v>
      </c>
      <c r="G808" s="1" t="s">
        <v>52</v>
      </c>
      <c r="H808" s="1" t="s">
        <v>739</v>
      </c>
      <c r="I808" s="1" t="s">
        <v>54</v>
      </c>
      <c r="J808" s="1" t="s">
        <v>6858</v>
      </c>
      <c r="K808" s="1" t="s">
        <v>18394</v>
      </c>
      <c r="L808" s="1"/>
      <c r="M808" s="20">
        <f t="shared" si="12"/>
        <v>1</v>
      </c>
    </row>
    <row r="809" spans="1:13" ht="20.100000000000001" customHeight="1" x14ac:dyDescent="0.15">
      <c r="A809" s="1" t="s">
        <v>17627</v>
      </c>
      <c r="B809" s="1" t="s">
        <v>18392</v>
      </c>
      <c r="C809" s="1" t="s">
        <v>18395</v>
      </c>
      <c r="D809" s="1" t="s">
        <v>50</v>
      </c>
      <c r="E809" s="1" t="s">
        <v>51</v>
      </c>
      <c r="F809" s="1" t="s">
        <v>51</v>
      </c>
      <c r="G809" s="1" t="s">
        <v>52</v>
      </c>
      <c r="H809" s="1" t="s">
        <v>739</v>
      </c>
      <c r="I809" s="1" t="s">
        <v>54</v>
      </c>
      <c r="J809" s="1" t="s">
        <v>6858</v>
      </c>
      <c r="K809" s="1" t="s">
        <v>18396</v>
      </c>
      <c r="L809" s="1"/>
      <c r="M809" s="20">
        <f t="shared" si="12"/>
        <v>1</v>
      </c>
    </row>
    <row r="810" spans="1:13" ht="20.100000000000001" customHeight="1" x14ac:dyDescent="0.15">
      <c r="A810" s="1" t="s">
        <v>17627</v>
      </c>
      <c r="B810" s="1" t="s">
        <v>18392</v>
      </c>
      <c r="C810" s="1" t="s">
        <v>18397</v>
      </c>
      <c r="D810" s="1" t="s">
        <v>50</v>
      </c>
      <c r="E810" s="1" t="s">
        <v>51</v>
      </c>
      <c r="F810" s="1" t="s">
        <v>51</v>
      </c>
      <c r="G810" s="1" t="s">
        <v>52</v>
      </c>
      <c r="H810" s="1" t="s">
        <v>739</v>
      </c>
      <c r="I810" s="1" t="s">
        <v>54</v>
      </c>
      <c r="J810" s="1" t="s">
        <v>6858</v>
      </c>
      <c r="K810" s="1" t="s">
        <v>18398</v>
      </c>
      <c r="L810" s="1"/>
      <c r="M810" s="20">
        <f t="shared" si="12"/>
        <v>1</v>
      </c>
    </row>
    <row r="811" spans="1:13" ht="20.100000000000001" customHeight="1" x14ac:dyDescent="0.15">
      <c r="A811" s="1" t="s">
        <v>17627</v>
      </c>
      <c r="B811" s="1" t="s">
        <v>18392</v>
      </c>
      <c r="C811" s="1" t="s">
        <v>18399</v>
      </c>
      <c r="D811" s="1" t="s">
        <v>50</v>
      </c>
      <c r="E811" s="1" t="s">
        <v>51</v>
      </c>
      <c r="F811" s="1" t="s">
        <v>51</v>
      </c>
      <c r="G811" s="1" t="s">
        <v>52</v>
      </c>
      <c r="H811" s="1" t="s">
        <v>739</v>
      </c>
      <c r="I811" s="1" t="s">
        <v>54</v>
      </c>
      <c r="J811" s="1" t="s">
        <v>6858</v>
      </c>
      <c r="K811" s="1" t="s">
        <v>18400</v>
      </c>
      <c r="L811" s="1"/>
      <c r="M811" s="20">
        <f t="shared" si="12"/>
        <v>1</v>
      </c>
    </row>
    <row r="812" spans="1:13" ht="20.100000000000001" customHeight="1" x14ac:dyDescent="0.15">
      <c r="A812" s="1" t="s">
        <v>17627</v>
      </c>
      <c r="B812" s="1" t="s">
        <v>18392</v>
      </c>
      <c r="C812" s="1" t="s">
        <v>18401</v>
      </c>
      <c r="D812" s="1" t="s">
        <v>50</v>
      </c>
      <c r="E812" s="1" t="s">
        <v>51</v>
      </c>
      <c r="F812" s="1" t="s">
        <v>51</v>
      </c>
      <c r="G812" s="1" t="s">
        <v>52</v>
      </c>
      <c r="H812" s="1" t="s">
        <v>739</v>
      </c>
      <c r="I812" s="1" t="s">
        <v>54</v>
      </c>
      <c r="J812" s="1" t="s">
        <v>6858</v>
      </c>
      <c r="K812" s="1" t="s">
        <v>18402</v>
      </c>
      <c r="L812" s="1"/>
      <c r="M812" s="20">
        <f t="shared" si="12"/>
        <v>1</v>
      </c>
    </row>
    <row r="813" spans="1:13" ht="20.100000000000001" customHeight="1" x14ac:dyDescent="0.15">
      <c r="A813" s="1" t="s">
        <v>17627</v>
      </c>
      <c r="B813" s="1" t="s">
        <v>18392</v>
      </c>
      <c r="C813" s="1" t="s">
        <v>18403</v>
      </c>
      <c r="D813" s="1" t="s">
        <v>78</v>
      </c>
      <c r="E813" s="1" t="s">
        <v>51</v>
      </c>
      <c r="F813" s="1" t="s">
        <v>26831</v>
      </c>
      <c r="G813" s="1" t="s">
        <v>82</v>
      </c>
      <c r="H813" s="1" t="s">
        <v>1151</v>
      </c>
      <c r="I813" s="1" t="s">
        <v>84</v>
      </c>
      <c r="J813" s="1" t="s">
        <v>7809</v>
      </c>
      <c r="K813" s="1" t="s">
        <v>18404</v>
      </c>
      <c r="L813" s="1"/>
      <c r="M813" s="20">
        <f t="shared" si="12"/>
        <v>0</v>
      </c>
    </row>
    <row r="814" spans="1:13" ht="20.100000000000001" customHeight="1" x14ac:dyDescent="0.15">
      <c r="A814" s="1" t="s">
        <v>18405</v>
      </c>
      <c r="B814" s="1" t="s">
        <v>18406</v>
      </c>
      <c r="C814" s="1" t="s">
        <v>18407</v>
      </c>
      <c r="D814" s="1" t="s">
        <v>50</v>
      </c>
      <c r="E814" s="1" t="s">
        <v>51</v>
      </c>
      <c r="F814" s="1" t="s">
        <v>81</v>
      </c>
      <c r="G814" s="1" t="s">
        <v>82</v>
      </c>
      <c r="H814" s="1" t="s">
        <v>2234</v>
      </c>
      <c r="I814" s="1" t="s">
        <v>84</v>
      </c>
      <c r="J814" s="1" t="s">
        <v>18408</v>
      </c>
      <c r="K814" s="1" t="s">
        <v>18409</v>
      </c>
      <c r="L814" s="1"/>
      <c r="M814" s="20">
        <f t="shared" si="12"/>
        <v>0</v>
      </c>
    </row>
    <row r="815" spans="1:13" ht="20.100000000000001" customHeight="1" x14ac:dyDescent="0.15">
      <c r="A815" s="1" t="s">
        <v>18405</v>
      </c>
      <c r="B815" s="1" t="s">
        <v>18406</v>
      </c>
      <c r="C815" s="1" t="s">
        <v>18410</v>
      </c>
      <c r="D815" s="1" t="s">
        <v>50</v>
      </c>
      <c r="E815" s="1" t="s">
        <v>51</v>
      </c>
      <c r="F815" s="1" t="s">
        <v>51</v>
      </c>
      <c r="G815" s="1" t="s">
        <v>52</v>
      </c>
      <c r="H815" s="1" t="s">
        <v>739</v>
      </c>
      <c r="I815" s="1" t="s">
        <v>54</v>
      </c>
      <c r="J815" s="1" t="s">
        <v>6858</v>
      </c>
      <c r="K815" s="1" t="s">
        <v>18411</v>
      </c>
      <c r="L815" s="1"/>
      <c r="M815" s="20">
        <f t="shared" si="12"/>
        <v>1</v>
      </c>
    </row>
    <row r="816" spans="1:13" ht="20.100000000000001" customHeight="1" x14ac:dyDescent="0.15">
      <c r="A816" s="1" t="s">
        <v>18405</v>
      </c>
      <c r="B816" s="1" t="s">
        <v>18406</v>
      </c>
      <c r="C816" s="1" t="s">
        <v>18412</v>
      </c>
      <c r="D816" s="1" t="s">
        <v>78</v>
      </c>
      <c r="E816" s="1" t="s">
        <v>51</v>
      </c>
      <c r="F816" s="1" t="s">
        <v>51</v>
      </c>
      <c r="G816" s="1" t="s">
        <v>52</v>
      </c>
      <c r="H816" s="1" t="s">
        <v>121</v>
      </c>
      <c r="I816" s="1" t="s">
        <v>84</v>
      </c>
      <c r="J816" s="1" t="s">
        <v>122</v>
      </c>
      <c r="K816" s="1" t="s">
        <v>18413</v>
      </c>
      <c r="L816" s="1"/>
      <c r="M816" s="20">
        <f t="shared" si="12"/>
        <v>1</v>
      </c>
    </row>
    <row r="817" spans="1:13" ht="20.100000000000001" customHeight="1" x14ac:dyDescent="0.15">
      <c r="A817" s="1" t="s">
        <v>18405</v>
      </c>
      <c r="B817" s="1" t="s">
        <v>18414</v>
      </c>
      <c r="C817" s="1" t="s">
        <v>18415</v>
      </c>
      <c r="D817" s="1" t="s">
        <v>50</v>
      </c>
      <c r="E817" s="1" t="s">
        <v>51</v>
      </c>
      <c r="F817" s="1" t="s">
        <v>51</v>
      </c>
      <c r="G817" s="1" t="s">
        <v>52</v>
      </c>
      <c r="H817" s="1" t="s">
        <v>739</v>
      </c>
      <c r="I817" s="1" t="s">
        <v>54</v>
      </c>
      <c r="J817" s="1" t="s">
        <v>6858</v>
      </c>
      <c r="K817" s="1" t="s">
        <v>18416</v>
      </c>
      <c r="L817" s="1"/>
      <c r="M817" s="20">
        <f t="shared" si="12"/>
        <v>1</v>
      </c>
    </row>
    <row r="818" spans="1:13" ht="20.100000000000001" customHeight="1" x14ac:dyDescent="0.15">
      <c r="A818" s="1" t="s">
        <v>18405</v>
      </c>
      <c r="B818" s="1" t="s">
        <v>18414</v>
      </c>
      <c r="C818" s="1" t="s">
        <v>18417</v>
      </c>
      <c r="D818" s="1" t="s">
        <v>50</v>
      </c>
      <c r="E818" s="1" t="s">
        <v>51</v>
      </c>
      <c r="F818" s="1" t="s">
        <v>51</v>
      </c>
      <c r="G818" s="1" t="s">
        <v>52</v>
      </c>
      <c r="H818" s="1" t="s">
        <v>739</v>
      </c>
      <c r="I818" s="1" t="s">
        <v>54</v>
      </c>
      <c r="J818" s="1" t="s">
        <v>6858</v>
      </c>
      <c r="K818" s="1" t="s">
        <v>18418</v>
      </c>
      <c r="L818" s="1"/>
      <c r="M818" s="20">
        <f t="shared" si="12"/>
        <v>1</v>
      </c>
    </row>
    <row r="819" spans="1:13" ht="20.100000000000001" customHeight="1" x14ac:dyDescent="0.15">
      <c r="A819" s="1" t="s">
        <v>18405</v>
      </c>
      <c r="B819" s="1" t="s">
        <v>18419</v>
      </c>
      <c r="C819" s="1" t="s">
        <v>18420</v>
      </c>
      <c r="D819" s="1" t="s">
        <v>50</v>
      </c>
      <c r="E819" s="1" t="s">
        <v>51</v>
      </c>
      <c r="F819" s="1" t="s">
        <v>51</v>
      </c>
      <c r="G819" s="1" t="s">
        <v>52</v>
      </c>
      <c r="H819" s="1" t="s">
        <v>739</v>
      </c>
      <c r="I819" s="1" t="s">
        <v>54</v>
      </c>
      <c r="J819" s="1" t="s">
        <v>6858</v>
      </c>
      <c r="K819" s="1" t="s">
        <v>18421</v>
      </c>
      <c r="L819" s="1"/>
      <c r="M819" s="20">
        <f t="shared" si="12"/>
        <v>1</v>
      </c>
    </row>
    <row r="820" spans="1:13" ht="20.100000000000001" customHeight="1" x14ac:dyDescent="0.15">
      <c r="A820" s="1" t="s">
        <v>18405</v>
      </c>
      <c r="B820" s="1" t="s">
        <v>18419</v>
      </c>
      <c r="C820" s="1" t="s">
        <v>18422</v>
      </c>
      <c r="D820" s="1" t="s">
        <v>50</v>
      </c>
      <c r="E820" s="1" t="s">
        <v>51</v>
      </c>
      <c r="F820" s="1" t="s">
        <v>51</v>
      </c>
      <c r="G820" s="1" t="s">
        <v>52</v>
      </c>
      <c r="H820" s="1" t="s">
        <v>739</v>
      </c>
      <c r="I820" s="1" t="s">
        <v>54</v>
      </c>
      <c r="J820" s="1" t="s">
        <v>6858</v>
      </c>
      <c r="K820" s="1" t="s">
        <v>18423</v>
      </c>
      <c r="L820" s="1"/>
      <c r="M820" s="20">
        <f t="shared" si="12"/>
        <v>1</v>
      </c>
    </row>
    <row r="821" spans="1:13" ht="20.100000000000001" customHeight="1" x14ac:dyDescent="0.15">
      <c r="A821" s="1" t="s">
        <v>18405</v>
      </c>
      <c r="B821" s="1" t="s">
        <v>18419</v>
      </c>
      <c r="C821" s="1" t="s">
        <v>18424</v>
      </c>
      <c r="D821" s="1" t="s">
        <v>78</v>
      </c>
      <c r="E821" s="1" t="s">
        <v>51</v>
      </c>
      <c r="F821" s="1" t="s">
        <v>51</v>
      </c>
      <c r="G821" s="1" t="s">
        <v>52</v>
      </c>
      <c r="H821" s="1" t="s">
        <v>121</v>
      </c>
      <c r="I821" s="1" t="s">
        <v>84</v>
      </c>
      <c r="J821" s="1" t="s">
        <v>122</v>
      </c>
      <c r="K821" s="1" t="s">
        <v>18425</v>
      </c>
      <c r="L821" s="1"/>
      <c r="M821" s="20">
        <f t="shared" si="12"/>
        <v>1</v>
      </c>
    </row>
    <row r="822" spans="1:13" ht="20.100000000000001" customHeight="1" x14ac:dyDescent="0.15">
      <c r="A822" s="1" t="s">
        <v>18405</v>
      </c>
      <c r="B822" s="1" t="s">
        <v>18419</v>
      </c>
      <c r="C822" s="1" t="s">
        <v>18426</v>
      </c>
      <c r="D822" s="1" t="s">
        <v>78</v>
      </c>
      <c r="E822" s="1" t="s">
        <v>51</v>
      </c>
      <c r="F822" s="1" t="s">
        <v>51</v>
      </c>
      <c r="G822" s="1" t="s">
        <v>52</v>
      </c>
      <c r="H822" s="1" t="s">
        <v>121</v>
      </c>
      <c r="I822" s="1" t="s">
        <v>84</v>
      </c>
      <c r="J822" s="1" t="s">
        <v>122</v>
      </c>
      <c r="K822" s="1" t="s">
        <v>18427</v>
      </c>
      <c r="L822" s="1"/>
      <c r="M822" s="20">
        <f t="shared" si="12"/>
        <v>1</v>
      </c>
    </row>
    <row r="823" spans="1:13" ht="20.100000000000001" customHeight="1" x14ac:dyDescent="0.15">
      <c r="A823" s="1" t="s">
        <v>18405</v>
      </c>
      <c r="B823" s="1" t="s">
        <v>18419</v>
      </c>
      <c r="C823" s="1" t="s">
        <v>18428</v>
      </c>
      <c r="D823" s="1" t="s">
        <v>78</v>
      </c>
      <c r="E823" s="1" t="s">
        <v>51</v>
      </c>
      <c r="F823" s="1" t="s">
        <v>51</v>
      </c>
      <c r="G823" s="1" t="s">
        <v>52</v>
      </c>
      <c r="H823" s="1" t="s">
        <v>739</v>
      </c>
      <c r="I823" s="1" t="s">
        <v>54</v>
      </c>
      <c r="J823" s="1" t="s">
        <v>6858</v>
      </c>
      <c r="K823" s="1" t="s">
        <v>18429</v>
      </c>
      <c r="L823" s="1"/>
      <c r="M823" s="20">
        <f t="shared" si="12"/>
        <v>1</v>
      </c>
    </row>
    <row r="824" spans="1:13" ht="20.100000000000001" customHeight="1" x14ac:dyDescent="0.15">
      <c r="A824" s="1" t="s">
        <v>18405</v>
      </c>
      <c r="B824" s="1" t="s">
        <v>18419</v>
      </c>
      <c r="C824" s="1" t="s">
        <v>18430</v>
      </c>
      <c r="D824" s="1" t="s">
        <v>78</v>
      </c>
      <c r="E824" s="1" t="s">
        <v>51</v>
      </c>
      <c r="F824" s="1" t="s">
        <v>51</v>
      </c>
      <c r="G824" s="1" t="s">
        <v>52</v>
      </c>
      <c r="H824" s="1" t="s">
        <v>739</v>
      </c>
      <c r="I824" s="1" t="s">
        <v>54</v>
      </c>
      <c r="J824" s="1" t="s">
        <v>6858</v>
      </c>
      <c r="K824" s="1" t="s">
        <v>18431</v>
      </c>
      <c r="L824" s="1"/>
      <c r="M824" s="20">
        <f t="shared" si="12"/>
        <v>1</v>
      </c>
    </row>
    <row r="825" spans="1:13" ht="20.100000000000001" customHeight="1" x14ac:dyDescent="0.15">
      <c r="A825" s="1" t="s">
        <v>18405</v>
      </c>
      <c r="B825" s="1" t="s">
        <v>18419</v>
      </c>
      <c r="C825" s="1" t="s">
        <v>18432</v>
      </c>
      <c r="D825" s="1" t="s">
        <v>78</v>
      </c>
      <c r="E825" s="1" t="s">
        <v>51</v>
      </c>
      <c r="F825" s="1" t="s">
        <v>51</v>
      </c>
      <c r="G825" s="1" t="s">
        <v>52</v>
      </c>
      <c r="H825" s="1" t="s">
        <v>739</v>
      </c>
      <c r="I825" s="1" t="s">
        <v>54</v>
      </c>
      <c r="J825" s="1" t="s">
        <v>6858</v>
      </c>
      <c r="K825" s="1" t="s">
        <v>18433</v>
      </c>
      <c r="L825" s="1"/>
      <c r="M825" s="20">
        <f t="shared" si="12"/>
        <v>1</v>
      </c>
    </row>
    <row r="826" spans="1:13" ht="20.100000000000001" customHeight="1" x14ac:dyDescent="0.15">
      <c r="A826" s="1" t="s">
        <v>18405</v>
      </c>
      <c r="B826" s="1" t="s">
        <v>18419</v>
      </c>
      <c r="C826" s="1" t="s">
        <v>18434</v>
      </c>
      <c r="D826" s="1" t="s">
        <v>78</v>
      </c>
      <c r="E826" s="1" t="s">
        <v>51</v>
      </c>
      <c r="F826" s="1" t="s">
        <v>51</v>
      </c>
      <c r="G826" s="1" t="s">
        <v>52</v>
      </c>
      <c r="H826" s="1" t="s">
        <v>739</v>
      </c>
      <c r="I826" s="1" t="s">
        <v>54</v>
      </c>
      <c r="J826" s="1" t="s">
        <v>6858</v>
      </c>
      <c r="K826" s="1" t="s">
        <v>18435</v>
      </c>
      <c r="L826" s="1"/>
      <c r="M826" s="20">
        <f t="shared" si="12"/>
        <v>1</v>
      </c>
    </row>
    <row r="827" spans="1:13" ht="20.100000000000001" customHeight="1" x14ac:dyDescent="0.15">
      <c r="A827" s="1" t="s">
        <v>18405</v>
      </c>
      <c r="B827" s="1" t="s">
        <v>18419</v>
      </c>
      <c r="C827" s="1" t="s">
        <v>18436</v>
      </c>
      <c r="D827" s="1" t="s">
        <v>78</v>
      </c>
      <c r="E827" s="1" t="s">
        <v>51</v>
      </c>
      <c r="F827" s="1" t="s">
        <v>51</v>
      </c>
      <c r="G827" s="1" t="s">
        <v>52</v>
      </c>
      <c r="H827" s="1" t="s">
        <v>739</v>
      </c>
      <c r="I827" s="1" t="s">
        <v>54</v>
      </c>
      <c r="J827" s="1" t="s">
        <v>6858</v>
      </c>
      <c r="K827" s="1" t="s">
        <v>18437</v>
      </c>
      <c r="L827" s="1"/>
      <c r="M827" s="20">
        <f t="shared" si="12"/>
        <v>1</v>
      </c>
    </row>
    <row r="828" spans="1:13" ht="20.100000000000001" customHeight="1" x14ac:dyDescent="0.15">
      <c r="A828" s="1" t="s">
        <v>18405</v>
      </c>
      <c r="B828" s="1" t="s">
        <v>18419</v>
      </c>
      <c r="C828" s="1" t="s">
        <v>18438</v>
      </c>
      <c r="D828" s="1" t="s">
        <v>78</v>
      </c>
      <c r="E828" s="1" t="s">
        <v>51</v>
      </c>
      <c r="F828" s="1" t="s">
        <v>51</v>
      </c>
      <c r="G828" s="1" t="s">
        <v>52</v>
      </c>
      <c r="H828" s="1" t="s">
        <v>739</v>
      </c>
      <c r="I828" s="1" t="s">
        <v>54</v>
      </c>
      <c r="J828" s="1" t="s">
        <v>6858</v>
      </c>
      <c r="K828" s="1" t="s">
        <v>18439</v>
      </c>
      <c r="L828" s="1"/>
      <c r="M828" s="20">
        <f t="shared" si="12"/>
        <v>1</v>
      </c>
    </row>
    <row r="829" spans="1:13" ht="20.100000000000001" customHeight="1" x14ac:dyDescent="0.15">
      <c r="A829" s="1" t="s">
        <v>18405</v>
      </c>
      <c r="B829" s="1" t="s">
        <v>18440</v>
      </c>
      <c r="C829" s="1" t="s">
        <v>18441</v>
      </c>
      <c r="D829" s="1" t="s">
        <v>50</v>
      </c>
      <c r="E829" s="1" t="s">
        <v>51</v>
      </c>
      <c r="F829" s="1" t="s">
        <v>51</v>
      </c>
      <c r="G829" s="1" t="s">
        <v>52</v>
      </c>
      <c r="H829" s="1" t="s">
        <v>739</v>
      </c>
      <c r="I829" s="1" t="s">
        <v>54</v>
      </c>
      <c r="J829" s="1" t="s">
        <v>6858</v>
      </c>
      <c r="K829" s="1" t="s">
        <v>18442</v>
      </c>
      <c r="L829" s="1"/>
      <c r="M829" s="20">
        <f t="shared" si="12"/>
        <v>1</v>
      </c>
    </row>
    <row r="830" spans="1:13" ht="20.100000000000001" customHeight="1" x14ac:dyDescent="0.15">
      <c r="A830" s="1" t="s">
        <v>18405</v>
      </c>
      <c r="B830" s="1" t="s">
        <v>18440</v>
      </c>
      <c r="C830" s="1" t="s">
        <v>18443</v>
      </c>
      <c r="D830" s="1" t="s">
        <v>78</v>
      </c>
      <c r="E830" s="1" t="s">
        <v>51</v>
      </c>
      <c r="F830" s="1" t="s">
        <v>51</v>
      </c>
      <c r="G830" s="1" t="s">
        <v>52</v>
      </c>
      <c r="H830" s="1" t="s">
        <v>739</v>
      </c>
      <c r="I830" s="1" t="s">
        <v>54</v>
      </c>
      <c r="J830" s="1" t="s">
        <v>6858</v>
      </c>
      <c r="K830" s="1" t="s">
        <v>18444</v>
      </c>
      <c r="L830" s="1"/>
      <c r="M830" s="20">
        <f t="shared" si="12"/>
        <v>1</v>
      </c>
    </row>
    <row r="831" spans="1:13" ht="20.100000000000001" customHeight="1" x14ac:dyDescent="0.15">
      <c r="A831" s="1" t="s">
        <v>18405</v>
      </c>
      <c r="B831" s="1" t="s">
        <v>18440</v>
      </c>
      <c r="C831" s="1" t="s">
        <v>18445</v>
      </c>
      <c r="D831" s="1" t="s">
        <v>78</v>
      </c>
      <c r="E831" s="1" t="s">
        <v>51</v>
      </c>
      <c r="F831" s="1" t="s">
        <v>51</v>
      </c>
      <c r="G831" s="1" t="s">
        <v>52</v>
      </c>
      <c r="H831" s="1" t="s">
        <v>739</v>
      </c>
      <c r="I831" s="1" t="s">
        <v>54</v>
      </c>
      <c r="J831" s="1" t="s">
        <v>6858</v>
      </c>
      <c r="K831" s="1" t="s">
        <v>18446</v>
      </c>
      <c r="L831" s="1"/>
      <c r="M831" s="20">
        <f t="shared" si="12"/>
        <v>1</v>
      </c>
    </row>
    <row r="832" spans="1:13" ht="20.100000000000001" customHeight="1" x14ac:dyDescent="0.15">
      <c r="A832" s="1" t="s">
        <v>18405</v>
      </c>
      <c r="B832" s="1" t="s">
        <v>18440</v>
      </c>
      <c r="C832" s="1" t="s">
        <v>18447</v>
      </c>
      <c r="D832" s="1" t="s">
        <v>78</v>
      </c>
      <c r="E832" s="1" t="s">
        <v>51</v>
      </c>
      <c r="F832" s="1" t="s">
        <v>51</v>
      </c>
      <c r="G832" s="1" t="s">
        <v>52</v>
      </c>
      <c r="H832" s="1" t="s">
        <v>739</v>
      </c>
      <c r="I832" s="1" t="s">
        <v>54</v>
      </c>
      <c r="J832" s="1" t="s">
        <v>6858</v>
      </c>
      <c r="K832" s="1" t="s">
        <v>18448</v>
      </c>
      <c r="L832" s="1"/>
      <c r="M832" s="20">
        <f t="shared" si="12"/>
        <v>1</v>
      </c>
    </row>
    <row r="833" spans="1:13" ht="20.100000000000001" customHeight="1" x14ac:dyDescent="0.15">
      <c r="A833" s="1" t="s">
        <v>18405</v>
      </c>
      <c r="B833" s="1" t="s">
        <v>18440</v>
      </c>
      <c r="C833" s="1" t="s">
        <v>18449</v>
      </c>
      <c r="D833" s="1" t="s">
        <v>78</v>
      </c>
      <c r="E833" s="1" t="s">
        <v>51</v>
      </c>
      <c r="F833" s="1" t="s">
        <v>51</v>
      </c>
      <c r="G833" s="1" t="s">
        <v>52</v>
      </c>
      <c r="H833" s="1" t="s">
        <v>739</v>
      </c>
      <c r="I833" s="1" t="s">
        <v>54</v>
      </c>
      <c r="J833" s="1" t="s">
        <v>6858</v>
      </c>
      <c r="K833" s="1" t="s">
        <v>18450</v>
      </c>
      <c r="L833" s="1"/>
      <c r="M833" s="20">
        <f t="shared" si="12"/>
        <v>1</v>
      </c>
    </row>
    <row r="834" spans="1:13" ht="20.100000000000001" customHeight="1" x14ac:dyDescent="0.15">
      <c r="A834" s="1" t="s">
        <v>18405</v>
      </c>
      <c r="B834" s="1" t="s">
        <v>18440</v>
      </c>
      <c r="C834" s="1" t="s">
        <v>18451</v>
      </c>
      <c r="D834" s="1" t="s">
        <v>78</v>
      </c>
      <c r="E834" s="1" t="s">
        <v>51</v>
      </c>
      <c r="F834" s="1" t="s">
        <v>179</v>
      </c>
      <c r="G834" s="1" t="s">
        <v>82</v>
      </c>
      <c r="H834" s="1" t="s">
        <v>129</v>
      </c>
      <c r="I834" s="1" t="s">
        <v>447</v>
      </c>
      <c r="J834" s="1" t="s">
        <v>6142</v>
      </c>
      <c r="K834" s="1" t="s">
        <v>18452</v>
      </c>
      <c r="L834" s="1"/>
      <c r="M834" s="20">
        <f t="shared" si="12"/>
        <v>0</v>
      </c>
    </row>
    <row r="835" spans="1:13" ht="20.100000000000001" customHeight="1" x14ac:dyDescent="0.15">
      <c r="A835" s="1" t="s">
        <v>18405</v>
      </c>
      <c r="B835" s="1" t="s">
        <v>18453</v>
      </c>
      <c r="C835" s="1" t="s">
        <v>18454</v>
      </c>
      <c r="D835" s="1" t="s">
        <v>78</v>
      </c>
      <c r="E835" s="1" t="s">
        <v>51</v>
      </c>
      <c r="F835" s="1" t="s">
        <v>51</v>
      </c>
      <c r="G835" s="1" t="s">
        <v>52</v>
      </c>
      <c r="H835" s="1" t="s">
        <v>739</v>
      </c>
      <c r="I835" s="1" t="s">
        <v>54</v>
      </c>
      <c r="J835" s="1" t="s">
        <v>6858</v>
      </c>
      <c r="K835" s="1" t="s">
        <v>18455</v>
      </c>
      <c r="L835" s="1"/>
      <c r="M835" s="20">
        <f t="shared" si="12"/>
        <v>1</v>
      </c>
    </row>
    <row r="836" spans="1:13" ht="20.100000000000001" customHeight="1" x14ac:dyDescent="0.15">
      <c r="A836" s="1" t="s">
        <v>18405</v>
      </c>
      <c r="B836" s="1" t="s">
        <v>18453</v>
      </c>
      <c r="C836" s="1" t="s">
        <v>18456</v>
      </c>
      <c r="D836" s="1" t="s">
        <v>78</v>
      </c>
      <c r="E836" s="1" t="s">
        <v>51</v>
      </c>
      <c r="F836" s="1" t="s">
        <v>51</v>
      </c>
      <c r="G836" s="1" t="s">
        <v>52</v>
      </c>
      <c r="H836" s="1" t="s">
        <v>739</v>
      </c>
      <c r="I836" s="1" t="s">
        <v>54</v>
      </c>
      <c r="J836" s="1" t="s">
        <v>6858</v>
      </c>
      <c r="K836" s="1" t="s">
        <v>18457</v>
      </c>
      <c r="L836" s="1"/>
      <c r="M836" s="20">
        <f t="shared" si="12"/>
        <v>1</v>
      </c>
    </row>
    <row r="837" spans="1:13" ht="20.100000000000001" customHeight="1" x14ac:dyDescent="0.15">
      <c r="A837" s="1" t="s">
        <v>18405</v>
      </c>
      <c r="B837" s="1" t="s">
        <v>18453</v>
      </c>
      <c r="C837" s="1" t="s">
        <v>18458</v>
      </c>
      <c r="D837" s="1" t="s">
        <v>78</v>
      </c>
      <c r="E837" s="1" t="s">
        <v>51</v>
      </c>
      <c r="F837" s="1" t="s">
        <v>51</v>
      </c>
      <c r="G837" s="1" t="s">
        <v>52</v>
      </c>
      <c r="H837" s="1" t="s">
        <v>739</v>
      </c>
      <c r="I837" s="1" t="s">
        <v>54</v>
      </c>
      <c r="J837" s="1" t="s">
        <v>6858</v>
      </c>
      <c r="K837" s="1" t="s">
        <v>18459</v>
      </c>
      <c r="L837" s="1"/>
      <c r="M837" s="20">
        <f t="shared" si="12"/>
        <v>1</v>
      </c>
    </row>
    <row r="838" spans="1:13" ht="20.100000000000001" customHeight="1" x14ac:dyDescent="0.15">
      <c r="A838" s="1" t="s">
        <v>18405</v>
      </c>
      <c r="B838" s="1" t="s">
        <v>18453</v>
      </c>
      <c r="C838" s="1" t="s">
        <v>18460</v>
      </c>
      <c r="D838" s="1" t="s">
        <v>78</v>
      </c>
      <c r="E838" s="1" t="s">
        <v>51</v>
      </c>
      <c r="F838" s="1" t="s">
        <v>51</v>
      </c>
      <c r="G838" s="1" t="s">
        <v>52</v>
      </c>
      <c r="H838" s="1" t="s">
        <v>739</v>
      </c>
      <c r="I838" s="1" t="s">
        <v>54</v>
      </c>
      <c r="J838" s="1" t="s">
        <v>6858</v>
      </c>
      <c r="K838" s="1" t="s">
        <v>18461</v>
      </c>
      <c r="L838" s="1"/>
      <c r="M838" s="20">
        <f t="shared" si="12"/>
        <v>1</v>
      </c>
    </row>
    <row r="839" spans="1:13" ht="20.100000000000001" customHeight="1" x14ac:dyDescent="0.15">
      <c r="A839" s="1" t="s">
        <v>18405</v>
      </c>
      <c r="B839" s="1" t="s">
        <v>18453</v>
      </c>
      <c r="C839" s="1" t="s">
        <v>18462</v>
      </c>
      <c r="D839" s="1" t="s">
        <v>78</v>
      </c>
      <c r="E839" s="1" t="s">
        <v>51</v>
      </c>
      <c r="F839" s="1" t="s">
        <v>51</v>
      </c>
      <c r="G839" s="1" t="s">
        <v>52</v>
      </c>
      <c r="H839" s="1" t="s">
        <v>739</v>
      </c>
      <c r="I839" s="1" t="s">
        <v>54</v>
      </c>
      <c r="J839" s="1" t="s">
        <v>6858</v>
      </c>
      <c r="K839" s="1" t="s">
        <v>18463</v>
      </c>
      <c r="L839" s="1"/>
      <c r="M839" s="20">
        <f t="shared" si="12"/>
        <v>1</v>
      </c>
    </row>
    <row r="840" spans="1:13" ht="20.100000000000001" customHeight="1" x14ac:dyDescent="0.15">
      <c r="A840" s="1" t="s">
        <v>18464</v>
      </c>
      <c r="B840" s="1" t="s">
        <v>18465</v>
      </c>
      <c r="C840" s="1" t="s">
        <v>18466</v>
      </c>
      <c r="D840" s="1" t="s">
        <v>50</v>
      </c>
      <c r="E840" s="1" t="s">
        <v>51</v>
      </c>
      <c r="F840" s="1" t="s">
        <v>179</v>
      </c>
      <c r="G840" s="1" t="s">
        <v>82</v>
      </c>
      <c r="H840" s="1" t="s">
        <v>4727</v>
      </c>
      <c r="I840" s="1" t="s">
        <v>447</v>
      </c>
      <c r="J840" s="1" t="s">
        <v>16761</v>
      </c>
      <c r="K840" s="1" t="s">
        <v>18467</v>
      </c>
      <c r="L840" s="1"/>
      <c r="M840" s="20">
        <f t="shared" ref="M840:M903" si="13">IF(F840="○",1,0)</f>
        <v>0</v>
      </c>
    </row>
    <row r="841" spans="1:13" ht="20.100000000000001" customHeight="1" x14ac:dyDescent="0.15">
      <c r="A841" s="1" t="s">
        <v>18464</v>
      </c>
      <c r="B841" s="1" t="s">
        <v>18465</v>
      </c>
      <c r="C841" s="1" t="s">
        <v>18468</v>
      </c>
      <c r="D841" s="1" t="s">
        <v>50</v>
      </c>
      <c r="E841" s="1" t="s">
        <v>51</v>
      </c>
      <c r="F841" s="1" t="s">
        <v>179</v>
      </c>
      <c r="G841" s="1" t="s">
        <v>82</v>
      </c>
      <c r="H841" s="1" t="s">
        <v>4727</v>
      </c>
      <c r="I841" s="1" t="s">
        <v>447</v>
      </c>
      <c r="J841" s="1" t="s">
        <v>16761</v>
      </c>
      <c r="K841" s="1" t="s">
        <v>18469</v>
      </c>
      <c r="L841" s="1"/>
      <c r="M841" s="20">
        <f t="shared" si="13"/>
        <v>0</v>
      </c>
    </row>
    <row r="842" spans="1:13" ht="20.100000000000001" customHeight="1" x14ac:dyDescent="0.15">
      <c r="A842" s="1" t="s">
        <v>18464</v>
      </c>
      <c r="B842" s="1" t="s">
        <v>18465</v>
      </c>
      <c r="C842" s="1" t="s">
        <v>18470</v>
      </c>
      <c r="D842" s="1" t="s">
        <v>50</v>
      </c>
      <c r="E842" s="1" t="s">
        <v>51</v>
      </c>
      <c r="F842" s="1" t="s">
        <v>51</v>
      </c>
      <c r="G842" s="1" t="s">
        <v>82</v>
      </c>
      <c r="H842" s="1" t="s">
        <v>207</v>
      </c>
      <c r="I842" s="1" t="s">
        <v>84</v>
      </c>
      <c r="J842" s="1" t="s">
        <v>122</v>
      </c>
      <c r="K842" s="1" t="s">
        <v>18471</v>
      </c>
      <c r="L842" s="1"/>
      <c r="M842" s="20">
        <f t="shared" si="13"/>
        <v>1</v>
      </c>
    </row>
    <row r="843" spans="1:13" ht="20.100000000000001" customHeight="1" x14ac:dyDescent="0.15">
      <c r="A843" s="1" t="s">
        <v>18464</v>
      </c>
      <c r="B843" s="1" t="s">
        <v>18465</v>
      </c>
      <c r="C843" s="1" t="s">
        <v>18472</v>
      </c>
      <c r="D843" s="1" t="s">
        <v>50</v>
      </c>
      <c r="E843" s="1" t="s">
        <v>51</v>
      </c>
      <c r="F843" s="1" t="s">
        <v>179</v>
      </c>
      <c r="G843" s="1" t="s">
        <v>82</v>
      </c>
      <c r="H843" s="1" t="s">
        <v>4727</v>
      </c>
      <c r="I843" s="1" t="s">
        <v>447</v>
      </c>
      <c r="J843" s="1" t="s">
        <v>16761</v>
      </c>
      <c r="K843" s="1" t="s">
        <v>18473</v>
      </c>
      <c r="L843" s="1"/>
      <c r="M843" s="20">
        <f t="shared" si="13"/>
        <v>0</v>
      </c>
    </row>
    <row r="844" spans="1:13" ht="20.100000000000001" customHeight="1" x14ac:dyDescent="0.15">
      <c r="A844" s="1" t="s">
        <v>18464</v>
      </c>
      <c r="B844" s="1" t="s">
        <v>18465</v>
      </c>
      <c r="C844" s="1" t="s">
        <v>18474</v>
      </c>
      <c r="D844" s="1" t="s">
        <v>50</v>
      </c>
      <c r="E844" s="1" t="s">
        <v>51</v>
      </c>
      <c r="F844" s="1" t="s">
        <v>179</v>
      </c>
      <c r="G844" s="1" t="s">
        <v>82</v>
      </c>
      <c r="H844" s="1" t="s">
        <v>4727</v>
      </c>
      <c r="I844" s="1" t="s">
        <v>447</v>
      </c>
      <c r="J844" s="1" t="s">
        <v>16761</v>
      </c>
      <c r="K844" s="1" t="s">
        <v>18475</v>
      </c>
      <c r="L844" s="1"/>
      <c r="M844" s="20">
        <f t="shared" si="13"/>
        <v>0</v>
      </c>
    </row>
    <row r="845" spans="1:13" ht="20.100000000000001" customHeight="1" x14ac:dyDescent="0.15">
      <c r="A845" s="1" t="s">
        <v>18464</v>
      </c>
      <c r="B845" s="1" t="s">
        <v>18465</v>
      </c>
      <c r="C845" s="1" t="s">
        <v>18476</v>
      </c>
      <c r="D845" s="1" t="s">
        <v>50</v>
      </c>
      <c r="E845" s="1" t="s">
        <v>51</v>
      </c>
      <c r="F845" s="1" t="s">
        <v>51</v>
      </c>
      <c r="G845" s="1" t="s">
        <v>82</v>
      </c>
      <c r="H845" s="1" t="s">
        <v>207</v>
      </c>
      <c r="I845" s="1" t="s">
        <v>84</v>
      </c>
      <c r="J845" s="1" t="s">
        <v>122</v>
      </c>
      <c r="K845" s="1" t="s">
        <v>18477</v>
      </c>
      <c r="L845" s="1"/>
      <c r="M845" s="20">
        <f t="shared" si="13"/>
        <v>1</v>
      </c>
    </row>
    <row r="846" spans="1:13" ht="20.100000000000001" customHeight="1" x14ac:dyDescent="0.15">
      <c r="A846" s="1" t="s">
        <v>18464</v>
      </c>
      <c r="B846" s="1" t="s">
        <v>18465</v>
      </c>
      <c r="C846" s="1" t="s">
        <v>18478</v>
      </c>
      <c r="D846" s="1" t="s">
        <v>50</v>
      </c>
      <c r="E846" s="1" t="s">
        <v>51</v>
      </c>
      <c r="F846" s="1" t="s">
        <v>51</v>
      </c>
      <c r="G846" s="1" t="s">
        <v>82</v>
      </c>
      <c r="H846" s="1" t="s">
        <v>207</v>
      </c>
      <c r="I846" s="1" t="s">
        <v>84</v>
      </c>
      <c r="J846" s="1" t="s">
        <v>122</v>
      </c>
      <c r="K846" s="1" t="s">
        <v>18479</v>
      </c>
      <c r="L846" s="1"/>
      <c r="M846" s="20">
        <f t="shared" si="13"/>
        <v>1</v>
      </c>
    </row>
    <row r="847" spans="1:13" ht="20.100000000000001" customHeight="1" x14ac:dyDescent="0.15">
      <c r="A847" s="1" t="s">
        <v>18464</v>
      </c>
      <c r="B847" s="1" t="s">
        <v>18465</v>
      </c>
      <c r="C847" s="1" t="s">
        <v>18480</v>
      </c>
      <c r="D847" s="1" t="s">
        <v>50</v>
      </c>
      <c r="E847" s="1" t="s">
        <v>51</v>
      </c>
      <c r="F847" s="1" t="s">
        <v>51</v>
      </c>
      <c r="G847" s="1" t="s">
        <v>82</v>
      </c>
      <c r="H847" s="1" t="s">
        <v>207</v>
      </c>
      <c r="I847" s="1" t="s">
        <v>84</v>
      </c>
      <c r="J847" s="1" t="s">
        <v>122</v>
      </c>
      <c r="K847" s="1" t="s">
        <v>18481</v>
      </c>
      <c r="L847" s="1"/>
      <c r="M847" s="20">
        <f t="shared" si="13"/>
        <v>1</v>
      </c>
    </row>
    <row r="848" spans="1:13" ht="20.100000000000001" customHeight="1" x14ac:dyDescent="0.15">
      <c r="A848" s="1" t="s">
        <v>18464</v>
      </c>
      <c r="B848" s="1" t="s">
        <v>18465</v>
      </c>
      <c r="C848" s="1" t="s">
        <v>18482</v>
      </c>
      <c r="D848" s="1" t="s">
        <v>50</v>
      </c>
      <c r="E848" s="1" t="s">
        <v>51</v>
      </c>
      <c r="F848" s="1" t="s">
        <v>51</v>
      </c>
      <c r="G848" s="1" t="s">
        <v>82</v>
      </c>
      <c r="H848" s="1" t="s">
        <v>207</v>
      </c>
      <c r="I848" s="1" t="s">
        <v>84</v>
      </c>
      <c r="J848" s="1" t="s">
        <v>122</v>
      </c>
      <c r="K848" s="1" t="s">
        <v>18483</v>
      </c>
      <c r="L848" s="1"/>
      <c r="M848" s="20">
        <f t="shared" si="13"/>
        <v>1</v>
      </c>
    </row>
    <row r="849" spans="1:13" ht="20.100000000000001" customHeight="1" x14ac:dyDescent="0.15">
      <c r="A849" s="1" t="s">
        <v>18464</v>
      </c>
      <c r="B849" s="1" t="s">
        <v>18465</v>
      </c>
      <c r="C849" s="1" t="s">
        <v>18484</v>
      </c>
      <c r="D849" s="1" t="s">
        <v>50</v>
      </c>
      <c r="E849" s="1" t="s">
        <v>51</v>
      </c>
      <c r="F849" s="1" t="s">
        <v>51</v>
      </c>
      <c r="G849" s="1" t="s">
        <v>82</v>
      </c>
      <c r="H849" s="1" t="s">
        <v>207</v>
      </c>
      <c r="I849" s="1" t="s">
        <v>84</v>
      </c>
      <c r="J849" s="1" t="s">
        <v>122</v>
      </c>
      <c r="K849" s="1" t="s">
        <v>18485</v>
      </c>
      <c r="L849" s="1"/>
      <c r="M849" s="20">
        <f t="shared" si="13"/>
        <v>1</v>
      </c>
    </row>
    <row r="850" spans="1:13" ht="20.100000000000001" customHeight="1" x14ac:dyDescent="0.15">
      <c r="A850" s="1" t="s">
        <v>18464</v>
      </c>
      <c r="B850" s="1" t="s">
        <v>18465</v>
      </c>
      <c r="C850" s="1" t="s">
        <v>18486</v>
      </c>
      <c r="D850" s="1" t="s">
        <v>50</v>
      </c>
      <c r="E850" s="1" t="s">
        <v>51</v>
      </c>
      <c r="F850" s="1" t="s">
        <v>51</v>
      </c>
      <c r="G850" s="1" t="s">
        <v>82</v>
      </c>
      <c r="H850" s="1" t="s">
        <v>207</v>
      </c>
      <c r="I850" s="1" t="s">
        <v>84</v>
      </c>
      <c r="J850" s="1" t="s">
        <v>122</v>
      </c>
      <c r="K850" s="1" t="s">
        <v>18487</v>
      </c>
      <c r="L850" s="1"/>
      <c r="M850" s="20">
        <f t="shared" si="13"/>
        <v>1</v>
      </c>
    </row>
    <row r="851" spans="1:13" ht="20.100000000000001" customHeight="1" x14ac:dyDescent="0.15">
      <c r="A851" s="1" t="s">
        <v>18464</v>
      </c>
      <c r="B851" s="1" t="s">
        <v>18465</v>
      </c>
      <c r="C851" s="1" t="s">
        <v>18488</v>
      </c>
      <c r="D851" s="1" t="s">
        <v>50</v>
      </c>
      <c r="E851" s="1" t="s">
        <v>51</v>
      </c>
      <c r="F851" s="1" t="s">
        <v>51</v>
      </c>
      <c r="G851" s="1" t="s">
        <v>82</v>
      </c>
      <c r="H851" s="1" t="s">
        <v>207</v>
      </c>
      <c r="I851" s="1" t="s">
        <v>84</v>
      </c>
      <c r="J851" s="1" t="s">
        <v>122</v>
      </c>
      <c r="K851" s="1" t="s">
        <v>18489</v>
      </c>
      <c r="L851" s="1"/>
      <c r="M851" s="20">
        <f t="shared" si="13"/>
        <v>1</v>
      </c>
    </row>
    <row r="852" spans="1:13" ht="20.100000000000001" customHeight="1" x14ac:dyDescent="0.15">
      <c r="A852" s="1" t="s">
        <v>18464</v>
      </c>
      <c r="B852" s="1" t="s">
        <v>18465</v>
      </c>
      <c r="C852" s="1" t="s">
        <v>18490</v>
      </c>
      <c r="D852" s="1" t="s">
        <v>50</v>
      </c>
      <c r="E852" s="1" t="s">
        <v>51</v>
      </c>
      <c r="F852" s="1" t="s">
        <v>51</v>
      </c>
      <c r="G852" s="1" t="s">
        <v>82</v>
      </c>
      <c r="H852" s="1" t="s">
        <v>207</v>
      </c>
      <c r="I852" s="1" t="s">
        <v>84</v>
      </c>
      <c r="J852" s="1" t="s">
        <v>122</v>
      </c>
      <c r="K852" s="1" t="s">
        <v>18491</v>
      </c>
      <c r="L852" s="1"/>
      <c r="M852" s="20">
        <f t="shared" si="13"/>
        <v>1</v>
      </c>
    </row>
    <row r="853" spans="1:13" ht="20.100000000000001" customHeight="1" x14ac:dyDescent="0.15">
      <c r="A853" s="1" t="s">
        <v>18464</v>
      </c>
      <c r="B853" s="1" t="s">
        <v>18465</v>
      </c>
      <c r="C853" s="1" t="s">
        <v>18492</v>
      </c>
      <c r="D853" s="1" t="s">
        <v>50</v>
      </c>
      <c r="E853" s="1" t="s">
        <v>51</v>
      </c>
      <c r="F853" s="1" t="s">
        <v>51</v>
      </c>
      <c r="G853" s="1" t="s">
        <v>82</v>
      </c>
      <c r="H853" s="1" t="s">
        <v>207</v>
      </c>
      <c r="I853" s="1" t="s">
        <v>84</v>
      </c>
      <c r="J853" s="1" t="s">
        <v>122</v>
      </c>
      <c r="K853" s="1" t="s">
        <v>18493</v>
      </c>
      <c r="L853" s="1"/>
      <c r="M853" s="20">
        <f t="shared" si="13"/>
        <v>1</v>
      </c>
    </row>
    <row r="854" spans="1:13" ht="20.100000000000001" customHeight="1" x14ac:dyDescent="0.15">
      <c r="A854" s="1" t="s">
        <v>18464</v>
      </c>
      <c r="B854" s="1" t="s">
        <v>18465</v>
      </c>
      <c r="C854" s="1" t="s">
        <v>18494</v>
      </c>
      <c r="D854" s="1" t="s">
        <v>78</v>
      </c>
      <c r="E854" s="1" t="s">
        <v>51</v>
      </c>
      <c r="F854" s="1" t="s">
        <v>51</v>
      </c>
      <c r="G854" s="1" t="s">
        <v>52</v>
      </c>
      <c r="H854" s="1" t="s">
        <v>121</v>
      </c>
      <c r="I854" s="1" t="s">
        <v>84</v>
      </c>
      <c r="J854" s="1" t="s">
        <v>122</v>
      </c>
      <c r="K854" s="1" t="s">
        <v>18495</v>
      </c>
      <c r="L854" s="1"/>
      <c r="M854" s="20">
        <f t="shared" si="13"/>
        <v>1</v>
      </c>
    </row>
    <row r="855" spans="1:13" ht="20.100000000000001" customHeight="1" x14ac:dyDescent="0.15">
      <c r="A855" s="1" t="s">
        <v>18464</v>
      </c>
      <c r="B855" s="1" t="s">
        <v>18465</v>
      </c>
      <c r="C855" s="1" t="s">
        <v>18496</v>
      </c>
      <c r="D855" s="1" t="s">
        <v>78</v>
      </c>
      <c r="E855" s="1" t="s">
        <v>51</v>
      </c>
      <c r="F855" s="1" t="s">
        <v>51</v>
      </c>
      <c r="G855" s="1" t="s">
        <v>52</v>
      </c>
      <c r="H855" s="1" t="s">
        <v>121</v>
      </c>
      <c r="I855" s="1" t="s">
        <v>84</v>
      </c>
      <c r="J855" s="1" t="s">
        <v>122</v>
      </c>
      <c r="K855" s="1" t="s">
        <v>18497</v>
      </c>
      <c r="L855" s="1"/>
      <c r="M855" s="20">
        <f t="shared" si="13"/>
        <v>1</v>
      </c>
    </row>
    <row r="856" spans="1:13" ht="20.100000000000001" customHeight="1" x14ac:dyDescent="0.15">
      <c r="A856" s="1" t="s">
        <v>18464</v>
      </c>
      <c r="B856" s="1" t="s">
        <v>18465</v>
      </c>
      <c r="C856" s="1" t="s">
        <v>18498</v>
      </c>
      <c r="D856" s="1" t="s">
        <v>78</v>
      </c>
      <c r="E856" s="1" t="s">
        <v>51</v>
      </c>
      <c r="F856" s="1" t="s">
        <v>51</v>
      </c>
      <c r="G856" s="1" t="s">
        <v>52</v>
      </c>
      <c r="H856" s="1" t="s">
        <v>121</v>
      </c>
      <c r="I856" s="1" t="s">
        <v>84</v>
      </c>
      <c r="J856" s="1" t="s">
        <v>122</v>
      </c>
      <c r="K856" s="1" t="s">
        <v>18499</v>
      </c>
      <c r="L856" s="1"/>
      <c r="M856" s="20">
        <f t="shared" si="13"/>
        <v>1</v>
      </c>
    </row>
    <row r="857" spans="1:13" ht="20.100000000000001" customHeight="1" x14ac:dyDescent="0.15">
      <c r="A857" s="1" t="s">
        <v>18464</v>
      </c>
      <c r="B857" s="1" t="s">
        <v>18465</v>
      </c>
      <c r="C857" s="1" t="s">
        <v>18500</v>
      </c>
      <c r="D857" s="1" t="s">
        <v>78</v>
      </c>
      <c r="E857" s="1" t="s">
        <v>51</v>
      </c>
      <c r="F857" s="1" t="s">
        <v>51</v>
      </c>
      <c r="G857" s="1" t="s">
        <v>82</v>
      </c>
      <c r="H857" s="1" t="s">
        <v>207</v>
      </c>
      <c r="I857" s="1" t="s">
        <v>84</v>
      </c>
      <c r="J857" s="1" t="s">
        <v>122</v>
      </c>
      <c r="K857" s="1" t="s">
        <v>18501</v>
      </c>
      <c r="L857" s="1"/>
      <c r="M857" s="20">
        <f t="shared" si="13"/>
        <v>1</v>
      </c>
    </row>
    <row r="858" spans="1:13" ht="20.100000000000001" customHeight="1" x14ac:dyDescent="0.15">
      <c r="A858" s="1" t="s">
        <v>18464</v>
      </c>
      <c r="B858" s="1" t="s">
        <v>18465</v>
      </c>
      <c r="C858" s="1" t="s">
        <v>18502</v>
      </c>
      <c r="D858" s="1" t="s">
        <v>78</v>
      </c>
      <c r="E858" s="1" t="s">
        <v>51</v>
      </c>
      <c r="F858" s="1" t="s">
        <v>51</v>
      </c>
      <c r="G858" s="1" t="s">
        <v>52</v>
      </c>
      <c r="H858" s="1" t="s">
        <v>121</v>
      </c>
      <c r="I858" s="1" t="s">
        <v>84</v>
      </c>
      <c r="J858" s="1" t="s">
        <v>122</v>
      </c>
      <c r="K858" s="1" t="s">
        <v>18503</v>
      </c>
      <c r="L858" s="1"/>
      <c r="M858" s="20">
        <f t="shared" si="13"/>
        <v>1</v>
      </c>
    </row>
    <row r="859" spans="1:13" ht="20.100000000000001" customHeight="1" x14ac:dyDescent="0.15">
      <c r="A859" s="1" t="s">
        <v>18464</v>
      </c>
      <c r="B859" s="1" t="s">
        <v>18465</v>
      </c>
      <c r="C859" s="1" t="s">
        <v>18504</v>
      </c>
      <c r="D859" s="1" t="s">
        <v>78</v>
      </c>
      <c r="E859" s="1" t="s">
        <v>51</v>
      </c>
      <c r="F859" s="1" t="s">
        <v>81</v>
      </c>
      <c r="G859" s="1" t="s">
        <v>82</v>
      </c>
      <c r="H859" s="1" t="s">
        <v>4727</v>
      </c>
      <c r="I859" s="1" t="s">
        <v>447</v>
      </c>
      <c r="J859" s="1" t="s">
        <v>16761</v>
      </c>
      <c r="K859" s="1" t="s">
        <v>18505</v>
      </c>
      <c r="L859" s="1"/>
      <c r="M859" s="20">
        <f t="shared" si="13"/>
        <v>0</v>
      </c>
    </row>
    <row r="860" spans="1:13" ht="20.100000000000001" customHeight="1" x14ac:dyDescent="0.15">
      <c r="A860" s="1" t="s">
        <v>18464</v>
      </c>
      <c r="B860" s="1" t="s">
        <v>18465</v>
      </c>
      <c r="C860" s="1" t="s">
        <v>18506</v>
      </c>
      <c r="D860" s="1" t="s">
        <v>78</v>
      </c>
      <c r="E860" s="1" t="s">
        <v>51</v>
      </c>
      <c r="F860" s="1" t="s">
        <v>51</v>
      </c>
      <c r="G860" s="1" t="s">
        <v>82</v>
      </c>
      <c r="H860" s="1" t="s">
        <v>207</v>
      </c>
      <c r="I860" s="1" t="s">
        <v>84</v>
      </c>
      <c r="J860" s="1" t="s">
        <v>122</v>
      </c>
      <c r="K860" s="1" t="s">
        <v>18507</v>
      </c>
      <c r="L860" s="1"/>
      <c r="M860" s="20">
        <f t="shared" si="13"/>
        <v>1</v>
      </c>
    </row>
    <row r="861" spans="1:13" ht="20.100000000000001" customHeight="1" x14ac:dyDescent="0.15">
      <c r="A861" s="1" t="s">
        <v>18464</v>
      </c>
      <c r="B861" s="1" t="s">
        <v>18465</v>
      </c>
      <c r="C861" s="1" t="s">
        <v>18508</v>
      </c>
      <c r="D861" s="1" t="s">
        <v>78</v>
      </c>
      <c r="E861" s="1" t="s">
        <v>51</v>
      </c>
      <c r="F861" s="1" t="s">
        <v>51</v>
      </c>
      <c r="G861" s="1" t="s">
        <v>82</v>
      </c>
      <c r="H861" s="1" t="s">
        <v>207</v>
      </c>
      <c r="I861" s="1" t="s">
        <v>84</v>
      </c>
      <c r="J861" s="1" t="s">
        <v>122</v>
      </c>
      <c r="K861" s="1" t="s">
        <v>18509</v>
      </c>
      <c r="L861" s="1"/>
      <c r="M861" s="20">
        <f t="shared" si="13"/>
        <v>1</v>
      </c>
    </row>
    <row r="862" spans="1:13" ht="20.100000000000001" customHeight="1" x14ac:dyDescent="0.15">
      <c r="A862" s="1" t="s">
        <v>18464</v>
      </c>
      <c r="B862" s="1" t="s">
        <v>18465</v>
      </c>
      <c r="C862" s="1" t="s">
        <v>18510</v>
      </c>
      <c r="D862" s="1" t="s">
        <v>78</v>
      </c>
      <c r="E862" s="1" t="s">
        <v>51</v>
      </c>
      <c r="F862" s="1" t="s">
        <v>51</v>
      </c>
      <c r="G862" s="1" t="s">
        <v>82</v>
      </c>
      <c r="H862" s="1" t="s">
        <v>207</v>
      </c>
      <c r="I862" s="1" t="s">
        <v>84</v>
      </c>
      <c r="J862" s="1" t="s">
        <v>122</v>
      </c>
      <c r="K862" s="1" t="s">
        <v>18511</v>
      </c>
      <c r="L862" s="1"/>
      <c r="M862" s="20">
        <f t="shared" si="13"/>
        <v>1</v>
      </c>
    </row>
    <row r="863" spans="1:13" ht="20.100000000000001" customHeight="1" x14ac:dyDescent="0.15">
      <c r="A863" s="1" t="s">
        <v>18464</v>
      </c>
      <c r="B863" s="1" t="s">
        <v>18465</v>
      </c>
      <c r="C863" s="1" t="s">
        <v>18512</v>
      </c>
      <c r="D863" s="1" t="s">
        <v>78</v>
      </c>
      <c r="E863" s="1" t="s">
        <v>51</v>
      </c>
      <c r="F863" s="1" t="s">
        <v>179</v>
      </c>
      <c r="G863" s="1" t="s">
        <v>82</v>
      </c>
      <c r="H863" s="1" t="s">
        <v>4727</v>
      </c>
      <c r="I863" s="1" t="s">
        <v>447</v>
      </c>
      <c r="J863" s="1" t="s">
        <v>16761</v>
      </c>
      <c r="K863" s="1" t="s">
        <v>18513</v>
      </c>
      <c r="L863" s="1"/>
      <c r="M863" s="20">
        <f t="shared" si="13"/>
        <v>0</v>
      </c>
    </row>
    <row r="864" spans="1:13" ht="20.100000000000001" customHeight="1" x14ac:dyDescent="0.15">
      <c r="A864" s="1" t="s">
        <v>18464</v>
      </c>
      <c r="B864" s="1" t="s">
        <v>18465</v>
      </c>
      <c r="C864" s="1" t="s">
        <v>18514</v>
      </c>
      <c r="D864" s="1" t="s">
        <v>78</v>
      </c>
      <c r="E864" s="1" t="s">
        <v>51</v>
      </c>
      <c r="F864" s="1" t="s">
        <v>51</v>
      </c>
      <c r="G864" s="1" t="s">
        <v>82</v>
      </c>
      <c r="H864" s="1" t="s">
        <v>207</v>
      </c>
      <c r="I864" s="1" t="s">
        <v>84</v>
      </c>
      <c r="J864" s="1" t="s">
        <v>122</v>
      </c>
      <c r="K864" s="1" t="s">
        <v>18515</v>
      </c>
      <c r="L864" s="1"/>
      <c r="M864" s="20">
        <f t="shared" si="13"/>
        <v>1</v>
      </c>
    </row>
    <row r="865" spans="1:13" ht="20.100000000000001" customHeight="1" x14ac:dyDescent="0.15">
      <c r="A865" s="1" t="s">
        <v>18464</v>
      </c>
      <c r="B865" s="1" t="s">
        <v>18465</v>
      </c>
      <c r="C865" s="1" t="s">
        <v>18516</v>
      </c>
      <c r="D865" s="1" t="s">
        <v>78</v>
      </c>
      <c r="E865" s="1" t="s">
        <v>51</v>
      </c>
      <c r="F865" s="1" t="s">
        <v>51</v>
      </c>
      <c r="G865" s="1" t="s">
        <v>82</v>
      </c>
      <c r="H865" s="1" t="s">
        <v>207</v>
      </c>
      <c r="I865" s="1" t="s">
        <v>84</v>
      </c>
      <c r="J865" s="1" t="s">
        <v>122</v>
      </c>
      <c r="K865" s="1" t="s">
        <v>18517</v>
      </c>
      <c r="L865" s="1"/>
      <c r="M865" s="20">
        <f t="shared" si="13"/>
        <v>1</v>
      </c>
    </row>
    <row r="866" spans="1:13" ht="20.100000000000001" customHeight="1" x14ac:dyDescent="0.15">
      <c r="A866" s="1" t="s">
        <v>18464</v>
      </c>
      <c r="B866" s="1" t="s">
        <v>18465</v>
      </c>
      <c r="C866" s="1" t="s">
        <v>18518</v>
      </c>
      <c r="D866" s="1" t="s">
        <v>78</v>
      </c>
      <c r="E866" s="1" t="s">
        <v>51</v>
      </c>
      <c r="F866" s="1" t="s">
        <v>51</v>
      </c>
      <c r="G866" s="1" t="s">
        <v>52</v>
      </c>
      <c r="H866" s="1" t="s">
        <v>121</v>
      </c>
      <c r="I866" s="1" t="s">
        <v>84</v>
      </c>
      <c r="J866" s="1" t="s">
        <v>122</v>
      </c>
      <c r="K866" s="1" t="s">
        <v>18519</v>
      </c>
      <c r="L866" s="1"/>
      <c r="M866" s="20">
        <f t="shared" si="13"/>
        <v>1</v>
      </c>
    </row>
    <row r="867" spans="1:13" ht="20.100000000000001" customHeight="1" x14ac:dyDescent="0.15">
      <c r="A867" s="1" t="s">
        <v>18464</v>
      </c>
      <c r="B867" s="1" t="s">
        <v>18465</v>
      </c>
      <c r="C867" s="1" t="s">
        <v>18520</v>
      </c>
      <c r="D867" s="1" t="s">
        <v>78</v>
      </c>
      <c r="E867" s="1" t="s">
        <v>51</v>
      </c>
      <c r="F867" s="1" t="s">
        <v>51</v>
      </c>
      <c r="G867" s="1" t="s">
        <v>82</v>
      </c>
      <c r="H867" s="1" t="s">
        <v>207</v>
      </c>
      <c r="I867" s="1" t="s">
        <v>84</v>
      </c>
      <c r="J867" s="1" t="s">
        <v>122</v>
      </c>
      <c r="K867" s="1" t="s">
        <v>18521</v>
      </c>
      <c r="L867" s="1"/>
      <c r="M867" s="20">
        <f t="shared" si="13"/>
        <v>1</v>
      </c>
    </row>
    <row r="868" spans="1:13" ht="20.100000000000001" customHeight="1" x14ac:dyDescent="0.15">
      <c r="A868" s="1" t="s">
        <v>18464</v>
      </c>
      <c r="B868" s="1" t="s">
        <v>18465</v>
      </c>
      <c r="C868" s="1" t="s">
        <v>18522</v>
      </c>
      <c r="D868" s="1" t="s">
        <v>78</v>
      </c>
      <c r="E868" s="1" t="s">
        <v>51</v>
      </c>
      <c r="F868" s="1" t="s">
        <v>51</v>
      </c>
      <c r="G868" s="1" t="s">
        <v>82</v>
      </c>
      <c r="H868" s="1" t="s">
        <v>207</v>
      </c>
      <c r="I868" s="1" t="s">
        <v>84</v>
      </c>
      <c r="J868" s="1" t="s">
        <v>122</v>
      </c>
      <c r="K868" s="1" t="s">
        <v>18523</v>
      </c>
      <c r="L868" s="1"/>
      <c r="M868" s="20">
        <f t="shared" si="13"/>
        <v>1</v>
      </c>
    </row>
    <row r="869" spans="1:13" ht="20.100000000000001" customHeight="1" x14ac:dyDescent="0.15">
      <c r="A869" s="1" t="s">
        <v>18464</v>
      </c>
      <c r="B869" s="1" t="s">
        <v>18465</v>
      </c>
      <c r="C869" s="1" t="s">
        <v>18524</v>
      </c>
      <c r="D869" s="1" t="s">
        <v>78</v>
      </c>
      <c r="E869" s="1" t="s">
        <v>51</v>
      </c>
      <c r="F869" s="1" t="s">
        <v>51</v>
      </c>
      <c r="G869" s="1" t="s">
        <v>82</v>
      </c>
      <c r="H869" s="1" t="s">
        <v>207</v>
      </c>
      <c r="I869" s="1" t="s">
        <v>84</v>
      </c>
      <c r="J869" s="1" t="s">
        <v>122</v>
      </c>
      <c r="K869" s="1" t="s">
        <v>18525</v>
      </c>
      <c r="L869" s="1"/>
      <c r="M869" s="20">
        <f t="shared" si="13"/>
        <v>1</v>
      </c>
    </row>
    <row r="870" spans="1:13" ht="20.100000000000001" customHeight="1" x14ac:dyDescent="0.15">
      <c r="A870" s="1" t="s">
        <v>18464</v>
      </c>
      <c r="B870" s="1" t="s">
        <v>18465</v>
      </c>
      <c r="C870" s="1" t="s">
        <v>18526</v>
      </c>
      <c r="D870" s="1" t="s">
        <v>78</v>
      </c>
      <c r="E870" s="1" t="s">
        <v>51</v>
      </c>
      <c r="F870" s="1" t="s">
        <v>51</v>
      </c>
      <c r="G870" s="1" t="s">
        <v>82</v>
      </c>
      <c r="H870" s="1" t="s">
        <v>207</v>
      </c>
      <c r="I870" s="1" t="s">
        <v>84</v>
      </c>
      <c r="J870" s="1" t="s">
        <v>122</v>
      </c>
      <c r="K870" s="1" t="s">
        <v>18527</v>
      </c>
      <c r="L870" s="1"/>
      <c r="M870" s="20">
        <f t="shared" si="13"/>
        <v>1</v>
      </c>
    </row>
    <row r="871" spans="1:13" ht="20.100000000000001" customHeight="1" x14ac:dyDescent="0.15">
      <c r="A871" s="1" t="s">
        <v>18464</v>
      </c>
      <c r="B871" s="1" t="s">
        <v>18465</v>
      </c>
      <c r="C871" s="1" t="s">
        <v>18528</v>
      </c>
      <c r="D871" s="1" t="s">
        <v>78</v>
      </c>
      <c r="E871" s="1" t="s">
        <v>51</v>
      </c>
      <c r="F871" s="1" t="s">
        <v>51</v>
      </c>
      <c r="G871" s="1" t="s">
        <v>82</v>
      </c>
      <c r="H871" s="1" t="s">
        <v>207</v>
      </c>
      <c r="I871" s="1" t="s">
        <v>84</v>
      </c>
      <c r="J871" s="1" t="s">
        <v>122</v>
      </c>
      <c r="K871" s="1" t="s">
        <v>18529</v>
      </c>
      <c r="L871" s="1"/>
      <c r="M871" s="20">
        <f t="shared" si="13"/>
        <v>1</v>
      </c>
    </row>
    <row r="872" spans="1:13" ht="20.100000000000001" customHeight="1" x14ac:dyDescent="0.15">
      <c r="A872" s="1" t="s">
        <v>18464</v>
      </c>
      <c r="B872" s="1" t="s">
        <v>18465</v>
      </c>
      <c r="C872" s="1" t="s">
        <v>18530</v>
      </c>
      <c r="D872" s="1" t="s">
        <v>78</v>
      </c>
      <c r="E872" s="1" t="s">
        <v>51</v>
      </c>
      <c r="F872" s="1" t="s">
        <v>81</v>
      </c>
      <c r="G872" s="1" t="s">
        <v>82</v>
      </c>
      <c r="H872" s="1" t="s">
        <v>2038</v>
      </c>
      <c r="I872" s="1" t="s">
        <v>84</v>
      </c>
      <c r="J872" s="1" t="s">
        <v>6853</v>
      </c>
      <c r="K872" s="1" t="s">
        <v>18531</v>
      </c>
      <c r="L872" s="1"/>
      <c r="M872" s="20">
        <f t="shared" si="13"/>
        <v>0</v>
      </c>
    </row>
    <row r="873" spans="1:13" ht="20.100000000000001" customHeight="1" x14ac:dyDescent="0.15">
      <c r="A873" s="1" t="s">
        <v>18464</v>
      </c>
      <c r="B873" s="1" t="s">
        <v>18465</v>
      </c>
      <c r="C873" s="1" t="s">
        <v>18532</v>
      </c>
      <c r="D873" s="1" t="s">
        <v>78</v>
      </c>
      <c r="E873" s="1" t="s">
        <v>51</v>
      </c>
      <c r="F873" s="1" t="s">
        <v>51</v>
      </c>
      <c r="G873" s="1" t="s">
        <v>82</v>
      </c>
      <c r="H873" s="1" t="s">
        <v>207</v>
      </c>
      <c r="I873" s="1" t="s">
        <v>84</v>
      </c>
      <c r="J873" s="1" t="s">
        <v>122</v>
      </c>
      <c r="K873" s="1" t="s">
        <v>18533</v>
      </c>
      <c r="L873" s="1"/>
      <c r="M873" s="20">
        <f t="shared" si="13"/>
        <v>1</v>
      </c>
    </row>
    <row r="874" spans="1:13" ht="20.100000000000001" customHeight="1" x14ac:dyDescent="0.15">
      <c r="A874" s="1" t="s">
        <v>18464</v>
      </c>
      <c r="B874" s="1" t="s">
        <v>18465</v>
      </c>
      <c r="C874" s="1" t="s">
        <v>18534</v>
      </c>
      <c r="D874" s="1" t="s">
        <v>78</v>
      </c>
      <c r="E874" s="1" t="s">
        <v>51</v>
      </c>
      <c r="F874" s="1" t="s">
        <v>51</v>
      </c>
      <c r="G874" s="1" t="s">
        <v>82</v>
      </c>
      <c r="H874" s="1" t="s">
        <v>207</v>
      </c>
      <c r="I874" s="1" t="s">
        <v>84</v>
      </c>
      <c r="J874" s="1" t="s">
        <v>122</v>
      </c>
      <c r="K874" s="1" t="s">
        <v>18535</v>
      </c>
      <c r="L874" s="1"/>
      <c r="M874" s="20">
        <f t="shared" si="13"/>
        <v>1</v>
      </c>
    </row>
    <row r="875" spans="1:13" ht="20.100000000000001" customHeight="1" x14ac:dyDescent="0.15">
      <c r="A875" s="1" t="s">
        <v>18464</v>
      </c>
      <c r="B875" s="1" t="s">
        <v>18465</v>
      </c>
      <c r="C875" s="1" t="s">
        <v>18536</v>
      </c>
      <c r="D875" s="1" t="s">
        <v>78</v>
      </c>
      <c r="E875" s="1" t="s">
        <v>51</v>
      </c>
      <c r="F875" s="1" t="s">
        <v>51</v>
      </c>
      <c r="G875" s="1" t="s">
        <v>82</v>
      </c>
      <c r="H875" s="1" t="s">
        <v>207</v>
      </c>
      <c r="I875" s="1" t="s">
        <v>84</v>
      </c>
      <c r="J875" s="1" t="s">
        <v>122</v>
      </c>
      <c r="K875" s="1" t="s">
        <v>18537</v>
      </c>
      <c r="L875" s="1"/>
      <c r="M875" s="20">
        <f t="shared" si="13"/>
        <v>1</v>
      </c>
    </row>
    <row r="876" spans="1:13" ht="20.100000000000001" customHeight="1" x14ac:dyDescent="0.15">
      <c r="A876" s="1" t="s">
        <v>18464</v>
      </c>
      <c r="B876" s="1" t="s">
        <v>18465</v>
      </c>
      <c r="C876" s="1" t="s">
        <v>18538</v>
      </c>
      <c r="D876" s="1" t="s">
        <v>78</v>
      </c>
      <c r="E876" s="1" t="s">
        <v>51</v>
      </c>
      <c r="F876" s="1" t="s">
        <v>51</v>
      </c>
      <c r="G876" s="1" t="s">
        <v>82</v>
      </c>
      <c r="H876" s="1" t="s">
        <v>207</v>
      </c>
      <c r="I876" s="1" t="s">
        <v>84</v>
      </c>
      <c r="J876" s="1" t="s">
        <v>122</v>
      </c>
      <c r="K876" s="1" t="s">
        <v>18539</v>
      </c>
      <c r="L876" s="1"/>
      <c r="M876" s="20">
        <f t="shared" si="13"/>
        <v>1</v>
      </c>
    </row>
    <row r="877" spans="1:13" ht="20.100000000000001" customHeight="1" x14ac:dyDescent="0.15">
      <c r="A877" s="1" t="s">
        <v>18464</v>
      </c>
      <c r="B877" s="1" t="s">
        <v>18540</v>
      </c>
      <c r="C877" s="1" t="s">
        <v>18541</v>
      </c>
      <c r="D877" s="1" t="s">
        <v>50</v>
      </c>
      <c r="E877" s="1" t="s">
        <v>51</v>
      </c>
      <c r="F877" s="1" t="s">
        <v>51</v>
      </c>
      <c r="G877" s="1" t="s">
        <v>82</v>
      </c>
      <c r="H877" s="1" t="s">
        <v>207</v>
      </c>
      <c r="I877" s="1" t="s">
        <v>84</v>
      </c>
      <c r="J877" s="1" t="s">
        <v>122</v>
      </c>
      <c r="K877" s="1" t="s">
        <v>18542</v>
      </c>
      <c r="L877" s="1"/>
      <c r="M877" s="20">
        <f t="shared" si="13"/>
        <v>1</v>
      </c>
    </row>
    <row r="878" spans="1:13" ht="20.100000000000001" customHeight="1" x14ac:dyDescent="0.15">
      <c r="A878" s="1" t="s">
        <v>18464</v>
      </c>
      <c r="B878" s="1" t="s">
        <v>18540</v>
      </c>
      <c r="C878" s="1" t="s">
        <v>18543</v>
      </c>
      <c r="D878" s="1" t="s">
        <v>50</v>
      </c>
      <c r="E878" s="1" t="s">
        <v>51</v>
      </c>
      <c r="F878" s="1" t="s">
        <v>51</v>
      </c>
      <c r="G878" s="1" t="s">
        <v>82</v>
      </c>
      <c r="H878" s="1" t="s">
        <v>207</v>
      </c>
      <c r="I878" s="1" t="s">
        <v>84</v>
      </c>
      <c r="J878" s="1" t="s">
        <v>122</v>
      </c>
      <c r="K878" s="1" t="s">
        <v>18544</v>
      </c>
      <c r="L878" s="1"/>
      <c r="M878" s="20">
        <f t="shared" si="13"/>
        <v>1</v>
      </c>
    </row>
    <row r="879" spans="1:13" ht="20.100000000000001" customHeight="1" x14ac:dyDescent="0.15">
      <c r="A879" s="1" t="s">
        <v>18464</v>
      </c>
      <c r="B879" s="1" t="s">
        <v>18540</v>
      </c>
      <c r="C879" s="1" t="s">
        <v>18545</v>
      </c>
      <c r="D879" s="1" t="s">
        <v>50</v>
      </c>
      <c r="E879" s="1" t="s">
        <v>51</v>
      </c>
      <c r="F879" s="1" t="s">
        <v>51</v>
      </c>
      <c r="G879" s="1" t="s">
        <v>82</v>
      </c>
      <c r="H879" s="1" t="s">
        <v>207</v>
      </c>
      <c r="I879" s="1" t="s">
        <v>84</v>
      </c>
      <c r="J879" s="1" t="s">
        <v>122</v>
      </c>
      <c r="K879" s="1" t="s">
        <v>18546</v>
      </c>
      <c r="L879" s="1"/>
      <c r="M879" s="20">
        <f t="shared" si="13"/>
        <v>1</v>
      </c>
    </row>
    <row r="880" spans="1:13" ht="20.100000000000001" customHeight="1" x14ac:dyDescent="0.15">
      <c r="A880" s="1" t="s">
        <v>18464</v>
      </c>
      <c r="B880" s="1" t="s">
        <v>18540</v>
      </c>
      <c r="C880" s="1" t="s">
        <v>18547</v>
      </c>
      <c r="D880" s="1" t="s">
        <v>78</v>
      </c>
      <c r="E880" s="1" t="s">
        <v>51</v>
      </c>
      <c r="F880" s="1" t="s">
        <v>179</v>
      </c>
      <c r="G880" s="1" t="s">
        <v>82</v>
      </c>
      <c r="H880" s="1" t="s">
        <v>4727</v>
      </c>
      <c r="I880" s="1" t="s">
        <v>447</v>
      </c>
      <c r="J880" s="1" t="s">
        <v>16761</v>
      </c>
      <c r="K880" s="1" t="s">
        <v>18548</v>
      </c>
      <c r="L880" s="1"/>
      <c r="M880" s="20">
        <f t="shared" si="13"/>
        <v>0</v>
      </c>
    </row>
    <row r="881" spans="1:13" ht="20.100000000000001" customHeight="1" x14ac:dyDescent="0.15">
      <c r="A881" s="1" t="s">
        <v>18464</v>
      </c>
      <c r="B881" s="1" t="s">
        <v>18540</v>
      </c>
      <c r="C881" s="1" t="s">
        <v>18549</v>
      </c>
      <c r="D881" s="1" t="s">
        <v>78</v>
      </c>
      <c r="E881" s="1" t="s">
        <v>51</v>
      </c>
      <c r="F881" s="1" t="s">
        <v>81</v>
      </c>
      <c r="G881" s="1" t="s">
        <v>82</v>
      </c>
      <c r="H881" s="1" t="s">
        <v>2038</v>
      </c>
      <c r="I881" s="1" t="s">
        <v>84</v>
      </c>
      <c r="J881" s="1" t="s">
        <v>6853</v>
      </c>
      <c r="K881" s="1" t="s">
        <v>18550</v>
      </c>
      <c r="L881" s="1"/>
      <c r="M881" s="20">
        <f t="shared" si="13"/>
        <v>0</v>
      </c>
    </row>
    <row r="882" spans="1:13" ht="20.100000000000001" customHeight="1" x14ac:dyDescent="0.15">
      <c r="A882" s="1" t="s">
        <v>18464</v>
      </c>
      <c r="B882" s="1" t="s">
        <v>18540</v>
      </c>
      <c r="C882" s="1" t="s">
        <v>18551</v>
      </c>
      <c r="D882" s="1" t="s">
        <v>78</v>
      </c>
      <c r="E882" s="1" t="s">
        <v>51</v>
      </c>
      <c r="F882" s="1" t="s">
        <v>51</v>
      </c>
      <c r="G882" s="1" t="s">
        <v>82</v>
      </c>
      <c r="H882" s="1" t="s">
        <v>207</v>
      </c>
      <c r="I882" s="1" t="s">
        <v>84</v>
      </c>
      <c r="J882" s="1" t="s">
        <v>122</v>
      </c>
      <c r="K882" s="1" t="s">
        <v>18552</v>
      </c>
      <c r="L882" s="1"/>
      <c r="M882" s="20">
        <f t="shared" si="13"/>
        <v>1</v>
      </c>
    </row>
    <row r="883" spans="1:13" ht="20.100000000000001" customHeight="1" x14ac:dyDescent="0.15">
      <c r="A883" s="1" t="s">
        <v>18464</v>
      </c>
      <c r="B883" s="1" t="s">
        <v>18540</v>
      </c>
      <c r="C883" s="1" t="s">
        <v>18553</v>
      </c>
      <c r="D883" s="1" t="s">
        <v>78</v>
      </c>
      <c r="E883" s="1" t="s">
        <v>51</v>
      </c>
      <c r="F883" s="1" t="s">
        <v>51</v>
      </c>
      <c r="G883" s="1" t="s">
        <v>82</v>
      </c>
      <c r="H883" s="1" t="s">
        <v>207</v>
      </c>
      <c r="I883" s="1" t="s">
        <v>84</v>
      </c>
      <c r="J883" s="1" t="s">
        <v>122</v>
      </c>
      <c r="K883" s="1" t="s">
        <v>18554</v>
      </c>
      <c r="L883" s="1"/>
      <c r="M883" s="20">
        <f t="shared" si="13"/>
        <v>1</v>
      </c>
    </row>
    <row r="884" spans="1:13" ht="20.100000000000001" customHeight="1" x14ac:dyDescent="0.15">
      <c r="A884" s="1" t="s">
        <v>18464</v>
      </c>
      <c r="B884" s="1" t="s">
        <v>18540</v>
      </c>
      <c r="C884" s="1" t="s">
        <v>18555</v>
      </c>
      <c r="D884" s="1" t="s">
        <v>78</v>
      </c>
      <c r="E884" s="1" t="s">
        <v>51</v>
      </c>
      <c r="F884" s="1" t="s">
        <v>51</v>
      </c>
      <c r="G884" s="1" t="s">
        <v>82</v>
      </c>
      <c r="H884" s="1" t="s">
        <v>207</v>
      </c>
      <c r="I884" s="1" t="s">
        <v>84</v>
      </c>
      <c r="J884" s="1" t="s">
        <v>122</v>
      </c>
      <c r="K884" s="1" t="s">
        <v>18556</v>
      </c>
      <c r="L884" s="1"/>
      <c r="M884" s="20">
        <f t="shared" si="13"/>
        <v>1</v>
      </c>
    </row>
    <row r="885" spans="1:13" ht="20.100000000000001" customHeight="1" x14ac:dyDescent="0.15">
      <c r="A885" s="1" t="s">
        <v>18464</v>
      </c>
      <c r="B885" s="1" t="s">
        <v>18540</v>
      </c>
      <c r="C885" s="1" t="s">
        <v>18557</v>
      </c>
      <c r="D885" s="1" t="s">
        <v>78</v>
      </c>
      <c r="E885" s="1" t="s">
        <v>51</v>
      </c>
      <c r="F885" s="1" t="s">
        <v>51</v>
      </c>
      <c r="G885" s="1" t="s">
        <v>82</v>
      </c>
      <c r="H885" s="1" t="s">
        <v>207</v>
      </c>
      <c r="I885" s="1" t="s">
        <v>84</v>
      </c>
      <c r="J885" s="1" t="s">
        <v>122</v>
      </c>
      <c r="K885" s="1" t="s">
        <v>18558</v>
      </c>
      <c r="L885" s="1"/>
      <c r="M885" s="20">
        <f t="shared" si="13"/>
        <v>1</v>
      </c>
    </row>
    <row r="886" spans="1:13" ht="20.100000000000001" customHeight="1" x14ac:dyDescent="0.15">
      <c r="A886" s="1" t="s">
        <v>18464</v>
      </c>
      <c r="B886" s="1" t="s">
        <v>18540</v>
      </c>
      <c r="C886" s="1" t="s">
        <v>18559</v>
      </c>
      <c r="D886" s="1" t="s">
        <v>78</v>
      </c>
      <c r="E886" s="1" t="s">
        <v>51</v>
      </c>
      <c r="F886" s="1" t="s">
        <v>51</v>
      </c>
      <c r="G886" s="1" t="s">
        <v>82</v>
      </c>
      <c r="H886" s="1" t="s">
        <v>207</v>
      </c>
      <c r="I886" s="1" t="s">
        <v>84</v>
      </c>
      <c r="J886" s="1" t="s">
        <v>122</v>
      </c>
      <c r="K886" s="1" t="s">
        <v>18560</v>
      </c>
      <c r="L886" s="1"/>
      <c r="M886" s="20">
        <f t="shared" si="13"/>
        <v>1</v>
      </c>
    </row>
    <row r="887" spans="1:13" ht="20.100000000000001" customHeight="1" x14ac:dyDescent="0.15">
      <c r="A887" s="1" t="s">
        <v>18464</v>
      </c>
      <c r="B887" s="1" t="s">
        <v>18540</v>
      </c>
      <c r="C887" s="1" t="s">
        <v>18561</v>
      </c>
      <c r="D887" s="1" t="s">
        <v>78</v>
      </c>
      <c r="E887" s="1" t="s">
        <v>51</v>
      </c>
      <c r="F887" s="1" t="s">
        <v>51</v>
      </c>
      <c r="G887" s="1" t="s">
        <v>82</v>
      </c>
      <c r="H887" s="1" t="s">
        <v>207</v>
      </c>
      <c r="I887" s="1" t="s">
        <v>84</v>
      </c>
      <c r="J887" s="1" t="s">
        <v>122</v>
      </c>
      <c r="K887" s="1" t="s">
        <v>18562</v>
      </c>
      <c r="L887" s="1"/>
      <c r="M887" s="20">
        <f t="shared" si="13"/>
        <v>1</v>
      </c>
    </row>
    <row r="888" spans="1:13" ht="20.100000000000001" customHeight="1" x14ac:dyDescent="0.15">
      <c r="A888" s="1" t="s">
        <v>18464</v>
      </c>
      <c r="B888" s="1" t="s">
        <v>18563</v>
      </c>
      <c r="C888" s="1" t="s">
        <v>18564</v>
      </c>
      <c r="D888" s="1" t="s">
        <v>50</v>
      </c>
      <c r="E888" s="1" t="s">
        <v>51</v>
      </c>
      <c r="F888" s="1" t="s">
        <v>81</v>
      </c>
      <c r="G888" s="1" t="s">
        <v>82</v>
      </c>
      <c r="H888" s="1" t="s">
        <v>2234</v>
      </c>
      <c r="I888" s="1" t="s">
        <v>84</v>
      </c>
      <c r="J888" s="1" t="s">
        <v>18408</v>
      </c>
      <c r="K888" s="1" t="s">
        <v>18565</v>
      </c>
      <c r="L888" s="1"/>
      <c r="M888" s="20">
        <f t="shared" si="13"/>
        <v>0</v>
      </c>
    </row>
    <row r="889" spans="1:13" ht="20.100000000000001" customHeight="1" x14ac:dyDescent="0.15">
      <c r="A889" s="1" t="s">
        <v>18464</v>
      </c>
      <c r="B889" s="1" t="s">
        <v>18563</v>
      </c>
      <c r="C889" s="1" t="s">
        <v>18566</v>
      </c>
      <c r="D889" s="1" t="s">
        <v>78</v>
      </c>
      <c r="E889" s="1" t="s">
        <v>51</v>
      </c>
      <c r="F889" s="1" t="s">
        <v>51</v>
      </c>
      <c r="G889" s="1" t="s">
        <v>52</v>
      </c>
      <c r="H889" s="1" t="s">
        <v>121</v>
      </c>
      <c r="I889" s="1" t="s">
        <v>84</v>
      </c>
      <c r="J889" s="1" t="s">
        <v>122</v>
      </c>
      <c r="K889" s="1" t="s">
        <v>18567</v>
      </c>
      <c r="L889" s="1"/>
      <c r="M889" s="20">
        <f t="shared" si="13"/>
        <v>1</v>
      </c>
    </row>
    <row r="890" spans="1:13" ht="20.100000000000001" customHeight="1" x14ac:dyDescent="0.15">
      <c r="A890" s="1" t="s">
        <v>18464</v>
      </c>
      <c r="B890" s="1" t="s">
        <v>18563</v>
      </c>
      <c r="C890" s="1" t="s">
        <v>18568</v>
      </c>
      <c r="D890" s="1" t="s">
        <v>78</v>
      </c>
      <c r="E890" s="1" t="s">
        <v>51</v>
      </c>
      <c r="F890" s="1" t="s">
        <v>51</v>
      </c>
      <c r="G890" s="1" t="s">
        <v>52</v>
      </c>
      <c r="H890" s="1" t="s">
        <v>121</v>
      </c>
      <c r="I890" s="1" t="s">
        <v>84</v>
      </c>
      <c r="J890" s="1" t="s">
        <v>122</v>
      </c>
      <c r="K890" s="1" t="s">
        <v>18569</v>
      </c>
      <c r="L890" s="1"/>
      <c r="M890" s="20">
        <f t="shared" si="13"/>
        <v>1</v>
      </c>
    </row>
    <row r="891" spans="1:13" ht="20.100000000000001" customHeight="1" x14ac:dyDescent="0.15">
      <c r="A891" s="1" t="s">
        <v>18464</v>
      </c>
      <c r="B891" s="1" t="s">
        <v>18563</v>
      </c>
      <c r="C891" s="1" t="s">
        <v>18570</v>
      </c>
      <c r="D891" s="1" t="s">
        <v>78</v>
      </c>
      <c r="E891" s="1" t="s">
        <v>51</v>
      </c>
      <c r="F891" s="1" t="s">
        <v>51</v>
      </c>
      <c r="G891" s="1" t="s">
        <v>82</v>
      </c>
      <c r="H891" s="1" t="s">
        <v>207</v>
      </c>
      <c r="I891" s="1" t="s">
        <v>84</v>
      </c>
      <c r="J891" s="1" t="s">
        <v>122</v>
      </c>
      <c r="K891" s="1" t="s">
        <v>18571</v>
      </c>
      <c r="L891" s="1"/>
      <c r="M891" s="20">
        <f t="shared" si="13"/>
        <v>1</v>
      </c>
    </row>
    <row r="892" spans="1:13" ht="20.100000000000001" customHeight="1" x14ac:dyDescent="0.15">
      <c r="A892" s="1" t="s">
        <v>18464</v>
      </c>
      <c r="B892" s="1" t="s">
        <v>18563</v>
      </c>
      <c r="C892" s="1" t="s">
        <v>18572</v>
      </c>
      <c r="D892" s="1" t="s">
        <v>78</v>
      </c>
      <c r="E892" s="1" t="s">
        <v>51</v>
      </c>
      <c r="F892" s="1" t="s">
        <v>51</v>
      </c>
      <c r="G892" s="1" t="s">
        <v>82</v>
      </c>
      <c r="H892" s="1" t="s">
        <v>207</v>
      </c>
      <c r="I892" s="1" t="s">
        <v>84</v>
      </c>
      <c r="J892" s="1" t="s">
        <v>122</v>
      </c>
      <c r="K892" s="1" t="s">
        <v>18573</v>
      </c>
      <c r="L892" s="1"/>
      <c r="M892" s="20">
        <f t="shared" si="13"/>
        <v>1</v>
      </c>
    </row>
    <row r="893" spans="1:13" ht="20.100000000000001" customHeight="1" x14ac:dyDescent="0.15">
      <c r="A893" s="1" t="s">
        <v>18464</v>
      </c>
      <c r="B893" s="1" t="s">
        <v>18563</v>
      </c>
      <c r="C893" s="1" t="s">
        <v>18574</v>
      </c>
      <c r="D893" s="1" t="s">
        <v>78</v>
      </c>
      <c r="E893" s="1" t="s">
        <v>51</v>
      </c>
      <c r="F893" s="1" t="s">
        <v>51</v>
      </c>
      <c r="G893" s="1" t="s">
        <v>82</v>
      </c>
      <c r="H893" s="1" t="s">
        <v>207</v>
      </c>
      <c r="I893" s="1" t="s">
        <v>84</v>
      </c>
      <c r="J893" s="1" t="s">
        <v>122</v>
      </c>
      <c r="K893" s="1" t="s">
        <v>18575</v>
      </c>
      <c r="L893" s="1"/>
      <c r="M893" s="20">
        <f t="shared" si="13"/>
        <v>1</v>
      </c>
    </row>
    <row r="894" spans="1:13" ht="20.100000000000001" customHeight="1" x14ac:dyDescent="0.15">
      <c r="A894" s="1" t="s">
        <v>18464</v>
      </c>
      <c r="B894" s="1" t="s">
        <v>18563</v>
      </c>
      <c r="C894" s="1" t="s">
        <v>18576</v>
      </c>
      <c r="D894" s="1" t="s">
        <v>78</v>
      </c>
      <c r="E894" s="1" t="s">
        <v>51</v>
      </c>
      <c r="F894" s="1" t="s">
        <v>51</v>
      </c>
      <c r="G894" s="1" t="s">
        <v>82</v>
      </c>
      <c r="H894" s="1" t="s">
        <v>207</v>
      </c>
      <c r="I894" s="1" t="s">
        <v>84</v>
      </c>
      <c r="J894" s="1" t="s">
        <v>122</v>
      </c>
      <c r="K894" s="1" t="s">
        <v>18577</v>
      </c>
      <c r="L894" s="1"/>
      <c r="M894" s="20">
        <f t="shared" si="13"/>
        <v>1</v>
      </c>
    </row>
    <row r="895" spans="1:13" ht="20.100000000000001" customHeight="1" x14ac:dyDescent="0.15">
      <c r="A895" s="1" t="s">
        <v>18464</v>
      </c>
      <c r="B895" s="1" t="s">
        <v>18563</v>
      </c>
      <c r="C895" s="1" t="s">
        <v>18578</v>
      </c>
      <c r="D895" s="1" t="s">
        <v>78</v>
      </c>
      <c r="E895" s="1" t="s">
        <v>51</v>
      </c>
      <c r="F895" s="1" t="s">
        <v>179</v>
      </c>
      <c r="G895" s="1" t="s">
        <v>82</v>
      </c>
      <c r="H895" s="1" t="s">
        <v>2234</v>
      </c>
      <c r="I895" s="1" t="s">
        <v>84</v>
      </c>
      <c r="J895" s="1" t="s">
        <v>18408</v>
      </c>
      <c r="K895" s="1" t="s">
        <v>18579</v>
      </c>
      <c r="L895" s="1"/>
      <c r="M895" s="20">
        <f t="shared" si="13"/>
        <v>0</v>
      </c>
    </row>
    <row r="896" spans="1:13" ht="20.100000000000001" customHeight="1" x14ac:dyDescent="0.15">
      <c r="A896" s="1" t="s">
        <v>18464</v>
      </c>
      <c r="B896" s="1" t="s">
        <v>18563</v>
      </c>
      <c r="C896" s="1" t="s">
        <v>18580</v>
      </c>
      <c r="D896" s="1" t="s">
        <v>78</v>
      </c>
      <c r="E896" s="1" t="s">
        <v>51</v>
      </c>
      <c r="F896" s="1" t="s">
        <v>51</v>
      </c>
      <c r="G896" s="1" t="s">
        <v>52</v>
      </c>
      <c r="H896" s="1" t="s">
        <v>121</v>
      </c>
      <c r="I896" s="1" t="s">
        <v>84</v>
      </c>
      <c r="J896" s="1" t="s">
        <v>122</v>
      </c>
      <c r="K896" s="1" t="s">
        <v>18581</v>
      </c>
      <c r="L896" s="1"/>
      <c r="M896" s="20">
        <f t="shared" si="13"/>
        <v>1</v>
      </c>
    </row>
    <row r="897" spans="1:13" ht="20.100000000000001" customHeight="1" x14ac:dyDescent="0.15">
      <c r="A897" s="1" t="s">
        <v>18464</v>
      </c>
      <c r="B897" s="1" t="s">
        <v>18563</v>
      </c>
      <c r="C897" s="1" t="s">
        <v>18582</v>
      </c>
      <c r="D897" s="1" t="s">
        <v>78</v>
      </c>
      <c r="E897" s="1" t="s">
        <v>51</v>
      </c>
      <c r="F897" s="1" t="s">
        <v>51</v>
      </c>
      <c r="G897" s="1" t="s">
        <v>82</v>
      </c>
      <c r="H897" s="1" t="s">
        <v>207</v>
      </c>
      <c r="I897" s="1" t="s">
        <v>84</v>
      </c>
      <c r="J897" s="1" t="s">
        <v>122</v>
      </c>
      <c r="K897" s="1" t="s">
        <v>18583</v>
      </c>
      <c r="L897" s="1"/>
      <c r="M897" s="20">
        <f t="shared" si="13"/>
        <v>1</v>
      </c>
    </row>
    <row r="898" spans="1:13" ht="20.100000000000001" customHeight="1" x14ac:dyDescent="0.15">
      <c r="A898" s="1" t="s">
        <v>18464</v>
      </c>
      <c r="B898" s="1" t="s">
        <v>18563</v>
      </c>
      <c r="C898" s="1" t="s">
        <v>18584</v>
      </c>
      <c r="D898" s="1" t="s">
        <v>78</v>
      </c>
      <c r="E898" s="1" t="s">
        <v>51</v>
      </c>
      <c r="F898" s="1" t="s">
        <v>51</v>
      </c>
      <c r="G898" s="1" t="s">
        <v>82</v>
      </c>
      <c r="H898" s="1" t="s">
        <v>207</v>
      </c>
      <c r="I898" s="1" t="s">
        <v>84</v>
      </c>
      <c r="J898" s="1" t="s">
        <v>122</v>
      </c>
      <c r="K898" s="1" t="s">
        <v>18585</v>
      </c>
      <c r="L898" s="1"/>
      <c r="M898" s="20">
        <f t="shared" si="13"/>
        <v>1</v>
      </c>
    </row>
    <row r="899" spans="1:13" ht="20.100000000000001" customHeight="1" x14ac:dyDescent="0.15">
      <c r="A899" s="1" t="s">
        <v>18464</v>
      </c>
      <c r="B899" s="1" t="s">
        <v>18563</v>
      </c>
      <c r="C899" s="1" t="s">
        <v>18586</v>
      </c>
      <c r="D899" s="1" t="s">
        <v>78</v>
      </c>
      <c r="E899" s="1" t="s">
        <v>51</v>
      </c>
      <c r="F899" s="1" t="s">
        <v>51</v>
      </c>
      <c r="G899" s="1" t="s">
        <v>82</v>
      </c>
      <c r="H899" s="1" t="s">
        <v>207</v>
      </c>
      <c r="I899" s="1" t="s">
        <v>84</v>
      </c>
      <c r="J899" s="1" t="s">
        <v>122</v>
      </c>
      <c r="K899" s="1" t="s">
        <v>18587</v>
      </c>
      <c r="L899" s="1"/>
      <c r="M899" s="20">
        <f t="shared" si="13"/>
        <v>1</v>
      </c>
    </row>
    <row r="900" spans="1:13" ht="20.100000000000001" customHeight="1" x14ac:dyDescent="0.15">
      <c r="A900" s="1" t="s">
        <v>18464</v>
      </c>
      <c r="B900" s="1" t="s">
        <v>18563</v>
      </c>
      <c r="C900" s="1" t="s">
        <v>18588</v>
      </c>
      <c r="D900" s="1" t="s">
        <v>78</v>
      </c>
      <c r="E900" s="1" t="s">
        <v>51</v>
      </c>
      <c r="F900" s="1" t="s">
        <v>51</v>
      </c>
      <c r="G900" s="1" t="s">
        <v>82</v>
      </c>
      <c r="H900" s="1" t="s">
        <v>207</v>
      </c>
      <c r="I900" s="1" t="s">
        <v>84</v>
      </c>
      <c r="J900" s="1" t="s">
        <v>122</v>
      </c>
      <c r="K900" s="1" t="s">
        <v>18589</v>
      </c>
      <c r="L900" s="1"/>
      <c r="M900" s="20">
        <f t="shared" si="13"/>
        <v>1</v>
      </c>
    </row>
    <row r="901" spans="1:13" ht="20.100000000000001" customHeight="1" x14ac:dyDescent="0.15">
      <c r="A901" s="1" t="s">
        <v>18464</v>
      </c>
      <c r="B901" s="1" t="s">
        <v>18563</v>
      </c>
      <c r="C901" s="1" t="s">
        <v>18590</v>
      </c>
      <c r="D901" s="1" t="s">
        <v>78</v>
      </c>
      <c r="E901" s="1" t="s">
        <v>51</v>
      </c>
      <c r="F901" s="1" t="s">
        <v>51</v>
      </c>
      <c r="G901" s="1" t="s">
        <v>82</v>
      </c>
      <c r="H901" s="1" t="s">
        <v>207</v>
      </c>
      <c r="I901" s="1" t="s">
        <v>84</v>
      </c>
      <c r="J901" s="1" t="s">
        <v>122</v>
      </c>
      <c r="K901" s="1" t="s">
        <v>18591</v>
      </c>
      <c r="L901" s="1"/>
      <c r="M901" s="20">
        <f t="shared" si="13"/>
        <v>1</v>
      </c>
    </row>
    <row r="902" spans="1:13" ht="20.100000000000001" customHeight="1" x14ac:dyDescent="0.15">
      <c r="A902" s="1" t="s">
        <v>18464</v>
      </c>
      <c r="B902" s="1" t="s">
        <v>18563</v>
      </c>
      <c r="C902" s="1" t="s">
        <v>18592</v>
      </c>
      <c r="D902" s="1" t="s">
        <v>78</v>
      </c>
      <c r="E902" s="1" t="s">
        <v>51</v>
      </c>
      <c r="F902" s="1" t="s">
        <v>51</v>
      </c>
      <c r="G902" s="1" t="s">
        <v>82</v>
      </c>
      <c r="H902" s="1" t="s">
        <v>207</v>
      </c>
      <c r="I902" s="1" t="s">
        <v>84</v>
      </c>
      <c r="J902" s="1" t="s">
        <v>122</v>
      </c>
      <c r="K902" s="1" t="s">
        <v>18593</v>
      </c>
      <c r="L902" s="1"/>
      <c r="M902" s="20">
        <f t="shared" si="13"/>
        <v>1</v>
      </c>
    </row>
    <row r="903" spans="1:13" ht="20.100000000000001" customHeight="1" x14ac:dyDescent="0.15">
      <c r="A903" s="1" t="s">
        <v>18464</v>
      </c>
      <c r="B903" s="1" t="s">
        <v>18563</v>
      </c>
      <c r="C903" s="1" t="s">
        <v>18594</v>
      </c>
      <c r="D903" s="1" t="s">
        <v>78</v>
      </c>
      <c r="E903" s="1" t="s">
        <v>51</v>
      </c>
      <c r="F903" s="1" t="s">
        <v>81</v>
      </c>
      <c r="G903" s="1" t="s">
        <v>82</v>
      </c>
      <c r="H903" s="1" t="s">
        <v>180</v>
      </c>
      <c r="I903" s="1" t="s">
        <v>84</v>
      </c>
      <c r="J903" s="1" t="s">
        <v>7191</v>
      </c>
      <c r="K903" s="1" t="s">
        <v>18595</v>
      </c>
      <c r="L903" s="1"/>
      <c r="M903" s="20">
        <f t="shared" si="13"/>
        <v>0</v>
      </c>
    </row>
    <row r="904" spans="1:13" ht="20.100000000000001" customHeight="1" x14ac:dyDescent="0.15">
      <c r="A904" s="1" t="s">
        <v>18464</v>
      </c>
      <c r="B904" s="1" t="s">
        <v>18563</v>
      </c>
      <c r="C904" s="1" t="s">
        <v>18596</v>
      </c>
      <c r="D904" s="1" t="s">
        <v>78</v>
      </c>
      <c r="E904" s="1" t="s">
        <v>51</v>
      </c>
      <c r="F904" s="1" t="s">
        <v>179</v>
      </c>
      <c r="G904" s="1" t="s">
        <v>82</v>
      </c>
      <c r="H904" s="1" t="s">
        <v>180</v>
      </c>
      <c r="I904" s="1" t="s">
        <v>84</v>
      </c>
      <c r="J904" s="1" t="s">
        <v>7191</v>
      </c>
      <c r="K904" s="1" t="s">
        <v>18597</v>
      </c>
      <c r="L904" s="1"/>
      <c r="M904" s="20">
        <f t="shared" ref="M904:M967" si="14">IF(F904="○",1,0)</f>
        <v>0</v>
      </c>
    </row>
    <row r="905" spans="1:13" ht="20.100000000000001" customHeight="1" x14ac:dyDescent="0.15">
      <c r="A905" s="1" t="s">
        <v>18464</v>
      </c>
      <c r="B905" s="1" t="s">
        <v>18563</v>
      </c>
      <c r="C905" s="1" t="s">
        <v>18598</v>
      </c>
      <c r="D905" s="1" t="s">
        <v>78</v>
      </c>
      <c r="E905" s="1" t="s">
        <v>51</v>
      </c>
      <c r="F905" s="1" t="s">
        <v>51</v>
      </c>
      <c r="G905" s="1" t="s">
        <v>82</v>
      </c>
      <c r="H905" s="1" t="s">
        <v>207</v>
      </c>
      <c r="I905" s="1" t="s">
        <v>84</v>
      </c>
      <c r="J905" s="1" t="s">
        <v>122</v>
      </c>
      <c r="K905" s="1" t="s">
        <v>18599</v>
      </c>
      <c r="L905" s="1"/>
      <c r="M905" s="20">
        <f t="shared" si="14"/>
        <v>1</v>
      </c>
    </row>
    <row r="906" spans="1:13" ht="20.100000000000001" customHeight="1" x14ac:dyDescent="0.15">
      <c r="A906" s="1" t="s">
        <v>18464</v>
      </c>
      <c r="B906" s="1" t="s">
        <v>18600</v>
      </c>
      <c r="C906" s="1" t="s">
        <v>18601</v>
      </c>
      <c r="D906" s="1" t="s">
        <v>50</v>
      </c>
      <c r="E906" s="1" t="s">
        <v>51</v>
      </c>
      <c r="F906" s="1" t="s">
        <v>51</v>
      </c>
      <c r="G906" s="1" t="s">
        <v>52</v>
      </c>
      <c r="H906" s="1" t="s">
        <v>53</v>
      </c>
      <c r="I906" s="1" t="s">
        <v>84</v>
      </c>
      <c r="J906" s="1" t="s">
        <v>130</v>
      </c>
      <c r="K906" s="1" t="s">
        <v>18602</v>
      </c>
      <c r="L906" s="1"/>
      <c r="M906" s="20">
        <f t="shared" si="14"/>
        <v>1</v>
      </c>
    </row>
    <row r="907" spans="1:13" ht="20.100000000000001" customHeight="1" x14ac:dyDescent="0.15">
      <c r="A907" s="1" t="s">
        <v>18464</v>
      </c>
      <c r="B907" s="1" t="s">
        <v>18600</v>
      </c>
      <c r="C907" s="1" t="s">
        <v>18603</v>
      </c>
      <c r="D907" s="1" t="s">
        <v>50</v>
      </c>
      <c r="E907" s="1" t="s">
        <v>51</v>
      </c>
      <c r="F907" s="1" t="s">
        <v>51</v>
      </c>
      <c r="G907" s="1" t="s">
        <v>52</v>
      </c>
      <c r="H907" s="1" t="s">
        <v>53</v>
      </c>
      <c r="I907" s="1" t="s">
        <v>84</v>
      </c>
      <c r="J907" s="1" t="s">
        <v>130</v>
      </c>
      <c r="K907" s="1" t="s">
        <v>18604</v>
      </c>
      <c r="L907" s="1"/>
      <c r="M907" s="20">
        <f t="shared" si="14"/>
        <v>1</v>
      </c>
    </row>
    <row r="908" spans="1:13" ht="20.100000000000001" customHeight="1" x14ac:dyDescent="0.15">
      <c r="A908" s="1" t="s">
        <v>18464</v>
      </c>
      <c r="B908" s="1" t="s">
        <v>18600</v>
      </c>
      <c r="C908" s="1" t="s">
        <v>18605</v>
      </c>
      <c r="D908" s="1" t="s">
        <v>50</v>
      </c>
      <c r="E908" s="1" t="s">
        <v>51</v>
      </c>
      <c r="F908" s="1" t="s">
        <v>51</v>
      </c>
      <c r="G908" s="1" t="s">
        <v>52</v>
      </c>
      <c r="H908" s="1" t="s">
        <v>53</v>
      </c>
      <c r="I908" s="1" t="s">
        <v>84</v>
      </c>
      <c r="J908" s="1" t="s">
        <v>130</v>
      </c>
      <c r="K908" s="1" t="s">
        <v>18606</v>
      </c>
      <c r="L908" s="1"/>
      <c r="M908" s="20">
        <f t="shared" si="14"/>
        <v>1</v>
      </c>
    </row>
    <row r="909" spans="1:13" ht="20.100000000000001" customHeight="1" x14ac:dyDescent="0.15">
      <c r="A909" s="1" t="s">
        <v>18464</v>
      </c>
      <c r="B909" s="1" t="s">
        <v>18600</v>
      </c>
      <c r="C909" s="1" t="s">
        <v>18607</v>
      </c>
      <c r="D909" s="1" t="s">
        <v>50</v>
      </c>
      <c r="E909" s="1" t="s">
        <v>51</v>
      </c>
      <c r="F909" s="1" t="s">
        <v>51</v>
      </c>
      <c r="G909" s="1" t="s">
        <v>52</v>
      </c>
      <c r="H909" s="1" t="s">
        <v>53</v>
      </c>
      <c r="I909" s="1" t="s">
        <v>84</v>
      </c>
      <c r="J909" s="1" t="s">
        <v>130</v>
      </c>
      <c r="K909" s="1" t="s">
        <v>18608</v>
      </c>
      <c r="L909" s="1"/>
      <c r="M909" s="20">
        <f t="shared" si="14"/>
        <v>1</v>
      </c>
    </row>
    <row r="910" spans="1:13" ht="20.100000000000001" customHeight="1" x14ac:dyDescent="0.15">
      <c r="A910" s="1" t="s">
        <v>18464</v>
      </c>
      <c r="B910" s="1" t="s">
        <v>18600</v>
      </c>
      <c r="C910" s="1" t="s">
        <v>18609</v>
      </c>
      <c r="D910" s="1" t="s">
        <v>50</v>
      </c>
      <c r="E910" s="1" t="s">
        <v>51</v>
      </c>
      <c r="F910" s="1" t="s">
        <v>51</v>
      </c>
      <c r="G910" s="1" t="s">
        <v>52</v>
      </c>
      <c r="H910" s="1" t="s">
        <v>53</v>
      </c>
      <c r="I910" s="1" t="s">
        <v>84</v>
      </c>
      <c r="J910" s="1" t="s">
        <v>130</v>
      </c>
      <c r="K910" s="1" t="s">
        <v>18610</v>
      </c>
      <c r="L910" s="1"/>
      <c r="M910" s="20">
        <f t="shared" si="14"/>
        <v>1</v>
      </c>
    </row>
    <row r="911" spans="1:13" ht="20.100000000000001" customHeight="1" x14ac:dyDescent="0.15">
      <c r="A911" s="1" t="s">
        <v>18464</v>
      </c>
      <c r="B911" s="1" t="s">
        <v>18600</v>
      </c>
      <c r="C911" s="1" t="s">
        <v>18611</v>
      </c>
      <c r="D911" s="1" t="s">
        <v>50</v>
      </c>
      <c r="E911" s="1" t="s">
        <v>51</v>
      </c>
      <c r="F911" s="1" t="s">
        <v>51</v>
      </c>
      <c r="G911" s="1" t="s">
        <v>52</v>
      </c>
      <c r="H911" s="1" t="s">
        <v>53</v>
      </c>
      <c r="I911" s="1" t="s">
        <v>84</v>
      </c>
      <c r="J911" s="1" t="s">
        <v>130</v>
      </c>
      <c r="K911" s="1" t="s">
        <v>18612</v>
      </c>
      <c r="L911" s="1"/>
      <c r="M911" s="20">
        <f t="shared" si="14"/>
        <v>1</v>
      </c>
    </row>
    <row r="912" spans="1:13" ht="20.100000000000001" customHeight="1" x14ac:dyDescent="0.15">
      <c r="A912" s="1" t="s">
        <v>18464</v>
      </c>
      <c r="B912" s="1" t="s">
        <v>18600</v>
      </c>
      <c r="C912" s="1" t="s">
        <v>18613</v>
      </c>
      <c r="D912" s="1" t="s">
        <v>78</v>
      </c>
      <c r="E912" s="1" t="s">
        <v>51</v>
      </c>
      <c r="F912" s="1" t="s">
        <v>51</v>
      </c>
      <c r="G912" s="1" t="s">
        <v>52</v>
      </c>
      <c r="H912" s="1" t="s">
        <v>53</v>
      </c>
      <c r="I912" s="1" t="s">
        <v>84</v>
      </c>
      <c r="J912" s="1" t="s">
        <v>130</v>
      </c>
      <c r="K912" s="1" t="s">
        <v>18614</v>
      </c>
      <c r="L912" s="1"/>
      <c r="M912" s="20">
        <f t="shared" si="14"/>
        <v>1</v>
      </c>
    </row>
    <row r="913" spans="1:13" ht="20.100000000000001" customHeight="1" x14ac:dyDescent="0.15">
      <c r="A913" s="1" t="s">
        <v>18464</v>
      </c>
      <c r="B913" s="1" t="s">
        <v>18600</v>
      </c>
      <c r="C913" s="1" t="s">
        <v>18615</v>
      </c>
      <c r="D913" s="1" t="s">
        <v>78</v>
      </c>
      <c r="E913" s="1" t="s">
        <v>51</v>
      </c>
      <c r="F913" s="1" t="s">
        <v>51</v>
      </c>
      <c r="G913" s="1" t="s">
        <v>52</v>
      </c>
      <c r="H913" s="1" t="s">
        <v>53</v>
      </c>
      <c r="I913" s="1" t="s">
        <v>84</v>
      </c>
      <c r="J913" s="1" t="s">
        <v>130</v>
      </c>
      <c r="K913" s="1" t="s">
        <v>18616</v>
      </c>
      <c r="L913" s="1"/>
      <c r="M913" s="20">
        <f t="shared" si="14"/>
        <v>1</v>
      </c>
    </row>
    <row r="914" spans="1:13" ht="20.100000000000001" customHeight="1" x14ac:dyDescent="0.15">
      <c r="A914" s="1" t="s">
        <v>18464</v>
      </c>
      <c r="B914" s="1" t="s">
        <v>18600</v>
      </c>
      <c r="C914" s="1" t="s">
        <v>18617</v>
      </c>
      <c r="D914" s="1" t="s">
        <v>78</v>
      </c>
      <c r="E914" s="1" t="s">
        <v>51</v>
      </c>
      <c r="F914" s="1" t="s">
        <v>81</v>
      </c>
      <c r="G914" s="1" t="s">
        <v>82</v>
      </c>
      <c r="H914" s="1" t="s">
        <v>2038</v>
      </c>
      <c r="I914" s="1" t="s">
        <v>84</v>
      </c>
      <c r="J914" s="1" t="s">
        <v>6853</v>
      </c>
      <c r="K914" s="1" t="s">
        <v>18618</v>
      </c>
      <c r="L914" s="1"/>
      <c r="M914" s="20">
        <f t="shared" si="14"/>
        <v>0</v>
      </c>
    </row>
    <row r="915" spans="1:13" ht="20.100000000000001" customHeight="1" x14ac:dyDescent="0.15">
      <c r="A915" s="1" t="s">
        <v>18464</v>
      </c>
      <c r="B915" s="1" t="s">
        <v>18600</v>
      </c>
      <c r="C915" s="1" t="s">
        <v>18619</v>
      </c>
      <c r="D915" s="1" t="s">
        <v>78</v>
      </c>
      <c r="E915" s="1" t="s">
        <v>51</v>
      </c>
      <c r="F915" s="1" t="s">
        <v>51</v>
      </c>
      <c r="G915" s="1" t="s">
        <v>52</v>
      </c>
      <c r="H915" s="1" t="s">
        <v>53</v>
      </c>
      <c r="I915" s="1" t="s">
        <v>84</v>
      </c>
      <c r="J915" s="1" t="s">
        <v>130</v>
      </c>
      <c r="K915" s="1" t="s">
        <v>18620</v>
      </c>
      <c r="L915" s="1"/>
      <c r="M915" s="20">
        <f t="shared" si="14"/>
        <v>1</v>
      </c>
    </row>
    <row r="916" spans="1:13" ht="20.100000000000001" customHeight="1" x14ac:dyDescent="0.15">
      <c r="A916" s="1" t="s">
        <v>18464</v>
      </c>
      <c r="B916" s="1" t="s">
        <v>18600</v>
      </c>
      <c r="C916" s="1" t="s">
        <v>18621</v>
      </c>
      <c r="D916" s="1" t="s">
        <v>78</v>
      </c>
      <c r="E916" s="1" t="s">
        <v>51</v>
      </c>
      <c r="F916" s="1" t="s">
        <v>51</v>
      </c>
      <c r="G916" s="1" t="s">
        <v>52</v>
      </c>
      <c r="H916" s="1" t="s">
        <v>53</v>
      </c>
      <c r="I916" s="1" t="s">
        <v>84</v>
      </c>
      <c r="J916" s="1" t="s">
        <v>130</v>
      </c>
      <c r="K916" s="1" t="s">
        <v>18622</v>
      </c>
      <c r="L916" s="1"/>
      <c r="M916" s="20">
        <f t="shared" si="14"/>
        <v>1</v>
      </c>
    </row>
    <row r="917" spans="1:13" ht="20.100000000000001" customHeight="1" x14ac:dyDescent="0.15">
      <c r="A917" s="1" t="s">
        <v>18464</v>
      </c>
      <c r="B917" s="1" t="s">
        <v>18600</v>
      </c>
      <c r="C917" s="1" t="s">
        <v>18623</v>
      </c>
      <c r="D917" s="1" t="s">
        <v>78</v>
      </c>
      <c r="E917" s="1" t="s">
        <v>51</v>
      </c>
      <c r="F917" s="1" t="s">
        <v>51</v>
      </c>
      <c r="G917" s="1" t="s">
        <v>52</v>
      </c>
      <c r="H917" s="1" t="s">
        <v>53</v>
      </c>
      <c r="I917" s="1" t="s">
        <v>84</v>
      </c>
      <c r="J917" s="1" t="s">
        <v>130</v>
      </c>
      <c r="K917" s="1" t="s">
        <v>18624</v>
      </c>
      <c r="L917" s="1"/>
      <c r="M917" s="20">
        <f t="shared" si="14"/>
        <v>1</v>
      </c>
    </row>
    <row r="918" spans="1:13" ht="20.100000000000001" customHeight="1" x14ac:dyDescent="0.15">
      <c r="A918" s="1" t="s">
        <v>18464</v>
      </c>
      <c r="B918" s="1" t="s">
        <v>18600</v>
      </c>
      <c r="C918" s="1" t="s">
        <v>18625</v>
      </c>
      <c r="D918" s="1" t="s">
        <v>78</v>
      </c>
      <c r="E918" s="1" t="s">
        <v>51</v>
      </c>
      <c r="F918" s="1" t="s">
        <v>51</v>
      </c>
      <c r="G918" s="1" t="s">
        <v>52</v>
      </c>
      <c r="H918" s="1" t="s">
        <v>53</v>
      </c>
      <c r="I918" s="1" t="s">
        <v>84</v>
      </c>
      <c r="J918" s="1" t="s">
        <v>130</v>
      </c>
      <c r="K918" s="1" t="s">
        <v>18626</v>
      </c>
      <c r="L918" s="1"/>
      <c r="M918" s="20">
        <f t="shared" si="14"/>
        <v>1</v>
      </c>
    </row>
    <row r="919" spans="1:13" ht="20.100000000000001" customHeight="1" x14ac:dyDescent="0.15">
      <c r="A919" s="1" t="s">
        <v>18464</v>
      </c>
      <c r="B919" s="1" t="s">
        <v>18600</v>
      </c>
      <c r="C919" s="1" t="s">
        <v>18627</v>
      </c>
      <c r="D919" s="1" t="s">
        <v>78</v>
      </c>
      <c r="E919" s="1" t="s">
        <v>51</v>
      </c>
      <c r="F919" s="1" t="s">
        <v>51</v>
      </c>
      <c r="G919" s="1" t="s">
        <v>52</v>
      </c>
      <c r="H919" s="1" t="s">
        <v>53</v>
      </c>
      <c r="I919" s="1" t="s">
        <v>84</v>
      </c>
      <c r="J919" s="1" t="s">
        <v>130</v>
      </c>
      <c r="K919" s="1" t="s">
        <v>18628</v>
      </c>
      <c r="L919" s="1"/>
      <c r="M919" s="20">
        <f t="shared" si="14"/>
        <v>1</v>
      </c>
    </row>
    <row r="920" spans="1:13" ht="20.100000000000001" customHeight="1" x14ac:dyDescent="0.15">
      <c r="A920" s="1" t="s">
        <v>18464</v>
      </c>
      <c r="B920" s="1" t="s">
        <v>18600</v>
      </c>
      <c r="C920" s="1" t="s">
        <v>18629</v>
      </c>
      <c r="D920" s="1" t="s">
        <v>78</v>
      </c>
      <c r="E920" s="1" t="s">
        <v>51</v>
      </c>
      <c r="F920" s="1" t="s">
        <v>51</v>
      </c>
      <c r="G920" s="1" t="s">
        <v>52</v>
      </c>
      <c r="H920" s="1" t="s">
        <v>53</v>
      </c>
      <c r="I920" s="1" t="s">
        <v>84</v>
      </c>
      <c r="J920" s="1" t="s">
        <v>130</v>
      </c>
      <c r="K920" s="1" t="s">
        <v>18630</v>
      </c>
      <c r="L920" s="1"/>
      <c r="M920" s="20">
        <f t="shared" si="14"/>
        <v>1</v>
      </c>
    </row>
    <row r="921" spans="1:13" ht="20.100000000000001" customHeight="1" x14ac:dyDescent="0.15">
      <c r="A921" s="1" t="s">
        <v>18464</v>
      </c>
      <c r="B921" s="1" t="s">
        <v>18600</v>
      </c>
      <c r="C921" s="1" t="s">
        <v>18631</v>
      </c>
      <c r="D921" s="1" t="s">
        <v>78</v>
      </c>
      <c r="E921" s="1" t="s">
        <v>51</v>
      </c>
      <c r="F921" s="1" t="s">
        <v>51</v>
      </c>
      <c r="G921" s="1" t="s">
        <v>52</v>
      </c>
      <c r="H921" s="1" t="s">
        <v>53</v>
      </c>
      <c r="I921" s="1" t="s">
        <v>84</v>
      </c>
      <c r="J921" s="1" t="s">
        <v>130</v>
      </c>
      <c r="K921" s="1" t="s">
        <v>18632</v>
      </c>
      <c r="L921" s="1"/>
      <c r="M921" s="20">
        <f t="shared" si="14"/>
        <v>1</v>
      </c>
    </row>
    <row r="922" spans="1:13" ht="20.100000000000001" customHeight="1" x14ac:dyDescent="0.15">
      <c r="A922" s="1" t="s">
        <v>18464</v>
      </c>
      <c r="B922" s="1" t="s">
        <v>18633</v>
      </c>
      <c r="C922" s="1" t="s">
        <v>18634</v>
      </c>
      <c r="D922" s="1" t="s">
        <v>50</v>
      </c>
      <c r="E922" s="1" t="s">
        <v>51</v>
      </c>
      <c r="F922" s="1" t="s">
        <v>51</v>
      </c>
      <c r="G922" s="1" t="s">
        <v>52</v>
      </c>
      <c r="H922" s="1" t="s">
        <v>53</v>
      </c>
      <c r="I922" s="1" t="s">
        <v>84</v>
      </c>
      <c r="J922" s="1" t="s">
        <v>130</v>
      </c>
      <c r="K922" s="1" t="s">
        <v>18635</v>
      </c>
      <c r="L922" s="1"/>
      <c r="M922" s="20">
        <f t="shared" si="14"/>
        <v>1</v>
      </c>
    </row>
    <row r="923" spans="1:13" ht="20.100000000000001" customHeight="1" x14ac:dyDescent="0.15">
      <c r="A923" s="1" t="s">
        <v>18464</v>
      </c>
      <c r="B923" s="1" t="s">
        <v>18633</v>
      </c>
      <c r="C923" s="1" t="s">
        <v>18636</v>
      </c>
      <c r="D923" s="1" t="s">
        <v>78</v>
      </c>
      <c r="E923" s="1" t="s">
        <v>51</v>
      </c>
      <c r="F923" s="1" t="s">
        <v>81</v>
      </c>
      <c r="G923" s="1" t="s">
        <v>82</v>
      </c>
      <c r="H923" s="1" t="s">
        <v>212</v>
      </c>
      <c r="I923" s="1" t="s">
        <v>84</v>
      </c>
      <c r="J923" s="1" t="s">
        <v>7858</v>
      </c>
      <c r="K923" s="1" t="s">
        <v>18637</v>
      </c>
      <c r="L923" s="1"/>
      <c r="M923" s="20">
        <f t="shared" si="14"/>
        <v>0</v>
      </c>
    </row>
    <row r="924" spans="1:13" ht="20.100000000000001" customHeight="1" x14ac:dyDescent="0.15">
      <c r="A924" s="1" t="s">
        <v>18464</v>
      </c>
      <c r="B924" s="1" t="s">
        <v>18633</v>
      </c>
      <c r="C924" s="1" t="s">
        <v>18638</v>
      </c>
      <c r="D924" s="1" t="s">
        <v>78</v>
      </c>
      <c r="E924" s="1" t="s">
        <v>51</v>
      </c>
      <c r="F924" s="1" t="s">
        <v>81</v>
      </c>
      <c r="G924" s="1" t="s">
        <v>82</v>
      </c>
      <c r="H924" s="1" t="s">
        <v>1151</v>
      </c>
      <c r="I924" s="1" t="s">
        <v>84</v>
      </c>
      <c r="J924" s="1" t="s">
        <v>7809</v>
      </c>
      <c r="K924" s="1" t="s">
        <v>18639</v>
      </c>
      <c r="L924" s="1"/>
      <c r="M924" s="20">
        <f t="shared" si="14"/>
        <v>0</v>
      </c>
    </row>
    <row r="925" spans="1:13" ht="20.100000000000001" customHeight="1" x14ac:dyDescent="0.15">
      <c r="A925" s="1" t="s">
        <v>18464</v>
      </c>
      <c r="B925" s="1" t="s">
        <v>18633</v>
      </c>
      <c r="C925" s="1" t="s">
        <v>18640</v>
      </c>
      <c r="D925" s="1" t="s">
        <v>78</v>
      </c>
      <c r="E925" s="1" t="s">
        <v>51</v>
      </c>
      <c r="F925" s="1" t="s">
        <v>81</v>
      </c>
      <c r="G925" s="1" t="s">
        <v>82</v>
      </c>
      <c r="H925" s="1" t="s">
        <v>1151</v>
      </c>
      <c r="I925" s="1" t="s">
        <v>84</v>
      </c>
      <c r="J925" s="1" t="s">
        <v>7809</v>
      </c>
      <c r="K925" s="1" t="s">
        <v>18641</v>
      </c>
      <c r="L925" s="1"/>
      <c r="M925" s="20">
        <f t="shared" si="14"/>
        <v>0</v>
      </c>
    </row>
    <row r="926" spans="1:13" ht="20.100000000000001" customHeight="1" x14ac:dyDescent="0.15">
      <c r="A926" s="1" t="s">
        <v>18464</v>
      </c>
      <c r="B926" s="1" t="s">
        <v>18633</v>
      </c>
      <c r="C926" s="1" t="s">
        <v>18642</v>
      </c>
      <c r="D926" s="1" t="s">
        <v>78</v>
      </c>
      <c r="E926" s="1" t="s">
        <v>51</v>
      </c>
      <c r="F926" s="1" t="s">
        <v>51</v>
      </c>
      <c r="G926" s="1" t="s">
        <v>52</v>
      </c>
      <c r="H926" s="1" t="s">
        <v>53</v>
      </c>
      <c r="I926" s="1" t="s">
        <v>84</v>
      </c>
      <c r="J926" s="1" t="s">
        <v>130</v>
      </c>
      <c r="K926" s="1" t="s">
        <v>18643</v>
      </c>
      <c r="L926" s="1"/>
      <c r="M926" s="20">
        <f t="shared" si="14"/>
        <v>1</v>
      </c>
    </row>
    <row r="927" spans="1:13" ht="20.100000000000001" customHeight="1" x14ac:dyDescent="0.15">
      <c r="A927" s="1" t="s">
        <v>18464</v>
      </c>
      <c r="B927" s="1" t="s">
        <v>18633</v>
      </c>
      <c r="C927" s="1" t="s">
        <v>18644</v>
      </c>
      <c r="D927" s="1" t="s">
        <v>78</v>
      </c>
      <c r="E927" s="1" t="s">
        <v>51</v>
      </c>
      <c r="F927" s="1" t="s">
        <v>81</v>
      </c>
      <c r="G927" s="1" t="s">
        <v>82</v>
      </c>
      <c r="H927" s="1" t="s">
        <v>1151</v>
      </c>
      <c r="I927" s="1" t="s">
        <v>84</v>
      </c>
      <c r="J927" s="1" t="s">
        <v>7809</v>
      </c>
      <c r="K927" s="1" t="s">
        <v>18645</v>
      </c>
      <c r="L927" s="1"/>
      <c r="M927" s="20">
        <f t="shared" si="14"/>
        <v>0</v>
      </c>
    </row>
    <row r="928" spans="1:13" ht="20.100000000000001" customHeight="1" x14ac:dyDescent="0.15">
      <c r="A928" s="1" t="s">
        <v>18464</v>
      </c>
      <c r="B928" s="1" t="s">
        <v>18633</v>
      </c>
      <c r="C928" s="1" t="s">
        <v>18646</v>
      </c>
      <c r="D928" s="1" t="s">
        <v>78</v>
      </c>
      <c r="E928" s="1" t="s">
        <v>51</v>
      </c>
      <c r="F928" s="1" t="s">
        <v>51</v>
      </c>
      <c r="G928" s="1" t="s">
        <v>52</v>
      </c>
      <c r="H928" s="1" t="s">
        <v>53</v>
      </c>
      <c r="I928" s="1" t="s">
        <v>84</v>
      </c>
      <c r="J928" s="1" t="s">
        <v>130</v>
      </c>
      <c r="K928" s="1" t="s">
        <v>18647</v>
      </c>
      <c r="L928" s="1"/>
      <c r="M928" s="20">
        <f t="shared" si="14"/>
        <v>1</v>
      </c>
    </row>
    <row r="929" spans="1:13" ht="20.100000000000001" customHeight="1" x14ac:dyDescent="0.15">
      <c r="A929" s="1" t="s">
        <v>18464</v>
      </c>
      <c r="B929" s="1" t="s">
        <v>18648</v>
      </c>
      <c r="C929" s="1" t="s">
        <v>18649</v>
      </c>
      <c r="D929" s="1" t="s">
        <v>50</v>
      </c>
      <c r="E929" s="1" t="s">
        <v>51</v>
      </c>
      <c r="F929" s="1" t="s">
        <v>51</v>
      </c>
      <c r="G929" s="1" t="s">
        <v>52</v>
      </c>
      <c r="H929" s="1" t="s">
        <v>121</v>
      </c>
      <c r="I929" s="1" t="s">
        <v>84</v>
      </c>
      <c r="J929" s="1" t="s">
        <v>122</v>
      </c>
      <c r="K929" s="1" t="s">
        <v>18650</v>
      </c>
      <c r="L929" s="1"/>
      <c r="M929" s="20">
        <f t="shared" si="14"/>
        <v>1</v>
      </c>
    </row>
    <row r="930" spans="1:13" ht="20.100000000000001" customHeight="1" x14ac:dyDescent="0.15">
      <c r="A930" s="1" t="s">
        <v>18464</v>
      </c>
      <c r="B930" s="1" t="s">
        <v>18648</v>
      </c>
      <c r="C930" s="1" t="s">
        <v>18651</v>
      </c>
      <c r="D930" s="1" t="s">
        <v>78</v>
      </c>
      <c r="E930" s="1" t="s">
        <v>51</v>
      </c>
      <c r="F930" s="1" t="s">
        <v>51</v>
      </c>
      <c r="G930" s="1" t="s">
        <v>52</v>
      </c>
      <c r="H930" s="1" t="s">
        <v>121</v>
      </c>
      <c r="I930" s="1" t="s">
        <v>84</v>
      </c>
      <c r="J930" s="1" t="s">
        <v>122</v>
      </c>
      <c r="K930" s="1" t="s">
        <v>18652</v>
      </c>
      <c r="L930" s="1"/>
      <c r="M930" s="20">
        <f t="shared" si="14"/>
        <v>1</v>
      </c>
    </row>
    <row r="931" spans="1:13" ht="20.100000000000001" customHeight="1" x14ac:dyDescent="0.15">
      <c r="A931" s="1" t="s">
        <v>18464</v>
      </c>
      <c r="B931" s="1" t="s">
        <v>18648</v>
      </c>
      <c r="C931" s="1" t="s">
        <v>18653</v>
      </c>
      <c r="D931" s="1" t="s">
        <v>78</v>
      </c>
      <c r="E931" s="1" t="s">
        <v>51</v>
      </c>
      <c r="F931" s="1" t="s">
        <v>51</v>
      </c>
      <c r="G931" s="1" t="s">
        <v>52</v>
      </c>
      <c r="H931" s="1" t="s">
        <v>121</v>
      </c>
      <c r="I931" s="1" t="s">
        <v>84</v>
      </c>
      <c r="J931" s="1" t="s">
        <v>122</v>
      </c>
      <c r="K931" s="1" t="s">
        <v>18654</v>
      </c>
      <c r="L931" s="1"/>
      <c r="M931" s="20">
        <f t="shared" si="14"/>
        <v>1</v>
      </c>
    </row>
    <row r="932" spans="1:13" ht="20.100000000000001" customHeight="1" x14ac:dyDescent="0.15">
      <c r="A932" s="1" t="s">
        <v>18464</v>
      </c>
      <c r="B932" s="1" t="s">
        <v>18655</v>
      </c>
      <c r="C932" s="1" t="s">
        <v>18656</v>
      </c>
      <c r="D932" s="1" t="s">
        <v>78</v>
      </c>
      <c r="E932" s="1" t="s">
        <v>51</v>
      </c>
      <c r="F932" s="1" t="s">
        <v>51</v>
      </c>
      <c r="G932" s="1" t="s">
        <v>52</v>
      </c>
      <c r="H932" s="1" t="s">
        <v>53</v>
      </c>
      <c r="I932" s="1" t="s">
        <v>84</v>
      </c>
      <c r="J932" s="1" t="s">
        <v>130</v>
      </c>
      <c r="K932" s="1" t="s">
        <v>18657</v>
      </c>
      <c r="L932" s="1"/>
      <c r="M932" s="20">
        <f t="shared" si="14"/>
        <v>1</v>
      </c>
    </row>
    <row r="933" spans="1:13" ht="20.100000000000001" customHeight="1" x14ac:dyDescent="0.15">
      <c r="A933" s="1" t="s">
        <v>18464</v>
      </c>
      <c r="B933" s="1" t="s">
        <v>18655</v>
      </c>
      <c r="C933" s="1" t="s">
        <v>18658</v>
      </c>
      <c r="D933" s="1" t="s">
        <v>78</v>
      </c>
      <c r="E933" s="1" t="s">
        <v>51</v>
      </c>
      <c r="F933" s="1" t="s">
        <v>51</v>
      </c>
      <c r="G933" s="1" t="s">
        <v>52</v>
      </c>
      <c r="H933" s="1" t="s">
        <v>53</v>
      </c>
      <c r="I933" s="1" t="s">
        <v>84</v>
      </c>
      <c r="J933" s="1" t="s">
        <v>130</v>
      </c>
      <c r="K933" s="1" t="s">
        <v>18659</v>
      </c>
      <c r="L933" s="1"/>
      <c r="M933" s="20">
        <f t="shared" si="14"/>
        <v>1</v>
      </c>
    </row>
    <row r="934" spans="1:13" ht="20.100000000000001" customHeight="1" x14ac:dyDescent="0.15">
      <c r="A934" s="1" t="s">
        <v>18464</v>
      </c>
      <c r="B934" s="1" t="s">
        <v>18655</v>
      </c>
      <c r="C934" s="1" t="s">
        <v>18660</v>
      </c>
      <c r="D934" s="1" t="s">
        <v>78</v>
      </c>
      <c r="E934" s="1" t="s">
        <v>51</v>
      </c>
      <c r="F934" s="1" t="s">
        <v>51</v>
      </c>
      <c r="G934" s="1" t="s">
        <v>52</v>
      </c>
      <c r="H934" s="1" t="s">
        <v>53</v>
      </c>
      <c r="I934" s="1" t="s">
        <v>84</v>
      </c>
      <c r="J934" s="1" t="s">
        <v>130</v>
      </c>
      <c r="K934" s="1" t="s">
        <v>18661</v>
      </c>
      <c r="L934" s="1"/>
      <c r="M934" s="20">
        <f t="shared" si="14"/>
        <v>1</v>
      </c>
    </row>
    <row r="935" spans="1:13" ht="20.100000000000001" customHeight="1" x14ac:dyDescent="0.15">
      <c r="A935" s="1" t="s">
        <v>18464</v>
      </c>
      <c r="B935" s="1" t="s">
        <v>18655</v>
      </c>
      <c r="C935" s="1" t="s">
        <v>18662</v>
      </c>
      <c r="D935" s="1" t="s">
        <v>78</v>
      </c>
      <c r="E935" s="1" t="s">
        <v>51</v>
      </c>
      <c r="F935" s="1" t="s">
        <v>51</v>
      </c>
      <c r="G935" s="1" t="s">
        <v>52</v>
      </c>
      <c r="H935" s="1" t="s">
        <v>53</v>
      </c>
      <c r="I935" s="1" t="s">
        <v>84</v>
      </c>
      <c r="J935" s="1" t="s">
        <v>130</v>
      </c>
      <c r="K935" s="1" t="s">
        <v>18663</v>
      </c>
      <c r="L935" s="1"/>
      <c r="M935" s="20">
        <f t="shared" si="14"/>
        <v>1</v>
      </c>
    </row>
    <row r="936" spans="1:13" ht="20.100000000000001" customHeight="1" x14ac:dyDescent="0.15">
      <c r="A936" s="1" t="s">
        <v>18464</v>
      </c>
      <c r="B936" s="1" t="s">
        <v>18664</v>
      </c>
      <c r="C936" s="1" t="s">
        <v>18665</v>
      </c>
      <c r="D936" s="1" t="s">
        <v>78</v>
      </c>
      <c r="E936" s="1" t="s">
        <v>51</v>
      </c>
      <c r="F936" s="1" t="s">
        <v>51</v>
      </c>
      <c r="G936" s="1" t="s">
        <v>52</v>
      </c>
      <c r="H936" s="1" t="s">
        <v>53</v>
      </c>
      <c r="I936" s="1" t="s">
        <v>84</v>
      </c>
      <c r="J936" s="1" t="s">
        <v>130</v>
      </c>
      <c r="K936" s="1" t="s">
        <v>18666</v>
      </c>
      <c r="L936" s="1"/>
      <c r="M936" s="20">
        <f t="shared" si="14"/>
        <v>1</v>
      </c>
    </row>
    <row r="937" spans="1:13" ht="20.100000000000001" customHeight="1" x14ac:dyDescent="0.15">
      <c r="A937" s="1" t="s">
        <v>18464</v>
      </c>
      <c r="B937" s="1" t="s">
        <v>18664</v>
      </c>
      <c r="C937" s="1" t="s">
        <v>18667</v>
      </c>
      <c r="D937" s="1" t="s">
        <v>78</v>
      </c>
      <c r="E937" s="1" t="s">
        <v>51</v>
      </c>
      <c r="F937" s="1" t="s">
        <v>51</v>
      </c>
      <c r="G937" s="1" t="s">
        <v>52</v>
      </c>
      <c r="H937" s="1" t="s">
        <v>53</v>
      </c>
      <c r="I937" s="1" t="s">
        <v>84</v>
      </c>
      <c r="J937" s="1" t="s">
        <v>130</v>
      </c>
      <c r="K937" s="1" t="s">
        <v>18668</v>
      </c>
      <c r="L937" s="1"/>
      <c r="M937" s="20">
        <f t="shared" si="14"/>
        <v>1</v>
      </c>
    </row>
    <row r="938" spans="1:13" ht="20.100000000000001" customHeight="1" x14ac:dyDescent="0.15">
      <c r="A938" s="1" t="s">
        <v>18464</v>
      </c>
      <c r="B938" s="1" t="s">
        <v>18664</v>
      </c>
      <c r="C938" s="1" t="s">
        <v>18669</v>
      </c>
      <c r="D938" s="1" t="s">
        <v>78</v>
      </c>
      <c r="E938" s="1" t="s">
        <v>51</v>
      </c>
      <c r="F938" s="1" t="s">
        <v>81</v>
      </c>
      <c r="G938" s="1" t="s">
        <v>82</v>
      </c>
      <c r="H938" s="1" t="s">
        <v>1151</v>
      </c>
      <c r="I938" s="1" t="s">
        <v>84</v>
      </c>
      <c r="J938" s="1" t="s">
        <v>7809</v>
      </c>
      <c r="K938" s="1" t="s">
        <v>18670</v>
      </c>
      <c r="L938" s="1"/>
      <c r="M938" s="20">
        <f t="shared" si="14"/>
        <v>0</v>
      </c>
    </row>
    <row r="939" spans="1:13" ht="20.100000000000001" customHeight="1" x14ac:dyDescent="0.15">
      <c r="A939" s="1" t="s">
        <v>18464</v>
      </c>
      <c r="B939" s="1" t="s">
        <v>18664</v>
      </c>
      <c r="C939" s="1" t="s">
        <v>18671</v>
      </c>
      <c r="D939" s="1" t="s">
        <v>78</v>
      </c>
      <c r="E939" s="1" t="s">
        <v>51</v>
      </c>
      <c r="F939" s="1" t="s">
        <v>51</v>
      </c>
      <c r="G939" s="1" t="s">
        <v>52</v>
      </c>
      <c r="H939" s="1" t="s">
        <v>53</v>
      </c>
      <c r="I939" s="1" t="s">
        <v>84</v>
      </c>
      <c r="J939" s="1" t="s">
        <v>130</v>
      </c>
      <c r="K939" s="1" t="s">
        <v>18672</v>
      </c>
      <c r="L939" s="1"/>
      <c r="M939" s="20">
        <f t="shared" si="14"/>
        <v>1</v>
      </c>
    </row>
    <row r="940" spans="1:13" ht="20.100000000000001" customHeight="1" x14ac:dyDescent="0.15">
      <c r="A940" s="1" t="s">
        <v>18464</v>
      </c>
      <c r="B940" s="1" t="s">
        <v>5846</v>
      </c>
      <c r="C940" s="1" t="s">
        <v>18673</v>
      </c>
      <c r="D940" s="1" t="s">
        <v>78</v>
      </c>
      <c r="E940" s="1" t="s">
        <v>51</v>
      </c>
      <c r="F940" s="1" t="s">
        <v>51</v>
      </c>
      <c r="G940" s="1" t="s">
        <v>52</v>
      </c>
      <c r="H940" s="1" t="s">
        <v>121</v>
      </c>
      <c r="I940" s="1" t="s">
        <v>84</v>
      </c>
      <c r="J940" s="1" t="s">
        <v>122</v>
      </c>
      <c r="K940" s="1" t="s">
        <v>18674</v>
      </c>
      <c r="L940" s="1"/>
      <c r="M940" s="20">
        <f t="shared" si="14"/>
        <v>1</v>
      </c>
    </row>
    <row r="941" spans="1:13" ht="20.100000000000001" customHeight="1" x14ac:dyDescent="0.15">
      <c r="A941" s="1" t="s">
        <v>18464</v>
      </c>
      <c r="B941" s="1" t="s">
        <v>5846</v>
      </c>
      <c r="C941" s="1" t="s">
        <v>18675</v>
      </c>
      <c r="D941" s="1" t="s">
        <v>78</v>
      </c>
      <c r="E941" s="1" t="s">
        <v>51</v>
      </c>
      <c r="F941" s="1" t="s">
        <v>51</v>
      </c>
      <c r="G941" s="1" t="s">
        <v>52</v>
      </c>
      <c r="H941" s="1" t="s">
        <v>121</v>
      </c>
      <c r="I941" s="1" t="s">
        <v>84</v>
      </c>
      <c r="J941" s="1" t="s">
        <v>122</v>
      </c>
      <c r="K941" s="1" t="s">
        <v>18676</v>
      </c>
      <c r="L941" s="1"/>
      <c r="M941" s="20">
        <f t="shared" si="14"/>
        <v>1</v>
      </c>
    </row>
    <row r="942" spans="1:13" ht="20.100000000000001" customHeight="1" x14ac:dyDescent="0.15">
      <c r="A942" s="1" t="s">
        <v>18464</v>
      </c>
      <c r="B942" s="1" t="s">
        <v>5846</v>
      </c>
      <c r="C942" s="1" t="s">
        <v>18677</v>
      </c>
      <c r="D942" s="1" t="s">
        <v>78</v>
      </c>
      <c r="E942" s="1" t="s">
        <v>51</v>
      </c>
      <c r="F942" s="1" t="s">
        <v>51</v>
      </c>
      <c r="G942" s="1" t="s">
        <v>52</v>
      </c>
      <c r="H942" s="1" t="s">
        <v>121</v>
      </c>
      <c r="I942" s="1" t="s">
        <v>84</v>
      </c>
      <c r="J942" s="1" t="s">
        <v>122</v>
      </c>
      <c r="K942" s="1" t="s">
        <v>18678</v>
      </c>
      <c r="L942" s="1"/>
      <c r="M942" s="20">
        <f t="shared" si="14"/>
        <v>1</v>
      </c>
    </row>
    <row r="943" spans="1:13" ht="20.100000000000001" customHeight="1" x14ac:dyDescent="0.15">
      <c r="A943" s="1" t="s">
        <v>18464</v>
      </c>
      <c r="B943" s="1" t="s">
        <v>18679</v>
      </c>
      <c r="C943" s="1" t="s">
        <v>18680</v>
      </c>
      <c r="D943" s="1" t="s">
        <v>50</v>
      </c>
      <c r="E943" s="1" t="s">
        <v>51</v>
      </c>
      <c r="F943" s="1" t="s">
        <v>51</v>
      </c>
      <c r="G943" s="1" t="s">
        <v>52</v>
      </c>
      <c r="H943" s="1" t="s">
        <v>53</v>
      </c>
      <c r="I943" s="1" t="s">
        <v>84</v>
      </c>
      <c r="J943" s="1" t="s">
        <v>130</v>
      </c>
      <c r="K943" s="1" t="s">
        <v>18681</v>
      </c>
      <c r="L943" s="1"/>
      <c r="M943" s="20">
        <f t="shared" si="14"/>
        <v>1</v>
      </c>
    </row>
    <row r="944" spans="1:13" ht="20.100000000000001" customHeight="1" x14ac:dyDescent="0.15">
      <c r="A944" s="1" t="s">
        <v>18464</v>
      </c>
      <c r="B944" s="1" t="s">
        <v>18679</v>
      </c>
      <c r="C944" s="1" t="s">
        <v>18682</v>
      </c>
      <c r="D944" s="1" t="s">
        <v>50</v>
      </c>
      <c r="E944" s="1" t="s">
        <v>51</v>
      </c>
      <c r="F944" s="1" t="s">
        <v>51</v>
      </c>
      <c r="G944" s="1" t="s">
        <v>52</v>
      </c>
      <c r="H944" s="1" t="s">
        <v>53</v>
      </c>
      <c r="I944" s="1" t="s">
        <v>84</v>
      </c>
      <c r="J944" s="1" t="s">
        <v>130</v>
      </c>
      <c r="K944" s="1" t="s">
        <v>18683</v>
      </c>
      <c r="L944" s="1"/>
      <c r="M944" s="20">
        <f t="shared" si="14"/>
        <v>1</v>
      </c>
    </row>
    <row r="945" spans="1:13" ht="20.100000000000001" customHeight="1" x14ac:dyDescent="0.15">
      <c r="A945" s="1" t="s">
        <v>18464</v>
      </c>
      <c r="B945" s="1" t="s">
        <v>18679</v>
      </c>
      <c r="C945" s="1" t="s">
        <v>18684</v>
      </c>
      <c r="D945" s="1" t="s">
        <v>50</v>
      </c>
      <c r="E945" s="1" t="s">
        <v>51</v>
      </c>
      <c r="F945" s="1" t="s">
        <v>51</v>
      </c>
      <c r="G945" s="1" t="s">
        <v>52</v>
      </c>
      <c r="H945" s="1" t="s">
        <v>53</v>
      </c>
      <c r="I945" s="1" t="s">
        <v>84</v>
      </c>
      <c r="J945" s="1" t="s">
        <v>130</v>
      </c>
      <c r="K945" s="1" t="s">
        <v>18685</v>
      </c>
      <c r="L945" s="1"/>
      <c r="M945" s="20">
        <f t="shared" si="14"/>
        <v>1</v>
      </c>
    </row>
    <row r="946" spans="1:13" ht="20.100000000000001" customHeight="1" x14ac:dyDescent="0.15">
      <c r="A946" s="1" t="s">
        <v>18464</v>
      </c>
      <c r="B946" s="1" t="s">
        <v>18679</v>
      </c>
      <c r="C946" s="1" t="s">
        <v>18686</v>
      </c>
      <c r="D946" s="1" t="s">
        <v>50</v>
      </c>
      <c r="E946" s="1" t="s">
        <v>51</v>
      </c>
      <c r="F946" s="1" t="s">
        <v>51</v>
      </c>
      <c r="G946" s="1" t="s">
        <v>52</v>
      </c>
      <c r="H946" s="1" t="s">
        <v>53</v>
      </c>
      <c r="I946" s="1" t="s">
        <v>84</v>
      </c>
      <c r="J946" s="1" t="s">
        <v>130</v>
      </c>
      <c r="K946" s="1" t="s">
        <v>18687</v>
      </c>
      <c r="L946" s="1"/>
      <c r="M946" s="20">
        <f t="shared" si="14"/>
        <v>1</v>
      </c>
    </row>
    <row r="947" spans="1:13" ht="20.100000000000001" customHeight="1" x14ac:dyDescent="0.15">
      <c r="A947" s="1" t="s">
        <v>18464</v>
      </c>
      <c r="B947" s="1" t="s">
        <v>18679</v>
      </c>
      <c r="C947" s="1" t="s">
        <v>18688</v>
      </c>
      <c r="D947" s="1" t="s">
        <v>50</v>
      </c>
      <c r="E947" s="1" t="s">
        <v>51</v>
      </c>
      <c r="F947" s="1" t="s">
        <v>51</v>
      </c>
      <c r="G947" s="1" t="s">
        <v>52</v>
      </c>
      <c r="H947" s="1" t="s">
        <v>53</v>
      </c>
      <c r="I947" s="1" t="s">
        <v>84</v>
      </c>
      <c r="J947" s="1" t="s">
        <v>130</v>
      </c>
      <c r="K947" s="1" t="s">
        <v>18689</v>
      </c>
      <c r="L947" s="1"/>
      <c r="M947" s="20">
        <f t="shared" si="14"/>
        <v>1</v>
      </c>
    </row>
    <row r="948" spans="1:13" ht="20.100000000000001" customHeight="1" x14ac:dyDescent="0.15">
      <c r="A948" s="1" t="s">
        <v>18464</v>
      </c>
      <c r="B948" s="1" t="s">
        <v>18679</v>
      </c>
      <c r="C948" s="1" t="s">
        <v>18690</v>
      </c>
      <c r="D948" s="1" t="s">
        <v>50</v>
      </c>
      <c r="E948" s="1" t="s">
        <v>51</v>
      </c>
      <c r="F948" s="1" t="s">
        <v>51</v>
      </c>
      <c r="G948" s="1" t="s">
        <v>52</v>
      </c>
      <c r="H948" s="1" t="s">
        <v>53</v>
      </c>
      <c r="I948" s="1" t="s">
        <v>84</v>
      </c>
      <c r="J948" s="1" t="s">
        <v>130</v>
      </c>
      <c r="K948" s="1" t="s">
        <v>18691</v>
      </c>
      <c r="L948" s="1"/>
      <c r="M948" s="20">
        <f t="shared" si="14"/>
        <v>1</v>
      </c>
    </row>
    <row r="949" spans="1:13" ht="20.100000000000001" customHeight="1" x14ac:dyDescent="0.15">
      <c r="A949" s="1" t="s">
        <v>18464</v>
      </c>
      <c r="B949" s="1" t="s">
        <v>18679</v>
      </c>
      <c r="C949" s="1" t="s">
        <v>18692</v>
      </c>
      <c r="D949" s="1" t="s">
        <v>78</v>
      </c>
      <c r="E949" s="1" t="s">
        <v>51</v>
      </c>
      <c r="F949" s="1" t="s">
        <v>51</v>
      </c>
      <c r="G949" s="1" t="s">
        <v>52</v>
      </c>
      <c r="H949" s="1" t="s">
        <v>53</v>
      </c>
      <c r="I949" s="1" t="s">
        <v>84</v>
      </c>
      <c r="J949" s="1" t="s">
        <v>130</v>
      </c>
      <c r="K949" s="1" t="s">
        <v>18693</v>
      </c>
      <c r="L949" s="1"/>
      <c r="M949" s="20">
        <f t="shared" si="14"/>
        <v>1</v>
      </c>
    </row>
    <row r="950" spans="1:13" ht="20.100000000000001" customHeight="1" x14ac:dyDescent="0.15">
      <c r="A950" s="1" t="s">
        <v>18464</v>
      </c>
      <c r="B950" s="1" t="s">
        <v>18679</v>
      </c>
      <c r="C950" s="1" t="s">
        <v>18694</v>
      </c>
      <c r="D950" s="1" t="s">
        <v>78</v>
      </c>
      <c r="E950" s="1" t="s">
        <v>51</v>
      </c>
      <c r="F950" s="1" t="s">
        <v>51</v>
      </c>
      <c r="G950" s="1" t="s">
        <v>52</v>
      </c>
      <c r="H950" s="1" t="s">
        <v>53</v>
      </c>
      <c r="I950" s="1" t="s">
        <v>84</v>
      </c>
      <c r="J950" s="1" t="s">
        <v>130</v>
      </c>
      <c r="K950" s="1" t="s">
        <v>18695</v>
      </c>
      <c r="L950" s="1"/>
      <c r="M950" s="20">
        <f t="shared" si="14"/>
        <v>1</v>
      </c>
    </row>
    <row r="951" spans="1:13" ht="20.100000000000001" customHeight="1" x14ac:dyDescent="0.15">
      <c r="A951" s="1" t="s">
        <v>18464</v>
      </c>
      <c r="B951" s="1" t="s">
        <v>18679</v>
      </c>
      <c r="C951" s="1" t="s">
        <v>18696</v>
      </c>
      <c r="D951" s="1" t="s">
        <v>78</v>
      </c>
      <c r="E951" s="1" t="s">
        <v>51</v>
      </c>
      <c r="F951" s="1" t="s">
        <v>51</v>
      </c>
      <c r="G951" s="1" t="s">
        <v>52</v>
      </c>
      <c r="H951" s="1" t="s">
        <v>53</v>
      </c>
      <c r="I951" s="1" t="s">
        <v>84</v>
      </c>
      <c r="J951" s="1" t="s">
        <v>130</v>
      </c>
      <c r="K951" s="1" t="s">
        <v>18697</v>
      </c>
      <c r="L951" s="1"/>
      <c r="M951" s="20">
        <f t="shared" si="14"/>
        <v>1</v>
      </c>
    </row>
    <row r="952" spans="1:13" ht="20.100000000000001" customHeight="1" x14ac:dyDescent="0.15">
      <c r="A952" s="1" t="s">
        <v>18464</v>
      </c>
      <c r="B952" s="1" t="s">
        <v>18679</v>
      </c>
      <c r="C952" s="1" t="s">
        <v>18698</v>
      </c>
      <c r="D952" s="1" t="s">
        <v>78</v>
      </c>
      <c r="E952" s="1" t="s">
        <v>51</v>
      </c>
      <c r="F952" s="1" t="s">
        <v>51</v>
      </c>
      <c r="G952" s="1" t="s">
        <v>52</v>
      </c>
      <c r="H952" s="1" t="s">
        <v>53</v>
      </c>
      <c r="I952" s="1" t="s">
        <v>84</v>
      </c>
      <c r="J952" s="1" t="s">
        <v>130</v>
      </c>
      <c r="K952" s="1" t="s">
        <v>18699</v>
      </c>
      <c r="L952" s="1"/>
      <c r="M952" s="20">
        <f t="shared" si="14"/>
        <v>1</v>
      </c>
    </row>
    <row r="953" spans="1:13" ht="20.100000000000001" customHeight="1" x14ac:dyDescent="0.15">
      <c r="A953" s="1" t="s">
        <v>18464</v>
      </c>
      <c r="B953" s="1" t="s">
        <v>18679</v>
      </c>
      <c r="C953" s="1" t="s">
        <v>18700</v>
      </c>
      <c r="D953" s="1" t="s">
        <v>78</v>
      </c>
      <c r="E953" s="1" t="s">
        <v>51</v>
      </c>
      <c r="F953" s="1" t="s">
        <v>26831</v>
      </c>
      <c r="G953" s="1" t="s">
        <v>82</v>
      </c>
      <c r="H953" s="1" t="s">
        <v>180</v>
      </c>
      <c r="I953" s="1" t="s">
        <v>84</v>
      </c>
      <c r="J953" s="1" t="s">
        <v>7191</v>
      </c>
      <c r="K953" s="1" t="s">
        <v>18701</v>
      </c>
      <c r="L953" s="1"/>
      <c r="M953" s="20">
        <f t="shared" si="14"/>
        <v>0</v>
      </c>
    </row>
    <row r="954" spans="1:13" ht="20.100000000000001" customHeight="1" x14ac:dyDescent="0.15">
      <c r="A954" s="1" t="s">
        <v>18464</v>
      </c>
      <c r="B954" s="1" t="s">
        <v>18679</v>
      </c>
      <c r="C954" s="1" t="s">
        <v>18702</v>
      </c>
      <c r="D954" s="1" t="s">
        <v>78</v>
      </c>
      <c r="E954" s="1" t="s">
        <v>51</v>
      </c>
      <c r="F954" s="1" t="s">
        <v>51</v>
      </c>
      <c r="G954" s="1" t="s">
        <v>52</v>
      </c>
      <c r="H954" s="1" t="s">
        <v>53</v>
      </c>
      <c r="I954" s="1" t="s">
        <v>84</v>
      </c>
      <c r="J954" s="1" t="s">
        <v>130</v>
      </c>
      <c r="K954" s="1" t="s">
        <v>18703</v>
      </c>
      <c r="L954" s="1"/>
      <c r="M954" s="20">
        <f t="shared" si="14"/>
        <v>1</v>
      </c>
    </row>
    <row r="955" spans="1:13" ht="20.100000000000001" customHeight="1" x14ac:dyDescent="0.15">
      <c r="A955" s="1" t="s">
        <v>18464</v>
      </c>
      <c r="B955" s="1" t="s">
        <v>18679</v>
      </c>
      <c r="C955" s="1" t="s">
        <v>18704</v>
      </c>
      <c r="D955" s="1" t="s">
        <v>78</v>
      </c>
      <c r="E955" s="1" t="s">
        <v>51</v>
      </c>
      <c r="F955" s="1" t="s">
        <v>51</v>
      </c>
      <c r="G955" s="1" t="s">
        <v>52</v>
      </c>
      <c r="H955" s="1" t="s">
        <v>53</v>
      </c>
      <c r="I955" s="1" t="s">
        <v>84</v>
      </c>
      <c r="J955" s="1" t="s">
        <v>130</v>
      </c>
      <c r="K955" s="1" t="s">
        <v>18705</v>
      </c>
      <c r="L955" s="1"/>
      <c r="M955" s="20">
        <f t="shared" si="14"/>
        <v>1</v>
      </c>
    </row>
    <row r="956" spans="1:13" ht="20.100000000000001" customHeight="1" x14ac:dyDescent="0.15">
      <c r="A956" s="1" t="s">
        <v>18464</v>
      </c>
      <c r="B956" s="1" t="s">
        <v>18679</v>
      </c>
      <c r="C956" s="1" t="s">
        <v>26830</v>
      </c>
      <c r="D956" s="1" t="s">
        <v>78</v>
      </c>
      <c r="E956" s="1" t="s">
        <v>51</v>
      </c>
      <c r="F956" s="1" t="s">
        <v>26831</v>
      </c>
      <c r="G956" s="1" t="s">
        <v>82</v>
      </c>
      <c r="H956" s="1" t="s">
        <v>180</v>
      </c>
      <c r="I956" s="1" t="s">
        <v>84</v>
      </c>
      <c r="J956" s="1" t="s">
        <v>7191</v>
      </c>
      <c r="K956" s="1" t="s">
        <v>18706</v>
      </c>
      <c r="L956" s="1"/>
      <c r="M956" s="20">
        <f t="shared" si="14"/>
        <v>0</v>
      </c>
    </row>
    <row r="957" spans="1:13" ht="20.100000000000001" customHeight="1" x14ac:dyDescent="0.15">
      <c r="A957" s="1" t="s">
        <v>18464</v>
      </c>
      <c r="B957" s="1" t="s">
        <v>18679</v>
      </c>
      <c r="C957" s="1" t="s">
        <v>18707</v>
      </c>
      <c r="D957" s="1" t="s">
        <v>78</v>
      </c>
      <c r="E957" s="1" t="s">
        <v>51</v>
      </c>
      <c r="F957" s="1" t="s">
        <v>81</v>
      </c>
      <c r="G957" s="1" t="s">
        <v>82</v>
      </c>
      <c r="H957" s="1" t="s">
        <v>180</v>
      </c>
      <c r="I957" s="1" t="s">
        <v>84</v>
      </c>
      <c r="J957" s="1" t="s">
        <v>7191</v>
      </c>
      <c r="K957" s="1" t="s">
        <v>18708</v>
      </c>
      <c r="L957" s="1"/>
      <c r="M957" s="20">
        <f t="shared" si="14"/>
        <v>0</v>
      </c>
    </row>
    <row r="958" spans="1:13" ht="20.100000000000001" customHeight="1" x14ac:dyDescent="0.15">
      <c r="A958" s="1" t="s">
        <v>18464</v>
      </c>
      <c r="B958" s="1" t="s">
        <v>18679</v>
      </c>
      <c r="C958" s="1" t="s">
        <v>18709</v>
      </c>
      <c r="D958" s="1" t="s">
        <v>78</v>
      </c>
      <c r="E958" s="1" t="s">
        <v>51</v>
      </c>
      <c r="F958" s="1" t="s">
        <v>51</v>
      </c>
      <c r="G958" s="1" t="s">
        <v>52</v>
      </c>
      <c r="H958" s="1" t="s">
        <v>53</v>
      </c>
      <c r="I958" s="1" t="s">
        <v>84</v>
      </c>
      <c r="J958" s="1" t="s">
        <v>130</v>
      </c>
      <c r="K958" s="1" t="s">
        <v>18710</v>
      </c>
      <c r="L958" s="1"/>
      <c r="M958" s="20">
        <f t="shared" si="14"/>
        <v>1</v>
      </c>
    </row>
    <row r="959" spans="1:13" ht="20.100000000000001" customHeight="1" x14ac:dyDescent="0.15">
      <c r="A959" s="1" t="s">
        <v>18464</v>
      </c>
      <c r="B959" s="1" t="s">
        <v>18711</v>
      </c>
      <c r="C959" s="1" t="s">
        <v>18712</v>
      </c>
      <c r="D959" s="1" t="s">
        <v>50</v>
      </c>
      <c r="E959" s="1" t="s">
        <v>51</v>
      </c>
      <c r="F959" s="1" t="s">
        <v>51</v>
      </c>
      <c r="G959" s="1" t="s">
        <v>52</v>
      </c>
      <c r="H959" s="1" t="s">
        <v>121</v>
      </c>
      <c r="I959" s="1" t="s">
        <v>84</v>
      </c>
      <c r="J959" s="1" t="s">
        <v>122</v>
      </c>
      <c r="K959" s="1" t="s">
        <v>18713</v>
      </c>
      <c r="L959" s="1"/>
      <c r="M959" s="20">
        <f t="shared" si="14"/>
        <v>1</v>
      </c>
    </row>
    <row r="960" spans="1:13" ht="20.100000000000001" customHeight="1" x14ac:dyDescent="0.15">
      <c r="A960" s="1" t="s">
        <v>18464</v>
      </c>
      <c r="B960" s="1" t="s">
        <v>18711</v>
      </c>
      <c r="C960" s="1" t="s">
        <v>18714</v>
      </c>
      <c r="D960" s="1" t="s">
        <v>50</v>
      </c>
      <c r="E960" s="1" t="s">
        <v>51</v>
      </c>
      <c r="F960" s="1" t="s">
        <v>51</v>
      </c>
      <c r="G960" s="1" t="s">
        <v>52</v>
      </c>
      <c r="H960" s="1" t="s">
        <v>121</v>
      </c>
      <c r="I960" s="1" t="s">
        <v>84</v>
      </c>
      <c r="J960" s="1" t="s">
        <v>122</v>
      </c>
      <c r="K960" s="1" t="s">
        <v>18715</v>
      </c>
      <c r="L960" s="1"/>
      <c r="M960" s="20">
        <f t="shared" si="14"/>
        <v>1</v>
      </c>
    </row>
    <row r="961" spans="1:13" ht="20.100000000000001" customHeight="1" x14ac:dyDescent="0.15">
      <c r="A961" s="1" t="s">
        <v>18464</v>
      </c>
      <c r="B961" s="1" t="s">
        <v>18711</v>
      </c>
      <c r="C961" s="1" t="s">
        <v>18716</v>
      </c>
      <c r="D961" s="1" t="s">
        <v>78</v>
      </c>
      <c r="E961" s="1" t="s">
        <v>51</v>
      </c>
      <c r="F961" s="1" t="s">
        <v>81</v>
      </c>
      <c r="G961" s="1" t="s">
        <v>82</v>
      </c>
      <c r="H961" s="1" t="s">
        <v>129</v>
      </c>
      <c r="I961" s="1" t="s">
        <v>447</v>
      </c>
      <c r="J961" s="1" t="s">
        <v>6142</v>
      </c>
      <c r="K961" s="1" t="s">
        <v>18717</v>
      </c>
      <c r="L961" s="1"/>
      <c r="M961" s="20">
        <f t="shared" si="14"/>
        <v>0</v>
      </c>
    </row>
    <row r="962" spans="1:13" ht="20.100000000000001" customHeight="1" x14ac:dyDescent="0.15">
      <c r="A962" s="1" t="s">
        <v>18464</v>
      </c>
      <c r="B962" s="1" t="s">
        <v>18711</v>
      </c>
      <c r="C962" s="1" t="s">
        <v>18718</v>
      </c>
      <c r="D962" s="1" t="s">
        <v>78</v>
      </c>
      <c r="E962" s="1" t="s">
        <v>51</v>
      </c>
      <c r="F962" s="1" t="s">
        <v>81</v>
      </c>
      <c r="G962" s="1" t="s">
        <v>82</v>
      </c>
      <c r="H962" s="1" t="s">
        <v>129</v>
      </c>
      <c r="I962" s="1" t="s">
        <v>447</v>
      </c>
      <c r="J962" s="1" t="s">
        <v>6142</v>
      </c>
      <c r="K962" s="1" t="s">
        <v>18719</v>
      </c>
      <c r="L962" s="1"/>
      <c r="M962" s="20">
        <f t="shared" si="14"/>
        <v>0</v>
      </c>
    </row>
    <row r="963" spans="1:13" ht="20.100000000000001" customHeight="1" x14ac:dyDescent="0.15">
      <c r="A963" s="1" t="s">
        <v>18464</v>
      </c>
      <c r="B963" s="1" t="s">
        <v>18711</v>
      </c>
      <c r="C963" s="1" t="s">
        <v>18720</v>
      </c>
      <c r="D963" s="1" t="s">
        <v>78</v>
      </c>
      <c r="E963" s="1" t="s">
        <v>51</v>
      </c>
      <c r="F963" s="1" t="s">
        <v>81</v>
      </c>
      <c r="G963" s="1" t="s">
        <v>82</v>
      </c>
      <c r="H963" s="1" t="s">
        <v>129</v>
      </c>
      <c r="I963" s="1" t="s">
        <v>447</v>
      </c>
      <c r="J963" s="1" t="s">
        <v>6142</v>
      </c>
      <c r="K963" s="1" t="s">
        <v>18721</v>
      </c>
      <c r="L963" s="1"/>
      <c r="M963" s="20">
        <f t="shared" si="14"/>
        <v>0</v>
      </c>
    </row>
    <row r="964" spans="1:13" ht="20.100000000000001" customHeight="1" x14ac:dyDescent="0.15">
      <c r="A964" s="1" t="s">
        <v>18464</v>
      </c>
      <c r="B964" s="1" t="s">
        <v>18711</v>
      </c>
      <c r="C964" s="1" t="s">
        <v>18722</v>
      </c>
      <c r="D964" s="1" t="s">
        <v>78</v>
      </c>
      <c r="E964" s="1" t="s">
        <v>51</v>
      </c>
      <c r="F964" s="1" t="s">
        <v>51</v>
      </c>
      <c r="G964" s="1" t="s">
        <v>52</v>
      </c>
      <c r="H964" s="1" t="s">
        <v>121</v>
      </c>
      <c r="I964" s="1" t="s">
        <v>84</v>
      </c>
      <c r="J964" s="1" t="s">
        <v>122</v>
      </c>
      <c r="K964" s="1" t="s">
        <v>18723</v>
      </c>
      <c r="L964" s="1"/>
      <c r="M964" s="20">
        <f t="shared" si="14"/>
        <v>1</v>
      </c>
    </row>
    <row r="965" spans="1:13" ht="20.100000000000001" customHeight="1" x14ac:dyDescent="0.15">
      <c r="A965" s="1" t="s">
        <v>18464</v>
      </c>
      <c r="B965" s="1" t="s">
        <v>18711</v>
      </c>
      <c r="C965" s="1" t="s">
        <v>18724</v>
      </c>
      <c r="D965" s="1" t="s">
        <v>78</v>
      </c>
      <c r="E965" s="1" t="s">
        <v>51</v>
      </c>
      <c r="F965" s="1" t="s">
        <v>51</v>
      </c>
      <c r="G965" s="1" t="s">
        <v>52</v>
      </c>
      <c r="H965" s="1" t="s">
        <v>121</v>
      </c>
      <c r="I965" s="1" t="s">
        <v>84</v>
      </c>
      <c r="J965" s="1" t="s">
        <v>122</v>
      </c>
      <c r="K965" s="1" t="s">
        <v>18725</v>
      </c>
      <c r="L965" s="1"/>
      <c r="M965" s="20">
        <f t="shared" si="14"/>
        <v>1</v>
      </c>
    </row>
    <row r="966" spans="1:13" ht="20.100000000000001" customHeight="1" x14ac:dyDescent="0.15">
      <c r="A966" s="1" t="s">
        <v>18464</v>
      </c>
      <c r="B966" s="1" t="s">
        <v>18711</v>
      </c>
      <c r="C966" s="1" t="s">
        <v>18726</v>
      </c>
      <c r="D966" s="1" t="s">
        <v>78</v>
      </c>
      <c r="E966" s="1" t="s">
        <v>51</v>
      </c>
      <c r="F966" s="1" t="s">
        <v>179</v>
      </c>
      <c r="G966" s="1" t="s">
        <v>82</v>
      </c>
      <c r="H966" s="1" t="s">
        <v>180</v>
      </c>
      <c r="I966" s="1" t="s">
        <v>84</v>
      </c>
      <c r="J966" s="1" t="s">
        <v>7191</v>
      </c>
      <c r="K966" s="1" t="s">
        <v>18727</v>
      </c>
      <c r="L966" s="1"/>
      <c r="M966" s="20">
        <f t="shared" si="14"/>
        <v>0</v>
      </c>
    </row>
    <row r="967" spans="1:13" ht="20.100000000000001" customHeight="1" x14ac:dyDescent="0.15">
      <c r="A967" s="1" t="s">
        <v>18464</v>
      </c>
      <c r="B967" s="1" t="s">
        <v>18728</v>
      </c>
      <c r="C967" s="1" t="s">
        <v>18729</v>
      </c>
      <c r="D967" s="1" t="s">
        <v>50</v>
      </c>
      <c r="E967" s="1" t="s">
        <v>51</v>
      </c>
      <c r="F967" s="1" t="s">
        <v>51</v>
      </c>
      <c r="G967" s="1" t="s">
        <v>52</v>
      </c>
      <c r="H967" s="1" t="s">
        <v>121</v>
      </c>
      <c r="I967" s="1" t="s">
        <v>84</v>
      </c>
      <c r="J967" s="1" t="s">
        <v>122</v>
      </c>
      <c r="K967" s="1" t="s">
        <v>18730</v>
      </c>
      <c r="L967" s="1"/>
      <c r="M967" s="20">
        <f t="shared" si="14"/>
        <v>1</v>
      </c>
    </row>
    <row r="968" spans="1:13" ht="20.100000000000001" customHeight="1" x14ac:dyDescent="0.15">
      <c r="A968" s="1" t="s">
        <v>18464</v>
      </c>
      <c r="B968" s="1" t="s">
        <v>18728</v>
      </c>
      <c r="C968" s="1" t="s">
        <v>18731</v>
      </c>
      <c r="D968" s="1" t="s">
        <v>50</v>
      </c>
      <c r="E968" s="1" t="s">
        <v>51</v>
      </c>
      <c r="F968" s="1" t="s">
        <v>51</v>
      </c>
      <c r="G968" s="1" t="s">
        <v>52</v>
      </c>
      <c r="H968" s="1" t="s">
        <v>121</v>
      </c>
      <c r="I968" s="1" t="s">
        <v>84</v>
      </c>
      <c r="J968" s="1" t="s">
        <v>122</v>
      </c>
      <c r="K968" s="1" t="s">
        <v>18732</v>
      </c>
      <c r="L968" s="1"/>
      <c r="M968" s="20">
        <f t="shared" ref="M968:M1031" si="15">IF(F968="○",1,0)</f>
        <v>1</v>
      </c>
    </row>
    <row r="969" spans="1:13" ht="20.100000000000001" customHeight="1" x14ac:dyDescent="0.15">
      <c r="A969" s="1" t="s">
        <v>18464</v>
      </c>
      <c r="B969" s="1" t="s">
        <v>18728</v>
      </c>
      <c r="C969" s="1" t="s">
        <v>18733</v>
      </c>
      <c r="D969" s="1" t="s">
        <v>50</v>
      </c>
      <c r="E969" s="1" t="s">
        <v>51</v>
      </c>
      <c r="F969" s="1" t="s">
        <v>51</v>
      </c>
      <c r="G969" s="1" t="s">
        <v>52</v>
      </c>
      <c r="H969" s="1" t="s">
        <v>121</v>
      </c>
      <c r="I969" s="1" t="s">
        <v>84</v>
      </c>
      <c r="J969" s="1" t="s">
        <v>122</v>
      </c>
      <c r="K969" s="1" t="s">
        <v>18734</v>
      </c>
      <c r="L969" s="1"/>
      <c r="M969" s="20">
        <f t="shared" si="15"/>
        <v>1</v>
      </c>
    </row>
    <row r="970" spans="1:13" ht="20.100000000000001" customHeight="1" x14ac:dyDescent="0.15">
      <c r="A970" s="1" t="s">
        <v>18464</v>
      </c>
      <c r="B970" s="1" t="s">
        <v>18728</v>
      </c>
      <c r="C970" s="1" t="s">
        <v>18735</v>
      </c>
      <c r="D970" s="1" t="s">
        <v>50</v>
      </c>
      <c r="E970" s="1" t="s">
        <v>51</v>
      </c>
      <c r="F970" s="1" t="s">
        <v>51</v>
      </c>
      <c r="G970" s="1" t="s">
        <v>52</v>
      </c>
      <c r="H970" s="1" t="s">
        <v>121</v>
      </c>
      <c r="I970" s="1" t="s">
        <v>84</v>
      </c>
      <c r="J970" s="1" t="s">
        <v>122</v>
      </c>
      <c r="K970" s="1" t="s">
        <v>18736</v>
      </c>
      <c r="L970" s="1"/>
      <c r="M970" s="20">
        <f t="shared" si="15"/>
        <v>1</v>
      </c>
    </row>
    <row r="971" spans="1:13" ht="20.100000000000001" customHeight="1" x14ac:dyDescent="0.15">
      <c r="A971" s="1" t="s">
        <v>18464</v>
      </c>
      <c r="B971" s="1" t="s">
        <v>18728</v>
      </c>
      <c r="C971" s="1" t="s">
        <v>18737</v>
      </c>
      <c r="D971" s="1" t="s">
        <v>50</v>
      </c>
      <c r="E971" s="1" t="s">
        <v>51</v>
      </c>
      <c r="F971" s="1" t="s">
        <v>51</v>
      </c>
      <c r="G971" s="1" t="s">
        <v>52</v>
      </c>
      <c r="H971" s="1" t="s">
        <v>121</v>
      </c>
      <c r="I971" s="1" t="s">
        <v>84</v>
      </c>
      <c r="J971" s="1" t="s">
        <v>122</v>
      </c>
      <c r="K971" s="1" t="s">
        <v>18738</v>
      </c>
      <c r="L971" s="1"/>
      <c r="M971" s="20">
        <f t="shared" si="15"/>
        <v>1</v>
      </c>
    </row>
    <row r="972" spans="1:13" ht="20.100000000000001" customHeight="1" x14ac:dyDescent="0.15">
      <c r="A972" s="1" t="s">
        <v>18464</v>
      </c>
      <c r="B972" s="1" t="s">
        <v>18728</v>
      </c>
      <c r="C972" s="1" t="s">
        <v>18739</v>
      </c>
      <c r="D972" s="1" t="s">
        <v>50</v>
      </c>
      <c r="E972" s="1" t="s">
        <v>51</v>
      </c>
      <c r="F972" s="1" t="s">
        <v>51</v>
      </c>
      <c r="G972" s="1" t="s">
        <v>52</v>
      </c>
      <c r="H972" s="1" t="s">
        <v>121</v>
      </c>
      <c r="I972" s="1" t="s">
        <v>84</v>
      </c>
      <c r="J972" s="1" t="s">
        <v>122</v>
      </c>
      <c r="K972" s="1" t="s">
        <v>18740</v>
      </c>
      <c r="L972" s="1"/>
      <c r="M972" s="20">
        <f t="shared" si="15"/>
        <v>1</v>
      </c>
    </row>
    <row r="973" spans="1:13" ht="20.100000000000001" customHeight="1" x14ac:dyDescent="0.15">
      <c r="A973" s="1" t="s">
        <v>18464</v>
      </c>
      <c r="B973" s="1" t="s">
        <v>18728</v>
      </c>
      <c r="C973" s="1" t="s">
        <v>18741</v>
      </c>
      <c r="D973" s="1" t="s">
        <v>78</v>
      </c>
      <c r="E973" s="1" t="s">
        <v>51</v>
      </c>
      <c r="F973" s="1" t="s">
        <v>51</v>
      </c>
      <c r="G973" s="1" t="s">
        <v>52</v>
      </c>
      <c r="H973" s="1" t="s">
        <v>121</v>
      </c>
      <c r="I973" s="1" t="s">
        <v>84</v>
      </c>
      <c r="J973" s="1" t="s">
        <v>122</v>
      </c>
      <c r="K973" s="1" t="s">
        <v>18742</v>
      </c>
      <c r="L973" s="1"/>
      <c r="M973" s="20">
        <f t="shared" si="15"/>
        <v>1</v>
      </c>
    </row>
    <row r="974" spans="1:13" ht="20.100000000000001" customHeight="1" x14ac:dyDescent="0.15">
      <c r="A974" s="1" t="s">
        <v>18464</v>
      </c>
      <c r="B974" s="1" t="s">
        <v>18728</v>
      </c>
      <c r="C974" s="1" t="s">
        <v>18743</v>
      </c>
      <c r="D974" s="1" t="s">
        <v>78</v>
      </c>
      <c r="E974" s="1" t="s">
        <v>51</v>
      </c>
      <c r="F974" s="1" t="s">
        <v>51</v>
      </c>
      <c r="G974" s="1" t="s">
        <v>52</v>
      </c>
      <c r="H974" s="1" t="s">
        <v>121</v>
      </c>
      <c r="I974" s="1" t="s">
        <v>84</v>
      </c>
      <c r="J974" s="1" t="s">
        <v>122</v>
      </c>
      <c r="K974" s="1" t="s">
        <v>18744</v>
      </c>
      <c r="L974" s="1"/>
      <c r="M974" s="20">
        <f t="shared" si="15"/>
        <v>1</v>
      </c>
    </row>
    <row r="975" spans="1:13" ht="20.100000000000001" customHeight="1" x14ac:dyDescent="0.15">
      <c r="A975" s="1" t="s">
        <v>18464</v>
      </c>
      <c r="B975" s="1" t="s">
        <v>18728</v>
      </c>
      <c r="C975" s="1" t="s">
        <v>18745</v>
      </c>
      <c r="D975" s="1" t="s">
        <v>78</v>
      </c>
      <c r="E975" s="1" t="s">
        <v>51</v>
      </c>
      <c r="F975" s="1" t="s">
        <v>81</v>
      </c>
      <c r="G975" s="1" t="s">
        <v>82</v>
      </c>
      <c r="H975" s="1" t="s">
        <v>129</v>
      </c>
      <c r="I975" s="1" t="s">
        <v>447</v>
      </c>
      <c r="J975" s="1" t="s">
        <v>6142</v>
      </c>
      <c r="K975" s="1" t="s">
        <v>18746</v>
      </c>
      <c r="L975" s="1"/>
      <c r="M975" s="20">
        <f t="shared" si="15"/>
        <v>0</v>
      </c>
    </row>
    <row r="976" spans="1:13" ht="20.100000000000001" customHeight="1" x14ac:dyDescent="0.15">
      <c r="A976" s="1" t="s">
        <v>18464</v>
      </c>
      <c r="B976" s="1" t="s">
        <v>18728</v>
      </c>
      <c r="C976" s="1" t="s">
        <v>18747</v>
      </c>
      <c r="D976" s="1" t="s">
        <v>78</v>
      </c>
      <c r="E976" s="1" t="s">
        <v>51</v>
      </c>
      <c r="F976" s="1" t="s">
        <v>51</v>
      </c>
      <c r="G976" s="1" t="s">
        <v>52</v>
      </c>
      <c r="H976" s="1" t="s">
        <v>121</v>
      </c>
      <c r="I976" s="1" t="s">
        <v>84</v>
      </c>
      <c r="J976" s="1" t="s">
        <v>122</v>
      </c>
      <c r="K976" s="1" t="s">
        <v>18748</v>
      </c>
      <c r="L976" s="1"/>
      <c r="M976" s="20">
        <f t="shared" si="15"/>
        <v>1</v>
      </c>
    </row>
    <row r="977" spans="1:13" ht="20.100000000000001" customHeight="1" x14ac:dyDescent="0.15">
      <c r="A977" s="1" t="s">
        <v>18464</v>
      </c>
      <c r="B977" s="1" t="s">
        <v>18728</v>
      </c>
      <c r="C977" s="1" t="s">
        <v>18749</v>
      </c>
      <c r="D977" s="1" t="s">
        <v>78</v>
      </c>
      <c r="E977" s="1" t="s">
        <v>51</v>
      </c>
      <c r="F977" s="1" t="s">
        <v>51</v>
      </c>
      <c r="G977" s="1" t="s">
        <v>52</v>
      </c>
      <c r="H977" s="1" t="s">
        <v>121</v>
      </c>
      <c r="I977" s="1" t="s">
        <v>84</v>
      </c>
      <c r="J977" s="1" t="s">
        <v>122</v>
      </c>
      <c r="K977" s="1" t="s">
        <v>18750</v>
      </c>
      <c r="L977" s="1"/>
      <c r="M977" s="20">
        <f t="shared" si="15"/>
        <v>1</v>
      </c>
    </row>
    <row r="978" spans="1:13" ht="20.100000000000001" customHeight="1" x14ac:dyDescent="0.15">
      <c r="A978" s="1" t="s">
        <v>18464</v>
      </c>
      <c r="B978" s="1" t="s">
        <v>18728</v>
      </c>
      <c r="C978" s="1" t="s">
        <v>18751</v>
      </c>
      <c r="D978" s="1" t="s">
        <v>78</v>
      </c>
      <c r="E978" s="1" t="s">
        <v>51</v>
      </c>
      <c r="F978" s="1" t="s">
        <v>51</v>
      </c>
      <c r="G978" s="1" t="s">
        <v>52</v>
      </c>
      <c r="H978" s="1" t="s">
        <v>121</v>
      </c>
      <c r="I978" s="1" t="s">
        <v>84</v>
      </c>
      <c r="J978" s="1" t="s">
        <v>122</v>
      </c>
      <c r="K978" s="1" t="s">
        <v>18752</v>
      </c>
      <c r="L978" s="1"/>
      <c r="M978" s="20">
        <f t="shared" si="15"/>
        <v>1</v>
      </c>
    </row>
    <row r="979" spans="1:13" ht="20.100000000000001" customHeight="1" x14ac:dyDescent="0.15">
      <c r="A979" s="1" t="s">
        <v>18464</v>
      </c>
      <c r="B979" s="1" t="s">
        <v>18728</v>
      </c>
      <c r="C979" s="1" t="s">
        <v>18753</v>
      </c>
      <c r="D979" s="1" t="s">
        <v>78</v>
      </c>
      <c r="E979" s="1" t="s">
        <v>51</v>
      </c>
      <c r="F979" s="1" t="s">
        <v>51</v>
      </c>
      <c r="G979" s="1" t="s">
        <v>52</v>
      </c>
      <c r="H979" s="1" t="s">
        <v>121</v>
      </c>
      <c r="I979" s="1" t="s">
        <v>84</v>
      </c>
      <c r="J979" s="1" t="s">
        <v>122</v>
      </c>
      <c r="K979" s="1" t="s">
        <v>18754</v>
      </c>
      <c r="L979" s="1"/>
      <c r="M979" s="20">
        <f t="shared" si="15"/>
        <v>1</v>
      </c>
    </row>
    <row r="980" spans="1:13" ht="20.100000000000001" customHeight="1" x14ac:dyDescent="0.15">
      <c r="A980" s="1" t="s">
        <v>18464</v>
      </c>
      <c r="B980" s="1" t="s">
        <v>18728</v>
      </c>
      <c r="C980" s="1" t="s">
        <v>18755</v>
      </c>
      <c r="D980" s="1" t="s">
        <v>78</v>
      </c>
      <c r="E980" s="1" t="s">
        <v>51</v>
      </c>
      <c r="F980" s="1" t="s">
        <v>51</v>
      </c>
      <c r="G980" s="1" t="s">
        <v>52</v>
      </c>
      <c r="H980" s="1" t="s">
        <v>121</v>
      </c>
      <c r="I980" s="1" t="s">
        <v>84</v>
      </c>
      <c r="J980" s="1" t="s">
        <v>122</v>
      </c>
      <c r="K980" s="1" t="s">
        <v>18756</v>
      </c>
      <c r="L980" s="1"/>
      <c r="M980" s="20">
        <f t="shared" si="15"/>
        <v>1</v>
      </c>
    </row>
    <row r="981" spans="1:13" ht="20.100000000000001" customHeight="1" x14ac:dyDescent="0.15">
      <c r="A981" s="1" t="s">
        <v>18464</v>
      </c>
      <c r="B981" s="1" t="s">
        <v>18728</v>
      </c>
      <c r="C981" s="1" t="s">
        <v>18757</v>
      </c>
      <c r="D981" s="1" t="s">
        <v>78</v>
      </c>
      <c r="E981" s="1" t="s">
        <v>51</v>
      </c>
      <c r="F981" s="1" t="s">
        <v>51</v>
      </c>
      <c r="G981" s="1" t="s">
        <v>52</v>
      </c>
      <c r="H981" s="1" t="s">
        <v>121</v>
      </c>
      <c r="I981" s="1" t="s">
        <v>84</v>
      </c>
      <c r="J981" s="1" t="s">
        <v>122</v>
      </c>
      <c r="K981" s="1" t="s">
        <v>18758</v>
      </c>
      <c r="L981" s="1"/>
      <c r="M981" s="20">
        <f t="shared" si="15"/>
        <v>1</v>
      </c>
    </row>
    <row r="982" spans="1:13" ht="20.100000000000001" customHeight="1" x14ac:dyDescent="0.15">
      <c r="A982" s="1" t="s">
        <v>18464</v>
      </c>
      <c r="B982" s="1" t="s">
        <v>18728</v>
      </c>
      <c r="C982" s="1" t="s">
        <v>18759</v>
      </c>
      <c r="D982" s="1" t="s">
        <v>78</v>
      </c>
      <c r="E982" s="1" t="s">
        <v>51</v>
      </c>
      <c r="F982" s="1" t="s">
        <v>51</v>
      </c>
      <c r="G982" s="1" t="s">
        <v>52</v>
      </c>
      <c r="H982" s="1" t="s">
        <v>121</v>
      </c>
      <c r="I982" s="1" t="s">
        <v>84</v>
      </c>
      <c r="J982" s="1" t="s">
        <v>122</v>
      </c>
      <c r="K982" s="1" t="s">
        <v>18760</v>
      </c>
      <c r="L982" s="1"/>
      <c r="M982" s="20">
        <f t="shared" si="15"/>
        <v>1</v>
      </c>
    </row>
    <row r="983" spans="1:13" ht="20.100000000000001" customHeight="1" x14ac:dyDescent="0.15">
      <c r="A983" s="1" t="s">
        <v>18464</v>
      </c>
      <c r="B983" s="1" t="s">
        <v>18761</v>
      </c>
      <c r="C983" s="1" t="s">
        <v>18762</v>
      </c>
      <c r="D983" s="1" t="s">
        <v>50</v>
      </c>
      <c r="E983" s="1" t="s">
        <v>51</v>
      </c>
      <c r="F983" s="1" t="s">
        <v>51</v>
      </c>
      <c r="G983" s="1" t="s">
        <v>52</v>
      </c>
      <c r="H983" s="1" t="s">
        <v>121</v>
      </c>
      <c r="I983" s="1" t="s">
        <v>84</v>
      </c>
      <c r="J983" s="1" t="s">
        <v>122</v>
      </c>
      <c r="K983" s="1" t="s">
        <v>18763</v>
      </c>
      <c r="L983" s="1"/>
      <c r="M983" s="20">
        <f t="shared" si="15"/>
        <v>1</v>
      </c>
    </row>
    <row r="984" spans="1:13" ht="20.100000000000001" customHeight="1" x14ac:dyDescent="0.15">
      <c r="A984" s="1" t="s">
        <v>18464</v>
      </c>
      <c r="B984" s="1" t="s">
        <v>18761</v>
      </c>
      <c r="C984" s="1" t="s">
        <v>18764</v>
      </c>
      <c r="D984" s="1" t="s">
        <v>50</v>
      </c>
      <c r="E984" s="1" t="s">
        <v>51</v>
      </c>
      <c r="F984" s="1" t="s">
        <v>51</v>
      </c>
      <c r="G984" s="1" t="s">
        <v>52</v>
      </c>
      <c r="H984" s="1" t="s">
        <v>121</v>
      </c>
      <c r="I984" s="1" t="s">
        <v>84</v>
      </c>
      <c r="J984" s="1" t="s">
        <v>122</v>
      </c>
      <c r="K984" s="1" t="s">
        <v>18765</v>
      </c>
      <c r="L984" s="1"/>
      <c r="M984" s="20">
        <f t="shared" si="15"/>
        <v>1</v>
      </c>
    </row>
    <row r="985" spans="1:13" ht="20.100000000000001" customHeight="1" x14ac:dyDescent="0.15">
      <c r="A985" s="1" t="s">
        <v>18464</v>
      </c>
      <c r="B985" s="1" t="s">
        <v>18761</v>
      </c>
      <c r="C985" s="1" t="s">
        <v>18766</v>
      </c>
      <c r="D985" s="1" t="s">
        <v>50</v>
      </c>
      <c r="E985" s="1" t="s">
        <v>51</v>
      </c>
      <c r="F985" s="1" t="s">
        <v>51</v>
      </c>
      <c r="G985" s="1" t="s">
        <v>52</v>
      </c>
      <c r="H985" s="1" t="s">
        <v>121</v>
      </c>
      <c r="I985" s="1" t="s">
        <v>84</v>
      </c>
      <c r="J985" s="1" t="s">
        <v>122</v>
      </c>
      <c r="K985" s="1" t="s">
        <v>18767</v>
      </c>
      <c r="L985" s="1"/>
      <c r="M985" s="20">
        <f t="shared" si="15"/>
        <v>1</v>
      </c>
    </row>
    <row r="986" spans="1:13" ht="20.100000000000001" customHeight="1" x14ac:dyDescent="0.15">
      <c r="A986" s="1" t="s">
        <v>18464</v>
      </c>
      <c r="B986" s="1" t="s">
        <v>18761</v>
      </c>
      <c r="C986" s="1" t="s">
        <v>18768</v>
      </c>
      <c r="D986" s="1" t="s">
        <v>78</v>
      </c>
      <c r="E986" s="1" t="s">
        <v>51</v>
      </c>
      <c r="F986" s="1" t="s">
        <v>51</v>
      </c>
      <c r="G986" s="1" t="s">
        <v>52</v>
      </c>
      <c r="H986" s="1" t="s">
        <v>121</v>
      </c>
      <c r="I986" s="1" t="s">
        <v>84</v>
      </c>
      <c r="J986" s="1" t="s">
        <v>122</v>
      </c>
      <c r="K986" s="1" t="s">
        <v>18769</v>
      </c>
      <c r="L986" s="1"/>
      <c r="M986" s="20">
        <f t="shared" si="15"/>
        <v>1</v>
      </c>
    </row>
    <row r="987" spans="1:13" ht="20.100000000000001" customHeight="1" x14ac:dyDescent="0.15">
      <c r="A987" s="1" t="s">
        <v>18464</v>
      </c>
      <c r="B987" s="1" t="s">
        <v>18770</v>
      </c>
      <c r="C987" s="1" t="s">
        <v>18771</v>
      </c>
      <c r="D987" s="1" t="s">
        <v>50</v>
      </c>
      <c r="E987" s="1" t="s">
        <v>51</v>
      </c>
      <c r="F987" s="1" t="s">
        <v>51</v>
      </c>
      <c r="G987" s="1" t="s">
        <v>52</v>
      </c>
      <c r="H987" s="1" t="s">
        <v>121</v>
      </c>
      <c r="I987" s="1" t="s">
        <v>84</v>
      </c>
      <c r="J987" s="1" t="s">
        <v>122</v>
      </c>
      <c r="K987" s="1" t="s">
        <v>18772</v>
      </c>
      <c r="L987" s="1"/>
      <c r="M987" s="20">
        <f t="shared" si="15"/>
        <v>1</v>
      </c>
    </row>
    <row r="988" spans="1:13" ht="20.100000000000001" customHeight="1" x14ac:dyDescent="0.15">
      <c r="A988" s="1" t="s">
        <v>18464</v>
      </c>
      <c r="B988" s="1" t="s">
        <v>18770</v>
      </c>
      <c r="C988" s="1" t="s">
        <v>18773</v>
      </c>
      <c r="D988" s="1" t="s">
        <v>50</v>
      </c>
      <c r="E988" s="1" t="s">
        <v>51</v>
      </c>
      <c r="F988" s="1" t="s">
        <v>51</v>
      </c>
      <c r="G988" s="1" t="s">
        <v>52</v>
      </c>
      <c r="H988" s="1" t="s">
        <v>121</v>
      </c>
      <c r="I988" s="1" t="s">
        <v>84</v>
      </c>
      <c r="J988" s="1" t="s">
        <v>122</v>
      </c>
      <c r="K988" s="1" t="s">
        <v>18774</v>
      </c>
      <c r="L988" s="1"/>
      <c r="M988" s="20">
        <f t="shared" si="15"/>
        <v>1</v>
      </c>
    </row>
    <row r="989" spans="1:13" ht="20.100000000000001" customHeight="1" x14ac:dyDescent="0.15">
      <c r="A989" s="1" t="s">
        <v>18464</v>
      </c>
      <c r="B989" s="1" t="s">
        <v>18770</v>
      </c>
      <c r="C989" s="1" t="s">
        <v>18775</v>
      </c>
      <c r="D989" s="1" t="s">
        <v>50</v>
      </c>
      <c r="E989" s="1" t="s">
        <v>51</v>
      </c>
      <c r="F989" s="1" t="s">
        <v>51</v>
      </c>
      <c r="G989" s="1" t="s">
        <v>52</v>
      </c>
      <c r="H989" s="1" t="s">
        <v>121</v>
      </c>
      <c r="I989" s="1" t="s">
        <v>84</v>
      </c>
      <c r="J989" s="1" t="s">
        <v>122</v>
      </c>
      <c r="K989" s="1" t="s">
        <v>18776</v>
      </c>
      <c r="L989" s="1"/>
      <c r="M989" s="20">
        <f t="shared" si="15"/>
        <v>1</v>
      </c>
    </row>
    <row r="990" spans="1:13" ht="20.100000000000001" customHeight="1" x14ac:dyDescent="0.15">
      <c r="A990" s="1" t="s">
        <v>18464</v>
      </c>
      <c r="B990" s="1" t="s">
        <v>18770</v>
      </c>
      <c r="C990" s="1" t="s">
        <v>18777</v>
      </c>
      <c r="D990" s="1" t="s">
        <v>50</v>
      </c>
      <c r="E990" s="1" t="s">
        <v>51</v>
      </c>
      <c r="F990" s="1" t="s">
        <v>51</v>
      </c>
      <c r="G990" s="1" t="s">
        <v>52</v>
      </c>
      <c r="H990" s="1" t="s">
        <v>121</v>
      </c>
      <c r="I990" s="1" t="s">
        <v>84</v>
      </c>
      <c r="J990" s="1" t="s">
        <v>122</v>
      </c>
      <c r="K990" s="1" t="s">
        <v>18778</v>
      </c>
      <c r="L990" s="1"/>
      <c r="M990" s="20">
        <f t="shared" si="15"/>
        <v>1</v>
      </c>
    </row>
    <row r="991" spans="1:13" ht="20.100000000000001" customHeight="1" x14ac:dyDescent="0.15">
      <c r="A991" s="1" t="s">
        <v>18464</v>
      </c>
      <c r="B991" s="1" t="s">
        <v>18770</v>
      </c>
      <c r="C991" s="1" t="s">
        <v>18779</v>
      </c>
      <c r="D991" s="1" t="s">
        <v>50</v>
      </c>
      <c r="E991" s="1" t="s">
        <v>51</v>
      </c>
      <c r="F991" s="1" t="s">
        <v>51</v>
      </c>
      <c r="G991" s="1" t="s">
        <v>52</v>
      </c>
      <c r="H991" s="1" t="s">
        <v>121</v>
      </c>
      <c r="I991" s="1" t="s">
        <v>84</v>
      </c>
      <c r="J991" s="1" t="s">
        <v>122</v>
      </c>
      <c r="K991" s="1" t="s">
        <v>18780</v>
      </c>
      <c r="L991" s="1"/>
      <c r="M991" s="20">
        <f t="shared" si="15"/>
        <v>1</v>
      </c>
    </row>
    <row r="992" spans="1:13" ht="20.100000000000001" customHeight="1" x14ac:dyDescent="0.15">
      <c r="A992" s="1" t="s">
        <v>18464</v>
      </c>
      <c r="B992" s="1" t="s">
        <v>18770</v>
      </c>
      <c r="C992" s="1" t="s">
        <v>18781</v>
      </c>
      <c r="D992" s="1" t="s">
        <v>50</v>
      </c>
      <c r="E992" s="1" t="s">
        <v>51</v>
      </c>
      <c r="F992" s="1" t="s">
        <v>51</v>
      </c>
      <c r="G992" s="1" t="s">
        <v>52</v>
      </c>
      <c r="H992" s="1" t="s">
        <v>121</v>
      </c>
      <c r="I992" s="1" t="s">
        <v>84</v>
      </c>
      <c r="J992" s="1" t="s">
        <v>122</v>
      </c>
      <c r="K992" s="1" t="s">
        <v>18782</v>
      </c>
      <c r="L992" s="1"/>
      <c r="M992" s="20">
        <f t="shared" si="15"/>
        <v>1</v>
      </c>
    </row>
    <row r="993" spans="1:13" ht="20.100000000000001" customHeight="1" x14ac:dyDescent="0.15">
      <c r="A993" s="1" t="s">
        <v>18464</v>
      </c>
      <c r="B993" s="1" t="s">
        <v>18770</v>
      </c>
      <c r="C993" s="1" t="s">
        <v>18783</v>
      </c>
      <c r="D993" s="1" t="s">
        <v>50</v>
      </c>
      <c r="E993" s="1" t="s">
        <v>51</v>
      </c>
      <c r="F993" s="1" t="s">
        <v>51</v>
      </c>
      <c r="G993" s="1" t="s">
        <v>52</v>
      </c>
      <c r="H993" s="1" t="s">
        <v>121</v>
      </c>
      <c r="I993" s="1" t="s">
        <v>84</v>
      </c>
      <c r="J993" s="1" t="s">
        <v>122</v>
      </c>
      <c r="K993" s="1" t="s">
        <v>18784</v>
      </c>
      <c r="L993" s="1"/>
      <c r="M993" s="20">
        <f t="shared" si="15"/>
        <v>1</v>
      </c>
    </row>
    <row r="994" spans="1:13" ht="20.100000000000001" customHeight="1" x14ac:dyDescent="0.15">
      <c r="A994" s="1" t="s">
        <v>18464</v>
      </c>
      <c r="B994" s="1" t="s">
        <v>18770</v>
      </c>
      <c r="C994" s="1" t="s">
        <v>18785</v>
      </c>
      <c r="D994" s="1" t="s">
        <v>50</v>
      </c>
      <c r="E994" s="1" t="s">
        <v>51</v>
      </c>
      <c r="F994" s="1" t="s">
        <v>51</v>
      </c>
      <c r="G994" s="1" t="s">
        <v>52</v>
      </c>
      <c r="H994" s="1" t="s">
        <v>121</v>
      </c>
      <c r="I994" s="1" t="s">
        <v>84</v>
      </c>
      <c r="J994" s="1" t="s">
        <v>122</v>
      </c>
      <c r="K994" s="1" t="s">
        <v>18786</v>
      </c>
      <c r="L994" s="1"/>
      <c r="M994" s="20">
        <f t="shared" si="15"/>
        <v>1</v>
      </c>
    </row>
    <row r="995" spans="1:13" ht="20.100000000000001" customHeight="1" x14ac:dyDescent="0.15">
      <c r="A995" s="1" t="s">
        <v>18464</v>
      </c>
      <c r="B995" s="1" t="s">
        <v>18770</v>
      </c>
      <c r="C995" s="1" t="s">
        <v>18787</v>
      </c>
      <c r="D995" s="1" t="s">
        <v>50</v>
      </c>
      <c r="E995" s="1" t="s">
        <v>51</v>
      </c>
      <c r="F995" s="1" t="s">
        <v>51</v>
      </c>
      <c r="G995" s="1" t="s">
        <v>52</v>
      </c>
      <c r="H995" s="1" t="s">
        <v>121</v>
      </c>
      <c r="I995" s="1" t="s">
        <v>84</v>
      </c>
      <c r="J995" s="1" t="s">
        <v>122</v>
      </c>
      <c r="K995" s="1" t="s">
        <v>18788</v>
      </c>
      <c r="L995" s="1"/>
      <c r="M995" s="20">
        <f t="shared" si="15"/>
        <v>1</v>
      </c>
    </row>
    <row r="996" spans="1:13" ht="20.100000000000001" customHeight="1" x14ac:dyDescent="0.15">
      <c r="A996" s="1" t="s">
        <v>18464</v>
      </c>
      <c r="B996" s="1" t="s">
        <v>18770</v>
      </c>
      <c r="C996" s="1" t="s">
        <v>18789</v>
      </c>
      <c r="D996" s="1" t="s">
        <v>50</v>
      </c>
      <c r="E996" s="1" t="s">
        <v>51</v>
      </c>
      <c r="F996" s="1" t="s">
        <v>51</v>
      </c>
      <c r="G996" s="1" t="s">
        <v>52</v>
      </c>
      <c r="H996" s="1" t="s">
        <v>121</v>
      </c>
      <c r="I996" s="1" t="s">
        <v>84</v>
      </c>
      <c r="J996" s="1" t="s">
        <v>122</v>
      </c>
      <c r="K996" s="1" t="s">
        <v>18790</v>
      </c>
      <c r="L996" s="1"/>
      <c r="M996" s="20">
        <f t="shared" si="15"/>
        <v>1</v>
      </c>
    </row>
    <row r="997" spans="1:13" ht="20.100000000000001" customHeight="1" x14ac:dyDescent="0.15">
      <c r="A997" s="1" t="s">
        <v>18464</v>
      </c>
      <c r="B997" s="1" t="s">
        <v>18770</v>
      </c>
      <c r="C997" s="1" t="s">
        <v>18791</v>
      </c>
      <c r="D997" s="1" t="s">
        <v>50</v>
      </c>
      <c r="E997" s="1" t="s">
        <v>51</v>
      </c>
      <c r="F997" s="1" t="s">
        <v>51</v>
      </c>
      <c r="G997" s="1" t="s">
        <v>52</v>
      </c>
      <c r="H997" s="1" t="s">
        <v>121</v>
      </c>
      <c r="I997" s="1" t="s">
        <v>84</v>
      </c>
      <c r="J997" s="1" t="s">
        <v>122</v>
      </c>
      <c r="K997" s="1" t="s">
        <v>18792</v>
      </c>
      <c r="L997" s="1"/>
      <c r="M997" s="20">
        <f t="shared" si="15"/>
        <v>1</v>
      </c>
    </row>
    <row r="998" spans="1:13" ht="20.100000000000001" customHeight="1" x14ac:dyDescent="0.15">
      <c r="A998" s="1" t="s">
        <v>18464</v>
      </c>
      <c r="B998" s="1" t="s">
        <v>18770</v>
      </c>
      <c r="C998" s="1" t="s">
        <v>18793</v>
      </c>
      <c r="D998" s="1" t="s">
        <v>78</v>
      </c>
      <c r="E998" s="1" t="s">
        <v>51</v>
      </c>
      <c r="F998" s="1" t="s">
        <v>51</v>
      </c>
      <c r="G998" s="1" t="s">
        <v>52</v>
      </c>
      <c r="H998" s="1" t="s">
        <v>121</v>
      </c>
      <c r="I998" s="1" t="s">
        <v>84</v>
      </c>
      <c r="J998" s="1" t="s">
        <v>122</v>
      </c>
      <c r="K998" s="1" t="s">
        <v>18794</v>
      </c>
      <c r="L998" s="1"/>
      <c r="M998" s="20">
        <f t="shared" si="15"/>
        <v>1</v>
      </c>
    </row>
    <row r="999" spans="1:13" ht="20.100000000000001" customHeight="1" x14ac:dyDescent="0.15">
      <c r="A999" s="1" t="s">
        <v>18464</v>
      </c>
      <c r="B999" s="1" t="s">
        <v>18770</v>
      </c>
      <c r="C999" s="1" t="s">
        <v>18795</v>
      </c>
      <c r="D999" s="1" t="s">
        <v>78</v>
      </c>
      <c r="E999" s="1" t="s">
        <v>51</v>
      </c>
      <c r="F999" s="1" t="s">
        <v>51</v>
      </c>
      <c r="G999" s="1" t="s">
        <v>52</v>
      </c>
      <c r="H999" s="1" t="s">
        <v>121</v>
      </c>
      <c r="I999" s="1" t="s">
        <v>84</v>
      </c>
      <c r="J999" s="1" t="s">
        <v>122</v>
      </c>
      <c r="K999" s="1" t="s">
        <v>18796</v>
      </c>
      <c r="L999" s="1"/>
      <c r="M999" s="20">
        <f t="shared" si="15"/>
        <v>1</v>
      </c>
    </row>
    <row r="1000" spans="1:13" ht="20.100000000000001" customHeight="1" x14ac:dyDescent="0.15">
      <c r="A1000" s="1" t="s">
        <v>18464</v>
      </c>
      <c r="B1000" s="1" t="s">
        <v>18770</v>
      </c>
      <c r="C1000" s="1" t="s">
        <v>18797</v>
      </c>
      <c r="D1000" s="1" t="s">
        <v>78</v>
      </c>
      <c r="E1000" s="1" t="s">
        <v>51</v>
      </c>
      <c r="F1000" s="1" t="s">
        <v>51</v>
      </c>
      <c r="G1000" s="1" t="s">
        <v>52</v>
      </c>
      <c r="H1000" s="1" t="s">
        <v>121</v>
      </c>
      <c r="I1000" s="1" t="s">
        <v>84</v>
      </c>
      <c r="J1000" s="1" t="s">
        <v>122</v>
      </c>
      <c r="K1000" s="1" t="s">
        <v>18798</v>
      </c>
      <c r="L1000" s="1"/>
      <c r="M1000" s="20">
        <f t="shared" si="15"/>
        <v>1</v>
      </c>
    </row>
    <row r="1001" spans="1:13" ht="20.100000000000001" customHeight="1" x14ac:dyDescent="0.15">
      <c r="A1001" s="1" t="s">
        <v>18464</v>
      </c>
      <c r="B1001" s="1" t="s">
        <v>18770</v>
      </c>
      <c r="C1001" s="1" t="s">
        <v>18799</v>
      </c>
      <c r="D1001" s="1" t="s">
        <v>78</v>
      </c>
      <c r="E1001" s="1" t="s">
        <v>51</v>
      </c>
      <c r="F1001" s="1" t="s">
        <v>81</v>
      </c>
      <c r="G1001" s="1" t="s">
        <v>82</v>
      </c>
      <c r="H1001" s="1" t="s">
        <v>4727</v>
      </c>
      <c r="I1001" s="1" t="s">
        <v>447</v>
      </c>
      <c r="J1001" s="1" t="s">
        <v>16761</v>
      </c>
      <c r="K1001" s="1" t="s">
        <v>18800</v>
      </c>
      <c r="L1001" s="1"/>
      <c r="M1001" s="20">
        <f t="shared" si="15"/>
        <v>0</v>
      </c>
    </row>
    <row r="1002" spans="1:13" ht="20.100000000000001" customHeight="1" x14ac:dyDescent="0.15">
      <c r="A1002" s="1" t="s">
        <v>18464</v>
      </c>
      <c r="B1002" s="1" t="s">
        <v>18770</v>
      </c>
      <c r="C1002" s="1" t="s">
        <v>18801</v>
      </c>
      <c r="D1002" s="1" t="s">
        <v>78</v>
      </c>
      <c r="E1002" s="1" t="s">
        <v>51</v>
      </c>
      <c r="F1002" s="1" t="s">
        <v>51</v>
      </c>
      <c r="G1002" s="1" t="s">
        <v>52</v>
      </c>
      <c r="H1002" s="1" t="s">
        <v>121</v>
      </c>
      <c r="I1002" s="1" t="s">
        <v>84</v>
      </c>
      <c r="J1002" s="1" t="s">
        <v>122</v>
      </c>
      <c r="K1002" s="1" t="s">
        <v>18802</v>
      </c>
      <c r="L1002" s="1"/>
      <c r="M1002" s="20">
        <f t="shared" si="15"/>
        <v>1</v>
      </c>
    </row>
    <row r="1003" spans="1:13" ht="20.100000000000001" customHeight="1" x14ac:dyDescent="0.15">
      <c r="A1003" s="1" t="s">
        <v>18464</v>
      </c>
      <c r="B1003" s="1" t="s">
        <v>18770</v>
      </c>
      <c r="C1003" s="1" t="s">
        <v>18803</v>
      </c>
      <c r="D1003" s="1" t="s">
        <v>78</v>
      </c>
      <c r="E1003" s="1" t="s">
        <v>51</v>
      </c>
      <c r="F1003" s="1" t="s">
        <v>51</v>
      </c>
      <c r="G1003" s="1" t="s">
        <v>52</v>
      </c>
      <c r="H1003" s="1" t="s">
        <v>121</v>
      </c>
      <c r="I1003" s="1" t="s">
        <v>84</v>
      </c>
      <c r="J1003" s="1" t="s">
        <v>122</v>
      </c>
      <c r="K1003" s="1" t="s">
        <v>18804</v>
      </c>
      <c r="L1003" s="1"/>
      <c r="M1003" s="20">
        <f t="shared" si="15"/>
        <v>1</v>
      </c>
    </row>
    <row r="1004" spans="1:13" ht="20.100000000000001" customHeight="1" x14ac:dyDescent="0.15">
      <c r="A1004" s="1" t="s">
        <v>18464</v>
      </c>
      <c r="B1004" s="1" t="s">
        <v>18770</v>
      </c>
      <c r="C1004" s="1" t="s">
        <v>18805</v>
      </c>
      <c r="D1004" s="1" t="s">
        <v>78</v>
      </c>
      <c r="E1004" s="1" t="s">
        <v>51</v>
      </c>
      <c r="F1004" s="1" t="s">
        <v>51</v>
      </c>
      <c r="G1004" s="1" t="s">
        <v>52</v>
      </c>
      <c r="H1004" s="1" t="s">
        <v>121</v>
      </c>
      <c r="I1004" s="1" t="s">
        <v>84</v>
      </c>
      <c r="J1004" s="1" t="s">
        <v>122</v>
      </c>
      <c r="K1004" s="1" t="s">
        <v>18806</v>
      </c>
      <c r="L1004" s="1"/>
      <c r="M1004" s="20">
        <f t="shared" si="15"/>
        <v>1</v>
      </c>
    </row>
    <row r="1005" spans="1:13" ht="20.100000000000001" customHeight="1" x14ac:dyDescent="0.15">
      <c r="A1005" s="1" t="s">
        <v>18464</v>
      </c>
      <c r="B1005" s="1" t="s">
        <v>18770</v>
      </c>
      <c r="C1005" s="1" t="s">
        <v>18807</v>
      </c>
      <c r="D1005" s="1" t="s">
        <v>78</v>
      </c>
      <c r="E1005" s="1" t="s">
        <v>51</v>
      </c>
      <c r="F1005" s="1" t="s">
        <v>51</v>
      </c>
      <c r="G1005" s="1" t="s">
        <v>52</v>
      </c>
      <c r="H1005" s="1" t="s">
        <v>121</v>
      </c>
      <c r="I1005" s="1" t="s">
        <v>84</v>
      </c>
      <c r="J1005" s="1" t="s">
        <v>122</v>
      </c>
      <c r="K1005" s="1" t="s">
        <v>18808</v>
      </c>
      <c r="L1005" s="1"/>
      <c r="M1005" s="20">
        <f t="shared" si="15"/>
        <v>1</v>
      </c>
    </row>
    <row r="1006" spans="1:13" ht="20.100000000000001" customHeight="1" x14ac:dyDescent="0.15">
      <c r="A1006" s="1" t="s">
        <v>18464</v>
      </c>
      <c r="B1006" s="1" t="s">
        <v>18770</v>
      </c>
      <c r="C1006" s="1" t="s">
        <v>18809</v>
      </c>
      <c r="D1006" s="1" t="s">
        <v>78</v>
      </c>
      <c r="E1006" s="1" t="s">
        <v>51</v>
      </c>
      <c r="F1006" s="1" t="s">
        <v>51</v>
      </c>
      <c r="G1006" s="1" t="s">
        <v>52</v>
      </c>
      <c r="H1006" s="1" t="s">
        <v>121</v>
      </c>
      <c r="I1006" s="1" t="s">
        <v>84</v>
      </c>
      <c r="J1006" s="1" t="s">
        <v>122</v>
      </c>
      <c r="K1006" s="1" t="s">
        <v>18810</v>
      </c>
      <c r="L1006" s="1"/>
      <c r="M1006" s="20">
        <f t="shared" si="15"/>
        <v>1</v>
      </c>
    </row>
    <row r="1007" spans="1:13" ht="20.100000000000001" customHeight="1" x14ac:dyDescent="0.15">
      <c r="A1007" s="1" t="s">
        <v>18464</v>
      </c>
      <c r="B1007" s="1" t="s">
        <v>18770</v>
      </c>
      <c r="C1007" s="1" t="s">
        <v>18811</v>
      </c>
      <c r="D1007" s="1" t="s">
        <v>78</v>
      </c>
      <c r="E1007" s="1" t="s">
        <v>51</v>
      </c>
      <c r="F1007" s="1" t="s">
        <v>51</v>
      </c>
      <c r="G1007" s="1" t="s">
        <v>52</v>
      </c>
      <c r="H1007" s="1" t="s">
        <v>121</v>
      </c>
      <c r="I1007" s="1" t="s">
        <v>84</v>
      </c>
      <c r="J1007" s="1" t="s">
        <v>122</v>
      </c>
      <c r="K1007" s="1" t="s">
        <v>18812</v>
      </c>
      <c r="L1007" s="1"/>
      <c r="M1007" s="20">
        <f t="shared" si="15"/>
        <v>1</v>
      </c>
    </row>
    <row r="1008" spans="1:13" ht="20.100000000000001" customHeight="1" x14ac:dyDescent="0.15">
      <c r="A1008" s="1" t="s">
        <v>18464</v>
      </c>
      <c r="B1008" s="1" t="s">
        <v>18770</v>
      </c>
      <c r="C1008" s="1" t="s">
        <v>18813</v>
      </c>
      <c r="D1008" s="1" t="s">
        <v>78</v>
      </c>
      <c r="E1008" s="1" t="s">
        <v>51</v>
      </c>
      <c r="F1008" s="1" t="s">
        <v>51</v>
      </c>
      <c r="G1008" s="1" t="s">
        <v>52</v>
      </c>
      <c r="H1008" s="1" t="s">
        <v>121</v>
      </c>
      <c r="I1008" s="1" t="s">
        <v>84</v>
      </c>
      <c r="J1008" s="1" t="s">
        <v>122</v>
      </c>
      <c r="K1008" s="1" t="s">
        <v>18814</v>
      </c>
      <c r="L1008" s="1"/>
      <c r="M1008" s="20">
        <f t="shared" si="15"/>
        <v>1</v>
      </c>
    </row>
    <row r="1009" spans="1:13" ht="20.100000000000001" customHeight="1" x14ac:dyDescent="0.15">
      <c r="A1009" s="1" t="s">
        <v>18464</v>
      </c>
      <c r="B1009" s="1" t="s">
        <v>18770</v>
      </c>
      <c r="C1009" s="1" t="s">
        <v>18815</v>
      </c>
      <c r="D1009" s="1" t="s">
        <v>78</v>
      </c>
      <c r="E1009" s="1" t="s">
        <v>51</v>
      </c>
      <c r="F1009" s="1" t="s">
        <v>179</v>
      </c>
      <c r="G1009" s="1" t="s">
        <v>82</v>
      </c>
      <c r="H1009" s="1" t="s">
        <v>2038</v>
      </c>
      <c r="I1009" s="1" t="s">
        <v>84</v>
      </c>
      <c r="J1009" s="1" t="s">
        <v>6853</v>
      </c>
      <c r="K1009" s="1" t="s">
        <v>18816</v>
      </c>
      <c r="L1009" s="1"/>
      <c r="M1009" s="20">
        <f t="shared" si="15"/>
        <v>0</v>
      </c>
    </row>
    <row r="1010" spans="1:13" ht="20.100000000000001" customHeight="1" x14ac:dyDescent="0.15">
      <c r="A1010" s="1" t="s">
        <v>18464</v>
      </c>
      <c r="B1010" s="1" t="s">
        <v>18770</v>
      </c>
      <c r="C1010" s="1" t="s">
        <v>18817</v>
      </c>
      <c r="D1010" s="1" t="s">
        <v>78</v>
      </c>
      <c r="E1010" s="1" t="s">
        <v>51</v>
      </c>
      <c r="F1010" s="1" t="s">
        <v>51</v>
      </c>
      <c r="G1010" s="1" t="s">
        <v>52</v>
      </c>
      <c r="H1010" s="1" t="s">
        <v>121</v>
      </c>
      <c r="I1010" s="1" t="s">
        <v>84</v>
      </c>
      <c r="J1010" s="1" t="s">
        <v>122</v>
      </c>
      <c r="K1010" s="1" t="s">
        <v>18818</v>
      </c>
      <c r="L1010" s="1"/>
      <c r="M1010" s="20">
        <f t="shared" si="15"/>
        <v>1</v>
      </c>
    </row>
    <row r="1011" spans="1:13" ht="20.100000000000001" customHeight="1" x14ac:dyDescent="0.15">
      <c r="A1011" s="1" t="s">
        <v>18464</v>
      </c>
      <c r="B1011" s="1" t="s">
        <v>18770</v>
      </c>
      <c r="C1011" s="1" t="s">
        <v>18819</v>
      </c>
      <c r="D1011" s="1" t="s">
        <v>78</v>
      </c>
      <c r="E1011" s="1" t="s">
        <v>51</v>
      </c>
      <c r="F1011" s="1" t="s">
        <v>51</v>
      </c>
      <c r="G1011" s="1" t="s">
        <v>52</v>
      </c>
      <c r="H1011" s="1" t="s">
        <v>121</v>
      </c>
      <c r="I1011" s="1" t="s">
        <v>84</v>
      </c>
      <c r="J1011" s="1" t="s">
        <v>122</v>
      </c>
      <c r="K1011" s="1" t="s">
        <v>18820</v>
      </c>
      <c r="L1011" s="1"/>
      <c r="M1011" s="20">
        <f t="shared" si="15"/>
        <v>1</v>
      </c>
    </row>
    <row r="1012" spans="1:13" ht="20.100000000000001" customHeight="1" x14ac:dyDescent="0.15">
      <c r="A1012" s="1" t="s">
        <v>18464</v>
      </c>
      <c r="B1012" s="1" t="s">
        <v>18770</v>
      </c>
      <c r="C1012" s="1" t="s">
        <v>18821</v>
      </c>
      <c r="D1012" s="1" t="s">
        <v>78</v>
      </c>
      <c r="E1012" s="1" t="s">
        <v>51</v>
      </c>
      <c r="F1012" s="1" t="s">
        <v>51</v>
      </c>
      <c r="G1012" s="1" t="s">
        <v>52</v>
      </c>
      <c r="H1012" s="1" t="s">
        <v>121</v>
      </c>
      <c r="I1012" s="1" t="s">
        <v>84</v>
      </c>
      <c r="J1012" s="1" t="s">
        <v>122</v>
      </c>
      <c r="K1012" s="1" t="s">
        <v>18822</v>
      </c>
      <c r="L1012" s="1"/>
      <c r="M1012" s="20">
        <f t="shared" si="15"/>
        <v>1</v>
      </c>
    </row>
    <row r="1013" spans="1:13" ht="20.100000000000001" customHeight="1" x14ac:dyDescent="0.15">
      <c r="A1013" s="1" t="s">
        <v>18464</v>
      </c>
      <c r="B1013" s="1" t="s">
        <v>18770</v>
      </c>
      <c r="C1013" s="1" t="s">
        <v>18823</v>
      </c>
      <c r="D1013" s="1" t="s">
        <v>78</v>
      </c>
      <c r="E1013" s="1" t="s">
        <v>51</v>
      </c>
      <c r="F1013" s="1" t="s">
        <v>51</v>
      </c>
      <c r="G1013" s="1" t="s">
        <v>52</v>
      </c>
      <c r="H1013" s="1" t="s">
        <v>121</v>
      </c>
      <c r="I1013" s="1" t="s">
        <v>84</v>
      </c>
      <c r="J1013" s="1" t="s">
        <v>122</v>
      </c>
      <c r="K1013" s="1" t="s">
        <v>18824</v>
      </c>
      <c r="L1013" s="1"/>
      <c r="M1013" s="20">
        <f t="shared" si="15"/>
        <v>1</v>
      </c>
    </row>
    <row r="1014" spans="1:13" ht="20.100000000000001" customHeight="1" x14ac:dyDescent="0.15">
      <c r="A1014" s="1" t="s">
        <v>18464</v>
      </c>
      <c r="B1014" s="1" t="s">
        <v>18770</v>
      </c>
      <c r="C1014" s="1" t="s">
        <v>18825</v>
      </c>
      <c r="D1014" s="1" t="s">
        <v>78</v>
      </c>
      <c r="E1014" s="1" t="s">
        <v>51</v>
      </c>
      <c r="F1014" s="1" t="s">
        <v>51</v>
      </c>
      <c r="G1014" s="1" t="s">
        <v>52</v>
      </c>
      <c r="H1014" s="1" t="s">
        <v>121</v>
      </c>
      <c r="I1014" s="1" t="s">
        <v>84</v>
      </c>
      <c r="J1014" s="1" t="s">
        <v>122</v>
      </c>
      <c r="K1014" s="1" t="s">
        <v>18826</v>
      </c>
      <c r="L1014" s="1"/>
      <c r="M1014" s="20">
        <f t="shared" si="15"/>
        <v>1</v>
      </c>
    </row>
    <row r="1015" spans="1:13" ht="20.100000000000001" customHeight="1" x14ac:dyDescent="0.15">
      <c r="A1015" s="1" t="s">
        <v>18827</v>
      </c>
      <c r="B1015" s="1" t="s">
        <v>18828</v>
      </c>
      <c r="C1015" s="1" t="s">
        <v>18829</v>
      </c>
      <c r="D1015" s="1" t="s">
        <v>50</v>
      </c>
      <c r="E1015" s="1" t="s">
        <v>51</v>
      </c>
      <c r="F1015" s="1" t="s">
        <v>51</v>
      </c>
      <c r="G1015" s="1" t="s">
        <v>52</v>
      </c>
      <c r="H1015" s="1" t="s">
        <v>739</v>
      </c>
      <c r="I1015" s="1" t="s">
        <v>54</v>
      </c>
      <c r="J1015" s="1" t="s">
        <v>6858</v>
      </c>
      <c r="K1015" s="1" t="s">
        <v>18830</v>
      </c>
      <c r="L1015" s="1"/>
      <c r="M1015" s="20">
        <f t="shared" si="15"/>
        <v>1</v>
      </c>
    </row>
    <row r="1016" spans="1:13" ht="20.100000000000001" customHeight="1" x14ac:dyDescent="0.15">
      <c r="A1016" s="1" t="s">
        <v>18827</v>
      </c>
      <c r="B1016" s="1" t="s">
        <v>18828</v>
      </c>
      <c r="C1016" s="1" t="s">
        <v>18831</v>
      </c>
      <c r="D1016" s="1" t="s">
        <v>50</v>
      </c>
      <c r="E1016" s="1" t="s">
        <v>51</v>
      </c>
      <c r="F1016" s="1" t="s">
        <v>51</v>
      </c>
      <c r="G1016" s="1" t="s">
        <v>52</v>
      </c>
      <c r="H1016" s="1" t="s">
        <v>739</v>
      </c>
      <c r="I1016" s="1" t="s">
        <v>54</v>
      </c>
      <c r="J1016" s="1" t="s">
        <v>6858</v>
      </c>
      <c r="K1016" s="1" t="s">
        <v>18832</v>
      </c>
      <c r="L1016" s="1"/>
      <c r="M1016" s="20">
        <f t="shared" si="15"/>
        <v>1</v>
      </c>
    </row>
    <row r="1017" spans="1:13" ht="20.100000000000001" customHeight="1" x14ac:dyDescent="0.15">
      <c r="A1017" s="1" t="s">
        <v>18827</v>
      </c>
      <c r="B1017" s="1" t="s">
        <v>18828</v>
      </c>
      <c r="C1017" s="1" t="s">
        <v>18833</v>
      </c>
      <c r="D1017" s="1" t="s">
        <v>50</v>
      </c>
      <c r="E1017" s="1" t="s">
        <v>51</v>
      </c>
      <c r="F1017" s="1" t="s">
        <v>51</v>
      </c>
      <c r="G1017" s="1" t="s">
        <v>52</v>
      </c>
      <c r="H1017" s="1" t="s">
        <v>739</v>
      </c>
      <c r="I1017" s="1" t="s">
        <v>54</v>
      </c>
      <c r="J1017" s="1" t="s">
        <v>6858</v>
      </c>
      <c r="K1017" s="1" t="s">
        <v>18834</v>
      </c>
      <c r="L1017" s="1"/>
      <c r="M1017" s="20">
        <f t="shared" si="15"/>
        <v>1</v>
      </c>
    </row>
    <row r="1018" spans="1:13" ht="20.100000000000001" customHeight="1" x14ac:dyDescent="0.15">
      <c r="A1018" s="1" t="s">
        <v>18827</v>
      </c>
      <c r="B1018" s="1" t="s">
        <v>18828</v>
      </c>
      <c r="C1018" s="1" t="s">
        <v>18835</v>
      </c>
      <c r="D1018" s="1" t="s">
        <v>50</v>
      </c>
      <c r="E1018" s="1" t="s">
        <v>51</v>
      </c>
      <c r="F1018" s="1" t="s">
        <v>51</v>
      </c>
      <c r="G1018" s="1" t="s">
        <v>52</v>
      </c>
      <c r="H1018" s="1" t="s">
        <v>739</v>
      </c>
      <c r="I1018" s="1" t="s">
        <v>54</v>
      </c>
      <c r="J1018" s="1" t="s">
        <v>6858</v>
      </c>
      <c r="K1018" s="1" t="s">
        <v>18836</v>
      </c>
      <c r="L1018" s="1"/>
      <c r="M1018" s="20">
        <f t="shared" si="15"/>
        <v>1</v>
      </c>
    </row>
    <row r="1019" spans="1:13" ht="20.100000000000001" customHeight="1" x14ac:dyDescent="0.15">
      <c r="A1019" s="1" t="s">
        <v>18827</v>
      </c>
      <c r="B1019" s="1" t="s">
        <v>18828</v>
      </c>
      <c r="C1019" s="1" t="s">
        <v>18837</v>
      </c>
      <c r="D1019" s="1" t="s">
        <v>50</v>
      </c>
      <c r="E1019" s="1" t="s">
        <v>51</v>
      </c>
      <c r="F1019" s="1" t="s">
        <v>51</v>
      </c>
      <c r="G1019" s="1" t="s">
        <v>52</v>
      </c>
      <c r="H1019" s="1" t="s">
        <v>739</v>
      </c>
      <c r="I1019" s="1" t="s">
        <v>54</v>
      </c>
      <c r="J1019" s="1" t="s">
        <v>6858</v>
      </c>
      <c r="K1019" s="1" t="s">
        <v>18838</v>
      </c>
      <c r="L1019" s="1"/>
      <c r="M1019" s="20">
        <f t="shared" si="15"/>
        <v>1</v>
      </c>
    </row>
    <row r="1020" spans="1:13" ht="20.100000000000001" customHeight="1" x14ac:dyDescent="0.15">
      <c r="A1020" s="1" t="s">
        <v>18827</v>
      </c>
      <c r="B1020" s="1" t="s">
        <v>18828</v>
      </c>
      <c r="C1020" s="1" t="s">
        <v>18839</v>
      </c>
      <c r="D1020" s="1" t="s">
        <v>50</v>
      </c>
      <c r="E1020" s="1" t="s">
        <v>51</v>
      </c>
      <c r="F1020" s="1" t="s">
        <v>51</v>
      </c>
      <c r="G1020" s="1" t="s">
        <v>52</v>
      </c>
      <c r="H1020" s="1" t="s">
        <v>739</v>
      </c>
      <c r="I1020" s="1" t="s">
        <v>54</v>
      </c>
      <c r="J1020" s="1" t="s">
        <v>6858</v>
      </c>
      <c r="K1020" s="1" t="s">
        <v>18840</v>
      </c>
      <c r="L1020" s="1"/>
      <c r="M1020" s="20">
        <f t="shared" si="15"/>
        <v>1</v>
      </c>
    </row>
    <row r="1021" spans="1:13" ht="20.100000000000001" customHeight="1" x14ac:dyDescent="0.15">
      <c r="A1021" s="1" t="s">
        <v>18827</v>
      </c>
      <c r="B1021" s="1" t="s">
        <v>18828</v>
      </c>
      <c r="C1021" s="1" t="s">
        <v>18841</v>
      </c>
      <c r="D1021" s="1" t="s">
        <v>50</v>
      </c>
      <c r="E1021" s="1" t="s">
        <v>51</v>
      </c>
      <c r="F1021" s="1" t="s">
        <v>51</v>
      </c>
      <c r="G1021" s="1" t="s">
        <v>52</v>
      </c>
      <c r="H1021" s="1" t="s">
        <v>739</v>
      </c>
      <c r="I1021" s="1" t="s">
        <v>54</v>
      </c>
      <c r="J1021" s="1" t="s">
        <v>6858</v>
      </c>
      <c r="K1021" s="1" t="s">
        <v>18842</v>
      </c>
      <c r="L1021" s="1"/>
      <c r="M1021" s="20">
        <f t="shared" si="15"/>
        <v>1</v>
      </c>
    </row>
    <row r="1022" spans="1:13" ht="20.100000000000001" customHeight="1" x14ac:dyDescent="0.15">
      <c r="A1022" s="1" t="s">
        <v>18827</v>
      </c>
      <c r="B1022" s="1" t="s">
        <v>18828</v>
      </c>
      <c r="C1022" s="1" t="s">
        <v>18843</v>
      </c>
      <c r="D1022" s="1" t="s">
        <v>50</v>
      </c>
      <c r="E1022" s="1" t="s">
        <v>51</v>
      </c>
      <c r="F1022" s="1" t="s">
        <v>51</v>
      </c>
      <c r="G1022" s="1" t="s">
        <v>52</v>
      </c>
      <c r="H1022" s="1" t="s">
        <v>739</v>
      </c>
      <c r="I1022" s="1" t="s">
        <v>54</v>
      </c>
      <c r="J1022" s="1" t="s">
        <v>6858</v>
      </c>
      <c r="K1022" s="1" t="s">
        <v>18844</v>
      </c>
      <c r="L1022" s="1"/>
      <c r="M1022" s="20">
        <f t="shared" si="15"/>
        <v>1</v>
      </c>
    </row>
    <row r="1023" spans="1:13" ht="20.100000000000001" customHeight="1" x14ac:dyDescent="0.15">
      <c r="A1023" s="1" t="s">
        <v>18827</v>
      </c>
      <c r="B1023" s="1" t="s">
        <v>18828</v>
      </c>
      <c r="C1023" s="1" t="s">
        <v>18845</v>
      </c>
      <c r="D1023" s="1" t="s">
        <v>78</v>
      </c>
      <c r="E1023" s="1" t="s">
        <v>51</v>
      </c>
      <c r="F1023" s="1" t="s">
        <v>51</v>
      </c>
      <c r="G1023" s="1" t="s">
        <v>52</v>
      </c>
      <c r="H1023" s="1" t="s">
        <v>739</v>
      </c>
      <c r="I1023" s="1" t="s">
        <v>54</v>
      </c>
      <c r="J1023" s="1" t="s">
        <v>6858</v>
      </c>
      <c r="K1023" s="1" t="s">
        <v>18846</v>
      </c>
      <c r="L1023" s="1"/>
      <c r="M1023" s="20">
        <f t="shared" si="15"/>
        <v>1</v>
      </c>
    </row>
    <row r="1024" spans="1:13" ht="20.100000000000001" customHeight="1" x14ac:dyDescent="0.15">
      <c r="A1024" s="1" t="s">
        <v>18827</v>
      </c>
      <c r="B1024" s="1" t="s">
        <v>18828</v>
      </c>
      <c r="C1024" s="1" t="s">
        <v>18847</v>
      </c>
      <c r="D1024" s="1" t="s">
        <v>78</v>
      </c>
      <c r="E1024" s="1" t="s">
        <v>51</v>
      </c>
      <c r="F1024" s="1" t="s">
        <v>81</v>
      </c>
      <c r="G1024" s="1" t="s">
        <v>82</v>
      </c>
      <c r="H1024" s="1" t="s">
        <v>2234</v>
      </c>
      <c r="I1024" s="1" t="s">
        <v>84</v>
      </c>
      <c r="J1024" s="1" t="s">
        <v>18408</v>
      </c>
      <c r="K1024" s="1" t="s">
        <v>18848</v>
      </c>
      <c r="L1024" s="1"/>
      <c r="M1024" s="20">
        <f t="shared" si="15"/>
        <v>0</v>
      </c>
    </row>
    <row r="1025" spans="1:13" ht="20.100000000000001" customHeight="1" x14ac:dyDescent="0.15">
      <c r="A1025" s="1" t="s">
        <v>18827</v>
      </c>
      <c r="B1025" s="1" t="s">
        <v>18828</v>
      </c>
      <c r="C1025" s="1" t="s">
        <v>18849</v>
      </c>
      <c r="D1025" s="1" t="s">
        <v>78</v>
      </c>
      <c r="E1025" s="1" t="s">
        <v>51</v>
      </c>
      <c r="F1025" s="1" t="s">
        <v>81</v>
      </c>
      <c r="G1025" s="1" t="s">
        <v>82</v>
      </c>
      <c r="H1025" s="1" t="s">
        <v>2234</v>
      </c>
      <c r="I1025" s="1" t="s">
        <v>84</v>
      </c>
      <c r="J1025" s="1" t="s">
        <v>18408</v>
      </c>
      <c r="K1025" s="1" t="s">
        <v>18850</v>
      </c>
      <c r="L1025" s="1"/>
      <c r="M1025" s="20">
        <f t="shared" si="15"/>
        <v>0</v>
      </c>
    </row>
    <row r="1026" spans="1:13" ht="20.100000000000001" customHeight="1" x14ac:dyDescent="0.15">
      <c r="A1026" s="1" t="s">
        <v>18827</v>
      </c>
      <c r="B1026" s="1" t="s">
        <v>18851</v>
      </c>
      <c r="C1026" s="1" t="s">
        <v>18852</v>
      </c>
      <c r="D1026" s="1" t="s">
        <v>78</v>
      </c>
      <c r="E1026" s="1" t="s">
        <v>51</v>
      </c>
      <c r="F1026" s="1" t="s">
        <v>179</v>
      </c>
      <c r="G1026" s="1" t="s">
        <v>82</v>
      </c>
      <c r="H1026" s="1" t="s">
        <v>2234</v>
      </c>
      <c r="I1026" s="1" t="s">
        <v>84</v>
      </c>
      <c r="J1026" s="1" t="s">
        <v>18408</v>
      </c>
      <c r="K1026" s="1" t="s">
        <v>18853</v>
      </c>
      <c r="L1026" s="1"/>
      <c r="M1026" s="20">
        <f t="shared" si="15"/>
        <v>0</v>
      </c>
    </row>
    <row r="1027" spans="1:13" ht="20.100000000000001" customHeight="1" x14ac:dyDescent="0.15">
      <c r="A1027" s="1" t="s">
        <v>18827</v>
      </c>
      <c r="B1027" s="1" t="s">
        <v>18854</v>
      </c>
      <c r="C1027" s="1" t="s">
        <v>18855</v>
      </c>
      <c r="D1027" s="1" t="s">
        <v>50</v>
      </c>
      <c r="E1027" s="1" t="s">
        <v>51</v>
      </c>
      <c r="F1027" s="1" t="s">
        <v>51</v>
      </c>
      <c r="G1027" s="1" t="s">
        <v>52</v>
      </c>
      <c r="H1027" s="1" t="s">
        <v>739</v>
      </c>
      <c r="I1027" s="1" t="s">
        <v>54</v>
      </c>
      <c r="J1027" s="1" t="s">
        <v>6858</v>
      </c>
      <c r="K1027" s="1" t="s">
        <v>18856</v>
      </c>
      <c r="L1027" s="1"/>
      <c r="M1027" s="20">
        <f t="shared" si="15"/>
        <v>1</v>
      </c>
    </row>
    <row r="1028" spans="1:13" ht="20.100000000000001" customHeight="1" x14ac:dyDescent="0.15">
      <c r="A1028" s="1" t="s">
        <v>18827</v>
      </c>
      <c r="B1028" s="1" t="s">
        <v>18854</v>
      </c>
      <c r="C1028" s="1" t="s">
        <v>18857</v>
      </c>
      <c r="D1028" s="1" t="s">
        <v>78</v>
      </c>
      <c r="E1028" s="1" t="s">
        <v>51</v>
      </c>
      <c r="F1028" s="1" t="s">
        <v>51</v>
      </c>
      <c r="G1028" s="1" t="s">
        <v>52</v>
      </c>
      <c r="H1028" s="1" t="s">
        <v>739</v>
      </c>
      <c r="I1028" s="1" t="s">
        <v>54</v>
      </c>
      <c r="J1028" s="1" t="s">
        <v>6858</v>
      </c>
      <c r="K1028" s="1" t="s">
        <v>18858</v>
      </c>
      <c r="L1028" s="1"/>
      <c r="M1028" s="20">
        <f t="shared" si="15"/>
        <v>1</v>
      </c>
    </row>
    <row r="1029" spans="1:13" ht="20.100000000000001" customHeight="1" x14ac:dyDescent="0.15">
      <c r="A1029" s="1" t="s">
        <v>18827</v>
      </c>
      <c r="B1029" s="1" t="s">
        <v>18859</v>
      </c>
      <c r="C1029" s="1" t="s">
        <v>18860</v>
      </c>
      <c r="D1029" s="1" t="s">
        <v>50</v>
      </c>
      <c r="E1029" s="1" t="s">
        <v>51</v>
      </c>
      <c r="F1029" s="1" t="s">
        <v>51</v>
      </c>
      <c r="G1029" s="1" t="s">
        <v>52</v>
      </c>
      <c r="H1029" s="1" t="s">
        <v>739</v>
      </c>
      <c r="I1029" s="1" t="s">
        <v>54</v>
      </c>
      <c r="J1029" s="1" t="s">
        <v>6858</v>
      </c>
      <c r="K1029" s="1" t="s">
        <v>18861</v>
      </c>
      <c r="L1029" s="1"/>
      <c r="M1029" s="20">
        <f t="shared" si="15"/>
        <v>1</v>
      </c>
    </row>
    <row r="1030" spans="1:13" ht="20.100000000000001" customHeight="1" x14ac:dyDescent="0.15">
      <c r="A1030" s="1" t="s">
        <v>18862</v>
      </c>
      <c r="B1030" s="1" t="s">
        <v>18863</v>
      </c>
      <c r="C1030" s="1" t="s">
        <v>18864</v>
      </c>
      <c r="D1030" s="1" t="s">
        <v>50</v>
      </c>
      <c r="E1030" s="1" t="s">
        <v>51</v>
      </c>
      <c r="F1030" s="1" t="s">
        <v>51</v>
      </c>
      <c r="G1030" s="1" t="s">
        <v>52</v>
      </c>
      <c r="H1030" s="1" t="s">
        <v>121</v>
      </c>
      <c r="I1030" s="1" t="s">
        <v>84</v>
      </c>
      <c r="J1030" s="1" t="s">
        <v>122</v>
      </c>
      <c r="K1030" s="1" t="s">
        <v>18865</v>
      </c>
      <c r="L1030" s="1"/>
      <c r="M1030" s="20">
        <f t="shared" si="15"/>
        <v>1</v>
      </c>
    </row>
    <row r="1031" spans="1:13" ht="20.100000000000001" customHeight="1" x14ac:dyDescent="0.15">
      <c r="A1031" s="1" t="s">
        <v>18862</v>
      </c>
      <c r="B1031" s="1" t="s">
        <v>18863</v>
      </c>
      <c r="C1031" s="1" t="s">
        <v>18866</v>
      </c>
      <c r="D1031" s="1" t="s">
        <v>50</v>
      </c>
      <c r="E1031" s="1" t="s">
        <v>51</v>
      </c>
      <c r="F1031" s="1" t="s">
        <v>51</v>
      </c>
      <c r="G1031" s="1" t="s">
        <v>52</v>
      </c>
      <c r="H1031" s="1" t="s">
        <v>121</v>
      </c>
      <c r="I1031" s="1" t="s">
        <v>84</v>
      </c>
      <c r="J1031" s="1" t="s">
        <v>122</v>
      </c>
      <c r="K1031" s="1" t="s">
        <v>18867</v>
      </c>
      <c r="L1031" s="1"/>
      <c r="M1031" s="20">
        <f t="shared" si="15"/>
        <v>1</v>
      </c>
    </row>
    <row r="1032" spans="1:13" ht="20.100000000000001" customHeight="1" x14ac:dyDescent="0.15">
      <c r="A1032" s="1" t="s">
        <v>18862</v>
      </c>
      <c r="B1032" s="1" t="s">
        <v>18863</v>
      </c>
      <c r="C1032" s="1" t="s">
        <v>18868</v>
      </c>
      <c r="D1032" s="1" t="s">
        <v>50</v>
      </c>
      <c r="E1032" s="1" t="s">
        <v>51</v>
      </c>
      <c r="F1032" s="1" t="s">
        <v>51</v>
      </c>
      <c r="G1032" s="1" t="s">
        <v>52</v>
      </c>
      <c r="H1032" s="1" t="s">
        <v>121</v>
      </c>
      <c r="I1032" s="1" t="s">
        <v>84</v>
      </c>
      <c r="J1032" s="1" t="s">
        <v>122</v>
      </c>
      <c r="K1032" s="1" t="s">
        <v>18869</v>
      </c>
      <c r="L1032" s="1"/>
      <c r="M1032" s="20">
        <f t="shared" ref="M1032:M1095" si="16">IF(F1032="○",1,0)</f>
        <v>1</v>
      </c>
    </row>
    <row r="1033" spans="1:13" ht="20.100000000000001" customHeight="1" x14ac:dyDescent="0.15">
      <c r="A1033" s="1" t="s">
        <v>18862</v>
      </c>
      <c r="B1033" s="1" t="s">
        <v>18863</v>
      </c>
      <c r="C1033" s="1" t="s">
        <v>18870</v>
      </c>
      <c r="D1033" s="1" t="s">
        <v>78</v>
      </c>
      <c r="E1033" s="1" t="s">
        <v>51</v>
      </c>
      <c r="F1033" s="1" t="s">
        <v>51</v>
      </c>
      <c r="G1033" s="1" t="s">
        <v>52</v>
      </c>
      <c r="H1033" s="1" t="s">
        <v>121</v>
      </c>
      <c r="I1033" s="1" t="s">
        <v>84</v>
      </c>
      <c r="J1033" s="1" t="s">
        <v>122</v>
      </c>
      <c r="K1033" s="1" t="s">
        <v>18871</v>
      </c>
      <c r="L1033" s="1"/>
      <c r="M1033" s="20">
        <f t="shared" si="16"/>
        <v>1</v>
      </c>
    </row>
    <row r="1034" spans="1:13" ht="20.100000000000001" customHeight="1" x14ac:dyDescent="0.15">
      <c r="A1034" s="1" t="s">
        <v>18862</v>
      </c>
      <c r="B1034" s="1" t="s">
        <v>18863</v>
      </c>
      <c r="C1034" s="1" t="s">
        <v>18872</v>
      </c>
      <c r="D1034" s="1" t="s">
        <v>849</v>
      </c>
      <c r="E1034" s="1" t="s">
        <v>51</v>
      </c>
      <c r="F1034" s="1" t="s">
        <v>26832</v>
      </c>
      <c r="G1034" s="1" t="s">
        <v>52</v>
      </c>
      <c r="H1034" s="1" t="s">
        <v>121</v>
      </c>
      <c r="I1034" s="1" t="s">
        <v>84</v>
      </c>
      <c r="J1034" s="1" t="s">
        <v>122</v>
      </c>
      <c r="K1034" s="1" t="s">
        <v>18863</v>
      </c>
      <c r="L1034" s="1"/>
      <c r="M1034" s="20">
        <f t="shared" si="16"/>
        <v>0</v>
      </c>
    </row>
    <row r="1035" spans="1:13" ht="20.100000000000001" customHeight="1" x14ac:dyDescent="0.15">
      <c r="A1035" s="1" t="s">
        <v>18862</v>
      </c>
      <c r="B1035" s="1" t="s">
        <v>18873</v>
      </c>
      <c r="C1035" s="1" t="s">
        <v>18874</v>
      </c>
      <c r="D1035" s="1" t="s">
        <v>50</v>
      </c>
      <c r="E1035" s="1" t="s">
        <v>51</v>
      </c>
      <c r="F1035" s="1" t="s">
        <v>51</v>
      </c>
      <c r="G1035" s="1" t="s">
        <v>52</v>
      </c>
      <c r="H1035" s="1" t="s">
        <v>121</v>
      </c>
      <c r="I1035" s="1" t="s">
        <v>84</v>
      </c>
      <c r="J1035" s="1" t="s">
        <v>122</v>
      </c>
      <c r="K1035" s="1" t="s">
        <v>18875</v>
      </c>
      <c r="L1035" s="1"/>
      <c r="M1035" s="20">
        <f t="shared" si="16"/>
        <v>1</v>
      </c>
    </row>
    <row r="1036" spans="1:13" ht="20.100000000000001" customHeight="1" x14ac:dyDescent="0.15">
      <c r="A1036" s="1" t="s">
        <v>18862</v>
      </c>
      <c r="B1036" s="1" t="s">
        <v>18873</v>
      </c>
      <c r="C1036" s="1" t="s">
        <v>18876</v>
      </c>
      <c r="D1036" s="1" t="s">
        <v>50</v>
      </c>
      <c r="E1036" s="1" t="s">
        <v>51</v>
      </c>
      <c r="F1036" s="1" t="s">
        <v>51</v>
      </c>
      <c r="G1036" s="1" t="s">
        <v>52</v>
      </c>
      <c r="H1036" s="1" t="s">
        <v>121</v>
      </c>
      <c r="I1036" s="1" t="s">
        <v>84</v>
      </c>
      <c r="J1036" s="1" t="s">
        <v>122</v>
      </c>
      <c r="K1036" s="1" t="s">
        <v>18877</v>
      </c>
      <c r="L1036" s="1"/>
      <c r="M1036" s="20">
        <f t="shared" si="16"/>
        <v>1</v>
      </c>
    </row>
    <row r="1037" spans="1:13" ht="20.100000000000001" customHeight="1" x14ac:dyDescent="0.15">
      <c r="A1037" s="1" t="s">
        <v>18862</v>
      </c>
      <c r="B1037" s="1" t="s">
        <v>18873</v>
      </c>
      <c r="C1037" s="1" t="s">
        <v>18878</v>
      </c>
      <c r="D1037" s="1" t="s">
        <v>78</v>
      </c>
      <c r="E1037" s="1" t="s">
        <v>51</v>
      </c>
      <c r="F1037" s="1" t="s">
        <v>51</v>
      </c>
      <c r="G1037" s="1" t="s">
        <v>52</v>
      </c>
      <c r="H1037" s="1" t="s">
        <v>121</v>
      </c>
      <c r="I1037" s="1" t="s">
        <v>84</v>
      </c>
      <c r="J1037" s="1" t="s">
        <v>122</v>
      </c>
      <c r="K1037" s="1" t="s">
        <v>18879</v>
      </c>
      <c r="L1037" s="1"/>
      <c r="M1037" s="20">
        <f t="shared" si="16"/>
        <v>1</v>
      </c>
    </row>
    <row r="1038" spans="1:13" ht="20.100000000000001" customHeight="1" x14ac:dyDescent="0.15">
      <c r="A1038" s="1" t="s">
        <v>18862</v>
      </c>
      <c r="B1038" s="1" t="s">
        <v>18873</v>
      </c>
      <c r="C1038" s="1" t="s">
        <v>18880</v>
      </c>
      <c r="D1038" s="1" t="s">
        <v>78</v>
      </c>
      <c r="E1038" s="1" t="s">
        <v>51</v>
      </c>
      <c r="F1038" s="1" t="s">
        <v>51</v>
      </c>
      <c r="G1038" s="1" t="s">
        <v>52</v>
      </c>
      <c r="H1038" s="1" t="s">
        <v>121</v>
      </c>
      <c r="I1038" s="1" t="s">
        <v>84</v>
      </c>
      <c r="J1038" s="1" t="s">
        <v>122</v>
      </c>
      <c r="K1038" s="1" t="s">
        <v>18881</v>
      </c>
      <c r="L1038" s="1"/>
      <c r="M1038" s="20">
        <f t="shared" si="16"/>
        <v>1</v>
      </c>
    </row>
    <row r="1039" spans="1:13" ht="20.100000000000001" customHeight="1" x14ac:dyDescent="0.15">
      <c r="A1039" s="1" t="s">
        <v>18862</v>
      </c>
      <c r="B1039" s="1" t="s">
        <v>18873</v>
      </c>
      <c r="C1039" s="1" t="s">
        <v>18882</v>
      </c>
      <c r="D1039" s="1" t="s">
        <v>78</v>
      </c>
      <c r="E1039" s="1" t="s">
        <v>51</v>
      </c>
      <c r="F1039" s="1" t="s">
        <v>51</v>
      </c>
      <c r="G1039" s="1" t="s">
        <v>52</v>
      </c>
      <c r="H1039" s="1" t="s">
        <v>121</v>
      </c>
      <c r="I1039" s="1" t="s">
        <v>84</v>
      </c>
      <c r="J1039" s="1" t="s">
        <v>122</v>
      </c>
      <c r="K1039" s="1" t="s">
        <v>18883</v>
      </c>
      <c r="L1039" s="1"/>
      <c r="M1039" s="20">
        <f t="shared" si="16"/>
        <v>1</v>
      </c>
    </row>
    <row r="1040" spans="1:13" ht="20.100000000000001" customHeight="1" x14ac:dyDescent="0.15">
      <c r="A1040" s="1" t="s">
        <v>18862</v>
      </c>
      <c r="B1040" s="1" t="s">
        <v>18873</v>
      </c>
      <c r="C1040" s="1" t="s">
        <v>18884</v>
      </c>
      <c r="D1040" s="1" t="s">
        <v>78</v>
      </c>
      <c r="E1040" s="1" t="s">
        <v>51</v>
      </c>
      <c r="F1040" s="1" t="s">
        <v>179</v>
      </c>
      <c r="G1040" s="1" t="s">
        <v>82</v>
      </c>
      <c r="H1040" s="1" t="s">
        <v>129</v>
      </c>
      <c r="I1040" s="1" t="s">
        <v>447</v>
      </c>
      <c r="J1040" s="1" t="s">
        <v>6142</v>
      </c>
      <c r="K1040" s="1" t="s">
        <v>18885</v>
      </c>
      <c r="L1040" s="1"/>
      <c r="M1040" s="20">
        <f t="shared" si="16"/>
        <v>0</v>
      </c>
    </row>
    <row r="1041" spans="1:13" ht="20.100000000000001" customHeight="1" x14ac:dyDescent="0.15">
      <c r="A1041" s="1" t="s">
        <v>18862</v>
      </c>
      <c r="B1041" s="1" t="s">
        <v>18873</v>
      </c>
      <c r="C1041" s="1" t="s">
        <v>18886</v>
      </c>
      <c r="D1041" s="1" t="s">
        <v>78</v>
      </c>
      <c r="E1041" s="1" t="s">
        <v>51</v>
      </c>
      <c r="F1041" s="1" t="s">
        <v>51</v>
      </c>
      <c r="G1041" s="1" t="s">
        <v>52</v>
      </c>
      <c r="H1041" s="1" t="s">
        <v>121</v>
      </c>
      <c r="I1041" s="1" t="s">
        <v>84</v>
      </c>
      <c r="J1041" s="1" t="s">
        <v>122</v>
      </c>
      <c r="K1041" s="1" t="s">
        <v>18887</v>
      </c>
      <c r="L1041" s="1"/>
      <c r="M1041" s="20">
        <f t="shared" si="16"/>
        <v>1</v>
      </c>
    </row>
    <row r="1042" spans="1:13" ht="20.100000000000001" customHeight="1" x14ac:dyDescent="0.15">
      <c r="A1042" s="1" t="s">
        <v>18862</v>
      </c>
      <c r="B1042" s="1" t="s">
        <v>18873</v>
      </c>
      <c r="C1042" s="1" t="s">
        <v>18888</v>
      </c>
      <c r="D1042" s="1" t="s">
        <v>78</v>
      </c>
      <c r="E1042" s="1" t="s">
        <v>51</v>
      </c>
      <c r="F1042" s="1" t="s">
        <v>51</v>
      </c>
      <c r="G1042" s="1" t="s">
        <v>52</v>
      </c>
      <c r="H1042" s="1" t="s">
        <v>121</v>
      </c>
      <c r="I1042" s="1" t="s">
        <v>84</v>
      </c>
      <c r="J1042" s="1" t="s">
        <v>122</v>
      </c>
      <c r="K1042" s="1" t="s">
        <v>18889</v>
      </c>
      <c r="L1042" s="1"/>
      <c r="M1042" s="20">
        <f t="shared" si="16"/>
        <v>1</v>
      </c>
    </row>
    <row r="1043" spans="1:13" ht="39.950000000000003" customHeight="1" x14ac:dyDescent="0.15">
      <c r="A1043" s="82" t="s">
        <v>27140</v>
      </c>
      <c r="B1043" s="82" t="s">
        <v>27141</v>
      </c>
      <c r="C1043" s="1" t="s">
        <v>18890</v>
      </c>
      <c r="D1043" s="1" t="s">
        <v>78</v>
      </c>
      <c r="E1043" s="1" t="s">
        <v>51</v>
      </c>
      <c r="F1043" s="1" t="s">
        <v>51</v>
      </c>
      <c r="G1043" s="1" t="s">
        <v>52</v>
      </c>
      <c r="H1043" s="1" t="s">
        <v>121</v>
      </c>
      <c r="I1043" s="1" t="s">
        <v>84</v>
      </c>
      <c r="J1043" s="1" t="s">
        <v>122</v>
      </c>
      <c r="K1043" s="1" t="s">
        <v>18891</v>
      </c>
      <c r="L1043" s="83" t="s">
        <v>27139</v>
      </c>
      <c r="M1043" s="20">
        <f t="shared" si="16"/>
        <v>1</v>
      </c>
    </row>
    <row r="1044" spans="1:13" ht="20.100000000000001" customHeight="1" x14ac:dyDescent="0.15">
      <c r="A1044" s="1" t="s">
        <v>18862</v>
      </c>
      <c r="B1044" s="1" t="s">
        <v>18873</v>
      </c>
      <c r="C1044" s="1" t="s">
        <v>18892</v>
      </c>
      <c r="D1044" s="1" t="s">
        <v>78</v>
      </c>
      <c r="E1044" s="1" t="s">
        <v>51</v>
      </c>
      <c r="F1044" s="1" t="s">
        <v>51</v>
      </c>
      <c r="G1044" s="1" t="s">
        <v>52</v>
      </c>
      <c r="H1044" s="1" t="s">
        <v>121</v>
      </c>
      <c r="I1044" s="1" t="s">
        <v>84</v>
      </c>
      <c r="J1044" s="1" t="s">
        <v>122</v>
      </c>
      <c r="K1044" s="1" t="s">
        <v>18893</v>
      </c>
      <c r="L1044" s="1"/>
      <c r="M1044" s="20">
        <f t="shared" si="16"/>
        <v>1</v>
      </c>
    </row>
    <row r="1045" spans="1:13" ht="20.100000000000001" customHeight="1" x14ac:dyDescent="0.15">
      <c r="A1045" s="1" t="s">
        <v>18862</v>
      </c>
      <c r="B1045" s="1" t="s">
        <v>18873</v>
      </c>
      <c r="C1045" s="1" t="s">
        <v>18894</v>
      </c>
      <c r="D1045" s="1" t="s">
        <v>78</v>
      </c>
      <c r="E1045" s="1" t="s">
        <v>51</v>
      </c>
      <c r="F1045" s="1" t="s">
        <v>51</v>
      </c>
      <c r="G1045" s="1" t="s">
        <v>52</v>
      </c>
      <c r="H1045" s="1" t="s">
        <v>121</v>
      </c>
      <c r="I1045" s="1" t="s">
        <v>84</v>
      </c>
      <c r="J1045" s="1" t="s">
        <v>122</v>
      </c>
      <c r="K1045" s="1" t="s">
        <v>18895</v>
      </c>
      <c r="L1045" s="1"/>
      <c r="M1045" s="20">
        <f t="shared" si="16"/>
        <v>1</v>
      </c>
    </row>
    <row r="1046" spans="1:13" ht="20.100000000000001" customHeight="1" x14ac:dyDescent="0.15">
      <c r="A1046" s="1" t="s">
        <v>18862</v>
      </c>
      <c r="B1046" s="1" t="s">
        <v>18873</v>
      </c>
      <c r="C1046" s="1" t="s">
        <v>18896</v>
      </c>
      <c r="D1046" s="1" t="s">
        <v>78</v>
      </c>
      <c r="E1046" s="1" t="s">
        <v>51</v>
      </c>
      <c r="F1046" s="1" t="s">
        <v>51</v>
      </c>
      <c r="G1046" s="1" t="s">
        <v>52</v>
      </c>
      <c r="H1046" s="1" t="s">
        <v>121</v>
      </c>
      <c r="I1046" s="1" t="s">
        <v>84</v>
      </c>
      <c r="J1046" s="1" t="s">
        <v>122</v>
      </c>
      <c r="K1046" s="1" t="s">
        <v>18897</v>
      </c>
      <c r="L1046" s="1"/>
      <c r="M1046" s="20">
        <f t="shared" si="16"/>
        <v>1</v>
      </c>
    </row>
    <row r="1047" spans="1:13" ht="20.100000000000001" customHeight="1" x14ac:dyDescent="0.15">
      <c r="A1047" s="1" t="s">
        <v>18862</v>
      </c>
      <c r="B1047" s="1" t="s">
        <v>18873</v>
      </c>
      <c r="C1047" s="1" t="s">
        <v>18898</v>
      </c>
      <c r="D1047" s="1" t="s">
        <v>78</v>
      </c>
      <c r="E1047" s="1" t="s">
        <v>51</v>
      </c>
      <c r="F1047" s="1" t="s">
        <v>51</v>
      </c>
      <c r="G1047" s="1" t="s">
        <v>52</v>
      </c>
      <c r="H1047" s="1" t="s">
        <v>121</v>
      </c>
      <c r="I1047" s="1" t="s">
        <v>84</v>
      </c>
      <c r="J1047" s="1" t="s">
        <v>122</v>
      </c>
      <c r="K1047" s="1" t="s">
        <v>18899</v>
      </c>
      <c r="L1047" s="1"/>
      <c r="M1047" s="20">
        <f t="shared" si="16"/>
        <v>1</v>
      </c>
    </row>
    <row r="1048" spans="1:13" ht="20.100000000000001" customHeight="1" x14ac:dyDescent="0.15">
      <c r="A1048" s="1" t="s">
        <v>18862</v>
      </c>
      <c r="B1048" s="1" t="s">
        <v>18873</v>
      </c>
      <c r="C1048" s="1" t="s">
        <v>18900</v>
      </c>
      <c r="D1048" s="1" t="s">
        <v>78</v>
      </c>
      <c r="E1048" s="1" t="s">
        <v>51</v>
      </c>
      <c r="F1048" s="1" t="s">
        <v>51</v>
      </c>
      <c r="G1048" s="1" t="s">
        <v>52</v>
      </c>
      <c r="H1048" s="1" t="s">
        <v>121</v>
      </c>
      <c r="I1048" s="1" t="s">
        <v>84</v>
      </c>
      <c r="J1048" s="1" t="s">
        <v>122</v>
      </c>
      <c r="K1048" s="1" t="s">
        <v>18901</v>
      </c>
      <c r="L1048" s="1"/>
      <c r="M1048" s="20">
        <f t="shared" si="16"/>
        <v>1</v>
      </c>
    </row>
    <row r="1049" spans="1:13" ht="39.950000000000003" customHeight="1" x14ac:dyDescent="0.15">
      <c r="A1049" s="82" t="s">
        <v>27140</v>
      </c>
      <c r="B1049" s="82" t="s">
        <v>27141</v>
      </c>
      <c r="C1049" s="1" t="s">
        <v>18902</v>
      </c>
      <c r="D1049" s="1" t="s">
        <v>849</v>
      </c>
      <c r="E1049" s="1" t="s">
        <v>51</v>
      </c>
      <c r="F1049" s="1" t="s">
        <v>26832</v>
      </c>
      <c r="G1049" s="1" t="s">
        <v>82</v>
      </c>
      <c r="H1049" s="1" t="s">
        <v>83</v>
      </c>
      <c r="I1049" s="1" t="s">
        <v>181</v>
      </c>
      <c r="J1049" s="1" t="s">
        <v>11769</v>
      </c>
      <c r="K1049" s="1" t="s">
        <v>19673</v>
      </c>
      <c r="L1049" s="83" t="s">
        <v>27139</v>
      </c>
      <c r="M1049" s="20">
        <f t="shared" si="16"/>
        <v>0</v>
      </c>
    </row>
    <row r="1050" spans="1:13" ht="20.100000000000001" customHeight="1" x14ac:dyDescent="0.15">
      <c r="A1050" s="1" t="s">
        <v>18862</v>
      </c>
      <c r="B1050" s="1" t="s">
        <v>18903</v>
      </c>
      <c r="C1050" s="1" t="s">
        <v>18904</v>
      </c>
      <c r="D1050" s="1" t="s">
        <v>50</v>
      </c>
      <c r="E1050" s="1" t="s">
        <v>51</v>
      </c>
      <c r="F1050" s="1" t="s">
        <v>81</v>
      </c>
      <c r="G1050" s="1" t="s">
        <v>82</v>
      </c>
      <c r="H1050" s="1" t="s">
        <v>2234</v>
      </c>
      <c r="I1050" s="1" t="s">
        <v>84</v>
      </c>
      <c r="J1050" s="1" t="s">
        <v>18408</v>
      </c>
      <c r="K1050" s="1" t="s">
        <v>18905</v>
      </c>
      <c r="L1050" s="1"/>
      <c r="M1050" s="20">
        <f t="shared" si="16"/>
        <v>0</v>
      </c>
    </row>
    <row r="1051" spans="1:13" ht="20.100000000000001" customHeight="1" x14ac:dyDescent="0.15">
      <c r="A1051" s="1" t="s">
        <v>18862</v>
      </c>
      <c r="B1051" s="1" t="s">
        <v>18903</v>
      </c>
      <c r="C1051" s="1" t="s">
        <v>18906</v>
      </c>
      <c r="D1051" s="1" t="s">
        <v>50</v>
      </c>
      <c r="E1051" s="1" t="s">
        <v>51</v>
      </c>
      <c r="F1051" s="1" t="s">
        <v>51</v>
      </c>
      <c r="G1051" s="1" t="s">
        <v>52</v>
      </c>
      <c r="H1051" s="1" t="s">
        <v>121</v>
      </c>
      <c r="I1051" s="1" t="s">
        <v>84</v>
      </c>
      <c r="J1051" s="1" t="s">
        <v>122</v>
      </c>
      <c r="K1051" s="1" t="s">
        <v>18907</v>
      </c>
      <c r="L1051" s="1"/>
      <c r="M1051" s="20">
        <f t="shared" si="16"/>
        <v>1</v>
      </c>
    </row>
    <row r="1052" spans="1:13" ht="20.100000000000001" customHeight="1" x14ac:dyDescent="0.15">
      <c r="A1052" s="1" t="s">
        <v>18862</v>
      </c>
      <c r="B1052" s="1" t="s">
        <v>18903</v>
      </c>
      <c r="C1052" s="1" t="s">
        <v>18908</v>
      </c>
      <c r="D1052" s="1" t="s">
        <v>50</v>
      </c>
      <c r="E1052" s="1" t="s">
        <v>51</v>
      </c>
      <c r="F1052" s="1" t="s">
        <v>51</v>
      </c>
      <c r="G1052" s="1" t="s">
        <v>52</v>
      </c>
      <c r="H1052" s="1" t="s">
        <v>121</v>
      </c>
      <c r="I1052" s="1" t="s">
        <v>84</v>
      </c>
      <c r="J1052" s="1" t="s">
        <v>122</v>
      </c>
      <c r="K1052" s="1" t="s">
        <v>18909</v>
      </c>
      <c r="L1052" s="1"/>
      <c r="M1052" s="20">
        <f t="shared" si="16"/>
        <v>1</v>
      </c>
    </row>
    <row r="1053" spans="1:13" ht="20.100000000000001" customHeight="1" x14ac:dyDescent="0.15">
      <c r="A1053" s="1" t="s">
        <v>18862</v>
      </c>
      <c r="B1053" s="1" t="s">
        <v>18903</v>
      </c>
      <c r="C1053" s="1" t="s">
        <v>18910</v>
      </c>
      <c r="D1053" s="1" t="s">
        <v>50</v>
      </c>
      <c r="E1053" s="1" t="s">
        <v>51</v>
      </c>
      <c r="F1053" s="1" t="s">
        <v>51</v>
      </c>
      <c r="G1053" s="1" t="s">
        <v>52</v>
      </c>
      <c r="H1053" s="1" t="s">
        <v>121</v>
      </c>
      <c r="I1053" s="1" t="s">
        <v>84</v>
      </c>
      <c r="J1053" s="1" t="s">
        <v>122</v>
      </c>
      <c r="K1053" s="1" t="s">
        <v>18911</v>
      </c>
      <c r="L1053" s="1"/>
      <c r="M1053" s="20">
        <f t="shared" si="16"/>
        <v>1</v>
      </c>
    </row>
    <row r="1054" spans="1:13" ht="20.100000000000001" customHeight="1" x14ac:dyDescent="0.15">
      <c r="A1054" s="1" t="s">
        <v>18862</v>
      </c>
      <c r="B1054" s="1" t="s">
        <v>18903</v>
      </c>
      <c r="C1054" s="1" t="s">
        <v>18912</v>
      </c>
      <c r="D1054" s="1" t="s">
        <v>78</v>
      </c>
      <c r="E1054" s="1" t="s">
        <v>51</v>
      </c>
      <c r="F1054" s="1" t="s">
        <v>51</v>
      </c>
      <c r="G1054" s="1" t="s">
        <v>52</v>
      </c>
      <c r="H1054" s="1" t="s">
        <v>121</v>
      </c>
      <c r="I1054" s="1" t="s">
        <v>84</v>
      </c>
      <c r="J1054" s="1" t="s">
        <v>122</v>
      </c>
      <c r="K1054" s="1" t="s">
        <v>18913</v>
      </c>
      <c r="L1054" s="1"/>
      <c r="M1054" s="20">
        <f t="shared" si="16"/>
        <v>1</v>
      </c>
    </row>
    <row r="1055" spans="1:13" ht="20.100000000000001" customHeight="1" x14ac:dyDescent="0.15">
      <c r="A1055" s="1" t="s">
        <v>18862</v>
      </c>
      <c r="B1055" s="1" t="s">
        <v>18903</v>
      </c>
      <c r="C1055" s="1" t="s">
        <v>18914</v>
      </c>
      <c r="D1055" s="1" t="s">
        <v>78</v>
      </c>
      <c r="E1055" s="1" t="s">
        <v>51</v>
      </c>
      <c r="F1055" s="1" t="s">
        <v>81</v>
      </c>
      <c r="G1055" s="1" t="s">
        <v>82</v>
      </c>
      <c r="H1055" s="1" t="s">
        <v>129</v>
      </c>
      <c r="I1055" s="1" t="s">
        <v>447</v>
      </c>
      <c r="J1055" s="1" t="s">
        <v>6142</v>
      </c>
      <c r="K1055" s="1" t="s">
        <v>18915</v>
      </c>
      <c r="L1055" s="1"/>
      <c r="M1055" s="20">
        <f t="shared" si="16"/>
        <v>0</v>
      </c>
    </row>
    <row r="1056" spans="1:13" ht="20.100000000000001" customHeight="1" x14ac:dyDescent="0.15">
      <c r="A1056" s="1" t="s">
        <v>18862</v>
      </c>
      <c r="B1056" s="1" t="s">
        <v>18903</v>
      </c>
      <c r="C1056" s="1" t="s">
        <v>18916</v>
      </c>
      <c r="D1056" s="1" t="s">
        <v>78</v>
      </c>
      <c r="E1056" s="1" t="s">
        <v>51</v>
      </c>
      <c r="F1056" s="1" t="s">
        <v>51</v>
      </c>
      <c r="G1056" s="1" t="s">
        <v>52</v>
      </c>
      <c r="H1056" s="1" t="s">
        <v>121</v>
      </c>
      <c r="I1056" s="1" t="s">
        <v>84</v>
      </c>
      <c r="J1056" s="1" t="s">
        <v>122</v>
      </c>
      <c r="K1056" s="1" t="s">
        <v>18917</v>
      </c>
      <c r="L1056" s="1"/>
      <c r="M1056" s="20">
        <f t="shared" si="16"/>
        <v>1</v>
      </c>
    </row>
    <row r="1057" spans="1:13" ht="20.100000000000001" customHeight="1" x14ac:dyDescent="0.15">
      <c r="A1057" s="1" t="s">
        <v>18862</v>
      </c>
      <c r="B1057" s="1" t="s">
        <v>18903</v>
      </c>
      <c r="C1057" s="1" t="s">
        <v>18918</v>
      </c>
      <c r="D1057" s="1" t="s">
        <v>78</v>
      </c>
      <c r="E1057" s="1" t="s">
        <v>51</v>
      </c>
      <c r="F1057" s="1" t="s">
        <v>51</v>
      </c>
      <c r="G1057" s="1" t="s">
        <v>52</v>
      </c>
      <c r="H1057" s="1" t="s">
        <v>121</v>
      </c>
      <c r="I1057" s="1" t="s">
        <v>84</v>
      </c>
      <c r="J1057" s="1" t="s">
        <v>122</v>
      </c>
      <c r="K1057" s="1" t="s">
        <v>18919</v>
      </c>
      <c r="L1057" s="1"/>
      <c r="M1057" s="20">
        <f t="shared" si="16"/>
        <v>1</v>
      </c>
    </row>
    <row r="1058" spans="1:13" ht="20.100000000000001" customHeight="1" x14ac:dyDescent="0.15">
      <c r="A1058" s="1" t="s">
        <v>18862</v>
      </c>
      <c r="B1058" s="1" t="s">
        <v>18903</v>
      </c>
      <c r="C1058" s="1" t="s">
        <v>18920</v>
      </c>
      <c r="D1058" s="1" t="s">
        <v>78</v>
      </c>
      <c r="E1058" s="1" t="s">
        <v>51</v>
      </c>
      <c r="F1058" s="1" t="s">
        <v>51</v>
      </c>
      <c r="G1058" s="1" t="s">
        <v>52</v>
      </c>
      <c r="H1058" s="1" t="s">
        <v>121</v>
      </c>
      <c r="I1058" s="1" t="s">
        <v>84</v>
      </c>
      <c r="J1058" s="1" t="s">
        <v>122</v>
      </c>
      <c r="K1058" s="1" t="s">
        <v>18921</v>
      </c>
      <c r="L1058" s="1"/>
      <c r="M1058" s="20">
        <f t="shared" si="16"/>
        <v>1</v>
      </c>
    </row>
    <row r="1059" spans="1:13" ht="20.100000000000001" customHeight="1" x14ac:dyDescent="0.15">
      <c r="A1059" s="1" t="s">
        <v>18862</v>
      </c>
      <c r="B1059" s="1" t="s">
        <v>18903</v>
      </c>
      <c r="C1059" s="1" t="s">
        <v>18922</v>
      </c>
      <c r="D1059" s="1" t="s">
        <v>78</v>
      </c>
      <c r="E1059" s="1" t="s">
        <v>51</v>
      </c>
      <c r="F1059" s="1" t="s">
        <v>179</v>
      </c>
      <c r="G1059" s="1" t="s">
        <v>82</v>
      </c>
      <c r="H1059" s="1" t="s">
        <v>129</v>
      </c>
      <c r="I1059" s="1" t="s">
        <v>447</v>
      </c>
      <c r="J1059" s="1" t="s">
        <v>6142</v>
      </c>
      <c r="K1059" s="1" t="s">
        <v>18923</v>
      </c>
      <c r="L1059" s="1"/>
      <c r="M1059" s="20">
        <f t="shared" si="16"/>
        <v>0</v>
      </c>
    </row>
    <row r="1060" spans="1:13" ht="20.100000000000001" customHeight="1" x14ac:dyDescent="0.15">
      <c r="A1060" s="1" t="s">
        <v>18862</v>
      </c>
      <c r="B1060" s="1" t="s">
        <v>18903</v>
      </c>
      <c r="C1060" s="1" t="s">
        <v>18924</v>
      </c>
      <c r="D1060" s="1" t="s">
        <v>78</v>
      </c>
      <c r="E1060" s="1" t="s">
        <v>51</v>
      </c>
      <c r="F1060" s="1" t="s">
        <v>179</v>
      </c>
      <c r="G1060" s="1" t="s">
        <v>82</v>
      </c>
      <c r="H1060" s="1" t="s">
        <v>129</v>
      </c>
      <c r="I1060" s="1" t="s">
        <v>447</v>
      </c>
      <c r="J1060" s="1" t="s">
        <v>6142</v>
      </c>
      <c r="K1060" s="1" t="s">
        <v>18925</v>
      </c>
      <c r="L1060" s="1"/>
      <c r="M1060" s="20">
        <f t="shared" si="16"/>
        <v>0</v>
      </c>
    </row>
    <row r="1061" spans="1:13" ht="20.100000000000001" customHeight="1" x14ac:dyDescent="0.15">
      <c r="A1061" s="1" t="s">
        <v>18862</v>
      </c>
      <c r="B1061" s="1" t="s">
        <v>18903</v>
      </c>
      <c r="C1061" s="1" t="s">
        <v>18926</v>
      </c>
      <c r="D1061" s="1" t="s">
        <v>78</v>
      </c>
      <c r="E1061" s="1" t="s">
        <v>51</v>
      </c>
      <c r="F1061" s="1" t="s">
        <v>51</v>
      </c>
      <c r="G1061" s="1" t="s">
        <v>52</v>
      </c>
      <c r="H1061" s="1" t="s">
        <v>121</v>
      </c>
      <c r="I1061" s="1" t="s">
        <v>84</v>
      </c>
      <c r="J1061" s="1" t="s">
        <v>122</v>
      </c>
      <c r="K1061" s="1" t="s">
        <v>18927</v>
      </c>
      <c r="L1061" s="1"/>
      <c r="M1061" s="20">
        <f t="shared" si="16"/>
        <v>1</v>
      </c>
    </row>
    <row r="1062" spans="1:13" ht="20.100000000000001" customHeight="1" x14ac:dyDescent="0.15">
      <c r="A1062" s="1" t="s">
        <v>18862</v>
      </c>
      <c r="B1062" s="1" t="s">
        <v>18903</v>
      </c>
      <c r="C1062" s="1" t="s">
        <v>18928</v>
      </c>
      <c r="D1062" s="1" t="s">
        <v>78</v>
      </c>
      <c r="E1062" s="1" t="s">
        <v>51</v>
      </c>
      <c r="F1062" s="1" t="s">
        <v>51</v>
      </c>
      <c r="G1062" s="1" t="s">
        <v>52</v>
      </c>
      <c r="H1062" s="1" t="s">
        <v>121</v>
      </c>
      <c r="I1062" s="1" t="s">
        <v>84</v>
      </c>
      <c r="J1062" s="1" t="s">
        <v>122</v>
      </c>
      <c r="K1062" s="1" t="s">
        <v>18929</v>
      </c>
      <c r="L1062" s="1"/>
      <c r="M1062" s="20">
        <f t="shared" si="16"/>
        <v>1</v>
      </c>
    </row>
    <row r="1063" spans="1:13" ht="20.100000000000001" customHeight="1" x14ac:dyDescent="0.15">
      <c r="A1063" s="1" t="s">
        <v>18862</v>
      </c>
      <c r="B1063" s="1" t="s">
        <v>18903</v>
      </c>
      <c r="C1063" s="1" t="s">
        <v>18930</v>
      </c>
      <c r="D1063" s="1" t="s">
        <v>78</v>
      </c>
      <c r="E1063" s="1" t="s">
        <v>51</v>
      </c>
      <c r="F1063" s="1" t="s">
        <v>51</v>
      </c>
      <c r="G1063" s="1" t="s">
        <v>52</v>
      </c>
      <c r="H1063" s="1" t="s">
        <v>121</v>
      </c>
      <c r="I1063" s="1" t="s">
        <v>84</v>
      </c>
      <c r="J1063" s="1" t="s">
        <v>122</v>
      </c>
      <c r="K1063" s="1" t="s">
        <v>18931</v>
      </c>
      <c r="L1063" s="1"/>
      <c r="M1063" s="20">
        <f t="shared" si="16"/>
        <v>1</v>
      </c>
    </row>
    <row r="1064" spans="1:13" ht="20.100000000000001" customHeight="1" x14ac:dyDescent="0.15">
      <c r="A1064" s="1" t="s">
        <v>18862</v>
      </c>
      <c r="B1064" s="1" t="s">
        <v>18903</v>
      </c>
      <c r="C1064" s="1" t="s">
        <v>18932</v>
      </c>
      <c r="D1064" s="1" t="s">
        <v>78</v>
      </c>
      <c r="E1064" s="1" t="s">
        <v>51</v>
      </c>
      <c r="F1064" s="1" t="s">
        <v>51</v>
      </c>
      <c r="G1064" s="1" t="s">
        <v>52</v>
      </c>
      <c r="H1064" s="1" t="s">
        <v>121</v>
      </c>
      <c r="I1064" s="1" t="s">
        <v>84</v>
      </c>
      <c r="J1064" s="1" t="s">
        <v>122</v>
      </c>
      <c r="K1064" s="1" t="s">
        <v>18933</v>
      </c>
      <c r="L1064" s="1"/>
      <c r="M1064" s="20">
        <f t="shared" si="16"/>
        <v>1</v>
      </c>
    </row>
    <row r="1065" spans="1:13" ht="20.100000000000001" customHeight="1" x14ac:dyDescent="0.15">
      <c r="A1065" s="1" t="s">
        <v>18862</v>
      </c>
      <c r="B1065" s="1" t="s">
        <v>18903</v>
      </c>
      <c r="C1065" s="1" t="s">
        <v>18934</v>
      </c>
      <c r="D1065" s="1" t="s">
        <v>78</v>
      </c>
      <c r="E1065" s="1" t="s">
        <v>51</v>
      </c>
      <c r="F1065" s="1" t="s">
        <v>51</v>
      </c>
      <c r="G1065" s="1" t="s">
        <v>52</v>
      </c>
      <c r="H1065" s="1" t="s">
        <v>121</v>
      </c>
      <c r="I1065" s="1" t="s">
        <v>84</v>
      </c>
      <c r="J1065" s="1" t="s">
        <v>122</v>
      </c>
      <c r="K1065" s="1" t="s">
        <v>18935</v>
      </c>
      <c r="L1065" s="1"/>
      <c r="M1065" s="20">
        <f t="shared" si="16"/>
        <v>1</v>
      </c>
    </row>
    <row r="1066" spans="1:13" ht="20.100000000000001" customHeight="1" x14ac:dyDescent="0.15">
      <c r="A1066" s="1" t="s">
        <v>18862</v>
      </c>
      <c r="B1066" s="1" t="s">
        <v>18903</v>
      </c>
      <c r="C1066" s="1" t="s">
        <v>18936</v>
      </c>
      <c r="D1066" s="1" t="s">
        <v>78</v>
      </c>
      <c r="E1066" s="1" t="s">
        <v>51</v>
      </c>
      <c r="F1066" s="1" t="s">
        <v>51</v>
      </c>
      <c r="G1066" s="1" t="s">
        <v>52</v>
      </c>
      <c r="H1066" s="1" t="s">
        <v>121</v>
      </c>
      <c r="I1066" s="1" t="s">
        <v>84</v>
      </c>
      <c r="J1066" s="1" t="s">
        <v>122</v>
      </c>
      <c r="K1066" s="1" t="s">
        <v>18937</v>
      </c>
      <c r="L1066" s="1"/>
      <c r="M1066" s="20">
        <f t="shared" si="16"/>
        <v>1</v>
      </c>
    </row>
    <row r="1067" spans="1:13" ht="20.100000000000001" customHeight="1" x14ac:dyDescent="0.15">
      <c r="A1067" s="1" t="s">
        <v>18862</v>
      </c>
      <c r="B1067" s="1" t="s">
        <v>18903</v>
      </c>
      <c r="C1067" s="1" t="s">
        <v>18938</v>
      </c>
      <c r="D1067" s="1" t="s">
        <v>78</v>
      </c>
      <c r="E1067" s="1" t="s">
        <v>51</v>
      </c>
      <c r="F1067" s="1" t="s">
        <v>81</v>
      </c>
      <c r="G1067" s="1" t="s">
        <v>82</v>
      </c>
      <c r="H1067" s="1" t="s">
        <v>129</v>
      </c>
      <c r="I1067" s="1" t="s">
        <v>447</v>
      </c>
      <c r="J1067" s="1" t="s">
        <v>6142</v>
      </c>
      <c r="K1067" s="1" t="s">
        <v>18939</v>
      </c>
      <c r="L1067" s="1"/>
      <c r="M1067" s="20">
        <f t="shared" si="16"/>
        <v>0</v>
      </c>
    </row>
    <row r="1068" spans="1:13" ht="20.100000000000001" customHeight="1" x14ac:dyDescent="0.15">
      <c r="A1068" s="1" t="s">
        <v>18862</v>
      </c>
      <c r="B1068" s="1" t="s">
        <v>18903</v>
      </c>
      <c r="C1068" s="1" t="s">
        <v>18940</v>
      </c>
      <c r="D1068" s="1" t="s">
        <v>78</v>
      </c>
      <c r="E1068" s="1" t="s">
        <v>51</v>
      </c>
      <c r="F1068" s="1" t="s">
        <v>51</v>
      </c>
      <c r="G1068" s="1" t="s">
        <v>52</v>
      </c>
      <c r="H1068" s="1" t="s">
        <v>121</v>
      </c>
      <c r="I1068" s="1" t="s">
        <v>84</v>
      </c>
      <c r="J1068" s="1" t="s">
        <v>122</v>
      </c>
      <c r="K1068" s="1" t="s">
        <v>18941</v>
      </c>
      <c r="L1068" s="1"/>
      <c r="M1068" s="20">
        <f t="shared" si="16"/>
        <v>1</v>
      </c>
    </row>
    <row r="1069" spans="1:13" ht="20.100000000000001" customHeight="1" x14ac:dyDescent="0.15">
      <c r="A1069" s="1" t="s">
        <v>18862</v>
      </c>
      <c r="B1069" s="1" t="s">
        <v>18903</v>
      </c>
      <c r="C1069" s="1" t="s">
        <v>18942</v>
      </c>
      <c r="D1069" s="1" t="s">
        <v>78</v>
      </c>
      <c r="E1069" s="1" t="s">
        <v>51</v>
      </c>
      <c r="F1069" s="1" t="s">
        <v>51</v>
      </c>
      <c r="G1069" s="1" t="s">
        <v>52</v>
      </c>
      <c r="H1069" s="1" t="s">
        <v>121</v>
      </c>
      <c r="I1069" s="1" t="s">
        <v>84</v>
      </c>
      <c r="J1069" s="1" t="s">
        <v>122</v>
      </c>
      <c r="K1069" s="1" t="s">
        <v>18943</v>
      </c>
      <c r="L1069" s="1"/>
      <c r="M1069" s="20">
        <f t="shared" si="16"/>
        <v>1</v>
      </c>
    </row>
    <row r="1070" spans="1:13" ht="20.100000000000001" customHeight="1" x14ac:dyDescent="0.15">
      <c r="A1070" s="1" t="s">
        <v>18862</v>
      </c>
      <c r="B1070" s="1" t="s">
        <v>18903</v>
      </c>
      <c r="C1070" s="1" t="s">
        <v>18944</v>
      </c>
      <c r="D1070" s="1" t="s">
        <v>78</v>
      </c>
      <c r="E1070" s="1" t="s">
        <v>51</v>
      </c>
      <c r="F1070" s="1" t="s">
        <v>51</v>
      </c>
      <c r="G1070" s="1" t="s">
        <v>52</v>
      </c>
      <c r="H1070" s="1" t="s">
        <v>121</v>
      </c>
      <c r="I1070" s="1" t="s">
        <v>84</v>
      </c>
      <c r="J1070" s="1" t="s">
        <v>122</v>
      </c>
      <c r="K1070" s="1" t="s">
        <v>18945</v>
      </c>
      <c r="L1070" s="1"/>
      <c r="M1070" s="20">
        <f t="shared" si="16"/>
        <v>1</v>
      </c>
    </row>
    <row r="1071" spans="1:13" ht="20.100000000000001" customHeight="1" x14ac:dyDescent="0.15">
      <c r="A1071" s="1" t="s">
        <v>18862</v>
      </c>
      <c r="B1071" s="1" t="s">
        <v>18903</v>
      </c>
      <c r="C1071" s="1" t="s">
        <v>18946</v>
      </c>
      <c r="D1071" s="1" t="s">
        <v>78</v>
      </c>
      <c r="E1071" s="1" t="s">
        <v>51</v>
      </c>
      <c r="F1071" s="1" t="s">
        <v>179</v>
      </c>
      <c r="G1071" s="1" t="s">
        <v>82</v>
      </c>
      <c r="H1071" s="1" t="s">
        <v>129</v>
      </c>
      <c r="I1071" s="1" t="s">
        <v>447</v>
      </c>
      <c r="J1071" s="1" t="s">
        <v>6142</v>
      </c>
      <c r="K1071" s="1" t="s">
        <v>18947</v>
      </c>
      <c r="L1071" s="1"/>
      <c r="M1071" s="20">
        <f t="shared" si="16"/>
        <v>0</v>
      </c>
    </row>
    <row r="1072" spans="1:13" ht="20.100000000000001" customHeight="1" x14ac:dyDescent="0.15">
      <c r="A1072" s="1" t="s">
        <v>18862</v>
      </c>
      <c r="B1072" s="1" t="s">
        <v>18948</v>
      </c>
      <c r="C1072" s="1" t="s">
        <v>18949</v>
      </c>
      <c r="D1072" s="1" t="s">
        <v>78</v>
      </c>
      <c r="E1072" s="1" t="s">
        <v>51</v>
      </c>
      <c r="F1072" s="1" t="s">
        <v>81</v>
      </c>
      <c r="G1072" s="1" t="s">
        <v>82</v>
      </c>
      <c r="H1072" s="1" t="s">
        <v>212</v>
      </c>
      <c r="I1072" s="1" t="s">
        <v>84</v>
      </c>
      <c r="J1072" s="1" t="s">
        <v>7858</v>
      </c>
      <c r="K1072" s="1" t="s">
        <v>18950</v>
      </c>
      <c r="L1072" s="1"/>
      <c r="M1072" s="20">
        <f t="shared" si="16"/>
        <v>0</v>
      </c>
    </row>
    <row r="1073" spans="1:13" ht="20.100000000000001" customHeight="1" x14ac:dyDescent="0.15">
      <c r="A1073" s="1" t="s">
        <v>18862</v>
      </c>
      <c r="B1073" s="1" t="s">
        <v>18951</v>
      </c>
      <c r="C1073" s="1" t="s">
        <v>18952</v>
      </c>
      <c r="D1073" s="1" t="s">
        <v>50</v>
      </c>
      <c r="E1073" s="1" t="s">
        <v>51</v>
      </c>
      <c r="F1073" s="1" t="s">
        <v>51</v>
      </c>
      <c r="G1073" s="1" t="s">
        <v>52</v>
      </c>
      <c r="H1073" s="1" t="s">
        <v>121</v>
      </c>
      <c r="I1073" s="1" t="s">
        <v>84</v>
      </c>
      <c r="J1073" s="1" t="s">
        <v>122</v>
      </c>
      <c r="K1073" s="1" t="s">
        <v>18953</v>
      </c>
      <c r="L1073" s="1"/>
      <c r="M1073" s="20">
        <f t="shared" si="16"/>
        <v>1</v>
      </c>
    </row>
    <row r="1074" spans="1:13" ht="20.100000000000001" customHeight="1" x14ac:dyDescent="0.15">
      <c r="A1074" s="1" t="s">
        <v>18862</v>
      </c>
      <c r="B1074" s="1" t="s">
        <v>18951</v>
      </c>
      <c r="C1074" s="1" t="s">
        <v>18954</v>
      </c>
      <c r="D1074" s="1" t="s">
        <v>78</v>
      </c>
      <c r="E1074" s="1" t="s">
        <v>51</v>
      </c>
      <c r="F1074" s="1" t="s">
        <v>51</v>
      </c>
      <c r="G1074" s="1" t="s">
        <v>52</v>
      </c>
      <c r="H1074" s="1" t="s">
        <v>121</v>
      </c>
      <c r="I1074" s="1" t="s">
        <v>84</v>
      </c>
      <c r="J1074" s="1" t="s">
        <v>122</v>
      </c>
      <c r="K1074" s="1" t="s">
        <v>18955</v>
      </c>
      <c r="L1074" s="1"/>
      <c r="M1074" s="20">
        <f t="shared" si="16"/>
        <v>1</v>
      </c>
    </row>
    <row r="1075" spans="1:13" ht="20.100000000000001" customHeight="1" x14ac:dyDescent="0.15">
      <c r="A1075" s="1" t="s">
        <v>18862</v>
      </c>
      <c r="B1075" s="1" t="s">
        <v>18951</v>
      </c>
      <c r="C1075" s="1" t="s">
        <v>18956</v>
      </c>
      <c r="D1075" s="1" t="s">
        <v>78</v>
      </c>
      <c r="E1075" s="1" t="s">
        <v>51</v>
      </c>
      <c r="F1075" s="1" t="s">
        <v>51</v>
      </c>
      <c r="G1075" s="1" t="s">
        <v>52</v>
      </c>
      <c r="H1075" s="1" t="s">
        <v>121</v>
      </c>
      <c r="I1075" s="1" t="s">
        <v>84</v>
      </c>
      <c r="J1075" s="1" t="s">
        <v>122</v>
      </c>
      <c r="K1075" s="1" t="s">
        <v>18957</v>
      </c>
      <c r="L1075" s="1"/>
      <c r="M1075" s="20">
        <f t="shared" si="16"/>
        <v>1</v>
      </c>
    </row>
    <row r="1076" spans="1:13" ht="20.100000000000001" customHeight="1" x14ac:dyDescent="0.15">
      <c r="A1076" s="1" t="s">
        <v>18862</v>
      </c>
      <c r="B1076" s="1" t="s">
        <v>18951</v>
      </c>
      <c r="C1076" s="1" t="s">
        <v>18958</v>
      </c>
      <c r="D1076" s="1" t="s">
        <v>78</v>
      </c>
      <c r="E1076" s="1" t="s">
        <v>51</v>
      </c>
      <c r="F1076" s="1" t="s">
        <v>51</v>
      </c>
      <c r="G1076" s="1" t="s">
        <v>52</v>
      </c>
      <c r="H1076" s="1" t="s">
        <v>121</v>
      </c>
      <c r="I1076" s="1" t="s">
        <v>84</v>
      </c>
      <c r="J1076" s="1" t="s">
        <v>122</v>
      </c>
      <c r="K1076" s="1" t="s">
        <v>18959</v>
      </c>
      <c r="L1076" s="1"/>
      <c r="M1076" s="20">
        <f t="shared" si="16"/>
        <v>1</v>
      </c>
    </row>
    <row r="1077" spans="1:13" ht="20.100000000000001" customHeight="1" x14ac:dyDescent="0.15">
      <c r="A1077" s="1" t="s">
        <v>18862</v>
      </c>
      <c r="B1077" s="1" t="s">
        <v>18951</v>
      </c>
      <c r="C1077" s="1" t="s">
        <v>18960</v>
      </c>
      <c r="D1077" s="1" t="s">
        <v>78</v>
      </c>
      <c r="E1077" s="1" t="s">
        <v>51</v>
      </c>
      <c r="F1077" s="1" t="s">
        <v>51</v>
      </c>
      <c r="G1077" s="1" t="s">
        <v>52</v>
      </c>
      <c r="H1077" s="1" t="s">
        <v>121</v>
      </c>
      <c r="I1077" s="1" t="s">
        <v>84</v>
      </c>
      <c r="J1077" s="1" t="s">
        <v>122</v>
      </c>
      <c r="K1077" s="1" t="s">
        <v>18961</v>
      </c>
      <c r="L1077" s="1"/>
      <c r="M1077" s="20">
        <f t="shared" si="16"/>
        <v>1</v>
      </c>
    </row>
    <row r="1078" spans="1:13" ht="20.100000000000001" customHeight="1" x14ac:dyDescent="0.15">
      <c r="A1078" s="1" t="s">
        <v>18862</v>
      </c>
      <c r="B1078" s="1" t="s">
        <v>18951</v>
      </c>
      <c r="C1078" s="1" t="s">
        <v>18962</v>
      </c>
      <c r="D1078" s="1" t="s">
        <v>78</v>
      </c>
      <c r="E1078" s="1" t="s">
        <v>51</v>
      </c>
      <c r="F1078" s="1" t="s">
        <v>51</v>
      </c>
      <c r="G1078" s="1" t="s">
        <v>52</v>
      </c>
      <c r="H1078" s="1" t="s">
        <v>121</v>
      </c>
      <c r="I1078" s="1" t="s">
        <v>84</v>
      </c>
      <c r="J1078" s="1" t="s">
        <v>122</v>
      </c>
      <c r="K1078" s="1" t="s">
        <v>18963</v>
      </c>
      <c r="L1078" s="1"/>
      <c r="M1078" s="20">
        <f t="shared" si="16"/>
        <v>1</v>
      </c>
    </row>
    <row r="1079" spans="1:13" ht="20.100000000000001" customHeight="1" x14ac:dyDescent="0.15">
      <c r="A1079" s="1" t="s">
        <v>18862</v>
      </c>
      <c r="B1079" s="1" t="s">
        <v>18951</v>
      </c>
      <c r="C1079" s="1" t="s">
        <v>18964</v>
      </c>
      <c r="D1079" s="1" t="s">
        <v>78</v>
      </c>
      <c r="E1079" s="1" t="s">
        <v>51</v>
      </c>
      <c r="F1079" s="1" t="s">
        <v>51</v>
      </c>
      <c r="G1079" s="1" t="s">
        <v>52</v>
      </c>
      <c r="H1079" s="1" t="s">
        <v>121</v>
      </c>
      <c r="I1079" s="1" t="s">
        <v>84</v>
      </c>
      <c r="J1079" s="1" t="s">
        <v>122</v>
      </c>
      <c r="K1079" s="1" t="s">
        <v>18965</v>
      </c>
      <c r="L1079" s="1"/>
      <c r="M1079" s="20">
        <f t="shared" si="16"/>
        <v>1</v>
      </c>
    </row>
    <row r="1080" spans="1:13" ht="20.100000000000001" customHeight="1" x14ac:dyDescent="0.15">
      <c r="A1080" s="1" t="s">
        <v>18862</v>
      </c>
      <c r="B1080" s="1" t="s">
        <v>18951</v>
      </c>
      <c r="C1080" s="1" t="s">
        <v>18966</v>
      </c>
      <c r="D1080" s="1" t="s">
        <v>78</v>
      </c>
      <c r="E1080" s="1" t="s">
        <v>51</v>
      </c>
      <c r="F1080" s="1" t="s">
        <v>51</v>
      </c>
      <c r="G1080" s="1" t="s">
        <v>52</v>
      </c>
      <c r="H1080" s="1" t="s">
        <v>121</v>
      </c>
      <c r="I1080" s="1" t="s">
        <v>84</v>
      </c>
      <c r="J1080" s="1" t="s">
        <v>122</v>
      </c>
      <c r="K1080" s="1" t="s">
        <v>18967</v>
      </c>
      <c r="L1080" s="1"/>
      <c r="M1080" s="20">
        <f t="shared" si="16"/>
        <v>1</v>
      </c>
    </row>
    <row r="1081" spans="1:13" ht="20.100000000000001" customHeight="1" x14ac:dyDescent="0.15">
      <c r="A1081" s="1" t="s">
        <v>18862</v>
      </c>
      <c r="B1081" s="1" t="s">
        <v>18951</v>
      </c>
      <c r="C1081" s="1" t="s">
        <v>18968</v>
      </c>
      <c r="D1081" s="1" t="s">
        <v>78</v>
      </c>
      <c r="E1081" s="1" t="s">
        <v>51</v>
      </c>
      <c r="F1081" s="1" t="s">
        <v>81</v>
      </c>
      <c r="G1081" s="1" t="s">
        <v>82</v>
      </c>
      <c r="H1081" s="1" t="s">
        <v>129</v>
      </c>
      <c r="I1081" s="1" t="s">
        <v>447</v>
      </c>
      <c r="J1081" s="1" t="s">
        <v>6142</v>
      </c>
      <c r="K1081" s="1" t="s">
        <v>18969</v>
      </c>
      <c r="L1081" s="1"/>
      <c r="M1081" s="20">
        <f t="shared" si="16"/>
        <v>0</v>
      </c>
    </row>
    <row r="1082" spans="1:13" ht="20.100000000000001" customHeight="1" x14ac:dyDescent="0.15">
      <c r="A1082" s="1" t="s">
        <v>18862</v>
      </c>
      <c r="B1082" s="1" t="s">
        <v>18951</v>
      </c>
      <c r="C1082" s="1" t="s">
        <v>18970</v>
      </c>
      <c r="D1082" s="1" t="s">
        <v>78</v>
      </c>
      <c r="E1082" s="1" t="s">
        <v>51</v>
      </c>
      <c r="F1082" s="1" t="s">
        <v>81</v>
      </c>
      <c r="G1082" s="1" t="s">
        <v>82</v>
      </c>
      <c r="H1082" s="1" t="s">
        <v>129</v>
      </c>
      <c r="I1082" s="1" t="s">
        <v>447</v>
      </c>
      <c r="J1082" s="1" t="s">
        <v>6142</v>
      </c>
      <c r="K1082" s="1" t="s">
        <v>18971</v>
      </c>
      <c r="L1082" s="1"/>
      <c r="M1082" s="20">
        <f t="shared" si="16"/>
        <v>0</v>
      </c>
    </row>
    <row r="1083" spans="1:13" ht="20.100000000000001" customHeight="1" x14ac:dyDescent="0.15">
      <c r="A1083" s="1" t="s">
        <v>18862</v>
      </c>
      <c r="B1083" s="1" t="s">
        <v>18951</v>
      </c>
      <c r="C1083" s="1" t="s">
        <v>18972</v>
      </c>
      <c r="D1083" s="1" t="s">
        <v>78</v>
      </c>
      <c r="E1083" s="1" t="s">
        <v>51</v>
      </c>
      <c r="F1083" s="1" t="s">
        <v>51</v>
      </c>
      <c r="G1083" s="1" t="s">
        <v>52</v>
      </c>
      <c r="H1083" s="1" t="s">
        <v>121</v>
      </c>
      <c r="I1083" s="1" t="s">
        <v>84</v>
      </c>
      <c r="J1083" s="1" t="s">
        <v>122</v>
      </c>
      <c r="K1083" s="1" t="s">
        <v>18973</v>
      </c>
      <c r="L1083" s="1"/>
      <c r="M1083" s="20">
        <f t="shared" si="16"/>
        <v>1</v>
      </c>
    </row>
    <row r="1084" spans="1:13" ht="20.100000000000001" customHeight="1" x14ac:dyDescent="0.15">
      <c r="A1084" s="1" t="s">
        <v>18862</v>
      </c>
      <c r="B1084" s="1" t="s">
        <v>18951</v>
      </c>
      <c r="C1084" s="1" t="s">
        <v>18974</v>
      </c>
      <c r="D1084" s="1" t="s">
        <v>78</v>
      </c>
      <c r="E1084" s="1" t="s">
        <v>51</v>
      </c>
      <c r="F1084" s="1" t="s">
        <v>51</v>
      </c>
      <c r="G1084" s="1" t="s">
        <v>52</v>
      </c>
      <c r="H1084" s="1" t="s">
        <v>121</v>
      </c>
      <c r="I1084" s="1" t="s">
        <v>84</v>
      </c>
      <c r="J1084" s="1" t="s">
        <v>122</v>
      </c>
      <c r="K1084" s="1" t="s">
        <v>18975</v>
      </c>
      <c r="L1084" s="1"/>
      <c r="M1084" s="20">
        <f t="shared" si="16"/>
        <v>1</v>
      </c>
    </row>
    <row r="1085" spans="1:13" ht="20.100000000000001" customHeight="1" x14ac:dyDescent="0.15">
      <c r="A1085" s="1" t="s">
        <v>18862</v>
      </c>
      <c r="B1085" s="1" t="s">
        <v>18951</v>
      </c>
      <c r="C1085" s="1" t="s">
        <v>18976</v>
      </c>
      <c r="D1085" s="1" t="s">
        <v>78</v>
      </c>
      <c r="E1085" s="1" t="s">
        <v>51</v>
      </c>
      <c r="F1085" s="1" t="s">
        <v>179</v>
      </c>
      <c r="G1085" s="1" t="s">
        <v>82</v>
      </c>
      <c r="H1085" s="1" t="s">
        <v>129</v>
      </c>
      <c r="I1085" s="1" t="s">
        <v>447</v>
      </c>
      <c r="J1085" s="1" t="s">
        <v>6142</v>
      </c>
      <c r="K1085" s="1" t="s">
        <v>18977</v>
      </c>
      <c r="L1085" s="1"/>
      <c r="M1085" s="20">
        <f t="shared" si="16"/>
        <v>0</v>
      </c>
    </row>
    <row r="1086" spans="1:13" ht="20.100000000000001" customHeight="1" x14ac:dyDescent="0.15">
      <c r="A1086" s="1" t="s">
        <v>18862</v>
      </c>
      <c r="B1086" s="1" t="s">
        <v>18951</v>
      </c>
      <c r="C1086" s="1" t="s">
        <v>18978</v>
      </c>
      <c r="D1086" s="1" t="s">
        <v>78</v>
      </c>
      <c r="E1086" s="1" t="s">
        <v>51</v>
      </c>
      <c r="F1086" s="1" t="s">
        <v>179</v>
      </c>
      <c r="G1086" s="1" t="s">
        <v>82</v>
      </c>
      <c r="H1086" s="1" t="s">
        <v>129</v>
      </c>
      <c r="I1086" s="1" t="s">
        <v>447</v>
      </c>
      <c r="J1086" s="1" t="s">
        <v>6142</v>
      </c>
      <c r="K1086" s="1" t="s">
        <v>18979</v>
      </c>
      <c r="L1086" s="1"/>
      <c r="M1086" s="20">
        <f t="shared" si="16"/>
        <v>0</v>
      </c>
    </row>
    <row r="1087" spans="1:13" ht="20.100000000000001" customHeight="1" x14ac:dyDescent="0.15">
      <c r="A1087" s="1" t="s">
        <v>18862</v>
      </c>
      <c r="B1087" s="1" t="s">
        <v>18951</v>
      </c>
      <c r="C1087" s="1" t="s">
        <v>18980</v>
      </c>
      <c r="D1087" s="1" t="s">
        <v>78</v>
      </c>
      <c r="E1087" s="1" t="s">
        <v>51</v>
      </c>
      <c r="F1087" s="1" t="s">
        <v>51</v>
      </c>
      <c r="G1087" s="1" t="s">
        <v>52</v>
      </c>
      <c r="H1087" s="1" t="s">
        <v>121</v>
      </c>
      <c r="I1087" s="1" t="s">
        <v>84</v>
      </c>
      <c r="J1087" s="1" t="s">
        <v>122</v>
      </c>
      <c r="K1087" s="1" t="s">
        <v>18981</v>
      </c>
      <c r="L1087" s="1"/>
      <c r="M1087" s="20">
        <f t="shared" si="16"/>
        <v>1</v>
      </c>
    </row>
    <row r="1088" spans="1:13" ht="20.100000000000001" customHeight="1" x14ac:dyDescent="0.15">
      <c r="A1088" s="1" t="s">
        <v>18862</v>
      </c>
      <c r="B1088" s="1" t="s">
        <v>18951</v>
      </c>
      <c r="C1088" s="1" t="s">
        <v>18982</v>
      </c>
      <c r="D1088" s="1" t="s">
        <v>78</v>
      </c>
      <c r="E1088" s="1" t="s">
        <v>51</v>
      </c>
      <c r="F1088" s="1" t="s">
        <v>51</v>
      </c>
      <c r="G1088" s="1" t="s">
        <v>52</v>
      </c>
      <c r="H1088" s="1" t="s">
        <v>121</v>
      </c>
      <c r="I1088" s="1" t="s">
        <v>84</v>
      </c>
      <c r="J1088" s="1" t="s">
        <v>122</v>
      </c>
      <c r="K1088" s="1" t="s">
        <v>18983</v>
      </c>
      <c r="L1088" s="1"/>
      <c r="M1088" s="20">
        <f t="shared" si="16"/>
        <v>1</v>
      </c>
    </row>
    <row r="1089" spans="1:13" ht="20.100000000000001" customHeight="1" x14ac:dyDescent="0.15">
      <c r="A1089" s="1" t="s">
        <v>18862</v>
      </c>
      <c r="B1089" s="1" t="s">
        <v>18951</v>
      </c>
      <c r="C1089" s="1" t="s">
        <v>18984</v>
      </c>
      <c r="D1089" s="1" t="s">
        <v>78</v>
      </c>
      <c r="E1089" s="1" t="s">
        <v>51</v>
      </c>
      <c r="F1089" s="1" t="s">
        <v>179</v>
      </c>
      <c r="G1089" s="1" t="s">
        <v>82</v>
      </c>
      <c r="H1089" s="1" t="s">
        <v>129</v>
      </c>
      <c r="I1089" s="1" t="s">
        <v>447</v>
      </c>
      <c r="J1089" s="1" t="s">
        <v>6142</v>
      </c>
      <c r="K1089" s="1" t="s">
        <v>18985</v>
      </c>
      <c r="L1089" s="1"/>
      <c r="M1089" s="20">
        <f t="shared" si="16"/>
        <v>0</v>
      </c>
    </row>
    <row r="1090" spans="1:13" ht="20.100000000000001" customHeight="1" x14ac:dyDescent="0.15">
      <c r="A1090" s="1" t="s">
        <v>18862</v>
      </c>
      <c r="B1090" s="1" t="s">
        <v>18951</v>
      </c>
      <c r="C1090" s="1" t="s">
        <v>18986</v>
      </c>
      <c r="D1090" s="1" t="s">
        <v>78</v>
      </c>
      <c r="E1090" s="1" t="s">
        <v>51</v>
      </c>
      <c r="F1090" s="1" t="s">
        <v>81</v>
      </c>
      <c r="G1090" s="1" t="s">
        <v>82</v>
      </c>
      <c r="H1090" s="1" t="s">
        <v>129</v>
      </c>
      <c r="I1090" s="1" t="s">
        <v>447</v>
      </c>
      <c r="J1090" s="1" t="s">
        <v>6142</v>
      </c>
      <c r="K1090" s="1" t="s">
        <v>18987</v>
      </c>
      <c r="L1090" s="1"/>
      <c r="M1090" s="20">
        <f t="shared" si="16"/>
        <v>0</v>
      </c>
    </row>
    <row r="1091" spans="1:13" ht="20.100000000000001" customHeight="1" x14ac:dyDescent="0.15">
      <c r="A1091" s="1" t="s">
        <v>18862</v>
      </c>
      <c r="B1091" s="1" t="s">
        <v>18951</v>
      </c>
      <c r="C1091" s="1" t="s">
        <v>18988</v>
      </c>
      <c r="D1091" s="1" t="s">
        <v>78</v>
      </c>
      <c r="E1091" s="1" t="s">
        <v>51</v>
      </c>
      <c r="F1091" s="1" t="s">
        <v>51</v>
      </c>
      <c r="G1091" s="1" t="s">
        <v>52</v>
      </c>
      <c r="H1091" s="1" t="s">
        <v>121</v>
      </c>
      <c r="I1091" s="1" t="s">
        <v>84</v>
      </c>
      <c r="J1091" s="1" t="s">
        <v>122</v>
      </c>
      <c r="K1091" s="1" t="s">
        <v>18989</v>
      </c>
      <c r="L1091" s="1"/>
      <c r="M1091" s="20">
        <f t="shared" si="16"/>
        <v>1</v>
      </c>
    </row>
    <row r="1092" spans="1:13" ht="20.100000000000001" customHeight="1" x14ac:dyDescent="0.15">
      <c r="A1092" s="1" t="s">
        <v>18862</v>
      </c>
      <c r="B1092" s="1" t="s">
        <v>18951</v>
      </c>
      <c r="C1092" s="1" t="s">
        <v>18990</v>
      </c>
      <c r="D1092" s="1" t="s">
        <v>849</v>
      </c>
      <c r="E1092" s="1" t="s">
        <v>51</v>
      </c>
      <c r="F1092" s="1" t="s">
        <v>26832</v>
      </c>
      <c r="G1092" s="1" t="s">
        <v>82</v>
      </c>
      <c r="H1092" s="1" t="s">
        <v>83</v>
      </c>
      <c r="I1092" s="1" t="s">
        <v>181</v>
      </c>
      <c r="J1092" s="1" t="s">
        <v>11769</v>
      </c>
      <c r="K1092" s="1" t="s">
        <v>19674</v>
      </c>
      <c r="L1092" s="1"/>
      <c r="M1092" s="20">
        <f t="shared" si="16"/>
        <v>0</v>
      </c>
    </row>
    <row r="1093" spans="1:13" ht="20.100000000000001" customHeight="1" x14ac:dyDescent="0.15">
      <c r="A1093" s="1" t="s">
        <v>18862</v>
      </c>
      <c r="B1093" s="1" t="s">
        <v>18991</v>
      </c>
      <c r="C1093" s="1" t="s">
        <v>18992</v>
      </c>
      <c r="D1093" s="1" t="s">
        <v>78</v>
      </c>
      <c r="E1093" s="1" t="s">
        <v>51</v>
      </c>
      <c r="F1093" s="1" t="s">
        <v>51</v>
      </c>
      <c r="G1093" s="1" t="s">
        <v>52</v>
      </c>
      <c r="H1093" s="1" t="s">
        <v>121</v>
      </c>
      <c r="I1093" s="1" t="s">
        <v>84</v>
      </c>
      <c r="J1093" s="1" t="s">
        <v>122</v>
      </c>
      <c r="K1093" s="1" t="s">
        <v>18993</v>
      </c>
      <c r="L1093" s="1"/>
      <c r="M1093" s="20">
        <f t="shared" si="16"/>
        <v>1</v>
      </c>
    </row>
    <row r="1094" spans="1:13" ht="20.100000000000001" customHeight="1" x14ac:dyDescent="0.15">
      <c r="A1094" s="1" t="s">
        <v>18862</v>
      </c>
      <c r="B1094" s="1" t="s">
        <v>18991</v>
      </c>
      <c r="C1094" s="1" t="s">
        <v>18994</v>
      </c>
      <c r="D1094" s="1" t="s">
        <v>78</v>
      </c>
      <c r="E1094" s="1" t="s">
        <v>51</v>
      </c>
      <c r="F1094" s="1" t="s">
        <v>51</v>
      </c>
      <c r="G1094" s="1" t="s">
        <v>52</v>
      </c>
      <c r="H1094" s="1" t="s">
        <v>121</v>
      </c>
      <c r="I1094" s="1" t="s">
        <v>84</v>
      </c>
      <c r="J1094" s="1" t="s">
        <v>122</v>
      </c>
      <c r="K1094" s="1" t="s">
        <v>18995</v>
      </c>
      <c r="L1094" s="1"/>
      <c r="M1094" s="20">
        <f t="shared" si="16"/>
        <v>1</v>
      </c>
    </row>
    <row r="1095" spans="1:13" ht="20.100000000000001" customHeight="1" x14ac:dyDescent="0.15">
      <c r="A1095" s="1" t="s">
        <v>18862</v>
      </c>
      <c r="B1095" s="1" t="s">
        <v>18991</v>
      </c>
      <c r="C1095" s="1" t="s">
        <v>18996</v>
      </c>
      <c r="D1095" s="1" t="s">
        <v>849</v>
      </c>
      <c r="E1095" s="1" t="s">
        <v>51</v>
      </c>
      <c r="F1095" s="1" t="s">
        <v>26832</v>
      </c>
      <c r="G1095" s="1" t="s">
        <v>82</v>
      </c>
      <c r="H1095" s="1" t="s">
        <v>83</v>
      </c>
      <c r="I1095" s="1" t="s">
        <v>181</v>
      </c>
      <c r="J1095" s="1" t="s">
        <v>11769</v>
      </c>
      <c r="K1095" s="1" t="s">
        <v>19675</v>
      </c>
      <c r="L1095" s="1"/>
      <c r="M1095" s="20">
        <f t="shared" si="16"/>
        <v>0</v>
      </c>
    </row>
    <row r="1096" spans="1:13" ht="20.100000000000001" customHeight="1" x14ac:dyDescent="0.15">
      <c r="A1096" s="1" t="s">
        <v>18862</v>
      </c>
      <c r="B1096" s="1" t="s">
        <v>18997</v>
      </c>
      <c r="C1096" s="1" t="s">
        <v>18998</v>
      </c>
      <c r="D1096" s="1" t="s">
        <v>50</v>
      </c>
      <c r="E1096" s="1" t="s">
        <v>51</v>
      </c>
      <c r="F1096" s="1" t="s">
        <v>81</v>
      </c>
      <c r="G1096" s="1" t="s">
        <v>82</v>
      </c>
      <c r="H1096" s="1" t="s">
        <v>2234</v>
      </c>
      <c r="I1096" s="1" t="s">
        <v>84</v>
      </c>
      <c r="J1096" s="1" t="s">
        <v>18408</v>
      </c>
      <c r="K1096" s="1" t="s">
        <v>18999</v>
      </c>
      <c r="L1096" s="1"/>
      <c r="M1096" s="20">
        <f t="shared" ref="M1096:M1159" si="17">IF(F1096="○",1,0)</f>
        <v>0</v>
      </c>
    </row>
    <row r="1097" spans="1:13" ht="20.100000000000001" customHeight="1" x14ac:dyDescent="0.15">
      <c r="A1097" s="1" t="s">
        <v>18862</v>
      </c>
      <c r="B1097" s="1" t="s">
        <v>18997</v>
      </c>
      <c r="C1097" s="1" t="s">
        <v>19000</v>
      </c>
      <c r="D1097" s="1" t="s">
        <v>50</v>
      </c>
      <c r="E1097" s="1" t="s">
        <v>51</v>
      </c>
      <c r="F1097" s="1" t="s">
        <v>51</v>
      </c>
      <c r="G1097" s="1" t="s">
        <v>52</v>
      </c>
      <c r="H1097" s="1" t="s">
        <v>121</v>
      </c>
      <c r="I1097" s="1" t="s">
        <v>84</v>
      </c>
      <c r="J1097" s="1" t="s">
        <v>122</v>
      </c>
      <c r="K1097" s="1" t="s">
        <v>19001</v>
      </c>
      <c r="L1097" s="1"/>
      <c r="M1097" s="20">
        <f t="shared" si="17"/>
        <v>1</v>
      </c>
    </row>
    <row r="1098" spans="1:13" ht="20.100000000000001" customHeight="1" x14ac:dyDescent="0.15">
      <c r="A1098" s="1" t="s">
        <v>18862</v>
      </c>
      <c r="B1098" s="1" t="s">
        <v>18997</v>
      </c>
      <c r="C1098" s="1" t="s">
        <v>19002</v>
      </c>
      <c r="D1098" s="1" t="s">
        <v>50</v>
      </c>
      <c r="E1098" s="1" t="s">
        <v>51</v>
      </c>
      <c r="F1098" s="1" t="s">
        <v>51</v>
      </c>
      <c r="G1098" s="1" t="s">
        <v>52</v>
      </c>
      <c r="H1098" s="1" t="s">
        <v>121</v>
      </c>
      <c r="I1098" s="1" t="s">
        <v>84</v>
      </c>
      <c r="J1098" s="1" t="s">
        <v>122</v>
      </c>
      <c r="K1098" s="1" t="s">
        <v>19003</v>
      </c>
      <c r="L1098" s="1"/>
      <c r="M1098" s="20">
        <f t="shared" si="17"/>
        <v>1</v>
      </c>
    </row>
    <row r="1099" spans="1:13" ht="20.100000000000001" customHeight="1" x14ac:dyDescent="0.15">
      <c r="A1099" s="1" t="s">
        <v>18862</v>
      </c>
      <c r="B1099" s="1" t="s">
        <v>18997</v>
      </c>
      <c r="C1099" s="1" t="s">
        <v>19004</v>
      </c>
      <c r="D1099" s="1" t="s">
        <v>78</v>
      </c>
      <c r="E1099" s="1" t="s">
        <v>51</v>
      </c>
      <c r="F1099" s="1" t="s">
        <v>179</v>
      </c>
      <c r="G1099" s="1" t="s">
        <v>82</v>
      </c>
      <c r="H1099" s="1" t="s">
        <v>2234</v>
      </c>
      <c r="I1099" s="1" t="s">
        <v>84</v>
      </c>
      <c r="J1099" s="1" t="s">
        <v>18408</v>
      </c>
      <c r="K1099" s="1" t="s">
        <v>19005</v>
      </c>
      <c r="L1099" s="1"/>
      <c r="M1099" s="20">
        <f t="shared" si="17"/>
        <v>0</v>
      </c>
    </row>
    <row r="1100" spans="1:13" ht="20.100000000000001" customHeight="1" x14ac:dyDescent="0.15">
      <c r="A1100" s="1" t="s">
        <v>18862</v>
      </c>
      <c r="B1100" s="1" t="s">
        <v>18997</v>
      </c>
      <c r="C1100" s="1" t="s">
        <v>19006</v>
      </c>
      <c r="D1100" s="1" t="s">
        <v>78</v>
      </c>
      <c r="E1100" s="1" t="s">
        <v>51</v>
      </c>
      <c r="F1100" s="1" t="s">
        <v>51</v>
      </c>
      <c r="G1100" s="1" t="s">
        <v>52</v>
      </c>
      <c r="H1100" s="1" t="s">
        <v>121</v>
      </c>
      <c r="I1100" s="1" t="s">
        <v>84</v>
      </c>
      <c r="J1100" s="1" t="s">
        <v>122</v>
      </c>
      <c r="K1100" s="1" t="s">
        <v>19007</v>
      </c>
      <c r="L1100" s="1"/>
      <c r="M1100" s="20">
        <f t="shared" si="17"/>
        <v>1</v>
      </c>
    </row>
    <row r="1101" spans="1:13" ht="20.100000000000001" customHeight="1" x14ac:dyDescent="0.15">
      <c r="A1101" s="1" t="s">
        <v>18862</v>
      </c>
      <c r="B1101" s="1" t="s">
        <v>18997</v>
      </c>
      <c r="C1101" s="1" t="s">
        <v>19008</v>
      </c>
      <c r="D1101" s="1" t="s">
        <v>78</v>
      </c>
      <c r="E1101" s="1" t="s">
        <v>51</v>
      </c>
      <c r="F1101" s="1" t="s">
        <v>51</v>
      </c>
      <c r="G1101" s="1" t="s">
        <v>52</v>
      </c>
      <c r="H1101" s="1" t="s">
        <v>121</v>
      </c>
      <c r="I1101" s="1" t="s">
        <v>84</v>
      </c>
      <c r="J1101" s="1" t="s">
        <v>122</v>
      </c>
      <c r="K1101" s="1" t="s">
        <v>19009</v>
      </c>
      <c r="L1101" s="1"/>
      <c r="M1101" s="20">
        <f t="shared" si="17"/>
        <v>1</v>
      </c>
    </row>
    <row r="1102" spans="1:13" ht="20.100000000000001" customHeight="1" x14ac:dyDescent="0.15">
      <c r="A1102" s="1" t="s">
        <v>18862</v>
      </c>
      <c r="B1102" s="1" t="s">
        <v>18997</v>
      </c>
      <c r="C1102" s="1" t="s">
        <v>19010</v>
      </c>
      <c r="D1102" s="1" t="s">
        <v>78</v>
      </c>
      <c r="E1102" s="1" t="s">
        <v>51</v>
      </c>
      <c r="F1102" s="1" t="s">
        <v>51</v>
      </c>
      <c r="G1102" s="1" t="s">
        <v>52</v>
      </c>
      <c r="H1102" s="1" t="s">
        <v>121</v>
      </c>
      <c r="I1102" s="1" t="s">
        <v>84</v>
      </c>
      <c r="J1102" s="1" t="s">
        <v>122</v>
      </c>
      <c r="K1102" s="1" t="s">
        <v>19011</v>
      </c>
      <c r="L1102" s="1"/>
      <c r="M1102" s="20">
        <f t="shared" si="17"/>
        <v>1</v>
      </c>
    </row>
    <row r="1103" spans="1:13" ht="20.100000000000001" customHeight="1" x14ac:dyDescent="0.15">
      <c r="A1103" s="1" t="s">
        <v>18862</v>
      </c>
      <c r="B1103" s="1" t="s">
        <v>18997</v>
      </c>
      <c r="C1103" s="1" t="s">
        <v>19012</v>
      </c>
      <c r="D1103" s="1" t="s">
        <v>78</v>
      </c>
      <c r="E1103" s="1" t="s">
        <v>51</v>
      </c>
      <c r="F1103" s="1" t="s">
        <v>51</v>
      </c>
      <c r="G1103" s="1" t="s">
        <v>52</v>
      </c>
      <c r="H1103" s="1" t="s">
        <v>121</v>
      </c>
      <c r="I1103" s="1" t="s">
        <v>84</v>
      </c>
      <c r="J1103" s="1" t="s">
        <v>122</v>
      </c>
      <c r="K1103" s="1" t="s">
        <v>19013</v>
      </c>
      <c r="L1103" s="1"/>
      <c r="M1103" s="20">
        <f t="shared" si="17"/>
        <v>1</v>
      </c>
    </row>
    <row r="1104" spans="1:13" ht="20.100000000000001" customHeight="1" x14ac:dyDescent="0.15">
      <c r="A1104" s="1" t="s">
        <v>18862</v>
      </c>
      <c r="B1104" s="1" t="s">
        <v>18997</v>
      </c>
      <c r="C1104" s="1" t="s">
        <v>19014</v>
      </c>
      <c r="D1104" s="1" t="s">
        <v>78</v>
      </c>
      <c r="E1104" s="1" t="s">
        <v>51</v>
      </c>
      <c r="F1104" s="1" t="s">
        <v>51</v>
      </c>
      <c r="G1104" s="1" t="s">
        <v>52</v>
      </c>
      <c r="H1104" s="1" t="s">
        <v>121</v>
      </c>
      <c r="I1104" s="1" t="s">
        <v>84</v>
      </c>
      <c r="J1104" s="1" t="s">
        <v>122</v>
      </c>
      <c r="K1104" s="1" t="s">
        <v>19015</v>
      </c>
      <c r="L1104" s="1"/>
      <c r="M1104" s="20">
        <f t="shared" si="17"/>
        <v>1</v>
      </c>
    </row>
    <row r="1105" spans="1:13" ht="20.100000000000001" customHeight="1" x14ac:dyDescent="0.15">
      <c r="A1105" s="1" t="s">
        <v>18862</v>
      </c>
      <c r="B1105" s="1" t="s">
        <v>18997</v>
      </c>
      <c r="C1105" s="1" t="s">
        <v>19016</v>
      </c>
      <c r="D1105" s="1" t="s">
        <v>78</v>
      </c>
      <c r="E1105" s="1" t="s">
        <v>51</v>
      </c>
      <c r="F1105" s="1" t="s">
        <v>51</v>
      </c>
      <c r="G1105" s="1" t="s">
        <v>52</v>
      </c>
      <c r="H1105" s="1" t="s">
        <v>121</v>
      </c>
      <c r="I1105" s="1" t="s">
        <v>84</v>
      </c>
      <c r="J1105" s="1" t="s">
        <v>122</v>
      </c>
      <c r="K1105" s="1" t="s">
        <v>19017</v>
      </c>
      <c r="L1105" s="1"/>
      <c r="M1105" s="20">
        <f t="shared" si="17"/>
        <v>1</v>
      </c>
    </row>
    <row r="1106" spans="1:13" ht="20.100000000000001" customHeight="1" x14ac:dyDescent="0.15">
      <c r="A1106" s="1" t="s">
        <v>18862</v>
      </c>
      <c r="B1106" s="1" t="s">
        <v>18997</v>
      </c>
      <c r="C1106" s="1" t="s">
        <v>19018</v>
      </c>
      <c r="D1106" s="1" t="s">
        <v>78</v>
      </c>
      <c r="E1106" s="1" t="s">
        <v>51</v>
      </c>
      <c r="F1106" s="1" t="s">
        <v>51</v>
      </c>
      <c r="G1106" s="1" t="s">
        <v>52</v>
      </c>
      <c r="H1106" s="1" t="s">
        <v>121</v>
      </c>
      <c r="I1106" s="1" t="s">
        <v>84</v>
      </c>
      <c r="J1106" s="1" t="s">
        <v>122</v>
      </c>
      <c r="K1106" s="1" t="s">
        <v>19019</v>
      </c>
      <c r="L1106" s="1"/>
      <c r="M1106" s="20">
        <f t="shared" si="17"/>
        <v>1</v>
      </c>
    </row>
    <row r="1107" spans="1:13" ht="20.100000000000001" customHeight="1" x14ac:dyDescent="0.15">
      <c r="A1107" s="1" t="s">
        <v>18862</v>
      </c>
      <c r="B1107" s="1" t="s">
        <v>18997</v>
      </c>
      <c r="C1107" s="1" t="s">
        <v>19020</v>
      </c>
      <c r="D1107" s="1" t="s">
        <v>78</v>
      </c>
      <c r="E1107" s="1" t="s">
        <v>51</v>
      </c>
      <c r="F1107" s="1" t="s">
        <v>51</v>
      </c>
      <c r="G1107" s="1" t="s">
        <v>52</v>
      </c>
      <c r="H1107" s="1" t="s">
        <v>121</v>
      </c>
      <c r="I1107" s="1" t="s">
        <v>84</v>
      </c>
      <c r="J1107" s="1" t="s">
        <v>122</v>
      </c>
      <c r="K1107" s="1" t="s">
        <v>19021</v>
      </c>
      <c r="L1107" s="1"/>
      <c r="M1107" s="20">
        <f t="shared" si="17"/>
        <v>1</v>
      </c>
    </row>
    <row r="1108" spans="1:13" ht="20.100000000000001" customHeight="1" x14ac:dyDescent="0.15">
      <c r="A1108" s="1" t="s">
        <v>18862</v>
      </c>
      <c r="B1108" s="1" t="s">
        <v>19022</v>
      </c>
      <c r="C1108" s="1" t="s">
        <v>19023</v>
      </c>
      <c r="D1108" s="1" t="s">
        <v>50</v>
      </c>
      <c r="E1108" s="1" t="s">
        <v>51</v>
      </c>
      <c r="F1108" s="1" t="s">
        <v>51</v>
      </c>
      <c r="G1108" s="1" t="s">
        <v>52</v>
      </c>
      <c r="H1108" s="1" t="s">
        <v>121</v>
      </c>
      <c r="I1108" s="1" t="s">
        <v>84</v>
      </c>
      <c r="J1108" s="1" t="s">
        <v>122</v>
      </c>
      <c r="K1108" s="1" t="s">
        <v>19024</v>
      </c>
      <c r="L1108" s="1"/>
      <c r="M1108" s="20">
        <f t="shared" si="17"/>
        <v>1</v>
      </c>
    </row>
    <row r="1109" spans="1:13" ht="20.100000000000001" customHeight="1" x14ac:dyDescent="0.15">
      <c r="A1109" s="1" t="s">
        <v>18862</v>
      </c>
      <c r="B1109" s="1" t="s">
        <v>19022</v>
      </c>
      <c r="C1109" s="1" t="s">
        <v>19025</v>
      </c>
      <c r="D1109" s="1" t="s">
        <v>50</v>
      </c>
      <c r="E1109" s="1" t="s">
        <v>51</v>
      </c>
      <c r="F1109" s="1" t="s">
        <v>81</v>
      </c>
      <c r="G1109" s="1" t="s">
        <v>82</v>
      </c>
      <c r="H1109" s="1" t="s">
        <v>2234</v>
      </c>
      <c r="I1109" s="1" t="s">
        <v>84</v>
      </c>
      <c r="J1109" s="1" t="s">
        <v>18408</v>
      </c>
      <c r="K1109" s="1" t="s">
        <v>19026</v>
      </c>
      <c r="L1109" s="1"/>
      <c r="M1109" s="20">
        <f t="shared" si="17"/>
        <v>0</v>
      </c>
    </row>
    <row r="1110" spans="1:13" ht="20.100000000000001" customHeight="1" x14ac:dyDescent="0.15">
      <c r="A1110" s="1" t="s">
        <v>18862</v>
      </c>
      <c r="B1110" s="1" t="s">
        <v>19022</v>
      </c>
      <c r="C1110" s="1" t="s">
        <v>19027</v>
      </c>
      <c r="D1110" s="1" t="s">
        <v>78</v>
      </c>
      <c r="E1110" s="1" t="s">
        <v>51</v>
      </c>
      <c r="F1110" s="1" t="s">
        <v>51</v>
      </c>
      <c r="G1110" s="1" t="s">
        <v>52</v>
      </c>
      <c r="H1110" s="1" t="s">
        <v>121</v>
      </c>
      <c r="I1110" s="1" t="s">
        <v>84</v>
      </c>
      <c r="J1110" s="1" t="s">
        <v>122</v>
      </c>
      <c r="K1110" s="1" t="s">
        <v>19028</v>
      </c>
      <c r="L1110" s="1"/>
      <c r="M1110" s="20">
        <f t="shared" si="17"/>
        <v>1</v>
      </c>
    </row>
    <row r="1111" spans="1:13" ht="20.100000000000001" customHeight="1" x14ac:dyDescent="0.15">
      <c r="A1111" s="1" t="s">
        <v>18862</v>
      </c>
      <c r="B1111" s="1" t="s">
        <v>19022</v>
      </c>
      <c r="C1111" s="1" t="s">
        <v>19029</v>
      </c>
      <c r="D1111" s="1" t="s">
        <v>78</v>
      </c>
      <c r="E1111" s="1" t="s">
        <v>51</v>
      </c>
      <c r="F1111" s="1" t="s">
        <v>51</v>
      </c>
      <c r="G1111" s="1" t="s">
        <v>52</v>
      </c>
      <c r="H1111" s="1" t="s">
        <v>121</v>
      </c>
      <c r="I1111" s="1" t="s">
        <v>84</v>
      </c>
      <c r="J1111" s="1" t="s">
        <v>122</v>
      </c>
      <c r="K1111" s="1" t="s">
        <v>19030</v>
      </c>
      <c r="L1111" s="1"/>
      <c r="M1111" s="20">
        <f t="shared" si="17"/>
        <v>1</v>
      </c>
    </row>
    <row r="1112" spans="1:13" ht="20.100000000000001" customHeight="1" x14ac:dyDescent="0.15">
      <c r="A1112" s="1" t="s">
        <v>18862</v>
      </c>
      <c r="B1112" s="1" t="s">
        <v>19022</v>
      </c>
      <c r="C1112" s="1" t="s">
        <v>19031</v>
      </c>
      <c r="D1112" s="1" t="s">
        <v>849</v>
      </c>
      <c r="E1112" s="1" t="s">
        <v>51</v>
      </c>
      <c r="F1112" s="1" t="s">
        <v>26832</v>
      </c>
      <c r="G1112" s="1" t="s">
        <v>82</v>
      </c>
      <c r="H1112" s="1" t="s">
        <v>83</v>
      </c>
      <c r="I1112" s="1" t="s">
        <v>181</v>
      </c>
      <c r="J1112" s="1" t="s">
        <v>11769</v>
      </c>
      <c r="K1112" s="1" t="s">
        <v>19676</v>
      </c>
      <c r="L1112" s="1"/>
      <c r="M1112" s="20">
        <f t="shared" si="17"/>
        <v>0</v>
      </c>
    </row>
    <row r="1113" spans="1:13" ht="20.100000000000001" customHeight="1" x14ac:dyDescent="0.15">
      <c r="A1113" s="1" t="s">
        <v>18862</v>
      </c>
      <c r="B1113" s="1" t="s">
        <v>19032</v>
      </c>
      <c r="C1113" s="1" t="s">
        <v>19033</v>
      </c>
      <c r="D1113" s="1" t="s">
        <v>50</v>
      </c>
      <c r="E1113" s="1" t="s">
        <v>51</v>
      </c>
      <c r="F1113" s="1" t="s">
        <v>51</v>
      </c>
      <c r="G1113" s="1" t="s">
        <v>52</v>
      </c>
      <c r="H1113" s="1" t="s">
        <v>121</v>
      </c>
      <c r="I1113" s="1" t="s">
        <v>84</v>
      </c>
      <c r="J1113" s="1" t="s">
        <v>122</v>
      </c>
      <c r="K1113" s="1" t="s">
        <v>19034</v>
      </c>
      <c r="L1113" s="1"/>
      <c r="M1113" s="20">
        <f t="shared" si="17"/>
        <v>1</v>
      </c>
    </row>
    <row r="1114" spans="1:13" ht="20.100000000000001" customHeight="1" x14ac:dyDescent="0.15">
      <c r="A1114" s="1" t="s">
        <v>18862</v>
      </c>
      <c r="B1114" s="1" t="s">
        <v>19032</v>
      </c>
      <c r="C1114" s="1" t="s">
        <v>19035</v>
      </c>
      <c r="D1114" s="1" t="s">
        <v>78</v>
      </c>
      <c r="E1114" s="1" t="s">
        <v>51</v>
      </c>
      <c r="F1114" s="1" t="s">
        <v>179</v>
      </c>
      <c r="G1114" s="1" t="s">
        <v>82</v>
      </c>
      <c r="H1114" s="1" t="s">
        <v>2234</v>
      </c>
      <c r="I1114" s="1" t="s">
        <v>84</v>
      </c>
      <c r="J1114" s="1" t="s">
        <v>18408</v>
      </c>
      <c r="K1114" s="1" t="s">
        <v>19036</v>
      </c>
      <c r="L1114" s="1"/>
      <c r="M1114" s="20">
        <f t="shared" si="17"/>
        <v>0</v>
      </c>
    </row>
    <row r="1115" spans="1:13" ht="20.100000000000001" customHeight="1" x14ac:dyDescent="0.15">
      <c r="A1115" s="1" t="s">
        <v>18862</v>
      </c>
      <c r="B1115" s="1" t="s">
        <v>19032</v>
      </c>
      <c r="C1115" s="1" t="s">
        <v>19037</v>
      </c>
      <c r="D1115" s="1" t="s">
        <v>78</v>
      </c>
      <c r="E1115" s="1" t="s">
        <v>51</v>
      </c>
      <c r="F1115" s="1" t="s">
        <v>51</v>
      </c>
      <c r="G1115" s="1" t="s">
        <v>52</v>
      </c>
      <c r="H1115" s="1" t="s">
        <v>121</v>
      </c>
      <c r="I1115" s="1" t="s">
        <v>84</v>
      </c>
      <c r="J1115" s="1" t="s">
        <v>122</v>
      </c>
      <c r="K1115" s="1" t="s">
        <v>19038</v>
      </c>
      <c r="L1115" s="1"/>
      <c r="M1115" s="20">
        <f t="shared" si="17"/>
        <v>1</v>
      </c>
    </row>
    <row r="1116" spans="1:13" ht="20.100000000000001" customHeight="1" x14ac:dyDescent="0.15">
      <c r="A1116" s="1" t="s">
        <v>18862</v>
      </c>
      <c r="B1116" s="1" t="s">
        <v>19032</v>
      </c>
      <c r="C1116" s="1" t="s">
        <v>19039</v>
      </c>
      <c r="D1116" s="1" t="s">
        <v>78</v>
      </c>
      <c r="E1116" s="1" t="s">
        <v>51</v>
      </c>
      <c r="F1116" s="1" t="s">
        <v>51</v>
      </c>
      <c r="G1116" s="1" t="s">
        <v>52</v>
      </c>
      <c r="H1116" s="1" t="s">
        <v>121</v>
      </c>
      <c r="I1116" s="1" t="s">
        <v>84</v>
      </c>
      <c r="J1116" s="1" t="s">
        <v>122</v>
      </c>
      <c r="K1116" s="1" t="s">
        <v>19040</v>
      </c>
      <c r="L1116" s="1"/>
      <c r="M1116" s="20">
        <f t="shared" si="17"/>
        <v>1</v>
      </c>
    </row>
    <row r="1117" spans="1:13" ht="20.100000000000001" customHeight="1" x14ac:dyDescent="0.15">
      <c r="A1117" s="1" t="s">
        <v>18862</v>
      </c>
      <c r="B1117" s="1" t="s">
        <v>19032</v>
      </c>
      <c r="C1117" s="1" t="s">
        <v>19041</v>
      </c>
      <c r="D1117" s="1" t="s">
        <v>78</v>
      </c>
      <c r="E1117" s="1" t="s">
        <v>51</v>
      </c>
      <c r="F1117" s="1" t="s">
        <v>51</v>
      </c>
      <c r="G1117" s="1" t="s">
        <v>52</v>
      </c>
      <c r="H1117" s="1" t="s">
        <v>121</v>
      </c>
      <c r="I1117" s="1" t="s">
        <v>84</v>
      </c>
      <c r="J1117" s="1" t="s">
        <v>122</v>
      </c>
      <c r="K1117" s="1" t="s">
        <v>19042</v>
      </c>
      <c r="L1117" s="1"/>
      <c r="M1117" s="20">
        <f t="shared" si="17"/>
        <v>1</v>
      </c>
    </row>
    <row r="1118" spans="1:13" ht="20.100000000000001" customHeight="1" x14ac:dyDescent="0.15">
      <c r="A1118" s="1" t="s">
        <v>18862</v>
      </c>
      <c r="B1118" s="1" t="s">
        <v>19032</v>
      </c>
      <c r="C1118" s="1" t="s">
        <v>19043</v>
      </c>
      <c r="D1118" s="1" t="s">
        <v>78</v>
      </c>
      <c r="E1118" s="1" t="s">
        <v>51</v>
      </c>
      <c r="F1118" s="1" t="s">
        <v>51</v>
      </c>
      <c r="G1118" s="1" t="s">
        <v>52</v>
      </c>
      <c r="H1118" s="1" t="s">
        <v>121</v>
      </c>
      <c r="I1118" s="1" t="s">
        <v>84</v>
      </c>
      <c r="J1118" s="1" t="s">
        <v>122</v>
      </c>
      <c r="K1118" s="1" t="s">
        <v>19044</v>
      </c>
      <c r="L1118" s="1"/>
      <c r="M1118" s="20">
        <f t="shared" si="17"/>
        <v>1</v>
      </c>
    </row>
    <row r="1119" spans="1:13" ht="20.100000000000001" customHeight="1" x14ac:dyDescent="0.15">
      <c r="A1119" s="1" t="s">
        <v>18862</v>
      </c>
      <c r="B1119" s="1" t="s">
        <v>19032</v>
      </c>
      <c r="C1119" s="1" t="s">
        <v>19045</v>
      </c>
      <c r="D1119" s="1" t="s">
        <v>78</v>
      </c>
      <c r="E1119" s="1" t="s">
        <v>51</v>
      </c>
      <c r="F1119" s="1" t="s">
        <v>51</v>
      </c>
      <c r="G1119" s="1" t="s">
        <v>52</v>
      </c>
      <c r="H1119" s="1" t="s">
        <v>121</v>
      </c>
      <c r="I1119" s="1" t="s">
        <v>84</v>
      </c>
      <c r="J1119" s="1" t="s">
        <v>122</v>
      </c>
      <c r="K1119" s="1" t="s">
        <v>19046</v>
      </c>
      <c r="L1119" s="1"/>
      <c r="M1119" s="20">
        <f t="shared" si="17"/>
        <v>1</v>
      </c>
    </row>
    <row r="1120" spans="1:13" ht="20.100000000000001" customHeight="1" x14ac:dyDescent="0.15">
      <c r="A1120" s="1" t="s">
        <v>18862</v>
      </c>
      <c r="B1120" s="1" t="s">
        <v>19032</v>
      </c>
      <c r="C1120" s="1" t="s">
        <v>19047</v>
      </c>
      <c r="D1120" s="1" t="s">
        <v>78</v>
      </c>
      <c r="E1120" s="1" t="s">
        <v>51</v>
      </c>
      <c r="F1120" s="1" t="s">
        <v>51</v>
      </c>
      <c r="G1120" s="1" t="s">
        <v>52</v>
      </c>
      <c r="H1120" s="1" t="s">
        <v>121</v>
      </c>
      <c r="I1120" s="1" t="s">
        <v>84</v>
      </c>
      <c r="J1120" s="1" t="s">
        <v>122</v>
      </c>
      <c r="K1120" s="1" t="s">
        <v>19048</v>
      </c>
      <c r="L1120" s="1"/>
      <c r="M1120" s="20">
        <f t="shared" si="17"/>
        <v>1</v>
      </c>
    </row>
    <row r="1121" spans="1:13" ht="20.100000000000001" customHeight="1" x14ac:dyDescent="0.15">
      <c r="A1121" s="1" t="s">
        <v>18862</v>
      </c>
      <c r="B1121" s="1" t="s">
        <v>19032</v>
      </c>
      <c r="C1121" s="1" t="s">
        <v>19049</v>
      </c>
      <c r="D1121" s="1" t="s">
        <v>78</v>
      </c>
      <c r="E1121" s="1" t="s">
        <v>51</v>
      </c>
      <c r="F1121" s="1" t="s">
        <v>51</v>
      </c>
      <c r="G1121" s="1" t="s">
        <v>52</v>
      </c>
      <c r="H1121" s="1" t="s">
        <v>121</v>
      </c>
      <c r="I1121" s="1" t="s">
        <v>84</v>
      </c>
      <c r="J1121" s="1" t="s">
        <v>122</v>
      </c>
      <c r="K1121" s="1" t="s">
        <v>19050</v>
      </c>
      <c r="L1121" s="1"/>
      <c r="M1121" s="20">
        <f t="shared" si="17"/>
        <v>1</v>
      </c>
    </row>
    <row r="1122" spans="1:13" ht="20.100000000000001" customHeight="1" x14ac:dyDescent="0.15">
      <c r="A1122" s="1" t="s">
        <v>18862</v>
      </c>
      <c r="B1122" s="1" t="s">
        <v>19032</v>
      </c>
      <c r="C1122" s="1" t="s">
        <v>19051</v>
      </c>
      <c r="D1122" s="1" t="s">
        <v>78</v>
      </c>
      <c r="E1122" s="1" t="s">
        <v>51</v>
      </c>
      <c r="F1122" s="1" t="s">
        <v>51</v>
      </c>
      <c r="G1122" s="1" t="s">
        <v>52</v>
      </c>
      <c r="H1122" s="1" t="s">
        <v>121</v>
      </c>
      <c r="I1122" s="1" t="s">
        <v>84</v>
      </c>
      <c r="J1122" s="1" t="s">
        <v>122</v>
      </c>
      <c r="K1122" s="1" t="s">
        <v>19052</v>
      </c>
      <c r="L1122" s="1"/>
      <c r="M1122" s="20">
        <f t="shared" si="17"/>
        <v>1</v>
      </c>
    </row>
    <row r="1123" spans="1:13" ht="20.100000000000001" customHeight="1" x14ac:dyDescent="0.15">
      <c r="A1123" s="1" t="s">
        <v>18862</v>
      </c>
      <c r="B1123" s="1" t="s">
        <v>19032</v>
      </c>
      <c r="C1123" s="1" t="s">
        <v>19053</v>
      </c>
      <c r="D1123" s="1" t="s">
        <v>78</v>
      </c>
      <c r="E1123" s="1" t="s">
        <v>51</v>
      </c>
      <c r="F1123" s="1" t="s">
        <v>81</v>
      </c>
      <c r="G1123" s="1" t="s">
        <v>82</v>
      </c>
      <c r="H1123" s="1" t="s">
        <v>129</v>
      </c>
      <c r="I1123" s="1" t="s">
        <v>447</v>
      </c>
      <c r="J1123" s="1" t="s">
        <v>6142</v>
      </c>
      <c r="K1123" s="1" t="s">
        <v>19054</v>
      </c>
      <c r="L1123" s="1"/>
      <c r="M1123" s="20">
        <f t="shared" si="17"/>
        <v>0</v>
      </c>
    </row>
    <row r="1124" spans="1:13" ht="20.100000000000001" customHeight="1" x14ac:dyDescent="0.15">
      <c r="A1124" s="1" t="s">
        <v>18862</v>
      </c>
      <c r="B1124" s="1" t="s">
        <v>19032</v>
      </c>
      <c r="C1124" s="1" t="s">
        <v>19055</v>
      </c>
      <c r="D1124" s="1" t="s">
        <v>849</v>
      </c>
      <c r="E1124" s="1" t="s">
        <v>51</v>
      </c>
      <c r="F1124" s="1" t="s">
        <v>26832</v>
      </c>
      <c r="G1124" s="1" t="s">
        <v>82</v>
      </c>
      <c r="H1124" s="1" t="s">
        <v>83</v>
      </c>
      <c r="I1124" s="1" t="s">
        <v>181</v>
      </c>
      <c r="J1124" s="1" t="s">
        <v>11769</v>
      </c>
      <c r="K1124" s="1" t="s">
        <v>19677</v>
      </c>
      <c r="L1124" s="1"/>
      <c r="M1124" s="20">
        <f t="shared" si="17"/>
        <v>0</v>
      </c>
    </row>
    <row r="1125" spans="1:13" ht="20.100000000000001" customHeight="1" x14ac:dyDescent="0.15">
      <c r="A1125" s="1" t="s">
        <v>18862</v>
      </c>
      <c r="B1125" s="1" t="s">
        <v>4507</v>
      </c>
      <c r="C1125" s="1" t="s">
        <v>19056</v>
      </c>
      <c r="D1125" s="1" t="s">
        <v>78</v>
      </c>
      <c r="E1125" s="1" t="s">
        <v>51</v>
      </c>
      <c r="F1125" s="1" t="s">
        <v>51</v>
      </c>
      <c r="G1125" s="1" t="s">
        <v>52</v>
      </c>
      <c r="H1125" s="1" t="s">
        <v>121</v>
      </c>
      <c r="I1125" s="1" t="s">
        <v>84</v>
      </c>
      <c r="J1125" s="1" t="s">
        <v>122</v>
      </c>
      <c r="K1125" s="1" t="s">
        <v>19057</v>
      </c>
      <c r="L1125" s="1"/>
      <c r="M1125" s="20">
        <f t="shared" si="17"/>
        <v>1</v>
      </c>
    </row>
    <row r="1126" spans="1:13" ht="20.100000000000001" customHeight="1" x14ac:dyDescent="0.15">
      <c r="A1126" s="1" t="s">
        <v>18862</v>
      </c>
      <c r="B1126" s="1" t="s">
        <v>4507</v>
      </c>
      <c r="C1126" s="1" t="s">
        <v>19058</v>
      </c>
      <c r="D1126" s="1" t="s">
        <v>78</v>
      </c>
      <c r="E1126" s="1" t="s">
        <v>51</v>
      </c>
      <c r="F1126" s="1" t="s">
        <v>179</v>
      </c>
      <c r="G1126" s="1" t="s">
        <v>82</v>
      </c>
      <c r="H1126" s="1" t="s">
        <v>2234</v>
      </c>
      <c r="I1126" s="1" t="s">
        <v>84</v>
      </c>
      <c r="J1126" s="1" t="s">
        <v>18408</v>
      </c>
      <c r="K1126" s="1" t="s">
        <v>19059</v>
      </c>
      <c r="L1126" s="1"/>
      <c r="M1126" s="20">
        <f t="shared" si="17"/>
        <v>0</v>
      </c>
    </row>
    <row r="1127" spans="1:13" ht="20.100000000000001" customHeight="1" x14ac:dyDescent="0.15">
      <c r="A1127" s="1" t="s">
        <v>18862</v>
      </c>
      <c r="B1127" s="1" t="s">
        <v>4507</v>
      </c>
      <c r="C1127" s="1" t="s">
        <v>19060</v>
      </c>
      <c r="D1127" s="1" t="s">
        <v>78</v>
      </c>
      <c r="E1127" s="1" t="s">
        <v>51</v>
      </c>
      <c r="F1127" s="1" t="s">
        <v>51</v>
      </c>
      <c r="G1127" s="1" t="s">
        <v>52</v>
      </c>
      <c r="H1127" s="1" t="s">
        <v>121</v>
      </c>
      <c r="I1127" s="1" t="s">
        <v>84</v>
      </c>
      <c r="J1127" s="1" t="s">
        <v>122</v>
      </c>
      <c r="K1127" s="1" t="s">
        <v>19061</v>
      </c>
      <c r="L1127" s="1"/>
      <c r="M1127" s="20">
        <f t="shared" si="17"/>
        <v>1</v>
      </c>
    </row>
    <row r="1128" spans="1:13" ht="20.100000000000001" customHeight="1" x14ac:dyDescent="0.15">
      <c r="A1128" s="1" t="s">
        <v>18862</v>
      </c>
      <c r="B1128" s="1" t="s">
        <v>4507</v>
      </c>
      <c r="C1128" s="1" t="s">
        <v>19062</v>
      </c>
      <c r="D1128" s="1" t="s">
        <v>78</v>
      </c>
      <c r="E1128" s="1" t="s">
        <v>51</v>
      </c>
      <c r="F1128" s="1" t="s">
        <v>51</v>
      </c>
      <c r="G1128" s="1" t="s">
        <v>52</v>
      </c>
      <c r="H1128" s="1" t="s">
        <v>121</v>
      </c>
      <c r="I1128" s="1" t="s">
        <v>84</v>
      </c>
      <c r="J1128" s="1" t="s">
        <v>122</v>
      </c>
      <c r="K1128" s="1" t="s">
        <v>19063</v>
      </c>
      <c r="L1128" s="1"/>
      <c r="M1128" s="20">
        <f t="shared" si="17"/>
        <v>1</v>
      </c>
    </row>
    <row r="1129" spans="1:13" ht="20.100000000000001" customHeight="1" x14ac:dyDescent="0.15">
      <c r="A1129" s="1" t="s">
        <v>18862</v>
      </c>
      <c r="B1129" s="1" t="s">
        <v>4507</v>
      </c>
      <c r="C1129" s="1" t="s">
        <v>19064</v>
      </c>
      <c r="D1129" s="1" t="s">
        <v>78</v>
      </c>
      <c r="E1129" s="1" t="s">
        <v>51</v>
      </c>
      <c r="F1129" s="1" t="s">
        <v>51</v>
      </c>
      <c r="G1129" s="1" t="s">
        <v>52</v>
      </c>
      <c r="H1129" s="1" t="s">
        <v>121</v>
      </c>
      <c r="I1129" s="1" t="s">
        <v>84</v>
      </c>
      <c r="J1129" s="1" t="s">
        <v>122</v>
      </c>
      <c r="K1129" s="1" t="s">
        <v>19065</v>
      </c>
      <c r="L1129" s="1"/>
      <c r="M1129" s="20">
        <f t="shared" si="17"/>
        <v>1</v>
      </c>
    </row>
    <row r="1130" spans="1:13" ht="20.100000000000001" customHeight="1" x14ac:dyDescent="0.15">
      <c r="A1130" s="1" t="s">
        <v>18862</v>
      </c>
      <c r="B1130" s="1" t="s">
        <v>4507</v>
      </c>
      <c r="C1130" s="1" t="s">
        <v>19066</v>
      </c>
      <c r="D1130" s="1" t="s">
        <v>78</v>
      </c>
      <c r="E1130" s="1" t="s">
        <v>51</v>
      </c>
      <c r="F1130" s="1" t="s">
        <v>51</v>
      </c>
      <c r="G1130" s="1" t="s">
        <v>52</v>
      </c>
      <c r="H1130" s="1" t="s">
        <v>121</v>
      </c>
      <c r="I1130" s="1" t="s">
        <v>84</v>
      </c>
      <c r="J1130" s="1" t="s">
        <v>122</v>
      </c>
      <c r="K1130" s="1" t="s">
        <v>19067</v>
      </c>
      <c r="L1130" s="1"/>
      <c r="M1130" s="20">
        <f t="shared" si="17"/>
        <v>1</v>
      </c>
    </row>
    <row r="1131" spans="1:13" ht="20.100000000000001" customHeight="1" x14ac:dyDescent="0.15">
      <c r="A1131" s="1" t="s">
        <v>18862</v>
      </c>
      <c r="B1131" s="1" t="s">
        <v>4507</v>
      </c>
      <c r="C1131" s="1" t="s">
        <v>19068</v>
      </c>
      <c r="D1131" s="1" t="s">
        <v>78</v>
      </c>
      <c r="E1131" s="1" t="s">
        <v>51</v>
      </c>
      <c r="F1131" s="1" t="s">
        <v>51</v>
      </c>
      <c r="G1131" s="1" t="s">
        <v>52</v>
      </c>
      <c r="H1131" s="1" t="s">
        <v>121</v>
      </c>
      <c r="I1131" s="1" t="s">
        <v>84</v>
      </c>
      <c r="J1131" s="1" t="s">
        <v>122</v>
      </c>
      <c r="K1131" s="1" t="s">
        <v>19069</v>
      </c>
      <c r="L1131" s="1"/>
      <c r="M1131" s="20">
        <f t="shared" si="17"/>
        <v>1</v>
      </c>
    </row>
    <row r="1132" spans="1:13" ht="20.100000000000001" customHeight="1" x14ac:dyDescent="0.15">
      <c r="A1132" s="1" t="s">
        <v>18862</v>
      </c>
      <c r="B1132" s="1" t="s">
        <v>4507</v>
      </c>
      <c r="C1132" s="1" t="s">
        <v>19070</v>
      </c>
      <c r="D1132" s="1" t="s">
        <v>78</v>
      </c>
      <c r="E1132" s="1" t="s">
        <v>51</v>
      </c>
      <c r="F1132" s="1" t="s">
        <v>51</v>
      </c>
      <c r="G1132" s="1" t="s">
        <v>52</v>
      </c>
      <c r="H1132" s="1" t="s">
        <v>121</v>
      </c>
      <c r="I1132" s="1" t="s">
        <v>84</v>
      </c>
      <c r="J1132" s="1" t="s">
        <v>122</v>
      </c>
      <c r="K1132" s="1" t="s">
        <v>19071</v>
      </c>
      <c r="L1132" s="1"/>
      <c r="M1132" s="20">
        <f t="shared" si="17"/>
        <v>1</v>
      </c>
    </row>
    <row r="1133" spans="1:13" ht="20.100000000000001" customHeight="1" x14ac:dyDescent="0.15">
      <c r="A1133" s="1" t="s">
        <v>19072</v>
      </c>
      <c r="B1133" s="1" t="s">
        <v>19073</v>
      </c>
      <c r="C1133" s="1" t="s">
        <v>19074</v>
      </c>
      <c r="D1133" s="1" t="s">
        <v>78</v>
      </c>
      <c r="E1133" s="1" t="s">
        <v>51</v>
      </c>
      <c r="F1133" s="1" t="s">
        <v>81</v>
      </c>
      <c r="G1133" s="1" t="s">
        <v>82</v>
      </c>
      <c r="H1133" s="1" t="s">
        <v>129</v>
      </c>
      <c r="I1133" s="1" t="s">
        <v>447</v>
      </c>
      <c r="J1133" s="1" t="s">
        <v>6142</v>
      </c>
      <c r="K1133" s="1" t="s">
        <v>19075</v>
      </c>
      <c r="L1133" s="1"/>
      <c r="M1133" s="20">
        <f t="shared" si="17"/>
        <v>0</v>
      </c>
    </row>
    <row r="1134" spans="1:13" ht="20.100000000000001" customHeight="1" x14ac:dyDescent="0.15">
      <c r="A1134" s="1" t="s">
        <v>19072</v>
      </c>
      <c r="B1134" s="1" t="s">
        <v>19073</v>
      </c>
      <c r="C1134" s="1" t="s">
        <v>19076</v>
      </c>
      <c r="D1134" s="1" t="s">
        <v>78</v>
      </c>
      <c r="E1134" s="1" t="s">
        <v>51</v>
      </c>
      <c r="F1134" s="1" t="s">
        <v>51</v>
      </c>
      <c r="G1134" s="1" t="s">
        <v>52</v>
      </c>
      <c r="H1134" s="1" t="s">
        <v>121</v>
      </c>
      <c r="I1134" s="1" t="s">
        <v>84</v>
      </c>
      <c r="J1134" s="1" t="s">
        <v>122</v>
      </c>
      <c r="K1134" s="1" t="s">
        <v>19077</v>
      </c>
      <c r="L1134" s="1"/>
      <c r="M1134" s="20">
        <f t="shared" si="17"/>
        <v>1</v>
      </c>
    </row>
    <row r="1135" spans="1:13" ht="20.100000000000001" customHeight="1" x14ac:dyDescent="0.15">
      <c r="A1135" s="1" t="s">
        <v>19072</v>
      </c>
      <c r="B1135" s="1" t="s">
        <v>19073</v>
      </c>
      <c r="C1135" s="1" t="s">
        <v>19078</v>
      </c>
      <c r="D1135" s="1" t="s">
        <v>78</v>
      </c>
      <c r="E1135" s="1" t="s">
        <v>51</v>
      </c>
      <c r="F1135" s="1" t="s">
        <v>51</v>
      </c>
      <c r="G1135" s="1" t="s">
        <v>52</v>
      </c>
      <c r="H1135" s="1" t="s">
        <v>121</v>
      </c>
      <c r="I1135" s="1" t="s">
        <v>84</v>
      </c>
      <c r="J1135" s="1" t="s">
        <v>122</v>
      </c>
      <c r="K1135" s="1" t="s">
        <v>19079</v>
      </c>
      <c r="L1135" s="1"/>
      <c r="M1135" s="20">
        <f t="shared" si="17"/>
        <v>1</v>
      </c>
    </row>
    <row r="1136" spans="1:13" ht="20.100000000000001" customHeight="1" x14ac:dyDescent="0.15">
      <c r="A1136" s="1" t="s">
        <v>19072</v>
      </c>
      <c r="B1136" s="1" t="s">
        <v>19073</v>
      </c>
      <c r="C1136" s="1" t="s">
        <v>19080</v>
      </c>
      <c r="D1136" s="1" t="s">
        <v>78</v>
      </c>
      <c r="E1136" s="1" t="s">
        <v>51</v>
      </c>
      <c r="F1136" s="1" t="s">
        <v>51</v>
      </c>
      <c r="G1136" s="1" t="s">
        <v>52</v>
      </c>
      <c r="H1136" s="1" t="s">
        <v>121</v>
      </c>
      <c r="I1136" s="1" t="s">
        <v>84</v>
      </c>
      <c r="J1136" s="1" t="s">
        <v>122</v>
      </c>
      <c r="K1136" s="1" t="s">
        <v>19081</v>
      </c>
      <c r="L1136" s="1"/>
      <c r="M1136" s="20">
        <f t="shared" si="17"/>
        <v>1</v>
      </c>
    </row>
    <row r="1137" spans="1:13" ht="20.100000000000001" customHeight="1" x14ac:dyDescent="0.15">
      <c r="A1137" s="1" t="s">
        <v>19072</v>
      </c>
      <c r="B1137" s="1" t="s">
        <v>19073</v>
      </c>
      <c r="C1137" s="1" t="s">
        <v>19082</v>
      </c>
      <c r="D1137" s="1" t="s">
        <v>78</v>
      </c>
      <c r="E1137" s="1" t="s">
        <v>51</v>
      </c>
      <c r="F1137" s="1" t="s">
        <v>51</v>
      </c>
      <c r="G1137" s="1" t="s">
        <v>52</v>
      </c>
      <c r="H1137" s="1" t="s">
        <v>121</v>
      </c>
      <c r="I1137" s="1" t="s">
        <v>84</v>
      </c>
      <c r="J1137" s="1" t="s">
        <v>122</v>
      </c>
      <c r="K1137" s="1" t="s">
        <v>19083</v>
      </c>
      <c r="L1137" s="1"/>
      <c r="M1137" s="20">
        <f t="shared" si="17"/>
        <v>1</v>
      </c>
    </row>
    <row r="1138" spans="1:13" ht="20.100000000000001" customHeight="1" x14ac:dyDescent="0.15">
      <c r="A1138" s="1" t="s">
        <v>19072</v>
      </c>
      <c r="B1138" s="1" t="s">
        <v>19073</v>
      </c>
      <c r="C1138" s="1" t="s">
        <v>19084</v>
      </c>
      <c r="D1138" s="1" t="s">
        <v>78</v>
      </c>
      <c r="E1138" s="1" t="s">
        <v>51</v>
      </c>
      <c r="F1138" s="1" t="s">
        <v>51</v>
      </c>
      <c r="G1138" s="1" t="s">
        <v>52</v>
      </c>
      <c r="H1138" s="1" t="s">
        <v>121</v>
      </c>
      <c r="I1138" s="1" t="s">
        <v>84</v>
      </c>
      <c r="J1138" s="1" t="s">
        <v>122</v>
      </c>
      <c r="K1138" s="1" t="s">
        <v>19085</v>
      </c>
      <c r="L1138" s="1"/>
      <c r="M1138" s="20">
        <f t="shared" si="17"/>
        <v>1</v>
      </c>
    </row>
    <row r="1139" spans="1:13" ht="20.100000000000001" customHeight="1" x14ac:dyDescent="0.15">
      <c r="A1139" s="1" t="s">
        <v>19072</v>
      </c>
      <c r="B1139" s="1" t="s">
        <v>19073</v>
      </c>
      <c r="C1139" s="1" t="s">
        <v>19086</v>
      </c>
      <c r="D1139" s="1" t="s">
        <v>78</v>
      </c>
      <c r="E1139" s="1" t="s">
        <v>51</v>
      </c>
      <c r="F1139" s="1" t="s">
        <v>51</v>
      </c>
      <c r="G1139" s="1" t="s">
        <v>52</v>
      </c>
      <c r="H1139" s="1" t="s">
        <v>121</v>
      </c>
      <c r="I1139" s="1" t="s">
        <v>84</v>
      </c>
      <c r="J1139" s="1" t="s">
        <v>122</v>
      </c>
      <c r="K1139" s="1" t="s">
        <v>19087</v>
      </c>
      <c r="L1139" s="1"/>
      <c r="M1139" s="20">
        <f t="shared" si="17"/>
        <v>1</v>
      </c>
    </row>
    <row r="1140" spans="1:13" ht="20.100000000000001" customHeight="1" x14ac:dyDescent="0.15">
      <c r="A1140" s="1" t="s">
        <v>19072</v>
      </c>
      <c r="B1140" s="1" t="s">
        <v>19073</v>
      </c>
      <c r="C1140" s="1" t="s">
        <v>19088</v>
      </c>
      <c r="D1140" s="1" t="s">
        <v>78</v>
      </c>
      <c r="E1140" s="1" t="s">
        <v>51</v>
      </c>
      <c r="F1140" s="1" t="s">
        <v>179</v>
      </c>
      <c r="G1140" s="1" t="s">
        <v>82</v>
      </c>
      <c r="H1140" s="1" t="s">
        <v>129</v>
      </c>
      <c r="I1140" s="1" t="s">
        <v>447</v>
      </c>
      <c r="J1140" s="1" t="s">
        <v>6142</v>
      </c>
      <c r="K1140" s="1" t="s">
        <v>19089</v>
      </c>
      <c r="L1140" s="1"/>
      <c r="M1140" s="20">
        <f t="shared" si="17"/>
        <v>0</v>
      </c>
    </row>
    <row r="1141" spans="1:13" ht="20.100000000000001" customHeight="1" x14ac:dyDescent="0.15">
      <c r="A1141" s="1" t="s">
        <v>19072</v>
      </c>
      <c r="B1141" s="1" t="s">
        <v>19073</v>
      </c>
      <c r="C1141" s="1" t="s">
        <v>19090</v>
      </c>
      <c r="D1141" s="1" t="s">
        <v>78</v>
      </c>
      <c r="E1141" s="1" t="s">
        <v>51</v>
      </c>
      <c r="F1141" s="1" t="s">
        <v>51</v>
      </c>
      <c r="G1141" s="1" t="s">
        <v>52</v>
      </c>
      <c r="H1141" s="1" t="s">
        <v>121</v>
      </c>
      <c r="I1141" s="1" t="s">
        <v>84</v>
      </c>
      <c r="J1141" s="1" t="s">
        <v>122</v>
      </c>
      <c r="K1141" s="1" t="s">
        <v>19091</v>
      </c>
      <c r="L1141" s="1"/>
      <c r="M1141" s="20">
        <f t="shared" si="17"/>
        <v>1</v>
      </c>
    </row>
    <row r="1142" spans="1:13" ht="20.100000000000001" customHeight="1" x14ac:dyDescent="0.15">
      <c r="A1142" s="1" t="s">
        <v>19072</v>
      </c>
      <c r="B1142" s="1" t="s">
        <v>19073</v>
      </c>
      <c r="C1142" s="1" t="s">
        <v>19092</v>
      </c>
      <c r="D1142" s="1" t="s">
        <v>78</v>
      </c>
      <c r="E1142" s="1" t="s">
        <v>51</v>
      </c>
      <c r="F1142" s="1" t="s">
        <v>51</v>
      </c>
      <c r="G1142" s="1" t="s">
        <v>52</v>
      </c>
      <c r="H1142" s="1" t="s">
        <v>121</v>
      </c>
      <c r="I1142" s="1" t="s">
        <v>84</v>
      </c>
      <c r="J1142" s="1" t="s">
        <v>122</v>
      </c>
      <c r="K1142" s="1" t="s">
        <v>19093</v>
      </c>
      <c r="L1142" s="1"/>
      <c r="M1142" s="20">
        <f t="shared" si="17"/>
        <v>1</v>
      </c>
    </row>
    <row r="1143" spans="1:13" ht="20.100000000000001" customHeight="1" x14ac:dyDescent="0.15">
      <c r="A1143" s="1" t="s">
        <v>19072</v>
      </c>
      <c r="B1143" s="1" t="s">
        <v>19073</v>
      </c>
      <c r="C1143" s="1" t="s">
        <v>19094</v>
      </c>
      <c r="D1143" s="1" t="s">
        <v>78</v>
      </c>
      <c r="E1143" s="1" t="s">
        <v>51</v>
      </c>
      <c r="F1143" s="1" t="s">
        <v>81</v>
      </c>
      <c r="G1143" s="1" t="s">
        <v>82</v>
      </c>
      <c r="H1143" s="1" t="s">
        <v>129</v>
      </c>
      <c r="I1143" s="1" t="s">
        <v>447</v>
      </c>
      <c r="J1143" s="1" t="s">
        <v>6142</v>
      </c>
      <c r="K1143" s="1" t="s">
        <v>19095</v>
      </c>
      <c r="L1143" s="1"/>
      <c r="M1143" s="20">
        <f t="shared" si="17"/>
        <v>0</v>
      </c>
    </row>
    <row r="1144" spans="1:13" ht="20.100000000000001" customHeight="1" x14ac:dyDescent="0.15">
      <c r="A1144" s="1" t="s">
        <v>19072</v>
      </c>
      <c r="B1144" s="1" t="s">
        <v>19073</v>
      </c>
      <c r="C1144" s="1" t="s">
        <v>19096</v>
      </c>
      <c r="D1144" s="1" t="s">
        <v>78</v>
      </c>
      <c r="E1144" s="1" t="s">
        <v>51</v>
      </c>
      <c r="F1144" s="1" t="s">
        <v>51</v>
      </c>
      <c r="G1144" s="1" t="s">
        <v>52</v>
      </c>
      <c r="H1144" s="1" t="s">
        <v>121</v>
      </c>
      <c r="I1144" s="1" t="s">
        <v>84</v>
      </c>
      <c r="J1144" s="1" t="s">
        <v>122</v>
      </c>
      <c r="K1144" s="1" t="s">
        <v>19097</v>
      </c>
      <c r="L1144" s="1"/>
      <c r="M1144" s="20">
        <f t="shared" si="17"/>
        <v>1</v>
      </c>
    </row>
    <row r="1145" spans="1:13" ht="20.100000000000001" customHeight="1" x14ac:dyDescent="0.15">
      <c r="A1145" s="1" t="s">
        <v>19072</v>
      </c>
      <c r="B1145" s="1" t="s">
        <v>19073</v>
      </c>
      <c r="C1145" s="1" t="s">
        <v>19098</v>
      </c>
      <c r="D1145" s="1" t="s">
        <v>78</v>
      </c>
      <c r="E1145" s="1" t="s">
        <v>51</v>
      </c>
      <c r="F1145" s="1" t="s">
        <v>51</v>
      </c>
      <c r="G1145" s="1" t="s">
        <v>52</v>
      </c>
      <c r="H1145" s="1" t="s">
        <v>121</v>
      </c>
      <c r="I1145" s="1" t="s">
        <v>84</v>
      </c>
      <c r="J1145" s="1" t="s">
        <v>122</v>
      </c>
      <c r="K1145" s="1" t="s">
        <v>19099</v>
      </c>
      <c r="L1145" s="1"/>
      <c r="M1145" s="20">
        <f t="shared" si="17"/>
        <v>1</v>
      </c>
    </row>
    <row r="1146" spans="1:13" ht="20.100000000000001" customHeight="1" x14ac:dyDescent="0.15">
      <c r="A1146" s="1" t="s">
        <v>19072</v>
      </c>
      <c r="B1146" s="1" t="s">
        <v>19100</v>
      </c>
      <c r="C1146" s="1" t="s">
        <v>19101</v>
      </c>
      <c r="D1146" s="1" t="s">
        <v>50</v>
      </c>
      <c r="E1146" s="1" t="s">
        <v>51</v>
      </c>
      <c r="F1146" s="1" t="s">
        <v>51</v>
      </c>
      <c r="G1146" s="1" t="s">
        <v>52</v>
      </c>
      <c r="H1146" s="1" t="s">
        <v>121</v>
      </c>
      <c r="I1146" s="1" t="s">
        <v>84</v>
      </c>
      <c r="J1146" s="1" t="s">
        <v>122</v>
      </c>
      <c r="K1146" s="1" t="s">
        <v>19102</v>
      </c>
      <c r="L1146" s="1"/>
      <c r="M1146" s="20">
        <f t="shared" si="17"/>
        <v>1</v>
      </c>
    </row>
    <row r="1147" spans="1:13" ht="20.100000000000001" customHeight="1" x14ac:dyDescent="0.15">
      <c r="A1147" s="1" t="s">
        <v>19072</v>
      </c>
      <c r="B1147" s="1" t="s">
        <v>19100</v>
      </c>
      <c r="C1147" s="1" t="s">
        <v>19103</v>
      </c>
      <c r="D1147" s="1" t="s">
        <v>50</v>
      </c>
      <c r="E1147" s="1" t="s">
        <v>51</v>
      </c>
      <c r="F1147" s="1" t="s">
        <v>51</v>
      </c>
      <c r="G1147" s="1" t="s">
        <v>52</v>
      </c>
      <c r="H1147" s="1" t="s">
        <v>121</v>
      </c>
      <c r="I1147" s="1" t="s">
        <v>84</v>
      </c>
      <c r="J1147" s="1" t="s">
        <v>122</v>
      </c>
      <c r="K1147" s="1" t="s">
        <v>19104</v>
      </c>
      <c r="L1147" s="1"/>
      <c r="M1147" s="20">
        <f t="shared" si="17"/>
        <v>1</v>
      </c>
    </row>
    <row r="1148" spans="1:13" ht="20.100000000000001" customHeight="1" x14ac:dyDescent="0.15">
      <c r="A1148" s="1" t="s">
        <v>19072</v>
      </c>
      <c r="B1148" s="1" t="s">
        <v>19100</v>
      </c>
      <c r="C1148" s="1" t="s">
        <v>19105</v>
      </c>
      <c r="D1148" s="1" t="s">
        <v>50</v>
      </c>
      <c r="E1148" s="1" t="s">
        <v>51</v>
      </c>
      <c r="F1148" s="1" t="s">
        <v>51</v>
      </c>
      <c r="G1148" s="1" t="s">
        <v>52</v>
      </c>
      <c r="H1148" s="1" t="s">
        <v>121</v>
      </c>
      <c r="I1148" s="1" t="s">
        <v>84</v>
      </c>
      <c r="J1148" s="1" t="s">
        <v>122</v>
      </c>
      <c r="K1148" s="1" t="s">
        <v>19106</v>
      </c>
      <c r="L1148" s="1"/>
      <c r="M1148" s="20">
        <f t="shared" si="17"/>
        <v>1</v>
      </c>
    </row>
    <row r="1149" spans="1:13" ht="20.100000000000001" customHeight="1" x14ac:dyDescent="0.15">
      <c r="A1149" s="1" t="s">
        <v>19072</v>
      </c>
      <c r="B1149" s="1" t="s">
        <v>19100</v>
      </c>
      <c r="C1149" s="1" t="s">
        <v>19107</v>
      </c>
      <c r="D1149" s="1" t="s">
        <v>50</v>
      </c>
      <c r="E1149" s="1" t="s">
        <v>51</v>
      </c>
      <c r="F1149" s="1" t="s">
        <v>51</v>
      </c>
      <c r="G1149" s="1" t="s">
        <v>52</v>
      </c>
      <c r="H1149" s="1" t="s">
        <v>121</v>
      </c>
      <c r="I1149" s="1" t="s">
        <v>84</v>
      </c>
      <c r="J1149" s="1" t="s">
        <v>122</v>
      </c>
      <c r="K1149" s="1" t="s">
        <v>19108</v>
      </c>
      <c r="L1149" s="1"/>
      <c r="M1149" s="20">
        <f t="shared" si="17"/>
        <v>1</v>
      </c>
    </row>
    <row r="1150" spans="1:13" ht="20.100000000000001" customHeight="1" x14ac:dyDescent="0.15">
      <c r="A1150" s="1" t="s">
        <v>19072</v>
      </c>
      <c r="B1150" s="1" t="s">
        <v>19100</v>
      </c>
      <c r="C1150" s="1" t="s">
        <v>19109</v>
      </c>
      <c r="D1150" s="1" t="s">
        <v>50</v>
      </c>
      <c r="E1150" s="1" t="s">
        <v>51</v>
      </c>
      <c r="F1150" s="1" t="s">
        <v>81</v>
      </c>
      <c r="G1150" s="1" t="s">
        <v>82</v>
      </c>
      <c r="H1150" s="1" t="s">
        <v>4727</v>
      </c>
      <c r="I1150" s="1" t="s">
        <v>447</v>
      </c>
      <c r="J1150" s="1" t="s">
        <v>16761</v>
      </c>
      <c r="K1150" s="1" t="s">
        <v>19110</v>
      </c>
      <c r="L1150" s="1"/>
      <c r="M1150" s="20">
        <f t="shared" si="17"/>
        <v>0</v>
      </c>
    </row>
    <row r="1151" spans="1:13" ht="20.100000000000001" customHeight="1" x14ac:dyDescent="0.15">
      <c r="A1151" s="1" t="s">
        <v>19072</v>
      </c>
      <c r="B1151" s="1" t="s">
        <v>19100</v>
      </c>
      <c r="C1151" s="1" t="s">
        <v>19111</v>
      </c>
      <c r="D1151" s="1" t="s">
        <v>50</v>
      </c>
      <c r="E1151" s="1" t="s">
        <v>51</v>
      </c>
      <c r="F1151" s="1" t="s">
        <v>51</v>
      </c>
      <c r="G1151" s="1" t="s">
        <v>52</v>
      </c>
      <c r="H1151" s="1" t="s">
        <v>121</v>
      </c>
      <c r="I1151" s="1" t="s">
        <v>84</v>
      </c>
      <c r="J1151" s="1" t="s">
        <v>122</v>
      </c>
      <c r="K1151" s="1" t="s">
        <v>19112</v>
      </c>
      <c r="L1151" s="1"/>
      <c r="M1151" s="20">
        <f t="shared" si="17"/>
        <v>1</v>
      </c>
    </row>
    <row r="1152" spans="1:13" ht="20.100000000000001" customHeight="1" x14ac:dyDescent="0.15">
      <c r="A1152" s="1" t="s">
        <v>19072</v>
      </c>
      <c r="B1152" s="1" t="s">
        <v>19100</v>
      </c>
      <c r="C1152" s="1" t="s">
        <v>19113</v>
      </c>
      <c r="D1152" s="1" t="s">
        <v>78</v>
      </c>
      <c r="E1152" s="1" t="s">
        <v>51</v>
      </c>
      <c r="F1152" s="1" t="s">
        <v>179</v>
      </c>
      <c r="G1152" s="1" t="s">
        <v>82</v>
      </c>
      <c r="H1152" s="1" t="s">
        <v>4727</v>
      </c>
      <c r="I1152" s="1" t="s">
        <v>447</v>
      </c>
      <c r="J1152" s="1" t="s">
        <v>16761</v>
      </c>
      <c r="K1152" s="1" t="s">
        <v>19114</v>
      </c>
      <c r="L1152" s="1"/>
      <c r="M1152" s="20">
        <f t="shared" si="17"/>
        <v>0</v>
      </c>
    </row>
    <row r="1153" spans="1:13" ht="20.100000000000001" customHeight="1" x14ac:dyDescent="0.15">
      <c r="A1153" s="1" t="s">
        <v>19072</v>
      </c>
      <c r="B1153" s="1" t="s">
        <v>19100</v>
      </c>
      <c r="C1153" s="1" t="s">
        <v>19115</v>
      </c>
      <c r="D1153" s="1" t="s">
        <v>78</v>
      </c>
      <c r="E1153" s="1" t="s">
        <v>51</v>
      </c>
      <c r="F1153" s="1" t="s">
        <v>179</v>
      </c>
      <c r="G1153" s="1" t="s">
        <v>82</v>
      </c>
      <c r="H1153" s="1" t="s">
        <v>129</v>
      </c>
      <c r="I1153" s="1" t="s">
        <v>447</v>
      </c>
      <c r="J1153" s="1" t="s">
        <v>6142</v>
      </c>
      <c r="K1153" s="1" t="s">
        <v>19116</v>
      </c>
      <c r="L1153" s="1"/>
      <c r="M1153" s="20">
        <f t="shared" si="17"/>
        <v>0</v>
      </c>
    </row>
    <row r="1154" spans="1:13" ht="20.100000000000001" customHeight="1" x14ac:dyDescent="0.15">
      <c r="A1154" s="1" t="s">
        <v>19072</v>
      </c>
      <c r="B1154" s="1" t="s">
        <v>19100</v>
      </c>
      <c r="C1154" s="1" t="s">
        <v>19117</v>
      </c>
      <c r="D1154" s="1" t="s">
        <v>78</v>
      </c>
      <c r="E1154" s="1" t="s">
        <v>51</v>
      </c>
      <c r="F1154" s="1" t="s">
        <v>51</v>
      </c>
      <c r="G1154" s="1" t="s">
        <v>52</v>
      </c>
      <c r="H1154" s="1" t="s">
        <v>121</v>
      </c>
      <c r="I1154" s="1" t="s">
        <v>84</v>
      </c>
      <c r="J1154" s="1" t="s">
        <v>122</v>
      </c>
      <c r="K1154" s="1" t="s">
        <v>19118</v>
      </c>
      <c r="L1154" s="1"/>
      <c r="M1154" s="20">
        <f t="shared" si="17"/>
        <v>1</v>
      </c>
    </row>
    <row r="1155" spans="1:13" ht="20.100000000000001" customHeight="1" x14ac:dyDescent="0.15">
      <c r="A1155" s="1" t="s">
        <v>19072</v>
      </c>
      <c r="B1155" s="1" t="s">
        <v>19100</v>
      </c>
      <c r="C1155" s="1" t="s">
        <v>19119</v>
      </c>
      <c r="D1155" s="1" t="s">
        <v>78</v>
      </c>
      <c r="E1155" s="1" t="s">
        <v>51</v>
      </c>
      <c r="F1155" s="1" t="s">
        <v>51</v>
      </c>
      <c r="G1155" s="1" t="s">
        <v>52</v>
      </c>
      <c r="H1155" s="1" t="s">
        <v>121</v>
      </c>
      <c r="I1155" s="1" t="s">
        <v>84</v>
      </c>
      <c r="J1155" s="1" t="s">
        <v>122</v>
      </c>
      <c r="K1155" s="1" t="s">
        <v>19120</v>
      </c>
      <c r="L1155" s="1"/>
      <c r="M1155" s="20">
        <f t="shared" si="17"/>
        <v>1</v>
      </c>
    </row>
    <row r="1156" spans="1:13" ht="20.100000000000001" customHeight="1" x14ac:dyDescent="0.15">
      <c r="A1156" s="1" t="s">
        <v>19072</v>
      </c>
      <c r="B1156" s="1" t="s">
        <v>19100</v>
      </c>
      <c r="C1156" s="1" t="s">
        <v>19121</v>
      </c>
      <c r="D1156" s="1" t="s">
        <v>78</v>
      </c>
      <c r="E1156" s="1" t="s">
        <v>51</v>
      </c>
      <c r="F1156" s="1" t="s">
        <v>51</v>
      </c>
      <c r="G1156" s="1" t="s">
        <v>52</v>
      </c>
      <c r="H1156" s="1" t="s">
        <v>121</v>
      </c>
      <c r="I1156" s="1" t="s">
        <v>84</v>
      </c>
      <c r="J1156" s="1" t="s">
        <v>122</v>
      </c>
      <c r="K1156" s="1" t="s">
        <v>19122</v>
      </c>
      <c r="L1156" s="1"/>
      <c r="M1156" s="20">
        <f t="shared" si="17"/>
        <v>1</v>
      </c>
    </row>
    <row r="1157" spans="1:13" ht="20.100000000000001" customHeight="1" x14ac:dyDescent="0.15">
      <c r="A1157" s="1" t="s">
        <v>19072</v>
      </c>
      <c r="B1157" s="1" t="s">
        <v>19100</v>
      </c>
      <c r="C1157" s="1" t="s">
        <v>19123</v>
      </c>
      <c r="D1157" s="1" t="s">
        <v>78</v>
      </c>
      <c r="E1157" s="1" t="s">
        <v>51</v>
      </c>
      <c r="F1157" s="1" t="s">
        <v>179</v>
      </c>
      <c r="G1157" s="1" t="s">
        <v>82</v>
      </c>
      <c r="H1157" s="1" t="s">
        <v>129</v>
      </c>
      <c r="I1157" s="1" t="s">
        <v>447</v>
      </c>
      <c r="J1157" s="1" t="s">
        <v>6142</v>
      </c>
      <c r="K1157" s="1" t="s">
        <v>19124</v>
      </c>
      <c r="L1157" s="1"/>
      <c r="M1157" s="20">
        <f t="shared" si="17"/>
        <v>0</v>
      </c>
    </row>
    <row r="1158" spans="1:13" ht="20.100000000000001" customHeight="1" x14ac:dyDescent="0.15">
      <c r="A1158" s="1" t="s">
        <v>19072</v>
      </c>
      <c r="B1158" s="1" t="s">
        <v>19100</v>
      </c>
      <c r="C1158" s="1" t="s">
        <v>19125</v>
      </c>
      <c r="D1158" s="1" t="s">
        <v>78</v>
      </c>
      <c r="E1158" s="1" t="s">
        <v>51</v>
      </c>
      <c r="F1158" s="1" t="s">
        <v>179</v>
      </c>
      <c r="G1158" s="1" t="s">
        <v>82</v>
      </c>
      <c r="H1158" s="1" t="s">
        <v>129</v>
      </c>
      <c r="I1158" s="1" t="s">
        <v>447</v>
      </c>
      <c r="J1158" s="1" t="s">
        <v>6142</v>
      </c>
      <c r="K1158" s="1" t="s">
        <v>19126</v>
      </c>
      <c r="L1158" s="1"/>
      <c r="M1158" s="20">
        <f t="shared" si="17"/>
        <v>0</v>
      </c>
    </row>
    <row r="1159" spans="1:13" ht="20.100000000000001" customHeight="1" x14ac:dyDescent="0.15">
      <c r="A1159" s="1" t="s">
        <v>19072</v>
      </c>
      <c r="B1159" s="1" t="s">
        <v>19100</v>
      </c>
      <c r="C1159" s="1" t="s">
        <v>19127</v>
      </c>
      <c r="D1159" s="1" t="s">
        <v>78</v>
      </c>
      <c r="E1159" s="1" t="s">
        <v>51</v>
      </c>
      <c r="F1159" s="1" t="s">
        <v>179</v>
      </c>
      <c r="G1159" s="1" t="s">
        <v>82</v>
      </c>
      <c r="H1159" s="1" t="s">
        <v>129</v>
      </c>
      <c r="I1159" s="1" t="s">
        <v>447</v>
      </c>
      <c r="J1159" s="1" t="s">
        <v>6142</v>
      </c>
      <c r="K1159" s="1" t="s">
        <v>19128</v>
      </c>
      <c r="L1159" s="1"/>
      <c r="M1159" s="20">
        <f t="shared" si="17"/>
        <v>0</v>
      </c>
    </row>
    <row r="1160" spans="1:13" ht="20.100000000000001" customHeight="1" x14ac:dyDescent="0.15">
      <c r="A1160" s="1" t="s">
        <v>19072</v>
      </c>
      <c r="B1160" s="1" t="s">
        <v>19129</v>
      </c>
      <c r="C1160" s="1" t="s">
        <v>19130</v>
      </c>
      <c r="D1160" s="1" t="s">
        <v>50</v>
      </c>
      <c r="E1160" s="1" t="s">
        <v>51</v>
      </c>
      <c r="F1160" s="1" t="s">
        <v>51</v>
      </c>
      <c r="G1160" s="1" t="s">
        <v>52</v>
      </c>
      <c r="H1160" s="1" t="s">
        <v>121</v>
      </c>
      <c r="I1160" s="1" t="s">
        <v>84</v>
      </c>
      <c r="J1160" s="1" t="s">
        <v>122</v>
      </c>
      <c r="K1160" s="1" t="s">
        <v>19131</v>
      </c>
      <c r="L1160" s="1"/>
      <c r="M1160" s="20">
        <f t="shared" ref="M1160:M1223" si="18">IF(F1160="○",1,0)</f>
        <v>1</v>
      </c>
    </row>
    <row r="1161" spans="1:13" ht="20.100000000000001" customHeight="1" x14ac:dyDescent="0.15">
      <c r="A1161" s="1" t="s">
        <v>19072</v>
      </c>
      <c r="B1161" s="1" t="s">
        <v>19129</v>
      </c>
      <c r="C1161" s="1" t="s">
        <v>19132</v>
      </c>
      <c r="D1161" s="1" t="s">
        <v>50</v>
      </c>
      <c r="E1161" s="1" t="s">
        <v>51</v>
      </c>
      <c r="F1161" s="1" t="s">
        <v>51</v>
      </c>
      <c r="G1161" s="1" t="s">
        <v>52</v>
      </c>
      <c r="H1161" s="1" t="s">
        <v>121</v>
      </c>
      <c r="I1161" s="1" t="s">
        <v>84</v>
      </c>
      <c r="J1161" s="1" t="s">
        <v>122</v>
      </c>
      <c r="K1161" s="1" t="s">
        <v>19133</v>
      </c>
      <c r="L1161" s="1"/>
      <c r="M1161" s="20">
        <f t="shared" si="18"/>
        <v>1</v>
      </c>
    </row>
    <row r="1162" spans="1:13" ht="20.100000000000001" customHeight="1" x14ac:dyDescent="0.15">
      <c r="A1162" s="1" t="s">
        <v>19072</v>
      </c>
      <c r="B1162" s="1" t="s">
        <v>19129</v>
      </c>
      <c r="C1162" s="1" t="s">
        <v>19134</v>
      </c>
      <c r="D1162" s="1" t="s">
        <v>50</v>
      </c>
      <c r="E1162" s="1" t="s">
        <v>51</v>
      </c>
      <c r="F1162" s="1" t="s">
        <v>51</v>
      </c>
      <c r="G1162" s="1" t="s">
        <v>52</v>
      </c>
      <c r="H1162" s="1" t="s">
        <v>121</v>
      </c>
      <c r="I1162" s="1" t="s">
        <v>84</v>
      </c>
      <c r="J1162" s="1" t="s">
        <v>122</v>
      </c>
      <c r="K1162" s="1" t="s">
        <v>19135</v>
      </c>
      <c r="L1162" s="1"/>
      <c r="M1162" s="20">
        <f t="shared" si="18"/>
        <v>1</v>
      </c>
    </row>
    <row r="1163" spans="1:13" ht="20.100000000000001" customHeight="1" x14ac:dyDescent="0.15">
      <c r="A1163" s="1" t="s">
        <v>19072</v>
      </c>
      <c r="B1163" s="1" t="s">
        <v>19129</v>
      </c>
      <c r="C1163" s="1" t="s">
        <v>19136</v>
      </c>
      <c r="D1163" s="1" t="s">
        <v>50</v>
      </c>
      <c r="E1163" s="1" t="s">
        <v>51</v>
      </c>
      <c r="F1163" s="1" t="s">
        <v>51</v>
      </c>
      <c r="G1163" s="1" t="s">
        <v>52</v>
      </c>
      <c r="H1163" s="1" t="s">
        <v>121</v>
      </c>
      <c r="I1163" s="1" t="s">
        <v>84</v>
      </c>
      <c r="J1163" s="1" t="s">
        <v>122</v>
      </c>
      <c r="K1163" s="1" t="s">
        <v>19137</v>
      </c>
      <c r="L1163" s="1"/>
      <c r="M1163" s="20">
        <f t="shared" si="18"/>
        <v>1</v>
      </c>
    </row>
    <row r="1164" spans="1:13" ht="20.100000000000001" customHeight="1" x14ac:dyDescent="0.15">
      <c r="A1164" s="1" t="s">
        <v>19072</v>
      </c>
      <c r="B1164" s="1" t="s">
        <v>19129</v>
      </c>
      <c r="C1164" s="1" t="s">
        <v>19138</v>
      </c>
      <c r="D1164" s="1" t="s">
        <v>50</v>
      </c>
      <c r="E1164" s="1" t="s">
        <v>51</v>
      </c>
      <c r="F1164" s="1" t="s">
        <v>51</v>
      </c>
      <c r="G1164" s="1" t="s">
        <v>52</v>
      </c>
      <c r="H1164" s="1" t="s">
        <v>121</v>
      </c>
      <c r="I1164" s="1" t="s">
        <v>84</v>
      </c>
      <c r="J1164" s="1" t="s">
        <v>122</v>
      </c>
      <c r="K1164" s="1" t="s">
        <v>19139</v>
      </c>
      <c r="L1164" s="1"/>
      <c r="M1164" s="20">
        <f t="shared" si="18"/>
        <v>1</v>
      </c>
    </row>
    <row r="1165" spans="1:13" ht="20.100000000000001" customHeight="1" x14ac:dyDescent="0.15">
      <c r="A1165" s="1" t="s">
        <v>19072</v>
      </c>
      <c r="B1165" s="1" t="s">
        <v>19129</v>
      </c>
      <c r="C1165" s="1" t="s">
        <v>19140</v>
      </c>
      <c r="D1165" s="1" t="s">
        <v>50</v>
      </c>
      <c r="E1165" s="1" t="s">
        <v>51</v>
      </c>
      <c r="F1165" s="1" t="s">
        <v>51</v>
      </c>
      <c r="G1165" s="1" t="s">
        <v>52</v>
      </c>
      <c r="H1165" s="1" t="s">
        <v>121</v>
      </c>
      <c r="I1165" s="1" t="s">
        <v>84</v>
      </c>
      <c r="J1165" s="1" t="s">
        <v>122</v>
      </c>
      <c r="K1165" s="1" t="s">
        <v>19141</v>
      </c>
      <c r="L1165" s="1"/>
      <c r="M1165" s="20">
        <f t="shared" si="18"/>
        <v>1</v>
      </c>
    </row>
    <row r="1166" spans="1:13" ht="20.100000000000001" customHeight="1" x14ac:dyDescent="0.15">
      <c r="A1166" s="1" t="s">
        <v>19072</v>
      </c>
      <c r="B1166" s="1" t="s">
        <v>19129</v>
      </c>
      <c r="C1166" s="1" t="s">
        <v>19142</v>
      </c>
      <c r="D1166" s="1" t="s">
        <v>78</v>
      </c>
      <c r="E1166" s="1" t="s">
        <v>51</v>
      </c>
      <c r="F1166" s="1" t="s">
        <v>81</v>
      </c>
      <c r="G1166" s="1" t="s">
        <v>82</v>
      </c>
      <c r="H1166" s="1" t="s">
        <v>4727</v>
      </c>
      <c r="I1166" s="1" t="s">
        <v>447</v>
      </c>
      <c r="J1166" s="1" t="s">
        <v>16761</v>
      </c>
      <c r="K1166" s="1" t="s">
        <v>19143</v>
      </c>
      <c r="L1166" s="1"/>
      <c r="M1166" s="20">
        <f t="shared" si="18"/>
        <v>0</v>
      </c>
    </row>
    <row r="1167" spans="1:13" ht="20.100000000000001" customHeight="1" x14ac:dyDescent="0.15">
      <c r="A1167" s="1" t="s">
        <v>19072</v>
      </c>
      <c r="B1167" s="1" t="s">
        <v>19129</v>
      </c>
      <c r="C1167" s="1" t="s">
        <v>19144</v>
      </c>
      <c r="D1167" s="1" t="s">
        <v>78</v>
      </c>
      <c r="E1167" s="1" t="s">
        <v>51</v>
      </c>
      <c r="F1167" s="1" t="s">
        <v>81</v>
      </c>
      <c r="G1167" s="1" t="s">
        <v>82</v>
      </c>
      <c r="H1167" s="1" t="s">
        <v>4727</v>
      </c>
      <c r="I1167" s="1" t="s">
        <v>447</v>
      </c>
      <c r="J1167" s="1" t="s">
        <v>16761</v>
      </c>
      <c r="K1167" s="1" t="s">
        <v>19145</v>
      </c>
      <c r="L1167" s="1"/>
      <c r="M1167" s="20">
        <f t="shared" si="18"/>
        <v>0</v>
      </c>
    </row>
    <row r="1168" spans="1:13" ht="20.100000000000001" customHeight="1" x14ac:dyDescent="0.15">
      <c r="A1168" s="1" t="s">
        <v>19072</v>
      </c>
      <c r="B1168" s="1" t="s">
        <v>19129</v>
      </c>
      <c r="C1168" s="1" t="s">
        <v>19146</v>
      </c>
      <c r="D1168" s="1" t="s">
        <v>78</v>
      </c>
      <c r="E1168" s="1" t="s">
        <v>51</v>
      </c>
      <c r="F1168" s="1" t="s">
        <v>179</v>
      </c>
      <c r="G1168" s="1" t="s">
        <v>82</v>
      </c>
      <c r="H1168" s="1" t="s">
        <v>129</v>
      </c>
      <c r="I1168" s="1" t="s">
        <v>447</v>
      </c>
      <c r="J1168" s="1" t="s">
        <v>6142</v>
      </c>
      <c r="K1168" s="1" t="s">
        <v>19147</v>
      </c>
      <c r="L1168" s="1"/>
      <c r="M1168" s="20">
        <f t="shared" si="18"/>
        <v>0</v>
      </c>
    </row>
    <row r="1169" spans="1:13" ht="20.100000000000001" customHeight="1" x14ac:dyDescent="0.15">
      <c r="A1169" s="1" t="s">
        <v>19072</v>
      </c>
      <c r="B1169" s="1" t="s">
        <v>19129</v>
      </c>
      <c r="C1169" s="1" t="s">
        <v>19148</v>
      </c>
      <c r="D1169" s="1" t="s">
        <v>849</v>
      </c>
      <c r="E1169" s="1" t="s">
        <v>51</v>
      </c>
      <c r="F1169" s="1" t="s">
        <v>26832</v>
      </c>
      <c r="G1169" s="1" t="s">
        <v>82</v>
      </c>
      <c r="H1169" s="1" t="s">
        <v>83</v>
      </c>
      <c r="I1169" s="1" t="s">
        <v>181</v>
      </c>
      <c r="J1169" s="1" t="s">
        <v>11769</v>
      </c>
      <c r="K1169" s="1" t="s">
        <v>19678</v>
      </c>
      <c r="L1169" s="1"/>
      <c r="M1169" s="20">
        <f t="shared" si="18"/>
        <v>0</v>
      </c>
    </row>
    <row r="1170" spans="1:13" ht="20.100000000000001" customHeight="1" x14ac:dyDescent="0.15">
      <c r="A1170" s="1" t="s">
        <v>19072</v>
      </c>
      <c r="B1170" s="1" t="s">
        <v>19129</v>
      </c>
      <c r="C1170" s="1" t="s">
        <v>19149</v>
      </c>
      <c r="D1170" s="1" t="s">
        <v>849</v>
      </c>
      <c r="E1170" s="1" t="s">
        <v>51</v>
      </c>
      <c r="F1170" s="1" t="s">
        <v>26832</v>
      </c>
      <c r="G1170" s="1" t="s">
        <v>82</v>
      </c>
      <c r="H1170" s="1" t="s">
        <v>83</v>
      </c>
      <c r="I1170" s="1" t="s">
        <v>181</v>
      </c>
      <c r="J1170" s="1" t="s">
        <v>11769</v>
      </c>
      <c r="K1170" s="1" t="s">
        <v>19679</v>
      </c>
      <c r="L1170" s="1"/>
      <c r="M1170" s="20">
        <f t="shared" si="18"/>
        <v>0</v>
      </c>
    </row>
    <row r="1171" spans="1:13" ht="20.100000000000001" customHeight="1" x14ac:dyDescent="0.15">
      <c r="A1171" s="1" t="s">
        <v>19072</v>
      </c>
      <c r="B1171" s="1" t="s">
        <v>19129</v>
      </c>
      <c r="C1171" s="1" t="s">
        <v>19150</v>
      </c>
      <c r="D1171" s="1" t="s">
        <v>849</v>
      </c>
      <c r="E1171" s="1" t="s">
        <v>51</v>
      </c>
      <c r="F1171" s="1" t="s">
        <v>26832</v>
      </c>
      <c r="G1171" s="1" t="s">
        <v>52</v>
      </c>
      <c r="H1171" s="1" t="s">
        <v>121</v>
      </c>
      <c r="I1171" s="1" t="s">
        <v>84</v>
      </c>
      <c r="J1171" s="1" t="s">
        <v>122</v>
      </c>
      <c r="K1171" s="1" t="s">
        <v>19151</v>
      </c>
      <c r="L1171" s="1"/>
      <c r="M1171" s="20">
        <f t="shared" si="18"/>
        <v>0</v>
      </c>
    </row>
    <row r="1172" spans="1:13" ht="20.100000000000001" customHeight="1" x14ac:dyDescent="0.15">
      <c r="A1172" s="1" t="s">
        <v>19072</v>
      </c>
      <c r="B1172" s="1" t="s">
        <v>19129</v>
      </c>
      <c r="C1172" s="1" t="s">
        <v>19152</v>
      </c>
      <c r="D1172" s="1" t="s">
        <v>849</v>
      </c>
      <c r="E1172" s="1" t="s">
        <v>51</v>
      </c>
      <c r="F1172" s="1" t="s">
        <v>26832</v>
      </c>
      <c r="G1172" s="1" t="s">
        <v>52</v>
      </c>
      <c r="H1172" s="1" t="s">
        <v>121</v>
      </c>
      <c r="I1172" s="1" t="s">
        <v>84</v>
      </c>
      <c r="J1172" s="1" t="s">
        <v>122</v>
      </c>
      <c r="K1172" s="1" t="s">
        <v>19153</v>
      </c>
      <c r="L1172" s="1"/>
      <c r="M1172" s="20">
        <f t="shared" si="18"/>
        <v>0</v>
      </c>
    </row>
    <row r="1173" spans="1:13" ht="20.100000000000001" customHeight="1" x14ac:dyDescent="0.15">
      <c r="A1173" s="1" t="s">
        <v>19072</v>
      </c>
      <c r="B1173" s="1" t="s">
        <v>19154</v>
      </c>
      <c r="C1173" s="1" t="s">
        <v>19155</v>
      </c>
      <c r="D1173" s="1" t="s">
        <v>50</v>
      </c>
      <c r="E1173" s="1" t="s">
        <v>51</v>
      </c>
      <c r="F1173" s="1" t="s">
        <v>51</v>
      </c>
      <c r="G1173" s="1" t="s">
        <v>52</v>
      </c>
      <c r="H1173" s="1" t="s">
        <v>121</v>
      </c>
      <c r="I1173" s="1" t="s">
        <v>84</v>
      </c>
      <c r="J1173" s="1" t="s">
        <v>122</v>
      </c>
      <c r="K1173" s="1" t="s">
        <v>19156</v>
      </c>
      <c r="L1173" s="1"/>
      <c r="M1173" s="20">
        <f t="shared" si="18"/>
        <v>1</v>
      </c>
    </row>
    <row r="1174" spans="1:13" ht="20.100000000000001" customHeight="1" x14ac:dyDescent="0.15">
      <c r="A1174" s="1" t="s">
        <v>19072</v>
      </c>
      <c r="B1174" s="1" t="s">
        <v>19154</v>
      </c>
      <c r="C1174" s="1" t="s">
        <v>19157</v>
      </c>
      <c r="D1174" s="1" t="s">
        <v>50</v>
      </c>
      <c r="E1174" s="1" t="s">
        <v>51</v>
      </c>
      <c r="F1174" s="1" t="s">
        <v>51</v>
      </c>
      <c r="G1174" s="1" t="s">
        <v>52</v>
      </c>
      <c r="H1174" s="1" t="s">
        <v>121</v>
      </c>
      <c r="I1174" s="1" t="s">
        <v>84</v>
      </c>
      <c r="J1174" s="1" t="s">
        <v>122</v>
      </c>
      <c r="K1174" s="1" t="s">
        <v>19158</v>
      </c>
      <c r="L1174" s="1"/>
      <c r="M1174" s="20">
        <f t="shared" si="18"/>
        <v>1</v>
      </c>
    </row>
    <row r="1175" spans="1:13" ht="20.100000000000001" customHeight="1" x14ac:dyDescent="0.15">
      <c r="A1175" s="1" t="s">
        <v>19072</v>
      </c>
      <c r="B1175" s="1" t="s">
        <v>19154</v>
      </c>
      <c r="C1175" s="1" t="s">
        <v>19159</v>
      </c>
      <c r="D1175" s="1" t="s">
        <v>78</v>
      </c>
      <c r="E1175" s="1" t="s">
        <v>51</v>
      </c>
      <c r="F1175" s="1" t="s">
        <v>51</v>
      </c>
      <c r="G1175" s="1" t="s">
        <v>52</v>
      </c>
      <c r="H1175" s="1" t="s">
        <v>121</v>
      </c>
      <c r="I1175" s="1" t="s">
        <v>84</v>
      </c>
      <c r="J1175" s="1" t="s">
        <v>122</v>
      </c>
      <c r="K1175" s="1" t="s">
        <v>19160</v>
      </c>
      <c r="L1175" s="1"/>
      <c r="M1175" s="20">
        <f t="shared" si="18"/>
        <v>1</v>
      </c>
    </row>
    <row r="1176" spans="1:13" ht="20.100000000000001" customHeight="1" x14ac:dyDescent="0.15">
      <c r="A1176" s="1" t="s">
        <v>19072</v>
      </c>
      <c r="B1176" s="1" t="s">
        <v>19154</v>
      </c>
      <c r="C1176" s="1" t="s">
        <v>19161</v>
      </c>
      <c r="D1176" s="1" t="s">
        <v>78</v>
      </c>
      <c r="E1176" s="1" t="s">
        <v>51</v>
      </c>
      <c r="F1176" s="1" t="s">
        <v>51</v>
      </c>
      <c r="G1176" s="1" t="s">
        <v>52</v>
      </c>
      <c r="H1176" s="1" t="s">
        <v>121</v>
      </c>
      <c r="I1176" s="1" t="s">
        <v>84</v>
      </c>
      <c r="J1176" s="1" t="s">
        <v>122</v>
      </c>
      <c r="K1176" s="1" t="s">
        <v>19162</v>
      </c>
      <c r="L1176" s="1"/>
      <c r="M1176" s="20">
        <f t="shared" si="18"/>
        <v>1</v>
      </c>
    </row>
    <row r="1177" spans="1:13" ht="20.100000000000001" customHeight="1" x14ac:dyDescent="0.15">
      <c r="A1177" s="1" t="s">
        <v>19072</v>
      </c>
      <c r="B1177" s="1" t="s">
        <v>19154</v>
      </c>
      <c r="C1177" s="1" t="s">
        <v>19163</v>
      </c>
      <c r="D1177" s="1" t="s">
        <v>849</v>
      </c>
      <c r="E1177" s="1" t="s">
        <v>51</v>
      </c>
      <c r="F1177" s="1" t="s">
        <v>26832</v>
      </c>
      <c r="G1177" s="1" t="s">
        <v>52</v>
      </c>
      <c r="H1177" s="1" t="s">
        <v>121</v>
      </c>
      <c r="I1177" s="1" t="s">
        <v>84</v>
      </c>
      <c r="J1177" s="1" t="s">
        <v>122</v>
      </c>
      <c r="K1177" s="1" t="s">
        <v>19164</v>
      </c>
      <c r="L1177" s="1"/>
      <c r="M1177" s="20">
        <f t="shared" si="18"/>
        <v>0</v>
      </c>
    </row>
    <row r="1178" spans="1:13" ht="20.100000000000001" customHeight="1" x14ac:dyDescent="0.15">
      <c r="A1178" s="1" t="s">
        <v>19072</v>
      </c>
      <c r="B1178" s="1" t="s">
        <v>19165</v>
      </c>
      <c r="C1178" s="1" t="s">
        <v>19166</v>
      </c>
      <c r="D1178" s="1" t="s">
        <v>50</v>
      </c>
      <c r="E1178" s="1" t="s">
        <v>51</v>
      </c>
      <c r="F1178" s="1" t="s">
        <v>81</v>
      </c>
      <c r="G1178" s="1" t="s">
        <v>82</v>
      </c>
      <c r="H1178" s="1" t="s">
        <v>212</v>
      </c>
      <c r="I1178" s="1" t="s">
        <v>84</v>
      </c>
      <c r="J1178" s="1" t="s">
        <v>7858</v>
      </c>
      <c r="K1178" s="1" t="s">
        <v>19167</v>
      </c>
      <c r="L1178" s="1"/>
      <c r="M1178" s="20">
        <f t="shared" si="18"/>
        <v>0</v>
      </c>
    </row>
    <row r="1179" spans="1:13" ht="20.100000000000001" customHeight="1" x14ac:dyDescent="0.15">
      <c r="A1179" s="1" t="s">
        <v>19072</v>
      </c>
      <c r="B1179" s="1" t="s">
        <v>19165</v>
      </c>
      <c r="C1179" s="1" t="s">
        <v>19168</v>
      </c>
      <c r="D1179" s="1" t="s">
        <v>50</v>
      </c>
      <c r="E1179" s="1" t="s">
        <v>51</v>
      </c>
      <c r="F1179" s="1" t="s">
        <v>51</v>
      </c>
      <c r="G1179" s="1" t="s">
        <v>52</v>
      </c>
      <c r="H1179" s="1" t="s">
        <v>121</v>
      </c>
      <c r="I1179" s="1" t="s">
        <v>84</v>
      </c>
      <c r="J1179" s="1" t="s">
        <v>122</v>
      </c>
      <c r="K1179" s="1" t="s">
        <v>19169</v>
      </c>
      <c r="L1179" s="1"/>
      <c r="M1179" s="20">
        <f t="shared" si="18"/>
        <v>1</v>
      </c>
    </row>
    <row r="1180" spans="1:13" ht="20.100000000000001" customHeight="1" x14ac:dyDescent="0.15">
      <c r="A1180" s="1" t="s">
        <v>19072</v>
      </c>
      <c r="B1180" s="1" t="s">
        <v>19165</v>
      </c>
      <c r="C1180" s="1" t="s">
        <v>19170</v>
      </c>
      <c r="D1180" s="1" t="s">
        <v>50</v>
      </c>
      <c r="E1180" s="1" t="s">
        <v>51</v>
      </c>
      <c r="F1180" s="1" t="s">
        <v>51</v>
      </c>
      <c r="G1180" s="1" t="s">
        <v>52</v>
      </c>
      <c r="H1180" s="1" t="s">
        <v>121</v>
      </c>
      <c r="I1180" s="1" t="s">
        <v>84</v>
      </c>
      <c r="J1180" s="1" t="s">
        <v>122</v>
      </c>
      <c r="K1180" s="1" t="s">
        <v>19171</v>
      </c>
      <c r="L1180" s="1"/>
      <c r="M1180" s="20">
        <f t="shared" si="18"/>
        <v>1</v>
      </c>
    </row>
    <row r="1181" spans="1:13" ht="20.100000000000001" customHeight="1" x14ac:dyDescent="0.15">
      <c r="A1181" s="1" t="s">
        <v>19072</v>
      </c>
      <c r="B1181" s="1" t="s">
        <v>19165</v>
      </c>
      <c r="C1181" s="1" t="s">
        <v>19172</v>
      </c>
      <c r="D1181" s="1" t="s">
        <v>50</v>
      </c>
      <c r="E1181" s="1" t="s">
        <v>51</v>
      </c>
      <c r="F1181" s="1" t="s">
        <v>51</v>
      </c>
      <c r="G1181" s="1" t="s">
        <v>52</v>
      </c>
      <c r="H1181" s="1" t="s">
        <v>121</v>
      </c>
      <c r="I1181" s="1" t="s">
        <v>84</v>
      </c>
      <c r="J1181" s="1" t="s">
        <v>122</v>
      </c>
      <c r="K1181" s="1" t="s">
        <v>19173</v>
      </c>
      <c r="L1181" s="1"/>
      <c r="M1181" s="20">
        <f t="shared" si="18"/>
        <v>1</v>
      </c>
    </row>
    <row r="1182" spans="1:13" ht="20.100000000000001" customHeight="1" x14ac:dyDescent="0.15">
      <c r="A1182" s="1" t="s">
        <v>19072</v>
      </c>
      <c r="B1182" s="1" t="s">
        <v>19165</v>
      </c>
      <c r="C1182" s="1" t="s">
        <v>19174</v>
      </c>
      <c r="D1182" s="1" t="s">
        <v>50</v>
      </c>
      <c r="E1182" s="1" t="s">
        <v>51</v>
      </c>
      <c r="F1182" s="1" t="s">
        <v>51</v>
      </c>
      <c r="G1182" s="1" t="s">
        <v>52</v>
      </c>
      <c r="H1182" s="1" t="s">
        <v>121</v>
      </c>
      <c r="I1182" s="1" t="s">
        <v>84</v>
      </c>
      <c r="J1182" s="1" t="s">
        <v>122</v>
      </c>
      <c r="K1182" s="1" t="s">
        <v>19175</v>
      </c>
      <c r="L1182" s="1"/>
      <c r="M1182" s="20">
        <f t="shared" si="18"/>
        <v>1</v>
      </c>
    </row>
    <row r="1183" spans="1:13" ht="20.100000000000001" customHeight="1" x14ac:dyDescent="0.15">
      <c r="A1183" s="1" t="s">
        <v>19072</v>
      </c>
      <c r="B1183" s="1" t="s">
        <v>19165</v>
      </c>
      <c r="C1183" s="1" t="s">
        <v>19176</v>
      </c>
      <c r="D1183" s="1" t="s">
        <v>50</v>
      </c>
      <c r="E1183" s="1" t="s">
        <v>51</v>
      </c>
      <c r="F1183" s="1" t="s">
        <v>51</v>
      </c>
      <c r="G1183" s="1" t="s">
        <v>52</v>
      </c>
      <c r="H1183" s="1" t="s">
        <v>121</v>
      </c>
      <c r="I1183" s="1" t="s">
        <v>84</v>
      </c>
      <c r="J1183" s="1" t="s">
        <v>122</v>
      </c>
      <c r="K1183" s="1" t="s">
        <v>19177</v>
      </c>
      <c r="L1183" s="1"/>
      <c r="M1183" s="20">
        <f t="shared" si="18"/>
        <v>1</v>
      </c>
    </row>
    <row r="1184" spans="1:13" ht="20.100000000000001" customHeight="1" x14ac:dyDescent="0.15">
      <c r="A1184" s="1" t="s">
        <v>19072</v>
      </c>
      <c r="B1184" s="1" t="s">
        <v>19165</v>
      </c>
      <c r="C1184" s="1" t="s">
        <v>19178</v>
      </c>
      <c r="D1184" s="1" t="s">
        <v>50</v>
      </c>
      <c r="E1184" s="1" t="s">
        <v>51</v>
      </c>
      <c r="F1184" s="1" t="s">
        <v>51</v>
      </c>
      <c r="G1184" s="1" t="s">
        <v>52</v>
      </c>
      <c r="H1184" s="1" t="s">
        <v>121</v>
      </c>
      <c r="I1184" s="1" t="s">
        <v>84</v>
      </c>
      <c r="J1184" s="1" t="s">
        <v>122</v>
      </c>
      <c r="K1184" s="1" t="s">
        <v>19179</v>
      </c>
      <c r="L1184" s="1"/>
      <c r="M1184" s="20">
        <f t="shared" si="18"/>
        <v>1</v>
      </c>
    </row>
    <row r="1185" spans="1:13" ht="39.950000000000003" customHeight="1" x14ac:dyDescent="0.15">
      <c r="A1185" s="82" t="s">
        <v>27153</v>
      </c>
      <c r="B1185" s="82" t="s">
        <v>27154</v>
      </c>
      <c r="C1185" s="1" t="s">
        <v>19180</v>
      </c>
      <c r="D1185" s="1" t="s">
        <v>50</v>
      </c>
      <c r="E1185" s="1" t="s">
        <v>51</v>
      </c>
      <c r="F1185" s="1" t="s">
        <v>81</v>
      </c>
      <c r="G1185" s="1" t="s">
        <v>82</v>
      </c>
      <c r="H1185" s="1" t="s">
        <v>4727</v>
      </c>
      <c r="I1185" s="1" t="s">
        <v>447</v>
      </c>
      <c r="J1185" s="1" t="s">
        <v>16761</v>
      </c>
      <c r="K1185" s="1" t="s">
        <v>19181</v>
      </c>
      <c r="L1185" s="83" t="s">
        <v>26949</v>
      </c>
      <c r="M1185" s="20">
        <f t="shared" si="18"/>
        <v>0</v>
      </c>
    </row>
    <row r="1186" spans="1:13" ht="20.100000000000001" customHeight="1" x14ac:dyDescent="0.15">
      <c r="A1186" s="1" t="s">
        <v>19072</v>
      </c>
      <c r="B1186" s="1" t="s">
        <v>19165</v>
      </c>
      <c r="C1186" s="1" t="s">
        <v>19182</v>
      </c>
      <c r="D1186" s="1" t="s">
        <v>50</v>
      </c>
      <c r="E1186" s="1" t="s">
        <v>51</v>
      </c>
      <c r="F1186" s="1" t="s">
        <v>81</v>
      </c>
      <c r="G1186" s="1" t="s">
        <v>82</v>
      </c>
      <c r="H1186" s="1" t="s">
        <v>4727</v>
      </c>
      <c r="I1186" s="1" t="s">
        <v>447</v>
      </c>
      <c r="J1186" s="1" t="s">
        <v>16761</v>
      </c>
      <c r="K1186" s="1" t="s">
        <v>19183</v>
      </c>
      <c r="L1186" s="1"/>
      <c r="M1186" s="20">
        <f t="shared" si="18"/>
        <v>0</v>
      </c>
    </row>
    <row r="1187" spans="1:13" ht="20.100000000000001" customHeight="1" x14ac:dyDescent="0.15">
      <c r="A1187" s="1" t="s">
        <v>19072</v>
      </c>
      <c r="B1187" s="1" t="s">
        <v>19165</v>
      </c>
      <c r="C1187" s="1" t="s">
        <v>19184</v>
      </c>
      <c r="D1187" s="1" t="s">
        <v>50</v>
      </c>
      <c r="E1187" s="1" t="s">
        <v>51</v>
      </c>
      <c r="F1187" s="1" t="s">
        <v>81</v>
      </c>
      <c r="G1187" s="1" t="s">
        <v>82</v>
      </c>
      <c r="H1187" s="1" t="s">
        <v>4727</v>
      </c>
      <c r="I1187" s="1" t="s">
        <v>447</v>
      </c>
      <c r="J1187" s="1" t="s">
        <v>16761</v>
      </c>
      <c r="K1187" s="1" t="s">
        <v>19185</v>
      </c>
      <c r="L1187" s="1"/>
      <c r="M1187" s="20">
        <f t="shared" si="18"/>
        <v>0</v>
      </c>
    </row>
    <row r="1188" spans="1:13" ht="20.100000000000001" customHeight="1" x14ac:dyDescent="0.15">
      <c r="A1188" s="1" t="s">
        <v>19072</v>
      </c>
      <c r="B1188" s="1" t="s">
        <v>19165</v>
      </c>
      <c r="C1188" s="1" t="s">
        <v>19186</v>
      </c>
      <c r="D1188" s="1" t="s">
        <v>50</v>
      </c>
      <c r="E1188" s="1" t="s">
        <v>51</v>
      </c>
      <c r="F1188" s="1" t="s">
        <v>51</v>
      </c>
      <c r="G1188" s="1" t="s">
        <v>52</v>
      </c>
      <c r="H1188" s="1" t="s">
        <v>121</v>
      </c>
      <c r="I1188" s="1" t="s">
        <v>84</v>
      </c>
      <c r="J1188" s="1" t="s">
        <v>122</v>
      </c>
      <c r="K1188" s="1" t="s">
        <v>19187</v>
      </c>
      <c r="L1188" s="1"/>
      <c r="M1188" s="20">
        <f t="shared" si="18"/>
        <v>1</v>
      </c>
    </row>
    <row r="1189" spans="1:13" ht="20.100000000000001" customHeight="1" x14ac:dyDescent="0.15">
      <c r="A1189" s="1" t="s">
        <v>19072</v>
      </c>
      <c r="B1189" s="1" t="s">
        <v>19165</v>
      </c>
      <c r="C1189" s="1" t="s">
        <v>19188</v>
      </c>
      <c r="D1189" s="1" t="s">
        <v>50</v>
      </c>
      <c r="E1189" s="1" t="s">
        <v>51</v>
      </c>
      <c r="F1189" s="1" t="s">
        <v>81</v>
      </c>
      <c r="G1189" s="1" t="s">
        <v>82</v>
      </c>
      <c r="H1189" s="1" t="s">
        <v>4727</v>
      </c>
      <c r="I1189" s="1" t="s">
        <v>447</v>
      </c>
      <c r="J1189" s="1" t="s">
        <v>16761</v>
      </c>
      <c r="K1189" s="1" t="s">
        <v>19189</v>
      </c>
      <c r="L1189" s="1"/>
      <c r="M1189" s="20">
        <f t="shared" si="18"/>
        <v>0</v>
      </c>
    </row>
    <row r="1190" spans="1:13" ht="20.100000000000001" customHeight="1" x14ac:dyDescent="0.15">
      <c r="A1190" s="1" t="s">
        <v>19072</v>
      </c>
      <c r="B1190" s="1" t="s">
        <v>19165</v>
      </c>
      <c r="C1190" s="1" t="s">
        <v>19190</v>
      </c>
      <c r="D1190" s="1" t="s">
        <v>50</v>
      </c>
      <c r="E1190" s="1" t="s">
        <v>51</v>
      </c>
      <c r="F1190" s="1" t="s">
        <v>51</v>
      </c>
      <c r="G1190" s="1" t="s">
        <v>52</v>
      </c>
      <c r="H1190" s="1" t="s">
        <v>121</v>
      </c>
      <c r="I1190" s="1" t="s">
        <v>84</v>
      </c>
      <c r="J1190" s="1" t="s">
        <v>122</v>
      </c>
      <c r="K1190" s="1" t="s">
        <v>19191</v>
      </c>
      <c r="L1190" s="1"/>
      <c r="M1190" s="20">
        <f t="shared" si="18"/>
        <v>1</v>
      </c>
    </row>
    <row r="1191" spans="1:13" ht="20.100000000000001" customHeight="1" x14ac:dyDescent="0.15">
      <c r="A1191" s="1" t="s">
        <v>19072</v>
      </c>
      <c r="B1191" s="1" t="s">
        <v>19165</v>
      </c>
      <c r="C1191" s="1" t="s">
        <v>19192</v>
      </c>
      <c r="D1191" s="1" t="s">
        <v>50</v>
      </c>
      <c r="E1191" s="1" t="s">
        <v>51</v>
      </c>
      <c r="F1191" s="1" t="s">
        <v>81</v>
      </c>
      <c r="G1191" s="1" t="s">
        <v>82</v>
      </c>
      <c r="H1191" s="1" t="s">
        <v>4727</v>
      </c>
      <c r="I1191" s="1" t="s">
        <v>447</v>
      </c>
      <c r="J1191" s="1" t="s">
        <v>16761</v>
      </c>
      <c r="K1191" s="1" t="s">
        <v>19193</v>
      </c>
      <c r="L1191" s="1"/>
      <c r="M1191" s="20">
        <f t="shared" si="18"/>
        <v>0</v>
      </c>
    </row>
    <row r="1192" spans="1:13" ht="20.100000000000001" customHeight="1" x14ac:dyDescent="0.15">
      <c r="A1192" s="1" t="s">
        <v>19072</v>
      </c>
      <c r="B1192" s="1" t="s">
        <v>19165</v>
      </c>
      <c r="C1192" s="1" t="s">
        <v>19194</v>
      </c>
      <c r="D1192" s="1" t="s">
        <v>50</v>
      </c>
      <c r="E1192" s="1" t="s">
        <v>51</v>
      </c>
      <c r="F1192" s="1" t="s">
        <v>81</v>
      </c>
      <c r="G1192" s="1" t="s">
        <v>82</v>
      </c>
      <c r="H1192" s="1" t="s">
        <v>4727</v>
      </c>
      <c r="I1192" s="1" t="s">
        <v>447</v>
      </c>
      <c r="J1192" s="1" t="s">
        <v>16761</v>
      </c>
      <c r="K1192" s="1" t="s">
        <v>19195</v>
      </c>
      <c r="L1192" s="1"/>
      <c r="M1192" s="20">
        <f t="shared" si="18"/>
        <v>0</v>
      </c>
    </row>
    <row r="1193" spans="1:13" ht="20.100000000000001" customHeight="1" x14ac:dyDescent="0.15">
      <c r="A1193" s="1" t="s">
        <v>19072</v>
      </c>
      <c r="B1193" s="1" t="s">
        <v>19165</v>
      </c>
      <c r="C1193" s="1" t="s">
        <v>19196</v>
      </c>
      <c r="D1193" s="1" t="s">
        <v>50</v>
      </c>
      <c r="E1193" s="1" t="s">
        <v>51</v>
      </c>
      <c r="F1193" s="1" t="s">
        <v>81</v>
      </c>
      <c r="G1193" s="1" t="s">
        <v>82</v>
      </c>
      <c r="H1193" s="1" t="s">
        <v>4727</v>
      </c>
      <c r="I1193" s="1" t="s">
        <v>447</v>
      </c>
      <c r="J1193" s="1" t="s">
        <v>16761</v>
      </c>
      <c r="K1193" s="1" t="s">
        <v>19197</v>
      </c>
      <c r="L1193" s="1"/>
      <c r="M1193" s="20">
        <f t="shared" si="18"/>
        <v>0</v>
      </c>
    </row>
    <row r="1194" spans="1:13" ht="20.100000000000001" customHeight="1" x14ac:dyDescent="0.15">
      <c r="A1194" s="1" t="s">
        <v>19072</v>
      </c>
      <c r="B1194" s="1" t="s">
        <v>19165</v>
      </c>
      <c r="C1194" s="1" t="s">
        <v>19198</v>
      </c>
      <c r="D1194" s="1" t="s">
        <v>50</v>
      </c>
      <c r="E1194" s="1" t="s">
        <v>51</v>
      </c>
      <c r="F1194" s="1" t="s">
        <v>51</v>
      </c>
      <c r="G1194" s="1" t="s">
        <v>52</v>
      </c>
      <c r="H1194" s="1" t="s">
        <v>121</v>
      </c>
      <c r="I1194" s="1" t="s">
        <v>84</v>
      </c>
      <c r="J1194" s="1" t="s">
        <v>122</v>
      </c>
      <c r="K1194" s="1" t="s">
        <v>19199</v>
      </c>
      <c r="L1194" s="1"/>
      <c r="M1194" s="20">
        <f t="shared" si="18"/>
        <v>1</v>
      </c>
    </row>
    <row r="1195" spans="1:13" ht="20.100000000000001" customHeight="1" x14ac:dyDescent="0.15">
      <c r="A1195" s="1" t="s">
        <v>19072</v>
      </c>
      <c r="B1195" s="1" t="s">
        <v>19165</v>
      </c>
      <c r="C1195" s="1" t="s">
        <v>19200</v>
      </c>
      <c r="D1195" s="1" t="s">
        <v>78</v>
      </c>
      <c r="E1195" s="1" t="s">
        <v>51</v>
      </c>
      <c r="F1195" s="1" t="s">
        <v>179</v>
      </c>
      <c r="G1195" s="1" t="s">
        <v>82</v>
      </c>
      <c r="H1195" s="1" t="s">
        <v>4727</v>
      </c>
      <c r="I1195" s="1" t="s">
        <v>447</v>
      </c>
      <c r="J1195" s="1" t="s">
        <v>16761</v>
      </c>
      <c r="K1195" s="1" t="s">
        <v>19201</v>
      </c>
      <c r="L1195" s="1"/>
      <c r="M1195" s="20">
        <f t="shared" si="18"/>
        <v>0</v>
      </c>
    </row>
    <row r="1196" spans="1:13" ht="20.100000000000001" customHeight="1" x14ac:dyDescent="0.15">
      <c r="A1196" s="1" t="s">
        <v>19072</v>
      </c>
      <c r="B1196" s="1" t="s">
        <v>19165</v>
      </c>
      <c r="C1196" s="1" t="s">
        <v>19202</v>
      </c>
      <c r="D1196" s="1" t="s">
        <v>78</v>
      </c>
      <c r="E1196" s="1" t="s">
        <v>51</v>
      </c>
      <c r="F1196" s="1" t="s">
        <v>51</v>
      </c>
      <c r="G1196" s="1" t="s">
        <v>52</v>
      </c>
      <c r="H1196" s="1" t="s">
        <v>121</v>
      </c>
      <c r="I1196" s="1" t="s">
        <v>84</v>
      </c>
      <c r="J1196" s="1" t="s">
        <v>122</v>
      </c>
      <c r="K1196" s="1" t="s">
        <v>19203</v>
      </c>
      <c r="L1196" s="1"/>
      <c r="M1196" s="20">
        <f t="shared" si="18"/>
        <v>1</v>
      </c>
    </row>
    <row r="1197" spans="1:13" ht="20.100000000000001" customHeight="1" x14ac:dyDescent="0.15">
      <c r="A1197" s="1" t="s">
        <v>19072</v>
      </c>
      <c r="B1197" s="1" t="s">
        <v>19165</v>
      </c>
      <c r="C1197" s="1" t="s">
        <v>19204</v>
      </c>
      <c r="D1197" s="1" t="s">
        <v>78</v>
      </c>
      <c r="E1197" s="1" t="s">
        <v>51</v>
      </c>
      <c r="F1197" s="1" t="s">
        <v>179</v>
      </c>
      <c r="G1197" s="1" t="s">
        <v>82</v>
      </c>
      <c r="H1197" s="1" t="s">
        <v>4727</v>
      </c>
      <c r="I1197" s="1" t="s">
        <v>447</v>
      </c>
      <c r="J1197" s="1" t="s">
        <v>16761</v>
      </c>
      <c r="K1197" s="1" t="s">
        <v>19205</v>
      </c>
      <c r="L1197" s="1"/>
      <c r="M1197" s="20">
        <f t="shared" si="18"/>
        <v>0</v>
      </c>
    </row>
    <row r="1198" spans="1:13" ht="20.100000000000001" customHeight="1" x14ac:dyDescent="0.15">
      <c r="A1198" s="1" t="s">
        <v>19072</v>
      </c>
      <c r="B1198" s="1" t="s">
        <v>19165</v>
      </c>
      <c r="C1198" s="1" t="s">
        <v>19206</v>
      </c>
      <c r="D1198" s="1" t="s">
        <v>78</v>
      </c>
      <c r="E1198" s="1" t="s">
        <v>51</v>
      </c>
      <c r="F1198" s="1" t="s">
        <v>51</v>
      </c>
      <c r="G1198" s="1" t="s">
        <v>52</v>
      </c>
      <c r="H1198" s="1" t="s">
        <v>121</v>
      </c>
      <c r="I1198" s="1" t="s">
        <v>84</v>
      </c>
      <c r="J1198" s="1" t="s">
        <v>122</v>
      </c>
      <c r="K1198" s="1" t="s">
        <v>19207</v>
      </c>
      <c r="L1198" s="1"/>
      <c r="M1198" s="20">
        <f t="shared" si="18"/>
        <v>1</v>
      </c>
    </row>
    <row r="1199" spans="1:13" ht="20.100000000000001" customHeight="1" x14ac:dyDescent="0.15">
      <c r="A1199" s="1" t="s">
        <v>19072</v>
      </c>
      <c r="B1199" s="1" t="s">
        <v>19165</v>
      </c>
      <c r="C1199" s="1" t="s">
        <v>19208</v>
      </c>
      <c r="D1199" s="1" t="s">
        <v>78</v>
      </c>
      <c r="E1199" s="1" t="s">
        <v>51</v>
      </c>
      <c r="F1199" s="1" t="s">
        <v>51</v>
      </c>
      <c r="G1199" s="1" t="s">
        <v>52</v>
      </c>
      <c r="H1199" s="1" t="s">
        <v>121</v>
      </c>
      <c r="I1199" s="1" t="s">
        <v>84</v>
      </c>
      <c r="J1199" s="1" t="s">
        <v>122</v>
      </c>
      <c r="K1199" s="1" t="s">
        <v>19209</v>
      </c>
      <c r="L1199" s="1"/>
      <c r="M1199" s="20">
        <f t="shared" si="18"/>
        <v>1</v>
      </c>
    </row>
    <row r="1200" spans="1:13" ht="20.100000000000001" customHeight="1" x14ac:dyDescent="0.15">
      <c r="A1200" s="1" t="s">
        <v>19072</v>
      </c>
      <c r="B1200" s="1" t="s">
        <v>19165</v>
      </c>
      <c r="C1200" s="1" t="s">
        <v>19210</v>
      </c>
      <c r="D1200" s="1" t="s">
        <v>78</v>
      </c>
      <c r="E1200" s="1" t="s">
        <v>51</v>
      </c>
      <c r="F1200" s="1" t="s">
        <v>51</v>
      </c>
      <c r="G1200" s="1" t="s">
        <v>52</v>
      </c>
      <c r="H1200" s="1" t="s">
        <v>121</v>
      </c>
      <c r="I1200" s="1" t="s">
        <v>84</v>
      </c>
      <c r="J1200" s="1" t="s">
        <v>122</v>
      </c>
      <c r="K1200" s="1" t="s">
        <v>19211</v>
      </c>
      <c r="L1200" s="1"/>
      <c r="M1200" s="20">
        <f t="shared" si="18"/>
        <v>1</v>
      </c>
    </row>
    <row r="1201" spans="1:13" ht="20.100000000000001" customHeight="1" x14ac:dyDescent="0.15">
      <c r="A1201" s="1" t="s">
        <v>19072</v>
      </c>
      <c r="B1201" s="1" t="s">
        <v>19165</v>
      </c>
      <c r="C1201" s="1" t="s">
        <v>19212</v>
      </c>
      <c r="D1201" s="1" t="s">
        <v>78</v>
      </c>
      <c r="E1201" s="1" t="s">
        <v>51</v>
      </c>
      <c r="F1201" s="1" t="s">
        <v>51</v>
      </c>
      <c r="G1201" s="1" t="s">
        <v>52</v>
      </c>
      <c r="H1201" s="1" t="s">
        <v>121</v>
      </c>
      <c r="I1201" s="1" t="s">
        <v>84</v>
      </c>
      <c r="J1201" s="1" t="s">
        <v>122</v>
      </c>
      <c r="K1201" s="1" t="s">
        <v>19213</v>
      </c>
      <c r="L1201" s="1"/>
      <c r="M1201" s="20">
        <f t="shared" si="18"/>
        <v>1</v>
      </c>
    </row>
    <row r="1202" spans="1:13" ht="20.100000000000001" customHeight="1" x14ac:dyDescent="0.15">
      <c r="A1202" s="1" t="s">
        <v>19072</v>
      </c>
      <c r="B1202" s="1" t="s">
        <v>19165</v>
      </c>
      <c r="C1202" s="1" t="s">
        <v>19214</v>
      </c>
      <c r="D1202" s="1" t="s">
        <v>78</v>
      </c>
      <c r="E1202" s="1" t="s">
        <v>51</v>
      </c>
      <c r="F1202" s="1" t="s">
        <v>81</v>
      </c>
      <c r="G1202" s="1" t="s">
        <v>82</v>
      </c>
      <c r="H1202" s="1" t="s">
        <v>129</v>
      </c>
      <c r="I1202" s="1" t="s">
        <v>447</v>
      </c>
      <c r="J1202" s="1" t="s">
        <v>6142</v>
      </c>
      <c r="K1202" s="1" t="s">
        <v>19215</v>
      </c>
      <c r="L1202" s="1"/>
      <c r="M1202" s="20">
        <f t="shared" si="18"/>
        <v>0</v>
      </c>
    </row>
    <row r="1203" spans="1:13" ht="20.100000000000001" customHeight="1" x14ac:dyDescent="0.15">
      <c r="A1203" s="1" t="s">
        <v>19072</v>
      </c>
      <c r="B1203" s="1" t="s">
        <v>19165</v>
      </c>
      <c r="C1203" s="1" t="s">
        <v>19216</v>
      </c>
      <c r="D1203" s="1" t="s">
        <v>78</v>
      </c>
      <c r="E1203" s="1" t="s">
        <v>51</v>
      </c>
      <c r="F1203" s="1" t="s">
        <v>51</v>
      </c>
      <c r="G1203" s="1" t="s">
        <v>52</v>
      </c>
      <c r="H1203" s="1" t="s">
        <v>121</v>
      </c>
      <c r="I1203" s="1" t="s">
        <v>84</v>
      </c>
      <c r="J1203" s="1" t="s">
        <v>122</v>
      </c>
      <c r="K1203" s="1" t="s">
        <v>19217</v>
      </c>
      <c r="L1203" s="1"/>
      <c r="M1203" s="20">
        <f t="shared" si="18"/>
        <v>1</v>
      </c>
    </row>
    <row r="1204" spans="1:13" ht="20.100000000000001" customHeight="1" x14ac:dyDescent="0.15">
      <c r="A1204" s="1" t="s">
        <v>19072</v>
      </c>
      <c r="B1204" s="1" t="s">
        <v>19165</v>
      </c>
      <c r="C1204" s="1" t="s">
        <v>19218</v>
      </c>
      <c r="D1204" s="1" t="s">
        <v>78</v>
      </c>
      <c r="E1204" s="1" t="s">
        <v>51</v>
      </c>
      <c r="F1204" s="1" t="s">
        <v>51</v>
      </c>
      <c r="G1204" s="1" t="s">
        <v>52</v>
      </c>
      <c r="H1204" s="1" t="s">
        <v>121</v>
      </c>
      <c r="I1204" s="1" t="s">
        <v>84</v>
      </c>
      <c r="J1204" s="1" t="s">
        <v>122</v>
      </c>
      <c r="K1204" s="1" t="s">
        <v>19219</v>
      </c>
      <c r="L1204" s="1"/>
      <c r="M1204" s="20">
        <f t="shared" si="18"/>
        <v>1</v>
      </c>
    </row>
    <row r="1205" spans="1:13" ht="20.100000000000001" customHeight="1" x14ac:dyDescent="0.15">
      <c r="A1205" s="1" t="s">
        <v>19072</v>
      </c>
      <c r="B1205" s="1" t="s">
        <v>19165</v>
      </c>
      <c r="C1205" s="1" t="s">
        <v>19220</v>
      </c>
      <c r="D1205" s="1" t="s">
        <v>78</v>
      </c>
      <c r="E1205" s="1" t="s">
        <v>51</v>
      </c>
      <c r="F1205" s="1" t="s">
        <v>51</v>
      </c>
      <c r="G1205" s="1" t="s">
        <v>52</v>
      </c>
      <c r="H1205" s="1" t="s">
        <v>121</v>
      </c>
      <c r="I1205" s="1" t="s">
        <v>84</v>
      </c>
      <c r="J1205" s="1" t="s">
        <v>122</v>
      </c>
      <c r="K1205" s="1" t="s">
        <v>19221</v>
      </c>
      <c r="L1205" s="1"/>
      <c r="M1205" s="20">
        <f t="shared" si="18"/>
        <v>1</v>
      </c>
    </row>
    <row r="1206" spans="1:13" ht="39.950000000000003" customHeight="1" x14ac:dyDescent="0.15">
      <c r="A1206" s="82" t="s">
        <v>27153</v>
      </c>
      <c r="B1206" s="82" t="s">
        <v>27154</v>
      </c>
      <c r="C1206" s="1" t="s">
        <v>19222</v>
      </c>
      <c r="D1206" s="1" t="s">
        <v>78</v>
      </c>
      <c r="E1206" s="1" t="s">
        <v>51</v>
      </c>
      <c r="F1206" s="1" t="s">
        <v>51</v>
      </c>
      <c r="G1206" s="1" t="s">
        <v>52</v>
      </c>
      <c r="H1206" s="1" t="s">
        <v>121</v>
      </c>
      <c r="I1206" s="1" t="s">
        <v>84</v>
      </c>
      <c r="J1206" s="1" t="s">
        <v>122</v>
      </c>
      <c r="K1206" s="1" t="s">
        <v>19223</v>
      </c>
      <c r="L1206" s="83" t="s">
        <v>26949</v>
      </c>
      <c r="M1206" s="20">
        <f t="shared" si="18"/>
        <v>1</v>
      </c>
    </row>
    <row r="1207" spans="1:13" ht="39.950000000000003" customHeight="1" x14ac:dyDescent="0.15">
      <c r="A1207" s="82" t="s">
        <v>27153</v>
      </c>
      <c r="B1207" s="82" t="s">
        <v>27154</v>
      </c>
      <c r="C1207" s="1" t="s">
        <v>19224</v>
      </c>
      <c r="D1207" s="1" t="s">
        <v>78</v>
      </c>
      <c r="E1207" s="1" t="s">
        <v>51</v>
      </c>
      <c r="F1207" s="1" t="s">
        <v>179</v>
      </c>
      <c r="G1207" s="1" t="s">
        <v>82</v>
      </c>
      <c r="H1207" s="1" t="s">
        <v>129</v>
      </c>
      <c r="I1207" s="1" t="s">
        <v>447</v>
      </c>
      <c r="J1207" s="1" t="s">
        <v>6142</v>
      </c>
      <c r="K1207" s="1" t="s">
        <v>19225</v>
      </c>
      <c r="L1207" s="83" t="s">
        <v>26949</v>
      </c>
      <c r="M1207" s="20">
        <f t="shared" si="18"/>
        <v>0</v>
      </c>
    </row>
    <row r="1208" spans="1:13" ht="20.100000000000001" customHeight="1" x14ac:dyDescent="0.15">
      <c r="A1208" s="1" t="s">
        <v>19072</v>
      </c>
      <c r="B1208" s="1" t="s">
        <v>19165</v>
      </c>
      <c r="C1208" s="1" t="s">
        <v>19226</v>
      </c>
      <c r="D1208" s="1" t="s">
        <v>78</v>
      </c>
      <c r="E1208" s="1" t="s">
        <v>51</v>
      </c>
      <c r="F1208" s="1" t="s">
        <v>51</v>
      </c>
      <c r="G1208" s="1" t="s">
        <v>52</v>
      </c>
      <c r="H1208" s="1" t="s">
        <v>121</v>
      </c>
      <c r="I1208" s="1" t="s">
        <v>84</v>
      </c>
      <c r="J1208" s="1" t="s">
        <v>122</v>
      </c>
      <c r="K1208" s="1" t="s">
        <v>19227</v>
      </c>
      <c r="L1208" s="1"/>
      <c r="M1208" s="20">
        <f t="shared" si="18"/>
        <v>1</v>
      </c>
    </row>
    <row r="1209" spans="1:13" ht="20.100000000000001" customHeight="1" x14ac:dyDescent="0.15">
      <c r="A1209" s="1" t="s">
        <v>19072</v>
      </c>
      <c r="B1209" s="1" t="s">
        <v>19165</v>
      </c>
      <c r="C1209" s="1" t="s">
        <v>19228</v>
      </c>
      <c r="D1209" s="1" t="s">
        <v>78</v>
      </c>
      <c r="E1209" s="1" t="s">
        <v>51</v>
      </c>
      <c r="F1209" s="1" t="s">
        <v>51</v>
      </c>
      <c r="G1209" s="1" t="s">
        <v>52</v>
      </c>
      <c r="H1209" s="1" t="s">
        <v>121</v>
      </c>
      <c r="I1209" s="1" t="s">
        <v>84</v>
      </c>
      <c r="J1209" s="1" t="s">
        <v>122</v>
      </c>
      <c r="K1209" s="1" t="s">
        <v>19229</v>
      </c>
      <c r="L1209" s="1"/>
      <c r="M1209" s="20">
        <f t="shared" si="18"/>
        <v>1</v>
      </c>
    </row>
    <row r="1210" spans="1:13" ht="20.100000000000001" customHeight="1" x14ac:dyDescent="0.15">
      <c r="A1210" s="1" t="s">
        <v>19072</v>
      </c>
      <c r="B1210" s="1" t="s">
        <v>19165</v>
      </c>
      <c r="C1210" s="1" t="s">
        <v>19230</v>
      </c>
      <c r="D1210" s="1" t="s">
        <v>78</v>
      </c>
      <c r="E1210" s="1" t="s">
        <v>51</v>
      </c>
      <c r="F1210" s="1" t="s">
        <v>51</v>
      </c>
      <c r="G1210" s="1" t="s">
        <v>52</v>
      </c>
      <c r="H1210" s="1" t="s">
        <v>121</v>
      </c>
      <c r="I1210" s="1" t="s">
        <v>84</v>
      </c>
      <c r="J1210" s="1" t="s">
        <v>122</v>
      </c>
      <c r="K1210" s="1" t="s">
        <v>19231</v>
      </c>
      <c r="L1210" s="1"/>
      <c r="M1210" s="20">
        <f t="shared" si="18"/>
        <v>1</v>
      </c>
    </row>
    <row r="1211" spans="1:13" ht="20.100000000000001" customHeight="1" x14ac:dyDescent="0.15">
      <c r="A1211" s="1" t="s">
        <v>19072</v>
      </c>
      <c r="B1211" s="1" t="s">
        <v>19165</v>
      </c>
      <c r="C1211" s="1" t="s">
        <v>19232</v>
      </c>
      <c r="D1211" s="1" t="s">
        <v>78</v>
      </c>
      <c r="E1211" s="1" t="s">
        <v>51</v>
      </c>
      <c r="F1211" s="1" t="s">
        <v>51</v>
      </c>
      <c r="G1211" s="1" t="s">
        <v>52</v>
      </c>
      <c r="H1211" s="1" t="s">
        <v>121</v>
      </c>
      <c r="I1211" s="1" t="s">
        <v>84</v>
      </c>
      <c r="J1211" s="1" t="s">
        <v>122</v>
      </c>
      <c r="K1211" s="1" t="s">
        <v>19233</v>
      </c>
      <c r="L1211" s="1"/>
      <c r="M1211" s="20">
        <f t="shared" si="18"/>
        <v>1</v>
      </c>
    </row>
    <row r="1212" spans="1:13" ht="20.100000000000001" customHeight="1" x14ac:dyDescent="0.15">
      <c r="A1212" s="1" t="s">
        <v>19072</v>
      </c>
      <c r="B1212" s="1" t="s">
        <v>19165</v>
      </c>
      <c r="C1212" s="1" t="s">
        <v>19234</v>
      </c>
      <c r="D1212" s="1" t="s">
        <v>78</v>
      </c>
      <c r="E1212" s="1" t="s">
        <v>51</v>
      </c>
      <c r="F1212" s="1" t="s">
        <v>179</v>
      </c>
      <c r="G1212" s="1" t="s">
        <v>82</v>
      </c>
      <c r="H1212" s="1" t="s">
        <v>129</v>
      </c>
      <c r="I1212" s="1" t="s">
        <v>447</v>
      </c>
      <c r="J1212" s="1" t="s">
        <v>6142</v>
      </c>
      <c r="K1212" s="1" t="s">
        <v>19235</v>
      </c>
      <c r="L1212" s="1"/>
      <c r="M1212" s="20">
        <f t="shared" si="18"/>
        <v>0</v>
      </c>
    </row>
    <row r="1213" spans="1:13" ht="20.100000000000001" customHeight="1" x14ac:dyDescent="0.15">
      <c r="A1213" s="1" t="s">
        <v>19072</v>
      </c>
      <c r="B1213" s="1" t="s">
        <v>19165</v>
      </c>
      <c r="C1213" s="1" t="s">
        <v>19236</v>
      </c>
      <c r="D1213" s="1" t="s">
        <v>78</v>
      </c>
      <c r="E1213" s="1" t="s">
        <v>51</v>
      </c>
      <c r="F1213" s="1" t="s">
        <v>179</v>
      </c>
      <c r="G1213" s="1" t="s">
        <v>82</v>
      </c>
      <c r="H1213" s="1" t="s">
        <v>129</v>
      </c>
      <c r="I1213" s="1" t="s">
        <v>447</v>
      </c>
      <c r="J1213" s="1" t="s">
        <v>6142</v>
      </c>
      <c r="K1213" s="1" t="s">
        <v>19237</v>
      </c>
      <c r="L1213" s="1"/>
      <c r="M1213" s="20">
        <f t="shared" si="18"/>
        <v>0</v>
      </c>
    </row>
    <row r="1214" spans="1:13" ht="20.100000000000001" customHeight="1" x14ac:dyDescent="0.15">
      <c r="A1214" s="1" t="s">
        <v>19072</v>
      </c>
      <c r="B1214" s="1" t="s">
        <v>19165</v>
      </c>
      <c r="C1214" s="1" t="s">
        <v>19238</v>
      </c>
      <c r="D1214" s="1" t="s">
        <v>78</v>
      </c>
      <c r="E1214" s="1" t="s">
        <v>51</v>
      </c>
      <c r="F1214" s="1" t="s">
        <v>179</v>
      </c>
      <c r="G1214" s="1" t="s">
        <v>82</v>
      </c>
      <c r="H1214" s="1" t="s">
        <v>129</v>
      </c>
      <c r="I1214" s="1" t="s">
        <v>447</v>
      </c>
      <c r="J1214" s="1" t="s">
        <v>6142</v>
      </c>
      <c r="K1214" s="1" t="s">
        <v>19239</v>
      </c>
      <c r="L1214" s="1"/>
      <c r="M1214" s="20">
        <f t="shared" si="18"/>
        <v>0</v>
      </c>
    </row>
    <row r="1215" spans="1:13" ht="20.100000000000001" customHeight="1" x14ac:dyDescent="0.15">
      <c r="A1215" s="1" t="s">
        <v>19072</v>
      </c>
      <c r="B1215" s="1" t="s">
        <v>19165</v>
      </c>
      <c r="C1215" s="1" t="s">
        <v>19240</v>
      </c>
      <c r="D1215" s="1" t="s">
        <v>78</v>
      </c>
      <c r="E1215" s="1" t="s">
        <v>51</v>
      </c>
      <c r="F1215" s="1" t="s">
        <v>51</v>
      </c>
      <c r="G1215" s="1" t="s">
        <v>52</v>
      </c>
      <c r="H1215" s="1" t="s">
        <v>121</v>
      </c>
      <c r="I1215" s="1" t="s">
        <v>84</v>
      </c>
      <c r="J1215" s="1" t="s">
        <v>122</v>
      </c>
      <c r="K1215" s="1" t="s">
        <v>19241</v>
      </c>
      <c r="L1215" s="1"/>
      <c r="M1215" s="20">
        <f t="shared" si="18"/>
        <v>1</v>
      </c>
    </row>
    <row r="1216" spans="1:13" ht="20.100000000000001" customHeight="1" x14ac:dyDescent="0.15">
      <c r="A1216" s="1" t="s">
        <v>19072</v>
      </c>
      <c r="B1216" s="1" t="s">
        <v>19165</v>
      </c>
      <c r="C1216" s="1" t="s">
        <v>19242</v>
      </c>
      <c r="D1216" s="1" t="s">
        <v>78</v>
      </c>
      <c r="E1216" s="1" t="s">
        <v>51</v>
      </c>
      <c r="F1216" s="1" t="s">
        <v>179</v>
      </c>
      <c r="G1216" s="1" t="s">
        <v>82</v>
      </c>
      <c r="H1216" s="1" t="s">
        <v>129</v>
      </c>
      <c r="I1216" s="1" t="s">
        <v>447</v>
      </c>
      <c r="J1216" s="1" t="s">
        <v>6142</v>
      </c>
      <c r="K1216" s="1" t="s">
        <v>19243</v>
      </c>
      <c r="L1216" s="1"/>
      <c r="M1216" s="20">
        <f t="shared" si="18"/>
        <v>0</v>
      </c>
    </row>
    <row r="1217" spans="1:13" ht="20.100000000000001" customHeight="1" x14ac:dyDescent="0.15">
      <c r="A1217" s="1" t="s">
        <v>19072</v>
      </c>
      <c r="B1217" s="1" t="s">
        <v>19165</v>
      </c>
      <c r="C1217" s="1" t="s">
        <v>19244</v>
      </c>
      <c r="D1217" s="1" t="s">
        <v>78</v>
      </c>
      <c r="E1217" s="1" t="s">
        <v>51</v>
      </c>
      <c r="F1217" s="1" t="s">
        <v>51</v>
      </c>
      <c r="G1217" s="1" t="s">
        <v>52</v>
      </c>
      <c r="H1217" s="1" t="s">
        <v>121</v>
      </c>
      <c r="I1217" s="1" t="s">
        <v>84</v>
      </c>
      <c r="J1217" s="1" t="s">
        <v>122</v>
      </c>
      <c r="K1217" s="1" t="s">
        <v>19245</v>
      </c>
      <c r="L1217" s="1"/>
      <c r="M1217" s="20">
        <f t="shared" si="18"/>
        <v>1</v>
      </c>
    </row>
    <row r="1218" spans="1:13" ht="20.100000000000001" customHeight="1" x14ac:dyDescent="0.15">
      <c r="A1218" s="1" t="s">
        <v>19072</v>
      </c>
      <c r="B1218" s="1" t="s">
        <v>19165</v>
      </c>
      <c r="C1218" s="1" t="s">
        <v>19246</v>
      </c>
      <c r="D1218" s="1" t="s">
        <v>78</v>
      </c>
      <c r="E1218" s="1" t="s">
        <v>51</v>
      </c>
      <c r="F1218" s="1" t="s">
        <v>51</v>
      </c>
      <c r="G1218" s="1" t="s">
        <v>52</v>
      </c>
      <c r="H1218" s="1" t="s">
        <v>121</v>
      </c>
      <c r="I1218" s="1" t="s">
        <v>84</v>
      </c>
      <c r="J1218" s="1" t="s">
        <v>122</v>
      </c>
      <c r="K1218" s="1" t="s">
        <v>19247</v>
      </c>
      <c r="L1218" s="1"/>
      <c r="M1218" s="20">
        <f t="shared" si="18"/>
        <v>1</v>
      </c>
    </row>
    <row r="1219" spans="1:13" ht="20.100000000000001" customHeight="1" x14ac:dyDescent="0.15">
      <c r="A1219" s="1" t="s">
        <v>19248</v>
      </c>
      <c r="B1219" s="1" t="s">
        <v>19249</v>
      </c>
      <c r="C1219" s="1" t="s">
        <v>19250</v>
      </c>
      <c r="D1219" s="1" t="s">
        <v>78</v>
      </c>
      <c r="E1219" s="1" t="s">
        <v>51</v>
      </c>
      <c r="F1219" s="1" t="s">
        <v>51</v>
      </c>
      <c r="G1219" s="1" t="s">
        <v>52</v>
      </c>
      <c r="H1219" s="1" t="s">
        <v>739</v>
      </c>
      <c r="I1219" s="1" t="s">
        <v>54</v>
      </c>
      <c r="J1219" s="1" t="s">
        <v>6858</v>
      </c>
      <c r="K1219" s="1" t="s">
        <v>19251</v>
      </c>
      <c r="L1219" s="1"/>
      <c r="M1219" s="20">
        <f t="shared" si="18"/>
        <v>1</v>
      </c>
    </row>
    <row r="1220" spans="1:13" ht="20.100000000000001" customHeight="1" x14ac:dyDescent="0.15">
      <c r="A1220" s="1" t="s">
        <v>19248</v>
      </c>
      <c r="B1220" s="1" t="s">
        <v>19249</v>
      </c>
      <c r="C1220" s="1" t="s">
        <v>19252</v>
      </c>
      <c r="D1220" s="1" t="s">
        <v>78</v>
      </c>
      <c r="E1220" s="1" t="s">
        <v>51</v>
      </c>
      <c r="F1220" s="1" t="s">
        <v>51</v>
      </c>
      <c r="G1220" s="1" t="s">
        <v>52</v>
      </c>
      <c r="H1220" s="1" t="s">
        <v>739</v>
      </c>
      <c r="I1220" s="1" t="s">
        <v>54</v>
      </c>
      <c r="J1220" s="1" t="s">
        <v>6858</v>
      </c>
      <c r="K1220" s="1" t="s">
        <v>19253</v>
      </c>
      <c r="L1220" s="1"/>
      <c r="M1220" s="20">
        <f t="shared" si="18"/>
        <v>1</v>
      </c>
    </row>
    <row r="1221" spans="1:13" ht="20.100000000000001" customHeight="1" x14ac:dyDescent="0.15">
      <c r="A1221" s="1" t="s">
        <v>19248</v>
      </c>
      <c r="B1221" s="1" t="s">
        <v>19249</v>
      </c>
      <c r="C1221" s="1" t="s">
        <v>19254</v>
      </c>
      <c r="D1221" s="1" t="s">
        <v>78</v>
      </c>
      <c r="E1221" s="1" t="s">
        <v>51</v>
      </c>
      <c r="F1221" s="1" t="s">
        <v>51</v>
      </c>
      <c r="G1221" s="1" t="s">
        <v>52</v>
      </c>
      <c r="H1221" s="1" t="s">
        <v>739</v>
      </c>
      <c r="I1221" s="1" t="s">
        <v>54</v>
      </c>
      <c r="J1221" s="1" t="s">
        <v>6858</v>
      </c>
      <c r="K1221" s="1" t="s">
        <v>19255</v>
      </c>
      <c r="L1221" s="1"/>
      <c r="M1221" s="20">
        <f t="shared" si="18"/>
        <v>1</v>
      </c>
    </row>
    <row r="1222" spans="1:13" ht="20.100000000000001" customHeight="1" x14ac:dyDescent="0.15">
      <c r="A1222" s="1" t="s">
        <v>19248</v>
      </c>
      <c r="B1222" s="1" t="s">
        <v>19249</v>
      </c>
      <c r="C1222" s="1" t="s">
        <v>19256</v>
      </c>
      <c r="D1222" s="1" t="s">
        <v>78</v>
      </c>
      <c r="E1222" s="1" t="s">
        <v>51</v>
      </c>
      <c r="F1222" s="1" t="s">
        <v>51</v>
      </c>
      <c r="G1222" s="1" t="s">
        <v>52</v>
      </c>
      <c r="H1222" s="1" t="s">
        <v>739</v>
      </c>
      <c r="I1222" s="1" t="s">
        <v>54</v>
      </c>
      <c r="J1222" s="1" t="s">
        <v>6858</v>
      </c>
      <c r="K1222" s="1" t="s">
        <v>19257</v>
      </c>
      <c r="L1222" s="1"/>
      <c r="M1222" s="20">
        <f t="shared" si="18"/>
        <v>1</v>
      </c>
    </row>
    <row r="1223" spans="1:13" ht="20.100000000000001" customHeight="1" x14ac:dyDescent="0.15">
      <c r="A1223" s="1" t="s">
        <v>19248</v>
      </c>
      <c r="B1223" s="1" t="s">
        <v>19258</v>
      </c>
      <c r="C1223" s="1" t="s">
        <v>19259</v>
      </c>
      <c r="D1223" s="1" t="s">
        <v>78</v>
      </c>
      <c r="E1223" s="1" t="s">
        <v>51</v>
      </c>
      <c r="F1223" s="1" t="s">
        <v>179</v>
      </c>
      <c r="G1223" s="1" t="s">
        <v>82</v>
      </c>
      <c r="H1223" s="1" t="s">
        <v>2234</v>
      </c>
      <c r="I1223" s="1" t="s">
        <v>84</v>
      </c>
      <c r="J1223" s="1" t="s">
        <v>18408</v>
      </c>
      <c r="K1223" s="1" t="s">
        <v>19260</v>
      </c>
      <c r="L1223" s="1"/>
      <c r="M1223" s="20">
        <f t="shared" si="18"/>
        <v>0</v>
      </c>
    </row>
    <row r="1224" spans="1:13" ht="20.100000000000001" customHeight="1" x14ac:dyDescent="0.15">
      <c r="A1224" s="1" t="s">
        <v>19248</v>
      </c>
      <c r="B1224" s="1" t="s">
        <v>19261</v>
      </c>
      <c r="C1224" s="1" t="s">
        <v>19262</v>
      </c>
      <c r="D1224" s="1" t="s">
        <v>50</v>
      </c>
      <c r="E1224" s="1" t="s">
        <v>51</v>
      </c>
      <c r="F1224" s="1" t="s">
        <v>51</v>
      </c>
      <c r="G1224" s="1" t="s">
        <v>52</v>
      </c>
      <c r="H1224" s="1" t="s">
        <v>739</v>
      </c>
      <c r="I1224" s="1" t="s">
        <v>54</v>
      </c>
      <c r="J1224" s="1" t="s">
        <v>6858</v>
      </c>
      <c r="K1224" s="1" t="s">
        <v>19263</v>
      </c>
      <c r="L1224" s="1"/>
      <c r="M1224" s="20">
        <f t="shared" ref="M1224:M1287" si="19">IF(F1224="○",1,0)</f>
        <v>1</v>
      </c>
    </row>
    <row r="1225" spans="1:13" ht="20.100000000000001" customHeight="1" x14ac:dyDescent="0.15">
      <c r="A1225" s="1" t="s">
        <v>19248</v>
      </c>
      <c r="B1225" s="1" t="s">
        <v>19261</v>
      </c>
      <c r="C1225" s="1" t="s">
        <v>19264</v>
      </c>
      <c r="D1225" s="1" t="s">
        <v>78</v>
      </c>
      <c r="E1225" s="1" t="s">
        <v>51</v>
      </c>
      <c r="F1225" s="1" t="s">
        <v>51</v>
      </c>
      <c r="G1225" s="1" t="s">
        <v>52</v>
      </c>
      <c r="H1225" s="1" t="s">
        <v>739</v>
      </c>
      <c r="I1225" s="1" t="s">
        <v>54</v>
      </c>
      <c r="J1225" s="1" t="s">
        <v>6858</v>
      </c>
      <c r="K1225" s="1" t="s">
        <v>19265</v>
      </c>
      <c r="L1225" s="1"/>
      <c r="M1225" s="20">
        <f t="shared" si="19"/>
        <v>1</v>
      </c>
    </row>
    <row r="1226" spans="1:13" ht="20.100000000000001" customHeight="1" x14ac:dyDescent="0.15">
      <c r="A1226" s="1" t="s">
        <v>19248</v>
      </c>
      <c r="B1226" s="1" t="s">
        <v>19261</v>
      </c>
      <c r="C1226" s="1" t="s">
        <v>19266</v>
      </c>
      <c r="D1226" s="1" t="s">
        <v>78</v>
      </c>
      <c r="E1226" s="1" t="s">
        <v>51</v>
      </c>
      <c r="F1226" s="1" t="s">
        <v>51</v>
      </c>
      <c r="G1226" s="1" t="s">
        <v>52</v>
      </c>
      <c r="H1226" s="1" t="s">
        <v>739</v>
      </c>
      <c r="I1226" s="1" t="s">
        <v>54</v>
      </c>
      <c r="J1226" s="1" t="s">
        <v>6858</v>
      </c>
      <c r="K1226" s="1" t="s">
        <v>19267</v>
      </c>
      <c r="L1226" s="1"/>
      <c r="M1226" s="20">
        <f t="shared" si="19"/>
        <v>1</v>
      </c>
    </row>
    <row r="1227" spans="1:13" ht="20.100000000000001" customHeight="1" x14ac:dyDescent="0.15">
      <c r="A1227" s="1" t="s">
        <v>19248</v>
      </c>
      <c r="B1227" s="1" t="s">
        <v>19261</v>
      </c>
      <c r="C1227" s="1" t="s">
        <v>19268</v>
      </c>
      <c r="D1227" s="1" t="s">
        <v>78</v>
      </c>
      <c r="E1227" s="1" t="s">
        <v>51</v>
      </c>
      <c r="F1227" s="1" t="s">
        <v>51</v>
      </c>
      <c r="G1227" s="1" t="s">
        <v>52</v>
      </c>
      <c r="H1227" s="1" t="s">
        <v>739</v>
      </c>
      <c r="I1227" s="1" t="s">
        <v>54</v>
      </c>
      <c r="J1227" s="1" t="s">
        <v>6858</v>
      </c>
      <c r="K1227" s="1" t="s">
        <v>19269</v>
      </c>
      <c r="L1227" s="1"/>
      <c r="M1227" s="20">
        <f t="shared" si="19"/>
        <v>1</v>
      </c>
    </row>
    <row r="1228" spans="1:13" ht="20.100000000000001" customHeight="1" x14ac:dyDescent="0.15">
      <c r="A1228" s="1" t="s">
        <v>19248</v>
      </c>
      <c r="B1228" s="1" t="s">
        <v>19270</v>
      </c>
      <c r="C1228" s="1" t="s">
        <v>19271</v>
      </c>
      <c r="D1228" s="1" t="s">
        <v>50</v>
      </c>
      <c r="E1228" s="1" t="s">
        <v>51</v>
      </c>
      <c r="F1228" s="1" t="s">
        <v>51</v>
      </c>
      <c r="G1228" s="1" t="s">
        <v>52</v>
      </c>
      <c r="H1228" s="1" t="s">
        <v>739</v>
      </c>
      <c r="I1228" s="1" t="s">
        <v>54</v>
      </c>
      <c r="J1228" s="1" t="s">
        <v>6858</v>
      </c>
      <c r="K1228" s="1" t="s">
        <v>19272</v>
      </c>
      <c r="L1228" s="1"/>
      <c r="M1228" s="20">
        <f t="shared" si="19"/>
        <v>1</v>
      </c>
    </row>
    <row r="1229" spans="1:13" ht="20.100000000000001" customHeight="1" x14ac:dyDescent="0.15">
      <c r="A1229" s="1" t="s">
        <v>19248</v>
      </c>
      <c r="B1229" s="1" t="s">
        <v>19270</v>
      </c>
      <c r="C1229" s="1" t="s">
        <v>19273</v>
      </c>
      <c r="D1229" s="1" t="s">
        <v>50</v>
      </c>
      <c r="E1229" s="1" t="s">
        <v>51</v>
      </c>
      <c r="F1229" s="1" t="s">
        <v>51</v>
      </c>
      <c r="G1229" s="1" t="s">
        <v>52</v>
      </c>
      <c r="H1229" s="1" t="s">
        <v>739</v>
      </c>
      <c r="I1229" s="1" t="s">
        <v>54</v>
      </c>
      <c r="J1229" s="1" t="s">
        <v>6858</v>
      </c>
      <c r="K1229" s="1" t="s">
        <v>19274</v>
      </c>
      <c r="L1229" s="1"/>
      <c r="M1229" s="20">
        <f t="shared" si="19"/>
        <v>1</v>
      </c>
    </row>
    <row r="1230" spans="1:13" ht="20.100000000000001" customHeight="1" x14ac:dyDescent="0.15">
      <c r="A1230" s="1" t="s">
        <v>19248</v>
      </c>
      <c r="B1230" s="1" t="s">
        <v>19270</v>
      </c>
      <c r="C1230" s="1" t="s">
        <v>19275</v>
      </c>
      <c r="D1230" s="1" t="s">
        <v>50</v>
      </c>
      <c r="E1230" s="1" t="s">
        <v>51</v>
      </c>
      <c r="F1230" s="1" t="s">
        <v>51</v>
      </c>
      <c r="G1230" s="1" t="s">
        <v>52</v>
      </c>
      <c r="H1230" s="1" t="s">
        <v>739</v>
      </c>
      <c r="I1230" s="1" t="s">
        <v>54</v>
      </c>
      <c r="J1230" s="1" t="s">
        <v>6858</v>
      </c>
      <c r="K1230" s="1" t="s">
        <v>19276</v>
      </c>
      <c r="L1230" s="1"/>
      <c r="M1230" s="20">
        <f t="shared" si="19"/>
        <v>1</v>
      </c>
    </row>
    <row r="1231" spans="1:13" ht="20.100000000000001" customHeight="1" x14ac:dyDescent="0.15">
      <c r="A1231" s="1" t="s">
        <v>19248</v>
      </c>
      <c r="B1231" s="1" t="s">
        <v>19270</v>
      </c>
      <c r="C1231" s="1" t="s">
        <v>19277</v>
      </c>
      <c r="D1231" s="1" t="s">
        <v>50</v>
      </c>
      <c r="E1231" s="1" t="s">
        <v>51</v>
      </c>
      <c r="F1231" s="1" t="s">
        <v>51</v>
      </c>
      <c r="G1231" s="1" t="s">
        <v>52</v>
      </c>
      <c r="H1231" s="1" t="s">
        <v>739</v>
      </c>
      <c r="I1231" s="1" t="s">
        <v>54</v>
      </c>
      <c r="J1231" s="1" t="s">
        <v>6858</v>
      </c>
      <c r="K1231" s="1" t="s">
        <v>19278</v>
      </c>
      <c r="L1231" s="1"/>
      <c r="M1231" s="20">
        <f t="shared" si="19"/>
        <v>1</v>
      </c>
    </row>
    <row r="1232" spans="1:13" ht="20.100000000000001" customHeight="1" x14ac:dyDescent="0.15">
      <c r="A1232" s="1" t="s">
        <v>19248</v>
      </c>
      <c r="B1232" s="1" t="s">
        <v>19270</v>
      </c>
      <c r="C1232" s="1" t="s">
        <v>19279</v>
      </c>
      <c r="D1232" s="1" t="s">
        <v>78</v>
      </c>
      <c r="E1232" s="1" t="s">
        <v>51</v>
      </c>
      <c r="F1232" s="1" t="s">
        <v>81</v>
      </c>
      <c r="G1232" s="1" t="s">
        <v>82</v>
      </c>
      <c r="H1232" s="1" t="s">
        <v>2234</v>
      </c>
      <c r="I1232" s="1" t="s">
        <v>84</v>
      </c>
      <c r="J1232" s="1" t="s">
        <v>18408</v>
      </c>
      <c r="K1232" s="1" t="s">
        <v>19280</v>
      </c>
      <c r="L1232" s="1"/>
      <c r="M1232" s="20">
        <f t="shared" si="19"/>
        <v>0</v>
      </c>
    </row>
    <row r="1233" spans="1:13" ht="20.100000000000001" customHeight="1" x14ac:dyDescent="0.15">
      <c r="A1233" s="1" t="s">
        <v>19248</v>
      </c>
      <c r="B1233" s="1" t="s">
        <v>19270</v>
      </c>
      <c r="C1233" s="1" t="s">
        <v>19281</v>
      </c>
      <c r="D1233" s="1" t="s">
        <v>78</v>
      </c>
      <c r="E1233" s="1" t="s">
        <v>51</v>
      </c>
      <c r="F1233" s="1" t="s">
        <v>51</v>
      </c>
      <c r="G1233" s="1" t="s">
        <v>52</v>
      </c>
      <c r="H1233" s="1" t="s">
        <v>739</v>
      </c>
      <c r="I1233" s="1" t="s">
        <v>54</v>
      </c>
      <c r="J1233" s="1" t="s">
        <v>6858</v>
      </c>
      <c r="K1233" s="1" t="s">
        <v>19282</v>
      </c>
      <c r="L1233" s="1"/>
      <c r="M1233" s="20">
        <f t="shared" si="19"/>
        <v>1</v>
      </c>
    </row>
    <row r="1234" spans="1:13" ht="20.100000000000001" customHeight="1" x14ac:dyDescent="0.15">
      <c r="A1234" s="1" t="s">
        <v>19248</v>
      </c>
      <c r="B1234" s="1" t="s">
        <v>19270</v>
      </c>
      <c r="C1234" s="1" t="s">
        <v>19283</v>
      </c>
      <c r="D1234" s="1" t="s">
        <v>78</v>
      </c>
      <c r="E1234" s="1" t="s">
        <v>51</v>
      </c>
      <c r="F1234" s="1" t="s">
        <v>81</v>
      </c>
      <c r="G1234" s="1" t="s">
        <v>82</v>
      </c>
      <c r="H1234" s="1" t="s">
        <v>2234</v>
      </c>
      <c r="I1234" s="1" t="s">
        <v>84</v>
      </c>
      <c r="J1234" s="1" t="s">
        <v>18408</v>
      </c>
      <c r="K1234" s="1" t="s">
        <v>19284</v>
      </c>
      <c r="L1234" s="1"/>
      <c r="M1234" s="20">
        <f t="shared" si="19"/>
        <v>0</v>
      </c>
    </row>
    <row r="1235" spans="1:13" ht="20.100000000000001" customHeight="1" x14ac:dyDescent="0.15">
      <c r="A1235" s="1" t="s">
        <v>19248</v>
      </c>
      <c r="B1235" s="1" t="s">
        <v>19270</v>
      </c>
      <c r="C1235" s="1" t="s">
        <v>19285</v>
      </c>
      <c r="D1235" s="1" t="s">
        <v>78</v>
      </c>
      <c r="E1235" s="1" t="s">
        <v>51</v>
      </c>
      <c r="F1235" s="1" t="s">
        <v>81</v>
      </c>
      <c r="G1235" s="1" t="s">
        <v>82</v>
      </c>
      <c r="H1235" s="1" t="s">
        <v>2234</v>
      </c>
      <c r="I1235" s="1" t="s">
        <v>84</v>
      </c>
      <c r="J1235" s="1" t="s">
        <v>18408</v>
      </c>
      <c r="K1235" s="1" t="s">
        <v>19286</v>
      </c>
      <c r="L1235" s="1"/>
      <c r="M1235" s="20">
        <f t="shared" si="19"/>
        <v>0</v>
      </c>
    </row>
    <row r="1236" spans="1:13" ht="20.100000000000001" customHeight="1" x14ac:dyDescent="0.15">
      <c r="A1236" s="1" t="s">
        <v>19248</v>
      </c>
      <c r="B1236" s="1" t="s">
        <v>19270</v>
      </c>
      <c r="C1236" s="1" t="s">
        <v>19287</v>
      </c>
      <c r="D1236" s="1" t="s">
        <v>78</v>
      </c>
      <c r="E1236" s="1" t="s">
        <v>51</v>
      </c>
      <c r="F1236" s="1" t="s">
        <v>51</v>
      </c>
      <c r="G1236" s="1" t="s">
        <v>52</v>
      </c>
      <c r="H1236" s="1" t="s">
        <v>739</v>
      </c>
      <c r="I1236" s="1" t="s">
        <v>54</v>
      </c>
      <c r="J1236" s="1" t="s">
        <v>6858</v>
      </c>
      <c r="K1236" s="1" t="s">
        <v>19288</v>
      </c>
      <c r="L1236" s="1"/>
      <c r="M1236" s="20">
        <f t="shared" si="19"/>
        <v>1</v>
      </c>
    </row>
    <row r="1237" spans="1:13" ht="20.100000000000001" customHeight="1" x14ac:dyDescent="0.15">
      <c r="A1237" s="1" t="s">
        <v>19248</v>
      </c>
      <c r="B1237" s="1" t="s">
        <v>19270</v>
      </c>
      <c r="C1237" s="1" t="s">
        <v>19289</v>
      </c>
      <c r="D1237" s="1" t="s">
        <v>78</v>
      </c>
      <c r="E1237" s="1" t="s">
        <v>51</v>
      </c>
      <c r="F1237" s="1" t="s">
        <v>51</v>
      </c>
      <c r="G1237" s="1" t="s">
        <v>52</v>
      </c>
      <c r="H1237" s="1" t="s">
        <v>121</v>
      </c>
      <c r="I1237" s="1" t="s">
        <v>84</v>
      </c>
      <c r="J1237" s="1" t="s">
        <v>122</v>
      </c>
      <c r="K1237" s="1" t="s">
        <v>19290</v>
      </c>
      <c r="L1237" s="1"/>
      <c r="M1237" s="20">
        <f t="shared" si="19"/>
        <v>1</v>
      </c>
    </row>
    <row r="1238" spans="1:13" ht="20.100000000000001" customHeight="1" x14ac:dyDescent="0.15">
      <c r="A1238" s="1" t="s">
        <v>19248</v>
      </c>
      <c r="B1238" s="1" t="s">
        <v>19270</v>
      </c>
      <c r="C1238" s="1" t="s">
        <v>19291</v>
      </c>
      <c r="D1238" s="1" t="s">
        <v>78</v>
      </c>
      <c r="E1238" s="1" t="s">
        <v>51</v>
      </c>
      <c r="F1238" s="1" t="s">
        <v>51</v>
      </c>
      <c r="G1238" s="1" t="s">
        <v>52</v>
      </c>
      <c r="H1238" s="1" t="s">
        <v>121</v>
      </c>
      <c r="I1238" s="1" t="s">
        <v>84</v>
      </c>
      <c r="J1238" s="1" t="s">
        <v>122</v>
      </c>
      <c r="K1238" s="1" t="s">
        <v>19292</v>
      </c>
      <c r="L1238" s="1"/>
      <c r="M1238" s="20">
        <f t="shared" si="19"/>
        <v>1</v>
      </c>
    </row>
    <row r="1239" spans="1:13" ht="20.100000000000001" customHeight="1" x14ac:dyDescent="0.15">
      <c r="A1239" s="1" t="s">
        <v>19248</v>
      </c>
      <c r="B1239" s="1" t="s">
        <v>19270</v>
      </c>
      <c r="C1239" s="1" t="s">
        <v>19293</v>
      </c>
      <c r="D1239" s="1" t="s">
        <v>78</v>
      </c>
      <c r="E1239" s="1" t="s">
        <v>51</v>
      </c>
      <c r="F1239" s="1" t="s">
        <v>179</v>
      </c>
      <c r="G1239" s="1" t="s">
        <v>82</v>
      </c>
      <c r="H1239" s="1" t="s">
        <v>129</v>
      </c>
      <c r="I1239" s="1" t="s">
        <v>447</v>
      </c>
      <c r="J1239" s="1" t="s">
        <v>6142</v>
      </c>
      <c r="K1239" s="1" t="s">
        <v>19294</v>
      </c>
      <c r="L1239" s="1"/>
      <c r="M1239" s="20">
        <f t="shared" si="19"/>
        <v>0</v>
      </c>
    </row>
    <row r="1240" spans="1:13" ht="20.100000000000001" customHeight="1" x14ac:dyDescent="0.15">
      <c r="A1240" s="1" t="s">
        <v>19248</v>
      </c>
      <c r="B1240" s="1" t="s">
        <v>19295</v>
      </c>
      <c r="C1240" s="1" t="s">
        <v>19296</v>
      </c>
      <c r="D1240" s="1" t="s">
        <v>50</v>
      </c>
      <c r="E1240" s="1" t="s">
        <v>51</v>
      </c>
      <c r="F1240" s="1" t="s">
        <v>51</v>
      </c>
      <c r="G1240" s="1" t="s">
        <v>52</v>
      </c>
      <c r="H1240" s="1" t="s">
        <v>739</v>
      </c>
      <c r="I1240" s="1" t="s">
        <v>54</v>
      </c>
      <c r="J1240" s="1" t="s">
        <v>6858</v>
      </c>
      <c r="K1240" s="1" t="s">
        <v>19297</v>
      </c>
      <c r="L1240" s="1"/>
      <c r="M1240" s="20">
        <f t="shared" si="19"/>
        <v>1</v>
      </c>
    </row>
    <row r="1241" spans="1:13" ht="20.100000000000001" customHeight="1" x14ac:dyDescent="0.15">
      <c r="A1241" s="1" t="s">
        <v>19248</v>
      </c>
      <c r="B1241" s="1" t="s">
        <v>19295</v>
      </c>
      <c r="C1241" s="1" t="s">
        <v>19298</v>
      </c>
      <c r="D1241" s="1" t="s">
        <v>50</v>
      </c>
      <c r="E1241" s="1" t="s">
        <v>51</v>
      </c>
      <c r="F1241" s="1" t="s">
        <v>51</v>
      </c>
      <c r="G1241" s="1" t="s">
        <v>52</v>
      </c>
      <c r="H1241" s="1" t="s">
        <v>739</v>
      </c>
      <c r="I1241" s="1" t="s">
        <v>54</v>
      </c>
      <c r="J1241" s="1" t="s">
        <v>6858</v>
      </c>
      <c r="K1241" s="1" t="s">
        <v>19299</v>
      </c>
      <c r="L1241" s="1"/>
      <c r="M1241" s="20">
        <f t="shared" si="19"/>
        <v>1</v>
      </c>
    </row>
    <row r="1242" spans="1:13" ht="20.100000000000001" customHeight="1" x14ac:dyDescent="0.15">
      <c r="A1242" s="1" t="s">
        <v>19248</v>
      </c>
      <c r="B1242" s="1" t="s">
        <v>19295</v>
      </c>
      <c r="C1242" s="1" t="s">
        <v>19300</v>
      </c>
      <c r="D1242" s="1" t="s">
        <v>78</v>
      </c>
      <c r="E1242" s="1" t="s">
        <v>51</v>
      </c>
      <c r="F1242" s="1" t="s">
        <v>51</v>
      </c>
      <c r="G1242" s="1" t="s">
        <v>52</v>
      </c>
      <c r="H1242" s="1" t="s">
        <v>739</v>
      </c>
      <c r="I1242" s="1" t="s">
        <v>54</v>
      </c>
      <c r="J1242" s="1" t="s">
        <v>6858</v>
      </c>
      <c r="K1242" s="1" t="s">
        <v>19301</v>
      </c>
      <c r="L1242" s="1"/>
      <c r="M1242" s="20">
        <f t="shared" si="19"/>
        <v>1</v>
      </c>
    </row>
    <row r="1243" spans="1:13" ht="20.100000000000001" customHeight="1" x14ac:dyDescent="0.15">
      <c r="A1243" s="1" t="s">
        <v>19248</v>
      </c>
      <c r="B1243" s="1" t="s">
        <v>19302</v>
      </c>
      <c r="C1243" s="1" t="s">
        <v>19303</v>
      </c>
      <c r="D1243" s="1" t="s">
        <v>50</v>
      </c>
      <c r="E1243" s="1" t="s">
        <v>51</v>
      </c>
      <c r="F1243" s="1" t="s">
        <v>179</v>
      </c>
      <c r="G1243" s="1" t="s">
        <v>82</v>
      </c>
      <c r="H1243" s="1" t="s">
        <v>2234</v>
      </c>
      <c r="I1243" s="1" t="s">
        <v>84</v>
      </c>
      <c r="J1243" s="1" t="s">
        <v>18408</v>
      </c>
      <c r="K1243" s="1" t="s">
        <v>19304</v>
      </c>
      <c r="L1243" s="1"/>
      <c r="M1243" s="20">
        <f t="shared" si="19"/>
        <v>0</v>
      </c>
    </row>
    <row r="1244" spans="1:13" ht="20.100000000000001" customHeight="1" x14ac:dyDescent="0.15">
      <c r="A1244" s="1" t="s">
        <v>19248</v>
      </c>
      <c r="B1244" s="1" t="s">
        <v>19305</v>
      </c>
      <c r="C1244" s="1" t="s">
        <v>19306</v>
      </c>
      <c r="D1244" s="1" t="s">
        <v>50</v>
      </c>
      <c r="E1244" s="1" t="s">
        <v>51</v>
      </c>
      <c r="F1244" s="1" t="s">
        <v>51</v>
      </c>
      <c r="G1244" s="1" t="s">
        <v>52</v>
      </c>
      <c r="H1244" s="1" t="s">
        <v>739</v>
      </c>
      <c r="I1244" s="1" t="s">
        <v>54</v>
      </c>
      <c r="J1244" s="1" t="s">
        <v>6858</v>
      </c>
      <c r="K1244" s="1" t="s">
        <v>19307</v>
      </c>
      <c r="L1244" s="1"/>
      <c r="M1244" s="20">
        <f t="shared" si="19"/>
        <v>1</v>
      </c>
    </row>
    <row r="1245" spans="1:13" ht="20.100000000000001" customHeight="1" x14ac:dyDescent="0.15">
      <c r="A1245" s="1" t="s">
        <v>19248</v>
      </c>
      <c r="B1245" s="1" t="s">
        <v>19305</v>
      </c>
      <c r="C1245" s="1" t="s">
        <v>19308</v>
      </c>
      <c r="D1245" s="1" t="s">
        <v>50</v>
      </c>
      <c r="E1245" s="1" t="s">
        <v>51</v>
      </c>
      <c r="F1245" s="1" t="s">
        <v>51</v>
      </c>
      <c r="G1245" s="1" t="s">
        <v>52</v>
      </c>
      <c r="H1245" s="1" t="s">
        <v>739</v>
      </c>
      <c r="I1245" s="1" t="s">
        <v>54</v>
      </c>
      <c r="J1245" s="1" t="s">
        <v>6858</v>
      </c>
      <c r="K1245" s="1" t="s">
        <v>19309</v>
      </c>
      <c r="L1245" s="1"/>
      <c r="M1245" s="20">
        <f t="shared" si="19"/>
        <v>1</v>
      </c>
    </row>
    <row r="1246" spans="1:13" ht="20.100000000000001" customHeight="1" x14ac:dyDescent="0.15">
      <c r="A1246" s="1" t="s">
        <v>19248</v>
      </c>
      <c r="B1246" s="1" t="s">
        <v>19305</v>
      </c>
      <c r="C1246" s="1" t="s">
        <v>19310</v>
      </c>
      <c r="D1246" s="1" t="s">
        <v>50</v>
      </c>
      <c r="E1246" s="1" t="s">
        <v>51</v>
      </c>
      <c r="F1246" s="1" t="s">
        <v>51</v>
      </c>
      <c r="G1246" s="1" t="s">
        <v>52</v>
      </c>
      <c r="H1246" s="1" t="s">
        <v>739</v>
      </c>
      <c r="I1246" s="1" t="s">
        <v>54</v>
      </c>
      <c r="J1246" s="1" t="s">
        <v>6858</v>
      </c>
      <c r="K1246" s="1" t="s">
        <v>19311</v>
      </c>
      <c r="L1246" s="1"/>
      <c r="M1246" s="20">
        <f t="shared" si="19"/>
        <v>1</v>
      </c>
    </row>
    <row r="1247" spans="1:13" ht="20.100000000000001" customHeight="1" x14ac:dyDescent="0.15">
      <c r="A1247" s="1" t="s">
        <v>19248</v>
      </c>
      <c r="B1247" s="1" t="s">
        <v>19305</v>
      </c>
      <c r="C1247" s="1" t="s">
        <v>19312</v>
      </c>
      <c r="D1247" s="1" t="s">
        <v>78</v>
      </c>
      <c r="E1247" s="1" t="s">
        <v>51</v>
      </c>
      <c r="F1247" s="1" t="s">
        <v>51</v>
      </c>
      <c r="G1247" s="1" t="s">
        <v>52</v>
      </c>
      <c r="H1247" s="1" t="s">
        <v>739</v>
      </c>
      <c r="I1247" s="1" t="s">
        <v>54</v>
      </c>
      <c r="J1247" s="1" t="s">
        <v>6858</v>
      </c>
      <c r="K1247" s="1" t="s">
        <v>19313</v>
      </c>
      <c r="L1247" s="1"/>
      <c r="M1247" s="20">
        <f t="shared" si="19"/>
        <v>1</v>
      </c>
    </row>
    <row r="1248" spans="1:13" ht="20.100000000000001" customHeight="1" x14ac:dyDescent="0.15">
      <c r="A1248" s="1" t="s">
        <v>19248</v>
      </c>
      <c r="B1248" s="1" t="s">
        <v>19305</v>
      </c>
      <c r="C1248" s="1" t="s">
        <v>19314</v>
      </c>
      <c r="D1248" s="1" t="s">
        <v>78</v>
      </c>
      <c r="E1248" s="1" t="s">
        <v>51</v>
      </c>
      <c r="F1248" s="1" t="s">
        <v>51</v>
      </c>
      <c r="G1248" s="1" t="s">
        <v>52</v>
      </c>
      <c r="H1248" s="1" t="s">
        <v>739</v>
      </c>
      <c r="I1248" s="1" t="s">
        <v>54</v>
      </c>
      <c r="J1248" s="1" t="s">
        <v>6858</v>
      </c>
      <c r="K1248" s="1" t="s">
        <v>19315</v>
      </c>
      <c r="L1248" s="1"/>
      <c r="M1248" s="20">
        <f t="shared" si="19"/>
        <v>1</v>
      </c>
    </row>
    <row r="1249" spans="1:13" ht="20.100000000000001" customHeight="1" x14ac:dyDescent="0.15">
      <c r="A1249" s="1" t="s">
        <v>19248</v>
      </c>
      <c r="B1249" s="1" t="s">
        <v>19305</v>
      </c>
      <c r="C1249" s="1" t="s">
        <v>19316</v>
      </c>
      <c r="D1249" s="1" t="s">
        <v>78</v>
      </c>
      <c r="E1249" s="1" t="s">
        <v>51</v>
      </c>
      <c r="F1249" s="1" t="s">
        <v>51</v>
      </c>
      <c r="G1249" s="1" t="s">
        <v>52</v>
      </c>
      <c r="H1249" s="1" t="s">
        <v>739</v>
      </c>
      <c r="I1249" s="1" t="s">
        <v>54</v>
      </c>
      <c r="J1249" s="1" t="s">
        <v>6858</v>
      </c>
      <c r="K1249" s="1" t="s">
        <v>19317</v>
      </c>
      <c r="L1249" s="1"/>
      <c r="M1249" s="20">
        <f t="shared" si="19"/>
        <v>1</v>
      </c>
    </row>
    <row r="1250" spans="1:13" ht="20.100000000000001" customHeight="1" x14ac:dyDescent="0.15">
      <c r="A1250" s="1" t="s">
        <v>19318</v>
      </c>
      <c r="B1250" s="1" t="s">
        <v>19319</v>
      </c>
      <c r="C1250" s="1" t="s">
        <v>19320</v>
      </c>
      <c r="D1250" s="1" t="s">
        <v>50</v>
      </c>
      <c r="E1250" s="1" t="s">
        <v>51</v>
      </c>
      <c r="F1250" s="1" t="s">
        <v>51</v>
      </c>
      <c r="G1250" s="1" t="s">
        <v>52</v>
      </c>
      <c r="H1250" s="1" t="s">
        <v>53</v>
      </c>
      <c r="I1250" s="1" t="s">
        <v>84</v>
      </c>
      <c r="J1250" s="1" t="s">
        <v>130</v>
      </c>
      <c r="K1250" s="1" t="s">
        <v>19321</v>
      </c>
      <c r="L1250" s="1"/>
      <c r="M1250" s="20">
        <f t="shared" si="19"/>
        <v>1</v>
      </c>
    </row>
    <row r="1251" spans="1:13" ht="20.100000000000001" customHeight="1" x14ac:dyDescent="0.15">
      <c r="A1251" s="1" t="s">
        <v>19318</v>
      </c>
      <c r="B1251" s="1" t="s">
        <v>19319</v>
      </c>
      <c r="C1251" s="1" t="s">
        <v>19322</v>
      </c>
      <c r="D1251" s="1" t="s">
        <v>50</v>
      </c>
      <c r="E1251" s="1" t="s">
        <v>51</v>
      </c>
      <c r="F1251" s="1" t="s">
        <v>51</v>
      </c>
      <c r="G1251" s="1" t="s">
        <v>52</v>
      </c>
      <c r="H1251" s="1" t="s">
        <v>53</v>
      </c>
      <c r="I1251" s="1" t="s">
        <v>84</v>
      </c>
      <c r="J1251" s="1" t="s">
        <v>130</v>
      </c>
      <c r="K1251" s="1" t="s">
        <v>19323</v>
      </c>
      <c r="L1251" s="1"/>
      <c r="M1251" s="20">
        <f t="shared" si="19"/>
        <v>1</v>
      </c>
    </row>
    <row r="1252" spans="1:13" ht="20.100000000000001" customHeight="1" x14ac:dyDescent="0.15">
      <c r="A1252" s="1" t="s">
        <v>19318</v>
      </c>
      <c r="B1252" s="1" t="s">
        <v>19319</v>
      </c>
      <c r="C1252" s="1" t="s">
        <v>19324</v>
      </c>
      <c r="D1252" s="1" t="s">
        <v>50</v>
      </c>
      <c r="E1252" s="1" t="s">
        <v>51</v>
      </c>
      <c r="F1252" s="1" t="s">
        <v>51</v>
      </c>
      <c r="G1252" s="1" t="s">
        <v>52</v>
      </c>
      <c r="H1252" s="1" t="s">
        <v>53</v>
      </c>
      <c r="I1252" s="1" t="s">
        <v>84</v>
      </c>
      <c r="J1252" s="1" t="s">
        <v>130</v>
      </c>
      <c r="K1252" s="1" t="s">
        <v>19325</v>
      </c>
      <c r="L1252" s="1"/>
      <c r="M1252" s="20">
        <f t="shared" si="19"/>
        <v>1</v>
      </c>
    </row>
    <row r="1253" spans="1:13" ht="20.100000000000001" customHeight="1" x14ac:dyDescent="0.15">
      <c r="A1253" s="1" t="s">
        <v>19318</v>
      </c>
      <c r="B1253" s="1" t="s">
        <v>19319</v>
      </c>
      <c r="C1253" s="1" t="s">
        <v>19326</v>
      </c>
      <c r="D1253" s="1" t="s">
        <v>78</v>
      </c>
      <c r="E1253" s="1" t="s">
        <v>51</v>
      </c>
      <c r="F1253" s="1" t="s">
        <v>51</v>
      </c>
      <c r="G1253" s="1" t="s">
        <v>52</v>
      </c>
      <c r="H1253" s="1" t="s">
        <v>53</v>
      </c>
      <c r="I1253" s="1" t="s">
        <v>84</v>
      </c>
      <c r="J1253" s="1" t="s">
        <v>130</v>
      </c>
      <c r="K1253" s="1" t="s">
        <v>19327</v>
      </c>
      <c r="L1253" s="1"/>
      <c r="M1253" s="20">
        <f t="shared" si="19"/>
        <v>1</v>
      </c>
    </row>
    <row r="1254" spans="1:13" ht="20.100000000000001" customHeight="1" x14ac:dyDescent="0.15">
      <c r="A1254" s="1" t="s">
        <v>19318</v>
      </c>
      <c r="B1254" s="1" t="s">
        <v>19319</v>
      </c>
      <c r="C1254" s="1" t="s">
        <v>19328</v>
      </c>
      <c r="D1254" s="1" t="s">
        <v>78</v>
      </c>
      <c r="E1254" s="1" t="s">
        <v>51</v>
      </c>
      <c r="F1254" s="1" t="s">
        <v>51</v>
      </c>
      <c r="G1254" s="1" t="s">
        <v>52</v>
      </c>
      <c r="H1254" s="1" t="s">
        <v>53</v>
      </c>
      <c r="I1254" s="1" t="s">
        <v>84</v>
      </c>
      <c r="J1254" s="1" t="s">
        <v>130</v>
      </c>
      <c r="K1254" s="1" t="s">
        <v>19329</v>
      </c>
      <c r="L1254" s="1"/>
      <c r="M1254" s="20">
        <f t="shared" si="19"/>
        <v>1</v>
      </c>
    </row>
    <row r="1255" spans="1:13" ht="20.100000000000001" customHeight="1" x14ac:dyDescent="0.15">
      <c r="A1255" s="1" t="s">
        <v>19318</v>
      </c>
      <c r="B1255" s="1" t="s">
        <v>19319</v>
      </c>
      <c r="C1255" s="1" t="s">
        <v>19330</v>
      </c>
      <c r="D1255" s="1" t="s">
        <v>78</v>
      </c>
      <c r="E1255" s="1" t="s">
        <v>51</v>
      </c>
      <c r="F1255" s="1" t="s">
        <v>51</v>
      </c>
      <c r="G1255" s="1" t="s">
        <v>52</v>
      </c>
      <c r="H1255" s="1" t="s">
        <v>53</v>
      </c>
      <c r="I1255" s="1" t="s">
        <v>84</v>
      </c>
      <c r="J1255" s="1" t="s">
        <v>130</v>
      </c>
      <c r="K1255" s="1" t="s">
        <v>19331</v>
      </c>
      <c r="L1255" s="1"/>
      <c r="M1255" s="20">
        <f t="shared" si="19"/>
        <v>1</v>
      </c>
    </row>
    <row r="1256" spans="1:13" ht="20.100000000000001" customHeight="1" x14ac:dyDescent="0.15">
      <c r="A1256" s="1" t="s">
        <v>19318</v>
      </c>
      <c r="B1256" s="1" t="s">
        <v>19319</v>
      </c>
      <c r="C1256" s="1" t="s">
        <v>19332</v>
      </c>
      <c r="D1256" s="1" t="s">
        <v>78</v>
      </c>
      <c r="E1256" s="1" t="s">
        <v>51</v>
      </c>
      <c r="F1256" s="1" t="s">
        <v>51</v>
      </c>
      <c r="G1256" s="1" t="s">
        <v>52</v>
      </c>
      <c r="H1256" s="1" t="s">
        <v>53</v>
      </c>
      <c r="I1256" s="1" t="s">
        <v>84</v>
      </c>
      <c r="J1256" s="1" t="s">
        <v>130</v>
      </c>
      <c r="K1256" s="1" t="s">
        <v>19333</v>
      </c>
      <c r="L1256" s="1"/>
      <c r="M1256" s="20">
        <f t="shared" si="19"/>
        <v>1</v>
      </c>
    </row>
    <row r="1257" spans="1:13" ht="20.100000000000001" customHeight="1" x14ac:dyDescent="0.15">
      <c r="A1257" s="1" t="s">
        <v>19318</v>
      </c>
      <c r="B1257" s="1" t="s">
        <v>19319</v>
      </c>
      <c r="C1257" s="1" t="s">
        <v>19334</v>
      </c>
      <c r="D1257" s="1" t="s">
        <v>78</v>
      </c>
      <c r="E1257" s="1" t="s">
        <v>51</v>
      </c>
      <c r="F1257" s="1" t="s">
        <v>51</v>
      </c>
      <c r="G1257" s="1" t="s">
        <v>52</v>
      </c>
      <c r="H1257" s="1" t="s">
        <v>53</v>
      </c>
      <c r="I1257" s="1" t="s">
        <v>84</v>
      </c>
      <c r="J1257" s="1" t="s">
        <v>130</v>
      </c>
      <c r="K1257" s="1" t="s">
        <v>19335</v>
      </c>
      <c r="L1257" s="1"/>
      <c r="M1257" s="20">
        <f t="shared" si="19"/>
        <v>1</v>
      </c>
    </row>
    <row r="1258" spans="1:13" ht="20.100000000000001" customHeight="1" x14ac:dyDescent="0.15">
      <c r="A1258" s="1" t="s">
        <v>19318</v>
      </c>
      <c r="B1258" s="1" t="s">
        <v>19319</v>
      </c>
      <c r="C1258" s="1" t="s">
        <v>19336</v>
      </c>
      <c r="D1258" s="1" t="s">
        <v>78</v>
      </c>
      <c r="E1258" s="1" t="s">
        <v>51</v>
      </c>
      <c r="F1258" s="1" t="s">
        <v>51</v>
      </c>
      <c r="G1258" s="1" t="s">
        <v>52</v>
      </c>
      <c r="H1258" s="1" t="s">
        <v>53</v>
      </c>
      <c r="I1258" s="1" t="s">
        <v>84</v>
      </c>
      <c r="J1258" s="1" t="s">
        <v>130</v>
      </c>
      <c r="K1258" s="1" t="s">
        <v>19337</v>
      </c>
      <c r="L1258" s="1"/>
      <c r="M1258" s="20">
        <f t="shared" si="19"/>
        <v>1</v>
      </c>
    </row>
    <row r="1259" spans="1:13" ht="20.100000000000001" customHeight="1" x14ac:dyDescent="0.15">
      <c r="A1259" s="1" t="s">
        <v>19318</v>
      </c>
      <c r="B1259" s="1" t="s">
        <v>19319</v>
      </c>
      <c r="C1259" s="1" t="s">
        <v>19338</v>
      </c>
      <c r="D1259" s="1" t="s">
        <v>78</v>
      </c>
      <c r="E1259" s="1" t="s">
        <v>51</v>
      </c>
      <c r="F1259" s="1" t="s">
        <v>51</v>
      </c>
      <c r="G1259" s="1" t="s">
        <v>52</v>
      </c>
      <c r="H1259" s="1" t="s">
        <v>53</v>
      </c>
      <c r="I1259" s="1" t="s">
        <v>84</v>
      </c>
      <c r="J1259" s="1" t="s">
        <v>130</v>
      </c>
      <c r="K1259" s="1" t="s">
        <v>19339</v>
      </c>
      <c r="L1259" s="1"/>
      <c r="M1259" s="20">
        <f t="shared" si="19"/>
        <v>1</v>
      </c>
    </row>
    <row r="1260" spans="1:13" ht="20.100000000000001" customHeight="1" x14ac:dyDescent="0.15">
      <c r="A1260" s="1" t="s">
        <v>19318</v>
      </c>
      <c r="B1260" s="1" t="s">
        <v>19319</v>
      </c>
      <c r="C1260" s="1" t="s">
        <v>19340</v>
      </c>
      <c r="D1260" s="1" t="s">
        <v>78</v>
      </c>
      <c r="E1260" s="1" t="s">
        <v>51</v>
      </c>
      <c r="F1260" s="1" t="s">
        <v>51</v>
      </c>
      <c r="G1260" s="1" t="s">
        <v>52</v>
      </c>
      <c r="H1260" s="1" t="s">
        <v>53</v>
      </c>
      <c r="I1260" s="1" t="s">
        <v>84</v>
      </c>
      <c r="J1260" s="1" t="s">
        <v>130</v>
      </c>
      <c r="K1260" s="1" t="s">
        <v>19341</v>
      </c>
      <c r="L1260" s="1"/>
      <c r="M1260" s="20">
        <f t="shared" si="19"/>
        <v>1</v>
      </c>
    </row>
    <row r="1261" spans="1:13" ht="20.100000000000001" customHeight="1" x14ac:dyDescent="0.15">
      <c r="A1261" s="1" t="s">
        <v>19318</v>
      </c>
      <c r="B1261" s="1" t="s">
        <v>19319</v>
      </c>
      <c r="C1261" s="1" t="s">
        <v>19342</v>
      </c>
      <c r="D1261" s="1" t="s">
        <v>78</v>
      </c>
      <c r="E1261" s="1" t="s">
        <v>51</v>
      </c>
      <c r="F1261" s="1" t="s">
        <v>51</v>
      </c>
      <c r="G1261" s="1" t="s">
        <v>52</v>
      </c>
      <c r="H1261" s="1" t="s">
        <v>53</v>
      </c>
      <c r="I1261" s="1" t="s">
        <v>84</v>
      </c>
      <c r="J1261" s="1" t="s">
        <v>130</v>
      </c>
      <c r="K1261" s="1" t="s">
        <v>19343</v>
      </c>
      <c r="L1261" s="1"/>
      <c r="M1261" s="20">
        <f t="shared" si="19"/>
        <v>1</v>
      </c>
    </row>
    <row r="1262" spans="1:13" ht="20.100000000000001" customHeight="1" x14ac:dyDescent="0.15">
      <c r="A1262" s="1" t="s">
        <v>19318</v>
      </c>
      <c r="B1262" s="1" t="s">
        <v>19319</v>
      </c>
      <c r="C1262" s="1" t="s">
        <v>19344</v>
      </c>
      <c r="D1262" s="1" t="s">
        <v>78</v>
      </c>
      <c r="E1262" s="1" t="s">
        <v>51</v>
      </c>
      <c r="F1262" s="1" t="s">
        <v>51</v>
      </c>
      <c r="G1262" s="1" t="s">
        <v>52</v>
      </c>
      <c r="H1262" s="1" t="s">
        <v>53</v>
      </c>
      <c r="I1262" s="1" t="s">
        <v>84</v>
      </c>
      <c r="J1262" s="1" t="s">
        <v>130</v>
      </c>
      <c r="K1262" s="1" t="s">
        <v>19345</v>
      </c>
      <c r="L1262" s="1"/>
      <c r="M1262" s="20">
        <f t="shared" si="19"/>
        <v>1</v>
      </c>
    </row>
    <row r="1263" spans="1:13" ht="20.100000000000001" customHeight="1" x14ac:dyDescent="0.15">
      <c r="A1263" s="1" t="s">
        <v>19318</v>
      </c>
      <c r="B1263" s="1" t="s">
        <v>19319</v>
      </c>
      <c r="C1263" s="1" t="s">
        <v>19346</v>
      </c>
      <c r="D1263" s="1" t="s">
        <v>78</v>
      </c>
      <c r="E1263" s="1" t="s">
        <v>51</v>
      </c>
      <c r="F1263" s="1" t="s">
        <v>51</v>
      </c>
      <c r="G1263" s="1" t="s">
        <v>52</v>
      </c>
      <c r="H1263" s="1" t="s">
        <v>53</v>
      </c>
      <c r="I1263" s="1" t="s">
        <v>84</v>
      </c>
      <c r="J1263" s="1" t="s">
        <v>130</v>
      </c>
      <c r="K1263" s="1" t="s">
        <v>19347</v>
      </c>
      <c r="L1263" s="1"/>
      <c r="M1263" s="20">
        <f t="shared" si="19"/>
        <v>1</v>
      </c>
    </row>
    <row r="1264" spans="1:13" ht="20.100000000000001" customHeight="1" x14ac:dyDescent="0.15">
      <c r="A1264" s="1" t="s">
        <v>19318</v>
      </c>
      <c r="B1264" s="1" t="s">
        <v>19319</v>
      </c>
      <c r="C1264" s="1" t="s">
        <v>19348</v>
      </c>
      <c r="D1264" s="1" t="s">
        <v>78</v>
      </c>
      <c r="E1264" s="1" t="s">
        <v>51</v>
      </c>
      <c r="F1264" s="1" t="s">
        <v>51</v>
      </c>
      <c r="G1264" s="1" t="s">
        <v>52</v>
      </c>
      <c r="H1264" s="1" t="s">
        <v>53</v>
      </c>
      <c r="I1264" s="1" t="s">
        <v>84</v>
      </c>
      <c r="J1264" s="1" t="s">
        <v>130</v>
      </c>
      <c r="K1264" s="1" t="s">
        <v>19349</v>
      </c>
      <c r="L1264" s="1"/>
      <c r="M1264" s="20">
        <f t="shared" si="19"/>
        <v>1</v>
      </c>
    </row>
    <row r="1265" spans="1:13" ht="20.100000000000001" customHeight="1" x14ac:dyDescent="0.15">
      <c r="A1265" s="1" t="s">
        <v>19318</v>
      </c>
      <c r="B1265" s="1" t="s">
        <v>19350</v>
      </c>
      <c r="C1265" s="1" t="s">
        <v>19351</v>
      </c>
      <c r="D1265" s="1" t="s">
        <v>78</v>
      </c>
      <c r="E1265" s="1" t="s">
        <v>51</v>
      </c>
      <c r="F1265" s="1" t="s">
        <v>51</v>
      </c>
      <c r="G1265" s="1" t="s">
        <v>52</v>
      </c>
      <c r="H1265" s="1" t="s">
        <v>53</v>
      </c>
      <c r="I1265" s="1" t="s">
        <v>84</v>
      </c>
      <c r="J1265" s="1" t="s">
        <v>130</v>
      </c>
      <c r="K1265" s="1" t="s">
        <v>19352</v>
      </c>
      <c r="L1265" s="1"/>
      <c r="M1265" s="20">
        <f t="shared" si="19"/>
        <v>1</v>
      </c>
    </row>
    <row r="1266" spans="1:13" ht="20.100000000000001" customHeight="1" x14ac:dyDescent="0.15">
      <c r="A1266" s="1" t="s">
        <v>19318</v>
      </c>
      <c r="B1266" s="1" t="s">
        <v>19350</v>
      </c>
      <c r="C1266" s="1" t="s">
        <v>19353</v>
      </c>
      <c r="D1266" s="1" t="s">
        <v>78</v>
      </c>
      <c r="E1266" s="1" t="s">
        <v>51</v>
      </c>
      <c r="F1266" s="1" t="s">
        <v>51</v>
      </c>
      <c r="G1266" s="1" t="s">
        <v>52</v>
      </c>
      <c r="H1266" s="1" t="s">
        <v>53</v>
      </c>
      <c r="I1266" s="1" t="s">
        <v>84</v>
      </c>
      <c r="J1266" s="1" t="s">
        <v>130</v>
      </c>
      <c r="K1266" s="1" t="s">
        <v>19354</v>
      </c>
      <c r="L1266" s="1"/>
      <c r="M1266" s="20">
        <f t="shared" si="19"/>
        <v>1</v>
      </c>
    </row>
    <row r="1267" spans="1:13" ht="20.100000000000001" customHeight="1" x14ac:dyDescent="0.15">
      <c r="A1267" s="1" t="s">
        <v>19318</v>
      </c>
      <c r="B1267" s="1" t="s">
        <v>19350</v>
      </c>
      <c r="C1267" s="1" t="s">
        <v>19355</v>
      </c>
      <c r="D1267" s="1" t="s">
        <v>78</v>
      </c>
      <c r="E1267" s="1" t="s">
        <v>51</v>
      </c>
      <c r="F1267" s="1" t="s">
        <v>51</v>
      </c>
      <c r="G1267" s="1" t="s">
        <v>52</v>
      </c>
      <c r="H1267" s="1" t="s">
        <v>53</v>
      </c>
      <c r="I1267" s="1" t="s">
        <v>84</v>
      </c>
      <c r="J1267" s="1" t="s">
        <v>130</v>
      </c>
      <c r="K1267" s="1" t="s">
        <v>19356</v>
      </c>
      <c r="L1267" s="1"/>
      <c r="M1267" s="20">
        <f t="shared" si="19"/>
        <v>1</v>
      </c>
    </row>
    <row r="1268" spans="1:13" ht="20.100000000000001" customHeight="1" x14ac:dyDescent="0.15">
      <c r="A1268" s="1" t="s">
        <v>19318</v>
      </c>
      <c r="B1268" s="1" t="s">
        <v>19350</v>
      </c>
      <c r="C1268" s="1" t="s">
        <v>19357</v>
      </c>
      <c r="D1268" s="1" t="s">
        <v>78</v>
      </c>
      <c r="E1268" s="1" t="s">
        <v>51</v>
      </c>
      <c r="F1268" s="1" t="s">
        <v>179</v>
      </c>
      <c r="G1268" s="1" t="s">
        <v>82</v>
      </c>
      <c r="H1268" s="1" t="s">
        <v>2038</v>
      </c>
      <c r="I1268" s="1" t="s">
        <v>84</v>
      </c>
      <c r="J1268" s="1" t="s">
        <v>6853</v>
      </c>
      <c r="K1268" s="1" t="s">
        <v>19358</v>
      </c>
      <c r="L1268" s="1"/>
      <c r="M1268" s="20">
        <f t="shared" si="19"/>
        <v>0</v>
      </c>
    </row>
    <row r="1269" spans="1:13" ht="20.100000000000001" customHeight="1" x14ac:dyDescent="0.15">
      <c r="A1269" s="1" t="s">
        <v>19318</v>
      </c>
      <c r="B1269" s="1" t="s">
        <v>19350</v>
      </c>
      <c r="C1269" s="1" t="s">
        <v>19359</v>
      </c>
      <c r="D1269" s="1" t="s">
        <v>78</v>
      </c>
      <c r="E1269" s="1" t="s">
        <v>51</v>
      </c>
      <c r="F1269" s="1" t="s">
        <v>51</v>
      </c>
      <c r="G1269" s="1" t="s">
        <v>52</v>
      </c>
      <c r="H1269" s="1" t="s">
        <v>53</v>
      </c>
      <c r="I1269" s="1" t="s">
        <v>84</v>
      </c>
      <c r="J1269" s="1" t="s">
        <v>130</v>
      </c>
      <c r="K1269" s="1" t="s">
        <v>19360</v>
      </c>
      <c r="L1269" s="1"/>
      <c r="M1269" s="20">
        <f t="shared" si="19"/>
        <v>1</v>
      </c>
    </row>
    <row r="1270" spans="1:13" ht="20.100000000000001" customHeight="1" x14ac:dyDescent="0.15">
      <c r="A1270" s="1" t="s">
        <v>19318</v>
      </c>
      <c r="B1270" s="1" t="s">
        <v>19361</v>
      </c>
      <c r="C1270" s="1" t="s">
        <v>19362</v>
      </c>
      <c r="D1270" s="1" t="s">
        <v>50</v>
      </c>
      <c r="E1270" s="1" t="s">
        <v>51</v>
      </c>
      <c r="F1270" s="1" t="s">
        <v>51</v>
      </c>
      <c r="G1270" s="1" t="s">
        <v>52</v>
      </c>
      <c r="H1270" s="1" t="s">
        <v>53</v>
      </c>
      <c r="I1270" s="1" t="s">
        <v>84</v>
      </c>
      <c r="J1270" s="1" t="s">
        <v>130</v>
      </c>
      <c r="K1270" s="1" t="s">
        <v>19363</v>
      </c>
      <c r="L1270" s="1"/>
      <c r="M1270" s="20">
        <f t="shared" si="19"/>
        <v>1</v>
      </c>
    </row>
    <row r="1271" spans="1:13" ht="20.100000000000001" customHeight="1" x14ac:dyDescent="0.15">
      <c r="A1271" s="1" t="s">
        <v>19318</v>
      </c>
      <c r="B1271" s="1" t="s">
        <v>19361</v>
      </c>
      <c r="C1271" s="1" t="s">
        <v>19364</v>
      </c>
      <c r="D1271" s="1" t="s">
        <v>50</v>
      </c>
      <c r="E1271" s="1" t="s">
        <v>51</v>
      </c>
      <c r="F1271" s="1" t="s">
        <v>51</v>
      </c>
      <c r="G1271" s="1" t="s">
        <v>52</v>
      </c>
      <c r="H1271" s="1" t="s">
        <v>53</v>
      </c>
      <c r="I1271" s="1" t="s">
        <v>84</v>
      </c>
      <c r="J1271" s="1" t="s">
        <v>130</v>
      </c>
      <c r="K1271" s="1" t="s">
        <v>19365</v>
      </c>
      <c r="L1271" s="1"/>
      <c r="M1271" s="20">
        <f t="shared" si="19"/>
        <v>1</v>
      </c>
    </row>
    <row r="1272" spans="1:13" ht="20.100000000000001" customHeight="1" x14ac:dyDescent="0.15">
      <c r="A1272" s="1" t="s">
        <v>19318</v>
      </c>
      <c r="B1272" s="1" t="s">
        <v>19361</v>
      </c>
      <c r="C1272" s="1" t="s">
        <v>19366</v>
      </c>
      <c r="D1272" s="1" t="s">
        <v>78</v>
      </c>
      <c r="E1272" s="1" t="s">
        <v>51</v>
      </c>
      <c r="F1272" s="1" t="s">
        <v>179</v>
      </c>
      <c r="G1272" s="1" t="s">
        <v>82</v>
      </c>
      <c r="H1272" s="1" t="s">
        <v>2038</v>
      </c>
      <c r="I1272" s="1" t="s">
        <v>84</v>
      </c>
      <c r="J1272" s="1" t="s">
        <v>6853</v>
      </c>
      <c r="K1272" s="1" t="s">
        <v>19367</v>
      </c>
      <c r="L1272" s="1"/>
      <c r="M1272" s="20">
        <f t="shared" si="19"/>
        <v>0</v>
      </c>
    </row>
    <row r="1273" spans="1:13" ht="20.100000000000001" customHeight="1" x14ac:dyDescent="0.15">
      <c r="A1273" s="1" t="s">
        <v>19318</v>
      </c>
      <c r="B1273" s="1" t="s">
        <v>19361</v>
      </c>
      <c r="C1273" s="1" t="s">
        <v>19368</v>
      </c>
      <c r="D1273" s="1" t="s">
        <v>78</v>
      </c>
      <c r="E1273" s="1" t="s">
        <v>51</v>
      </c>
      <c r="F1273" s="1" t="s">
        <v>51</v>
      </c>
      <c r="G1273" s="1" t="s">
        <v>52</v>
      </c>
      <c r="H1273" s="1" t="s">
        <v>53</v>
      </c>
      <c r="I1273" s="1" t="s">
        <v>84</v>
      </c>
      <c r="J1273" s="1" t="s">
        <v>130</v>
      </c>
      <c r="K1273" s="1" t="s">
        <v>19369</v>
      </c>
      <c r="L1273" s="1"/>
      <c r="M1273" s="20">
        <f t="shared" si="19"/>
        <v>1</v>
      </c>
    </row>
    <row r="1274" spans="1:13" ht="20.100000000000001" customHeight="1" x14ac:dyDescent="0.15">
      <c r="A1274" s="1" t="s">
        <v>19318</v>
      </c>
      <c r="B1274" s="1" t="s">
        <v>19361</v>
      </c>
      <c r="C1274" s="1" t="s">
        <v>19370</v>
      </c>
      <c r="D1274" s="1" t="s">
        <v>78</v>
      </c>
      <c r="E1274" s="1" t="s">
        <v>51</v>
      </c>
      <c r="F1274" s="1" t="s">
        <v>51</v>
      </c>
      <c r="G1274" s="1" t="s">
        <v>52</v>
      </c>
      <c r="H1274" s="1" t="s">
        <v>53</v>
      </c>
      <c r="I1274" s="1" t="s">
        <v>84</v>
      </c>
      <c r="J1274" s="1" t="s">
        <v>130</v>
      </c>
      <c r="K1274" s="1" t="s">
        <v>19371</v>
      </c>
      <c r="L1274" s="1"/>
      <c r="M1274" s="20">
        <f t="shared" si="19"/>
        <v>1</v>
      </c>
    </row>
    <row r="1275" spans="1:13" ht="20.100000000000001" customHeight="1" x14ac:dyDescent="0.15">
      <c r="A1275" s="1" t="s">
        <v>19318</v>
      </c>
      <c r="B1275" s="1" t="s">
        <v>19372</v>
      </c>
      <c r="C1275" s="1" t="s">
        <v>19373</v>
      </c>
      <c r="D1275" s="1" t="s">
        <v>78</v>
      </c>
      <c r="E1275" s="1" t="s">
        <v>51</v>
      </c>
      <c r="F1275" s="1" t="s">
        <v>51</v>
      </c>
      <c r="G1275" s="1" t="s">
        <v>52</v>
      </c>
      <c r="H1275" s="1" t="s">
        <v>53</v>
      </c>
      <c r="I1275" s="1" t="s">
        <v>84</v>
      </c>
      <c r="J1275" s="1" t="s">
        <v>130</v>
      </c>
      <c r="K1275" s="1" t="s">
        <v>19374</v>
      </c>
      <c r="L1275" s="1"/>
      <c r="M1275" s="20">
        <f t="shared" si="19"/>
        <v>1</v>
      </c>
    </row>
    <row r="1276" spans="1:13" ht="20.100000000000001" customHeight="1" x14ac:dyDescent="0.15">
      <c r="A1276" s="1" t="s">
        <v>19318</v>
      </c>
      <c r="B1276" s="1" t="s">
        <v>19372</v>
      </c>
      <c r="C1276" s="1" t="s">
        <v>19375</v>
      </c>
      <c r="D1276" s="1" t="s">
        <v>78</v>
      </c>
      <c r="E1276" s="1" t="s">
        <v>51</v>
      </c>
      <c r="F1276" s="1" t="s">
        <v>51</v>
      </c>
      <c r="G1276" s="1" t="s">
        <v>52</v>
      </c>
      <c r="H1276" s="1" t="s">
        <v>53</v>
      </c>
      <c r="I1276" s="1" t="s">
        <v>84</v>
      </c>
      <c r="J1276" s="1" t="s">
        <v>130</v>
      </c>
      <c r="K1276" s="1" t="s">
        <v>19376</v>
      </c>
      <c r="L1276" s="1"/>
      <c r="M1276" s="20">
        <f t="shared" si="19"/>
        <v>1</v>
      </c>
    </row>
    <row r="1277" spans="1:13" ht="20.100000000000001" customHeight="1" x14ac:dyDescent="0.15">
      <c r="A1277" s="1" t="s">
        <v>19318</v>
      </c>
      <c r="B1277" s="1" t="s">
        <v>19372</v>
      </c>
      <c r="C1277" s="1" t="s">
        <v>19377</v>
      </c>
      <c r="D1277" s="1" t="s">
        <v>78</v>
      </c>
      <c r="E1277" s="1" t="s">
        <v>51</v>
      </c>
      <c r="F1277" s="1" t="s">
        <v>51</v>
      </c>
      <c r="G1277" s="1" t="s">
        <v>52</v>
      </c>
      <c r="H1277" s="1" t="s">
        <v>53</v>
      </c>
      <c r="I1277" s="1" t="s">
        <v>84</v>
      </c>
      <c r="J1277" s="1" t="s">
        <v>130</v>
      </c>
      <c r="K1277" s="1" t="s">
        <v>19378</v>
      </c>
      <c r="L1277" s="1"/>
      <c r="M1277" s="20">
        <f t="shared" si="19"/>
        <v>1</v>
      </c>
    </row>
    <row r="1278" spans="1:13" ht="20.100000000000001" customHeight="1" x14ac:dyDescent="0.15">
      <c r="A1278" s="1" t="s">
        <v>19318</v>
      </c>
      <c r="B1278" s="1" t="s">
        <v>19372</v>
      </c>
      <c r="C1278" s="1" t="s">
        <v>19379</v>
      </c>
      <c r="D1278" s="1" t="s">
        <v>78</v>
      </c>
      <c r="E1278" s="1" t="s">
        <v>51</v>
      </c>
      <c r="F1278" s="1" t="s">
        <v>51</v>
      </c>
      <c r="G1278" s="1" t="s">
        <v>52</v>
      </c>
      <c r="H1278" s="1" t="s">
        <v>53</v>
      </c>
      <c r="I1278" s="1" t="s">
        <v>84</v>
      </c>
      <c r="J1278" s="1" t="s">
        <v>130</v>
      </c>
      <c r="K1278" s="1" t="s">
        <v>19380</v>
      </c>
      <c r="L1278" s="1"/>
      <c r="M1278" s="20">
        <f t="shared" si="19"/>
        <v>1</v>
      </c>
    </row>
    <row r="1279" spans="1:13" ht="20.100000000000001" customHeight="1" x14ac:dyDescent="0.15">
      <c r="A1279" s="1" t="s">
        <v>19318</v>
      </c>
      <c r="B1279" s="1" t="s">
        <v>19372</v>
      </c>
      <c r="C1279" s="1" t="s">
        <v>19381</v>
      </c>
      <c r="D1279" s="1" t="s">
        <v>78</v>
      </c>
      <c r="E1279" s="1" t="s">
        <v>51</v>
      </c>
      <c r="F1279" s="1" t="s">
        <v>51</v>
      </c>
      <c r="G1279" s="1" t="s">
        <v>52</v>
      </c>
      <c r="H1279" s="1" t="s">
        <v>53</v>
      </c>
      <c r="I1279" s="1" t="s">
        <v>84</v>
      </c>
      <c r="J1279" s="1" t="s">
        <v>130</v>
      </c>
      <c r="K1279" s="1" t="s">
        <v>19382</v>
      </c>
      <c r="L1279" s="1"/>
      <c r="M1279" s="20">
        <f t="shared" si="19"/>
        <v>1</v>
      </c>
    </row>
    <row r="1280" spans="1:13" ht="20.100000000000001" customHeight="1" x14ac:dyDescent="0.15">
      <c r="A1280" s="1" t="s">
        <v>19318</v>
      </c>
      <c r="B1280" s="1" t="s">
        <v>19372</v>
      </c>
      <c r="C1280" s="1" t="s">
        <v>19383</v>
      </c>
      <c r="D1280" s="1" t="s">
        <v>78</v>
      </c>
      <c r="E1280" s="1" t="s">
        <v>51</v>
      </c>
      <c r="F1280" s="1" t="s">
        <v>51</v>
      </c>
      <c r="G1280" s="1" t="s">
        <v>52</v>
      </c>
      <c r="H1280" s="1" t="s">
        <v>53</v>
      </c>
      <c r="I1280" s="1" t="s">
        <v>84</v>
      </c>
      <c r="J1280" s="1" t="s">
        <v>130</v>
      </c>
      <c r="K1280" s="1" t="s">
        <v>19384</v>
      </c>
      <c r="L1280" s="1"/>
      <c r="M1280" s="20">
        <f t="shared" si="19"/>
        <v>1</v>
      </c>
    </row>
    <row r="1281" spans="1:13" ht="20.100000000000001" customHeight="1" x14ac:dyDescent="0.15">
      <c r="A1281" s="1" t="s">
        <v>19318</v>
      </c>
      <c r="B1281" s="1" t="s">
        <v>19385</v>
      </c>
      <c r="C1281" s="1" t="s">
        <v>19386</v>
      </c>
      <c r="D1281" s="1" t="s">
        <v>78</v>
      </c>
      <c r="E1281" s="1" t="s">
        <v>51</v>
      </c>
      <c r="F1281" s="1" t="s">
        <v>51</v>
      </c>
      <c r="G1281" s="1" t="s">
        <v>52</v>
      </c>
      <c r="H1281" s="1" t="s">
        <v>53</v>
      </c>
      <c r="I1281" s="1" t="s">
        <v>54</v>
      </c>
      <c r="J1281" s="1" t="s">
        <v>55</v>
      </c>
      <c r="K1281" s="1" t="s">
        <v>19387</v>
      </c>
      <c r="L1281" s="1"/>
      <c r="M1281" s="20">
        <f t="shared" si="19"/>
        <v>1</v>
      </c>
    </row>
    <row r="1282" spans="1:13" ht="20.100000000000001" customHeight="1" x14ac:dyDescent="0.15">
      <c r="A1282" s="1" t="s">
        <v>19318</v>
      </c>
      <c r="B1282" s="1" t="s">
        <v>19385</v>
      </c>
      <c r="C1282" s="1" t="s">
        <v>19388</v>
      </c>
      <c r="D1282" s="1" t="s">
        <v>78</v>
      </c>
      <c r="E1282" s="1" t="s">
        <v>51</v>
      </c>
      <c r="F1282" s="1" t="s">
        <v>81</v>
      </c>
      <c r="G1282" s="1" t="s">
        <v>82</v>
      </c>
      <c r="H1282" s="1" t="s">
        <v>2038</v>
      </c>
      <c r="I1282" s="1" t="s">
        <v>84</v>
      </c>
      <c r="J1282" s="1" t="s">
        <v>6853</v>
      </c>
      <c r="K1282" s="1" t="s">
        <v>19389</v>
      </c>
      <c r="L1282" s="1"/>
      <c r="M1282" s="20">
        <f t="shared" si="19"/>
        <v>0</v>
      </c>
    </row>
    <row r="1283" spans="1:13" ht="20.100000000000001" customHeight="1" x14ac:dyDescent="0.15">
      <c r="A1283" s="1" t="s">
        <v>19318</v>
      </c>
      <c r="B1283" s="1" t="s">
        <v>5810</v>
      </c>
      <c r="C1283" s="1" t="s">
        <v>19390</v>
      </c>
      <c r="D1283" s="1" t="s">
        <v>50</v>
      </c>
      <c r="E1283" s="1" t="s">
        <v>51</v>
      </c>
      <c r="F1283" s="1" t="s">
        <v>51</v>
      </c>
      <c r="G1283" s="1" t="s">
        <v>52</v>
      </c>
      <c r="H1283" s="1" t="s">
        <v>53</v>
      </c>
      <c r="I1283" s="1" t="s">
        <v>84</v>
      </c>
      <c r="J1283" s="1" t="s">
        <v>130</v>
      </c>
      <c r="K1283" s="1" t="s">
        <v>19391</v>
      </c>
      <c r="L1283" s="1"/>
      <c r="M1283" s="20">
        <f t="shared" si="19"/>
        <v>1</v>
      </c>
    </row>
    <row r="1284" spans="1:13" ht="20.100000000000001" customHeight="1" x14ac:dyDescent="0.15">
      <c r="A1284" s="1" t="s">
        <v>19318</v>
      </c>
      <c r="B1284" s="1" t="s">
        <v>5810</v>
      </c>
      <c r="C1284" s="1" t="s">
        <v>19392</v>
      </c>
      <c r="D1284" s="1" t="s">
        <v>78</v>
      </c>
      <c r="E1284" s="1" t="s">
        <v>51</v>
      </c>
      <c r="F1284" s="1" t="s">
        <v>51</v>
      </c>
      <c r="G1284" s="1" t="s">
        <v>52</v>
      </c>
      <c r="H1284" s="1" t="s">
        <v>53</v>
      </c>
      <c r="I1284" s="1" t="s">
        <v>84</v>
      </c>
      <c r="J1284" s="1" t="s">
        <v>130</v>
      </c>
      <c r="K1284" s="1" t="s">
        <v>19393</v>
      </c>
      <c r="L1284" s="1"/>
      <c r="M1284" s="20">
        <f t="shared" si="19"/>
        <v>1</v>
      </c>
    </row>
    <row r="1285" spans="1:13" ht="20.100000000000001" customHeight="1" x14ac:dyDescent="0.15">
      <c r="A1285" s="1" t="s">
        <v>19318</v>
      </c>
      <c r="B1285" s="1" t="s">
        <v>5810</v>
      </c>
      <c r="C1285" s="1" t="s">
        <v>19394</v>
      </c>
      <c r="D1285" s="1" t="s">
        <v>78</v>
      </c>
      <c r="E1285" s="1" t="s">
        <v>51</v>
      </c>
      <c r="F1285" s="1" t="s">
        <v>51</v>
      </c>
      <c r="G1285" s="1" t="s">
        <v>52</v>
      </c>
      <c r="H1285" s="1" t="s">
        <v>53</v>
      </c>
      <c r="I1285" s="1" t="s">
        <v>84</v>
      </c>
      <c r="J1285" s="1" t="s">
        <v>130</v>
      </c>
      <c r="K1285" s="1" t="s">
        <v>19395</v>
      </c>
      <c r="L1285" s="1"/>
      <c r="M1285" s="20">
        <f t="shared" si="19"/>
        <v>1</v>
      </c>
    </row>
    <row r="1286" spans="1:13" ht="20.100000000000001" customHeight="1" x14ac:dyDescent="0.15">
      <c r="A1286" s="1" t="s">
        <v>19318</v>
      </c>
      <c r="B1286" s="1" t="s">
        <v>5810</v>
      </c>
      <c r="C1286" s="1" t="s">
        <v>19396</v>
      </c>
      <c r="D1286" s="1" t="s">
        <v>78</v>
      </c>
      <c r="E1286" s="1" t="s">
        <v>51</v>
      </c>
      <c r="F1286" s="1" t="s">
        <v>51</v>
      </c>
      <c r="G1286" s="1" t="s">
        <v>52</v>
      </c>
      <c r="H1286" s="1" t="s">
        <v>53</v>
      </c>
      <c r="I1286" s="1" t="s">
        <v>84</v>
      </c>
      <c r="J1286" s="1" t="s">
        <v>130</v>
      </c>
      <c r="K1286" s="1" t="s">
        <v>19397</v>
      </c>
      <c r="L1286" s="1"/>
      <c r="M1286" s="20">
        <f t="shared" si="19"/>
        <v>1</v>
      </c>
    </row>
    <row r="1287" spans="1:13" ht="20.100000000000001" customHeight="1" x14ac:dyDescent="0.15">
      <c r="A1287" s="1" t="s">
        <v>19318</v>
      </c>
      <c r="B1287" s="1" t="s">
        <v>5810</v>
      </c>
      <c r="C1287" s="1" t="s">
        <v>19398</v>
      </c>
      <c r="D1287" s="1" t="s">
        <v>78</v>
      </c>
      <c r="E1287" s="1" t="s">
        <v>51</v>
      </c>
      <c r="F1287" s="1" t="s">
        <v>51</v>
      </c>
      <c r="G1287" s="1" t="s">
        <v>52</v>
      </c>
      <c r="H1287" s="1" t="s">
        <v>53</v>
      </c>
      <c r="I1287" s="1" t="s">
        <v>84</v>
      </c>
      <c r="J1287" s="1" t="s">
        <v>130</v>
      </c>
      <c r="K1287" s="1" t="s">
        <v>19399</v>
      </c>
      <c r="L1287" s="1"/>
      <c r="M1287" s="20">
        <f t="shared" si="19"/>
        <v>1</v>
      </c>
    </row>
    <row r="1288" spans="1:13" ht="20.100000000000001" customHeight="1" x14ac:dyDescent="0.15">
      <c r="A1288" s="1" t="s">
        <v>19318</v>
      </c>
      <c r="B1288" s="1" t="s">
        <v>5810</v>
      </c>
      <c r="C1288" s="1" t="s">
        <v>19400</v>
      </c>
      <c r="D1288" s="1" t="s">
        <v>78</v>
      </c>
      <c r="E1288" s="1" t="s">
        <v>51</v>
      </c>
      <c r="F1288" s="1" t="s">
        <v>51</v>
      </c>
      <c r="G1288" s="1" t="s">
        <v>52</v>
      </c>
      <c r="H1288" s="1" t="s">
        <v>53</v>
      </c>
      <c r="I1288" s="1" t="s">
        <v>84</v>
      </c>
      <c r="J1288" s="1" t="s">
        <v>130</v>
      </c>
      <c r="K1288" s="1" t="s">
        <v>19401</v>
      </c>
      <c r="L1288" s="1"/>
      <c r="M1288" s="20">
        <f t="shared" ref="M1288:M1349" si="20">IF(F1288="○",1,0)</f>
        <v>1</v>
      </c>
    </row>
    <row r="1289" spans="1:13" ht="20.100000000000001" customHeight="1" x14ac:dyDescent="0.15">
      <c r="A1289" s="1" t="s">
        <v>19318</v>
      </c>
      <c r="B1289" s="1" t="s">
        <v>5810</v>
      </c>
      <c r="C1289" s="1" t="s">
        <v>19402</v>
      </c>
      <c r="D1289" s="1" t="s">
        <v>78</v>
      </c>
      <c r="E1289" s="1" t="s">
        <v>51</v>
      </c>
      <c r="F1289" s="1" t="s">
        <v>51</v>
      </c>
      <c r="G1289" s="1" t="s">
        <v>52</v>
      </c>
      <c r="H1289" s="1" t="s">
        <v>53</v>
      </c>
      <c r="I1289" s="1" t="s">
        <v>84</v>
      </c>
      <c r="J1289" s="1" t="s">
        <v>130</v>
      </c>
      <c r="K1289" s="1" t="s">
        <v>19403</v>
      </c>
      <c r="L1289" s="1"/>
      <c r="M1289" s="20">
        <f t="shared" si="20"/>
        <v>1</v>
      </c>
    </row>
    <row r="1290" spans="1:13" ht="20.100000000000001" customHeight="1" x14ac:dyDescent="0.15">
      <c r="A1290" s="1" t="s">
        <v>19318</v>
      </c>
      <c r="B1290" s="1" t="s">
        <v>5810</v>
      </c>
      <c r="C1290" s="1" t="s">
        <v>19404</v>
      </c>
      <c r="D1290" s="1" t="s">
        <v>78</v>
      </c>
      <c r="E1290" s="1" t="s">
        <v>51</v>
      </c>
      <c r="F1290" s="1" t="s">
        <v>179</v>
      </c>
      <c r="G1290" s="1" t="s">
        <v>82</v>
      </c>
      <c r="H1290" s="1" t="s">
        <v>180</v>
      </c>
      <c r="I1290" s="1" t="s">
        <v>84</v>
      </c>
      <c r="J1290" s="1" t="s">
        <v>7191</v>
      </c>
      <c r="K1290" s="1" t="s">
        <v>19405</v>
      </c>
      <c r="L1290" s="1"/>
      <c r="M1290" s="20">
        <f t="shared" si="20"/>
        <v>0</v>
      </c>
    </row>
    <row r="1291" spans="1:13" ht="20.100000000000001" customHeight="1" x14ac:dyDescent="0.15">
      <c r="A1291" s="1" t="s">
        <v>19318</v>
      </c>
      <c r="B1291" s="1" t="s">
        <v>5810</v>
      </c>
      <c r="C1291" s="1" t="s">
        <v>19406</v>
      </c>
      <c r="D1291" s="1" t="s">
        <v>78</v>
      </c>
      <c r="E1291" s="1" t="s">
        <v>51</v>
      </c>
      <c r="F1291" s="1" t="s">
        <v>51</v>
      </c>
      <c r="G1291" s="1" t="s">
        <v>52</v>
      </c>
      <c r="H1291" s="1" t="s">
        <v>53</v>
      </c>
      <c r="I1291" s="1" t="s">
        <v>84</v>
      </c>
      <c r="J1291" s="1" t="s">
        <v>130</v>
      </c>
      <c r="K1291" s="1" t="s">
        <v>19407</v>
      </c>
      <c r="L1291" s="1"/>
      <c r="M1291" s="20">
        <f t="shared" si="20"/>
        <v>1</v>
      </c>
    </row>
    <row r="1292" spans="1:13" ht="20.100000000000001" customHeight="1" x14ac:dyDescent="0.15">
      <c r="A1292" s="1" t="s">
        <v>19318</v>
      </c>
      <c r="B1292" s="1" t="s">
        <v>5810</v>
      </c>
      <c r="C1292" s="1" t="s">
        <v>19408</v>
      </c>
      <c r="D1292" s="1" t="s">
        <v>78</v>
      </c>
      <c r="E1292" s="1" t="s">
        <v>51</v>
      </c>
      <c r="F1292" s="1" t="s">
        <v>81</v>
      </c>
      <c r="G1292" s="1" t="s">
        <v>82</v>
      </c>
      <c r="H1292" s="1" t="s">
        <v>180</v>
      </c>
      <c r="I1292" s="1" t="s">
        <v>84</v>
      </c>
      <c r="J1292" s="1" t="s">
        <v>7191</v>
      </c>
      <c r="K1292" s="1" t="s">
        <v>19409</v>
      </c>
      <c r="L1292" s="1"/>
      <c r="M1292" s="20">
        <f t="shared" si="20"/>
        <v>0</v>
      </c>
    </row>
    <row r="1293" spans="1:13" ht="20.100000000000001" customHeight="1" x14ac:dyDescent="0.15">
      <c r="A1293" s="1" t="s">
        <v>19318</v>
      </c>
      <c r="B1293" s="1" t="s">
        <v>5810</v>
      </c>
      <c r="C1293" s="1" t="s">
        <v>19410</v>
      </c>
      <c r="D1293" s="1" t="s">
        <v>78</v>
      </c>
      <c r="E1293" s="1" t="s">
        <v>51</v>
      </c>
      <c r="F1293" s="1" t="s">
        <v>81</v>
      </c>
      <c r="G1293" s="1" t="s">
        <v>82</v>
      </c>
      <c r="H1293" s="1" t="s">
        <v>180</v>
      </c>
      <c r="I1293" s="1" t="s">
        <v>84</v>
      </c>
      <c r="J1293" s="1" t="s">
        <v>7191</v>
      </c>
      <c r="K1293" s="1" t="s">
        <v>19411</v>
      </c>
      <c r="L1293" s="1"/>
      <c r="M1293" s="20">
        <f t="shared" si="20"/>
        <v>0</v>
      </c>
    </row>
    <row r="1294" spans="1:13" ht="20.100000000000001" customHeight="1" x14ac:dyDescent="0.15">
      <c r="A1294" s="1" t="s">
        <v>19318</v>
      </c>
      <c r="B1294" s="1" t="s">
        <v>5810</v>
      </c>
      <c r="C1294" s="1" t="s">
        <v>19412</v>
      </c>
      <c r="D1294" s="1" t="s">
        <v>78</v>
      </c>
      <c r="E1294" s="1" t="s">
        <v>51</v>
      </c>
      <c r="F1294" s="1" t="s">
        <v>51</v>
      </c>
      <c r="G1294" s="1" t="s">
        <v>52</v>
      </c>
      <c r="H1294" s="1" t="s">
        <v>53</v>
      </c>
      <c r="I1294" s="1" t="s">
        <v>84</v>
      </c>
      <c r="J1294" s="1" t="s">
        <v>130</v>
      </c>
      <c r="K1294" s="1" t="s">
        <v>19413</v>
      </c>
      <c r="L1294" s="1"/>
      <c r="M1294" s="20">
        <f t="shared" si="20"/>
        <v>1</v>
      </c>
    </row>
    <row r="1295" spans="1:13" ht="20.100000000000001" customHeight="1" x14ac:dyDescent="0.15">
      <c r="A1295" s="1" t="s">
        <v>19318</v>
      </c>
      <c r="B1295" s="1" t="s">
        <v>19414</v>
      </c>
      <c r="C1295" s="1" t="s">
        <v>19415</v>
      </c>
      <c r="D1295" s="1" t="s">
        <v>50</v>
      </c>
      <c r="E1295" s="1" t="s">
        <v>51</v>
      </c>
      <c r="F1295" s="1" t="s">
        <v>51</v>
      </c>
      <c r="G1295" s="1" t="s">
        <v>52</v>
      </c>
      <c r="H1295" s="1" t="s">
        <v>53</v>
      </c>
      <c r="I1295" s="1" t="s">
        <v>84</v>
      </c>
      <c r="J1295" s="1" t="s">
        <v>130</v>
      </c>
      <c r="K1295" s="1" t="s">
        <v>19416</v>
      </c>
      <c r="L1295" s="1"/>
      <c r="M1295" s="20">
        <f t="shared" si="20"/>
        <v>1</v>
      </c>
    </row>
    <row r="1296" spans="1:13" ht="20.100000000000001" customHeight="1" x14ac:dyDescent="0.15">
      <c r="A1296" s="1" t="s">
        <v>19318</v>
      </c>
      <c r="B1296" s="1" t="s">
        <v>19414</v>
      </c>
      <c r="C1296" s="1" t="s">
        <v>19417</v>
      </c>
      <c r="D1296" s="1" t="s">
        <v>50</v>
      </c>
      <c r="E1296" s="1" t="s">
        <v>51</v>
      </c>
      <c r="F1296" s="1" t="s">
        <v>51</v>
      </c>
      <c r="G1296" s="1" t="s">
        <v>52</v>
      </c>
      <c r="H1296" s="1" t="s">
        <v>53</v>
      </c>
      <c r="I1296" s="1" t="s">
        <v>84</v>
      </c>
      <c r="J1296" s="1" t="s">
        <v>130</v>
      </c>
      <c r="K1296" s="1" t="s">
        <v>19418</v>
      </c>
      <c r="L1296" s="1"/>
      <c r="M1296" s="20">
        <f t="shared" si="20"/>
        <v>1</v>
      </c>
    </row>
    <row r="1297" spans="1:13" ht="20.100000000000001" customHeight="1" x14ac:dyDescent="0.15">
      <c r="A1297" s="1" t="s">
        <v>19318</v>
      </c>
      <c r="B1297" s="1" t="s">
        <v>19414</v>
      </c>
      <c r="C1297" s="1" t="s">
        <v>19419</v>
      </c>
      <c r="D1297" s="1" t="s">
        <v>50</v>
      </c>
      <c r="E1297" s="1" t="s">
        <v>51</v>
      </c>
      <c r="F1297" s="1" t="s">
        <v>51</v>
      </c>
      <c r="G1297" s="1" t="s">
        <v>52</v>
      </c>
      <c r="H1297" s="1" t="s">
        <v>53</v>
      </c>
      <c r="I1297" s="1" t="s">
        <v>84</v>
      </c>
      <c r="J1297" s="1" t="s">
        <v>130</v>
      </c>
      <c r="K1297" s="1" t="s">
        <v>19420</v>
      </c>
      <c r="L1297" s="1"/>
      <c r="M1297" s="20">
        <f t="shared" si="20"/>
        <v>1</v>
      </c>
    </row>
    <row r="1298" spans="1:13" ht="20.100000000000001" customHeight="1" x14ac:dyDescent="0.15">
      <c r="A1298" s="1" t="s">
        <v>19318</v>
      </c>
      <c r="B1298" s="1" t="s">
        <v>19414</v>
      </c>
      <c r="C1298" s="1" t="s">
        <v>19421</v>
      </c>
      <c r="D1298" s="1" t="s">
        <v>78</v>
      </c>
      <c r="E1298" s="1" t="s">
        <v>51</v>
      </c>
      <c r="F1298" s="1" t="s">
        <v>51</v>
      </c>
      <c r="G1298" s="1" t="s">
        <v>52</v>
      </c>
      <c r="H1298" s="1" t="s">
        <v>53</v>
      </c>
      <c r="I1298" s="1" t="s">
        <v>84</v>
      </c>
      <c r="J1298" s="1" t="s">
        <v>130</v>
      </c>
      <c r="K1298" s="1" t="s">
        <v>19422</v>
      </c>
      <c r="L1298" s="1"/>
      <c r="M1298" s="20">
        <f t="shared" si="20"/>
        <v>1</v>
      </c>
    </row>
    <row r="1299" spans="1:13" ht="20.100000000000001" customHeight="1" x14ac:dyDescent="0.15">
      <c r="A1299" s="1" t="s">
        <v>19318</v>
      </c>
      <c r="B1299" s="1" t="s">
        <v>19414</v>
      </c>
      <c r="C1299" s="1" t="s">
        <v>19423</v>
      </c>
      <c r="D1299" s="1" t="s">
        <v>78</v>
      </c>
      <c r="E1299" s="1" t="s">
        <v>51</v>
      </c>
      <c r="F1299" s="1" t="s">
        <v>51</v>
      </c>
      <c r="G1299" s="1" t="s">
        <v>52</v>
      </c>
      <c r="H1299" s="1" t="s">
        <v>53</v>
      </c>
      <c r="I1299" s="1" t="s">
        <v>84</v>
      </c>
      <c r="J1299" s="1" t="s">
        <v>130</v>
      </c>
      <c r="K1299" s="1" t="s">
        <v>19424</v>
      </c>
      <c r="L1299" s="1"/>
      <c r="M1299" s="20">
        <f t="shared" si="20"/>
        <v>1</v>
      </c>
    </row>
    <row r="1300" spans="1:13" ht="20.100000000000001" customHeight="1" x14ac:dyDescent="0.15">
      <c r="A1300" s="1" t="s">
        <v>19318</v>
      </c>
      <c r="B1300" s="1" t="s">
        <v>19414</v>
      </c>
      <c r="C1300" s="1" t="s">
        <v>19425</v>
      </c>
      <c r="D1300" s="1" t="s">
        <v>78</v>
      </c>
      <c r="E1300" s="1" t="s">
        <v>51</v>
      </c>
      <c r="F1300" s="1" t="s">
        <v>51</v>
      </c>
      <c r="G1300" s="1" t="s">
        <v>52</v>
      </c>
      <c r="H1300" s="1" t="s">
        <v>53</v>
      </c>
      <c r="I1300" s="1" t="s">
        <v>84</v>
      </c>
      <c r="J1300" s="1" t="s">
        <v>130</v>
      </c>
      <c r="K1300" s="1" t="s">
        <v>19426</v>
      </c>
      <c r="L1300" s="1"/>
      <c r="M1300" s="20">
        <f t="shared" si="20"/>
        <v>1</v>
      </c>
    </row>
    <row r="1301" spans="1:13" ht="20.100000000000001" customHeight="1" x14ac:dyDescent="0.15">
      <c r="A1301" s="1" t="s">
        <v>19318</v>
      </c>
      <c r="B1301" s="1" t="s">
        <v>19414</v>
      </c>
      <c r="C1301" s="1" t="s">
        <v>19427</v>
      </c>
      <c r="D1301" s="1" t="s">
        <v>78</v>
      </c>
      <c r="E1301" s="1" t="s">
        <v>51</v>
      </c>
      <c r="F1301" s="1" t="s">
        <v>51</v>
      </c>
      <c r="G1301" s="1" t="s">
        <v>52</v>
      </c>
      <c r="H1301" s="1" t="s">
        <v>53</v>
      </c>
      <c r="I1301" s="1" t="s">
        <v>84</v>
      </c>
      <c r="J1301" s="1" t="s">
        <v>130</v>
      </c>
      <c r="K1301" s="1" t="s">
        <v>19428</v>
      </c>
      <c r="L1301" s="1"/>
      <c r="M1301" s="20">
        <f t="shared" si="20"/>
        <v>1</v>
      </c>
    </row>
    <row r="1302" spans="1:13" ht="20.100000000000001" customHeight="1" x14ac:dyDescent="0.15">
      <c r="A1302" s="1" t="s">
        <v>19318</v>
      </c>
      <c r="B1302" s="1" t="s">
        <v>19414</v>
      </c>
      <c r="C1302" s="1" t="s">
        <v>19429</v>
      </c>
      <c r="D1302" s="1" t="s">
        <v>78</v>
      </c>
      <c r="E1302" s="1" t="s">
        <v>51</v>
      </c>
      <c r="F1302" s="1" t="s">
        <v>51</v>
      </c>
      <c r="G1302" s="1" t="s">
        <v>52</v>
      </c>
      <c r="H1302" s="1" t="s">
        <v>53</v>
      </c>
      <c r="I1302" s="1" t="s">
        <v>84</v>
      </c>
      <c r="J1302" s="1" t="s">
        <v>130</v>
      </c>
      <c r="K1302" s="1" t="s">
        <v>19430</v>
      </c>
      <c r="L1302" s="1"/>
      <c r="M1302" s="20">
        <f t="shared" si="20"/>
        <v>1</v>
      </c>
    </row>
    <row r="1303" spans="1:13" ht="20.100000000000001" customHeight="1" x14ac:dyDescent="0.15">
      <c r="A1303" s="1" t="s">
        <v>19318</v>
      </c>
      <c r="B1303" s="1" t="s">
        <v>19414</v>
      </c>
      <c r="C1303" s="1" t="s">
        <v>19431</v>
      </c>
      <c r="D1303" s="1" t="s">
        <v>78</v>
      </c>
      <c r="E1303" s="1" t="s">
        <v>51</v>
      </c>
      <c r="F1303" s="1" t="s">
        <v>51</v>
      </c>
      <c r="G1303" s="1" t="s">
        <v>52</v>
      </c>
      <c r="H1303" s="1" t="s">
        <v>53</v>
      </c>
      <c r="I1303" s="1" t="s">
        <v>84</v>
      </c>
      <c r="J1303" s="1" t="s">
        <v>130</v>
      </c>
      <c r="K1303" s="1" t="s">
        <v>19432</v>
      </c>
      <c r="L1303" s="1"/>
      <c r="M1303" s="20">
        <f t="shared" si="20"/>
        <v>1</v>
      </c>
    </row>
    <row r="1304" spans="1:13" ht="20.100000000000001" customHeight="1" x14ac:dyDescent="0.15">
      <c r="A1304" s="1" t="s">
        <v>19318</v>
      </c>
      <c r="B1304" s="1" t="s">
        <v>19414</v>
      </c>
      <c r="C1304" s="1" t="s">
        <v>19433</v>
      </c>
      <c r="D1304" s="1" t="s">
        <v>78</v>
      </c>
      <c r="E1304" s="1" t="s">
        <v>51</v>
      </c>
      <c r="F1304" s="1" t="s">
        <v>51</v>
      </c>
      <c r="G1304" s="1" t="s">
        <v>52</v>
      </c>
      <c r="H1304" s="1" t="s">
        <v>53</v>
      </c>
      <c r="I1304" s="1" t="s">
        <v>84</v>
      </c>
      <c r="J1304" s="1" t="s">
        <v>130</v>
      </c>
      <c r="K1304" s="1" t="s">
        <v>19434</v>
      </c>
      <c r="L1304" s="1"/>
      <c r="M1304" s="20">
        <f t="shared" si="20"/>
        <v>1</v>
      </c>
    </row>
    <row r="1305" spans="1:13" ht="20.100000000000001" customHeight="1" x14ac:dyDescent="0.15">
      <c r="A1305" s="1" t="s">
        <v>19318</v>
      </c>
      <c r="B1305" s="1" t="s">
        <v>19414</v>
      </c>
      <c r="C1305" s="1" t="s">
        <v>19435</v>
      </c>
      <c r="D1305" s="1" t="s">
        <v>78</v>
      </c>
      <c r="E1305" s="1" t="s">
        <v>51</v>
      </c>
      <c r="F1305" s="1" t="s">
        <v>51</v>
      </c>
      <c r="G1305" s="1" t="s">
        <v>52</v>
      </c>
      <c r="H1305" s="1" t="s">
        <v>53</v>
      </c>
      <c r="I1305" s="1" t="s">
        <v>84</v>
      </c>
      <c r="J1305" s="1" t="s">
        <v>130</v>
      </c>
      <c r="K1305" s="1" t="s">
        <v>19436</v>
      </c>
      <c r="L1305" s="1"/>
      <c r="M1305" s="20">
        <f t="shared" si="20"/>
        <v>1</v>
      </c>
    </row>
    <row r="1306" spans="1:13" ht="20.100000000000001" customHeight="1" x14ac:dyDescent="0.15">
      <c r="A1306" s="1" t="s">
        <v>19318</v>
      </c>
      <c r="B1306" s="1" t="s">
        <v>19414</v>
      </c>
      <c r="C1306" s="1" t="s">
        <v>19437</v>
      </c>
      <c r="D1306" s="1" t="s">
        <v>78</v>
      </c>
      <c r="E1306" s="1" t="s">
        <v>51</v>
      </c>
      <c r="F1306" s="1" t="s">
        <v>51</v>
      </c>
      <c r="G1306" s="1" t="s">
        <v>52</v>
      </c>
      <c r="H1306" s="1" t="s">
        <v>53</v>
      </c>
      <c r="I1306" s="1" t="s">
        <v>84</v>
      </c>
      <c r="J1306" s="1" t="s">
        <v>130</v>
      </c>
      <c r="K1306" s="1" t="s">
        <v>19438</v>
      </c>
      <c r="L1306" s="1"/>
      <c r="M1306" s="20">
        <f t="shared" si="20"/>
        <v>1</v>
      </c>
    </row>
    <row r="1307" spans="1:13" ht="20.100000000000001" customHeight="1" x14ac:dyDescent="0.15">
      <c r="A1307" s="1" t="s">
        <v>19318</v>
      </c>
      <c r="B1307" s="1" t="s">
        <v>19414</v>
      </c>
      <c r="C1307" s="1" t="s">
        <v>19439</v>
      </c>
      <c r="D1307" s="1" t="s">
        <v>78</v>
      </c>
      <c r="E1307" s="1" t="s">
        <v>51</v>
      </c>
      <c r="F1307" s="1" t="s">
        <v>81</v>
      </c>
      <c r="G1307" s="1" t="s">
        <v>82</v>
      </c>
      <c r="H1307" s="1" t="s">
        <v>2038</v>
      </c>
      <c r="I1307" s="1" t="s">
        <v>84</v>
      </c>
      <c r="J1307" s="1" t="s">
        <v>6853</v>
      </c>
      <c r="K1307" s="1" t="s">
        <v>19440</v>
      </c>
      <c r="L1307" s="1"/>
      <c r="M1307" s="20">
        <f t="shared" si="20"/>
        <v>0</v>
      </c>
    </row>
    <row r="1308" spans="1:13" ht="20.100000000000001" customHeight="1" x14ac:dyDescent="0.15">
      <c r="A1308" s="1" t="s">
        <v>19318</v>
      </c>
      <c r="B1308" s="1" t="s">
        <v>19441</v>
      </c>
      <c r="C1308" s="1" t="s">
        <v>19442</v>
      </c>
      <c r="D1308" s="1" t="s">
        <v>50</v>
      </c>
      <c r="E1308" s="1" t="s">
        <v>51</v>
      </c>
      <c r="F1308" s="1" t="s">
        <v>51</v>
      </c>
      <c r="G1308" s="1" t="s">
        <v>52</v>
      </c>
      <c r="H1308" s="1" t="s">
        <v>53</v>
      </c>
      <c r="I1308" s="1" t="s">
        <v>84</v>
      </c>
      <c r="J1308" s="1" t="s">
        <v>130</v>
      </c>
      <c r="K1308" s="1" t="s">
        <v>19443</v>
      </c>
      <c r="L1308" s="1"/>
      <c r="M1308" s="20">
        <f t="shared" si="20"/>
        <v>1</v>
      </c>
    </row>
    <row r="1309" spans="1:13" ht="20.100000000000001" customHeight="1" x14ac:dyDescent="0.15">
      <c r="A1309" s="1" t="s">
        <v>19318</v>
      </c>
      <c r="B1309" s="1" t="s">
        <v>19441</v>
      </c>
      <c r="C1309" s="1" t="s">
        <v>19444</v>
      </c>
      <c r="D1309" s="1" t="s">
        <v>78</v>
      </c>
      <c r="E1309" s="1" t="s">
        <v>51</v>
      </c>
      <c r="F1309" s="1" t="s">
        <v>51</v>
      </c>
      <c r="G1309" s="1" t="s">
        <v>52</v>
      </c>
      <c r="H1309" s="1" t="s">
        <v>53</v>
      </c>
      <c r="I1309" s="1" t="s">
        <v>84</v>
      </c>
      <c r="J1309" s="1" t="s">
        <v>130</v>
      </c>
      <c r="K1309" s="1" t="s">
        <v>19445</v>
      </c>
      <c r="L1309" s="1"/>
      <c r="M1309" s="20">
        <f t="shared" si="20"/>
        <v>1</v>
      </c>
    </row>
    <row r="1310" spans="1:13" ht="20.100000000000001" customHeight="1" x14ac:dyDescent="0.15">
      <c r="A1310" s="1" t="s">
        <v>19318</v>
      </c>
      <c r="B1310" s="1" t="s">
        <v>19441</v>
      </c>
      <c r="C1310" s="1" t="s">
        <v>19446</v>
      </c>
      <c r="D1310" s="1" t="s">
        <v>78</v>
      </c>
      <c r="E1310" s="1" t="s">
        <v>51</v>
      </c>
      <c r="F1310" s="1" t="s">
        <v>51</v>
      </c>
      <c r="G1310" s="1" t="s">
        <v>52</v>
      </c>
      <c r="H1310" s="1" t="s">
        <v>53</v>
      </c>
      <c r="I1310" s="1" t="s">
        <v>84</v>
      </c>
      <c r="J1310" s="1" t="s">
        <v>130</v>
      </c>
      <c r="K1310" s="1" t="s">
        <v>19447</v>
      </c>
      <c r="L1310" s="1"/>
      <c r="M1310" s="20">
        <f t="shared" si="20"/>
        <v>1</v>
      </c>
    </row>
    <row r="1311" spans="1:13" ht="20.100000000000001" customHeight="1" x14ac:dyDescent="0.15">
      <c r="A1311" s="1" t="s">
        <v>19318</v>
      </c>
      <c r="B1311" s="1" t="s">
        <v>19441</v>
      </c>
      <c r="C1311" s="1" t="s">
        <v>19448</v>
      </c>
      <c r="D1311" s="1" t="s">
        <v>78</v>
      </c>
      <c r="E1311" s="1" t="s">
        <v>51</v>
      </c>
      <c r="F1311" s="1" t="s">
        <v>51</v>
      </c>
      <c r="G1311" s="1" t="s">
        <v>52</v>
      </c>
      <c r="H1311" s="1" t="s">
        <v>53</v>
      </c>
      <c r="I1311" s="1" t="s">
        <v>84</v>
      </c>
      <c r="J1311" s="1" t="s">
        <v>130</v>
      </c>
      <c r="K1311" s="1" t="s">
        <v>19449</v>
      </c>
      <c r="L1311" s="1"/>
      <c r="M1311" s="20">
        <f t="shared" si="20"/>
        <v>1</v>
      </c>
    </row>
    <row r="1312" spans="1:13" ht="20.100000000000001" customHeight="1" x14ac:dyDescent="0.15">
      <c r="A1312" s="1" t="s">
        <v>19318</v>
      </c>
      <c r="B1312" s="1" t="s">
        <v>19450</v>
      </c>
      <c r="C1312" s="1" t="s">
        <v>19451</v>
      </c>
      <c r="D1312" s="1" t="s">
        <v>50</v>
      </c>
      <c r="E1312" s="1" t="s">
        <v>51</v>
      </c>
      <c r="F1312" s="1" t="s">
        <v>51</v>
      </c>
      <c r="G1312" s="1" t="s">
        <v>52</v>
      </c>
      <c r="H1312" s="1" t="s">
        <v>53</v>
      </c>
      <c r="I1312" s="1" t="s">
        <v>84</v>
      </c>
      <c r="J1312" s="1" t="s">
        <v>130</v>
      </c>
      <c r="K1312" s="1" t="s">
        <v>19452</v>
      </c>
      <c r="L1312" s="1"/>
      <c r="M1312" s="20">
        <f t="shared" si="20"/>
        <v>1</v>
      </c>
    </row>
    <row r="1313" spans="1:13" ht="20.100000000000001" customHeight="1" x14ac:dyDescent="0.15">
      <c r="A1313" s="1" t="s">
        <v>19318</v>
      </c>
      <c r="B1313" s="1" t="s">
        <v>19450</v>
      </c>
      <c r="C1313" s="1" t="s">
        <v>19453</v>
      </c>
      <c r="D1313" s="1" t="s">
        <v>50</v>
      </c>
      <c r="E1313" s="1" t="s">
        <v>51</v>
      </c>
      <c r="F1313" s="1" t="s">
        <v>51</v>
      </c>
      <c r="G1313" s="1" t="s">
        <v>52</v>
      </c>
      <c r="H1313" s="1" t="s">
        <v>53</v>
      </c>
      <c r="I1313" s="1" t="s">
        <v>84</v>
      </c>
      <c r="J1313" s="1" t="s">
        <v>130</v>
      </c>
      <c r="K1313" s="1" t="s">
        <v>19454</v>
      </c>
      <c r="L1313" s="1"/>
      <c r="M1313" s="20">
        <f t="shared" si="20"/>
        <v>1</v>
      </c>
    </row>
    <row r="1314" spans="1:13" ht="20.100000000000001" customHeight="1" x14ac:dyDescent="0.15">
      <c r="A1314" s="1" t="s">
        <v>19318</v>
      </c>
      <c r="B1314" s="1" t="s">
        <v>19450</v>
      </c>
      <c r="C1314" s="1" t="s">
        <v>19455</v>
      </c>
      <c r="D1314" s="1" t="s">
        <v>50</v>
      </c>
      <c r="E1314" s="1" t="s">
        <v>51</v>
      </c>
      <c r="F1314" s="1" t="s">
        <v>51</v>
      </c>
      <c r="G1314" s="1" t="s">
        <v>52</v>
      </c>
      <c r="H1314" s="1" t="s">
        <v>53</v>
      </c>
      <c r="I1314" s="1" t="s">
        <v>84</v>
      </c>
      <c r="J1314" s="1" t="s">
        <v>130</v>
      </c>
      <c r="K1314" s="1" t="s">
        <v>19456</v>
      </c>
      <c r="L1314" s="1"/>
      <c r="M1314" s="20">
        <f t="shared" si="20"/>
        <v>1</v>
      </c>
    </row>
    <row r="1315" spans="1:13" ht="20.100000000000001" customHeight="1" x14ac:dyDescent="0.15">
      <c r="A1315" s="1" t="s">
        <v>19318</v>
      </c>
      <c r="B1315" s="1" t="s">
        <v>19450</v>
      </c>
      <c r="C1315" s="1" t="s">
        <v>19457</v>
      </c>
      <c r="D1315" s="1" t="s">
        <v>50</v>
      </c>
      <c r="E1315" s="1" t="s">
        <v>51</v>
      </c>
      <c r="F1315" s="1" t="s">
        <v>51</v>
      </c>
      <c r="G1315" s="1" t="s">
        <v>52</v>
      </c>
      <c r="H1315" s="1" t="s">
        <v>53</v>
      </c>
      <c r="I1315" s="1" t="s">
        <v>84</v>
      </c>
      <c r="J1315" s="1" t="s">
        <v>130</v>
      </c>
      <c r="K1315" s="1" t="s">
        <v>19458</v>
      </c>
      <c r="L1315" s="1"/>
      <c r="M1315" s="20">
        <f t="shared" si="20"/>
        <v>1</v>
      </c>
    </row>
    <row r="1316" spans="1:13" ht="20.100000000000001" customHeight="1" x14ac:dyDescent="0.15">
      <c r="A1316" s="1" t="s">
        <v>19318</v>
      </c>
      <c r="B1316" s="1" t="s">
        <v>19450</v>
      </c>
      <c r="C1316" s="1" t="s">
        <v>19459</v>
      </c>
      <c r="D1316" s="1" t="s">
        <v>50</v>
      </c>
      <c r="E1316" s="1" t="s">
        <v>51</v>
      </c>
      <c r="F1316" s="1" t="s">
        <v>51</v>
      </c>
      <c r="G1316" s="1" t="s">
        <v>52</v>
      </c>
      <c r="H1316" s="1" t="s">
        <v>53</v>
      </c>
      <c r="I1316" s="1" t="s">
        <v>84</v>
      </c>
      <c r="J1316" s="1" t="s">
        <v>130</v>
      </c>
      <c r="K1316" s="1" t="s">
        <v>19460</v>
      </c>
      <c r="L1316" s="1"/>
      <c r="M1316" s="20">
        <f t="shared" si="20"/>
        <v>1</v>
      </c>
    </row>
    <row r="1317" spans="1:13" ht="20.100000000000001" customHeight="1" x14ac:dyDescent="0.15">
      <c r="A1317" s="1" t="s">
        <v>19318</v>
      </c>
      <c r="B1317" s="1" t="s">
        <v>19450</v>
      </c>
      <c r="C1317" s="1" t="s">
        <v>19461</v>
      </c>
      <c r="D1317" s="1" t="s">
        <v>50</v>
      </c>
      <c r="E1317" s="1" t="s">
        <v>51</v>
      </c>
      <c r="F1317" s="1" t="s">
        <v>51</v>
      </c>
      <c r="G1317" s="1" t="s">
        <v>52</v>
      </c>
      <c r="H1317" s="1" t="s">
        <v>53</v>
      </c>
      <c r="I1317" s="1" t="s">
        <v>84</v>
      </c>
      <c r="J1317" s="1" t="s">
        <v>130</v>
      </c>
      <c r="K1317" s="1" t="s">
        <v>19462</v>
      </c>
      <c r="L1317" s="1"/>
      <c r="M1317" s="20">
        <f t="shared" si="20"/>
        <v>1</v>
      </c>
    </row>
    <row r="1318" spans="1:13" ht="20.100000000000001" customHeight="1" x14ac:dyDescent="0.15">
      <c r="A1318" s="1" t="s">
        <v>19318</v>
      </c>
      <c r="B1318" s="1" t="s">
        <v>19450</v>
      </c>
      <c r="C1318" s="1" t="s">
        <v>19463</v>
      </c>
      <c r="D1318" s="1" t="s">
        <v>78</v>
      </c>
      <c r="E1318" s="1" t="s">
        <v>51</v>
      </c>
      <c r="F1318" s="1" t="s">
        <v>51</v>
      </c>
      <c r="G1318" s="1" t="s">
        <v>52</v>
      </c>
      <c r="H1318" s="1" t="s">
        <v>121</v>
      </c>
      <c r="I1318" s="1" t="s">
        <v>84</v>
      </c>
      <c r="J1318" s="1" t="s">
        <v>122</v>
      </c>
      <c r="K1318" s="1" t="s">
        <v>19464</v>
      </c>
      <c r="L1318" s="1"/>
      <c r="M1318" s="20">
        <f t="shared" si="20"/>
        <v>1</v>
      </c>
    </row>
    <row r="1319" spans="1:13" ht="20.100000000000001" customHeight="1" x14ac:dyDescent="0.15">
      <c r="A1319" s="1" t="s">
        <v>19318</v>
      </c>
      <c r="B1319" s="1" t="s">
        <v>19450</v>
      </c>
      <c r="C1319" s="1" t="s">
        <v>19465</v>
      </c>
      <c r="D1319" s="1" t="s">
        <v>78</v>
      </c>
      <c r="E1319" s="1" t="s">
        <v>51</v>
      </c>
      <c r="F1319" s="1" t="s">
        <v>51</v>
      </c>
      <c r="G1319" s="1" t="s">
        <v>52</v>
      </c>
      <c r="H1319" s="1" t="s">
        <v>121</v>
      </c>
      <c r="I1319" s="1" t="s">
        <v>84</v>
      </c>
      <c r="J1319" s="1" t="s">
        <v>122</v>
      </c>
      <c r="K1319" s="1" t="s">
        <v>19466</v>
      </c>
      <c r="L1319" s="1"/>
      <c r="M1319" s="20">
        <f t="shared" si="20"/>
        <v>1</v>
      </c>
    </row>
    <row r="1320" spans="1:13" ht="20.100000000000001" customHeight="1" x14ac:dyDescent="0.15">
      <c r="A1320" s="1" t="s">
        <v>19318</v>
      </c>
      <c r="B1320" s="1" t="s">
        <v>19450</v>
      </c>
      <c r="C1320" s="1" t="s">
        <v>19467</v>
      </c>
      <c r="D1320" s="1" t="s">
        <v>78</v>
      </c>
      <c r="E1320" s="1" t="s">
        <v>51</v>
      </c>
      <c r="F1320" s="1" t="s">
        <v>81</v>
      </c>
      <c r="G1320" s="1" t="s">
        <v>82</v>
      </c>
      <c r="H1320" s="1" t="s">
        <v>2234</v>
      </c>
      <c r="I1320" s="1" t="s">
        <v>84</v>
      </c>
      <c r="J1320" s="1" t="s">
        <v>18408</v>
      </c>
      <c r="K1320" s="1" t="s">
        <v>19468</v>
      </c>
      <c r="L1320" s="1"/>
      <c r="M1320" s="20">
        <f t="shared" si="20"/>
        <v>0</v>
      </c>
    </row>
    <row r="1321" spans="1:13" ht="20.100000000000001" customHeight="1" x14ac:dyDescent="0.15">
      <c r="A1321" s="1" t="s">
        <v>19318</v>
      </c>
      <c r="B1321" s="1" t="s">
        <v>19450</v>
      </c>
      <c r="C1321" s="1" t="s">
        <v>19469</v>
      </c>
      <c r="D1321" s="1" t="s">
        <v>78</v>
      </c>
      <c r="E1321" s="1" t="s">
        <v>51</v>
      </c>
      <c r="F1321" s="1" t="s">
        <v>51</v>
      </c>
      <c r="G1321" s="1" t="s">
        <v>52</v>
      </c>
      <c r="H1321" s="1" t="s">
        <v>121</v>
      </c>
      <c r="I1321" s="1" t="s">
        <v>84</v>
      </c>
      <c r="J1321" s="1" t="s">
        <v>122</v>
      </c>
      <c r="K1321" s="1" t="s">
        <v>19470</v>
      </c>
      <c r="L1321" s="1"/>
      <c r="M1321" s="20">
        <f t="shared" si="20"/>
        <v>1</v>
      </c>
    </row>
    <row r="1322" spans="1:13" ht="20.100000000000001" customHeight="1" x14ac:dyDescent="0.15">
      <c r="A1322" s="1" t="s">
        <v>19318</v>
      </c>
      <c r="B1322" s="1" t="s">
        <v>19450</v>
      </c>
      <c r="C1322" s="1" t="s">
        <v>19471</v>
      </c>
      <c r="D1322" s="1" t="s">
        <v>78</v>
      </c>
      <c r="E1322" s="1" t="s">
        <v>51</v>
      </c>
      <c r="F1322" s="1" t="s">
        <v>51</v>
      </c>
      <c r="G1322" s="1" t="s">
        <v>52</v>
      </c>
      <c r="H1322" s="1" t="s">
        <v>121</v>
      </c>
      <c r="I1322" s="1" t="s">
        <v>84</v>
      </c>
      <c r="J1322" s="1" t="s">
        <v>122</v>
      </c>
      <c r="K1322" s="1" t="s">
        <v>19472</v>
      </c>
      <c r="L1322" s="1"/>
      <c r="M1322" s="20">
        <f t="shared" si="20"/>
        <v>1</v>
      </c>
    </row>
    <row r="1323" spans="1:13" ht="20.100000000000001" customHeight="1" x14ac:dyDescent="0.15">
      <c r="A1323" s="1" t="s">
        <v>19318</v>
      </c>
      <c r="B1323" s="1" t="s">
        <v>19450</v>
      </c>
      <c r="C1323" s="1" t="s">
        <v>19473</v>
      </c>
      <c r="D1323" s="1" t="s">
        <v>78</v>
      </c>
      <c r="E1323" s="1" t="s">
        <v>51</v>
      </c>
      <c r="F1323" s="1" t="s">
        <v>51</v>
      </c>
      <c r="G1323" s="1" t="s">
        <v>52</v>
      </c>
      <c r="H1323" s="1" t="s">
        <v>121</v>
      </c>
      <c r="I1323" s="1" t="s">
        <v>84</v>
      </c>
      <c r="J1323" s="1" t="s">
        <v>122</v>
      </c>
      <c r="K1323" s="1" t="s">
        <v>19474</v>
      </c>
      <c r="L1323" s="1"/>
      <c r="M1323" s="20">
        <f t="shared" si="20"/>
        <v>1</v>
      </c>
    </row>
    <row r="1324" spans="1:13" ht="20.100000000000001" customHeight="1" x14ac:dyDescent="0.15">
      <c r="A1324" s="1" t="s">
        <v>19318</v>
      </c>
      <c r="B1324" s="1" t="s">
        <v>19450</v>
      </c>
      <c r="C1324" s="1" t="s">
        <v>19475</v>
      </c>
      <c r="D1324" s="1" t="s">
        <v>78</v>
      </c>
      <c r="E1324" s="1" t="s">
        <v>51</v>
      </c>
      <c r="F1324" s="1" t="s">
        <v>51</v>
      </c>
      <c r="G1324" s="1" t="s">
        <v>52</v>
      </c>
      <c r="H1324" s="1" t="s">
        <v>121</v>
      </c>
      <c r="I1324" s="1" t="s">
        <v>84</v>
      </c>
      <c r="J1324" s="1" t="s">
        <v>122</v>
      </c>
      <c r="K1324" s="1" t="s">
        <v>19476</v>
      </c>
      <c r="L1324" s="1"/>
      <c r="M1324" s="20">
        <f t="shared" si="20"/>
        <v>1</v>
      </c>
    </row>
    <row r="1325" spans="1:13" ht="20.100000000000001" customHeight="1" x14ac:dyDescent="0.15">
      <c r="A1325" s="1" t="s">
        <v>19318</v>
      </c>
      <c r="B1325" s="1" t="s">
        <v>19450</v>
      </c>
      <c r="C1325" s="1" t="s">
        <v>19477</v>
      </c>
      <c r="D1325" s="1" t="s">
        <v>78</v>
      </c>
      <c r="E1325" s="1" t="s">
        <v>51</v>
      </c>
      <c r="F1325" s="1" t="s">
        <v>51</v>
      </c>
      <c r="G1325" s="1" t="s">
        <v>52</v>
      </c>
      <c r="H1325" s="1" t="s">
        <v>53</v>
      </c>
      <c r="I1325" s="1" t="s">
        <v>84</v>
      </c>
      <c r="J1325" s="1" t="s">
        <v>130</v>
      </c>
      <c r="K1325" s="1" t="s">
        <v>19478</v>
      </c>
      <c r="L1325" s="1"/>
      <c r="M1325" s="20">
        <f t="shared" si="20"/>
        <v>1</v>
      </c>
    </row>
    <row r="1326" spans="1:13" ht="20.100000000000001" customHeight="1" x14ac:dyDescent="0.15">
      <c r="A1326" s="1" t="s">
        <v>19318</v>
      </c>
      <c r="B1326" s="1" t="s">
        <v>19450</v>
      </c>
      <c r="C1326" s="1" t="s">
        <v>19479</v>
      </c>
      <c r="D1326" s="1" t="s">
        <v>78</v>
      </c>
      <c r="E1326" s="1" t="s">
        <v>51</v>
      </c>
      <c r="F1326" s="1" t="s">
        <v>51</v>
      </c>
      <c r="G1326" s="1" t="s">
        <v>52</v>
      </c>
      <c r="H1326" s="1" t="s">
        <v>53</v>
      </c>
      <c r="I1326" s="1" t="s">
        <v>84</v>
      </c>
      <c r="J1326" s="1" t="s">
        <v>130</v>
      </c>
      <c r="K1326" s="1" t="s">
        <v>19480</v>
      </c>
      <c r="L1326" s="1"/>
      <c r="M1326" s="20">
        <f t="shared" si="20"/>
        <v>1</v>
      </c>
    </row>
    <row r="1327" spans="1:13" ht="20.100000000000001" customHeight="1" x14ac:dyDescent="0.15">
      <c r="A1327" s="1" t="s">
        <v>19318</v>
      </c>
      <c r="B1327" s="1" t="s">
        <v>19450</v>
      </c>
      <c r="C1327" s="1" t="s">
        <v>19481</v>
      </c>
      <c r="D1327" s="1" t="s">
        <v>78</v>
      </c>
      <c r="E1327" s="1" t="s">
        <v>51</v>
      </c>
      <c r="F1327" s="1" t="s">
        <v>51</v>
      </c>
      <c r="G1327" s="1" t="s">
        <v>52</v>
      </c>
      <c r="H1327" s="1" t="s">
        <v>53</v>
      </c>
      <c r="I1327" s="1" t="s">
        <v>84</v>
      </c>
      <c r="J1327" s="1" t="s">
        <v>130</v>
      </c>
      <c r="K1327" s="1" t="s">
        <v>19482</v>
      </c>
      <c r="L1327" s="1"/>
      <c r="M1327" s="20">
        <f t="shared" si="20"/>
        <v>1</v>
      </c>
    </row>
    <row r="1328" spans="1:13" ht="20.100000000000001" customHeight="1" x14ac:dyDescent="0.15">
      <c r="A1328" s="1" t="s">
        <v>19318</v>
      </c>
      <c r="B1328" s="1" t="s">
        <v>19450</v>
      </c>
      <c r="C1328" s="1" t="s">
        <v>19483</v>
      </c>
      <c r="D1328" s="1" t="s">
        <v>78</v>
      </c>
      <c r="E1328" s="1" t="s">
        <v>51</v>
      </c>
      <c r="F1328" s="1" t="s">
        <v>51</v>
      </c>
      <c r="G1328" s="1" t="s">
        <v>52</v>
      </c>
      <c r="H1328" s="1" t="s">
        <v>53</v>
      </c>
      <c r="I1328" s="1" t="s">
        <v>84</v>
      </c>
      <c r="J1328" s="1" t="s">
        <v>130</v>
      </c>
      <c r="K1328" s="1" t="s">
        <v>19484</v>
      </c>
      <c r="L1328" s="1"/>
      <c r="M1328" s="20">
        <f t="shared" si="20"/>
        <v>1</v>
      </c>
    </row>
    <row r="1329" spans="1:13" ht="20.100000000000001" customHeight="1" x14ac:dyDescent="0.15">
      <c r="A1329" s="1" t="s">
        <v>19318</v>
      </c>
      <c r="B1329" s="1" t="s">
        <v>19450</v>
      </c>
      <c r="C1329" s="1" t="s">
        <v>19485</v>
      </c>
      <c r="D1329" s="1" t="s">
        <v>78</v>
      </c>
      <c r="E1329" s="1" t="s">
        <v>51</v>
      </c>
      <c r="F1329" s="1" t="s">
        <v>51</v>
      </c>
      <c r="G1329" s="1" t="s">
        <v>52</v>
      </c>
      <c r="H1329" s="1" t="s">
        <v>53</v>
      </c>
      <c r="I1329" s="1" t="s">
        <v>84</v>
      </c>
      <c r="J1329" s="1" t="s">
        <v>130</v>
      </c>
      <c r="K1329" s="1" t="s">
        <v>19486</v>
      </c>
      <c r="L1329" s="1"/>
      <c r="M1329" s="20">
        <f t="shared" si="20"/>
        <v>1</v>
      </c>
    </row>
    <row r="1330" spans="1:13" ht="20.100000000000001" customHeight="1" x14ac:dyDescent="0.15">
      <c r="A1330" s="1" t="s">
        <v>19318</v>
      </c>
      <c r="B1330" s="1" t="s">
        <v>19450</v>
      </c>
      <c r="C1330" s="1" t="s">
        <v>19487</v>
      </c>
      <c r="D1330" s="1" t="s">
        <v>78</v>
      </c>
      <c r="E1330" s="1" t="s">
        <v>51</v>
      </c>
      <c r="F1330" s="1" t="s">
        <v>179</v>
      </c>
      <c r="G1330" s="1" t="s">
        <v>82</v>
      </c>
      <c r="H1330" s="1" t="s">
        <v>2038</v>
      </c>
      <c r="I1330" s="1" t="s">
        <v>84</v>
      </c>
      <c r="J1330" s="1" t="s">
        <v>6853</v>
      </c>
      <c r="K1330" s="1" t="s">
        <v>19488</v>
      </c>
      <c r="L1330" s="1"/>
      <c r="M1330" s="20">
        <f t="shared" si="20"/>
        <v>0</v>
      </c>
    </row>
    <row r="1331" spans="1:13" ht="20.100000000000001" customHeight="1" x14ac:dyDescent="0.15">
      <c r="A1331" s="1" t="s">
        <v>19318</v>
      </c>
      <c r="B1331" s="1" t="s">
        <v>19450</v>
      </c>
      <c r="C1331" s="1" t="s">
        <v>19489</v>
      </c>
      <c r="D1331" s="1" t="s">
        <v>78</v>
      </c>
      <c r="E1331" s="1" t="s">
        <v>51</v>
      </c>
      <c r="F1331" s="1" t="s">
        <v>51</v>
      </c>
      <c r="G1331" s="1" t="s">
        <v>52</v>
      </c>
      <c r="H1331" s="1" t="s">
        <v>53</v>
      </c>
      <c r="I1331" s="1" t="s">
        <v>84</v>
      </c>
      <c r="J1331" s="1" t="s">
        <v>130</v>
      </c>
      <c r="K1331" s="1" t="s">
        <v>19490</v>
      </c>
      <c r="L1331" s="1"/>
      <c r="M1331" s="20">
        <f t="shared" si="20"/>
        <v>1</v>
      </c>
    </row>
    <row r="1332" spans="1:13" ht="20.100000000000001" customHeight="1" x14ac:dyDescent="0.15">
      <c r="A1332" s="1" t="s">
        <v>19318</v>
      </c>
      <c r="B1332" s="1" t="s">
        <v>19450</v>
      </c>
      <c r="C1332" s="1" t="s">
        <v>19491</v>
      </c>
      <c r="D1332" s="1" t="s">
        <v>78</v>
      </c>
      <c r="E1332" s="1" t="s">
        <v>51</v>
      </c>
      <c r="F1332" s="1" t="s">
        <v>179</v>
      </c>
      <c r="G1332" s="1" t="s">
        <v>82</v>
      </c>
      <c r="H1332" s="1" t="s">
        <v>2038</v>
      </c>
      <c r="I1332" s="1" t="s">
        <v>84</v>
      </c>
      <c r="J1332" s="1" t="s">
        <v>6853</v>
      </c>
      <c r="K1332" s="1" t="s">
        <v>19492</v>
      </c>
      <c r="L1332" s="1"/>
      <c r="M1332" s="20">
        <f t="shared" si="20"/>
        <v>0</v>
      </c>
    </row>
    <row r="1333" spans="1:13" ht="20.100000000000001" customHeight="1" x14ac:dyDescent="0.15">
      <c r="A1333" s="1" t="s">
        <v>19318</v>
      </c>
      <c r="B1333" s="1" t="s">
        <v>19493</v>
      </c>
      <c r="C1333" s="1" t="s">
        <v>19494</v>
      </c>
      <c r="D1333" s="1" t="s">
        <v>50</v>
      </c>
      <c r="E1333" s="1" t="s">
        <v>51</v>
      </c>
      <c r="F1333" s="1" t="s">
        <v>51</v>
      </c>
      <c r="G1333" s="1" t="s">
        <v>52</v>
      </c>
      <c r="H1333" s="1" t="s">
        <v>53</v>
      </c>
      <c r="I1333" s="1" t="s">
        <v>84</v>
      </c>
      <c r="J1333" s="1" t="s">
        <v>130</v>
      </c>
      <c r="K1333" s="1" t="s">
        <v>19495</v>
      </c>
      <c r="L1333" s="1"/>
      <c r="M1333" s="20">
        <f t="shared" si="20"/>
        <v>1</v>
      </c>
    </row>
    <row r="1334" spans="1:13" ht="20.100000000000001" customHeight="1" x14ac:dyDescent="0.15">
      <c r="A1334" s="1" t="s">
        <v>19318</v>
      </c>
      <c r="B1334" s="1" t="s">
        <v>19493</v>
      </c>
      <c r="C1334" s="1" t="s">
        <v>19496</v>
      </c>
      <c r="D1334" s="1" t="s">
        <v>50</v>
      </c>
      <c r="E1334" s="1" t="s">
        <v>51</v>
      </c>
      <c r="F1334" s="1" t="s">
        <v>81</v>
      </c>
      <c r="G1334" s="1" t="s">
        <v>82</v>
      </c>
      <c r="H1334" s="1" t="s">
        <v>2234</v>
      </c>
      <c r="I1334" s="1" t="s">
        <v>84</v>
      </c>
      <c r="J1334" s="1" t="s">
        <v>18408</v>
      </c>
      <c r="K1334" s="1" t="s">
        <v>19497</v>
      </c>
      <c r="L1334" s="1"/>
      <c r="M1334" s="20">
        <f t="shared" si="20"/>
        <v>0</v>
      </c>
    </row>
    <row r="1335" spans="1:13" ht="20.100000000000001" customHeight="1" x14ac:dyDescent="0.15">
      <c r="A1335" s="1" t="s">
        <v>19318</v>
      </c>
      <c r="B1335" s="1" t="s">
        <v>19493</v>
      </c>
      <c r="C1335" s="1" t="s">
        <v>19498</v>
      </c>
      <c r="D1335" s="1" t="s">
        <v>50</v>
      </c>
      <c r="E1335" s="1" t="s">
        <v>51</v>
      </c>
      <c r="F1335" s="1" t="s">
        <v>81</v>
      </c>
      <c r="G1335" s="1" t="s">
        <v>82</v>
      </c>
      <c r="H1335" s="1" t="s">
        <v>2234</v>
      </c>
      <c r="I1335" s="1" t="s">
        <v>84</v>
      </c>
      <c r="J1335" s="1" t="s">
        <v>18408</v>
      </c>
      <c r="K1335" s="1" t="s">
        <v>19499</v>
      </c>
      <c r="L1335" s="1"/>
      <c r="M1335" s="20">
        <f t="shared" si="20"/>
        <v>0</v>
      </c>
    </row>
    <row r="1336" spans="1:13" ht="20.100000000000001" customHeight="1" x14ac:dyDescent="0.15">
      <c r="A1336" s="1" t="s">
        <v>19318</v>
      </c>
      <c r="B1336" s="1" t="s">
        <v>19493</v>
      </c>
      <c r="C1336" s="1" t="s">
        <v>19500</v>
      </c>
      <c r="D1336" s="1" t="s">
        <v>50</v>
      </c>
      <c r="E1336" s="1" t="s">
        <v>51</v>
      </c>
      <c r="F1336" s="1" t="s">
        <v>51</v>
      </c>
      <c r="G1336" s="1" t="s">
        <v>52</v>
      </c>
      <c r="H1336" s="1" t="s">
        <v>53</v>
      </c>
      <c r="I1336" s="1" t="s">
        <v>84</v>
      </c>
      <c r="J1336" s="1" t="s">
        <v>130</v>
      </c>
      <c r="K1336" s="1" t="s">
        <v>19501</v>
      </c>
      <c r="L1336" s="1"/>
      <c r="M1336" s="20">
        <f t="shared" si="20"/>
        <v>1</v>
      </c>
    </row>
    <row r="1337" spans="1:13" ht="20.100000000000001" customHeight="1" x14ac:dyDescent="0.15">
      <c r="A1337" s="1" t="s">
        <v>19318</v>
      </c>
      <c r="B1337" s="1" t="s">
        <v>19493</v>
      </c>
      <c r="C1337" s="1" t="s">
        <v>19502</v>
      </c>
      <c r="D1337" s="1" t="s">
        <v>50</v>
      </c>
      <c r="E1337" s="1" t="s">
        <v>51</v>
      </c>
      <c r="F1337" s="1" t="s">
        <v>51</v>
      </c>
      <c r="G1337" s="1" t="s">
        <v>52</v>
      </c>
      <c r="H1337" s="1" t="s">
        <v>53</v>
      </c>
      <c r="I1337" s="1" t="s">
        <v>84</v>
      </c>
      <c r="J1337" s="1" t="s">
        <v>130</v>
      </c>
      <c r="K1337" s="1" t="s">
        <v>19503</v>
      </c>
      <c r="L1337" s="1"/>
      <c r="M1337" s="20">
        <f t="shared" si="20"/>
        <v>1</v>
      </c>
    </row>
    <row r="1338" spans="1:13" ht="20.100000000000001" customHeight="1" x14ac:dyDescent="0.15">
      <c r="A1338" s="1" t="s">
        <v>19318</v>
      </c>
      <c r="B1338" s="1" t="s">
        <v>19493</v>
      </c>
      <c r="C1338" s="1" t="s">
        <v>19504</v>
      </c>
      <c r="D1338" s="1" t="s">
        <v>50</v>
      </c>
      <c r="E1338" s="1" t="s">
        <v>51</v>
      </c>
      <c r="F1338" s="1" t="s">
        <v>51</v>
      </c>
      <c r="G1338" s="1" t="s">
        <v>52</v>
      </c>
      <c r="H1338" s="1" t="s">
        <v>53</v>
      </c>
      <c r="I1338" s="1" t="s">
        <v>84</v>
      </c>
      <c r="J1338" s="1" t="s">
        <v>130</v>
      </c>
      <c r="K1338" s="1" t="s">
        <v>19505</v>
      </c>
      <c r="L1338" s="1"/>
      <c r="M1338" s="20">
        <f t="shared" si="20"/>
        <v>1</v>
      </c>
    </row>
    <row r="1339" spans="1:13" ht="20.100000000000001" customHeight="1" x14ac:dyDescent="0.15">
      <c r="A1339" s="1" t="s">
        <v>19318</v>
      </c>
      <c r="B1339" s="1" t="s">
        <v>19493</v>
      </c>
      <c r="C1339" s="1" t="s">
        <v>19506</v>
      </c>
      <c r="D1339" s="1" t="s">
        <v>50</v>
      </c>
      <c r="E1339" s="1" t="s">
        <v>51</v>
      </c>
      <c r="F1339" s="1" t="s">
        <v>51</v>
      </c>
      <c r="G1339" s="1" t="s">
        <v>52</v>
      </c>
      <c r="H1339" s="1" t="s">
        <v>53</v>
      </c>
      <c r="I1339" s="1" t="s">
        <v>84</v>
      </c>
      <c r="J1339" s="1" t="s">
        <v>130</v>
      </c>
      <c r="K1339" s="1" t="s">
        <v>19507</v>
      </c>
      <c r="L1339" s="1"/>
      <c r="M1339" s="20">
        <f t="shared" si="20"/>
        <v>1</v>
      </c>
    </row>
    <row r="1340" spans="1:13" ht="20.100000000000001" customHeight="1" x14ac:dyDescent="0.15">
      <c r="A1340" s="1" t="s">
        <v>19318</v>
      </c>
      <c r="B1340" s="1" t="s">
        <v>19493</v>
      </c>
      <c r="C1340" s="1" t="s">
        <v>19508</v>
      </c>
      <c r="D1340" s="1" t="s">
        <v>78</v>
      </c>
      <c r="E1340" s="1" t="s">
        <v>51</v>
      </c>
      <c r="F1340" s="1" t="s">
        <v>51</v>
      </c>
      <c r="G1340" s="1" t="s">
        <v>52</v>
      </c>
      <c r="H1340" s="1" t="s">
        <v>53</v>
      </c>
      <c r="I1340" s="1" t="s">
        <v>84</v>
      </c>
      <c r="J1340" s="1" t="s">
        <v>130</v>
      </c>
      <c r="K1340" s="1" t="s">
        <v>19509</v>
      </c>
      <c r="L1340" s="1"/>
      <c r="M1340" s="20">
        <f t="shared" si="20"/>
        <v>1</v>
      </c>
    </row>
    <row r="1341" spans="1:13" ht="20.100000000000001" customHeight="1" x14ac:dyDescent="0.15">
      <c r="A1341" s="1" t="s">
        <v>19318</v>
      </c>
      <c r="B1341" s="1" t="s">
        <v>19493</v>
      </c>
      <c r="C1341" s="1" t="s">
        <v>19510</v>
      </c>
      <c r="D1341" s="1" t="s">
        <v>78</v>
      </c>
      <c r="E1341" s="1" t="s">
        <v>51</v>
      </c>
      <c r="F1341" s="1" t="s">
        <v>81</v>
      </c>
      <c r="G1341" s="1" t="s">
        <v>82</v>
      </c>
      <c r="H1341" s="1" t="s">
        <v>129</v>
      </c>
      <c r="I1341" s="1" t="s">
        <v>447</v>
      </c>
      <c r="J1341" s="1" t="s">
        <v>6142</v>
      </c>
      <c r="K1341" s="1" t="s">
        <v>19511</v>
      </c>
      <c r="L1341" s="1"/>
      <c r="M1341" s="20">
        <f t="shared" si="20"/>
        <v>0</v>
      </c>
    </row>
    <row r="1342" spans="1:13" ht="20.100000000000001" customHeight="1" x14ac:dyDescent="0.15">
      <c r="A1342" s="1" t="s">
        <v>19318</v>
      </c>
      <c r="B1342" s="1" t="s">
        <v>19493</v>
      </c>
      <c r="C1342" s="1" t="s">
        <v>19512</v>
      </c>
      <c r="D1342" s="1" t="s">
        <v>78</v>
      </c>
      <c r="E1342" s="1" t="s">
        <v>51</v>
      </c>
      <c r="F1342" s="1" t="s">
        <v>51</v>
      </c>
      <c r="G1342" s="1" t="s">
        <v>52</v>
      </c>
      <c r="H1342" s="1" t="s">
        <v>53</v>
      </c>
      <c r="I1342" s="1" t="s">
        <v>84</v>
      </c>
      <c r="J1342" s="1" t="s">
        <v>130</v>
      </c>
      <c r="K1342" s="1" t="s">
        <v>19513</v>
      </c>
      <c r="L1342" s="1"/>
      <c r="M1342" s="20">
        <f t="shared" si="20"/>
        <v>1</v>
      </c>
    </row>
    <row r="1343" spans="1:13" ht="20.100000000000001" customHeight="1" x14ac:dyDescent="0.15">
      <c r="A1343" s="1" t="s">
        <v>19318</v>
      </c>
      <c r="B1343" s="1" t="s">
        <v>19493</v>
      </c>
      <c r="C1343" s="1" t="s">
        <v>19514</v>
      </c>
      <c r="D1343" s="1" t="s">
        <v>78</v>
      </c>
      <c r="E1343" s="1" t="s">
        <v>51</v>
      </c>
      <c r="F1343" s="1" t="s">
        <v>51</v>
      </c>
      <c r="G1343" s="1" t="s">
        <v>52</v>
      </c>
      <c r="H1343" s="1" t="s">
        <v>53</v>
      </c>
      <c r="I1343" s="1" t="s">
        <v>84</v>
      </c>
      <c r="J1343" s="1" t="s">
        <v>130</v>
      </c>
      <c r="K1343" s="1" t="s">
        <v>19515</v>
      </c>
      <c r="L1343" s="1"/>
      <c r="M1343" s="20">
        <f t="shared" si="20"/>
        <v>1</v>
      </c>
    </row>
    <row r="1344" spans="1:13" ht="20.100000000000001" customHeight="1" x14ac:dyDescent="0.15">
      <c r="A1344" s="1" t="s">
        <v>19318</v>
      </c>
      <c r="B1344" s="1" t="s">
        <v>19493</v>
      </c>
      <c r="C1344" s="1" t="s">
        <v>19516</v>
      </c>
      <c r="D1344" s="1" t="s">
        <v>78</v>
      </c>
      <c r="E1344" s="1" t="s">
        <v>51</v>
      </c>
      <c r="F1344" s="1" t="s">
        <v>51</v>
      </c>
      <c r="G1344" s="1" t="s">
        <v>52</v>
      </c>
      <c r="H1344" s="1" t="s">
        <v>53</v>
      </c>
      <c r="I1344" s="1" t="s">
        <v>84</v>
      </c>
      <c r="J1344" s="1" t="s">
        <v>130</v>
      </c>
      <c r="K1344" s="1" t="s">
        <v>19517</v>
      </c>
      <c r="L1344" s="1"/>
      <c r="M1344" s="20">
        <f t="shared" si="20"/>
        <v>1</v>
      </c>
    </row>
    <row r="1345" spans="1:13" ht="20.100000000000001" customHeight="1" x14ac:dyDescent="0.15">
      <c r="A1345" s="1" t="s">
        <v>19318</v>
      </c>
      <c r="B1345" s="1" t="s">
        <v>19493</v>
      </c>
      <c r="C1345" s="1" t="s">
        <v>19518</v>
      </c>
      <c r="D1345" s="1" t="s">
        <v>78</v>
      </c>
      <c r="E1345" s="1" t="s">
        <v>51</v>
      </c>
      <c r="F1345" s="1" t="s">
        <v>51</v>
      </c>
      <c r="G1345" s="1" t="s">
        <v>52</v>
      </c>
      <c r="H1345" s="1" t="s">
        <v>53</v>
      </c>
      <c r="I1345" s="1" t="s">
        <v>84</v>
      </c>
      <c r="J1345" s="1" t="s">
        <v>130</v>
      </c>
      <c r="K1345" s="1" t="s">
        <v>19519</v>
      </c>
      <c r="L1345" s="1"/>
      <c r="M1345" s="20">
        <f t="shared" si="20"/>
        <v>1</v>
      </c>
    </row>
    <row r="1346" spans="1:13" ht="20.100000000000001" customHeight="1" x14ac:dyDescent="0.15">
      <c r="A1346" s="1" t="s">
        <v>19318</v>
      </c>
      <c r="B1346" s="1" t="s">
        <v>19493</v>
      </c>
      <c r="C1346" s="1" t="s">
        <v>19520</v>
      </c>
      <c r="D1346" s="1" t="s">
        <v>78</v>
      </c>
      <c r="E1346" s="1" t="s">
        <v>51</v>
      </c>
      <c r="F1346" s="1" t="s">
        <v>51</v>
      </c>
      <c r="G1346" s="1" t="s">
        <v>52</v>
      </c>
      <c r="H1346" s="1" t="s">
        <v>53</v>
      </c>
      <c r="I1346" s="1" t="s">
        <v>84</v>
      </c>
      <c r="J1346" s="1" t="s">
        <v>130</v>
      </c>
      <c r="K1346" s="1" t="s">
        <v>19521</v>
      </c>
      <c r="L1346" s="1"/>
      <c r="M1346" s="20">
        <f t="shared" si="20"/>
        <v>1</v>
      </c>
    </row>
    <row r="1347" spans="1:13" ht="20.100000000000001" customHeight="1" x14ac:dyDescent="0.15">
      <c r="A1347" s="1" t="s">
        <v>19318</v>
      </c>
      <c r="B1347" s="1" t="s">
        <v>19493</v>
      </c>
      <c r="C1347" s="1" t="s">
        <v>19522</v>
      </c>
      <c r="D1347" s="1" t="s">
        <v>849</v>
      </c>
      <c r="E1347" s="1" t="s">
        <v>51</v>
      </c>
      <c r="F1347" s="1" t="s">
        <v>26832</v>
      </c>
      <c r="G1347" s="1" t="s">
        <v>82</v>
      </c>
      <c r="H1347" s="1" t="s">
        <v>83</v>
      </c>
      <c r="I1347" s="1" t="s">
        <v>181</v>
      </c>
      <c r="J1347" s="1" t="s">
        <v>11769</v>
      </c>
      <c r="K1347" s="1" t="s">
        <v>19680</v>
      </c>
      <c r="L1347" s="1"/>
      <c r="M1347" s="20">
        <f t="shared" si="20"/>
        <v>0</v>
      </c>
    </row>
    <row r="1348" spans="1:13" ht="20.100000000000001" customHeight="1" x14ac:dyDescent="0.15">
      <c r="A1348" s="1" t="s">
        <v>19318</v>
      </c>
      <c r="B1348" s="1" t="s">
        <v>19523</v>
      </c>
      <c r="C1348" s="1" t="s">
        <v>19524</v>
      </c>
      <c r="D1348" s="1" t="s">
        <v>50</v>
      </c>
      <c r="E1348" s="1" t="s">
        <v>51</v>
      </c>
      <c r="F1348" s="1" t="s">
        <v>51</v>
      </c>
      <c r="G1348" s="1" t="s">
        <v>52</v>
      </c>
      <c r="H1348" s="1" t="s">
        <v>53</v>
      </c>
      <c r="I1348" s="1" t="s">
        <v>84</v>
      </c>
      <c r="J1348" s="1" t="s">
        <v>130</v>
      </c>
      <c r="K1348" s="1" t="s">
        <v>19525</v>
      </c>
      <c r="L1348" s="1"/>
      <c r="M1348" s="20">
        <f t="shared" si="20"/>
        <v>1</v>
      </c>
    </row>
    <row r="1349" spans="1:13" ht="20.100000000000001" customHeight="1" x14ac:dyDescent="0.15">
      <c r="A1349" s="1" t="s">
        <v>19318</v>
      </c>
      <c r="B1349" s="1" t="s">
        <v>19526</v>
      </c>
      <c r="C1349" s="1" t="s">
        <v>19527</v>
      </c>
      <c r="D1349" s="1" t="s">
        <v>78</v>
      </c>
      <c r="E1349" s="1" t="s">
        <v>51</v>
      </c>
      <c r="F1349" s="1" t="s">
        <v>51</v>
      </c>
      <c r="G1349" s="1" t="s">
        <v>52</v>
      </c>
      <c r="H1349" s="1" t="s">
        <v>53</v>
      </c>
      <c r="I1349" s="1" t="s">
        <v>84</v>
      </c>
      <c r="J1349" s="1" t="s">
        <v>130</v>
      </c>
      <c r="K1349" s="1" t="s">
        <v>19528</v>
      </c>
      <c r="L1349" s="1"/>
      <c r="M1349" s="20">
        <f t="shared" si="20"/>
        <v>1</v>
      </c>
    </row>
    <row r="1350" spans="1:13" ht="20.100000000000001" customHeight="1" x14ac:dyDescent="0.15">
      <c r="A1350" s="1" t="s">
        <v>19318</v>
      </c>
      <c r="B1350" s="1" t="s">
        <v>19529</v>
      </c>
      <c r="C1350" s="1" t="s">
        <v>19530</v>
      </c>
      <c r="D1350" s="1" t="s">
        <v>50</v>
      </c>
      <c r="E1350" s="1" t="s">
        <v>51</v>
      </c>
      <c r="F1350" s="1" t="s">
        <v>51</v>
      </c>
      <c r="G1350" s="1" t="s">
        <v>52</v>
      </c>
      <c r="H1350" s="1" t="s">
        <v>53</v>
      </c>
      <c r="I1350" s="1" t="s">
        <v>84</v>
      </c>
      <c r="J1350" s="1" t="s">
        <v>130</v>
      </c>
      <c r="K1350" s="1" t="s">
        <v>19531</v>
      </c>
      <c r="L1350" s="1"/>
      <c r="M1350" s="20">
        <f t="shared" ref="M1350:M1414" si="21">IF(F1350="○",1,0)</f>
        <v>1</v>
      </c>
    </row>
    <row r="1351" spans="1:13" ht="20.100000000000001" customHeight="1" x14ac:dyDescent="0.15">
      <c r="A1351" s="1" t="s">
        <v>19318</v>
      </c>
      <c r="B1351" s="1" t="s">
        <v>19529</v>
      </c>
      <c r="C1351" s="1" t="s">
        <v>19532</v>
      </c>
      <c r="D1351" s="1" t="s">
        <v>50</v>
      </c>
      <c r="E1351" s="1" t="s">
        <v>51</v>
      </c>
      <c r="F1351" s="1" t="s">
        <v>51</v>
      </c>
      <c r="G1351" s="1" t="s">
        <v>52</v>
      </c>
      <c r="H1351" s="1" t="s">
        <v>53</v>
      </c>
      <c r="I1351" s="1" t="s">
        <v>84</v>
      </c>
      <c r="J1351" s="1" t="s">
        <v>130</v>
      </c>
      <c r="K1351" s="1" t="s">
        <v>19533</v>
      </c>
      <c r="L1351" s="1"/>
      <c r="M1351" s="20">
        <f t="shared" si="21"/>
        <v>1</v>
      </c>
    </row>
    <row r="1352" spans="1:13" ht="20.100000000000001" customHeight="1" x14ac:dyDescent="0.15">
      <c r="A1352" s="1" t="s">
        <v>19318</v>
      </c>
      <c r="B1352" s="1" t="s">
        <v>19529</v>
      </c>
      <c r="C1352" s="1" t="s">
        <v>19534</v>
      </c>
      <c r="D1352" s="1" t="s">
        <v>50</v>
      </c>
      <c r="E1352" s="1" t="s">
        <v>51</v>
      </c>
      <c r="F1352" s="1" t="s">
        <v>51</v>
      </c>
      <c r="G1352" s="1" t="s">
        <v>52</v>
      </c>
      <c r="H1352" s="1" t="s">
        <v>53</v>
      </c>
      <c r="I1352" s="1" t="s">
        <v>84</v>
      </c>
      <c r="J1352" s="1" t="s">
        <v>130</v>
      </c>
      <c r="K1352" s="1" t="s">
        <v>19535</v>
      </c>
      <c r="L1352" s="1"/>
      <c r="M1352" s="20">
        <f t="shared" si="21"/>
        <v>1</v>
      </c>
    </row>
    <row r="1353" spans="1:13" ht="20.100000000000001" customHeight="1" x14ac:dyDescent="0.15">
      <c r="A1353" s="1" t="s">
        <v>19318</v>
      </c>
      <c r="B1353" s="1" t="s">
        <v>19529</v>
      </c>
      <c r="C1353" s="1" t="s">
        <v>19536</v>
      </c>
      <c r="D1353" s="1" t="s">
        <v>50</v>
      </c>
      <c r="E1353" s="1" t="s">
        <v>51</v>
      </c>
      <c r="F1353" s="1" t="s">
        <v>51</v>
      </c>
      <c r="G1353" s="1" t="s">
        <v>52</v>
      </c>
      <c r="H1353" s="1" t="s">
        <v>53</v>
      </c>
      <c r="I1353" s="1" t="s">
        <v>84</v>
      </c>
      <c r="J1353" s="1" t="s">
        <v>130</v>
      </c>
      <c r="K1353" s="1" t="s">
        <v>19537</v>
      </c>
      <c r="L1353" s="1"/>
      <c r="M1353" s="20">
        <f t="shared" si="21"/>
        <v>1</v>
      </c>
    </row>
    <row r="1354" spans="1:13" ht="20.100000000000001" customHeight="1" x14ac:dyDescent="0.15">
      <c r="A1354" s="1" t="s">
        <v>19318</v>
      </c>
      <c r="B1354" s="1" t="s">
        <v>19529</v>
      </c>
      <c r="C1354" s="1" t="s">
        <v>19538</v>
      </c>
      <c r="D1354" s="1" t="s">
        <v>78</v>
      </c>
      <c r="E1354" s="1" t="s">
        <v>51</v>
      </c>
      <c r="F1354" s="1" t="s">
        <v>179</v>
      </c>
      <c r="G1354" s="1" t="s">
        <v>82</v>
      </c>
      <c r="H1354" s="1" t="s">
        <v>2234</v>
      </c>
      <c r="I1354" s="1" t="s">
        <v>84</v>
      </c>
      <c r="J1354" s="1" t="s">
        <v>18408</v>
      </c>
      <c r="K1354" s="1" t="s">
        <v>19539</v>
      </c>
      <c r="L1354" s="1"/>
      <c r="M1354" s="20">
        <f t="shared" si="21"/>
        <v>0</v>
      </c>
    </row>
    <row r="1355" spans="1:13" ht="20.100000000000001" customHeight="1" x14ac:dyDescent="0.15">
      <c r="A1355" s="1" t="s">
        <v>19318</v>
      </c>
      <c r="B1355" s="1" t="s">
        <v>19529</v>
      </c>
      <c r="C1355" s="1" t="s">
        <v>19540</v>
      </c>
      <c r="D1355" s="1" t="s">
        <v>78</v>
      </c>
      <c r="E1355" s="1" t="s">
        <v>51</v>
      </c>
      <c r="F1355" s="1" t="s">
        <v>51</v>
      </c>
      <c r="G1355" s="1" t="s">
        <v>52</v>
      </c>
      <c r="H1355" s="1" t="s">
        <v>53</v>
      </c>
      <c r="I1355" s="1" t="s">
        <v>84</v>
      </c>
      <c r="J1355" s="1" t="s">
        <v>130</v>
      </c>
      <c r="K1355" s="1" t="s">
        <v>19541</v>
      </c>
      <c r="L1355" s="1"/>
      <c r="M1355" s="20">
        <f t="shared" si="21"/>
        <v>1</v>
      </c>
    </row>
    <row r="1356" spans="1:13" ht="20.100000000000001" customHeight="1" x14ac:dyDescent="0.15">
      <c r="A1356" s="1" t="s">
        <v>19318</v>
      </c>
      <c r="B1356" s="1" t="s">
        <v>19529</v>
      </c>
      <c r="C1356" s="1" t="s">
        <v>19542</v>
      </c>
      <c r="D1356" s="1" t="s">
        <v>78</v>
      </c>
      <c r="E1356" s="1" t="s">
        <v>51</v>
      </c>
      <c r="F1356" s="1" t="s">
        <v>51</v>
      </c>
      <c r="G1356" s="1" t="s">
        <v>52</v>
      </c>
      <c r="H1356" s="1" t="s">
        <v>53</v>
      </c>
      <c r="I1356" s="1" t="s">
        <v>84</v>
      </c>
      <c r="J1356" s="1" t="s">
        <v>130</v>
      </c>
      <c r="K1356" s="1" t="s">
        <v>19543</v>
      </c>
      <c r="L1356" s="1"/>
      <c r="M1356" s="20">
        <f t="shared" si="21"/>
        <v>1</v>
      </c>
    </row>
    <row r="1357" spans="1:13" ht="20.100000000000001" customHeight="1" x14ac:dyDescent="0.15">
      <c r="A1357" s="1" t="s">
        <v>19318</v>
      </c>
      <c r="B1357" s="1" t="s">
        <v>19529</v>
      </c>
      <c r="C1357" s="1" t="s">
        <v>19544</v>
      </c>
      <c r="D1357" s="1" t="s">
        <v>78</v>
      </c>
      <c r="E1357" s="1" t="s">
        <v>51</v>
      </c>
      <c r="F1357" s="1" t="s">
        <v>51</v>
      </c>
      <c r="G1357" s="1" t="s">
        <v>52</v>
      </c>
      <c r="H1357" s="1" t="s">
        <v>53</v>
      </c>
      <c r="I1357" s="1" t="s">
        <v>84</v>
      </c>
      <c r="J1357" s="1" t="s">
        <v>130</v>
      </c>
      <c r="K1357" s="1" t="s">
        <v>19545</v>
      </c>
      <c r="L1357" s="1"/>
      <c r="M1357" s="20">
        <f t="shared" si="21"/>
        <v>1</v>
      </c>
    </row>
    <row r="1358" spans="1:13" ht="20.100000000000001" customHeight="1" x14ac:dyDescent="0.15">
      <c r="A1358" s="1" t="s">
        <v>19318</v>
      </c>
      <c r="B1358" s="1" t="s">
        <v>19546</v>
      </c>
      <c r="C1358" s="1" t="s">
        <v>19547</v>
      </c>
      <c r="D1358" s="1" t="s">
        <v>50</v>
      </c>
      <c r="E1358" s="1" t="s">
        <v>51</v>
      </c>
      <c r="F1358" s="1" t="s">
        <v>81</v>
      </c>
      <c r="G1358" s="1" t="s">
        <v>82</v>
      </c>
      <c r="H1358" s="1" t="s">
        <v>2234</v>
      </c>
      <c r="I1358" s="1" t="s">
        <v>84</v>
      </c>
      <c r="J1358" s="1" t="s">
        <v>18408</v>
      </c>
      <c r="K1358" s="1" t="s">
        <v>19548</v>
      </c>
      <c r="L1358" s="1"/>
      <c r="M1358" s="20">
        <f t="shared" si="21"/>
        <v>0</v>
      </c>
    </row>
    <row r="1359" spans="1:13" ht="20.100000000000001" customHeight="1" x14ac:dyDescent="0.15">
      <c r="A1359" s="1" t="s">
        <v>19318</v>
      </c>
      <c r="B1359" s="1" t="s">
        <v>19546</v>
      </c>
      <c r="C1359" s="1" t="s">
        <v>19549</v>
      </c>
      <c r="D1359" s="1" t="s">
        <v>50</v>
      </c>
      <c r="E1359" s="1" t="s">
        <v>51</v>
      </c>
      <c r="F1359" s="1" t="s">
        <v>51</v>
      </c>
      <c r="G1359" s="1" t="s">
        <v>52</v>
      </c>
      <c r="H1359" s="1" t="s">
        <v>53</v>
      </c>
      <c r="I1359" s="1" t="s">
        <v>84</v>
      </c>
      <c r="J1359" s="1" t="s">
        <v>130</v>
      </c>
      <c r="K1359" s="1" t="s">
        <v>19550</v>
      </c>
      <c r="L1359" s="1"/>
      <c r="M1359" s="20">
        <f t="shared" si="21"/>
        <v>1</v>
      </c>
    </row>
    <row r="1360" spans="1:13" ht="20.100000000000001" customHeight="1" x14ac:dyDescent="0.15">
      <c r="A1360" s="1" t="s">
        <v>19318</v>
      </c>
      <c r="B1360" s="1" t="s">
        <v>19546</v>
      </c>
      <c r="C1360" s="1" t="s">
        <v>19551</v>
      </c>
      <c r="D1360" s="1" t="s">
        <v>50</v>
      </c>
      <c r="E1360" s="1" t="s">
        <v>51</v>
      </c>
      <c r="F1360" s="1" t="s">
        <v>51</v>
      </c>
      <c r="G1360" s="1" t="s">
        <v>52</v>
      </c>
      <c r="H1360" s="1" t="s">
        <v>53</v>
      </c>
      <c r="I1360" s="1" t="s">
        <v>84</v>
      </c>
      <c r="J1360" s="1" t="s">
        <v>130</v>
      </c>
      <c r="K1360" s="1" t="s">
        <v>19552</v>
      </c>
      <c r="L1360" s="1"/>
      <c r="M1360" s="20">
        <f t="shared" si="21"/>
        <v>1</v>
      </c>
    </row>
    <row r="1361" spans="1:13" ht="20.100000000000001" customHeight="1" x14ac:dyDescent="0.15">
      <c r="A1361" s="1" t="s">
        <v>19318</v>
      </c>
      <c r="B1361" s="1" t="s">
        <v>19546</v>
      </c>
      <c r="C1361" s="1" t="s">
        <v>19553</v>
      </c>
      <c r="D1361" s="1" t="s">
        <v>78</v>
      </c>
      <c r="E1361" s="1" t="s">
        <v>51</v>
      </c>
      <c r="F1361" s="1" t="s">
        <v>51</v>
      </c>
      <c r="G1361" s="1" t="s">
        <v>52</v>
      </c>
      <c r="H1361" s="1" t="s">
        <v>53</v>
      </c>
      <c r="I1361" s="1" t="s">
        <v>84</v>
      </c>
      <c r="J1361" s="1" t="s">
        <v>130</v>
      </c>
      <c r="K1361" s="1" t="s">
        <v>19554</v>
      </c>
      <c r="L1361" s="1"/>
      <c r="M1361" s="20">
        <f t="shared" si="21"/>
        <v>1</v>
      </c>
    </row>
    <row r="1362" spans="1:13" ht="20.100000000000001" customHeight="1" x14ac:dyDescent="0.15">
      <c r="A1362" s="1" t="s">
        <v>19318</v>
      </c>
      <c r="B1362" s="1" t="s">
        <v>19546</v>
      </c>
      <c r="C1362" s="1" t="s">
        <v>19555</v>
      </c>
      <c r="D1362" s="1" t="s">
        <v>78</v>
      </c>
      <c r="E1362" s="1" t="s">
        <v>51</v>
      </c>
      <c r="F1362" s="1" t="s">
        <v>51</v>
      </c>
      <c r="G1362" s="1" t="s">
        <v>52</v>
      </c>
      <c r="H1362" s="1" t="s">
        <v>53</v>
      </c>
      <c r="I1362" s="1" t="s">
        <v>84</v>
      </c>
      <c r="J1362" s="1" t="s">
        <v>130</v>
      </c>
      <c r="K1362" s="1" t="s">
        <v>19556</v>
      </c>
      <c r="L1362" s="1"/>
      <c r="M1362" s="20">
        <f t="shared" si="21"/>
        <v>1</v>
      </c>
    </row>
    <row r="1363" spans="1:13" ht="20.100000000000001" customHeight="1" x14ac:dyDescent="0.15">
      <c r="A1363" s="1" t="s">
        <v>19318</v>
      </c>
      <c r="B1363" s="1" t="s">
        <v>19546</v>
      </c>
      <c r="C1363" s="1" t="s">
        <v>19557</v>
      </c>
      <c r="D1363" s="1" t="s">
        <v>78</v>
      </c>
      <c r="E1363" s="1" t="s">
        <v>51</v>
      </c>
      <c r="F1363" s="1" t="s">
        <v>51</v>
      </c>
      <c r="G1363" s="1" t="s">
        <v>52</v>
      </c>
      <c r="H1363" s="1" t="s">
        <v>53</v>
      </c>
      <c r="I1363" s="1" t="s">
        <v>84</v>
      </c>
      <c r="J1363" s="1" t="s">
        <v>130</v>
      </c>
      <c r="K1363" s="1" t="s">
        <v>19558</v>
      </c>
      <c r="L1363" s="1"/>
      <c r="M1363" s="20">
        <f t="shared" si="21"/>
        <v>1</v>
      </c>
    </row>
    <row r="1364" spans="1:13" ht="20.100000000000001" customHeight="1" x14ac:dyDescent="0.15">
      <c r="A1364" s="1" t="s">
        <v>19318</v>
      </c>
      <c r="B1364" s="1" t="s">
        <v>19546</v>
      </c>
      <c r="C1364" s="1" t="s">
        <v>19559</v>
      </c>
      <c r="D1364" s="1" t="s">
        <v>78</v>
      </c>
      <c r="E1364" s="1" t="s">
        <v>51</v>
      </c>
      <c r="F1364" s="1" t="s">
        <v>51</v>
      </c>
      <c r="G1364" s="1" t="s">
        <v>52</v>
      </c>
      <c r="H1364" s="1" t="s">
        <v>53</v>
      </c>
      <c r="I1364" s="1" t="s">
        <v>84</v>
      </c>
      <c r="J1364" s="1" t="s">
        <v>130</v>
      </c>
      <c r="K1364" s="1" t="s">
        <v>19560</v>
      </c>
      <c r="L1364" s="1"/>
      <c r="M1364" s="20">
        <f t="shared" si="21"/>
        <v>1</v>
      </c>
    </row>
    <row r="1365" spans="1:13" ht="20.100000000000001" customHeight="1" x14ac:dyDescent="0.15">
      <c r="A1365" s="1" t="s">
        <v>19318</v>
      </c>
      <c r="B1365" s="1" t="s">
        <v>19546</v>
      </c>
      <c r="C1365" s="1" t="s">
        <v>19561</v>
      </c>
      <c r="D1365" s="1" t="s">
        <v>78</v>
      </c>
      <c r="E1365" s="1" t="s">
        <v>51</v>
      </c>
      <c r="F1365" s="1" t="s">
        <v>51</v>
      </c>
      <c r="G1365" s="1" t="s">
        <v>52</v>
      </c>
      <c r="H1365" s="1" t="s">
        <v>53</v>
      </c>
      <c r="I1365" s="1" t="s">
        <v>84</v>
      </c>
      <c r="J1365" s="1" t="s">
        <v>130</v>
      </c>
      <c r="K1365" s="1" t="s">
        <v>19562</v>
      </c>
      <c r="L1365" s="1"/>
      <c r="M1365" s="20">
        <f t="shared" si="21"/>
        <v>1</v>
      </c>
    </row>
    <row r="1366" spans="1:13" ht="20.100000000000001" customHeight="1" x14ac:dyDescent="0.15">
      <c r="A1366" s="1" t="s">
        <v>19318</v>
      </c>
      <c r="B1366" s="1" t="s">
        <v>19546</v>
      </c>
      <c r="C1366" s="1" t="s">
        <v>19563</v>
      </c>
      <c r="D1366" s="1" t="s">
        <v>78</v>
      </c>
      <c r="E1366" s="1" t="s">
        <v>51</v>
      </c>
      <c r="F1366" s="1" t="s">
        <v>51</v>
      </c>
      <c r="G1366" s="1" t="s">
        <v>52</v>
      </c>
      <c r="H1366" s="1" t="s">
        <v>53</v>
      </c>
      <c r="I1366" s="1" t="s">
        <v>84</v>
      </c>
      <c r="J1366" s="1" t="s">
        <v>130</v>
      </c>
      <c r="K1366" s="1" t="s">
        <v>19564</v>
      </c>
      <c r="L1366" s="1"/>
      <c r="M1366" s="20">
        <f t="shared" si="21"/>
        <v>1</v>
      </c>
    </row>
    <row r="1367" spans="1:13" ht="20.100000000000001" customHeight="1" x14ac:dyDescent="0.15">
      <c r="A1367" s="1" t="s">
        <v>19318</v>
      </c>
      <c r="B1367" s="1" t="s">
        <v>19546</v>
      </c>
      <c r="C1367" s="1" t="s">
        <v>19565</v>
      </c>
      <c r="D1367" s="1" t="s">
        <v>78</v>
      </c>
      <c r="E1367" s="1" t="s">
        <v>51</v>
      </c>
      <c r="F1367" s="1" t="s">
        <v>51</v>
      </c>
      <c r="G1367" s="1" t="s">
        <v>52</v>
      </c>
      <c r="H1367" s="1" t="s">
        <v>53</v>
      </c>
      <c r="I1367" s="1" t="s">
        <v>84</v>
      </c>
      <c r="J1367" s="1" t="s">
        <v>130</v>
      </c>
      <c r="K1367" s="1" t="s">
        <v>19566</v>
      </c>
      <c r="L1367" s="1"/>
      <c r="M1367" s="20">
        <f t="shared" si="21"/>
        <v>1</v>
      </c>
    </row>
    <row r="1368" spans="1:13" ht="20.100000000000001" customHeight="1" x14ac:dyDescent="0.15">
      <c r="A1368" s="1" t="s">
        <v>19318</v>
      </c>
      <c r="B1368" s="1" t="s">
        <v>19546</v>
      </c>
      <c r="C1368" s="1" t="s">
        <v>19567</v>
      </c>
      <c r="D1368" s="1" t="s">
        <v>78</v>
      </c>
      <c r="E1368" s="1" t="s">
        <v>51</v>
      </c>
      <c r="F1368" s="1" t="s">
        <v>51</v>
      </c>
      <c r="G1368" s="1" t="s">
        <v>52</v>
      </c>
      <c r="H1368" s="1" t="s">
        <v>121</v>
      </c>
      <c r="I1368" s="1" t="s">
        <v>84</v>
      </c>
      <c r="J1368" s="1" t="s">
        <v>122</v>
      </c>
      <c r="K1368" s="1" t="s">
        <v>19568</v>
      </c>
      <c r="L1368" s="1"/>
      <c r="M1368" s="20">
        <f t="shared" si="21"/>
        <v>1</v>
      </c>
    </row>
    <row r="1369" spans="1:13" ht="20.100000000000001" customHeight="1" x14ac:dyDescent="0.15">
      <c r="A1369" s="1" t="s">
        <v>19318</v>
      </c>
      <c r="B1369" s="1" t="s">
        <v>19546</v>
      </c>
      <c r="C1369" s="1" t="s">
        <v>19569</v>
      </c>
      <c r="D1369" s="1" t="s">
        <v>78</v>
      </c>
      <c r="E1369" s="1" t="s">
        <v>51</v>
      </c>
      <c r="F1369" s="1" t="s">
        <v>51</v>
      </c>
      <c r="G1369" s="1" t="s">
        <v>52</v>
      </c>
      <c r="H1369" s="1" t="s">
        <v>121</v>
      </c>
      <c r="I1369" s="1" t="s">
        <v>84</v>
      </c>
      <c r="J1369" s="1" t="s">
        <v>122</v>
      </c>
      <c r="K1369" s="1" t="s">
        <v>19570</v>
      </c>
      <c r="L1369" s="1"/>
      <c r="M1369" s="20">
        <f t="shared" si="21"/>
        <v>1</v>
      </c>
    </row>
    <row r="1370" spans="1:13" ht="20.100000000000001" customHeight="1" x14ac:dyDescent="0.15">
      <c r="A1370" s="1" t="s">
        <v>19318</v>
      </c>
      <c r="B1370" s="1" t="s">
        <v>19546</v>
      </c>
      <c r="C1370" s="1" t="s">
        <v>19571</v>
      </c>
      <c r="D1370" s="1" t="s">
        <v>78</v>
      </c>
      <c r="E1370" s="1" t="s">
        <v>51</v>
      </c>
      <c r="F1370" s="1" t="s">
        <v>51</v>
      </c>
      <c r="G1370" s="1" t="s">
        <v>52</v>
      </c>
      <c r="H1370" s="1" t="s">
        <v>53</v>
      </c>
      <c r="I1370" s="1" t="s">
        <v>84</v>
      </c>
      <c r="J1370" s="1" t="s">
        <v>130</v>
      </c>
      <c r="K1370" s="1" t="s">
        <v>19572</v>
      </c>
      <c r="L1370" s="1"/>
      <c r="M1370" s="20">
        <f t="shared" si="21"/>
        <v>1</v>
      </c>
    </row>
    <row r="1371" spans="1:13" ht="20.100000000000001" customHeight="1" x14ac:dyDescent="0.15">
      <c r="A1371" s="1" t="s">
        <v>19318</v>
      </c>
      <c r="B1371" s="1" t="s">
        <v>19546</v>
      </c>
      <c r="C1371" s="1" t="s">
        <v>19573</v>
      </c>
      <c r="D1371" s="1" t="s">
        <v>849</v>
      </c>
      <c r="E1371" s="1" t="s">
        <v>51</v>
      </c>
      <c r="F1371" s="1" t="s">
        <v>26832</v>
      </c>
      <c r="G1371" s="1" t="s">
        <v>82</v>
      </c>
      <c r="H1371" s="1" t="s">
        <v>83</v>
      </c>
      <c r="I1371" s="1" t="s">
        <v>181</v>
      </c>
      <c r="J1371" s="1" t="s">
        <v>11769</v>
      </c>
      <c r="K1371" s="1" t="s">
        <v>19681</v>
      </c>
      <c r="L1371" s="1"/>
      <c r="M1371" s="20">
        <f t="shared" si="21"/>
        <v>0</v>
      </c>
    </row>
    <row r="1372" spans="1:13" ht="20.100000000000001" customHeight="1" x14ac:dyDescent="0.15">
      <c r="A1372" s="1" t="s">
        <v>19318</v>
      </c>
      <c r="B1372" s="1" t="s">
        <v>19574</v>
      </c>
      <c r="C1372" s="1" t="s">
        <v>19575</v>
      </c>
      <c r="D1372" s="1" t="s">
        <v>50</v>
      </c>
      <c r="E1372" s="1" t="s">
        <v>51</v>
      </c>
      <c r="F1372" s="1" t="s">
        <v>51</v>
      </c>
      <c r="G1372" s="1" t="s">
        <v>52</v>
      </c>
      <c r="H1372" s="1" t="s">
        <v>53</v>
      </c>
      <c r="I1372" s="1" t="s">
        <v>84</v>
      </c>
      <c r="J1372" s="1" t="s">
        <v>130</v>
      </c>
      <c r="K1372" s="1" t="s">
        <v>19576</v>
      </c>
      <c r="L1372" s="1"/>
      <c r="M1372" s="20">
        <f t="shared" si="21"/>
        <v>1</v>
      </c>
    </row>
    <row r="1373" spans="1:13" ht="20.100000000000001" customHeight="1" x14ac:dyDescent="0.15">
      <c r="A1373" s="1" t="s">
        <v>19318</v>
      </c>
      <c r="B1373" s="1" t="s">
        <v>19574</v>
      </c>
      <c r="C1373" s="1" t="s">
        <v>19577</v>
      </c>
      <c r="D1373" s="1" t="s">
        <v>78</v>
      </c>
      <c r="E1373" s="1" t="s">
        <v>51</v>
      </c>
      <c r="F1373" s="1" t="s">
        <v>51</v>
      </c>
      <c r="G1373" s="1" t="s">
        <v>52</v>
      </c>
      <c r="H1373" s="1" t="s">
        <v>53</v>
      </c>
      <c r="I1373" s="1" t="s">
        <v>84</v>
      </c>
      <c r="J1373" s="1" t="s">
        <v>130</v>
      </c>
      <c r="K1373" s="1" t="s">
        <v>19578</v>
      </c>
      <c r="L1373" s="1"/>
      <c r="M1373" s="20">
        <f t="shared" si="21"/>
        <v>1</v>
      </c>
    </row>
    <row r="1374" spans="1:13" ht="20.100000000000001" customHeight="1" x14ac:dyDescent="0.15">
      <c r="A1374" s="1" t="s">
        <v>19318</v>
      </c>
      <c r="B1374" s="1" t="s">
        <v>19574</v>
      </c>
      <c r="C1374" s="1" t="s">
        <v>19579</v>
      </c>
      <c r="D1374" s="1" t="s">
        <v>78</v>
      </c>
      <c r="E1374" s="1" t="s">
        <v>51</v>
      </c>
      <c r="F1374" s="1" t="s">
        <v>51</v>
      </c>
      <c r="G1374" s="1" t="s">
        <v>52</v>
      </c>
      <c r="H1374" s="1" t="s">
        <v>53</v>
      </c>
      <c r="I1374" s="1" t="s">
        <v>84</v>
      </c>
      <c r="J1374" s="1" t="s">
        <v>130</v>
      </c>
      <c r="K1374" s="1" t="s">
        <v>19580</v>
      </c>
      <c r="L1374" s="1"/>
      <c r="M1374" s="20">
        <f t="shared" si="21"/>
        <v>1</v>
      </c>
    </row>
    <row r="1375" spans="1:13" ht="20.100000000000001" customHeight="1" x14ac:dyDescent="0.15">
      <c r="A1375" s="1" t="s">
        <v>19318</v>
      </c>
      <c r="B1375" s="1" t="s">
        <v>19574</v>
      </c>
      <c r="C1375" s="1" t="s">
        <v>19581</v>
      </c>
      <c r="D1375" s="1" t="s">
        <v>78</v>
      </c>
      <c r="E1375" s="1" t="s">
        <v>51</v>
      </c>
      <c r="F1375" s="1" t="s">
        <v>51</v>
      </c>
      <c r="G1375" s="1" t="s">
        <v>52</v>
      </c>
      <c r="H1375" s="1" t="s">
        <v>53</v>
      </c>
      <c r="I1375" s="1" t="s">
        <v>84</v>
      </c>
      <c r="J1375" s="1" t="s">
        <v>130</v>
      </c>
      <c r="K1375" s="1" t="s">
        <v>19582</v>
      </c>
      <c r="L1375" s="1"/>
      <c r="M1375" s="20">
        <f t="shared" si="21"/>
        <v>1</v>
      </c>
    </row>
    <row r="1376" spans="1:13" ht="20.100000000000001" customHeight="1" x14ac:dyDescent="0.15">
      <c r="A1376" s="1" t="s">
        <v>19318</v>
      </c>
      <c r="B1376" s="1" t="s">
        <v>19574</v>
      </c>
      <c r="C1376" s="1" t="s">
        <v>19583</v>
      </c>
      <c r="D1376" s="1" t="s">
        <v>78</v>
      </c>
      <c r="E1376" s="1" t="s">
        <v>51</v>
      </c>
      <c r="F1376" s="1" t="s">
        <v>51</v>
      </c>
      <c r="G1376" s="1" t="s">
        <v>52</v>
      </c>
      <c r="H1376" s="1" t="s">
        <v>53</v>
      </c>
      <c r="I1376" s="1" t="s">
        <v>84</v>
      </c>
      <c r="J1376" s="1" t="s">
        <v>130</v>
      </c>
      <c r="K1376" s="1" t="s">
        <v>19584</v>
      </c>
      <c r="L1376" s="1"/>
      <c r="M1376" s="20">
        <f t="shared" si="21"/>
        <v>1</v>
      </c>
    </row>
    <row r="1377" spans="1:13" ht="20.100000000000001" customHeight="1" x14ac:dyDescent="0.15">
      <c r="A1377" s="1" t="s">
        <v>19318</v>
      </c>
      <c r="B1377" s="1" t="s">
        <v>19574</v>
      </c>
      <c r="C1377" s="1" t="s">
        <v>19585</v>
      </c>
      <c r="D1377" s="1" t="s">
        <v>78</v>
      </c>
      <c r="E1377" s="1" t="s">
        <v>51</v>
      </c>
      <c r="F1377" s="1" t="s">
        <v>51</v>
      </c>
      <c r="G1377" s="1" t="s">
        <v>52</v>
      </c>
      <c r="H1377" s="1" t="s">
        <v>121</v>
      </c>
      <c r="I1377" s="1" t="s">
        <v>84</v>
      </c>
      <c r="J1377" s="1" t="s">
        <v>122</v>
      </c>
      <c r="K1377" s="1" t="s">
        <v>19586</v>
      </c>
      <c r="L1377" s="1"/>
      <c r="M1377" s="20">
        <f t="shared" si="21"/>
        <v>1</v>
      </c>
    </row>
    <row r="1378" spans="1:13" ht="20.100000000000001" customHeight="1" x14ac:dyDescent="0.15">
      <c r="A1378" s="1" t="s">
        <v>19318</v>
      </c>
      <c r="B1378" s="1" t="s">
        <v>19574</v>
      </c>
      <c r="C1378" s="1" t="s">
        <v>19587</v>
      </c>
      <c r="D1378" s="1" t="s">
        <v>78</v>
      </c>
      <c r="E1378" s="1" t="s">
        <v>51</v>
      </c>
      <c r="F1378" s="1" t="s">
        <v>51</v>
      </c>
      <c r="G1378" s="1" t="s">
        <v>52</v>
      </c>
      <c r="H1378" s="1" t="s">
        <v>53</v>
      </c>
      <c r="I1378" s="1" t="s">
        <v>84</v>
      </c>
      <c r="J1378" s="1" t="s">
        <v>130</v>
      </c>
      <c r="K1378" s="1" t="s">
        <v>19588</v>
      </c>
      <c r="L1378" s="1"/>
      <c r="M1378" s="20">
        <f t="shared" si="21"/>
        <v>1</v>
      </c>
    </row>
    <row r="1379" spans="1:13" ht="20.100000000000001" customHeight="1" x14ac:dyDescent="0.15">
      <c r="A1379" s="1" t="s">
        <v>19318</v>
      </c>
      <c r="B1379" s="1" t="s">
        <v>19574</v>
      </c>
      <c r="C1379" s="1" t="s">
        <v>19589</v>
      </c>
      <c r="D1379" s="1" t="s">
        <v>78</v>
      </c>
      <c r="E1379" s="1" t="s">
        <v>51</v>
      </c>
      <c r="F1379" s="1" t="s">
        <v>179</v>
      </c>
      <c r="G1379" s="1" t="s">
        <v>82</v>
      </c>
      <c r="H1379" s="1" t="s">
        <v>180</v>
      </c>
      <c r="I1379" s="1" t="s">
        <v>84</v>
      </c>
      <c r="J1379" s="1" t="s">
        <v>7191</v>
      </c>
      <c r="K1379" s="1" t="s">
        <v>19590</v>
      </c>
      <c r="L1379" s="1"/>
      <c r="M1379" s="20">
        <f t="shared" si="21"/>
        <v>0</v>
      </c>
    </row>
    <row r="1380" spans="1:13" ht="20.100000000000001" customHeight="1" x14ac:dyDescent="0.15">
      <c r="A1380" s="1" t="s">
        <v>19318</v>
      </c>
      <c r="B1380" s="1" t="s">
        <v>19574</v>
      </c>
      <c r="C1380" s="1" t="s">
        <v>19591</v>
      </c>
      <c r="D1380" s="1" t="s">
        <v>78</v>
      </c>
      <c r="E1380" s="1" t="s">
        <v>51</v>
      </c>
      <c r="F1380" s="1" t="s">
        <v>179</v>
      </c>
      <c r="G1380" s="1" t="s">
        <v>82</v>
      </c>
      <c r="H1380" s="1" t="s">
        <v>180</v>
      </c>
      <c r="I1380" s="1" t="s">
        <v>84</v>
      </c>
      <c r="J1380" s="1" t="s">
        <v>7191</v>
      </c>
      <c r="K1380" s="1" t="s">
        <v>19592</v>
      </c>
      <c r="L1380" s="1"/>
      <c r="M1380" s="20">
        <f t="shared" si="21"/>
        <v>0</v>
      </c>
    </row>
    <row r="1381" spans="1:13" ht="20.100000000000001" customHeight="1" x14ac:dyDescent="0.15">
      <c r="A1381" s="1" t="s">
        <v>19318</v>
      </c>
      <c r="B1381" s="1" t="s">
        <v>19574</v>
      </c>
      <c r="C1381" s="1" t="s">
        <v>19593</v>
      </c>
      <c r="D1381" s="1" t="s">
        <v>78</v>
      </c>
      <c r="E1381" s="1" t="s">
        <v>51</v>
      </c>
      <c r="F1381" s="1" t="s">
        <v>51</v>
      </c>
      <c r="G1381" s="1" t="s">
        <v>52</v>
      </c>
      <c r="H1381" s="1" t="s">
        <v>53</v>
      </c>
      <c r="I1381" s="1" t="s">
        <v>84</v>
      </c>
      <c r="J1381" s="1" t="s">
        <v>130</v>
      </c>
      <c r="K1381" s="1" t="s">
        <v>19594</v>
      </c>
      <c r="L1381" s="1"/>
      <c r="M1381" s="20">
        <f t="shared" si="21"/>
        <v>1</v>
      </c>
    </row>
    <row r="1382" spans="1:13" ht="20.100000000000001" customHeight="1" x14ac:dyDescent="0.15">
      <c r="A1382" s="1" t="s">
        <v>19318</v>
      </c>
      <c r="B1382" s="1" t="s">
        <v>19574</v>
      </c>
      <c r="C1382" s="1" t="s">
        <v>19595</v>
      </c>
      <c r="D1382" s="1" t="s">
        <v>78</v>
      </c>
      <c r="E1382" s="1" t="s">
        <v>51</v>
      </c>
      <c r="F1382" s="1" t="s">
        <v>179</v>
      </c>
      <c r="G1382" s="1" t="s">
        <v>82</v>
      </c>
      <c r="H1382" s="1" t="s">
        <v>180</v>
      </c>
      <c r="I1382" s="1" t="s">
        <v>84</v>
      </c>
      <c r="J1382" s="1" t="s">
        <v>7191</v>
      </c>
      <c r="K1382" s="1" t="s">
        <v>19596</v>
      </c>
      <c r="L1382" s="1"/>
      <c r="M1382" s="20">
        <f t="shared" si="21"/>
        <v>0</v>
      </c>
    </row>
    <row r="1383" spans="1:13" ht="20.100000000000001" customHeight="1" x14ac:dyDescent="0.15">
      <c r="A1383" s="1" t="s">
        <v>19318</v>
      </c>
      <c r="B1383" s="1" t="s">
        <v>19574</v>
      </c>
      <c r="C1383" s="1" t="s">
        <v>19597</v>
      </c>
      <c r="D1383" s="1" t="s">
        <v>78</v>
      </c>
      <c r="E1383" s="1" t="s">
        <v>51</v>
      </c>
      <c r="F1383" s="1" t="s">
        <v>51</v>
      </c>
      <c r="G1383" s="1" t="s">
        <v>52</v>
      </c>
      <c r="H1383" s="1" t="s">
        <v>53</v>
      </c>
      <c r="I1383" s="1" t="s">
        <v>84</v>
      </c>
      <c r="J1383" s="1" t="s">
        <v>130</v>
      </c>
      <c r="K1383" s="1" t="s">
        <v>19598</v>
      </c>
      <c r="L1383" s="1"/>
      <c r="M1383" s="20">
        <f t="shared" si="21"/>
        <v>1</v>
      </c>
    </row>
    <row r="1384" spans="1:13" ht="20.100000000000001" customHeight="1" x14ac:dyDescent="0.15">
      <c r="A1384" s="1" t="s">
        <v>19318</v>
      </c>
      <c r="B1384" s="1" t="s">
        <v>19574</v>
      </c>
      <c r="C1384" s="1" t="s">
        <v>19599</v>
      </c>
      <c r="D1384" s="1" t="s">
        <v>78</v>
      </c>
      <c r="E1384" s="1" t="s">
        <v>51</v>
      </c>
      <c r="F1384" s="1" t="s">
        <v>51</v>
      </c>
      <c r="G1384" s="1" t="s">
        <v>52</v>
      </c>
      <c r="H1384" s="1" t="s">
        <v>53</v>
      </c>
      <c r="I1384" s="1" t="s">
        <v>84</v>
      </c>
      <c r="J1384" s="1" t="s">
        <v>130</v>
      </c>
      <c r="K1384" s="1" t="s">
        <v>19600</v>
      </c>
      <c r="L1384" s="1"/>
      <c r="M1384" s="20">
        <f t="shared" si="21"/>
        <v>1</v>
      </c>
    </row>
    <row r="1385" spans="1:13" ht="20.100000000000001" customHeight="1" x14ac:dyDescent="0.15">
      <c r="A1385" s="1" t="s">
        <v>19318</v>
      </c>
      <c r="B1385" s="1" t="s">
        <v>19574</v>
      </c>
      <c r="C1385" s="1" t="s">
        <v>19601</v>
      </c>
      <c r="D1385" s="1" t="s">
        <v>78</v>
      </c>
      <c r="E1385" s="1" t="s">
        <v>51</v>
      </c>
      <c r="F1385" s="1" t="s">
        <v>51</v>
      </c>
      <c r="G1385" s="1" t="s">
        <v>52</v>
      </c>
      <c r="H1385" s="1" t="s">
        <v>53</v>
      </c>
      <c r="I1385" s="1" t="s">
        <v>84</v>
      </c>
      <c r="J1385" s="1" t="s">
        <v>130</v>
      </c>
      <c r="K1385" s="1" t="s">
        <v>19602</v>
      </c>
      <c r="L1385" s="1"/>
      <c r="M1385" s="20">
        <f t="shared" si="21"/>
        <v>1</v>
      </c>
    </row>
    <row r="1386" spans="1:13" ht="20.100000000000001" customHeight="1" x14ac:dyDescent="0.15">
      <c r="A1386" s="1" t="s">
        <v>19318</v>
      </c>
      <c r="B1386" s="1" t="s">
        <v>19574</v>
      </c>
      <c r="C1386" s="1" t="s">
        <v>19603</v>
      </c>
      <c r="D1386" s="1" t="s">
        <v>849</v>
      </c>
      <c r="E1386" s="1" t="s">
        <v>51</v>
      </c>
      <c r="F1386" s="1" t="s">
        <v>26832</v>
      </c>
      <c r="G1386" s="1" t="s">
        <v>82</v>
      </c>
      <c r="H1386" s="1" t="s">
        <v>83</v>
      </c>
      <c r="I1386" s="1" t="s">
        <v>181</v>
      </c>
      <c r="J1386" s="1" t="s">
        <v>11769</v>
      </c>
      <c r="K1386" s="1" t="s">
        <v>19682</v>
      </c>
      <c r="L1386" s="1"/>
      <c r="M1386" s="20">
        <f t="shared" si="21"/>
        <v>0</v>
      </c>
    </row>
    <row r="1387" spans="1:13" ht="20.100000000000001" customHeight="1" x14ac:dyDescent="0.15">
      <c r="A1387" s="1" t="s">
        <v>19318</v>
      </c>
      <c r="B1387" s="1" t="s">
        <v>19604</v>
      </c>
      <c r="C1387" s="1" t="s">
        <v>19605</v>
      </c>
      <c r="D1387" s="1" t="s">
        <v>50</v>
      </c>
      <c r="E1387" s="1" t="s">
        <v>51</v>
      </c>
      <c r="F1387" s="1" t="s">
        <v>81</v>
      </c>
      <c r="G1387" s="1" t="s">
        <v>82</v>
      </c>
      <c r="H1387" s="1" t="s">
        <v>2234</v>
      </c>
      <c r="I1387" s="1" t="s">
        <v>84</v>
      </c>
      <c r="J1387" s="1" t="s">
        <v>18408</v>
      </c>
      <c r="K1387" s="1" t="s">
        <v>19606</v>
      </c>
      <c r="L1387" s="1"/>
      <c r="M1387" s="20">
        <f t="shared" si="21"/>
        <v>0</v>
      </c>
    </row>
    <row r="1388" spans="1:13" ht="20.100000000000001" customHeight="1" x14ac:dyDescent="0.15">
      <c r="A1388" s="1" t="s">
        <v>19318</v>
      </c>
      <c r="B1388" s="1" t="s">
        <v>19604</v>
      </c>
      <c r="C1388" s="1" t="s">
        <v>19607</v>
      </c>
      <c r="D1388" s="1" t="s">
        <v>50</v>
      </c>
      <c r="E1388" s="1" t="s">
        <v>51</v>
      </c>
      <c r="F1388" s="1" t="s">
        <v>51</v>
      </c>
      <c r="G1388" s="1" t="s">
        <v>52</v>
      </c>
      <c r="H1388" s="1" t="s">
        <v>53</v>
      </c>
      <c r="I1388" s="1" t="s">
        <v>84</v>
      </c>
      <c r="J1388" s="1" t="s">
        <v>130</v>
      </c>
      <c r="K1388" s="1" t="s">
        <v>19608</v>
      </c>
      <c r="L1388" s="1"/>
      <c r="M1388" s="20">
        <f t="shared" si="21"/>
        <v>1</v>
      </c>
    </row>
    <row r="1389" spans="1:13" ht="20.100000000000001" customHeight="1" x14ac:dyDescent="0.15">
      <c r="A1389" s="1" t="s">
        <v>19318</v>
      </c>
      <c r="B1389" s="1" t="s">
        <v>19604</v>
      </c>
      <c r="C1389" s="1" t="s">
        <v>19609</v>
      </c>
      <c r="D1389" s="1" t="s">
        <v>50</v>
      </c>
      <c r="E1389" s="1" t="s">
        <v>51</v>
      </c>
      <c r="F1389" s="1" t="s">
        <v>51</v>
      </c>
      <c r="G1389" s="1" t="s">
        <v>52</v>
      </c>
      <c r="H1389" s="1" t="s">
        <v>53</v>
      </c>
      <c r="I1389" s="1" t="s">
        <v>84</v>
      </c>
      <c r="J1389" s="1" t="s">
        <v>130</v>
      </c>
      <c r="K1389" s="1" t="s">
        <v>19610</v>
      </c>
      <c r="L1389" s="1"/>
      <c r="M1389" s="20">
        <f t="shared" si="21"/>
        <v>1</v>
      </c>
    </row>
    <row r="1390" spans="1:13" ht="20.100000000000001" customHeight="1" x14ac:dyDescent="0.15">
      <c r="A1390" s="1" t="s">
        <v>19318</v>
      </c>
      <c r="B1390" s="1" t="s">
        <v>19604</v>
      </c>
      <c r="C1390" s="1" t="s">
        <v>19611</v>
      </c>
      <c r="D1390" s="1" t="s">
        <v>78</v>
      </c>
      <c r="E1390" s="1" t="s">
        <v>51</v>
      </c>
      <c r="F1390" s="1" t="s">
        <v>81</v>
      </c>
      <c r="G1390" s="1" t="s">
        <v>82</v>
      </c>
      <c r="H1390" s="1" t="s">
        <v>129</v>
      </c>
      <c r="I1390" s="1" t="s">
        <v>447</v>
      </c>
      <c r="J1390" s="1" t="s">
        <v>6142</v>
      </c>
      <c r="K1390" s="1" t="s">
        <v>19612</v>
      </c>
      <c r="L1390" s="1"/>
      <c r="M1390" s="20">
        <f t="shared" si="21"/>
        <v>0</v>
      </c>
    </row>
    <row r="1391" spans="1:13" ht="20.100000000000001" customHeight="1" x14ac:dyDescent="0.15">
      <c r="A1391" s="1" t="s">
        <v>19318</v>
      </c>
      <c r="B1391" s="1" t="s">
        <v>19604</v>
      </c>
      <c r="C1391" s="1" t="s">
        <v>19613</v>
      </c>
      <c r="D1391" s="1" t="s">
        <v>78</v>
      </c>
      <c r="E1391" s="1" t="s">
        <v>51</v>
      </c>
      <c r="F1391" s="1" t="s">
        <v>81</v>
      </c>
      <c r="G1391" s="1" t="s">
        <v>82</v>
      </c>
      <c r="H1391" s="1" t="s">
        <v>129</v>
      </c>
      <c r="I1391" s="1" t="s">
        <v>447</v>
      </c>
      <c r="J1391" s="1" t="s">
        <v>6142</v>
      </c>
      <c r="K1391" s="1" t="s">
        <v>19614</v>
      </c>
      <c r="L1391" s="1"/>
      <c r="M1391" s="20">
        <f t="shared" si="21"/>
        <v>0</v>
      </c>
    </row>
    <row r="1392" spans="1:13" ht="20.100000000000001" customHeight="1" x14ac:dyDescent="0.15">
      <c r="A1392" s="1" t="s">
        <v>19318</v>
      </c>
      <c r="B1392" s="1" t="s">
        <v>19604</v>
      </c>
      <c r="C1392" s="1" t="s">
        <v>19615</v>
      </c>
      <c r="D1392" s="1" t="s">
        <v>78</v>
      </c>
      <c r="E1392" s="1" t="s">
        <v>51</v>
      </c>
      <c r="F1392" s="1" t="s">
        <v>51</v>
      </c>
      <c r="G1392" s="1" t="s">
        <v>52</v>
      </c>
      <c r="H1392" s="1" t="s">
        <v>53</v>
      </c>
      <c r="I1392" s="1" t="s">
        <v>84</v>
      </c>
      <c r="J1392" s="1" t="s">
        <v>130</v>
      </c>
      <c r="K1392" s="1" t="s">
        <v>19616</v>
      </c>
      <c r="L1392" s="1"/>
      <c r="M1392" s="20">
        <f t="shared" si="21"/>
        <v>1</v>
      </c>
    </row>
    <row r="1393" spans="1:13" ht="20.100000000000001" customHeight="1" x14ac:dyDescent="0.15">
      <c r="A1393" s="1" t="s">
        <v>19318</v>
      </c>
      <c r="B1393" s="1" t="s">
        <v>19604</v>
      </c>
      <c r="C1393" s="1" t="s">
        <v>19617</v>
      </c>
      <c r="D1393" s="1" t="s">
        <v>78</v>
      </c>
      <c r="E1393" s="1" t="s">
        <v>51</v>
      </c>
      <c r="F1393" s="1" t="s">
        <v>81</v>
      </c>
      <c r="G1393" s="1" t="s">
        <v>82</v>
      </c>
      <c r="H1393" s="1" t="s">
        <v>129</v>
      </c>
      <c r="I1393" s="1" t="s">
        <v>447</v>
      </c>
      <c r="J1393" s="1" t="s">
        <v>6142</v>
      </c>
      <c r="K1393" s="1" t="s">
        <v>19618</v>
      </c>
      <c r="L1393" s="1"/>
      <c r="M1393" s="20">
        <f t="shared" si="21"/>
        <v>0</v>
      </c>
    </row>
    <row r="1394" spans="1:13" ht="20.100000000000001" customHeight="1" x14ac:dyDescent="0.15">
      <c r="A1394" s="1" t="s">
        <v>19318</v>
      </c>
      <c r="B1394" s="1" t="s">
        <v>19604</v>
      </c>
      <c r="C1394" s="1" t="s">
        <v>19619</v>
      </c>
      <c r="D1394" s="1" t="s">
        <v>78</v>
      </c>
      <c r="E1394" s="1" t="s">
        <v>51</v>
      </c>
      <c r="F1394" s="1" t="s">
        <v>51</v>
      </c>
      <c r="G1394" s="1" t="s">
        <v>52</v>
      </c>
      <c r="H1394" s="1" t="s">
        <v>53</v>
      </c>
      <c r="I1394" s="1" t="s">
        <v>84</v>
      </c>
      <c r="J1394" s="1" t="s">
        <v>130</v>
      </c>
      <c r="K1394" s="1" t="s">
        <v>19620</v>
      </c>
      <c r="L1394" s="1"/>
      <c r="M1394" s="20">
        <f t="shared" si="21"/>
        <v>1</v>
      </c>
    </row>
    <row r="1395" spans="1:13" ht="20.100000000000001" customHeight="1" x14ac:dyDescent="0.15">
      <c r="A1395" s="1" t="s">
        <v>19318</v>
      </c>
      <c r="B1395" s="1" t="s">
        <v>19604</v>
      </c>
      <c r="C1395" s="1" t="s">
        <v>19621</v>
      </c>
      <c r="D1395" s="1" t="s">
        <v>78</v>
      </c>
      <c r="E1395" s="1" t="s">
        <v>51</v>
      </c>
      <c r="F1395" s="1" t="s">
        <v>51</v>
      </c>
      <c r="G1395" s="1" t="s">
        <v>52</v>
      </c>
      <c r="H1395" s="1" t="s">
        <v>53</v>
      </c>
      <c r="I1395" s="1" t="s">
        <v>84</v>
      </c>
      <c r="J1395" s="1" t="s">
        <v>130</v>
      </c>
      <c r="K1395" s="1" t="s">
        <v>19622</v>
      </c>
      <c r="L1395" s="1"/>
      <c r="M1395" s="20">
        <f t="shared" si="21"/>
        <v>1</v>
      </c>
    </row>
    <row r="1396" spans="1:13" ht="20.100000000000001" customHeight="1" x14ac:dyDescent="0.15">
      <c r="A1396" s="1" t="s">
        <v>19318</v>
      </c>
      <c r="B1396" s="1" t="s">
        <v>19604</v>
      </c>
      <c r="C1396" s="1" t="s">
        <v>19623</v>
      </c>
      <c r="D1396" s="1" t="s">
        <v>78</v>
      </c>
      <c r="E1396" s="1" t="s">
        <v>51</v>
      </c>
      <c r="F1396" s="1" t="s">
        <v>81</v>
      </c>
      <c r="G1396" s="1" t="s">
        <v>82</v>
      </c>
      <c r="H1396" s="1" t="s">
        <v>129</v>
      </c>
      <c r="I1396" s="1" t="s">
        <v>447</v>
      </c>
      <c r="J1396" s="1" t="s">
        <v>6142</v>
      </c>
      <c r="K1396" s="1" t="s">
        <v>19624</v>
      </c>
      <c r="L1396" s="1"/>
      <c r="M1396" s="20">
        <f t="shared" si="21"/>
        <v>0</v>
      </c>
    </row>
    <row r="1397" spans="1:13" ht="20.100000000000001" customHeight="1" x14ac:dyDescent="0.15">
      <c r="A1397" s="1" t="s">
        <v>19318</v>
      </c>
      <c r="B1397" s="1" t="s">
        <v>19604</v>
      </c>
      <c r="C1397" s="1" t="s">
        <v>19625</v>
      </c>
      <c r="D1397" s="1" t="s">
        <v>78</v>
      </c>
      <c r="E1397" s="1" t="s">
        <v>51</v>
      </c>
      <c r="F1397" s="1" t="s">
        <v>51</v>
      </c>
      <c r="G1397" s="1" t="s">
        <v>52</v>
      </c>
      <c r="H1397" s="1" t="s">
        <v>53</v>
      </c>
      <c r="I1397" s="1" t="s">
        <v>84</v>
      </c>
      <c r="J1397" s="1" t="s">
        <v>130</v>
      </c>
      <c r="K1397" s="1" t="s">
        <v>19626</v>
      </c>
      <c r="L1397" s="1"/>
      <c r="M1397" s="20">
        <f t="shared" si="21"/>
        <v>1</v>
      </c>
    </row>
    <row r="1398" spans="1:13" ht="20.100000000000001" customHeight="1" x14ac:dyDescent="0.15">
      <c r="A1398" s="1" t="s">
        <v>19318</v>
      </c>
      <c r="B1398" s="1" t="s">
        <v>19604</v>
      </c>
      <c r="C1398" s="1" t="s">
        <v>19627</v>
      </c>
      <c r="D1398" s="1" t="s">
        <v>78</v>
      </c>
      <c r="E1398" s="1" t="s">
        <v>51</v>
      </c>
      <c r="F1398" s="1" t="s">
        <v>51</v>
      </c>
      <c r="G1398" s="1" t="s">
        <v>52</v>
      </c>
      <c r="H1398" s="1" t="s">
        <v>53</v>
      </c>
      <c r="I1398" s="1" t="s">
        <v>84</v>
      </c>
      <c r="J1398" s="1" t="s">
        <v>130</v>
      </c>
      <c r="K1398" s="1" t="s">
        <v>19628</v>
      </c>
      <c r="L1398" s="1"/>
      <c r="M1398" s="20">
        <f t="shared" si="21"/>
        <v>1</v>
      </c>
    </row>
    <row r="1399" spans="1:13" ht="20.100000000000001" customHeight="1" x14ac:dyDescent="0.15">
      <c r="A1399" s="1" t="s">
        <v>19318</v>
      </c>
      <c r="B1399" s="1" t="s">
        <v>19604</v>
      </c>
      <c r="C1399" s="1" t="s">
        <v>19629</v>
      </c>
      <c r="D1399" s="1" t="s">
        <v>78</v>
      </c>
      <c r="E1399" s="1" t="s">
        <v>51</v>
      </c>
      <c r="F1399" s="1" t="s">
        <v>51</v>
      </c>
      <c r="G1399" s="1" t="s">
        <v>52</v>
      </c>
      <c r="H1399" s="1" t="s">
        <v>53</v>
      </c>
      <c r="I1399" s="1" t="s">
        <v>84</v>
      </c>
      <c r="J1399" s="1" t="s">
        <v>130</v>
      </c>
      <c r="K1399" s="1" t="s">
        <v>19630</v>
      </c>
      <c r="L1399" s="1"/>
      <c r="M1399" s="20">
        <f t="shared" si="21"/>
        <v>1</v>
      </c>
    </row>
    <row r="1400" spans="1:13" ht="20.100000000000001" customHeight="1" x14ac:dyDescent="0.15">
      <c r="A1400" s="1" t="s">
        <v>19318</v>
      </c>
      <c r="B1400" s="1" t="s">
        <v>19604</v>
      </c>
      <c r="C1400" s="1" t="s">
        <v>19631</v>
      </c>
      <c r="D1400" s="1" t="s">
        <v>78</v>
      </c>
      <c r="E1400" s="1" t="s">
        <v>51</v>
      </c>
      <c r="F1400" s="1" t="s">
        <v>51</v>
      </c>
      <c r="G1400" s="1" t="s">
        <v>52</v>
      </c>
      <c r="H1400" s="1" t="s">
        <v>53</v>
      </c>
      <c r="I1400" s="1" t="s">
        <v>84</v>
      </c>
      <c r="J1400" s="1" t="s">
        <v>130</v>
      </c>
      <c r="K1400" s="1" t="s">
        <v>19632</v>
      </c>
      <c r="L1400" s="1"/>
      <c r="M1400" s="20">
        <f t="shared" si="21"/>
        <v>1</v>
      </c>
    </row>
    <row r="1401" spans="1:13" ht="20.100000000000001" customHeight="1" x14ac:dyDescent="0.15">
      <c r="A1401" s="1" t="s">
        <v>19318</v>
      </c>
      <c r="B1401" s="1" t="s">
        <v>19604</v>
      </c>
      <c r="C1401" s="1" t="s">
        <v>19633</v>
      </c>
      <c r="D1401" s="1" t="s">
        <v>78</v>
      </c>
      <c r="E1401" s="1" t="s">
        <v>51</v>
      </c>
      <c r="F1401" s="1" t="s">
        <v>51</v>
      </c>
      <c r="G1401" s="1" t="s">
        <v>52</v>
      </c>
      <c r="H1401" s="1" t="s">
        <v>53</v>
      </c>
      <c r="I1401" s="1" t="s">
        <v>84</v>
      </c>
      <c r="J1401" s="1" t="s">
        <v>130</v>
      </c>
      <c r="K1401" s="1" t="s">
        <v>19634</v>
      </c>
      <c r="L1401" s="1"/>
      <c r="M1401" s="20">
        <f t="shared" si="21"/>
        <v>1</v>
      </c>
    </row>
    <row r="1402" spans="1:13" ht="20.100000000000001" customHeight="1" x14ac:dyDescent="0.15">
      <c r="A1402" s="1" t="s">
        <v>19318</v>
      </c>
      <c r="B1402" s="1" t="s">
        <v>19604</v>
      </c>
      <c r="C1402" s="1" t="s">
        <v>19635</v>
      </c>
      <c r="D1402" s="1" t="s">
        <v>78</v>
      </c>
      <c r="E1402" s="1" t="s">
        <v>51</v>
      </c>
      <c r="F1402" s="1" t="s">
        <v>179</v>
      </c>
      <c r="G1402" s="1" t="s">
        <v>82</v>
      </c>
      <c r="H1402" s="1" t="s">
        <v>2038</v>
      </c>
      <c r="I1402" s="1" t="s">
        <v>84</v>
      </c>
      <c r="J1402" s="1" t="s">
        <v>6853</v>
      </c>
      <c r="K1402" s="1" t="s">
        <v>19636</v>
      </c>
      <c r="L1402" s="1"/>
      <c r="M1402" s="20">
        <f t="shared" si="21"/>
        <v>0</v>
      </c>
    </row>
    <row r="1403" spans="1:13" ht="20.100000000000001" customHeight="1" x14ac:dyDescent="0.15">
      <c r="A1403" s="1" t="s">
        <v>19318</v>
      </c>
      <c r="B1403" s="1" t="s">
        <v>19637</v>
      </c>
      <c r="C1403" s="1" t="s">
        <v>19638</v>
      </c>
      <c r="D1403" s="1" t="s">
        <v>50</v>
      </c>
      <c r="E1403" s="1" t="s">
        <v>51</v>
      </c>
      <c r="F1403" s="1" t="s">
        <v>51</v>
      </c>
      <c r="G1403" s="1" t="s">
        <v>52</v>
      </c>
      <c r="H1403" s="1" t="s">
        <v>53</v>
      </c>
      <c r="I1403" s="1" t="s">
        <v>84</v>
      </c>
      <c r="J1403" s="1" t="s">
        <v>130</v>
      </c>
      <c r="K1403" s="1" t="s">
        <v>19639</v>
      </c>
      <c r="L1403" s="1"/>
      <c r="M1403" s="20">
        <f t="shared" si="21"/>
        <v>1</v>
      </c>
    </row>
    <row r="1404" spans="1:13" ht="20.100000000000001" customHeight="1" x14ac:dyDescent="0.15">
      <c r="A1404" s="1" t="s">
        <v>19318</v>
      </c>
      <c r="B1404" s="1" t="s">
        <v>19637</v>
      </c>
      <c r="C1404" s="1" t="s">
        <v>19640</v>
      </c>
      <c r="D1404" s="1" t="s">
        <v>50</v>
      </c>
      <c r="E1404" s="1" t="s">
        <v>51</v>
      </c>
      <c r="F1404" s="1" t="s">
        <v>51</v>
      </c>
      <c r="G1404" s="1" t="s">
        <v>52</v>
      </c>
      <c r="H1404" s="1" t="s">
        <v>53</v>
      </c>
      <c r="I1404" s="1" t="s">
        <v>84</v>
      </c>
      <c r="J1404" s="1" t="s">
        <v>130</v>
      </c>
      <c r="K1404" s="1" t="s">
        <v>19641</v>
      </c>
      <c r="L1404" s="1"/>
      <c r="M1404" s="20">
        <f t="shared" si="21"/>
        <v>1</v>
      </c>
    </row>
    <row r="1405" spans="1:13" ht="20.100000000000001" customHeight="1" x14ac:dyDescent="0.15">
      <c r="A1405" s="1" t="s">
        <v>19318</v>
      </c>
      <c r="B1405" s="1" t="s">
        <v>19637</v>
      </c>
      <c r="C1405" s="1" t="s">
        <v>19642</v>
      </c>
      <c r="D1405" s="1" t="s">
        <v>50</v>
      </c>
      <c r="E1405" s="1" t="s">
        <v>51</v>
      </c>
      <c r="F1405" s="1" t="s">
        <v>81</v>
      </c>
      <c r="G1405" s="1" t="s">
        <v>82</v>
      </c>
      <c r="H1405" s="1" t="s">
        <v>2234</v>
      </c>
      <c r="I1405" s="1" t="s">
        <v>84</v>
      </c>
      <c r="J1405" s="1" t="s">
        <v>18408</v>
      </c>
      <c r="K1405" s="1" t="s">
        <v>19643</v>
      </c>
      <c r="L1405" s="1"/>
      <c r="M1405" s="20">
        <f t="shared" si="21"/>
        <v>0</v>
      </c>
    </row>
    <row r="1406" spans="1:13" ht="20.100000000000001" customHeight="1" x14ac:dyDescent="0.15">
      <c r="A1406" s="1" t="s">
        <v>19318</v>
      </c>
      <c r="B1406" s="1" t="s">
        <v>19637</v>
      </c>
      <c r="C1406" s="1" t="s">
        <v>19644</v>
      </c>
      <c r="D1406" s="1" t="s">
        <v>50</v>
      </c>
      <c r="E1406" s="1" t="s">
        <v>51</v>
      </c>
      <c r="F1406" s="1" t="s">
        <v>81</v>
      </c>
      <c r="G1406" s="1" t="s">
        <v>82</v>
      </c>
      <c r="H1406" s="1" t="s">
        <v>2234</v>
      </c>
      <c r="I1406" s="1" t="s">
        <v>84</v>
      </c>
      <c r="J1406" s="1" t="s">
        <v>18408</v>
      </c>
      <c r="K1406" s="1" t="s">
        <v>19645</v>
      </c>
      <c r="L1406" s="1"/>
      <c r="M1406" s="20">
        <f t="shared" si="21"/>
        <v>0</v>
      </c>
    </row>
    <row r="1407" spans="1:13" ht="20.100000000000001" customHeight="1" x14ac:dyDescent="0.15">
      <c r="A1407" s="1" t="s">
        <v>19318</v>
      </c>
      <c r="B1407" s="1" t="s">
        <v>19637</v>
      </c>
      <c r="C1407" s="1" t="s">
        <v>19646</v>
      </c>
      <c r="D1407" s="1" t="s">
        <v>50</v>
      </c>
      <c r="E1407" s="1" t="s">
        <v>51</v>
      </c>
      <c r="F1407" s="1" t="s">
        <v>51</v>
      </c>
      <c r="G1407" s="1" t="s">
        <v>52</v>
      </c>
      <c r="H1407" s="1" t="s">
        <v>53</v>
      </c>
      <c r="I1407" s="1" t="s">
        <v>84</v>
      </c>
      <c r="J1407" s="1" t="s">
        <v>130</v>
      </c>
      <c r="K1407" s="1" t="s">
        <v>19647</v>
      </c>
      <c r="L1407" s="1"/>
      <c r="M1407" s="20">
        <f t="shared" si="21"/>
        <v>1</v>
      </c>
    </row>
    <row r="1408" spans="1:13" ht="20.100000000000001" customHeight="1" x14ac:dyDescent="0.15">
      <c r="A1408" s="1" t="s">
        <v>19318</v>
      </c>
      <c r="B1408" s="1" t="s">
        <v>19637</v>
      </c>
      <c r="C1408" s="1" t="s">
        <v>19648</v>
      </c>
      <c r="D1408" s="1" t="s">
        <v>78</v>
      </c>
      <c r="E1408" s="1" t="s">
        <v>51</v>
      </c>
      <c r="F1408" s="1" t="s">
        <v>51</v>
      </c>
      <c r="G1408" s="1" t="s">
        <v>52</v>
      </c>
      <c r="H1408" s="1" t="s">
        <v>53</v>
      </c>
      <c r="I1408" s="1" t="s">
        <v>84</v>
      </c>
      <c r="J1408" s="1" t="s">
        <v>130</v>
      </c>
      <c r="K1408" s="1" t="s">
        <v>19649</v>
      </c>
      <c r="L1408" s="1"/>
      <c r="M1408" s="20">
        <f t="shared" si="21"/>
        <v>1</v>
      </c>
    </row>
    <row r="1409" spans="1:13" ht="20.100000000000001" customHeight="1" x14ac:dyDescent="0.15">
      <c r="A1409" s="1" t="s">
        <v>19318</v>
      </c>
      <c r="B1409" s="1" t="s">
        <v>19637</v>
      </c>
      <c r="C1409" s="1" t="s">
        <v>19650</v>
      </c>
      <c r="D1409" s="1" t="s">
        <v>78</v>
      </c>
      <c r="E1409" s="1" t="s">
        <v>51</v>
      </c>
      <c r="F1409" s="1" t="s">
        <v>51</v>
      </c>
      <c r="G1409" s="1" t="s">
        <v>52</v>
      </c>
      <c r="H1409" s="1" t="s">
        <v>53</v>
      </c>
      <c r="I1409" s="1" t="s">
        <v>84</v>
      </c>
      <c r="J1409" s="1" t="s">
        <v>130</v>
      </c>
      <c r="K1409" s="1" t="s">
        <v>19651</v>
      </c>
      <c r="L1409" s="1"/>
      <c r="M1409" s="20">
        <f t="shared" si="21"/>
        <v>1</v>
      </c>
    </row>
    <row r="1410" spans="1:13" ht="20.100000000000001" customHeight="1" x14ac:dyDescent="0.15">
      <c r="A1410" s="1" t="s">
        <v>19318</v>
      </c>
      <c r="B1410" s="1" t="s">
        <v>19637</v>
      </c>
      <c r="C1410" s="1" t="s">
        <v>19652</v>
      </c>
      <c r="D1410" s="1" t="s">
        <v>78</v>
      </c>
      <c r="E1410" s="1" t="s">
        <v>51</v>
      </c>
      <c r="F1410" s="1" t="s">
        <v>51</v>
      </c>
      <c r="G1410" s="1" t="s">
        <v>52</v>
      </c>
      <c r="H1410" s="1" t="s">
        <v>53</v>
      </c>
      <c r="I1410" s="1" t="s">
        <v>84</v>
      </c>
      <c r="J1410" s="1" t="s">
        <v>130</v>
      </c>
      <c r="K1410" s="1" t="s">
        <v>19653</v>
      </c>
      <c r="L1410" s="1"/>
      <c r="M1410" s="20">
        <f t="shared" si="21"/>
        <v>1</v>
      </c>
    </row>
    <row r="1411" spans="1:13" ht="20.100000000000001" customHeight="1" x14ac:dyDescent="0.15">
      <c r="A1411" s="1" t="s">
        <v>19318</v>
      </c>
      <c r="B1411" s="1" t="s">
        <v>19637</v>
      </c>
      <c r="C1411" s="1" t="s">
        <v>19654</v>
      </c>
      <c r="D1411" s="1" t="s">
        <v>78</v>
      </c>
      <c r="E1411" s="1" t="s">
        <v>51</v>
      </c>
      <c r="F1411" s="1" t="s">
        <v>51</v>
      </c>
      <c r="G1411" s="1" t="s">
        <v>52</v>
      </c>
      <c r="H1411" s="1" t="s">
        <v>53</v>
      </c>
      <c r="I1411" s="1" t="s">
        <v>84</v>
      </c>
      <c r="J1411" s="1" t="s">
        <v>130</v>
      </c>
      <c r="K1411" s="1" t="s">
        <v>19655</v>
      </c>
      <c r="L1411" s="1"/>
      <c r="M1411" s="20">
        <f t="shared" si="21"/>
        <v>1</v>
      </c>
    </row>
    <row r="1412" spans="1:13" ht="20.100000000000001" customHeight="1" x14ac:dyDescent="0.15">
      <c r="A1412" s="1" t="s">
        <v>19318</v>
      </c>
      <c r="B1412" s="1" t="s">
        <v>19637</v>
      </c>
      <c r="C1412" s="1" t="s">
        <v>19656</v>
      </c>
      <c r="D1412" s="1" t="s">
        <v>78</v>
      </c>
      <c r="E1412" s="1" t="s">
        <v>51</v>
      </c>
      <c r="F1412" s="1" t="s">
        <v>51</v>
      </c>
      <c r="G1412" s="1" t="s">
        <v>52</v>
      </c>
      <c r="H1412" s="1" t="s">
        <v>53</v>
      </c>
      <c r="I1412" s="1" t="s">
        <v>84</v>
      </c>
      <c r="J1412" s="1" t="s">
        <v>130</v>
      </c>
      <c r="K1412" s="1" t="s">
        <v>19657</v>
      </c>
      <c r="L1412" s="1"/>
      <c r="M1412" s="20">
        <f t="shared" si="21"/>
        <v>1</v>
      </c>
    </row>
    <row r="1413" spans="1:13" ht="20.100000000000001" customHeight="1" x14ac:dyDescent="0.15">
      <c r="A1413" s="1" t="s">
        <v>19318</v>
      </c>
      <c r="B1413" s="1" t="s">
        <v>19637</v>
      </c>
      <c r="C1413" s="1" t="s">
        <v>19658</v>
      </c>
      <c r="D1413" s="1" t="s">
        <v>78</v>
      </c>
      <c r="E1413" s="1" t="s">
        <v>51</v>
      </c>
      <c r="F1413" s="1" t="s">
        <v>51</v>
      </c>
      <c r="G1413" s="1" t="s">
        <v>52</v>
      </c>
      <c r="H1413" s="1" t="s">
        <v>53</v>
      </c>
      <c r="I1413" s="1" t="s">
        <v>84</v>
      </c>
      <c r="J1413" s="1" t="s">
        <v>130</v>
      </c>
      <c r="K1413" s="1" t="s">
        <v>19659</v>
      </c>
      <c r="L1413" s="1"/>
      <c r="M1413" s="20">
        <f t="shared" si="21"/>
        <v>1</v>
      </c>
    </row>
    <row r="1414" spans="1:13" ht="39.950000000000003" customHeight="1" x14ac:dyDescent="0.15">
      <c r="A1414" s="82" t="s">
        <v>27086</v>
      </c>
      <c r="B1414" s="82" t="s">
        <v>27087</v>
      </c>
      <c r="C1414" s="1" t="s">
        <v>27088</v>
      </c>
      <c r="D1414" s="1" t="s">
        <v>849</v>
      </c>
      <c r="E1414" s="1" t="s">
        <v>51</v>
      </c>
      <c r="F1414" s="83" t="s">
        <v>10720</v>
      </c>
      <c r="G1414" s="1" t="s">
        <v>82</v>
      </c>
      <c r="H1414" s="1" t="s">
        <v>83</v>
      </c>
      <c r="I1414" s="1" t="s">
        <v>181</v>
      </c>
      <c r="J1414" s="1" t="s">
        <v>11769</v>
      </c>
      <c r="K1414" s="1" t="s">
        <v>24259</v>
      </c>
      <c r="L1414" s="83" t="s">
        <v>27089</v>
      </c>
      <c r="M1414" s="20">
        <f t="shared" si="21"/>
        <v>0</v>
      </c>
    </row>
    <row r="1415" spans="1:13" ht="39.950000000000003" customHeight="1" x14ac:dyDescent="0.15">
      <c r="A1415" s="82" t="s">
        <v>27090</v>
      </c>
      <c r="B1415" s="82" t="s">
        <v>27091</v>
      </c>
      <c r="C1415" s="1" t="s">
        <v>27092</v>
      </c>
      <c r="D1415" s="1" t="s">
        <v>78</v>
      </c>
      <c r="E1415" s="1" t="s">
        <v>51</v>
      </c>
      <c r="F1415" s="83" t="s">
        <v>179</v>
      </c>
      <c r="G1415" s="1" t="s">
        <v>82</v>
      </c>
      <c r="H1415" s="1" t="s">
        <v>180</v>
      </c>
      <c r="I1415" s="1" t="s">
        <v>84</v>
      </c>
      <c r="J1415" s="1" t="s">
        <v>632</v>
      </c>
      <c r="K1415" s="1" t="s">
        <v>25009</v>
      </c>
      <c r="L1415" s="84" t="s">
        <v>26946</v>
      </c>
      <c r="M1415" s="20">
        <f>IF(F1415="○",1,0)</f>
        <v>0</v>
      </c>
    </row>
    <row r="1416" spans="1:13" ht="39.950000000000003" customHeight="1" x14ac:dyDescent="0.15">
      <c r="A1416" s="82" t="s">
        <v>27090</v>
      </c>
      <c r="B1416" s="82" t="s">
        <v>27093</v>
      </c>
      <c r="C1416" s="1" t="s">
        <v>27094</v>
      </c>
      <c r="D1416" s="1" t="s">
        <v>849</v>
      </c>
      <c r="E1416" s="1" t="s">
        <v>51</v>
      </c>
      <c r="F1416" s="83" t="s">
        <v>26832</v>
      </c>
      <c r="G1416" s="1" t="s">
        <v>82</v>
      </c>
      <c r="H1416" s="1" t="s">
        <v>83</v>
      </c>
      <c r="I1416" s="1" t="s">
        <v>84</v>
      </c>
      <c r="J1416" s="1" t="s">
        <v>9120</v>
      </c>
      <c r="K1416" s="1" t="s">
        <v>25322</v>
      </c>
      <c r="L1416" s="83" t="s">
        <v>26946</v>
      </c>
      <c r="M1416" s="20">
        <f>IF(F1416="○",1,0)</f>
        <v>0</v>
      </c>
    </row>
    <row r="1417" spans="1:13" ht="39.950000000000003" customHeight="1" x14ac:dyDescent="0.15">
      <c r="A1417" s="82" t="s">
        <v>27095</v>
      </c>
      <c r="B1417" s="82" t="s">
        <v>27096</v>
      </c>
      <c r="C1417" s="1" t="s">
        <v>27097</v>
      </c>
      <c r="D1417" s="1" t="s">
        <v>50</v>
      </c>
      <c r="E1417" s="1" t="s">
        <v>51</v>
      </c>
      <c r="F1417" s="83" t="s">
        <v>51</v>
      </c>
      <c r="G1417" s="1" t="s">
        <v>52</v>
      </c>
      <c r="H1417" s="1" t="s">
        <v>53</v>
      </c>
      <c r="I1417" s="1" t="s">
        <v>1141</v>
      </c>
      <c r="J1417" s="1" t="s">
        <v>96</v>
      </c>
      <c r="K1417" s="1" t="s">
        <v>5173</v>
      </c>
      <c r="L1417" s="84" t="s">
        <v>27098</v>
      </c>
      <c r="M1417" s="20">
        <f>IF(F1417="○",1,0)</f>
        <v>1</v>
      </c>
    </row>
  </sheetData>
  <autoFilter ref="A7:L1417" xr:uid="{00000000-0009-0000-0000-000012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47"/>
  <sheetViews>
    <sheetView view="pageBreakPreview" topLeftCell="A32" zoomScaleNormal="160" zoomScaleSheetLayoutView="100" workbookViewId="0"/>
  </sheetViews>
  <sheetFormatPr defaultRowHeight="20.100000000000001" customHeight="1" x14ac:dyDescent="0.15"/>
  <cols>
    <col min="1" max="1" width="16.625" style="3" customWidth="1"/>
    <col min="2" max="16384" width="9" style="3"/>
  </cols>
  <sheetData>
    <row r="1" spans="1:10" ht="20.100000000000001" customHeight="1" x14ac:dyDescent="0.15">
      <c r="A1" s="3" t="s">
        <v>27173</v>
      </c>
    </row>
    <row r="2" spans="1:10" ht="20.100000000000001" customHeight="1" x14ac:dyDescent="0.15">
      <c r="J2" s="87" t="s">
        <v>27208</v>
      </c>
    </row>
    <row r="3" spans="1:10" ht="20.100000000000001" customHeight="1" x14ac:dyDescent="0.15">
      <c r="A3" s="98" t="s">
        <v>3457</v>
      </c>
      <c r="B3" s="96" t="s">
        <v>0</v>
      </c>
      <c r="C3" s="97"/>
      <c r="D3" s="96" t="s">
        <v>1</v>
      </c>
      <c r="E3" s="97"/>
      <c r="F3" s="96" t="s">
        <v>2138</v>
      </c>
      <c r="G3" s="97"/>
      <c r="H3" s="103" t="s">
        <v>2</v>
      </c>
      <c r="I3" s="102"/>
      <c r="J3" s="4" t="s">
        <v>3</v>
      </c>
    </row>
    <row r="4" spans="1:10" ht="20.100000000000001" customHeight="1" x14ac:dyDescent="0.15">
      <c r="A4" s="99"/>
      <c r="B4" s="29" t="s">
        <v>4</v>
      </c>
      <c r="C4" s="6" t="s">
        <v>27174</v>
      </c>
      <c r="D4" s="29" t="s">
        <v>4</v>
      </c>
      <c r="E4" s="6" t="s">
        <v>5</v>
      </c>
      <c r="F4" s="29" t="s">
        <v>4</v>
      </c>
      <c r="G4" s="6" t="s">
        <v>5</v>
      </c>
      <c r="H4" s="29" t="s">
        <v>4</v>
      </c>
      <c r="I4" s="6" t="s">
        <v>5</v>
      </c>
      <c r="J4" s="7"/>
    </row>
    <row r="5" spans="1:10" ht="20.100000000000001" customHeight="1" x14ac:dyDescent="0.15">
      <c r="A5" s="99"/>
      <c r="B5" s="8"/>
      <c r="C5" s="9" t="s">
        <v>4</v>
      </c>
      <c r="D5" s="8"/>
      <c r="E5" s="9" t="s">
        <v>4</v>
      </c>
      <c r="F5" s="8"/>
      <c r="G5" s="9" t="s">
        <v>4</v>
      </c>
      <c r="H5" s="8"/>
      <c r="I5" s="9" t="s">
        <v>4</v>
      </c>
      <c r="J5" s="7"/>
    </row>
    <row r="6" spans="1:10" ht="30" customHeight="1" thickBot="1" x14ac:dyDescent="0.2">
      <c r="A6" s="75" t="s">
        <v>27178</v>
      </c>
      <c r="B6" s="57">
        <v>5712</v>
      </c>
      <c r="C6" s="58">
        <v>5178</v>
      </c>
      <c r="D6" s="57">
        <v>6773</v>
      </c>
      <c r="E6" s="58">
        <v>5088</v>
      </c>
      <c r="F6" s="57">
        <v>268</v>
      </c>
      <c r="G6" s="58">
        <v>0</v>
      </c>
      <c r="H6" s="57">
        <v>12753</v>
      </c>
      <c r="I6" s="58">
        <v>10266</v>
      </c>
      <c r="J6" s="32"/>
    </row>
    <row r="7" spans="1:10" ht="30" customHeight="1" thickTop="1" x14ac:dyDescent="0.15">
      <c r="A7" s="76" t="s">
        <v>27188</v>
      </c>
      <c r="B7" s="72">
        <f>1657+0</f>
        <v>1657</v>
      </c>
      <c r="C7" s="72">
        <f>1478+0</f>
        <v>1478</v>
      </c>
      <c r="D7" s="72">
        <f>1925+2</f>
        <v>1927</v>
      </c>
      <c r="E7" s="72">
        <f>1370+0</f>
        <v>1370</v>
      </c>
      <c r="F7" s="72">
        <f>35+0</f>
        <v>35</v>
      </c>
      <c r="G7" s="72">
        <v>0</v>
      </c>
      <c r="H7" s="72">
        <f>B7+D7+F7</f>
        <v>3619</v>
      </c>
      <c r="I7" s="72">
        <f>C7+E7+G7</f>
        <v>2848</v>
      </c>
      <c r="J7" s="73"/>
    </row>
    <row r="8" spans="1:10" ht="20.100000000000001" customHeight="1" x14ac:dyDescent="0.15">
      <c r="A8" s="55" t="s">
        <v>27179</v>
      </c>
      <c r="B8" s="37">
        <f>1215+0</f>
        <v>1215</v>
      </c>
      <c r="C8" s="37">
        <f>1086+0</f>
        <v>1086</v>
      </c>
      <c r="D8" s="37">
        <f>1101+4</f>
        <v>1105</v>
      </c>
      <c r="E8" s="37">
        <f>781+1</f>
        <v>782</v>
      </c>
      <c r="F8" s="37">
        <f>28+1</f>
        <v>29</v>
      </c>
      <c r="G8" s="37">
        <f>SUBTOTAL(9,G4:G6)</f>
        <v>0</v>
      </c>
      <c r="H8" s="37">
        <f>B8+D8+F8</f>
        <v>2349</v>
      </c>
      <c r="I8" s="37">
        <f>C8+E8+G8</f>
        <v>1868</v>
      </c>
      <c r="J8" s="7"/>
    </row>
    <row r="9" spans="1:10" ht="20.100000000000001" customHeight="1" x14ac:dyDescent="0.15">
      <c r="A9" s="33" t="s">
        <v>32</v>
      </c>
      <c r="B9" s="37">
        <v>791</v>
      </c>
      <c r="C9" s="37">
        <v>724</v>
      </c>
      <c r="D9" s="37">
        <v>691</v>
      </c>
      <c r="E9" s="37">
        <v>511</v>
      </c>
      <c r="F9" s="37">
        <v>15</v>
      </c>
      <c r="G9" s="38">
        <v>0</v>
      </c>
      <c r="H9" s="37">
        <v>1497</v>
      </c>
      <c r="I9" s="37">
        <v>1235</v>
      </c>
      <c r="J9" s="7"/>
    </row>
    <row r="10" spans="1:10" ht="20.100000000000001" customHeight="1" x14ac:dyDescent="0.15">
      <c r="A10" s="34" t="s">
        <v>7</v>
      </c>
      <c r="B10" s="37">
        <v>138</v>
      </c>
      <c r="C10" s="37">
        <v>119</v>
      </c>
      <c r="D10" s="37">
        <v>238</v>
      </c>
      <c r="E10" s="37">
        <v>143</v>
      </c>
      <c r="F10" s="37">
        <v>2</v>
      </c>
      <c r="G10" s="38">
        <v>0</v>
      </c>
      <c r="H10" s="37">
        <v>378</v>
      </c>
      <c r="I10" s="37">
        <v>262</v>
      </c>
      <c r="J10" s="7"/>
    </row>
    <row r="11" spans="1:10" ht="20.100000000000001" customHeight="1" x14ac:dyDescent="0.15">
      <c r="A11" s="34" t="s">
        <v>14</v>
      </c>
      <c r="B11" s="37">
        <v>94</v>
      </c>
      <c r="C11" s="37">
        <v>53</v>
      </c>
      <c r="D11" s="37">
        <v>35</v>
      </c>
      <c r="E11" s="37">
        <v>15</v>
      </c>
      <c r="F11" s="37">
        <v>0</v>
      </c>
      <c r="G11" s="38">
        <v>0</v>
      </c>
      <c r="H11" s="37">
        <v>129</v>
      </c>
      <c r="I11" s="37">
        <v>68</v>
      </c>
      <c r="J11" s="7"/>
    </row>
    <row r="12" spans="1:10" ht="20.100000000000001" customHeight="1" x14ac:dyDescent="0.15">
      <c r="A12" s="35" t="s">
        <v>30</v>
      </c>
      <c r="B12" s="39">
        <v>192</v>
      </c>
      <c r="C12" s="39">
        <v>190</v>
      </c>
      <c r="D12" s="39">
        <v>142</v>
      </c>
      <c r="E12" s="39">
        <v>114</v>
      </c>
      <c r="F12" s="39">
        <v>12</v>
      </c>
      <c r="G12" s="39">
        <v>0</v>
      </c>
      <c r="H12" s="39">
        <v>346</v>
      </c>
      <c r="I12" s="39">
        <v>304</v>
      </c>
      <c r="J12" s="32"/>
    </row>
    <row r="13" spans="1:10" ht="20.100000000000001" customHeight="1" x14ac:dyDescent="0.15">
      <c r="A13" s="53" t="s">
        <v>27180</v>
      </c>
      <c r="B13" s="37">
        <f>442+0</f>
        <v>442</v>
      </c>
      <c r="C13" s="37">
        <f>392+0</f>
        <v>392</v>
      </c>
      <c r="D13" s="37">
        <f>824+1</f>
        <v>825</v>
      </c>
      <c r="E13" s="37">
        <f>589+0</f>
        <v>589</v>
      </c>
      <c r="F13" s="37">
        <f>7+0</f>
        <v>7</v>
      </c>
      <c r="G13" s="37">
        <f>SUBTOTAL(9,G11:G12)</f>
        <v>0</v>
      </c>
      <c r="H13" s="37">
        <f>B13+D13+F13</f>
        <v>1274</v>
      </c>
      <c r="I13" s="37">
        <f>C13+E13+G13</f>
        <v>981</v>
      </c>
      <c r="J13" s="32"/>
    </row>
    <row r="14" spans="1:10" ht="20.100000000000001" customHeight="1" x14ac:dyDescent="0.15">
      <c r="A14" s="34" t="s">
        <v>13</v>
      </c>
      <c r="B14" s="37">
        <v>188</v>
      </c>
      <c r="C14" s="37">
        <v>146</v>
      </c>
      <c r="D14" s="37">
        <v>362</v>
      </c>
      <c r="E14" s="37">
        <v>269</v>
      </c>
      <c r="F14" s="37">
        <v>0</v>
      </c>
      <c r="G14" s="38">
        <v>0</v>
      </c>
      <c r="H14" s="37">
        <v>550</v>
      </c>
      <c r="I14" s="37">
        <v>415</v>
      </c>
      <c r="J14" s="7"/>
    </row>
    <row r="15" spans="1:10" ht="20.100000000000001" customHeight="1" x14ac:dyDescent="0.15">
      <c r="A15" s="34" t="s">
        <v>15</v>
      </c>
      <c r="B15" s="37">
        <v>151</v>
      </c>
      <c r="C15" s="37">
        <v>145</v>
      </c>
      <c r="D15" s="37">
        <v>320</v>
      </c>
      <c r="E15" s="37">
        <v>202</v>
      </c>
      <c r="F15" s="37">
        <v>7</v>
      </c>
      <c r="G15" s="38">
        <v>0</v>
      </c>
      <c r="H15" s="37">
        <v>478</v>
      </c>
      <c r="I15" s="37">
        <v>347</v>
      </c>
      <c r="J15" s="7"/>
    </row>
    <row r="16" spans="1:10" ht="20.100000000000001" customHeight="1" x14ac:dyDescent="0.15">
      <c r="A16" s="36" t="s">
        <v>19</v>
      </c>
      <c r="B16" s="39">
        <v>104</v>
      </c>
      <c r="C16" s="39">
        <v>102</v>
      </c>
      <c r="D16" s="39">
        <v>144</v>
      </c>
      <c r="E16" s="39">
        <v>119</v>
      </c>
      <c r="F16" s="39">
        <v>0</v>
      </c>
      <c r="G16" s="39">
        <v>0</v>
      </c>
      <c r="H16" s="39">
        <v>248</v>
      </c>
      <c r="I16" s="39">
        <v>221</v>
      </c>
      <c r="J16" s="32"/>
    </row>
    <row r="17" spans="1:10" s="52" customFormat="1" ht="30" customHeight="1" x14ac:dyDescent="0.15">
      <c r="A17" s="77" t="s">
        <v>27189</v>
      </c>
      <c r="B17" s="64">
        <f>2371+2</f>
        <v>2373</v>
      </c>
      <c r="C17" s="64">
        <f>2190+1</f>
        <v>2191</v>
      </c>
      <c r="D17" s="64">
        <f>2220+2</f>
        <v>2222</v>
      </c>
      <c r="E17" s="64">
        <f>1707+2</f>
        <v>1709</v>
      </c>
      <c r="F17" s="64">
        <f>131+2</f>
        <v>133</v>
      </c>
      <c r="G17" s="64">
        <f>0</f>
        <v>0</v>
      </c>
      <c r="H17" s="64">
        <f>B17+D17+F17</f>
        <v>4728</v>
      </c>
      <c r="I17" s="64">
        <f>C17+E17+G17</f>
        <v>3900</v>
      </c>
      <c r="J17" s="65"/>
    </row>
    <row r="18" spans="1:10" ht="20.100000000000001" customHeight="1" x14ac:dyDescent="0.15">
      <c r="A18" s="60" t="s">
        <v>27181</v>
      </c>
      <c r="B18" s="59">
        <f>592+2</f>
        <v>594</v>
      </c>
      <c r="C18" s="59">
        <f>484+1</f>
        <v>485</v>
      </c>
      <c r="D18" s="59">
        <f>443+2</f>
        <v>445</v>
      </c>
      <c r="E18" s="59">
        <f>336+2</f>
        <v>338</v>
      </c>
      <c r="F18" s="59">
        <f>7+1</f>
        <v>8</v>
      </c>
      <c r="G18" s="59">
        <v>0</v>
      </c>
      <c r="H18" s="59">
        <f>B18+D18+F18</f>
        <v>1047</v>
      </c>
      <c r="I18" s="59">
        <f>C18+E18+G18</f>
        <v>823</v>
      </c>
      <c r="J18" s="15"/>
    </row>
    <row r="19" spans="1:10" ht="20.100000000000001" customHeight="1" x14ac:dyDescent="0.15">
      <c r="A19" s="33" t="s">
        <v>27159</v>
      </c>
      <c r="B19" s="37">
        <v>392</v>
      </c>
      <c r="C19" s="37">
        <v>300</v>
      </c>
      <c r="D19" s="37">
        <v>222</v>
      </c>
      <c r="E19" s="37">
        <v>152</v>
      </c>
      <c r="F19" s="37">
        <v>5</v>
      </c>
      <c r="G19" s="38">
        <v>0</v>
      </c>
      <c r="H19" s="37">
        <v>619</v>
      </c>
      <c r="I19" s="37">
        <v>452</v>
      </c>
      <c r="J19" s="7"/>
    </row>
    <row r="20" spans="1:10" ht="20.100000000000001" customHeight="1" x14ac:dyDescent="0.15">
      <c r="A20" s="34" t="s">
        <v>10</v>
      </c>
      <c r="B20" s="37">
        <v>190</v>
      </c>
      <c r="C20" s="37">
        <v>174</v>
      </c>
      <c r="D20" s="37">
        <v>223</v>
      </c>
      <c r="E20" s="37">
        <v>186</v>
      </c>
      <c r="F20" s="37">
        <v>3</v>
      </c>
      <c r="G20" s="38">
        <v>0</v>
      </c>
      <c r="H20" s="37">
        <v>416</v>
      </c>
      <c r="I20" s="37">
        <v>360</v>
      </c>
      <c r="J20" s="7"/>
    </row>
    <row r="21" spans="1:10" ht="20.100000000000001" customHeight="1" x14ac:dyDescent="0.15">
      <c r="A21" s="34" t="s">
        <v>20</v>
      </c>
      <c r="B21" s="37">
        <v>12</v>
      </c>
      <c r="C21" s="37">
        <v>11</v>
      </c>
      <c r="D21" s="37">
        <v>0</v>
      </c>
      <c r="E21" s="37">
        <v>0</v>
      </c>
      <c r="F21" s="37">
        <v>0</v>
      </c>
      <c r="G21" s="37">
        <v>0</v>
      </c>
      <c r="H21" s="37">
        <v>12</v>
      </c>
      <c r="I21" s="37">
        <v>11</v>
      </c>
      <c r="J21" s="7"/>
    </row>
    <row r="22" spans="1:10" ht="20.100000000000001" customHeight="1" x14ac:dyDescent="0.15">
      <c r="A22" s="54" t="s">
        <v>27182</v>
      </c>
      <c r="B22" s="37">
        <f>742+1</f>
        <v>743</v>
      </c>
      <c r="C22" s="37">
        <f>698+0</f>
        <v>698</v>
      </c>
      <c r="D22" s="37">
        <f>731+1</f>
        <v>732</v>
      </c>
      <c r="E22" s="37">
        <f>521+0</f>
        <v>521</v>
      </c>
      <c r="F22" s="37">
        <f>18+1</f>
        <v>19</v>
      </c>
      <c r="G22" s="37">
        <f>SUBTOTAL(9,G18:G21)</f>
        <v>0</v>
      </c>
      <c r="H22" s="37">
        <f>B22+D22+F22</f>
        <v>1494</v>
      </c>
      <c r="I22" s="37">
        <f>C22+E22+G22</f>
        <v>1219</v>
      </c>
      <c r="J22" s="7"/>
    </row>
    <row r="23" spans="1:10" ht="20.100000000000001" customHeight="1" x14ac:dyDescent="0.15">
      <c r="A23" s="34" t="s">
        <v>8</v>
      </c>
      <c r="B23" s="37">
        <v>176</v>
      </c>
      <c r="C23" s="37">
        <v>149</v>
      </c>
      <c r="D23" s="37">
        <v>285</v>
      </c>
      <c r="E23" s="37">
        <v>194</v>
      </c>
      <c r="F23" s="37">
        <v>1</v>
      </c>
      <c r="G23" s="38">
        <v>0</v>
      </c>
      <c r="H23" s="37">
        <v>462</v>
      </c>
      <c r="I23" s="37">
        <v>343</v>
      </c>
      <c r="J23" s="7"/>
    </row>
    <row r="24" spans="1:10" ht="20.100000000000001" customHeight="1" x14ac:dyDescent="0.15">
      <c r="A24" s="34" t="s">
        <v>9</v>
      </c>
      <c r="B24" s="37">
        <v>403</v>
      </c>
      <c r="C24" s="37">
        <v>395</v>
      </c>
      <c r="D24" s="37">
        <v>182</v>
      </c>
      <c r="E24" s="37">
        <v>145</v>
      </c>
      <c r="F24" s="37">
        <v>18</v>
      </c>
      <c r="G24" s="38">
        <v>0</v>
      </c>
      <c r="H24" s="37">
        <v>603</v>
      </c>
      <c r="I24" s="37">
        <v>540</v>
      </c>
      <c r="J24" s="7"/>
    </row>
    <row r="25" spans="1:10" ht="20.100000000000001" customHeight="1" x14ac:dyDescent="0.15">
      <c r="A25" s="34" t="s">
        <v>18</v>
      </c>
      <c r="B25" s="37">
        <v>70</v>
      </c>
      <c r="C25" s="37">
        <v>66</v>
      </c>
      <c r="D25" s="37">
        <v>103</v>
      </c>
      <c r="E25" s="37">
        <v>73</v>
      </c>
      <c r="F25" s="37">
        <v>0</v>
      </c>
      <c r="G25" s="38">
        <v>0</v>
      </c>
      <c r="H25" s="37">
        <v>173</v>
      </c>
      <c r="I25" s="37">
        <v>139</v>
      </c>
      <c r="J25" s="7"/>
    </row>
    <row r="26" spans="1:10" ht="20.100000000000001" customHeight="1" x14ac:dyDescent="0.15">
      <c r="A26" s="34" t="s">
        <v>21</v>
      </c>
      <c r="B26" s="37">
        <v>10</v>
      </c>
      <c r="C26" s="37">
        <v>7</v>
      </c>
      <c r="D26" s="37">
        <v>11</v>
      </c>
      <c r="E26" s="37">
        <v>8</v>
      </c>
      <c r="F26" s="37">
        <v>0</v>
      </c>
      <c r="G26" s="37">
        <v>0</v>
      </c>
      <c r="H26" s="37">
        <v>21</v>
      </c>
      <c r="I26" s="37">
        <v>15</v>
      </c>
      <c r="J26" s="7"/>
    </row>
    <row r="27" spans="1:10" ht="20.100000000000001" customHeight="1" x14ac:dyDescent="0.15">
      <c r="A27" s="34" t="s">
        <v>22</v>
      </c>
      <c r="B27" s="37">
        <v>85</v>
      </c>
      <c r="C27" s="37">
        <v>81</v>
      </c>
      <c r="D27" s="37">
        <v>155</v>
      </c>
      <c r="E27" s="37">
        <v>102</v>
      </c>
      <c r="F27" s="37">
        <v>0</v>
      </c>
      <c r="G27" s="37">
        <v>0</v>
      </c>
      <c r="H27" s="37">
        <v>240</v>
      </c>
      <c r="I27" s="37">
        <v>183</v>
      </c>
      <c r="J27" s="7"/>
    </row>
    <row r="28" spans="1:10" ht="20.100000000000001" customHeight="1" x14ac:dyDescent="0.15">
      <c r="A28" s="54" t="s">
        <v>27183</v>
      </c>
      <c r="B28" s="37">
        <f>597+1</f>
        <v>598</v>
      </c>
      <c r="C28" s="37">
        <f>582+1</f>
        <v>583</v>
      </c>
      <c r="D28" s="37">
        <f>495+1</f>
        <v>496</v>
      </c>
      <c r="E28" s="37">
        <f>408+0</f>
        <v>408</v>
      </c>
      <c r="F28" s="37">
        <f>71+2</f>
        <v>73</v>
      </c>
      <c r="G28" s="38">
        <v>0</v>
      </c>
      <c r="H28" s="37">
        <f t="shared" ref="H28:I33" si="0">B28+D28+F28</f>
        <v>1167</v>
      </c>
      <c r="I28" s="37">
        <f t="shared" si="0"/>
        <v>991</v>
      </c>
      <c r="J28" s="7"/>
    </row>
    <row r="29" spans="1:10" ht="20.100000000000001" customHeight="1" x14ac:dyDescent="0.15">
      <c r="A29" s="34" t="s">
        <v>11</v>
      </c>
      <c r="B29" s="37">
        <f>597+1</f>
        <v>598</v>
      </c>
      <c r="C29" s="37">
        <f>582+1</f>
        <v>583</v>
      </c>
      <c r="D29" s="37">
        <f>495+1</f>
        <v>496</v>
      </c>
      <c r="E29" s="37">
        <f>408+0</f>
        <v>408</v>
      </c>
      <c r="F29" s="37">
        <f>71+2</f>
        <v>73</v>
      </c>
      <c r="G29" s="38">
        <v>0</v>
      </c>
      <c r="H29" s="37">
        <f t="shared" si="0"/>
        <v>1167</v>
      </c>
      <c r="I29" s="37">
        <f t="shared" si="0"/>
        <v>991</v>
      </c>
      <c r="J29" s="7"/>
    </row>
    <row r="30" spans="1:10" ht="20.100000000000001" customHeight="1" x14ac:dyDescent="0.15">
      <c r="A30" s="54" t="s">
        <v>27184</v>
      </c>
      <c r="B30" s="37">
        <f>440+2</f>
        <v>442</v>
      </c>
      <c r="C30" s="37">
        <f>426+0</f>
        <v>426</v>
      </c>
      <c r="D30" s="37">
        <f>551+1</f>
        <v>552</v>
      </c>
      <c r="E30" s="37">
        <f>442+1</f>
        <v>443</v>
      </c>
      <c r="F30" s="37">
        <f>35+2</f>
        <v>37</v>
      </c>
      <c r="G30" s="38">
        <v>0</v>
      </c>
      <c r="H30" s="37">
        <f t="shared" si="0"/>
        <v>1031</v>
      </c>
      <c r="I30" s="37">
        <f t="shared" si="0"/>
        <v>869</v>
      </c>
      <c r="J30" s="7"/>
    </row>
    <row r="31" spans="1:10" ht="20.100000000000001" customHeight="1" x14ac:dyDescent="0.15">
      <c r="A31" s="36" t="s">
        <v>12</v>
      </c>
      <c r="B31" s="39">
        <f>440+2</f>
        <v>442</v>
      </c>
      <c r="C31" s="39">
        <f>426+0</f>
        <v>426</v>
      </c>
      <c r="D31" s="39">
        <f>551+1</f>
        <v>552</v>
      </c>
      <c r="E31" s="39">
        <f>442+1</f>
        <v>443</v>
      </c>
      <c r="F31" s="39">
        <f>35+2</f>
        <v>37</v>
      </c>
      <c r="G31" s="51">
        <v>0</v>
      </c>
      <c r="H31" s="39">
        <f t="shared" si="0"/>
        <v>1031</v>
      </c>
      <c r="I31" s="39">
        <f t="shared" si="0"/>
        <v>869</v>
      </c>
      <c r="J31" s="32"/>
    </row>
    <row r="32" spans="1:10" s="52" customFormat="1" ht="30" customHeight="1" x14ac:dyDescent="0.15">
      <c r="A32" s="77" t="s">
        <v>27190</v>
      </c>
      <c r="B32" s="64">
        <f>1684+0</f>
        <v>1684</v>
      </c>
      <c r="C32" s="64">
        <f>1510+0</f>
        <v>1510</v>
      </c>
      <c r="D32" s="64">
        <f>2628+2</f>
        <v>2630</v>
      </c>
      <c r="E32" s="64">
        <f>2011+2</f>
        <v>2013</v>
      </c>
      <c r="F32" s="64">
        <f>102+0</f>
        <v>102</v>
      </c>
      <c r="G32" s="64">
        <v>0</v>
      </c>
      <c r="H32" s="64">
        <f>B32+D32+F32</f>
        <v>4416</v>
      </c>
      <c r="I32" s="64">
        <f>C32+E32+G32</f>
        <v>3523</v>
      </c>
      <c r="J32" s="65"/>
    </row>
    <row r="33" spans="1:10" ht="20.100000000000001" customHeight="1" x14ac:dyDescent="0.15">
      <c r="A33" s="60" t="s">
        <v>27185</v>
      </c>
      <c r="B33" s="59">
        <f>784+2</f>
        <v>786</v>
      </c>
      <c r="C33" s="59">
        <f>728+0</f>
        <v>728</v>
      </c>
      <c r="D33" s="59">
        <f>995+3</f>
        <v>998</v>
      </c>
      <c r="E33" s="59">
        <f>806+2</f>
        <v>808</v>
      </c>
      <c r="F33" s="59">
        <f>49+0</f>
        <v>49</v>
      </c>
      <c r="G33" s="59">
        <f>SUBTOTAL(9,G30:G31)</f>
        <v>0</v>
      </c>
      <c r="H33" s="59">
        <f t="shared" si="0"/>
        <v>1833</v>
      </c>
      <c r="I33" s="59">
        <f t="shared" si="0"/>
        <v>1536</v>
      </c>
      <c r="J33" s="15"/>
    </row>
    <row r="34" spans="1:10" ht="20.100000000000001" customHeight="1" x14ac:dyDescent="0.15">
      <c r="A34" s="34" t="s">
        <v>6</v>
      </c>
      <c r="B34" s="37">
        <v>248</v>
      </c>
      <c r="C34" s="37">
        <v>218</v>
      </c>
      <c r="D34" s="37">
        <v>393</v>
      </c>
      <c r="E34" s="37">
        <v>313</v>
      </c>
      <c r="F34" s="37">
        <v>30</v>
      </c>
      <c r="G34" s="38">
        <v>0</v>
      </c>
      <c r="H34" s="37">
        <v>671</v>
      </c>
      <c r="I34" s="37">
        <v>531</v>
      </c>
      <c r="J34" s="7"/>
    </row>
    <row r="35" spans="1:10" ht="20.100000000000001" customHeight="1" x14ac:dyDescent="0.15">
      <c r="A35" s="34" t="s">
        <v>24</v>
      </c>
      <c r="B35" s="37">
        <v>190</v>
      </c>
      <c r="C35" s="37">
        <v>186</v>
      </c>
      <c r="D35" s="37">
        <v>328</v>
      </c>
      <c r="E35" s="37">
        <v>286</v>
      </c>
      <c r="F35" s="37">
        <v>6</v>
      </c>
      <c r="G35" s="37">
        <v>0</v>
      </c>
      <c r="H35" s="37">
        <v>524</v>
      </c>
      <c r="I35" s="37">
        <v>472</v>
      </c>
      <c r="J35" s="7"/>
    </row>
    <row r="36" spans="1:10" ht="20.100000000000001" customHeight="1" x14ac:dyDescent="0.15">
      <c r="A36" s="34" t="s">
        <v>28</v>
      </c>
      <c r="B36" s="37">
        <v>33</v>
      </c>
      <c r="C36" s="37">
        <v>33</v>
      </c>
      <c r="D36" s="37">
        <v>64</v>
      </c>
      <c r="E36" s="37">
        <v>46</v>
      </c>
      <c r="F36" s="37">
        <v>4</v>
      </c>
      <c r="G36" s="37">
        <v>0</v>
      </c>
      <c r="H36" s="37">
        <v>101</v>
      </c>
      <c r="I36" s="37">
        <v>79</v>
      </c>
      <c r="J36" s="7"/>
    </row>
    <row r="37" spans="1:10" ht="20.100000000000001" customHeight="1" x14ac:dyDescent="0.15">
      <c r="A37" s="34" t="s">
        <v>29</v>
      </c>
      <c r="B37" s="37">
        <v>315</v>
      </c>
      <c r="C37" s="37">
        <v>291</v>
      </c>
      <c r="D37" s="37">
        <v>213</v>
      </c>
      <c r="E37" s="37">
        <v>163</v>
      </c>
      <c r="F37" s="37">
        <v>9</v>
      </c>
      <c r="G37" s="37">
        <v>0</v>
      </c>
      <c r="H37" s="37">
        <v>537</v>
      </c>
      <c r="I37" s="37">
        <v>454</v>
      </c>
      <c r="J37" s="7"/>
    </row>
    <row r="38" spans="1:10" ht="20.100000000000001" customHeight="1" x14ac:dyDescent="0.15">
      <c r="A38" s="54" t="s">
        <v>27186</v>
      </c>
      <c r="B38" s="37">
        <f>517+1</f>
        <v>518</v>
      </c>
      <c r="C38" s="37">
        <f>479+1</f>
        <v>480</v>
      </c>
      <c r="D38" s="37">
        <f>925+1</f>
        <v>926</v>
      </c>
      <c r="E38" s="37">
        <f>717</f>
        <v>717</v>
      </c>
      <c r="F38" s="37">
        <f>33+2</f>
        <v>35</v>
      </c>
      <c r="G38" s="37">
        <f>SUBTOTAL(9,G37:G37)</f>
        <v>0</v>
      </c>
      <c r="H38" s="37">
        <f>B38+D38+F38</f>
        <v>1479</v>
      </c>
      <c r="I38" s="37">
        <f>C38+E38+G38</f>
        <v>1197</v>
      </c>
      <c r="J38" s="7"/>
    </row>
    <row r="39" spans="1:10" ht="20.100000000000001" customHeight="1" x14ac:dyDescent="0.15">
      <c r="A39" s="34" t="s">
        <v>16</v>
      </c>
      <c r="B39" s="37">
        <v>491</v>
      </c>
      <c r="C39" s="37">
        <v>457</v>
      </c>
      <c r="D39" s="37">
        <v>884</v>
      </c>
      <c r="E39" s="37">
        <v>696</v>
      </c>
      <c r="F39" s="37">
        <v>35</v>
      </c>
      <c r="G39" s="38">
        <v>0</v>
      </c>
      <c r="H39" s="37">
        <v>1410</v>
      </c>
      <c r="I39" s="37">
        <v>1153</v>
      </c>
      <c r="J39" s="7"/>
    </row>
    <row r="40" spans="1:10" ht="20.100000000000001" customHeight="1" x14ac:dyDescent="0.15">
      <c r="A40" s="34" t="s">
        <v>23</v>
      </c>
      <c r="B40" s="37">
        <v>28</v>
      </c>
      <c r="C40" s="37">
        <v>23</v>
      </c>
      <c r="D40" s="37">
        <v>44</v>
      </c>
      <c r="E40" s="37">
        <v>21</v>
      </c>
      <c r="F40" s="37">
        <v>0</v>
      </c>
      <c r="G40" s="37">
        <v>0</v>
      </c>
      <c r="H40" s="37">
        <v>72</v>
      </c>
      <c r="I40" s="37">
        <v>44</v>
      </c>
      <c r="J40" s="7"/>
    </row>
    <row r="41" spans="1:10" ht="20.100000000000001" customHeight="1" x14ac:dyDescent="0.15">
      <c r="A41" s="54" t="s">
        <v>27187</v>
      </c>
      <c r="B41" s="39">
        <f>383+1</f>
        <v>384</v>
      </c>
      <c r="C41" s="39">
        <f>303+1</f>
        <v>304</v>
      </c>
      <c r="D41" s="39">
        <f>708+0</f>
        <v>708</v>
      </c>
      <c r="E41" s="39">
        <f>488+0</f>
        <v>488</v>
      </c>
      <c r="F41" s="39">
        <f>20+0</f>
        <v>20</v>
      </c>
      <c r="G41" s="39">
        <f>SUBTOTAL(9,G38:G40)</f>
        <v>0</v>
      </c>
      <c r="H41" s="39">
        <f>B41+D41+F41</f>
        <v>1112</v>
      </c>
      <c r="I41" s="39">
        <f>C41+E41</f>
        <v>792</v>
      </c>
      <c r="J41" s="7"/>
    </row>
    <row r="42" spans="1:10" ht="20.100000000000001" customHeight="1" x14ac:dyDescent="0.15">
      <c r="A42" s="34" t="s">
        <v>17</v>
      </c>
      <c r="B42" s="37">
        <v>325</v>
      </c>
      <c r="C42" s="37">
        <v>252</v>
      </c>
      <c r="D42" s="37">
        <v>579</v>
      </c>
      <c r="E42" s="37">
        <v>399</v>
      </c>
      <c r="F42" s="37">
        <v>13</v>
      </c>
      <c r="G42" s="38">
        <v>0</v>
      </c>
      <c r="H42" s="37">
        <v>917</v>
      </c>
      <c r="I42" s="37">
        <v>651</v>
      </c>
      <c r="J42" s="7"/>
    </row>
    <row r="43" spans="1:10" ht="20.100000000000001" customHeight="1" x14ac:dyDescent="0.15">
      <c r="A43" s="34" t="s">
        <v>25</v>
      </c>
      <c r="B43" s="37">
        <v>19</v>
      </c>
      <c r="C43" s="37">
        <v>17</v>
      </c>
      <c r="D43" s="37">
        <v>11</v>
      </c>
      <c r="E43" s="37">
        <v>9</v>
      </c>
      <c r="F43" s="37">
        <v>4</v>
      </c>
      <c r="G43" s="37">
        <v>0</v>
      </c>
      <c r="H43" s="37">
        <v>34</v>
      </c>
      <c r="I43" s="37">
        <v>26</v>
      </c>
      <c r="J43" s="7"/>
    </row>
    <row r="44" spans="1:10" ht="20.100000000000001" customHeight="1" x14ac:dyDescent="0.15">
      <c r="A44" s="34" t="s">
        <v>26</v>
      </c>
      <c r="B44" s="37">
        <v>19</v>
      </c>
      <c r="C44" s="37">
        <v>15</v>
      </c>
      <c r="D44" s="37">
        <v>43</v>
      </c>
      <c r="E44" s="37">
        <v>30</v>
      </c>
      <c r="F44" s="37">
        <v>4</v>
      </c>
      <c r="G44" s="37">
        <v>0</v>
      </c>
      <c r="H44" s="37">
        <v>66</v>
      </c>
      <c r="I44" s="37">
        <v>45</v>
      </c>
      <c r="J44" s="7"/>
    </row>
    <row r="45" spans="1:10" ht="20.100000000000001" customHeight="1" x14ac:dyDescent="0.15">
      <c r="A45" s="62" t="s">
        <v>27</v>
      </c>
      <c r="B45" s="63">
        <v>21</v>
      </c>
      <c r="C45" s="63">
        <v>20</v>
      </c>
      <c r="D45" s="63">
        <v>75</v>
      </c>
      <c r="E45" s="63">
        <v>50</v>
      </c>
      <c r="F45" s="63">
        <v>0</v>
      </c>
      <c r="G45" s="63">
        <v>0</v>
      </c>
      <c r="H45" s="63">
        <v>96</v>
      </c>
      <c r="I45" s="63">
        <v>70</v>
      </c>
      <c r="J45" s="19"/>
    </row>
    <row r="46" spans="1:10" ht="20.100000000000001" customHeight="1" x14ac:dyDescent="0.15">
      <c r="A46" s="3" t="s">
        <v>27191</v>
      </c>
    </row>
    <row r="47" spans="1:10" ht="20.100000000000001" customHeight="1" x14ac:dyDescent="0.15">
      <c r="A47" s="3" t="s">
        <v>27193</v>
      </c>
    </row>
  </sheetData>
  <mergeCells count="5">
    <mergeCell ref="A3:A5"/>
    <mergeCell ref="B3:C3"/>
    <mergeCell ref="D3:E3"/>
    <mergeCell ref="F3:G3"/>
    <mergeCell ref="H3:I3"/>
  </mergeCells>
  <phoneticPr fontId="4"/>
  <hyperlinks>
    <hyperlink ref="A9" location="岡山市!A1" display="岡山市" xr:uid="{00000000-0004-0000-0100-000000000000}"/>
    <hyperlink ref="A19" location="倉敷市!A1" display="倉敷市 " xr:uid="{00000000-0004-0000-0100-000001000000}"/>
    <hyperlink ref="A34" location="津山市!A1" display="津山市" xr:uid="{00000000-0004-0000-0100-000002000000}"/>
    <hyperlink ref="A10" location="玉野市!A1" display="玉野市" xr:uid="{00000000-0004-0000-0100-000003000000}"/>
    <hyperlink ref="A23" location="笠岡市!A1" display="笠岡市" xr:uid="{00000000-0004-0000-0100-000004000000}"/>
    <hyperlink ref="A24" location="井原市!A1" display="井原市" xr:uid="{00000000-0004-0000-0100-000005000000}"/>
    <hyperlink ref="A20" location="総社市!A1" display="総社市" xr:uid="{00000000-0004-0000-0100-000006000000}"/>
    <hyperlink ref="A29" location="高梁市!A1" display="高梁市" xr:uid="{00000000-0004-0000-0100-000007000000}"/>
    <hyperlink ref="A31" location="新見市!A1" display="新見市" xr:uid="{00000000-0004-0000-0100-000008000000}"/>
    <hyperlink ref="A14" location="備前市!A1" display="備前市" xr:uid="{00000000-0004-0000-0100-000009000000}"/>
    <hyperlink ref="A15" location="赤磐市!A1" display="赤磐市" xr:uid="{00000000-0004-0000-0100-00000A000000}"/>
    <hyperlink ref="A39" location="真庭市!A1" display="真庭市" xr:uid="{00000000-0004-0000-0100-00000B000000}"/>
    <hyperlink ref="A25" location="浅口市!A1" display="浅口市" xr:uid="{00000000-0004-0000-0100-00000C000000}"/>
    <hyperlink ref="A16" location="和気町!A1" display="和気町" xr:uid="{00000000-0004-0000-0100-00000D000000}"/>
    <hyperlink ref="A21" location="早島町!A1" display="早島町" xr:uid="{00000000-0004-0000-0100-00000E000000}"/>
    <hyperlink ref="A26" location="里庄町!A1" display="里庄町" xr:uid="{00000000-0004-0000-0100-00000F000000}"/>
    <hyperlink ref="A27" location="矢掛町!A1" display="矢掛町" xr:uid="{00000000-0004-0000-0100-000010000000}"/>
    <hyperlink ref="A42" location="美作市!A1" display="美作市" xr:uid="{00000000-0004-0000-0100-000011000000}"/>
    <hyperlink ref="A35" location="鏡野町!A1" display="鏡野町" xr:uid="{00000000-0004-0000-0100-000012000000}"/>
    <hyperlink ref="A43" location="勝央町!A1" display="勝央町" xr:uid="{00000000-0004-0000-0100-000013000000}"/>
    <hyperlink ref="A44" location="奈義町!A1" display="奈義町" xr:uid="{00000000-0004-0000-0100-000014000000}"/>
    <hyperlink ref="A45" location="西粟倉村!A1" display="西粟倉村" xr:uid="{00000000-0004-0000-0100-000015000000}"/>
    <hyperlink ref="A36" location="久米南町!A1" display="久米南町" xr:uid="{00000000-0004-0000-0100-000016000000}"/>
    <hyperlink ref="A37" location="美咲町!A1" display="美咲町" xr:uid="{00000000-0004-0000-0100-000017000000}"/>
    <hyperlink ref="A12" location="吉備中央町!A1" display="吉備中央町" xr:uid="{00000000-0004-0000-0100-000018000000}"/>
    <hyperlink ref="A11" location="瀬戸内市!A1" display="瀬戸内市" xr:uid="{00000000-0004-0000-0100-000019000000}"/>
  </hyperlinks>
  <pageMargins left="0.70866141732283472" right="0.70866141732283472" top="0.55118110236220474" bottom="0.15748031496062992" header="0.31496062992125984" footer="0.31496062992125984"/>
  <pageSetup paperSize="9" scale="82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924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19683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SUBTOTAL(3,E8:E924)</f>
        <v>917</v>
      </c>
      <c r="F6" s="23">
        <f>SUBTOTAL(9,M8:M924)</f>
        <v>651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19684</v>
      </c>
      <c r="B8" s="1" t="s">
        <v>19685</v>
      </c>
      <c r="C8" s="1" t="s">
        <v>23248</v>
      </c>
      <c r="D8" s="1" t="s">
        <v>50</v>
      </c>
      <c r="E8" s="1" t="s">
        <v>51</v>
      </c>
      <c r="F8" s="1" t="s">
        <v>51</v>
      </c>
      <c r="G8" s="1" t="s">
        <v>52</v>
      </c>
      <c r="H8" s="17" t="s">
        <v>739</v>
      </c>
      <c r="I8" s="17" t="s">
        <v>1230</v>
      </c>
      <c r="J8" s="1" t="s">
        <v>122</v>
      </c>
      <c r="K8" s="1" t="s">
        <v>23249</v>
      </c>
      <c r="L8" s="1"/>
      <c r="M8" s="20">
        <f t="shared" ref="M8:M71" si="0">IF(F8="○",1,0)</f>
        <v>1</v>
      </c>
    </row>
    <row r="9" spans="1:14" ht="20.100000000000001" customHeight="1" x14ac:dyDescent="0.15">
      <c r="A9" s="1" t="s">
        <v>19684</v>
      </c>
      <c r="B9" s="1" t="s">
        <v>19685</v>
      </c>
      <c r="C9" s="1" t="s">
        <v>19686</v>
      </c>
      <c r="D9" s="1" t="s">
        <v>50</v>
      </c>
      <c r="E9" s="1" t="s">
        <v>51</v>
      </c>
      <c r="F9" s="1" t="s">
        <v>51</v>
      </c>
      <c r="G9" s="1" t="s">
        <v>52</v>
      </c>
      <c r="H9" s="17" t="s">
        <v>739</v>
      </c>
      <c r="I9" s="17" t="s">
        <v>1230</v>
      </c>
      <c r="J9" s="1" t="s">
        <v>122</v>
      </c>
      <c r="K9" s="1" t="s">
        <v>19687</v>
      </c>
      <c r="L9" s="1"/>
      <c r="M9" s="20">
        <f t="shared" si="0"/>
        <v>1</v>
      </c>
    </row>
    <row r="10" spans="1:14" ht="20.100000000000001" customHeight="1" x14ac:dyDescent="0.15">
      <c r="A10" s="1" t="s">
        <v>19684</v>
      </c>
      <c r="B10" s="1" t="s">
        <v>19685</v>
      </c>
      <c r="C10" s="1" t="s">
        <v>19688</v>
      </c>
      <c r="D10" s="1" t="s">
        <v>78</v>
      </c>
      <c r="E10" s="1" t="s">
        <v>51</v>
      </c>
      <c r="F10" s="1" t="s">
        <v>51</v>
      </c>
      <c r="G10" s="1" t="s">
        <v>52</v>
      </c>
      <c r="H10" s="1" t="s">
        <v>739</v>
      </c>
      <c r="I10" s="1" t="s">
        <v>1230</v>
      </c>
      <c r="J10" s="1" t="s">
        <v>122</v>
      </c>
      <c r="K10" s="1" t="s">
        <v>19689</v>
      </c>
      <c r="L10" s="1"/>
      <c r="M10" s="20">
        <f t="shared" si="0"/>
        <v>1</v>
      </c>
    </row>
    <row r="11" spans="1:14" ht="20.100000000000001" customHeight="1" x14ac:dyDescent="0.15">
      <c r="A11" s="1" t="s">
        <v>19684</v>
      </c>
      <c r="B11" s="1" t="s">
        <v>19685</v>
      </c>
      <c r="C11" s="1" t="s">
        <v>19690</v>
      </c>
      <c r="D11" s="1" t="s">
        <v>78</v>
      </c>
      <c r="E11" s="1" t="s">
        <v>51</v>
      </c>
      <c r="F11" s="1" t="s">
        <v>51</v>
      </c>
      <c r="G11" s="1" t="s">
        <v>52</v>
      </c>
      <c r="H11" s="1" t="s">
        <v>739</v>
      </c>
      <c r="I11" s="1" t="s">
        <v>1230</v>
      </c>
      <c r="J11" s="1" t="s">
        <v>122</v>
      </c>
      <c r="K11" s="1" t="s">
        <v>19691</v>
      </c>
      <c r="L11" s="1"/>
      <c r="M11" s="20">
        <f t="shared" si="0"/>
        <v>1</v>
      </c>
    </row>
    <row r="12" spans="1:14" ht="20.100000000000001" customHeight="1" x14ac:dyDescent="0.15">
      <c r="A12" s="1" t="s">
        <v>19684</v>
      </c>
      <c r="B12" s="1" t="s">
        <v>19685</v>
      </c>
      <c r="C12" s="1" t="s">
        <v>19692</v>
      </c>
      <c r="D12" s="1" t="s">
        <v>78</v>
      </c>
      <c r="E12" s="1" t="s">
        <v>51</v>
      </c>
      <c r="F12" s="1" t="s">
        <v>51</v>
      </c>
      <c r="G12" s="1" t="s">
        <v>52</v>
      </c>
      <c r="H12" s="1" t="s">
        <v>739</v>
      </c>
      <c r="I12" s="1" t="s">
        <v>1230</v>
      </c>
      <c r="J12" s="1" t="s">
        <v>122</v>
      </c>
      <c r="K12" s="1" t="s">
        <v>19693</v>
      </c>
      <c r="L12" s="1"/>
      <c r="M12" s="20">
        <f t="shared" si="0"/>
        <v>1</v>
      </c>
    </row>
    <row r="13" spans="1:14" ht="20.100000000000001" customHeight="1" x14ac:dyDescent="0.15">
      <c r="A13" s="1" t="s">
        <v>19684</v>
      </c>
      <c r="B13" s="1" t="s">
        <v>19685</v>
      </c>
      <c r="C13" s="1" t="s">
        <v>19694</v>
      </c>
      <c r="D13" s="1" t="s">
        <v>78</v>
      </c>
      <c r="E13" s="1" t="s">
        <v>51</v>
      </c>
      <c r="F13" s="1" t="s">
        <v>51</v>
      </c>
      <c r="G13" s="1" t="s">
        <v>52</v>
      </c>
      <c r="H13" s="1" t="s">
        <v>739</v>
      </c>
      <c r="I13" s="1" t="s">
        <v>1230</v>
      </c>
      <c r="J13" s="1" t="s">
        <v>122</v>
      </c>
      <c r="K13" s="1" t="s">
        <v>19695</v>
      </c>
      <c r="L13" s="1"/>
      <c r="M13" s="20">
        <f t="shared" si="0"/>
        <v>1</v>
      </c>
      <c r="N13" s="3"/>
    </row>
    <row r="14" spans="1:14" ht="20.100000000000001" customHeight="1" x14ac:dyDescent="0.15">
      <c r="A14" s="1" t="s">
        <v>19684</v>
      </c>
      <c r="B14" s="1" t="s">
        <v>5464</v>
      </c>
      <c r="C14" s="1" t="s">
        <v>19696</v>
      </c>
      <c r="D14" s="1" t="s">
        <v>50</v>
      </c>
      <c r="E14" s="1" t="s">
        <v>51</v>
      </c>
      <c r="F14" s="1" t="s">
        <v>81</v>
      </c>
      <c r="G14" s="1" t="s">
        <v>82</v>
      </c>
      <c r="H14" s="1" t="s">
        <v>1151</v>
      </c>
      <c r="I14" s="1" t="s">
        <v>84</v>
      </c>
      <c r="J14" s="1" t="s">
        <v>7809</v>
      </c>
      <c r="K14" s="1" t="s">
        <v>19697</v>
      </c>
      <c r="L14" s="1"/>
      <c r="M14" s="20">
        <f t="shared" si="0"/>
        <v>0</v>
      </c>
    </row>
    <row r="15" spans="1:14" ht="20.100000000000001" customHeight="1" x14ac:dyDescent="0.15">
      <c r="A15" s="1" t="s">
        <v>19684</v>
      </c>
      <c r="B15" s="1" t="s">
        <v>5464</v>
      </c>
      <c r="C15" s="1" t="s">
        <v>19698</v>
      </c>
      <c r="D15" s="1" t="s">
        <v>50</v>
      </c>
      <c r="E15" s="1" t="s">
        <v>51</v>
      </c>
      <c r="F15" s="1" t="s">
        <v>81</v>
      </c>
      <c r="G15" s="1" t="s">
        <v>82</v>
      </c>
      <c r="H15" s="1" t="s">
        <v>1151</v>
      </c>
      <c r="I15" s="1" t="s">
        <v>84</v>
      </c>
      <c r="J15" s="1" t="s">
        <v>7809</v>
      </c>
      <c r="K15" s="1" t="s">
        <v>19699</v>
      </c>
      <c r="L15" s="1"/>
      <c r="M15" s="20">
        <f t="shared" si="0"/>
        <v>0</v>
      </c>
    </row>
    <row r="16" spans="1:14" ht="20.100000000000001" customHeight="1" x14ac:dyDescent="0.15">
      <c r="A16" s="1" t="s">
        <v>19684</v>
      </c>
      <c r="B16" s="1" t="s">
        <v>5464</v>
      </c>
      <c r="C16" s="1" t="s">
        <v>19700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84</v>
      </c>
      <c r="J16" s="1" t="s">
        <v>122</v>
      </c>
      <c r="K16" s="1" t="s">
        <v>19701</v>
      </c>
      <c r="L16" s="1"/>
      <c r="M16" s="20">
        <f t="shared" si="0"/>
        <v>1</v>
      </c>
    </row>
    <row r="17" spans="1:13" ht="20.100000000000001" customHeight="1" x14ac:dyDescent="0.15">
      <c r="A17" s="1" t="s">
        <v>19684</v>
      </c>
      <c r="B17" s="1" t="s">
        <v>5464</v>
      </c>
      <c r="C17" s="1" t="s">
        <v>19702</v>
      </c>
      <c r="D17" s="1" t="s">
        <v>50</v>
      </c>
      <c r="E17" s="1" t="s">
        <v>51</v>
      </c>
      <c r="F17" s="1" t="s">
        <v>51</v>
      </c>
      <c r="G17" s="1" t="s">
        <v>52</v>
      </c>
      <c r="H17" s="1" t="s">
        <v>739</v>
      </c>
      <c r="I17" s="1" t="s">
        <v>1230</v>
      </c>
      <c r="J17" s="1" t="s">
        <v>122</v>
      </c>
      <c r="K17" s="1" t="s">
        <v>19703</v>
      </c>
      <c r="L17" s="1"/>
      <c r="M17" s="20">
        <f t="shared" si="0"/>
        <v>1</v>
      </c>
    </row>
    <row r="18" spans="1:13" ht="20.100000000000001" customHeight="1" x14ac:dyDescent="0.15">
      <c r="A18" s="1" t="s">
        <v>19684</v>
      </c>
      <c r="B18" s="1" t="s">
        <v>5464</v>
      </c>
      <c r="C18" s="1" t="s">
        <v>19704</v>
      </c>
      <c r="D18" s="1" t="s">
        <v>50</v>
      </c>
      <c r="E18" s="1" t="s">
        <v>51</v>
      </c>
      <c r="F18" s="1" t="s">
        <v>51</v>
      </c>
      <c r="G18" s="1" t="s">
        <v>52</v>
      </c>
      <c r="H18" s="1" t="s">
        <v>739</v>
      </c>
      <c r="I18" s="1" t="s">
        <v>1230</v>
      </c>
      <c r="J18" s="1" t="s">
        <v>122</v>
      </c>
      <c r="K18" s="1" t="s">
        <v>19705</v>
      </c>
      <c r="L18" s="1"/>
      <c r="M18" s="20">
        <f t="shared" si="0"/>
        <v>1</v>
      </c>
    </row>
    <row r="19" spans="1:13" ht="20.100000000000001" customHeight="1" x14ac:dyDescent="0.15">
      <c r="A19" s="1" t="s">
        <v>19684</v>
      </c>
      <c r="B19" s="1" t="s">
        <v>5464</v>
      </c>
      <c r="C19" s="1" t="s">
        <v>19706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4727</v>
      </c>
      <c r="I19" s="1" t="s">
        <v>447</v>
      </c>
      <c r="J19" s="1" t="s">
        <v>448</v>
      </c>
      <c r="K19" s="1" t="s">
        <v>19707</v>
      </c>
      <c r="L19" s="1"/>
      <c r="M19" s="20">
        <f t="shared" si="0"/>
        <v>0</v>
      </c>
    </row>
    <row r="20" spans="1:13" ht="20.100000000000001" customHeight="1" x14ac:dyDescent="0.15">
      <c r="A20" s="1" t="s">
        <v>19684</v>
      </c>
      <c r="B20" s="1" t="s">
        <v>5464</v>
      </c>
      <c r="C20" s="1" t="s">
        <v>19708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739</v>
      </c>
      <c r="I20" s="1" t="s">
        <v>1230</v>
      </c>
      <c r="J20" s="1" t="s">
        <v>122</v>
      </c>
      <c r="K20" s="1" t="s">
        <v>19709</v>
      </c>
      <c r="L20" s="1"/>
      <c r="M20" s="20">
        <f t="shared" si="0"/>
        <v>1</v>
      </c>
    </row>
    <row r="21" spans="1:13" ht="20.100000000000001" customHeight="1" x14ac:dyDescent="0.15">
      <c r="A21" s="1" t="s">
        <v>19684</v>
      </c>
      <c r="B21" s="1" t="s">
        <v>5464</v>
      </c>
      <c r="C21" s="1" t="s">
        <v>19710</v>
      </c>
      <c r="D21" s="1" t="s">
        <v>78</v>
      </c>
      <c r="E21" s="1" t="s">
        <v>51</v>
      </c>
      <c r="F21" s="1" t="s">
        <v>51</v>
      </c>
      <c r="G21" s="1" t="s">
        <v>52</v>
      </c>
      <c r="H21" s="1" t="s">
        <v>739</v>
      </c>
      <c r="I21" s="1" t="s">
        <v>1230</v>
      </c>
      <c r="J21" s="1" t="s">
        <v>122</v>
      </c>
      <c r="K21" s="1" t="s">
        <v>19711</v>
      </c>
      <c r="L21" s="1"/>
      <c r="M21" s="20">
        <f t="shared" si="0"/>
        <v>1</v>
      </c>
    </row>
    <row r="22" spans="1:13" ht="20.100000000000001" customHeight="1" x14ac:dyDescent="0.15">
      <c r="A22" s="1" t="s">
        <v>19684</v>
      </c>
      <c r="B22" s="1" t="s">
        <v>5464</v>
      </c>
      <c r="C22" s="1" t="s">
        <v>19712</v>
      </c>
      <c r="D22" s="1" t="s">
        <v>78</v>
      </c>
      <c r="E22" s="1" t="s">
        <v>51</v>
      </c>
      <c r="F22" s="1" t="s">
        <v>81</v>
      </c>
      <c r="G22" s="1" t="s">
        <v>82</v>
      </c>
      <c r="H22" s="1" t="s">
        <v>2234</v>
      </c>
      <c r="I22" s="1" t="s">
        <v>84</v>
      </c>
      <c r="J22" s="1" t="s">
        <v>632</v>
      </c>
      <c r="K22" s="1" t="s">
        <v>19713</v>
      </c>
      <c r="L22" s="1"/>
      <c r="M22" s="20">
        <f t="shared" si="0"/>
        <v>0</v>
      </c>
    </row>
    <row r="23" spans="1:13" ht="20.100000000000001" customHeight="1" x14ac:dyDescent="0.15">
      <c r="A23" s="1" t="s">
        <v>19684</v>
      </c>
      <c r="B23" s="1" t="s">
        <v>5464</v>
      </c>
      <c r="C23" s="1" t="s">
        <v>19714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739</v>
      </c>
      <c r="I23" s="1" t="s">
        <v>1230</v>
      </c>
      <c r="J23" s="1" t="s">
        <v>122</v>
      </c>
      <c r="K23" s="1" t="s">
        <v>19715</v>
      </c>
      <c r="L23" s="1"/>
      <c r="M23" s="20">
        <f t="shared" si="0"/>
        <v>1</v>
      </c>
    </row>
    <row r="24" spans="1:13" ht="20.100000000000001" customHeight="1" x14ac:dyDescent="0.15">
      <c r="A24" s="1" t="s">
        <v>19684</v>
      </c>
      <c r="B24" s="1" t="s">
        <v>5464</v>
      </c>
      <c r="C24" s="1" t="s">
        <v>19716</v>
      </c>
      <c r="D24" s="1" t="s">
        <v>78</v>
      </c>
      <c r="E24" s="1" t="s">
        <v>51</v>
      </c>
      <c r="F24" s="1" t="s">
        <v>81</v>
      </c>
      <c r="G24" s="1" t="s">
        <v>82</v>
      </c>
      <c r="H24" s="1" t="s">
        <v>2234</v>
      </c>
      <c r="I24" s="1" t="s">
        <v>84</v>
      </c>
      <c r="J24" s="1" t="s">
        <v>632</v>
      </c>
      <c r="K24" s="1" t="s">
        <v>19717</v>
      </c>
      <c r="L24" s="1"/>
      <c r="M24" s="20">
        <f t="shared" si="0"/>
        <v>0</v>
      </c>
    </row>
    <row r="25" spans="1:13" ht="20.100000000000001" customHeight="1" x14ac:dyDescent="0.15">
      <c r="A25" s="1" t="s">
        <v>19684</v>
      </c>
      <c r="B25" s="1" t="s">
        <v>19718</v>
      </c>
      <c r="C25" s="1" t="s">
        <v>19719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739</v>
      </c>
      <c r="I25" s="1" t="s">
        <v>1230</v>
      </c>
      <c r="J25" s="1" t="s">
        <v>122</v>
      </c>
      <c r="K25" s="1" t="s">
        <v>19720</v>
      </c>
      <c r="L25" s="1"/>
      <c r="M25" s="20">
        <f t="shared" si="0"/>
        <v>1</v>
      </c>
    </row>
    <row r="26" spans="1:13" ht="20.100000000000001" customHeight="1" x14ac:dyDescent="0.15">
      <c r="A26" s="1" t="s">
        <v>19684</v>
      </c>
      <c r="B26" s="1" t="s">
        <v>19718</v>
      </c>
      <c r="C26" s="1" t="s">
        <v>19721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739</v>
      </c>
      <c r="I26" s="1" t="s">
        <v>1230</v>
      </c>
      <c r="J26" s="1" t="s">
        <v>122</v>
      </c>
      <c r="K26" s="1" t="s">
        <v>19722</v>
      </c>
      <c r="L26" s="1"/>
      <c r="M26" s="20">
        <f t="shared" si="0"/>
        <v>1</v>
      </c>
    </row>
    <row r="27" spans="1:13" ht="20.100000000000001" customHeight="1" x14ac:dyDescent="0.15">
      <c r="A27" s="1" t="s">
        <v>19684</v>
      </c>
      <c r="B27" s="1" t="s">
        <v>19718</v>
      </c>
      <c r="C27" s="1" t="s">
        <v>19723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739</v>
      </c>
      <c r="I27" s="1" t="s">
        <v>1230</v>
      </c>
      <c r="J27" s="1" t="s">
        <v>122</v>
      </c>
      <c r="K27" s="1" t="s">
        <v>19724</v>
      </c>
      <c r="L27" s="1"/>
      <c r="M27" s="20">
        <f t="shared" si="0"/>
        <v>1</v>
      </c>
    </row>
    <row r="28" spans="1:13" ht="20.100000000000001" customHeight="1" x14ac:dyDescent="0.15">
      <c r="A28" s="1" t="s">
        <v>19684</v>
      </c>
      <c r="B28" s="1" t="s">
        <v>19718</v>
      </c>
      <c r="C28" s="1" t="s">
        <v>19725</v>
      </c>
      <c r="D28" s="1" t="s">
        <v>78</v>
      </c>
      <c r="E28" s="1" t="s">
        <v>51</v>
      </c>
      <c r="F28" s="1" t="s">
        <v>81</v>
      </c>
      <c r="G28" s="1" t="s">
        <v>82</v>
      </c>
      <c r="H28" s="1" t="s">
        <v>2234</v>
      </c>
      <c r="I28" s="1" t="s">
        <v>84</v>
      </c>
      <c r="J28" s="1" t="s">
        <v>632</v>
      </c>
      <c r="K28" s="1" t="s">
        <v>19726</v>
      </c>
      <c r="L28" s="1"/>
      <c r="M28" s="20">
        <f t="shared" si="0"/>
        <v>0</v>
      </c>
    </row>
    <row r="29" spans="1:13" ht="20.100000000000001" customHeight="1" x14ac:dyDescent="0.15">
      <c r="A29" s="1" t="s">
        <v>19684</v>
      </c>
      <c r="B29" s="1" t="s">
        <v>19718</v>
      </c>
      <c r="C29" s="1" t="s">
        <v>19727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739</v>
      </c>
      <c r="I29" s="1" t="s">
        <v>1230</v>
      </c>
      <c r="J29" s="1" t="s">
        <v>122</v>
      </c>
      <c r="K29" s="1" t="s">
        <v>19728</v>
      </c>
      <c r="L29" s="1"/>
      <c r="M29" s="20">
        <f t="shared" si="0"/>
        <v>1</v>
      </c>
    </row>
    <row r="30" spans="1:13" ht="20.100000000000001" customHeight="1" x14ac:dyDescent="0.15">
      <c r="A30" s="1" t="s">
        <v>19684</v>
      </c>
      <c r="B30" s="1" t="s">
        <v>19718</v>
      </c>
      <c r="C30" s="1" t="s">
        <v>19729</v>
      </c>
      <c r="D30" s="1" t="s">
        <v>78</v>
      </c>
      <c r="E30" s="1" t="s">
        <v>51</v>
      </c>
      <c r="F30" s="1" t="s">
        <v>51</v>
      </c>
      <c r="G30" s="1" t="s">
        <v>52</v>
      </c>
      <c r="H30" s="1" t="s">
        <v>739</v>
      </c>
      <c r="I30" s="1" t="s">
        <v>1230</v>
      </c>
      <c r="J30" s="1" t="s">
        <v>122</v>
      </c>
      <c r="K30" s="1" t="s">
        <v>19730</v>
      </c>
      <c r="L30" s="1"/>
      <c r="M30" s="20">
        <f t="shared" si="0"/>
        <v>1</v>
      </c>
    </row>
    <row r="31" spans="1:13" ht="20.100000000000001" customHeight="1" x14ac:dyDescent="0.15">
      <c r="A31" s="1" t="s">
        <v>19684</v>
      </c>
      <c r="B31" s="1" t="s">
        <v>19718</v>
      </c>
      <c r="C31" s="1" t="s">
        <v>19731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739</v>
      </c>
      <c r="I31" s="1" t="s">
        <v>1230</v>
      </c>
      <c r="J31" s="1" t="s">
        <v>122</v>
      </c>
      <c r="K31" s="1" t="s">
        <v>19732</v>
      </c>
      <c r="L31" s="1"/>
      <c r="M31" s="20">
        <f t="shared" si="0"/>
        <v>1</v>
      </c>
    </row>
    <row r="32" spans="1:13" ht="20.100000000000001" customHeight="1" x14ac:dyDescent="0.15">
      <c r="A32" s="1" t="s">
        <v>19684</v>
      </c>
      <c r="B32" s="1" t="s">
        <v>19718</v>
      </c>
      <c r="C32" s="1" t="s">
        <v>19733</v>
      </c>
      <c r="D32" s="1" t="s">
        <v>78</v>
      </c>
      <c r="E32" s="1" t="s">
        <v>51</v>
      </c>
      <c r="F32" s="1" t="s">
        <v>179</v>
      </c>
      <c r="G32" s="1" t="s">
        <v>82</v>
      </c>
      <c r="H32" s="1" t="s">
        <v>2234</v>
      </c>
      <c r="I32" s="1" t="s">
        <v>84</v>
      </c>
      <c r="J32" s="1" t="s">
        <v>632</v>
      </c>
      <c r="K32" s="1" t="s">
        <v>19734</v>
      </c>
      <c r="L32" s="1"/>
      <c r="M32" s="20">
        <f t="shared" si="0"/>
        <v>0</v>
      </c>
    </row>
    <row r="33" spans="1:13" ht="20.100000000000001" customHeight="1" x14ac:dyDescent="0.15">
      <c r="A33" s="1" t="s">
        <v>19684</v>
      </c>
      <c r="B33" s="1" t="s">
        <v>19718</v>
      </c>
      <c r="C33" s="1" t="s">
        <v>19735</v>
      </c>
      <c r="D33" s="1" t="s">
        <v>78</v>
      </c>
      <c r="E33" s="1" t="s">
        <v>51</v>
      </c>
      <c r="F33" s="1" t="s">
        <v>179</v>
      </c>
      <c r="G33" s="1" t="s">
        <v>82</v>
      </c>
      <c r="H33" s="1" t="s">
        <v>2234</v>
      </c>
      <c r="I33" s="1" t="s">
        <v>84</v>
      </c>
      <c r="J33" s="1" t="s">
        <v>632</v>
      </c>
      <c r="K33" s="1" t="s">
        <v>19736</v>
      </c>
      <c r="L33" s="1"/>
      <c r="M33" s="20">
        <f t="shared" si="0"/>
        <v>0</v>
      </c>
    </row>
    <row r="34" spans="1:13" ht="20.100000000000001" customHeight="1" x14ac:dyDescent="0.15">
      <c r="A34" s="1" t="s">
        <v>19684</v>
      </c>
      <c r="B34" s="1" t="s">
        <v>19718</v>
      </c>
      <c r="C34" s="1" t="s">
        <v>19737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739</v>
      </c>
      <c r="I34" s="1" t="s">
        <v>1230</v>
      </c>
      <c r="J34" s="1" t="s">
        <v>122</v>
      </c>
      <c r="K34" s="1" t="s">
        <v>19738</v>
      </c>
      <c r="L34" s="1"/>
      <c r="M34" s="20">
        <f t="shared" si="0"/>
        <v>1</v>
      </c>
    </row>
    <row r="35" spans="1:13" ht="20.100000000000001" customHeight="1" x14ac:dyDescent="0.15">
      <c r="A35" s="1" t="s">
        <v>19684</v>
      </c>
      <c r="B35" s="1" t="s">
        <v>19718</v>
      </c>
      <c r="C35" s="1" t="s">
        <v>19739</v>
      </c>
      <c r="D35" s="1" t="s">
        <v>78</v>
      </c>
      <c r="E35" s="1" t="s">
        <v>51</v>
      </c>
      <c r="F35" s="1" t="s">
        <v>51</v>
      </c>
      <c r="G35" s="1" t="s">
        <v>52</v>
      </c>
      <c r="H35" s="1" t="s">
        <v>739</v>
      </c>
      <c r="I35" s="1" t="s">
        <v>1230</v>
      </c>
      <c r="J35" s="1" t="s">
        <v>122</v>
      </c>
      <c r="K35" s="1" t="s">
        <v>19740</v>
      </c>
      <c r="L35" s="1"/>
      <c r="M35" s="20">
        <f t="shared" si="0"/>
        <v>1</v>
      </c>
    </row>
    <row r="36" spans="1:13" ht="20.100000000000001" customHeight="1" x14ac:dyDescent="0.15">
      <c r="A36" s="1" t="s">
        <v>19684</v>
      </c>
      <c r="B36" s="1" t="s">
        <v>19718</v>
      </c>
      <c r="C36" s="1" t="s">
        <v>19741</v>
      </c>
      <c r="D36" s="1" t="s">
        <v>849</v>
      </c>
      <c r="E36" s="1" t="s">
        <v>51</v>
      </c>
      <c r="F36" s="1" t="s">
        <v>26832</v>
      </c>
      <c r="G36" s="1" t="s">
        <v>82</v>
      </c>
      <c r="H36" s="1" t="s">
        <v>83</v>
      </c>
      <c r="I36" s="1" t="s">
        <v>84</v>
      </c>
      <c r="J36" s="1" t="s">
        <v>6142</v>
      </c>
      <c r="K36" s="1" t="s">
        <v>19742</v>
      </c>
      <c r="L36" s="1"/>
      <c r="M36" s="20">
        <f t="shared" si="0"/>
        <v>0</v>
      </c>
    </row>
    <row r="37" spans="1:13" ht="20.100000000000001" customHeight="1" x14ac:dyDescent="0.15">
      <c r="A37" s="1" t="s">
        <v>19684</v>
      </c>
      <c r="B37" s="1" t="s">
        <v>19718</v>
      </c>
      <c r="C37" s="1" t="s">
        <v>19743</v>
      </c>
      <c r="D37" s="1" t="s">
        <v>849</v>
      </c>
      <c r="E37" s="1" t="s">
        <v>51</v>
      </c>
      <c r="F37" s="1" t="s">
        <v>26832</v>
      </c>
      <c r="G37" s="1" t="s">
        <v>52</v>
      </c>
      <c r="H37" s="1" t="s">
        <v>121</v>
      </c>
      <c r="I37" s="1" t="s">
        <v>84</v>
      </c>
      <c r="J37" s="1" t="s">
        <v>122</v>
      </c>
      <c r="K37" s="1" t="s">
        <v>19744</v>
      </c>
      <c r="L37" s="1"/>
      <c r="M37" s="20">
        <f t="shared" si="0"/>
        <v>0</v>
      </c>
    </row>
    <row r="38" spans="1:13" ht="20.100000000000001" customHeight="1" x14ac:dyDescent="0.15">
      <c r="A38" s="1" t="s">
        <v>19684</v>
      </c>
      <c r="B38" s="1" t="s">
        <v>19745</v>
      </c>
      <c r="C38" s="1" t="s">
        <v>19746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739</v>
      </c>
      <c r="I38" s="1" t="s">
        <v>1230</v>
      </c>
      <c r="J38" s="1" t="s">
        <v>122</v>
      </c>
      <c r="K38" s="1" t="s">
        <v>19747</v>
      </c>
      <c r="L38" s="1"/>
      <c r="M38" s="20">
        <f t="shared" si="0"/>
        <v>1</v>
      </c>
    </row>
    <row r="39" spans="1:13" ht="20.100000000000001" customHeight="1" x14ac:dyDescent="0.15">
      <c r="A39" s="1" t="s">
        <v>19684</v>
      </c>
      <c r="B39" s="1" t="s">
        <v>19745</v>
      </c>
      <c r="C39" s="1" t="s">
        <v>19748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739</v>
      </c>
      <c r="I39" s="1" t="s">
        <v>1230</v>
      </c>
      <c r="J39" s="1" t="s">
        <v>122</v>
      </c>
      <c r="K39" s="1" t="s">
        <v>19749</v>
      </c>
      <c r="L39" s="1"/>
      <c r="M39" s="20">
        <f t="shared" si="0"/>
        <v>1</v>
      </c>
    </row>
    <row r="40" spans="1:13" ht="20.100000000000001" customHeight="1" x14ac:dyDescent="0.15">
      <c r="A40" s="1" t="s">
        <v>19684</v>
      </c>
      <c r="B40" s="1" t="s">
        <v>19745</v>
      </c>
      <c r="C40" s="1" t="s">
        <v>19750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739</v>
      </c>
      <c r="I40" s="1" t="s">
        <v>1230</v>
      </c>
      <c r="J40" s="1" t="s">
        <v>122</v>
      </c>
      <c r="K40" s="1" t="s">
        <v>19751</v>
      </c>
      <c r="L40" s="1"/>
      <c r="M40" s="20">
        <f t="shared" si="0"/>
        <v>1</v>
      </c>
    </row>
    <row r="41" spans="1:13" ht="20.100000000000001" customHeight="1" x14ac:dyDescent="0.15">
      <c r="A41" s="1" t="s">
        <v>19684</v>
      </c>
      <c r="B41" s="1" t="s">
        <v>19745</v>
      </c>
      <c r="C41" s="1" t="s">
        <v>19752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84</v>
      </c>
      <c r="J41" s="1" t="s">
        <v>122</v>
      </c>
      <c r="K41" s="1" t="s">
        <v>19753</v>
      </c>
      <c r="L41" s="1"/>
      <c r="M41" s="20">
        <f t="shared" si="0"/>
        <v>1</v>
      </c>
    </row>
    <row r="42" spans="1:13" ht="20.100000000000001" customHeight="1" x14ac:dyDescent="0.15">
      <c r="A42" s="1" t="s">
        <v>19684</v>
      </c>
      <c r="B42" s="1" t="s">
        <v>19745</v>
      </c>
      <c r="C42" s="1" t="s">
        <v>19754</v>
      </c>
      <c r="D42" s="1" t="s">
        <v>78</v>
      </c>
      <c r="E42" s="1" t="s">
        <v>51</v>
      </c>
      <c r="F42" s="1" t="s">
        <v>81</v>
      </c>
      <c r="G42" s="1" t="s">
        <v>82</v>
      </c>
      <c r="H42" s="1" t="s">
        <v>1151</v>
      </c>
      <c r="I42" s="1" t="s">
        <v>84</v>
      </c>
      <c r="J42" s="1" t="s">
        <v>7809</v>
      </c>
      <c r="K42" s="1" t="s">
        <v>19755</v>
      </c>
      <c r="L42" s="1"/>
      <c r="M42" s="20">
        <f t="shared" si="0"/>
        <v>0</v>
      </c>
    </row>
    <row r="43" spans="1:13" ht="20.100000000000001" customHeight="1" x14ac:dyDescent="0.15">
      <c r="A43" s="1" t="s">
        <v>19684</v>
      </c>
      <c r="B43" s="1" t="s">
        <v>19756</v>
      </c>
      <c r="C43" s="1" t="s">
        <v>19757</v>
      </c>
      <c r="D43" s="1" t="s">
        <v>50</v>
      </c>
      <c r="E43" s="1" t="s">
        <v>51</v>
      </c>
      <c r="F43" s="1" t="s">
        <v>51</v>
      </c>
      <c r="G43" s="1" t="s">
        <v>52</v>
      </c>
      <c r="H43" s="1" t="s">
        <v>739</v>
      </c>
      <c r="I43" s="1" t="s">
        <v>1230</v>
      </c>
      <c r="J43" s="1" t="s">
        <v>122</v>
      </c>
      <c r="K43" s="1" t="s">
        <v>19758</v>
      </c>
      <c r="L43" s="1"/>
      <c r="M43" s="20">
        <f t="shared" si="0"/>
        <v>1</v>
      </c>
    </row>
    <row r="44" spans="1:13" ht="20.100000000000001" customHeight="1" x14ac:dyDescent="0.15">
      <c r="A44" s="1" t="s">
        <v>19684</v>
      </c>
      <c r="B44" s="1" t="s">
        <v>19756</v>
      </c>
      <c r="C44" s="1" t="s">
        <v>19759</v>
      </c>
      <c r="D44" s="1" t="s">
        <v>50</v>
      </c>
      <c r="E44" s="1" t="s">
        <v>51</v>
      </c>
      <c r="F44" s="1" t="s">
        <v>51</v>
      </c>
      <c r="G44" s="1" t="s">
        <v>52</v>
      </c>
      <c r="H44" s="1" t="s">
        <v>739</v>
      </c>
      <c r="I44" s="1" t="s">
        <v>1230</v>
      </c>
      <c r="J44" s="1" t="s">
        <v>122</v>
      </c>
      <c r="K44" s="1" t="s">
        <v>19760</v>
      </c>
      <c r="L44" s="1"/>
      <c r="M44" s="20">
        <f t="shared" si="0"/>
        <v>1</v>
      </c>
    </row>
    <row r="45" spans="1:13" ht="20.100000000000001" customHeight="1" x14ac:dyDescent="0.15">
      <c r="A45" s="1" t="s">
        <v>19684</v>
      </c>
      <c r="B45" s="1" t="s">
        <v>19756</v>
      </c>
      <c r="C45" s="1" t="s">
        <v>19761</v>
      </c>
      <c r="D45" s="1" t="s">
        <v>50</v>
      </c>
      <c r="E45" s="1" t="s">
        <v>51</v>
      </c>
      <c r="F45" s="1" t="s">
        <v>51</v>
      </c>
      <c r="G45" s="1" t="s">
        <v>52</v>
      </c>
      <c r="H45" s="1" t="s">
        <v>739</v>
      </c>
      <c r="I45" s="1" t="s">
        <v>1230</v>
      </c>
      <c r="J45" s="1" t="s">
        <v>122</v>
      </c>
      <c r="K45" s="1" t="s">
        <v>19762</v>
      </c>
      <c r="L45" s="1"/>
      <c r="M45" s="20">
        <f t="shared" si="0"/>
        <v>1</v>
      </c>
    </row>
    <row r="46" spans="1:13" ht="20.100000000000001" customHeight="1" x14ac:dyDescent="0.15">
      <c r="A46" s="1" t="s">
        <v>19684</v>
      </c>
      <c r="B46" s="1" t="s">
        <v>19756</v>
      </c>
      <c r="C46" s="1" t="s">
        <v>19763</v>
      </c>
      <c r="D46" s="1" t="s">
        <v>50</v>
      </c>
      <c r="E46" s="1" t="s">
        <v>51</v>
      </c>
      <c r="F46" s="1" t="s">
        <v>51</v>
      </c>
      <c r="G46" s="1" t="s">
        <v>52</v>
      </c>
      <c r="H46" s="1" t="s">
        <v>739</v>
      </c>
      <c r="I46" s="1" t="s">
        <v>1230</v>
      </c>
      <c r="J46" s="1" t="s">
        <v>122</v>
      </c>
      <c r="K46" s="1" t="s">
        <v>19764</v>
      </c>
      <c r="L46" s="1"/>
      <c r="M46" s="20">
        <f t="shared" si="0"/>
        <v>1</v>
      </c>
    </row>
    <row r="47" spans="1:13" ht="20.100000000000001" customHeight="1" x14ac:dyDescent="0.15">
      <c r="A47" s="1" t="s">
        <v>19684</v>
      </c>
      <c r="B47" s="1" t="s">
        <v>19756</v>
      </c>
      <c r="C47" s="1" t="s">
        <v>19765</v>
      </c>
      <c r="D47" s="1" t="s">
        <v>50</v>
      </c>
      <c r="E47" s="1" t="s">
        <v>51</v>
      </c>
      <c r="F47" s="1" t="s">
        <v>51</v>
      </c>
      <c r="G47" s="1" t="s">
        <v>52</v>
      </c>
      <c r="H47" s="1" t="s">
        <v>739</v>
      </c>
      <c r="I47" s="1" t="s">
        <v>1230</v>
      </c>
      <c r="J47" s="1" t="s">
        <v>122</v>
      </c>
      <c r="K47" s="1" t="s">
        <v>19766</v>
      </c>
      <c r="L47" s="1"/>
      <c r="M47" s="20">
        <f t="shared" si="0"/>
        <v>1</v>
      </c>
    </row>
    <row r="48" spans="1:13" ht="20.100000000000001" customHeight="1" x14ac:dyDescent="0.15">
      <c r="A48" s="1" t="s">
        <v>19684</v>
      </c>
      <c r="B48" s="1" t="s">
        <v>19756</v>
      </c>
      <c r="C48" s="1" t="s">
        <v>19767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739</v>
      </c>
      <c r="I48" s="1" t="s">
        <v>1230</v>
      </c>
      <c r="J48" s="1" t="s">
        <v>122</v>
      </c>
      <c r="K48" s="1" t="s">
        <v>19768</v>
      </c>
      <c r="L48" s="1"/>
      <c r="M48" s="20">
        <f t="shared" si="0"/>
        <v>1</v>
      </c>
    </row>
    <row r="49" spans="1:13" ht="20.100000000000001" customHeight="1" x14ac:dyDescent="0.15">
      <c r="A49" s="1" t="s">
        <v>19684</v>
      </c>
      <c r="B49" s="1" t="s">
        <v>19756</v>
      </c>
      <c r="C49" s="1" t="s">
        <v>19769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84</v>
      </c>
      <c r="J49" s="1" t="s">
        <v>122</v>
      </c>
      <c r="K49" s="1" t="s">
        <v>19770</v>
      </c>
      <c r="L49" s="1"/>
      <c r="M49" s="20">
        <f t="shared" si="0"/>
        <v>1</v>
      </c>
    </row>
    <row r="50" spans="1:13" ht="20.100000000000001" customHeight="1" x14ac:dyDescent="0.15">
      <c r="A50" s="1" t="s">
        <v>19684</v>
      </c>
      <c r="B50" s="1" t="s">
        <v>19756</v>
      </c>
      <c r="C50" s="1" t="s">
        <v>19771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739</v>
      </c>
      <c r="I50" s="1" t="s">
        <v>1230</v>
      </c>
      <c r="J50" s="1" t="s">
        <v>122</v>
      </c>
      <c r="K50" s="1" t="s">
        <v>19772</v>
      </c>
      <c r="L50" s="1"/>
      <c r="M50" s="20">
        <f t="shared" si="0"/>
        <v>1</v>
      </c>
    </row>
    <row r="51" spans="1:13" ht="20.100000000000001" customHeight="1" x14ac:dyDescent="0.15">
      <c r="A51" s="1" t="s">
        <v>19684</v>
      </c>
      <c r="B51" s="1" t="s">
        <v>19756</v>
      </c>
      <c r="C51" s="1" t="s">
        <v>19773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739</v>
      </c>
      <c r="I51" s="1" t="s">
        <v>1230</v>
      </c>
      <c r="J51" s="1" t="s">
        <v>122</v>
      </c>
      <c r="K51" s="1" t="s">
        <v>19774</v>
      </c>
      <c r="L51" s="1"/>
      <c r="M51" s="20">
        <f t="shared" si="0"/>
        <v>1</v>
      </c>
    </row>
    <row r="52" spans="1:13" ht="20.100000000000001" customHeight="1" x14ac:dyDescent="0.15">
      <c r="A52" s="1" t="s">
        <v>19684</v>
      </c>
      <c r="B52" s="1" t="s">
        <v>19756</v>
      </c>
      <c r="C52" s="1" t="s">
        <v>19775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739</v>
      </c>
      <c r="I52" s="1" t="s">
        <v>1230</v>
      </c>
      <c r="J52" s="1" t="s">
        <v>122</v>
      </c>
      <c r="K52" s="1" t="s">
        <v>19776</v>
      </c>
      <c r="L52" s="1"/>
      <c r="M52" s="20">
        <f t="shared" si="0"/>
        <v>1</v>
      </c>
    </row>
    <row r="53" spans="1:13" ht="20.100000000000001" customHeight="1" x14ac:dyDescent="0.15">
      <c r="A53" s="1" t="s">
        <v>19684</v>
      </c>
      <c r="B53" s="1" t="s">
        <v>19756</v>
      </c>
      <c r="C53" s="1" t="s">
        <v>19777</v>
      </c>
      <c r="D53" s="1" t="s">
        <v>78</v>
      </c>
      <c r="E53" s="1" t="s">
        <v>51</v>
      </c>
      <c r="F53" s="1" t="s">
        <v>179</v>
      </c>
      <c r="G53" s="1" t="s">
        <v>82</v>
      </c>
      <c r="H53" s="1" t="s">
        <v>4727</v>
      </c>
      <c r="I53" s="1" t="s">
        <v>447</v>
      </c>
      <c r="J53" s="1" t="s">
        <v>448</v>
      </c>
      <c r="K53" s="1" t="s">
        <v>19778</v>
      </c>
      <c r="L53" s="1"/>
      <c r="M53" s="20">
        <f t="shared" si="0"/>
        <v>0</v>
      </c>
    </row>
    <row r="54" spans="1:13" ht="20.100000000000001" customHeight="1" x14ac:dyDescent="0.15">
      <c r="A54" s="1" t="s">
        <v>19684</v>
      </c>
      <c r="B54" s="1" t="s">
        <v>19756</v>
      </c>
      <c r="C54" s="1" t="s">
        <v>19779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739</v>
      </c>
      <c r="I54" s="1" t="s">
        <v>1230</v>
      </c>
      <c r="J54" s="1" t="s">
        <v>122</v>
      </c>
      <c r="K54" s="1" t="s">
        <v>19780</v>
      </c>
      <c r="L54" s="1"/>
      <c r="M54" s="20">
        <f t="shared" si="0"/>
        <v>1</v>
      </c>
    </row>
    <row r="55" spans="1:13" ht="20.100000000000001" customHeight="1" x14ac:dyDescent="0.15">
      <c r="A55" s="1" t="s">
        <v>19684</v>
      </c>
      <c r="B55" s="1" t="s">
        <v>19756</v>
      </c>
      <c r="C55" s="1" t="s">
        <v>19781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739</v>
      </c>
      <c r="I55" s="1" t="s">
        <v>1230</v>
      </c>
      <c r="J55" s="1" t="s">
        <v>122</v>
      </c>
      <c r="K55" s="1" t="s">
        <v>19782</v>
      </c>
      <c r="L55" s="1"/>
      <c r="M55" s="20">
        <f t="shared" si="0"/>
        <v>1</v>
      </c>
    </row>
    <row r="56" spans="1:13" ht="20.100000000000001" customHeight="1" x14ac:dyDescent="0.15">
      <c r="A56" s="1" t="s">
        <v>19684</v>
      </c>
      <c r="B56" s="1" t="s">
        <v>19756</v>
      </c>
      <c r="C56" s="1" t="s">
        <v>19783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739</v>
      </c>
      <c r="I56" s="1" t="s">
        <v>1230</v>
      </c>
      <c r="J56" s="1" t="s">
        <v>122</v>
      </c>
      <c r="K56" s="1" t="s">
        <v>19784</v>
      </c>
      <c r="L56" s="1"/>
      <c r="M56" s="20">
        <f t="shared" si="0"/>
        <v>1</v>
      </c>
    </row>
    <row r="57" spans="1:13" ht="20.100000000000001" customHeight="1" x14ac:dyDescent="0.15">
      <c r="A57" s="1" t="s">
        <v>19684</v>
      </c>
      <c r="B57" s="1" t="s">
        <v>19756</v>
      </c>
      <c r="C57" s="1" t="s">
        <v>19785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739</v>
      </c>
      <c r="I57" s="1" t="s">
        <v>1230</v>
      </c>
      <c r="J57" s="1" t="s">
        <v>122</v>
      </c>
      <c r="K57" s="1" t="s">
        <v>19786</v>
      </c>
      <c r="L57" s="1"/>
      <c r="M57" s="20">
        <f t="shared" si="0"/>
        <v>1</v>
      </c>
    </row>
    <row r="58" spans="1:13" ht="20.100000000000001" customHeight="1" x14ac:dyDescent="0.15">
      <c r="A58" s="1" t="s">
        <v>19684</v>
      </c>
      <c r="B58" s="1" t="s">
        <v>19756</v>
      </c>
      <c r="C58" s="1" t="s">
        <v>19787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739</v>
      </c>
      <c r="I58" s="1" t="s">
        <v>1230</v>
      </c>
      <c r="J58" s="1" t="s">
        <v>122</v>
      </c>
      <c r="K58" s="1" t="s">
        <v>19788</v>
      </c>
      <c r="L58" s="1"/>
      <c r="M58" s="20">
        <f t="shared" si="0"/>
        <v>1</v>
      </c>
    </row>
    <row r="59" spans="1:13" ht="20.100000000000001" customHeight="1" x14ac:dyDescent="0.15">
      <c r="A59" s="1" t="s">
        <v>19684</v>
      </c>
      <c r="B59" s="1" t="s">
        <v>19756</v>
      </c>
      <c r="C59" s="1" t="s">
        <v>19789</v>
      </c>
      <c r="D59" s="1" t="s">
        <v>78</v>
      </c>
      <c r="E59" s="1" t="s">
        <v>51</v>
      </c>
      <c r="F59" s="1" t="s">
        <v>179</v>
      </c>
      <c r="G59" s="1" t="s">
        <v>82</v>
      </c>
      <c r="H59" s="1" t="s">
        <v>2234</v>
      </c>
      <c r="I59" s="1" t="s">
        <v>84</v>
      </c>
      <c r="J59" s="1" t="s">
        <v>632</v>
      </c>
      <c r="K59" s="1" t="s">
        <v>19790</v>
      </c>
      <c r="L59" s="1"/>
      <c r="M59" s="20">
        <f t="shared" si="0"/>
        <v>0</v>
      </c>
    </row>
    <row r="60" spans="1:13" ht="20.100000000000001" customHeight="1" x14ac:dyDescent="0.15">
      <c r="A60" s="1" t="s">
        <v>19684</v>
      </c>
      <c r="B60" s="1" t="s">
        <v>19756</v>
      </c>
      <c r="C60" s="1" t="s">
        <v>19791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739</v>
      </c>
      <c r="I60" s="1" t="s">
        <v>1230</v>
      </c>
      <c r="J60" s="1" t="s">
        <v>122</v>
      </c>
      <c r="K60" s="1" t="s">
        <v>19792</v>
      </c>
      <c r="L60" s="1"/>
      <c r="M60" s="20">
        <f t="shared" si="0"/>
        <v>1</v>
      </c>
    </row>
    <row r="61" spans="1:13" ht="20.100000000000001" customHeight="1" x14ac:dyDescent="0.15">
      <c r="A61" s="1" t="s">
        <v>19684</v>
      </c>
      <c r="B61" s="1" t="s">
        <v>19756</v>
      </c>
      <c r="C61" s="1" t="s">
        <v>19793</v>
      </c>
      <c r="D61" s="1" t="s">
        <v>78</v>
      </c>
      <c r="E61" s="1" t="s">
        <v>51</v>
      </c>
      <c r="F61" s="1" t="s">
        <v>179</v>
      </c>
      <c r="G61" s="1" t="s">
        <v>82</v>
      </c>
      <c r="H61" s="1" t="s">
        <v>2234</v>
      </c>
      <c r="I61" s="1" t="s">
        <v>84</v>
      </c>
      <c r="J61" s="1" t="s">
        <v>632</v>
      </c>
      <c r="K61" s="1" t="s">
        <v>19794</v>
      </c>
      <c r="L61" s="1"/>
      <c r="M61" s="20">
        <f t="shared" si="0"/>
        <v>0</v>
      </c>
    </row>
    <row r="62" spans="1:13" ht="20.100000000000001" customHeight="1" x14ac:dyDescent="0.15">
      <c r="A62" s="1" t="s">
        <v>19684</v>
      </c>
      <c r="B62" s="1" t="s">
        <v>19756</v>
      </c>
      <c r="C62" s="1" t="s">
        <v>19795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739</v>
      </c>
      <c r="I62" s="1" t="s">
        <v>1230</v>
      </c>
      <c r="J62" s="1" t="s">
        <v>122</v>
      </c>
      <c r="K62" s="1" t="s">
        <v>19796</v>
      </c>
      <c r="L62" s="1"/>
      <c r="M62" s="20">
        <f t="shared" si="0"/>
        <v>1</v>
      </c>
    </row>
    <row r="63" spans="1:13" ht="20.100000000000001" customHeight="1" x14ac:dyDescent="0.15">
      <c r="A63" s="1" t="s">
        <v>19684</v>
      </c>
      <c r="B63" s="1" t="s">
        <v>19756</v>
      </c>
      <c r="C63" s="1" t="s">
        <v>19797</v>
      </c>
      <c r="D63" s="1" t="s">
        <v>78</v>
      </c>
      <c r="E63" s="1" t="s">
        <v>51</v>
      </c>
      <c r="F63" s="1" t="s">
        <v>51</v>
      </c>
      <c r="G63" s="1" t="s">
        <v>52</v>
      </c>
      <c r="H63" s="1" t="s">
        <v>739</v>
      </c>
      <c r="I63" s="1" t="s">
        <v>1230</v>
      </c>
      <c r="J63" s="1" t="s">
        <v>122</v>
      </c>
      <c r="K63" s="1" t="s">
        <v>19798</v>
      </c>
      <c r="L63" s="1"/>
      <c r="M63" s="20">
        <f t="shared" si="0"/>
        <v>1</v>
      </c>
    </row>
    <row r="64" spans="1:13" ht="20.100000000000001" customHeight="1" x14ac:dyDescent="0.15">
      <c r="A64" s="1" t="s">
        <v>19684</v>
      </c>
      <c r="B64" s="1" t="s">
        <v>19799</v>
      </c>
      <c r="C64" s="1" t="s">
        <v>19800</v>
      </c>
      <c r="D64" s="1" t="s">
        <v>50</v>
      </c>
      <c r="E64" s="1" t="s">
        <v>51</v>
      </c>
      <c r="F64" s="1" t="s">
        <v>81</v>
      </c>
      <c r="G64" s="1" t="s">
        <v>82</v>
      </c>
      <c r="H64" s="1" t="s">
        <v>2234</v>
      </c>
      <c r="I64" s="1" t="s">
        <v>84</v>
      </c>
      <c r="J64" s="1" t="s">
        <v>632</v>
      </c>
      <c r="K64" s="1" t="s">
        <v>19801</v>
      </c>
      <c r="L64" s="1"/>
      <c r="M64" s="20">
        <f t="shared" si="0"/>
        <v>0</v>
      </c>
    </row>
    <row r="65" spans="1:13" ht="20.100000000000001" customHeight="1" x14ac:dyDescent="0.15">
      <c r="A65" s="1" t="s">
        <v>19684</v>
      </c>
      <c r="B65" s="1" t="s">
        <v>19799</v>
      </c>
      <c r="C65" s="1" t="s">
        <v>19802</v>
      </c>
      <c r="D65" s="1" t="s">
        <v>50</v>
      </c>
      <c r="E65" s="1" t="s">
        <v>51</v>
      </c>
      <c r="F65" s="1" t="s">
        <v>51</v>
      </c>
      <c r="G65" s="1" t="s">
        <v>52</v>
      </c>
      <c r="H65" s="1" t="s">
        <v>739</v>
      </c>
      <c r="I65" s="1" t="s">
        <v>1230</v>
      </c>
      <c r="J65" s="1" t="s">
        <v>122</v>
      </c>
      <c r="K65" s="1" t="s">
        <v>19803</v>
      </c>
      <c r="L65" s="1"/>
      <c r="M65" s="20">
        <f t="shared" si="0"/>
        <v>1</v>
      </c>
    </row>
    <row r="66" spans="1:13" ht="20.100000000000001" customHeight="1" x14ac:dyDescent="0.15">
      <c r="A66" s="1" t="s">
        <v>19684</v>
      </c>
      <c r="B66" s="1" t="s">
        <v>19799</v>
      </c>
      <c r="C66" s="1" t="s">
        <v>19804</v>
      </c>
      <c r="D66" s="1" t="s">
        <v>50</v>
      </c>
      <c r="E66" s="1" t="s">
        <v>51</v>
      </c>
      <c r="F66" s="1" t="s">
        <v>51</v>
      </c>
      <c r="G66" s="1" t="s">
        <v>52</v>
      </c>
      <c r="H66" s="1" t="s">
        <v>739</v>
      </c>
      <c r="I66" s="1" t="s">
        <v>1230</v>
      </c>
      <c r="J66" s="1" t="s">
        <v>122</v>
      </c>
      <c r="K66" s="1" t="s">
        <v>19805</v>
      </c>
      <c r="L66" s="1"/>
      <c r="M66" s="20">
        <f t="shared" si="0"/>
        <v>1</v>
      </c>
    </row>
    <row r="67" spans="1:13" ht="20.100000000000001" customHeight="1" x14ac:dyDescent="0.15">
      <c r="A67" s="1" t="s">
        <v>19684</v>
      </c>
      <c r="B67" s="1" t="s">
        <v>19799</v>
      </c>
      <c r="C67" s="1" t="s">
        <v>19806</v>
      </c>
      <c r="D67" s="1" t="s">
        <v>50</v>
      </c>
      <c r="E67" s="1" t="s">
        <v>51</v>
      </c>
      <c r="F67" s="1" t="s">
        <v>51</v>
      </c>
      <c r="G67" s="1" t="s">
        <v>52</v>
      </c>
      <c r="H67" s="1" t="s">
        <v>739</v>
      </c>
      <c r="I67" s="1" t="s">
        <v>1230</v>
      </c>
      <c r="J67" s="1" t="s">
        <v>122</v>
      </c>
      <c r="K67" s="1" t="s">
        <v>19807</v>
      </c>
      <c r="L67" s="1"/>
      <c r="M67" s="20">
        <f t="shared" si="0"/>
        <v>1</v>
      </c>
    </row>
    <row r="68" spans="1:13" ht="20.100000000000001" customHeight="1" x14ac:dyDescent="0.15">
      <c r="A68" s="1" t="s">
        <v>19684</v>
      </c>
      <c r="B68" s="1" t="s">
        <v>19799</v>
      </c>
      <c r="C68" s="1" t="s">
        <v>19808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739</v>
      </c>
      <c r="I68" s="1" t="s">
        <v>1230</v>
      </c>
      <c r="J68" s="1" t="s">
        <v>122</v>
      </c>
      <c r="K68" s="1" t="s">
        <v>19809</v>
      </c>
      <c r="L68" s="1"/>
      <c r="M68" s="20">
        <f t="shared" si="0"/>
        <v>1</v>
      </c>
    </row>
    <row r="69" spans="1:13" ht="20.100000000000001" customHeight="1" x14ac:dyDescent="0.15">
      <c r="A69" s="1" t="s">
        <v>19684</v>
      </c>
      <c r="B69" s="1" t="s">
        <v>19799</v>
      </c>
      <c r="C69" s="1" t="s">
        <v>19810</v>
      </c>
      <c r="D69" s="1" t="s">
        <v>78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122</v>
      </c>
      <c r="K69" s="1" t="s">
        <v>19811</v>
      </c>
      <c r="L69" s="1"/>
      <c r="M69" s="20">
        <f t="shared" si="0"/>
        <v>1</v>
      </c>
    </row>
    <row r="70" spans="1:13" ht="20.100000000000001" customHeight="1" x14ac:dyDescent="0.15">
      <c r="A70" s="1" t="s">
        <v>19684</v>
      </c>
      <c r="B70" s="1" t="s">
        <v>19799</v>
      </c>
      <c r="C70" s="1" t="s">
        <v>19812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19813</v>
      </c>
      <c r="L70" s="1"/>
      <c r="M70" s="20">
        <f t="shared" si="0"/>
        <v>1</v>
      </c>
    </row>
    <row r="71" spans="1:13" ht="20.100000000000001" customHeight="1" x14ac:dyDescent="0.15">
      <c r="A71" s="1" t="s">
        <v>19684</v>
      </c>
      <c r="B71" s="1" t="s">
        <v>19799</v>
      </c>
      <c r="C71" s="1" t="s">
        <v>19814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739</v>
      </c>
      <c r="I71" s="1" t="s">
        <v>1230</v>
      </c>
      <c r="J71" s="1" t="s">
        <v>122</v>
      </c>
      <c r="K71" s="1" t="s">
        <v>19815</v>
      </c>
      <c r="L71" s="1"/>
      <c r="M71" s="20">
        <f t="shared" si="0"/>
        <v>1</v>
      </c>
    </row>
    <row r="72" spans="1:13" ht="20.100000000000001" customHeight="1" x14ac:dyDescent="0.15">
      <c r="A72" s="1" t="s">
        <v>19684</v>
      </c>
      <c r="B72" s="1" t="s">
        <v>19799</v>
      </c>
      <c r="C72" s="1" t="s">
        <v>19816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19817</v>
      </c>
      <c r="L72" s="1"/>
      <c r="M72" s="20">
        <f t="shared" ref="M72:M135" si="1">IF(F72="○",1,0)</f>
        <v>1</v>
      </c>
    </row>
    <row r="73" spans="1:13" ht="20.100000000000001" customHeight="1" x14ac:dyDescent="0.15">
      <c r="A73" s="1" t="s">
        <v>19684</v>
      </c>
      <c r="B73" s="1" t="s">
        <v>19799</v>
      </c>
      <c r="C73" s="1" t="s">
        <v>19818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2234</v>
      </c>
      <c r="I73" s="1" t="s">
        <v>84</v>
      </c>
      <c r="J73" s="1" t="s">
        <v>632</v>
      </c>
      <c r="K73" s="1" t="s">
        <v>19819</v>
      </c>
      <c r="L73" s="1"/>
      <c r="M73" s="20">
        <f t="shared" si="1"/>
        <v>0</v>
      </c>
    </row>
    <row r="74" spans="1:13" ht="20.100000000000001" customHeight="1" x14ac:dyDescent="0.15">
      <c r="A74" s="1" t="s">
        <v>19684</v>
      </c>
      <c r="B74" s="1" t="s">
        <v>19799</v>
      </c>
      <c r="C74" s="1" t="s">
        <v>19820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739</v>
      </c>
      <c r="I74" s="1" t="s">
        <v>1230</v>
      </c>
      <c r="J74" s="1" t="s">
        <v>122</v>
      </c>
      <c r="K74" s="1" t="s">
        <v>19821</v>
      </c>
      <c r="L74" s="1"/>
      <c r="M74" s="20">
        <f t="shared" si="1"/>
        <v>1</v>
      </c>
    </row>
    <row r="75" spans="1:13" ht="20.100000000000001" customHeight="1" x14ac:dyDescent="0.15">
      <c r="A75" s="1" t="s">
        <v>19684</v>
      </c>
      <c r="B75" s="1" t="s">
        <v>19799</v>
      </c>
      <c r="C75" s="1" t="s">
        <v>19822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739</v>
      </c>
      <c r="I75" s="1" t="s">
        <v>1230</v>
      </c>
      <c r="J75" s="1" t="s">
        <v>122</v>
      </c>
      <c r="K75" s="1" t="s">
        <v>19823</v>
      </c>
      <c r="L75" s="1"/>
      <c r="M75" s="20">
        <f t="shared" si="1"/>
        <v>1</v>
      </c>
    </row>
    <row r="76" spans="1:13" ht="20.100000000000001" customHeight="1" x14ac:dyDescent="0.15">
      <c r="A76" s="1" t="s">
        <v>19684</v>
      </c>
      <c r="B76" s="1" t="s">
        <v>19799</v>
      </c>
      <c r="C76" s="1" t="s">
        <v>19824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739</v>
      </c>
      <c r="I76" s="1" t="s">
        <v>1230</v>
      </c>
      <c r="J76" s="1" t="s">
        <v>122</v>
      </c>
      <c r="K76" s="1" t="s">
        <v>19825</v>
      </c>
      <c r="L76" s="1"/>
      <c r="M76" s="20">
        <f t="shared" si="1"/>
        <v>1</v>
      </c>
    </row>
    <row r="77" spans="1:13" ht="20.100000000000001" customHeight="1" x14ac:dyDescent="0.15">
      <c r="A77" s="1" t="s">
        <v>19684</v>
      </c>
      <c r="B77" s="1" t="s">
        <v>19826</v>
      </c>
      <c r="C77" s="1" t="s">
        <v>19827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739</v>
      </c>
      <c r="I77" s="1" t="s">
        <v>1230</v>
      </c>
      <c r="J77" s="1" t="s">
        <v>122</v>
      </c>
      <c r="K77" s="1" t="s">
        <v>19828</v>
      </c>
      <c r="L77" s="1"/>
      <c r="M77" s="20">
        <f t="shared" si="1"/>
        <v>1</v>
      </c>
    </row>
    <row r="78" spans="1:13" ht="20.100000000000001" customHeight="1" x14ac:dyDescent="0.15">
      <c r="A78" s="1" t="s">
        <v>19684</v>
      </c>
      <c r="B78" s="1" t="s">
        <v>19826</v>
      </c>
      <c r="C78" s="1" t="s">
        <v>19829</v>
      </c>
      <c r="D78" s="1" t="s">
        <v>50</v>
      </c>
      <c r="E78" s="1" t="s">
        <v>51</v>
      </c>
      <c r="F78" s="1" t="s">
        <v>51</v>
      </c>
      <c r="G78" s="1" t="s">
        <v>52</v>
      </c>
      <c r="H78" s="1" t="s">
        <v>739</v>
      </c>
      <c r="I78" s="1" t="s">
        <v>1230</v>
      </c>
      <c r="J78" s="1" t="s">
        <v>122</v>
      </c>
      <c r="K78" s="1" t="s">
        <v>19830</v>
      </c>
      <c r="L78" s="1"/>
      <c r="M78" s="20">
        <f t="shared" si="1"/>
        <v>1</v>
      </c>
    </row>
    <row r="79" spans="1:13" ht="20.100000000000001" customHeight="1" x14ac:dyDescent="0.15">
      <c r="A79" s="1" t="s">
        <v>19684</v>
      </c>
      <c r="B79" s="1" t="s">
        <v>19826</v>
      </c>
      <c r="C79" s="1" t="s">
        <v>19831</v>
      </c>
      <c r="D79" s="1" t="s">
        <v>78</v>
      </c>
      <c r="E79" s="1" t="s">
        <v>51</v>
      </c>
      <c r="F79" s="1" t="s">
        <v>81</v>
      </c>
      <c r="G79" s="1" t="s">
        <v>82</v>
      </c>
      <c r="H79" s="1" t="s">
        <v>212</v>
      </c>
      <c r="I79" s="1" t="s">
        <v>7857</v>
      </c>
      <c r="J79" s="1" t="s">
        <v>122</v>
      </c>
      <c r="K79" s="1" t="s">
        <v>19832</v>
      </c>
      <c r="L79" s="1"/>
      <c r="M79" s="20">
        <f t="shared" si="1"/>
        <v>0</v>
      </c>
    </row>
    <row r="80" spans="1:13" ht="20.100000000000001" customHeight="1" x14ac:dyDescent="0.15">
      <c r="A80" s="1" t="s">
        <v>19684</v>
      </c>
      <c r="B80" s="1" t="s">
        <v>19826</v>
      </c>
      <c r="C80" s="1" t="s">
        <v>19833</v>
      </c>
      <c r="D80" s="1" t="s">
        <v>849</v>
      </c>
      <c r="E80" s="1" t="s">
        <v>51</v>
      </c>
      <c r="F80" s="1" t="s">
        <v>26832</v>
      </c>
      <c r="G80" s="1" t="s">
        <v>82</v>
      </c>
      <c r="H80" s="1" t="s">
        <v>83</v>
      </c>
      <c r="I80" s="1" t="s">
        <v>84</v>
      </c>
      <c r="J80" s="1" t="s">
        <v>6142</v>
      </c>
      <c r="K80" s="1" t="s">
        <v>19834</v>
      </c>
      <c r="L80" s="1"/>
      <c r="M80" s="20">
        <f t="shared" si="1"/>
        <v>0</v>
      </c>
    </row>
    <row r="81" spans="1:13" ht="20.100000000000001" customHeight="1" x14ac:dyDescent="0.15">
      <c r="A81" s="1" t="s">
        <v>19684</v>
      </c>
      <c r="B81" s="1" t="s">
        <v>19835</v>
      </c>
      <c r="C81" s="1" t="s">
        <v>19836</v>
      </c>
      <c r="D81" s="1" t="s">
        <v>78</v>
      </c>
      <c r="E81" s="1" t="s">
        <v>51</v>
      </c>
      <c r="F81" s="1" t="s">
        <v>81</v>
      </c>
      <c r="G81" s="1" t="s">
        <v>82</v>
      </c>
      <c r="H81" s="1" t="s">
        <v>2234</v>
      </c>
      <c r="I81" s="1" t="s">
        <v>84</v>
      </c>
      <c r="J81" s="1" t="s">
        <v>632</v>
      </c>
      <c r="K81" s="1" t="s">
        <v>19837</v>
      </c>
      <c r="L81" s="1"/>
      <c r="M81" s="20">
        <f t="shared" si="1"/>
        <v>0</v>
      </c>
    </row>
    <row r="82" spans="1:13" ht="20.100000000000001" customHeight="1" x14ac:dyDescent="0.15">
      <c r="A82" s="1" t="s">
        <v>19684</v>
      </c>
      <c r="B82" s="1" t="s">
        <v>19838</v>
      </c>
      <c r="C82" s="1" t="s">
        <v>19839</v>
      </c>
      <c r="D82" s="1" t="s">
        <v>50</v>
      </c>
      <c r="E82" s="1" t="s">
        <v>51</v>
      </c>
      <c r="F82" s="1" t="s">
        <v>51</v>
      </c>
      <c r="G82" s="1" t="s">
        <v>52</v>
      </c>
      <c r="H82" s="1" t="s">
        <v>739</v>
      </c>
      <c r="I82" s="1" t="s">
        <v>1230</v>
      </c>
      <c r="J82" s="1" t="s">
        <v>122</v>
      </c>
      <c r="K82" s="1" t="s">
        <v>19840</v>
      </c>
      <c r="L82" s="1"/>
      <c r="M82" s="20">
        <f t="shared" si="1"/>
        <v>1</v>
      </c>
    </row>
    <row r="83" spans="1:13" ht="20.100000000000001" customHeight="1" x14ac:dyDescent="0.15">
      <c r="A83" s="1" t="s">
        <v>19684</v>
      </c>
      <c r="B83" s="1" t="s">
        <v>19838</v>
      </c>
      <c r="C83" s="1" t="s">
        <v>19841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739</v>
      </c>
      <c r="I83" s="1" t="s">
        <v>1230</v>
      </c>
      <c r="J83" s="1" t="s">
        <v>122</v>
      </c>
      <c r="K83" s="1" t="s">
        <v>19842</v>
      </c>
      <c r="L83" s="1"/>
      <c r="M83" s="20">
        <f t="shared" si="1"/>
        <v>1</v>
      </c>
    </row>
    <row r="84" spans="1:13" ht="20.100000000000001" customHeight="1" x14ac:dyDescent="0.15">
      <c r="A84" s="1" t="s">
        <v>19684</v>
      </c>
      <c r="B84" s="1" t="s">
        <v>19838</v>
      </c>
      <c r="C84" s="1" t="s">
        <v>19843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739</v>
      </c>
      <c r="I84" s="1" t="s">
        <v>1230</v>
      </c>
      <c r="J84" s="1" t="s">
        <v>122</v>
      </c>
      <c r="K84" s="1" t="s">
        <v>19844</v>
      </c>
      <c r="L84" s="1"/>
      <c r="M84" s="20">
        <f t="shared" si="1"/>
        <v>1</v>
      </c>
    </row>
    <row r="85" spans="1:13" ht="20.100000000000001" customHeight="1" x14ac:dyDescent="0.15">
      <c r="A85" s="1" t="s">
        <v>19684</v>
      </c>
      <c r="B85" s="1" t="s">
        <v>19838</v>
      </c>
      <c r="C85" s="1" t="s">
        <v>19845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739</v>
      </c>
      <c r="I85" s="1" t="s">
        <v>1230</v>
      </c>
      <c r="J85" s="1" t="s">
        <v>122</v>
      </c>
      <c r="K85" s="1" t="s">
        <v>19846</v>
      </c>
      <c r="L85" s="1"/>
      <c r="M85" s="20">
        <f t="shared" si="1"/>
        <v>1</v>
      </c>
    </row>
    <row r="86" spans="1:13" ht="20.100000000000001" customHeight="1" x14ac:dyDescent="0.15">
      <c r="A86" s="1" t="s">
        <v>19684</v>
      </c>
      <c r="B86" s="1" t="s">
        <v>19838</v>
      </c>
      <c r="C86" s="1" t="s">
        <v>19847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739</v>
      </c>
      <c r="I86" s="1" t="s">
        <v>1230</v>
      </c>
      <c r="J86" s="1" t="s">
        <v>122</v>
      </c>
      <c r="K86" s="1" t="s">
        <v>19848</v>
      </c>
      <c r="L86" s="1"/>
      <c r="M86" s="20">
        <f t="shared" si="1"/>
        <v>1</v>
      </c>
    </row>
    <row r="87" spans="1:13" ht="20.100000000000001" customHeight="1" x14ac:dyDescent="0.15">
      <c r="A87" s="1" t="s">
        <v>19684</v>
      </c>
      <c r="B87" s="1" t="s">
        <v>19849</v>
      </c>
      <c r="C87" s="1" t="s">
        <v>19850</v>
      </c>
      <c r="D87" s="1" t="s">
        <v>50</v>
      </c>
      <c r="E87" s="1" t="s">
        <v>51</v>
      </c>
      <c r="F87" s="1" t="s">
        <v>81</v>
      </c>
      <c r="G87" s="1" t="s">
        <v>82</v>
      </c>
      <c r="H87" s="1" t="s">
        <v>212</v>
      </c>
      <c r="I87" s="1" t="s">
        <v>7857</v>
      </c>
      <c r="J87" s="1" t="s">
        <v>122</v>
      </c>
      <c r="K87" s="1" t="s">
        <v>19851</v>
      </c>
      <c r="L87" s="1"/>
      <c r="M87" s="20">
        <f t="shared" si="1"/>
        <v>0</v>
      </c>
    </row>
    <row r="88" spans="1:13" ht="20.100000000000001" customHeight="1" x14ac:dyDescent="0.15">
      <c r="A88" s="1" t="s">
        <v>19684</v>
      </c>
      <c r="B88" s="1" t="s">
        <v>19849</v>
      </c>
      <c r="C88" s="1" t="s">
        <v>19852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739</v>
      </c>
      <c r="I88" s="1" t="s">
        <v>1230</v>
      </c>
      <c r="J88" s="1" t="s">
        <v>122</v>
      </c>
      <c r="K88" s="1" t="s">
        <v>19853</v>
      </c>
      <c r="L88" s="1"/>
      <c r="M88" s="20">
        <f t="shared" si="1"/>
        <v>1</v>
      </c>
    </row>
    <row r="89" spans="1:13" ht="20.100000000000001" customHeight="1" x14ac:dyDescent="0.15">
      <c r="A89" s="1" t="s">
        <v>19684</v>
      </c>
      <c r="B89" s="1" t="s">
        <v>19849</v>
      </c>
      <c r="C89" s="1" t="s">
        <v>19854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19855</v>
      </c>
      <c r="L89" s="1"/>
      <c r="M89" s="20">
        <f t="shared" si="1"/>
        <v>1</v>
      </c>
    </row>
    <row r="90" spans="1:13" ht="20.100000000000001" customHeight="1" x14ac:dyDescent="0.15">
      <c r="A90" s="1" t="s">
        <v>19684</v>
      </c>
      <c r="B90" s="1" t="s">
        <v>19849</v>
      </c>
      <c r="C90" s="1" t="s">
        <v>19856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739</v>
      </c>
      <c r="I90" s="1" t="s">
        <v>1230</v>
      </c>
      <c r="J90" s="1" t="s">
        <v>122</v>
      </c>
      <c r="K90" s="1" t="s">
        <v>19857</v>
      </c>
      <c r="L90" s="1"/>
      <c r="M90" s="20">
        <f t="shared" si="1"/>
        <v>1</v>
      </c>
    </row>
    <row r="91" spans="1:13" ht="20.100000000000001" customHeight="1" x14ac:dyDescent="0.15">
      <c r="A91" s="1" t="s">
        <v>19684</v>
      </c>
      <c r="B91" s="1" t="s">
        <v>19849</v>
      </c>
      <c r="C91" s="1" t="s">
        <v>19858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739</v>
      </c>
      <c r="I91" s="1" t="s">
        <v>1230</v>
      </c>
      <c r="J91" s="1" t="s">
        <v>122</v>
      </c>
      <c r="K91" s="1" t="s">
        <v>19859</v>
      </c>
      <c r="L91" s="1"/>
      <c r="M91" s="20">
        <f t="shared" si="1"/>
        <v>1</v>
      </c>
    </row>
    <row r="92" spans="1:13" ht="20.100000000000001" customHeight="1" x14ac:dyDescent="0.15">
      <c r="A92" s="1" t="s">
        <v>19684</v>
      </c>
      <c r="B92" s="1" t="s">
        <v>19860</v>
      </c>
      <c r="C92" s="1" t="s">
        <v>19861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739</v>
      </c>
      <c r="I92" s="1" t="s">
        <v>1230</v>
      </c>
      <c r="J92" s="1" t="s">
        <v>122</v>
      </c>
      <c r="K92" s="1" t="s">
        <v>19862</v>
      </c>
      <c r="L92" s="1"/>
      <c r="M92" s="20">
        <f t="shared" si="1"/>
        <v>1</v>
      </c>
    </row>
    <row r="93" spans="1:13" ht="20.100000000000001" customHeight="1" x14ac:dyDescent="0.15">
      <c r="A93" s="1" t="s">
        <v>19684</v>
      </c>
      <c r="B93" s="1" t="s">
        <v>19860</v>
      </c>
      <c r="C93" s="1" t="s">
        <v>19863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739</v>
      </c>
      <c r="I93" s="1" t="s">
        <v>1230</v>
      </c>
      <c r="J93" s="1" t="s">
        <v>122</v>
      </c>
      <c r="K93" s="1" t="s">
        <v>19864</v>
      </c>
      <c r="L93" s="1"/>
      <c r="M93" s="20">
        <f t="shared" si="1"/>
        <v>1</v>
      </c>
    </row>
    <row r="94" spans="1:13" ht="20.100000000000001" customHeight="1" x14ac:dyDescent="0.15">
      <c r="A94" s="1" t="s">
        <v>19684</v>
      </c>
      <c r="B94" s="1" t="s">
        <v>19860</v>
      </c>
      <c r="C94" s="1" t="s">
        <v>19865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739</v>
      </c>
      <c r="I94" s="1" t="s">
        <v>1230</v>
      </c>
      <c r="J94" s="1" t="s">
        <v>122</v>
      </c>
      <c r="K94" s="1" t="s">
        <v>19866</v>
      </c>
      <c r="L94" s="1"/>
      <c r="M94" s="20">
        <f t="shared" si="1"/>
        <v>1</v>
      </c>
    </row>
    <row r="95" spans="1:13" ht="20.100000000000001" customHeight="1" x14ac:dyDescent="0.15">
      <c r="A95" s="1" t="s">
        <v>19684</v>
      </c>
      <c r="B95" s="1" t="s">
        <v>19860</v>
      </c>
      <c r="C95" s="1" t="s">
        <v>19867</v>
      </c>
      <c r="D95" s="1" t="s">
        <v>78</v>
      </c>
      <c r="E95" s="1" t="s">
        <v>51</v>
      </c>
      <c r="F95" s="1" t="s">
        <v>81</v>
      </c>
      <c r="G95" s="1" t="s">
        <v>82</v>
      </c>
      <c r="H95" s="1" t="s">
        <v>4727</v>
      </c>
      <c r="I95" s="1" t="s">
        <v>447</v>
      </c>
      <c r="J95" s="1" t="s">
        <v>448</v>
      </c>
      <c r="K95" s="1" t="s">
        <v>19868</v>
      </c>
      <c r="L95" s="1"/>
      <c r="M95" s="20">
        <f t="shared" si="1"/>
        <v>0</v>
      </c>
    </row>
    <row r="96" spans="1:13" ht="20.100000000000001" customHeight="1" x14ac:dyDescent="0.15">
      <c r="A96" s="1" t="s">
        <v>19684</v>
      </c>
      <c r="B96" s="1" t="s">
        <v>19860</v>
      </c>
      <c r="C96" s="1" t="s">
        <v>19869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19870</v>
      </c>
      <c r="L96" s="1"/>
      <c r="M96" s="20">
        <f t="shared" si="1"/>
        <v>1</v>
      </c>
    </row>
    <row r="97" spans="1:13" ht="20.100000000000001" customHeight="1" x14ac:dyDescent="0.15">
      <c r="A97" s="1" t="s">
        <v>19684</v>
      </c>
      <c r="B97" s="1" t="s">
        <v>19860</v>
      </c>
      <c r="C97" s="1" t="s">
        <v>19871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739</v>
      </c>
      <c r="I97" s="1" t="s">
        <v>1230</v>
      </c>
      <c r="J97" s="1" t="s">
        <v>122</v>
      </c>
      <c r="K97" s="1" t="s">
        <v>19872</v>
      </c>
      <c r="L97" s="1"/>
      <c r="M97" s="20">
        <f t="shared" si="1"/>
        <v>1</v>
      </c>
    </row>
    <row r="98" spans="1:13" ht="20.100000000000001" customHeight="1" x14ac:dyDescent="0.15">
      <c r="A98" s="1" t="s">
        <v>19684</v>
      </c>
      <c r="B98" s="1" t="s">
        <v>19860</v>
      </c>
      <c r="C98" s="1" t="s">
        <v>19873</v>
      </c>
      <c r="D98" s="1" t="s">
        <v>78</v>
      </c>
      <c r="E98" s="1" t="s">
        <v>51</v>
      </c>
      <c r="F98" s="1" t="s">
        <v>51</v>
      </c>
      <c r="G98" s="1" t="s">
        <v>52</v>
      </c>
      <c r="H98" s="1" t="s">
        <v>739</v>
      </c>
      <c r="I98" s="1" t="s">
        <v>1230</v>
      </c>
      <c r="J98" s="1" t="s">
        <v>122</v>
      </c>
      <c r="K98" s="1" t="s">
        <v>19874</v>
      </c>
      <c r="L98" s="1"/>
      <c r="M98" s="20">
        <f t="shared" si="1"/>
        <v>1</v>
      </c>
    </row>
    <row r="99" spans="1:13" ht="20.100000000000001" customHeight="1" x14ac:dyDescent="0.15">
      <c r="A99" s="1" t="s">
        <v>19684</v>
      </c>
      <c r="B99" s="1" t="s">
        <v>19860</v>
      </c>
      <c r="C99" s="1" t="s">
        <v>19875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19876</v>
      </c>
      <c r="L99" s="1"/>
      <c r="M99" s="20">
        <f t="shared" si="1"/>
        <v>1</v>
      </c>
    </row>
    <row r="100" spans="1:13" ht="20.100000000000001" customHeight="1" x14ac:dyDescent="0.15">
      <c r="A100" s="1" t="s">
        <v>19684</v>
      </c>
      <c r="B100" s="1" t="s">
        <v>19860</v>
      </c>
      <c r="C100" s="1" t="s">
        <v>19877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739</v>
      </c>
      <c r="I100" s="1" t="s">
        <v>1230</v>
      </c>
      <c r="J100" s="1" t="s">
        <v>122</v>
      </c>
      <c r="K100" s="1" t="s">
        <v>19878</v>
      </c>
      <c r="L100" s="1"/>
      <c r="M100" s="20">
        <f t="shared" si="1"/>
        <v>1</v>
      </c>
    </row>
    <row r="101" spans="1:13" ht="20.100000000000001" customHeight="1" x14ac:dyDescent="0.15">
      <c r="A101" s="1" t="s">
        <v>19684</v>
      </c>
      <c r="B101" s="1" t="s">
        <v>19860</v>
      </c>
      <c r="C101" s="1" t="s">
        <v>19879</v>
      </c>
      <c r="D101" s="1" t="s">
        <v>78</v>
      </c>
      <c r="E101" s="1" t="s">
        <v>51</v>
      </c>
      <c r="F101" s="1" t="s">
        <v>81</v>
      </c>
      <c r="G101" s="1" t="s">
        <v>82</v>
      </c>
      <c r="H101" s="1" t="s">
        <v>2234</v>
      </c>
      <c r="I101" s="1" t="s">
        <v>84</v>
      </c>
      <c r="J101" s="1" t="s">
        <v>632</v>
      </c>
      <c r="K101" s="1" t="s">
        <v>19880</v>
      </c>
      <c r="L101" s="1"/>
      <c r="M101" s="20">
        <f t="shared" si="1"/>
        <v>0</v>
      </c>
    </row>
    <row r="102" spans="1:13" ht="20.100000000000001" customHeight="1" x14ac:dyDescent="0.15">
      <c r="A102" s="1" t="s">
        <v>19684</v>
      </c>
      <c r="B102" s="1" t="s">
        <v>17397</v>
      </c>
      <c r="C102" s="1" t="s">
        <v>19881</v>
      </c>
      <c r="D102" s="1" t="s">
        <v>50</v>
      </c>
      <c r="E102" s="1" t="s">
        <v>51</v>
      </c>
      <c r="F102" s="1" t="s">
        <v>81</v>
      </c>
      <c r="G102" s="1" t="s">
        <v>82</v>
      </c>
      <c r="H102" s="1" t="s">
        <v>212</v>
      </c>
      <c r="I102" s="1" t="s">
        <v>7857</v>
      </c>
      <c r="J102" s="1" t="s">
        <v>122</v>
      </c>
      <c r="K102" s="1" t="s">
        <v>19882</v>
      </c>
      <c r="L102" s="1"/>
      <c r="M102" s="20">
        <f t="shared" si="1"/>
        <v>0</v>
      </c>
    </row>
    <row r="103" spans="1:13" ht="20.100000000000001" customHeight="1" x14ac:dyDescent="0.15">
      <c r="A103" s="1" t="s">
        <v>19684</v>
      </c>
      <c r="B103" s="1" t="s">
        <v>17397</v>
      </c>
      <c r="C103" s="1" t="s">
        <v>19883</v>
      </c>
      <c r="D103" s="1" t="s">
        <v>78</v>
      </c>
      <c r="E103" s="1" t="s">
        <v>51</v>
      </c>
      <c r="F103" s="1" t="s">
        <v>81</v>
      </c>
      <c r="G103" s="1" t="s">
        <v>82</v>
      </c>
      <c r="H103" s="1" t="s">
        <v>212</v>
      </c>
      <c r="I103" s="1" t="s">
        <v>7857</v>
      </c>
      <c r="J103" s="1" t="s">
        <v>122</v>
      </c>
      <c r="K103" s="1" t="s">
        <v>19884</v>
      </c>
      <c r="L103" s="1"/>
      <c r="M103" s="20">
        <f t="shared" si="1"/>
        <v>0</v>
      </c>
    </row>
    <row r="104" spans="1:13" ht="20.100000000000001" customHeight="1" x14ac:dyDescent="0.15">
      <c r="A104" s="1" t="s">
        <v>19684</v>
      </c>
      <c r="B104" s="1" t="s">
        <v>17397</v>
      </c>
      <c r="C104" s="1" t="s">
        <v>19885</v>
      </c>
      <c r="D104" s="1" t="s">
        <v>78</v>
      </c>
      <c r="E104" s="1" t="s">
        <v>51</v>
      </c>
      <c r="F104" s="1" t="s">
        <v>81</v>
      </c>
      <c r="G104" s="1" t="s">
        <v>82</v>
      </c>
      <c r="H104" s="1" t="s">
        <v>212</v>
      </c>
      <c r="I104" s="1" t="s">
        <v>7857</v>
      </c>
      <c r="J104" s="1" t="s">
        <v>122</v>
      </c>
      <c r="K104" s="1" t="s">
        <v>19886</v>
      </c>
      <c r="L104" s="1"/>
      <c r="M104" s="20">
        <f t="shared" si="1"/>
        <v>0</v>
      </c>
    </row>
    <row r="105" spans="1:13" ht="20.100000000000001" customHeight="1" x14ac:dyDescent="0.15">
      <c r="A105" s="1" t="s">
        <v>19684</v>
      </c>
      <c r="B105" s="1" t="s">
        <v>17397</v>
      </c>
      <c r="C105" s="1" t="s">
        <v>19887</v>
      </c>
      <c r="D105" s="1" t="s">
        <v>78</v>
      </c>
      <c r="E105" s="1" t="s">
        <v>51</v>
      </c>
      <c r="F105" s="1" t="s">
        <v>81</v>
      </c>
      <c r="G105" s="1" t="s">
        <v>82</v>
      </c>
      <c r="H105" s="1" t="s">
        <v>1151</v>
      </c>
      <c r="I105" s="1" t="s">
        <v>84</v>
      </c>
      <c r="J105" s="1" t="s">
        <v>7809</v>
      </c>
      <c r="K105" s="1" t="s">
        <v>19888</v>
      </c>
      <c r="L105" s="1"/>
      <c r="M105" s="20">
        <f t="shared" si="1"/>
        <v>0</v>
      </c>
    </row>
    <row r="106" spans="1:13" ht="20.100000000000001" customHeight="1" x14ac:dyDescent="0.15">
      <c r="A106" s="1" t="s">
        <v>19684</v>
      </c>
      <c r="B106" s="1" t="s">
        <v>19889</v>
      </c>
      <c r="C106" s="1" t="s">
        <v>19890</v>
      </c>
      <c r="D106" s="1" t="s">
        <v>50</v>
      </c>
      <c r="E106" s="1" t="s">
        <v>51</v>
      </c>
      <c r="F106" s="1" t="s">
        <v>81</v>
      </c>
      <c r="G106" s="1" t="s">
        <v>82</v>
      </c>
      <c r="H106" s="1" t="s">
        <v>2234</v>
      </c>
      <c r="I106" s="1" t="s">
        <v>84</v>
      </c>
      <c r="J106" s="1" t="s">
        <v>632</v>
      </c>
      <c r="K106" s="1" t="s">
        <v>19891</v>
      </c>
      <c r="L106" s="1"/>
      <c r="M106" s="20">
        <f t="shared" si="1"/>
        <v>0</v>
      </c>
    </row>
    <row r="107" spans="1:13" ht="20.100000000000001" customHeight="1" x14ac:dyDescent="0.15">
      <c r="A107" s="1" t="s">
        <v>19684</v>
      </c>
      <c r="B107" s="1" t="s">
        <v>19889</v>
      </c>
      <c r="C107" s="1" t="s">
        <v>19892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121</v>
      </c>
      <c r="I107" s="1" t="s">
        <v>84</v>
      </c>
      <c r="J107" s="1" t="s">
        <v>122</v>
      </c>
      <c r="K107" s="1" t="s">
        <v>19893</v>
      </c>
      <c r="L107" s="1"/>
      <c r="M107" s="20">
        <f t="shared" si="1"/>
        <v>1</v>
      </c>
    </row>
    <row r="108" spans="1:13" ht="20.100000000000001" customHeight="1" x14ac:dyDescent="0.15">
      <c r="A108" s="1" t="s">
        <v>19684</v>
      </c>
      <c r="B108" s="1" t="s">
        <v>19889</v>
      </c>
      <c r="C108" s="1" t="s">
        <v>19894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739</v>
      </c>
      <c r="I108" s="1" t="s">
        <v>1230</v>
      </c>
      <c r="J108" s="1" t="s">
        <v>122</v>
      </c>
      <c r="K108" s="1" t="s">
        <v>19895</v>
      </c>
      <c r="L108" s="1"/>
      <c r="M108" s="20">
        <f t="shared" si="1"/>
        <v>1</v>
      </c>
    </row>
    <row r="109" spans="1:13" ht="20.100000000000001" customHeight="1" x14ac:dyDescent="0.15">
      <c r="A109" s="1" t="s">
        <v>19684</v>
      </c>
      <c r="B109" s="1" t="s">
        <v>19889</v>
      </c>
      <c r="C109" s="1" t="s">
        <v>19896</v>
      </c>
      <c r="D109" s="1" t="s">
        <v>78</v>
      </c>
      <c r="E109" s="1" t="s">
        <v>51</v>
      </c>
      <c r="F109" s="1" t="s">
        <v>81</v>
      </c>
      <c r="G109" s="1" t="s">
        <v>82</v>
      </c>
      <c r="H109" s="1" t="s">
        <v>4727</v>
      </c>
      <c r="I109" s="1" t="s">
        <v>447</v>
      </c>
      <c r="J109" s="1" t="s">
        <v>448</v>
      </c>
      <c r="K109" s="1" t="s">
        <v>19897</v>
      </c>
      <c r="L109" s="1"/>
      <c r="M109" s="20">
        <f t="shared" si="1"/>
        <v>0</v>
      </c>
    </row>
    <row r="110" spans="1:13" ht="20.100000000000001" customHeight="1" x14ac:dyDescent="0.15">
      <c r="A110" s="1" t="s">
        <v>19684</v>
      </c>
      <c r="B110" s="1" t="s">
        <v>19889</v>
      </c>
      <c r="C110" s="1" t="s">
        <v>19898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739</v>
      </c>
      <c r="I110" s="1" t="s">
        <v>1230</v>
      </c>
      <c r="J110" s="1" t="s">
        <v>122</v>
      </c>
      <c r="K110" s="1" t="s">
        <v>19899</v>
      </c>
      <c r="L110" s="1"/>
      <c r="M110" s="20">
        <f t="shared" si="1"/>
        <v>1</v>
      </c>
    </row>
    <row r="111" spans="1:13" ht="20.100000000000001" customHeight="1" x14ac:dyDescent="0.15">
      <c r="A111" s="1" t="s">
        <v>19684</v>
      </c>
      <c r="B111" s="1" t="s">
        <v>19900</v>
      </c>
      <c r="C111" s="1" t="s">
        <v>19901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739</v>
      </c>
      <c r="I111" s="1" t="s">
        <v>1230</v>
      </c>
      <c r="J111" s="1" t="s">
        <v>122</v>
      </c>
      <c r="K111" s="1" t="s">
        <v>19902</v>
      </c>
      <c r="L111" s="1"/>
      <c r="M111" s="20">
        <f t="shared" si="1"/>
        <v>1</v>
      </c>
    </row>
    <row r="112" spans="1:13" ht="20.100000000000001" customHeight="1" x14ac:dyDescent="0.15">
      <c r="A112" s="1" t="s">
        <v>19684</v>
      </c>
      <c r="B112" s="1" t="s">
        <v>19900</v>
      </c>
      <c r="C112" s="1" t="s">
        <v>19903</v>
      </c>
      <c r="D112" s="1" t="s">
        <v>50</v>
      </c>
      <c r="E112" s="1" t="s">
        <v>51</v>
      </c>
      <c r="F112" s="1" t="s">
        <v>51</v>
      </c>
      <c r="G112" s="1" t="s">
        <v>52</v>
      </c>
      <c r="H112" s="1" t="s">
        <v>739</v>
      </c>
      <c r="I112" s="1" t="s">
        <v>1230</v>
      </c>
      <c r="J112" s="1" t="s">
        <v>122</v>
      </c>
      <c r="K112" s="1" t="s">
        <v>19904</v>
      </c>
      <c r="L112" s="1"/>
      <c r="M112" s="20">
        <f t="shared" si="1"/>
        <v>1</v>
      </c>
    </row>
    <row r="113" spans="1:13" ht="20.100000000000001" customHeight="1" x14ac:dyDescent="0.15">
      <c r="A113" s="1" t="s">
        <v>19684</v>
      </c>
      <c r="B113" s="1" t="s">
        <v>19900</v>
      </c>
      <c r="C113" s="1" t="s">
        <v>19905</v>
      </c>
      <c r="D113" s="1" t="s">
        <v>50</v>
      </c>
      <c r="E113" s="1" t="s">
        <v>51</v>
      </c>
      <c r="F113" s="1" t="s">
        <v>51</v>
      </c>
      <c r="G113" s="1" t="s">
        <v>52</v>
      </c>
      <c r="H113" s="1" t="s">
        <v>739</v>
      </c>
      <c r="I113" s="1" t="s">
        <v>1230</v>
      </c>
      <c r="J113" s="1" t="s">
        <v>122</v>
      </c>
      <c r="K113" s="1" t="s">
        <v>19906</v>
      </c>
      <c r="L113" s="1"/>
      <c r="M113" s="20">
        <f t="shared" si="1"/>
        <v>1</v>
      </c>
    </row>
    <row r="114" spans="1:13" ht="20.100000000000001" customHeight="1" x14ac:dyDescent="0.15">
      <c r="A114" s="1" t="s">
        <v>19684</v>
      </c>
      <c r="B114" s="1" t="s">
        <v>19900</v>
      </c>
      <c r="C114" s="1" t="s">
        <v>19907</v>
      </c>
      <c r="D114" s="1" t="s">
        <v>78</v>
      </c>
      <c r="E114" s="1" t="s">
        <v>51</v>
      </c>
      <c r="F114" s="1" t="s">
        <v>81</v>
      </c>
      <c r="G114" s="1" t="s">
        <v>82</v>
      </c>
      <c r="H114" s="1" t="s">
        <v>212</v>
      </c>
      <c r="I114" s="1" t="s">
        <v>7857</v>
      </c>
      <c r="J114" s="1" t="s">
        <v>122</v>
      </c>
      <c r="K114" s="1" t="s">
        <v>19908</v>
      </c>
      <c r="L114" s="1"/>
      <c r="M114" s="20">
        <f t="shared" si="1"/>
        <v>0</v>
      </c>
    </row>
    <row r="115" spans="1:13" ht="20.100000000000001" customHeight="1" x14ac:dyDescent="0.15">
      <c r="A115" s="1" t="s">
        <v>19684</v>
      </c>
      <c r="B115" s="1" t="s">
        <v>19900</v>
      </c>
      <c r="C115" s="1" t="s">
        <v>19909</v>
      </c>
      <c r="D115" s="1" t="s">
        <v>78</v>
      </c>
      <c r="E115" s="1" t="s">
        <v>51</v>
      </c>
      <c r="F115" s="1" t="s">
        <v>81</v>
      </c>
      <c r="G115" s="1" t="s">
        <v>82</v>
      </c>
      <c r="H115" s="1" t="s">
        <v>4727</v>
      </c>
      <c r="I115" s="1" t="s">
        <v>447</v>
      </c>
      <c r="J115" s="1" t="s">
        <v>448</v>
      </c>
      <c r="K115" s="1" t="s">
        <v>19910</v>
      </c>
      <c r="L115" s="1"/>
      <c r="M115" s="20">
        <f t="shared" si="1"/>
        <v>0</v>
      </c>
    </row>
    <row r="116" spans="1:13" ht="20.100000000000001" customHeight="1" x14ac:dyDescent="0.15">
      <c r="A116" s="1" t="s">
        <v>19684</v>
      </c>
      <c r="B116" s="1" t="s">
        <v>19900</v>
      </c>
      <c r="C116" s="1" t="s">
        <v>19911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739</v>
      </c>
      <c r="I116" s="1" t="s">
        <v>1230</v>
      </c>
      <c r="J116" s="1" t="s">
        <v>122</v>
      </c>
      <c r="K116" s="1" t="s">
        <v>19912</v>
      </c>
      <c r="L116" s="1"/>
      <c r="M116" s="20">
        <f t="shared" si="1"/>
        <v>1</v>
      </c>
    </row>
    <row r="117" spans="1:13" ht="20.100000000000001" customHeight="1" x14ac:dyDescent="0.15">
      <c r="A117" s="1" t="s">
        <v>19684</v>
      </c>
      <c r="B117" s="1" t="s">
        <v>19900</v>
      </c>
      <c r="C117" s="1" t="s">
        <v>19913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739</v>
      </c>
      <c r="I117" s="1" t="s">
        <v>1230</v>
      </c>
      <c r="J117" s="1" t="s">
        <v>122</v>
      </c>
      <c r="K117" s="1" t="s">
        <v>19914</v>
      </c>
      <c r="L117" s="1"/>
      <c r="M117" s="20">
        <f t="shared" si="1"/>
        <v>1</v>
      </c>
    </row>
    <row r="118" spans="1:13" ht="20.100000000000001" customHeight="1" x14ac:dyDescent="0.15">
      <c r="A118" s="1" t="s">
        <v>19684</v>
      </c>
      <c r="B118" s="1" t="s">
        <v>19915</v>
      </c>
      <c r="C118" s="1" t="s">
        <v>19916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121</v>
      </c>
      <c r="I118" s="1" t="s">
        <v>84</v>
      </c>
      <c r="J118" s="1" t="s">
        <v>122</v>
      </c>
      <c r="K118" s="1" t="s">
        <v>19917</v>
      </c>
      <c r="L118" s="1"/>
      <c r="M118" s="20">
        <f t="shared" si="1"/>
        <v>1</v>
      </c>
    </row>
    <row r="119" spans="1:13" ht="20.100000000000001" customHeight="1" x14ac:dyDescent="0.15">
      <c r="A119" s="1" t="s">
        <v>19684</v>
      </c>
      <c r="B119" s="1" t="s">
        <v>19915</v>
      </c>
      <c r="C119" s="1" t="s">
        <v>19918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739</v>
      </c>
      <c r="I119" s="1" t="s">
        <v>1230</v>
      </c>
      <c r="J119" s="1" t="s">
        <v>122</v>
      </c>
      <c r="K119" s="1" t="s">
        <v>19919</v>
      </c>
      <c r="L119" s="1"/>
      <c r="M119" s="20">
        <f t="shared" si="1"/>
        <v>1</v>
      </c>
    </row>
    <row r="120" spans="1:13" ht="20.100000000000001" customHeight="1" x14ac:dyDescent="0.15">
      <c r="A120" s="1" t="s">
        <v>19684</v>
      </c>
      <c r="B120" s="1" t="s">
        <v>19920</v>
      </c>
      <c r="C120" s="1" t="s">
        <v>19921</v>
      </c>
      <c r="D120" s="1" t="s">
        <v>50</v>
      </c>
      <c r="E120" s="1" t="s">
        <v>51</v>
      </c>
      <c r="F120" s="1" t="s">
        <v>81</v>
      </c>
      <c r="G120" s="1" t="s">
        <v>82</v>
      </c>
      <c r="H120" s="1" t="s">
        <v>1151</v>
      </c>
      <c r="I120" s="1" t="s">
        <v>84</v>
      </c>
      <c r="J120" s="1" t="s">
        <v>7809</v>
      </c>
      <c r="K120" s="1" t="s">
        <v>19922</v>
      </c>
      <c r="L120" s="1"/>
      <c r="M120" s="20">
        <f t="shared" si="1"/>
        <v>0</v>
      </c>
    </row>
    <row r="121" spans="1:13" ht="20.100000000000001" customHeight="1" x14ac:dyDescent="0.15">
      <c r="A121" s="1" t="s">
        <v>19684</v>
      </c>
      <c r="B121" s="1" t="s">
        <v>19920</v>
      </c>
      <c r="C121" s="1" t="s">
        <v>19923</v>
      </c>
      <c r="D121" s="1" t="s">
        <v>50</v>
      </c>
      <c r="E121" s="1" t="s">
        <v>51</v>
      </c>
      <c r="F121" s="1" t="s">
        <v>81</v>
      </c>
      <c r="G121" s="1" t="s">
        <v>82</v>
      </c>
      <c r="H121" s="1" t="s">
        <v>1151</v>
      </c>
      <c r="I121" s="1" t="s">
        <v>84</v>
      </c>
      <c r="J121" s="1" t="s">
        <v>7809</v>
      </c>
      <c r="K121" s="1" t="s">
        <v>19924</v>
      </c>
      <c r="L121" s="1"/>
      <c r="M121" s="20">
        <f t="shared" si="1"/>
        <v>0</v>
      </c>
    </row>
    <row r="122" spans="1:13" ht="20.100000000000001" customHeight="1" x14ac:dyDescent="0.15">
      <c r="A122" s="1" t="s">
        <v>19684</v>
      </c>
      <c r="B122" s="1" t="s">
        <v>19920</v>
      </c>
      <c r="C122" s="1" t="s">
        <v>19925</v>
      </c>
      <c r="D122" s="1" t="s">
        <v>50</v>
      </c>
      <c r="E122" s="1" t="s">
        <v>51</v>
      </c>
      <c r="F122" s="1" t="s">
        <v>81</v>
      </c>
      <c r="G122" s="1" t="s">
        <v>82</v>
      </c>
      <c r="H122" s="1" t="s">
        <v>1151</v>
      </c>
      <c r="I122" s="1" t="s">
        <v>84</v>
      </c>
      <c r="J122" s="1" t="s">
        <v>7809</v>
      </c>
      <c r="K122" s="1" t="s">
        <v>19926</v>
      </c>
      <c r="L122" s="1"/>
      <c r="M122" s="20">
        <f t="shared" si="1"/>
        <v>0</v>
      </c>
    </row>
    <row r="123" spans="1:13" ht="20.100000000000001" customHeight="1" x14ac:dyDescent="0.15">
      <c r="A123" s="1" t="s">
        <v>19684</v>
      </c>
      <c r="B123" s="1" t="s">
        <v>19920</v>
      </c>
      <c r="C123" s="1" t="s">
        <v>19927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121</v>
      </c>
      <c r="I123" s="1" t="s">
        <v>84</v>
      </c>
      <c r="J123" s="1" t="s">
        <v>122</v>
      </c>
      <c r="K123" s="1" t="s">
        <v>19928</v>
      </c>
      <c r="L123" s="1"/>
      <c r="M123" s="20">
        <f t="shared" si="1"/>
        <v>1</v>
      </c>
    </row>
    <row r="124" spans="1:13" ht="20.100000000000001" customHeight="1" x14ac:dyDescent="0.15">
      <c r="A124" s="1" t="s">
        <v>19684</v>
      </c>
      <c r="B124" s="1" t="s">
        <v>19920</v>
      </c>
      <c r="C124" s="1" t="s">
        <v>19929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121</v>
      </c>
      <c r="I124" s="1" t="s">
        <v>84</v>
      </c>
      <c r="J124" s="1" t="s">
        <v>122</v>
      </c>
      <c r="K124" s="1" t="s">
        <v>19930</v>
      </c>
      <c r="L124" s="1"/>
      <c r="M124" s="20">
        <f t="shared" si="1"/>
        <v>1</v>
      </c>
    </row>
    <row r="125" spans="1:13" ht="20.100000000000001" customHeight="1" x14ac:dyDescent="0.15">
      <c r="A125" s="1" t="s">
        <v>19684</v>
      </c>
      <c r="B125" s="1" t="s">
        <v>19920</v>
      </c>
      <c r="C125" s="1" t="s">
        <v>19931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121</v>
      </c>
      <c r="I125" s="1" t="s">
        <v>84</v>
      </c>
      <c r="J125" s="1" t="s">
        <v>122</v>
      </c>
      <c r="K125" s="1" t="s">
        <v>19932</v>
      </c>
      <c r="L125" s="1"/>
      <c r="M125" s="20">
        <f t="shared" si="1"/>
        <v>1</v>
      </c>
    </row>
    <row r="126" spans="1:13" ht="20.100000000000001" customHeight="1" x14ac:dyDescent="0.15">
      <c r="A126" s="1" t="s">
        <v>19684</v>
      </c>
      <c r="B126" s="1" t="s">
        <v>19920</v>
      </c>
      <c r="C126" s="1" t="s">
        <v>19933</v>
      </c>
      <c r="D126" s="1" t="s">
        <v>78</v>
      </c>
      <c r="E126" s="1" t="s">
        <v>51</v>
      </c>
      <c r="F126" s="1" t="s">
        <v>81</v>
      </c>
      <c r="G126" s="1" t="s">
        <v>82</v>
      </c>
      <c r="H126" s="1" t="s">
        <v>2234</v>
      </c>
      <c r="I126" s="1" t="s">
        <v>84</v>
      </c>
      <c r="J126" s="1" t="s">
        <v>632</v>
      </c>
      <c r="K126" s="1" t="s">
        <v>19934</v>
      </c>
      <c r="L126" s="1"/>
      <c r="M126" s="20">
        <f t="shared" si="1"/>
        <v>0</v>
      </c>
    </row>
    <row r="127" spans="1:13" ht="20.100000000000001" customHeight="1" x14ac:dyDescent="0.15">
      <c r="A127" s="1" t="s">
        <v>19684</v>
      </c>
      <c r="B127" s="1" t="s">
        <v>19920</v>
      </c>
      <c r="C127" s="1" t="s">
        <v>19935</v>
      </c>
      <c r="D127" s="1" t="s">
        <v>78</v>
      </c>
      <c r="E127" s="1" t="s">
        <v>51</v>
      </c>
      <c r="F127" s="1" t="s">
        <v>81</v>
      </c>
      <c r="G127" s="1" t="s">
        <v>82</v>
      </c>
      <c r="H127" s="1" t="s">
        <v>2234</v>
      </c>
      <c r="I127" s="1" t="s">
        <v>84</v>
      </c>
      <c r="J127" s="1" t="s">
        <v>632</v>
      </c>
      <c r="K127" s="1" t="s">
        <v>19936</v>
      </c>
      <c r="L127" s="1"/>
      <c r="M127" s="20">
        <f t="shared" si="1"/>
        <v>0</v>
      </c>
    </row>
    <row r="128" spans="1:13" ht="20.100000000000001" customHeight="1" x14ac:dyDescent="0.15">
      <c r="A128" s="1" t="s">
        <v>19684</v>
      </c>
      <c r="B128" s="1" t="s">
        <v>19920</v>
      </c>
      <c r="C128" s="1" t="s">
        <v>19937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739</v>
      </c>
      <c r="I128" s="1" t="s">
        <v>1230</v>
      </c>
      <c r="J128" s="1" t="s">
        <v>122</v>
      </c>
      <c r="K128" s="1" t="s">
        <v>19938</v>
      </c>
      <c r="L128" s="1"/>
      <c r="M128" s="20">
        <f t="shared" si="1"/>
        <v>1</v>
      </c>
    </row>
    <row r="129" spans="1:13" ht="20.100000000000001" customHeight="1" x14ac:dyDescent="0.15">
      <c r="A129" s="1" t="s">
        <v>19684</v>
      </c>
      <c r="B129" s="1" t="s">
        <v>1077</v>
      </c>
      <c r="C129" s="1" t="s">
        <v>19939</v>
      </c>
      <c r="D129" s="1" t="s">
        <v>50</v>
      </c>
      <c r="E129" s="1" t="s">
        <v>51</v>
      </c>
      <c r="F129" s="1" t="s">
        <v>51</v>
      </c>
      <c r="G129" s="1" t="s">
        <v>52</v>
      </c>
      <c r="H129" s="1" t="s">
        <v>739</v>
      </c>
      <c r="I129" s="1" t="s">
        <v>1230</v>
      </c>
      <c r="J129" s="1" t="s">
        <v>122</v>
      </c>
      <c r="K129" s="1" t="s">
        <v>19940</v>
      </c>
      <c r="L129" s="1"/>
      <c r="M129" s="20">
        <f t="shared" si="1"/>
        <v>1</v>
      </c>
    </row>
    <row r="130" spans="1:13" ht="20.100000000000001" customHeight="1" x14ac:dyDescent="0.15">
      <c r="A130" s="1" t="s">
        <v>19684</v>
      </c>
      <c r="B130" s="1" t="s">
        <v>1077</v>
      </c>
      <c r="C130" s="1" t="s">
        <v>19941</v>
      </c>
      <c r="D130" s="1" t="s">
        <v>50</v>
      </c>
      <c r="E130" s="1" t="s">
        <v>51</v>
      </c>
      <c r="F130" s="1" t="s">
        <v>51</v>
      </c>
      <c r="G130" s="1" t="s">
        <v>52</v>
      </c>
      <c r="H130" s="1" t="s">
        <v>739</v>
      </c>
      <c r="I130" s="1" t="s">
        <v>1230</v>
      </c>
      <c r="J130" s="1" t="s">
        <v>122</v>
      </c>
      <c r="K130" s="1" t="s">
        <v>19942</v>
      </c>
      <c r="L130" s="1"/>
      <c r="M130" s="20">
        <f t="shared" si="1"/>
        <v>1</v>
      </c>
    </row>
    <row r="131" spans="1:13" ht="20.100000000000001" customHeight="1" x14ac:dyDescent="0.15">
      <c r="A131" s="1" t="s">
        <v>19684</v>
      </c>
      <c r="B131" s="1" t="s">
        <v>1077</v>
      </c>
      <c r="C131" s="1" t="s">
        <v>19943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739</v>
      </c>
      <c r="I131" s="1" t="s">
        <v>1230</v>
      </c>
      <c r="J131" s="1" t="s">
        <v>122</v>
      </c>
      <c r="K131" s="1" t="s">
        <v>19944</v>
      </c>
      <c r="L131" s="1"/>
      <c r="M131" s="20">
        <f t="shared" si="1"/>
        <v>1</v>
      </c>
    </row>
    <row r="132" spans="1:13" ht="20.100000000000001" customHeight="1" x14ac:dyDescent="0.15">
      <c r="A132" s="1" t="s">
        <v>19684</v>
      </c>
      <c r="B132" s="1" t="s">
        <v>1077</v>
      </c>
      <c r="C132" s="1" t="s">
        <v>19945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739</v>
      </c>
      <c r="I132" s="1" t="s">
        <v>1230</v>
      </c>
      <c r="J132" s="1" t="s">
        <v>122</v>
      </c>
      <c r="K132" s="1" t="s">
        <v>19946</v>
      </c>
      <c r="L132" s="1"/>
      <c r="M132" s="20">
        <f t="shared" si="1"/>
        <v>1</v>
      </c>
    </row>
    <row r="133" spans="1:13" ht="20.100000000000001" customHeight="1" x14ac:dyDescent="0.15">
      <c r="A133" s="1" t="s">
        <v>19684</v>
      </c>
      <c r="B133" s="1" t="s">
        <v>1077</v>
      </c>
      <c r="C133" s="1" t="s">
        <v>19947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739</v>
      </c>
      <c r="I133" s="1" t="s">
        <v>1230</v>
      </c>
      <c r="J133" s="1" t="s">
        <v>122</v>
      </c>
      <c r="K133" s="1" t="s">
        <v>19948</v>
      </c>
      <c r="L133" s="1"/>
      <c r="M133" s="20">
        <f t="shared" si="1"/>
        <v>1</v>
      </c>
    </row>
    <row r="134" spans="1:13" ht="20.100000000000001" customHeight="1" x14ac:dyDescent="0.15">
      <c r="A134" s="1" t="s">
        <v>19949</v>
      </c>
      <c r="B134" s="1" t="s">
        <v>19950</v>
      </c>
      <c r="C134" s="1" t="s">
        <v>19951</v>
      </c>
      <c r="D134" s="1" t="s">
        <v>50</v>
      </c>
      <c r="E134" s="1" t="s">
        <v>51</v>
      </c>
      <c r="F134" s="1" t="s">
        <v>81</v>
      </c>
      <c r="G134" s="1" t="s">
        <v>82</v>
      </c>
      <c r="H134" s="1" t="s">
        <v>1151</v>
      </c>
      <c r="I134" s="1" t="s">
        <v>84</v>
      </c>
      <c r="J134" s="1" t="s">
        <v>7809</v>
      </c>
      <c r="K134" s="1" t="s">
        <v>19952</v>
      </c>
      <c r="L134" s="1"/>
      <c r="M134" s="20">
        <f t="shared" si="1"/>
        <v>0</v>
      </c>
    </row>
    <row r="135" spans="1:13" ht="20.100000000000001" customHeight="1" x14ac:dyDescent="0.15">
      <c r="A135" s="1" t="s">
        <v>19949</v>
      </c>
      <c r="B135" s="1" t="s">
        <v>19950</v>
      </c>
      <c r="C135" s="1" t="s">
        <v>19953</v>
      </c>
      <c r="D135" s="1" t="s">
        <v>50</v>
      </c>
      <c r="E135" s="1" t="s">
        <v>51</v>
      </c>
      <c r="F135" s="1" t="s">
        <v>51</v>
      </c>
      <c r="G135" s="1" t="s">
        <v>82</v>
      </c>
      <c r="H135" s="1" t="s">
        <v>207</v>
      </c>
      <c r="I135" s="1" t="s">
        <v>4864</v>
      </c>
      <c r="J135" s="1" t="s">
        <v>11769</v>
      </c>
      <c r="K135" s="1" t="s">
        <v>19954</v>
      </c>
      <c r="L135" s="1"/>
      <c r="M135" s="20">
        <f t="shared" si="1"/>
        <v>1</v>
      </c>
    </row>
    <row r="136" spans="1:13" ht="20.100000000000001" customHeight="1" x14ac:dyDescent="0.15">
      <c r="A136" s="1" t="s">
        <v>19949</v>
      </c>
      <c r="B136" s="1" t="s">
        <v>19955</v>
      </c>
      <c r="C136" s="1" t="s">
        <v>19956</v>
      </c>
      <c r="D136" s="1" t="s">
        <v>50</v>
      </c>
      <c r="E136" s="1" t="s">
        <v>51</v>
      </c>
      <c r="F136" s="1" t="s">
        <v>81</v>
      </c>
      <c r="G136" s="1" t="s">
        <v>82</v>
      </c>
      <c r="H136" s="1" t="s">
        <v>4727</v>
      </c>
      <c r="I136" s="1" t="s">
        <v>447</v>
      </c>
      <c r="J136" s="1" t="s">
        <v>448</v>
      </c>
      <c r="K136" s="1" t="s">
        <v>19957</v>
      </c>
      <c r="L136" s="1"/>
      <c r="M136" s="20">
        <f t="shared" ref="M136:M199" si="2">IF(F136="○",1,0)</f>
        <v>0</v>
      </c>
    </row>
    <row r="137" spans="1:13" ht="20.100000000000001" customHeight="1" x14ac:dyDescent="0.15">
      <c r="A137" s="1" t="s">
        <v>19949</v>
      </c>
      <c r="B137" s="1" t="s">
        <v>19955</v>
      </c>
      <c r="C137" s="1" t="s">
        <v>19958</v>
      </c>
      <c r="D137" s="1" t="s">
        <v>50</v>
      </c>
      <c r="E137" s="1" t="s">
        <v>51</v>
      </c>
      <c r="F137" s="1" t="s">
        <v>81</v>
      </c>
      <c r="G137" s="1" t="s">
        <v>82</v>
      </c>
      <c r="H137" s="1" t="s">
        <v>4727</v>
      </c>
      <c r="I137" s="1" t="s">
        <v>447</v>
      </c>
      <c r="J137" s="1" t="s">
        <v>448</v>
      </c>
      <c r="K137" s="1" t="s">
        <v>19959</v>
      </c>
      <c r="L137" s="1"/>
      <c r="M137" s="20">
        <f t="shared" si="2"/>
        <v>0</v>
      </c>
    </row>
    <row r="138" spans="1:13" ht="20.100000000000001" customHeight="1" x14ac:dyDescent="0.15">
      <c r="A138" s="1" t="s">
        <v>19949</v>
      </c>
      <c r="B138" s="1" t="s">
        <v>19955</v>
      </c>
      <c r="C138" s="1" t="s">
        <v>19960</v>
      </c>
      <c r="D138" s="1" t="s">
        <v>78</v>
      </c>
      <c r="E138" s="1" t="s">
        <v>51</v>
      </c>
      <c r="F138" s="1" t="s">
        <v>51</v>
      </c>
      <c r="G138" s="1" t="s">
        <v>82</v>
      </c>
      <c r="H138" s="1" t="s">
        <v>207</v>
      </c>
      <c r="I138" s="1" t="s">
        <v>4864</v>
      </c>
      <c r="J138" s="1" t="s">
        <v>11769</v>
      </c>
      <c r="K138" s="1" t="s">
        <v>19961</v>
      </c>
      <c r="L138" s="1"/>
      <c r="M138" s="20">
        <f t="shared" si="2"/>
        <v>1</v>
      </c>
    </row>
    <row r="139" spans="1:13" ht="20.100000000000001" customHeight="1" x14ac:dyDescent="0.15">
      <c r="A139" s="1" t="s">
        <v>19949</v>
      </c>
      <c r="B139" s="1" t="s">
        <v>19955</v>
      </c>
      <c r="C139" s="1" t="s">
        <v>19962</v>
      </c>
      <c r="D139" s="1" t="s">
        <v>78</v>
      </c>
      <c r="E139" s="1" t="s">
        <v>51</v>
      </c>
      <c r="F139" s="1" t="s">
        <v>179</v>
      </c>
      <c r="G139" s="1" t="s">
        <v>82</v>
      </c>
      <c r="H139" s="1" t="s">
        <v>2234</v>
      </c>
      <c r="I139" s="1" t="s">
        <v>84</v>
      </c>
      <c r="J139" s="1" t="s">
        <v>632</v>
      </c>
      <c r="K139" s="1" t="s">
        <v>19963</v>
      </c>
      <c r="L139" s="1"/>
      <c r="M139" s="20">
        <f t="shared" si="2"/>
        <v>0</v>
      </c>
    </row>
    <row r="140" spans="1:13" ht="20.100000000000001" customHeight="1" x14ac:dyDescent="0.15">
      <c r="A140" s="1" t="s">
        <v>19949</v>
      </c>
      <c r="B140" s="1" t="s">
        <v>19964</v>
      </c>
      <c r="C140" s="1" t="s">
        <v>19965</v>
      </c>
      <c r="D140" s="1" t="s">
        <v>78</v>
      </c>
      <c r="E140" s="1" t="s">
        <v>51</v>
      </c>
      <c r="F140" s="1" t="s">
        <v>179</v>
      </c>
      <c r="G140" s="1" t="s">
        <v>82</v>
      </c>
      <c r="H140" s="1" t="s">
        <v>1151</v>
      </c>
      <c r="I140" s="1" t="s">
        <v>84</v>
      </c>
      <c r="J140" s="1" t="s">
        <v>7809</v>
      </c>
      <c r="K140" s="1" t="s">
        <v>19966</v>
      </c>
      <c r="L140" s="1"/>
      <c r="M140" s="20">
        <f t="shared" si="2"/>
        <v>0</v>
      </c>
    </row>
    <row r="141" spans="1:13" ht="20.100000000000001" customHeight="1" x14ac:dyDescent="0.15">
      <c r="A141" s="1" t="s">
        <v>19949</v>
      </c>
      <c r="B141" s="1" t="s">
        <v>19964</v>
      </c>
      <c r="C141" s="1" t="s">
        <v>19967</v>
      </c>
      <c r="D141" s="1" t="s">
        <v>78</v>
      </c>
      <c r="E141" s="1" t="s">
        <v>51</v>
      </c>
      <c r="F141" s="1" t="s">
        <v>179</v>
      </c>
      <c r="G141" s="1" t="s">
        <v>82</v>
      </c>
      <c r="H141" s="1" t="s">
        <v>4727</v>
      </c>
      <c r="I141" s="1" t="s">
        <v>447</v>
      </c>
      <c r="J141" s="1" t="s">
        <v>448</v>
      </c>
      <c r="K141" s="1" t="s">
        <v>19968</v>
      </c>
      <c r="L141" s="1"/>
      <c r="M141" s="20">
        <f t="shared" si="2"/>
        <v>0</v>
      </c>
    </row>
    <row r="142" spans="1:13" ht="20.100000000000001" customHeight="1" x14ac:dyDescent="0.15">
      <c r="A142" s="1" t="s">
        <v>19949</v>
      </c>
      <c r="B142" s="1" t="s">
        <v>19969</v>
      </c>
      <c r="C142" s="1" t="s">
        <v>19970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207</v>
      </c>
      <c r="I142" s="1" t="s">
        <v>4864</v>
      </c>
      <c r="J142" s="1" t="s">
        <v>11769</v>
      </c>
      <c r="K142" s="1" t="s">
        <v>19971</v>
      </c>
      <c r="L142" s="1"/>
      <c r="M142" s="20">
        <f t="shared" si="2"/>
        <v>1</v>
      </c>
    </row>
    <row r="143" spans="1:13" ht="20.100000000000001" customHeight="1" x14ac:dyDescent="0.15">
      <c r="A143" s="1" t="s">
        <v>19949</v>
      </c>
      <c r="B143" s="1" t="s">
        <v>19969</v>
      </c>
      <c r="C143" s="1" t="s">
        <v>19972</v>
      </c>
      <c r="D143" s="1" t="s">
        <v>50</v>
      </c>
      <c r="E143" s="1" t="s">
        <v>51</v>
      </c>
      <c r="F143" s="1" t="s">
        <v>51</v>
      </c>
      <c r="G143" s="1" t="s">
        <v>82</v>
      </c>
      <c r="H143" s="1" t="s">
        <v>207</v>
      </c>
      <c r="I143" s="1" t="s">
        <v>4864</v>
      </c>
      <c r="J143" s="1" t="s">
        <v>11769</v>
      </c>
      <c r="K143" s="1" t="s">
        <v>19973</v>
      </c>
      <c r="L143" s="1"/>
      <c r="M143" s="20">
        <f t="shared" si="2"/>
        <v>1</v>
      </c>
    </row>
    <row r="144" spans="1:13" ht="20.100000000000001" customHeight="1" x14ac:dyDescent="0.15">
      <c r="A144" s="1" t="s">
        <v>19949</v>
      </c>
      <c r="B144" s="1" t="s">
        <v>19969</v>
      </c>
      <c r="C144" s="1" t="s">
        <v>19974</v>
      </c>
      <c r="D144" s="1" t="s">
        <v>50</v>
      </c>
      <c r="E144" s="1" t="s">
        <v>51</v>
      </c>
      <c r="F144" s="1" t="s">
        <v>51</v>
      </c>
      <c r="G144" s="1" t="s">
        <v>82</v>
      </c>
      <c r="H144" s="1" t="s">
        <v>207</v>
      </c>
      <c r="I144" s="1" t="s">
        <v>4864</v>
      </c>
      <c r="J144" s="1" t="s">
        <v>11769</v>
      </c>
      <c r="K144" s="1" t="s">
        <v>19975</v>
      </c>
      <c r="L144" s="1"/>
      <c r="M144" s="20">
        <f t="shared" si="2"/>
        <v>1</v>
      </c>
    </row>
    <row r="145" spans="1:13" ht="20.100000000000001" customHeight="1" x14ac:dyDescent="0.15">
      <c r="A145" s="1" t="s">
        <v>19949</v>
      </c>
      <c r="B145" s="1" t="s">
        <v>19969</v>
      </c>
      <c r="C145" s="1" t="s">
        <v>19976</v>
      </c>
      <c r="D145" s="1" t="s">
        <v>50</v>
      </c>
      <c r="E145" s="1" t="s">
        <v>51</v>
      </c>
      <c r="F145" s="1" t="s">
        <v>51</v>
      </c>
      <c r="G145" s="1" t="s">
        <v>82</v>
      </c>
      <c r="H145" s="1" t="s">
        <v>207</v>
      </c>
      <c r="I145" s="1" t="s">
        <v>4864</v>
      </c>
      <c r="J145" s="1" t="s">
        <v>11769</v>
      </c>
      <c r="K145" s="1" t="s">
        <v>19977</v>
      </c>
      <c r="L145" s="1"/>
      <c r="M145" s="20">
        <f t="shared" si="2"/>
        <v>1</v>
      </c>
    </row>
    <row r="146" spans="1:13" ht="20.100000000000001" customHeight="1" x14ac:dyDescent="0.15">
      <c r="A146" s="1" t="s">
        <v>19949</v>
      </c>
      <c r="B146" s="1" t="s">
        <v>19969</v>
      </c>
      <c r="C146" s="1" t="s">
        <v>19978</v>
      </c>
      <c r="D146" s="1" t="s">
        <v>78</v>
      </c>
      <c r="E146" s="1" t="s">
        <v>51</v>
      </c>
      <c r="F146" s="1" t="s">
        <v>51</v>
      </c>
      <c r="G146" s="1" t="s">
        <v>82</v>
      </c>
      <c r="H146" s="1" t="s">
        <v>207</v>
      </c>
      <c r="I146" s="1" t="s">
        <v>4864</v>
      </c>
      <c r="J146" s="1" t="s">
        <v>11769</v>
      </c>
      <c r="K146" s="1" t="s">
        <v>19979</v>
      </c>
      <c r="L146" s="1"/>
      <c r="M146" s="20">
        <f t="shared" si="2"/>
        <v>1</v>
      </c>
    </row>
    <row r="147" spans="1:13" ht="20.100000000000001" customHeight="1" x14ac:dyDescent="0.15">
      <c r="A147" s="1" t="s">
        <v>19949</v>
      </c>
      <c r="B147" s="1" t="s">
        <v>19969</v>
      </c>
      <c r="C147" s="1" t="s">
        <v>19980</v>
      </c>
      <c r="D147" s="1" t="s">
        <v>78</v>
      </c>
      <c r="E147" s="1" t="s">
        <v>51</v>
      </c>
      <c r="F147" s="1" t="s">
        <v>51</v>
      </c>
      <c r="G147" s="1" t="s">
        <v>82</v>
      </c>
      <c r="H147" s="1" t="s">
        <v>207</v>
      </c>
      <c r="I147" s="1" t="s">
        <v>4864</v>
      </c>
      <c r="J147" s="1" t="s">
        <v>11769</v>
      </c>
      <c r="K147" s="1" t="s">
        <v>19981</v>
      </c>
      <c r="L147" s="1"/>
      <c r="M147" s="20">
        <f t="shared" si="2"/>
        <v>1</v>
      </c>
    </row>
    <row r="148" spans="1:13" ht="20.100000000000001" customHeight="1" x14ac:dyDescent="0.15">
      <c r="A148" s="1" t="s">
        <v>19949</v>
      </c>
      <c r="B148" s="1" t="s">
        <v>19969</v>
      </c>
      <c r="C148" s="1" t="s">
        <v>19982</v>
      </c>
      <c r="D148" s="1" t="s">
        <v>78</v>
      </c>
      <c r="E148" s="1" t="s">
        <v>51</v>
      </c>
      <c r="F148" s="1" t="s">
        <v>51</v>
      </c>
      <c r="G148" s="1" t="s">
        <v>82</v>
      </c>
      <c r="H148" s="1" t="s">
        <v>207</v>
      </c>
      <c r="I148" s="1" t="s">
        <v>4864</v>
      </c>
      <c r="J148" s="1" t="s">
        <v>11769</v>
      </c>
      <c r="K148" s="1" t="s">
        <v>19983</v>
      </c>
      <c r="L148" s="1"/>
      <c r="M148" s="20">
        <f t="shared" si="2"/>
        <v>1</v>
      </c>
    </row>
    <row r="149" spans="1:13" ht="20.100000000000001" customHeight="1" x14ac:dyDescent="0.15">
      <c r="A149" s="1" t="s">
        <v>19949</v>
      </c>
      <c r="B149" s="1" t="s">
        <v>19969</v>
      </c>
      <c r="C149" s="1" t="s">
        <v>19984</v>
      </c>
      <c r="D149" s="1" t="s">
        <v>78</v>
      </c>
      <c r="E149" s="1" t="s">
        <v>51</v>
      </c>
      <c r="F149" s="1" t="s">
        <v>179</v>
      </c>
      <c r="G149" s="1" t="s">
        <v>82</v>
      </c>
      <c r="H149" s="1" t="s">
        <v>2234</v>
      </c>
      <c r="I149" s="1" t="s">
        <v>84</v>
      </c>
      <c r="J149" s="1" t="s">
        <v>632</v>
      </c>
      <c r="K149" s="1" t="s">
        <v>19985</v>
      </c>
      <c r="L149" s="1"/>
      <c r="M149" s="20">
        <f t="shared" si="2"/>
        <v>0</v>
      </c>
    </row>
    <row r="150" spans="1:13" ht="20.100000000000001" customHeight="1" x14ac:dyDescent="0.15">
      <c r="A150" s="1" t="s">
        <v>19949</v>
      </c>
      <c r="B150" s="1" t="s">
        <v>19986</v>
      </c>
      <c r="C150" s="1" t="s">
        <v>19987</v>
      </c>
      <c r="D150" s="1" t="s">
        <v>50</v>
      </c>
      <c r="E150" s="1" t="s">
        <v>51</v>
      </c>
      <c r="F150" s="1" t="s">
        <v>81</v>
      </c>
      <c r="G150" s="1" t="s">
        <v>82</v>
      </c>
      <c r="H150" s="1" t="s">
        <v>4727</v>
      </c>
      <c r="I150" s="1" t="s">
        <v>447</v>
      </c>
      <c r="J150" s="1" t="s">
        <v>448</v>
      </c>
      <c r="K150" s="1" t="s">
        <v>19988</v>
      </c>
      <c r="L150" s="1"/>
      <c r="M150" s="20">
        <f t="shared" si="2"/>
        <v>0</v>
      </c>
    </row>
    <row r="151" spans="1:13" ht="20.100000000000001" customHeight="1" x14ac:dyDescent="0.15">
      <c r="A151" s="1" t="s">
        <v>19949</v>
      </c>
      <c r="B151" s="1" t="s">
        <v>19989</v>
      </c>
      <c r="C151" s="1" t="s">
        <v>19990</v>
      </c>
      <c r="D151" s="1" t="s">
        <v>50</v>
      </c>
      <c r="E151" s="1" t="s">
        <v>51</v>
      </c>
      <c r="F151" s="1" t="s">
        <v>51</v>
      </c>
      <c r="G151" s="1" t="s">
        <v>82</v>
      </c>
      <c r="H151" s="1" t="s">
        <v>207</v>
      </c>
      <c r="I151" s="1" t="s">
        <v>4864</v>
      </c>
      <c r="J151" s="1" t="s">
        <v>11769</v>
      </c>
      <c r="K151" s="1" t="s">
        <v>19991</v>
      </c>
      <c r="L151" s="1"/>
      <c r="M151" s="20">
        <f t="shared" si="2"/>
        <v>1</v>
      </c>
    </row>
    <row r="152" spans="1:13" ht="20.100000000000001" customHeight="1" x14ac:dyDescent="0.15">
      <c r="A152" s="1" t="s">
        <v>19949</v>
      </c>
      <c r="B152" s="1" t="s">
        <v>19989</v>
      </c>
      <c r="C152" s="1" t="s">
        <v>19992</v>
      </c>
      <c r="D152" s="1" t="s">
        <v>50</v>
      </c>
      <c r="E152" s="1" t="s">
        <v>51</v>
      </c>
      <c r="F152" s="1" t="s">
        <v>81</v>
      </c>
      <c r="G152" s="1" t="s">
        <v>82</v>
      </c>
      <c r="H152" s="1" t="s">
        <v>4727</v>
      </c>
      <c r="I152" s="1" t="s">
        <v>447</v>
      </c>
      <c r="J152" s="1" t="s">
        <v>448</v>
      </c>
      <c r="K152" s="1" t="s">
        <v>19993</v>
      </c>
      <c r="L152" s="1"/>
      <c r="M152" s="20">
        <f t="shared" si="2"/>
        <v>0</v>
      </c>
    </row>
    <row r="153" spans="1:13" ht="20.100000000000001" customHeight="1" x14ac:dyDescent="0.15">
      <c r="A153" s="1" t="s">
        <v>19949</v>
      </c>
      <c r="B153" s="1" t="s">
        <v>19989</v>
      </c>
      <c r="C153" s="1" t="s">
        <v>19994</v>
      </c>
      <c r="D153" s="1" t="s">
        <v>50</v>
      </c>
      <c r="E153" s="1" t="s">
        <v>51</v>
      </c>
      <c r="F153" s="1" t="s">
        <v>81</v>
      </c>
      <c r="G153" s="1" t="s">
        <v>82</v>
      </c>
      <c r="H153" s="1" t="s">
        <v>4727</v>
      </c>
      <c r="I153" s="1" t="s">
        <v>447</v>
      </c>
      <c r="J153" s="1" t="s">
        <v>448</v>
      </c>
      <c r="K153" s="1" t="s">
        <v>19995</v>
      </c>
      <c r="L153" s="1"/>
      <c r="M153" s="20">
        <f t="shared" si="2"/>
        <v>0</v>
      </c>
    </row>
    <row r="154" spans="1:13" ht="20.100000000000001" customHeight="1" x14ac:dyDescent="0.15">
      <c r="A154" s="1" t="s">
        <v>19949</v>
      </c>
      <c r="B154" s="1" t="s">
        <v>19989</v>
      </c>
      <c r="C154" s="1" t="s">
        <v>19996</v>
      </c>
      <c r="D154" s="1" t="s">
        <v>50</v>
      </c>
      <c r="E154" s="1" t="s">
        <v>51</v>
      </c>
      <c r="F154" s="1" t="s">
        <v>81</v>
      </c>
      <c r="G154" s="1" t="s">
        <v>82</v>
      </c>
      <c r="H154" s="1" t="s">
        <v>4727</v>
      </c>
      <c r="I154" s="1" t="s">
        <v>447</v>
      </c>
      <c r="J154" s="1" t="s">
        <v>448</v>
      </c>
      <c r="K154" s="1" t="s">
        <v>19997</v>
      </c>
      <c r="L154" s="1"/>
      <c r="M154" s="20">
        <f t="shared" si="2"/>
        <v>0</v>
      </c>
    </row>
    <row r="155" spans="1:13" ht="20.100000000000001" customHeight="1" x14ac:dyDescent="0.15">
      <c r="A155" s="1" t="s">
        <v>19949</v>
      </c>
      <c r="B155" s="1" t="s">
        <v>19989</v>
      </c>
      <c r="C155" s="1" t="s">
        <v>19998</v>
      </c>
      <c r="D155" s="1" t="s">
        <v>50</v>
      </c>
      <c r="E155" s="1" t="s">
        <v>51</v>
      </c>
      <c r="F155" s="1" t="s">
        <v>81</v>
      </c>
      <c r="G155" s="1" t="s">
        <v>82</v>
      </c>
      <c r="H155" s="1" t="s">
        <v>4727</v>
      </c>
      <c r="I155" s="1" t="s">
        <v>447</v>
      </c>
      <c r="J155" s="1" t="s">
        <v>448</v>
      </c>
      <c r="K155" s="1" t="s">
        <v>19999</v>
      </c>
      <c r="L155" s="1"/>
      <c r="M155" s="20">
        <f t="shared" si="2"/>
        <v>0</v>
      </c>
    </row>
    <row r="156" spans="1:13" ht="20.100000000000001" customHeight="1" x14ac:dyDescent="0.15">
      <c r="A156" s="1" t="s">
        <v>19949</v>
      </c>
      <c r="B156" s="1" t="s">
        <v>19989</v>
      </c>
      <c r="C156" s="1" t="s">
        <v>20000</v>
      </c>
      <c r="D156" s="1" t="s">
        <v>50</v>
      </c>
      <c r="E156" s="1" t="s">
        <v>51</v>
      </c>
      <c r="F156" s="1" t="s">
        <v>81</v>
      </c>
      <c r="G156" s="1" t="s">
        <v>82</v>
      </c>
      <c r="H156" s="1" t="s">
        <v>4727</v>
      </c>
      <c r="I156" s="1" t="s">
        <v>447</v>
      </c>
      <c r="J156" s="1" t="s">
        <v>448</v>
      </c>
      <c r="K156" s="1" t="s">
        <v>20001</v>
      </c>
      <c r="L156" s="1"/>
      <c r="M156" s="20">
        <f t="shared" si="2"/>
        <v>0</v>
      </c>
    </row>
    <row r="157" spans="1:13" ht="20.100000000000001" customHeight="1" x14ac:dyDescent="0.15">
      <c r="A157" s="1" t="s">
        <v>19949</v>
      </c>
      <c r="B157" s="1" t="s">
        <v>19989</v>
      </c>
      <c r="C157" s="1" t="s">
        <v>20002</v>
      </c>
      <c r="D157" s="1" t="s">
        <v>50</v>
      </c>
      <c r="E157" s="1" t="s">
        <v>51</v>
      </c>
      <c r="F157" s="1" t="s">
        <v>179</v>
      </c>
      <c r="G157" s="1" t="s">
        <v>82</v>
      </c>
      <c r="H157" s="1" t="s">
        <v>4727</v>
      </c>
      <c r="I157" s="1" t="s">
        <v>447</v>
      </c>
      <c r="J157" s="1" t="s">
        <v>448</v>
      </c>
      <c r="K157" s="1" t="s">
        <v>20003</v>
      </c>
      <c r="L157" s="1"/>
      <c r="M157" s="20">
        <f t="shared" si="2"/>
        <v>0</v>
      </c>
    </row>
    <row r="158" spans="1:13" ht="20.100000000000001" customHeight="1" x14ac:dyDescent="0.15">
      <c r="A158" s="1" t="s">
        <v>19949</v>
      </c>
      <c r="B158" s="1" t="s">
        <v>19989</v>
      </c>
      <c r="C158" s="1" t="s">
        <v>20004</v>
      </c>
      <c r="D158" s="1" t="s">
        <v>78</v>
      </c>
      <c r="E158" s="1" t="s">
        <v>51</v>
      </c>
      <c r="F158" s="1" t="s">
        <v>179</v>
      </c>
      <c r="G158" s="1" t="s">
        <v>82</v>
      </c>
      <c r="H158" s="1" t="s">
        <v>212</v>
      </c>
      <c r="I158" s="1" t="s">
        <v>7857</v>
      </c>
      <c r="J158" s="1" t="s">
        <v>122</v>
      </c>
      <c r="K158" s="1" t="s">
        <v>20005</v>
      </c>
      <c r="L158" s="1"/>
      <c r="M158" s="20">
        <f t="shared" si="2"/>
        <v>0</v>
      </c>
    </row>
    <row r="159" spans="1:13" ht="20.100000000000001" customHeight="1" x14ac:dyDescent="0.15">
      <c r="A159" s="1" t="s">
        <v>19949</v>
      </c>
      <c r="B159" s="1" t="s">
        <v>19989</v>
      </c>
      <c r="C159" s="1" t="s">
        <v>20006</v>
      </c>
      <c r="D159" s="1" t="s">
        <v>78</v>
      </c>
      <c r="E159" s="1" t="s">
        <v>51</v>
      </c>
      <c r="F159" s="1" t="s">
        <v>81</v>
      </c>
      <c r="G159" s="1" t="s">
        <v>82</v>
      </c>
      <c r="H159" s="1" t="s">
        <v>212</v>
      </c>
      <c r="I159" s="1" t="s">
        <v>7857</v>
      </c>
      <c r="J159" s="1" t="s">
        <v>122</v>
      </c>
      <c r="K159" s="1" t="s">
        <v>20007</v>
      </c>
      <c r="L159" s="1"/>
      <c r="M159" s="20">
        <f t="shared" si="2"/>
        <v>0</v>
      </c>
    </row>
    <row r="160" spans="1:13" ht="20.100000000000001" customHeight="1" x14ac:dyDescent="0.15">
      <c r="A160" s="1" t="s">
        <v>19949</v>
      </c>
      <c r="B160" s="1" t="s">
        <v>19989</v>
      </c>
      <c r="C160" s="1" t="s">
        <v>20008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84</v>
      </c>
      <c r="J160" s="1" t="s">
        <v>122</v>
      </c>
      <c r="K160" s="1" t="s">
        <v>20009</v>
      </c>
      <c r="L160" s="1"/>
      <c r="M160" s="20">
        <f t="shared" si="2"/>
        <v>1</v>
      </c>
    </row>
    <row r="161" spans="1:13" ht="20.100000000000001" customHeight="1" x14ac:dyDescent="0.15">
      <c r="A161" s="1" t="s">
        <v>19949</v>
      </c>
      <c r="B161" s="1" t="s">
        <v>19989</v>
      </c>
      <c r="C161" s="1" t="s">
        <v>20010</v>
      </c>
      <c r="D161" s="1" t="s">
        <v>78</v>
      </c>
      <c r="E161" s="1" t="s">
        <v>51</v>
      </c>
      <c r="F161" s="1" t="s">
        <v>51</v>
      </c>
      <c r="G161" s="1" t="s">
        <v>82</v>
      </c>
      <c r="H161" s="1" t="s">
        <v>207</v>
      </c>
      <c r="I161" s="1" t="s">
        <v>4864</v>
      </c>
      <c r="J161" s="1" t="s">
        <v>11769</v>
      </c>
      <c r="K161" s="1" t="s">
        <v>20011</v>
      </c>
      <c r="L161" s="1"/>
      <c r="M161" s="20">
        <f t="shared" si="2"/>
        <v>1</v>
      </c>
    </row>
    <row r="162" spans="1:13" ht="20.100000000000001" customHeight="1" x14ac:dyDescent="0.15">
      <c r="A162" s="1" t="s">
        <v>19949</v>
      </c>
      <c r="B162" s="1" t="s">
        <v>19989</v>
      </c>
      <c r="C162" s="1" t="s">
        <v>20012</v>
      </c>
      <c r="D162" s="1" t="s">
        <v>78</v>
      </c>
      <c r="E162" s="1" t="s">
        <v>51</v>
      </c>
      <c r="F162" s="1" t="s">
        <v>51</v>
      </c>
      <c r="G162" s="1" t="s">
        <v>82</v>
      </c>
      <c r="H162" s="1" t="s">
        <v>207</v>
      </c>
      <c r="I162" s="1" t="s">
        <v>4864</v>
      </c>
      <c r="J162" s="1" t="s">
        <v>11769</v>
      </c>
      <c r="K162" s="1" t="s">
        <v>20013</v>
      </c>
      <c r="L162" s="1"/>
      <c r="M162" s="20">
        <f t="shared" si="2"/>
        <v>1</v>
      </c>
    </row>
    <row r="163" spans="1:13" ht="20.100000000000001" customHeight="1" x14ac:dyDescent="0.15">
      <c r="A163" s="1" t="s">
        <v>19949</v>
      </c>
      <c r="B163" s="1" t="s">
        <v>19989</v>
      </c>
      <c r="C163" s="1" t="s">
        <v>20014</v>
      </c>
      <c r="D163" s="1" t="s">
        <v>78</v>
      </c>
      <c r="E163" s="1" t="s">
        <v>51</v>
      </c>
      <c r="F163" s="1" t="s">
        <v>179</v>
      </c>
      <c r="G163" s="1" t="s">
        <v>82</v>
      </c>
      <c r="H163" s="1" t="s">
        <v>2234</v>
      </c>
      <c r="I163" s="1" t="s">
        <v>84</v>
      </c>
      <c r="J163" s="1" t="s">
        <v>632</v>
      </c>
      <c r="K163" s="1" t="s">
        <v>20015</v>
      </c>
      <c r="L163" s="1"/>
      <c r="M163" s="20">
        <f t="shared" si="2"/>
        <v>0</v>
      </c>
    </row>
    <row r="164" spans="1:13" ht="20.100000000000001" customHeight="1" x14ac:dyDescent="0.15">
      <c r="A164" s="1" t="s">
        <v>19949</v>
      </c>
      <c r="B164" s="1" t="s">
        <v>19989</v>
      </c>
      <c r="C164" s="1" t="s">
        <v>20016</v>
      </c>
      <c r="D164" s="1" t="s">
        <v>78</v>
      </c>
      <c r="E164" s="1" t="s">
        <v>51</v>
      </c>
      <c r="F164" s="1" t="s">
        <v>179</v>
      </c>
      <c r="G164" s="1" t="s">
        <v>82</v>
      </c>
      <c r="H164" s="1" t="s">
        <v>2234</v>
      </c>
      <c r="I164" s="1" t="s">
        <v>84</v>
      </c>
      <c r="J164" s="1" t="s">
        <v>632</v>
      </c>
      <c r="K164" s="1" t="s">
        <v>20017</v>
      </c>
      <c r="L164" s="1"/>
      <c r="M164" s="20">
        <f t="shared" si="2"/>
        <v>0</v>
      </c>
    </row>
    <row r="165" spans="1:13" ht="20.100000000000001" customHeight="1" x14ac:dyDescent="0.15">
      <c r="A165" s="1" t="s">
        <v>19949</v>
      </c>
      <c r="B165" s="1" t="s">
        <v>19989</v>
      </c>
      <c r="C165" s="1" t="s">
        <v>20018</v>
      </c>
      <c r="D165" s="1" t="s">
        <v>78</v>
      </c>
      <c r="E165" s="1" t="s">
        <v>51</v>
      </c>
      <c r="F165" s="1" t="s">
        <v>51</v>
      </c>
      <c r="G165" s="1" t="s">
        <v>82</v>
      </c>
      <c r="H165" s="1" t="s">
        <v>207</v>
      </c>
      <c r="I165" s="1" t="s">
        <v>4864</v>
      </c>
      <c r="J165" s="1" t="s">
        <v>11769</v>
      </c>
      <c r="K165" s="1" t="s">
        <v>20019</v>
      </c>
      <c r="L165" s="1"/>
      <c r="M165" s="20">
        <f t="shared" si="2"/>
        <v>1</v>
      </c>
    </row>
    <row r="166" spans="1:13" ht="20.100000000000001" customHeight="1" x14ac:dyDescent="0.15">
      <c r="A166" s="1" t="s">
        <v>19949</v>
      </c>
      <c r="B166" s="1" t="s">
        <v>19989</v>
      </c>
      <c r="C166" s="1" t="s">
        <v>20020</v>
      </c>
      <c r="D166" s="1" t="s">
        <v>78</v>
      </c>
      <c r="E166" s="1" t="s">
        <v>51</v>
      </c>
      <c r="F166" s="1" t="s">
        <v>51</v>
      </c>
      <c r="G166" s="1" t="s">
        <v>82</v>
      </c>
      <c r="H166" s="1" t="s">
        <v>207</v>
      </c>
      <c r="I166" s="1" t="s">
        <v>4864</v>
      </c>
      <c r="J166" s="1" t="s">
        <v>11769</v>
      </c>
      <c r="K166" s="1" t="s">
        <v>20021</v>
      </c>
      <c r="L166" s="1"/>
      <c r="M166" s="20">
        <f t="shared" si="2"/>
        <v>1</v>
      </c>
    </row>
    <row r="167" spans="1:13" ht="20.100000000000001" customHeight="1" x14ac:dyDescent="0.15">
      <c r="A167" s="1" t="s">
        <v>19949</v>
      </c>
      <c r="B167" s="1" t="s">
        <v>19989</v>
      </c>
      <c r="C167" s="1" t="s">
        <v>20022</v>
      </c>
      <c r="D167" s="1" t="s">
        <v>78</v>
      </c>
      <c r="E167" s="1" t="s">
        <v>51</v>
      </c>
      <c r="F167" s="1" t="s">
        <v>81</v>
      </c>
      <c r="G167" s="1" t="s">
        <v>82</v>
      </c>
      <c r="H167" s="1" t="s">
        <v>2234</v>
      </c>
      <c r="I167" s="1" t="s">
        <v>84</v>
      </c>
      <c r="J167" s="1" t="s">
        <v>632</v>
      </c>
      <c r="K167" s="1" t="s">
        <v>20023</v>
      </c>
      <c r="L167" s="1"/>
      <c r="M167" s="20">
        <f t="shared" si="2"/>
        <v>0</v>
      </c>
    </row>
    <row r="168" spans="1:13" ht="20.100000000000001" customHeight="1" x14ac:dyDescent="0.15">
      <c r="A168" s="1" t="s">
        <v>19949</v>
      </c>
      <c r="B168" s="1" t="s">
        <v>19989</v>
      </c>
      <c r="C168" s="1" t="s">
        <v>20024</v>
      </c>
      <c r="D168" s="1" t="s">
        <v>78</v>
      </c>
      <c r="E168" s="1" t="s">
        <v>51</v>
      </c>
      <c r="F168" s="1" t="s">
        <v>51</v>
      </c>
      <c r="G168" s="1" t="s">
        <v>82</v>
      </c>
      <c r="H168" s="1" t="s">
        <v>207</v>
      </c>
      <c r="I168" s="1" t="s">
        <v>4864</v>
      </c>
      <c r="J168" s="1" t="s">
        <v>11769</v>
      </c>
      <c r="K168" s="1" t="s">
        <v>20025</v>
      </c>
      <c r="L168" s="1"/>
      <c r="M168" s="20">
        <f t="shared" si="2"/>
        <v>1</v>
      </c>
    </row>
    <row r="169" spans="1:13" ht="20.100000000000001" customHeight="1" x14ac:dyDescent="0.15">
      <c r="A169" s="1" t="s">
        <v>19949</v>
      </c>
      <c r="B169" s="1" t="s">
        <v>19989</v>
      </c>
      <c r="C169" s="1" t="s">
        <v>20026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207</v>
      </c>
      <c r="I169" s="1" t="s">
        <v>4864</v>
      </c>
      <c r="J169" s="1" t="s">
        <v>11769</v>
      </c>
      <c r="K169" s="1" t="s">
        <v>20027</v>
      </c>
      <c r="L169" s="1"/>
      <c r="M169" s="20">
        <f t="shared" si="2"/>
        <v>1</v>
      </c>
    </row>
    <row r="170" spans="1:13" ht="20.100000000000001" customHeight="1" x14ac:dyDescent="0.15">
      <c r="A170" s="1" t="s">
        <v>19949</v>
      </c>
      <c r="B170" s="1" t="s">
        <v>20028</v>
      </c>
      <c r="C170" s="1" t="s">
        <v>20029</v>
      </c>
      <c r="D170" s="1" t="s">
        <v>50</v>
      </c>
      <c r="E170" s="1" t="s">
        <v>51</v>
      </c>
      <c r="F170" s="1" t="s">
        <v>81</v>
      </c>
      <c r="G170" s="1" t="s">
        <v>82</v>
      </c>
      <c r="H170" s="1" t="s">
        <v>1151</v>
      </c>
      <c r="I170" s="1" t="s">
        <v>84</v>
      </c>
      <c r="J170" s="1" t="s">
        <v>7809</v>
      </c>
      <c r="K170" s="1" t="s">
        <v>20030</v>
      </c>
      <c r="L170" s="1"/>
      <c r="M170" s="20">
        <f t="shared" si="2"/>
        <v>0</v>
      </c>
    </row>
    <row r="171" spans="1:13" ht="20.100000000000001" customHeight="1" x14ac:dyDescent="0.15">
      <c r="A171" s="1" t="s">
        <v>19949</v>
      </c>
      <c r="B171" s="1" t="s">
        <v>20028</v>
      </c>
      <c r="C171" s="1" t="s">
        <v>20031</v>
      </c>
      <c r="D171" s="1" t="s">
        <v>50</v>
      </c>
      <c r="E171" s="1" t="s">
        <v>51</v>
      </c>
      <c r="F171" s="1" t="s">
        <v>81</v>
      </c>
      <c r="G171" s="1" t="s">
        <v>82</v>
      </c>
      <c r="H171" s="1" t="s">
        <v>1151</v>
      </c>
      <c r="I171" s="1" t="s">
        <v>84</v>
      </c>
      <c r="J171" s="1" t="s">
        <v>7809</v>
      </c>
      <c r="K171" s="1" t="s">
        <v>20032</v>
      </c>
      <c r="L171" s="1"/>
      <c r="M171" s="20">
        <f t="shared" si="2"/>
        <v>0</v>
      </c>
    </row>
    <row r="172" spans="1:13" ht="20.100000000000001" customHeight="1" x14ac:dyDescent="0.15">
      <c r="A172" s="1" t="s">
        <v>19949</v>
      </c>
      <c r="B172" s="1" t="s">
        <v>20028</v>
      </c>
      <c r="C172" s="1" t="s">
        <v>20033</v>
      </c>
      <c r="D172" s="1" t="s">
        <v>50</v>
      </c>
      <c r="E172" s="1" t="s">
        <v>51</v>
      </c>
      <c r="F172" s="1" t="s">
        <v>51</v>
      </c>
      <c r="G172" s="1" t="s">
        <v>82</v>
      </c>
      <c r="H172" s="1" t="s">
        <v>207</v>
      </c>
      <c r="I172" s="1" t="s">
        <v>4864</v>
      </c>
      <c r="J172" s="1" t="s">
        <v>11769</v>
      </c>
      <c r="K172" s="1" t="s">
        <v>20034</v>
      </c>
      <c r="L172" s="1"/>
      <c r="M172" s="20">
        <f t="shared" si="2"/>
        <v>1</v>
      </c>
    </row>
    <row r="173" spans="1:13" ht="20.100000000000001" customHeight="1" x14ac:dyDescent="0.15">
      <c r="A173" s="1" t="s">
        <v>19949</v>
      </c>
      <c r="B173" s="1" t="s">
        <v>20028</v>
      </c>
      <c r="C173" s="1" t="s">
        <v>20035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121</v>
      </c>
      <c r="I173" s="1" t="s">
        <v>84</v>
      </c>
      <c r="J173" s="1" t="s">
        <v>122</v>
      </c>
      <c r="K173" s="1" t="s">
        <v>20036</v>
      </c>
      <c r="L173" s="1"/>
      <c r="M173" s="20">
        <f t="shared" si="2"/>
        <v>1</v>
      </c>
    </row>
    <row r="174" spans="1:13" ht="20.100000000000001" customHeight="1" x14ac:dyDescent="0.15">
      <c r="A174" s="1" t="s">
        <v>19949</v>
      </c>
      <c r="B174" s="1" t="s">
        <v>20028</v>
      </c>
      <c r="C174" s="1" t="s">
        <v>20037</v>
      </c>
      <c r="D174" s="1" t="s">
        <v>78</v>
      </c>
      <c r="E174" s="1" t="s">
        <v>51</v>
      </c>
      <c r="F174" s="1" t="s">
        <v>81</v>
      </c>
      <c r="G174" s="1" t="s">
        <v>82</v>
      </c>
      <c r="H174" s="1" t="s">
        <v>4727</v>
      </c>
      <c r="I174" s="1" t="s">
        <v>447</v>
      </c>
      <c r="J174" s="1" t="s">
        <v>448</v>
      </c>
      <c r="K174" s="1" t="s">
        <v>20038</v>
      </c>
      <c r="L174" s="1"/>
      <c r="M174" s="20">
        <f t="shared" si="2"/>
        <v>0</v>
      </c>
    </row>
    <row r="175" spans="1:13" ht="20.100000000000001" customHeight="1" x14ac:dyDescent="0.15">
      <c r="A175" s="1" t="s">
        <v>19949</v>
      </c>
      <c r="B175" s="1" t="s">
        <v>20039</v>
      </c>
      <c r="C175" s="1" t="s">
        <v>20040</v>
      </c>
      <c r="D175" s="1" t="s">
        <v>50</v>
      </c>
      <c r="E175" s="1" t="s">
        <v>51</v>
      </c>
      <c r="F175" s="1" t="s">
        <v>81</v>
      </c>
      <c r="G175" s="1" t="s">
        <v>82</v>
      </c>
      <c r="H175" s="1" t="s">
        <v>4727</v>
      </c>
      <c r="I175" s="1" t="s">
        <v>447</v>
      </c>
      <c r="J175" s="1" t="s">
        <v>448</v>
      </c>
      <c r="K175" s="1" t="s">
        <v>20041</v>
      </c>
      <c r="L175" s="1"/>
      <c r="M175" s="20">
        <f t="shared" si="2"/>
        <v>0</v>
      </c>
    </row>
    <row r="176" spans="1:13" ht="20.100000000000001" customHeight="1" x14ac:dyDescent="0.15">
      <c r="A176" s="1" t="s">
        <v>19949</v>
      </c>
      <c r="B176" s="1" t="s">
        <v>20039</v>
      </c>
      <c r="C176" s="1" t="s">
        <v>20042</v>
      </c>
      <c r="D176" s="1" t="s">
        <v>78</v>
      </c>
      <c r="E176" s="1" t="s">
        <v>51</v>
      </c>
      <c r="F176" s="1" t="s">
        <v>179</v>
      </c>
      <c r="G176" s="1" t="s">
        <v>82</v>
      </c>
      <c r="H176" s="1" t="s">
        <v>2234</v>
      </c>
      <c r="I176" s="1" t="s">
        <v>84</v>
      </c>
      <c r="J176" s="1" t="s">
        <v>632</v>
      </c>
      <c r="K176" s="1" t="s">
        <v>20043</v>
      </c>
      <c r="L176" s="1"/>
      <c r="M176" s="20">
        <f t="shared" si="2"/>
        <v>0</v>
      </c>
    </row>
    <row r="177" spans="1:13" ht="20.100000000000001" customHeight="1" x14ac:dyDescent="0.15">
      <c r="A177" s="1" t="s">
        <v>19949</v>
      </c>
      <c r="B177" s="1" t="s">
        <v>20039</v>
      </c>
      <c r="C177" s="1" t="s">
        <v>20044</v>
      </c>
      <c r="D177" s="1" t="s">
        <v>78</v>
      </c>
      <c r="E177" s="1" t="s">
        <v>51</v>
      </c>
      <c r="F177" s="1" t="s">
        <v>179</v>
      </c>
      <c r="G177" s="1" t="s">
        <v>82</v>
      </c>
      <c r="H177" s="1" t="s">
        <v>2234</v>
      </c>
      <c r="I177" s="1" t="s">
        <v>84</v>
      </c>
      <c r="J177" s="1" t="s">
        <v>632</v>
      </c>
      <c r="K177" s="1" t="s">
        <v>20045</v>
      </c>
      <c r="L177" s="1"/>
      <c r="M177" s="20">
        <f t="shared" si="2"/>
        <v>0</v>
      </c>
    </row>
    <row r="178" spans="1:13" ht="20.100000000000001" customHeight="1" x14ac:dyDescent="0.15">
      <c r="A178" s="1" t="s">
        <v>19949</v>
      </c>
      <c r="B178" s="1" t="s">
        <v>20039</v>
      </c>
      <c r="C178" s="1" t="s">
        <v>20046</v>
      </c>
      <c r="D178" s="1" t="s">
        <v>78</v>
      </c>
      <c r="E178" s="1" t="s">
        <v>51</v>
      </c>
      <c r="F178" s="1" t="s">
        <v>179</v>
      </c>
      <c r="G178" s="1" t="s">
        <v>82</v>
      </c>
      <c r="H178" s="1" t="s">
        <v>2234</v>
      </c>
      <c r="I178" s="1" t="s">
        <v>84</v>
      </c>
      <c r="J178" s="1" t="s">
        <v>632</v>
      </c>
      <c r="K178" s="1" t="s">
        <v>20047</v>
      </c>
      <c r="L178" s="1"/>
      <c r="M178" s="20">
        <f t="shared" si="2"/>
        <v>0</v>
      </c>
    </row>
    <row r="179" spans="1:13" ht="20.100000000000001" customHeight="1" x14ac:dyDescent="0.15">
      <c r="A179" s="1" t="s">
        <v>19949</v>
      </c>
      <c r="B179" s="1" t="s">
        <v>3529</v>
      </c>
      <c r="C179" s="1" t="s">
        <v>20048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84</v>
      </c>
      <c r="J179" s="1" t="s">
        <v>122</v>
      </c>
      <c r="K179" s="1" t="s">
        <v>20049</v>
      </c>
      <c r="L179" s="1"/>
      <c r="M179" s="20">
        <f t="shared" si="2"/>
        <v>1</v>
      </c>
    </row>
    <row r="180" spans="1:13" ht="20.100000000000001" customHeight="1" x14ac:dyDescent="0.15">
      <c r="A180" s="1" t="s">
        <v>19949</v>
      </c>
      <c r="B180" s="1" t="s">
        <v>3529</v>
      </c>
      <c r="C180" s="1" t="s">
        <v>20050</v>
      </c>
      <c r="D180" s="1" t="s">
        <v>78</v>
      </c>
      <c r="E180" s="1" t="s">
        <v>51</v>
      </c>
      <c r="F180" s="1" t="s">
        <v>51</v>
      </c>
      <c r="G180" s="1" t="s">
        <v>52</v>
      </c>
      <c r="H180" s="1" t="s">
        <v>121</v>
      </c>
      <c r="I180" s="1" t="s">
        <v>84</v>
      </c>
      <c r="J180" s="1" t="s">
        <v>122</v>
      </c>
      <c r="K180" s="1" t="s">
        <v>20051</v>
      </c>
      <c r="L180" s="1"/>
      <c r="M180" s="20">
        <f t="shared" si="2"/>
        <v>1</v>
      </c>
    </row>
    <row r="181" spans="1:13" ht="20.100000000000001" customHeight="1" x14ac:dyDescent="0.15">
      <c r="A181" s="1" t="s">
        <v>19949</v>
      </c>
      <c r="B181" s="1" t="s">
        <v>20052</v>
      </c>
      <c r="C181" s="1" t="s">
        <v>20053</v>
      </c>
      <c r="D181" s="1" t="s">
        <v>50</v>
      </c>
      <c r="E181" s="1" t="s">
        <v>51</v>
      </c>
      <c r="F181" s="1" t="s">
        <v>51</v>
      </c>
      <c r="G181" s="1" t="s">
        <v>82</v>
      </c>
      <c r="H181" s="1" t="s">
        <v>207</v>
      </c>
      <c r="I181" s="1" t="s">
        <v>4864</v>
      </c>
      <c r="J181" s="1" t="s">
        <v>11769</v>
      </c>
      <c r="K181" s="1" t="s">
        <v>20054</v>
      </c>
      <c r="L181" s="1"/>
      <c r="M181" s="20">
        <f t="shared" si="2"/>
        <v>1</v>
      </c>
    </row>
    <row r="182" spans="1:13" ht="20.100000000000001" customHeight="1" x14ac:dyDescent="0.15">
      <c r="A182" s="1" t="s">
        <v>19949</v>
      </c>
      <c r="B182" s="1" t="s">
        <v>20052</v>
      </c>
      <c r="C182" s="1" t="s">
        <v>20055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207</v>
      </c>
      <c r="I182" s="1" t="s">
        <v>4864</v>
      </c>
      <c r="J182" s="1" t="s">
        <v>11769</v>
      </c>
      <c r="K182" s="1" t="s">
        <v>20056</v>
      </c>
      <c r="L182" s="1"/>
      <c r="M182" s="20">
        <f t="shared" si="2"/>
        <v>1</v>
      </c>
    </row>
    <row r="183" spans="1:13" ht="20.100000000000001" customHeight="1" x14ac:dyDescent="0.15">
      <c r="A183" s="1" t="s">
        <v>19949</v>
      </c>
      <c r="B183" s="1" t="s">
        <v>20052</v>
      </c>
      <c r="C183" s="1" t="s">
        <v>20057</v>
      </c>
      <c r="D183" s="1" t="s">
        <v>50</v>
      </c>
      <c r="E183" s="1" t="s">
        <v>51</v>
      </c>
      <c r="F183" s="1" t="s">
        <v>81</v>
      </c>
      <c r="G183" s="1" t="s">
        <v>82</v>
      </c>
      <c r="H183" s="1" t="s">
        <v>4727</v>
      </c>
      <c r="I183" s="1" t="s">
        <v>447</v>
      </c>
      <c r="J183" s="1" t="s">
        <v>448</v>
      </c>
      <c r="K183" s="1" t="s">
        <v>20058</v>
      </c>
      <c r="L183" s="1"/>
      <c r="M183" s="20">
        <f t="shared" si="2"/>
        <v>0</v>
      </c>
    </row>
    <row r="184" spans="1:13" ht="20.100000000000001" customHeight="1" x14ac:dyDescent="0.15">
      <c r="A184" s="1" t="s">
        <v>19949</v>
      </c>
      <c r="B184" s="1" t="s">
        <v>20052</v>
      </c>
      <c r="C184" s="1" t="s">
        <v>20059</v>
      </c>
      <c r="D184" s="1" t="s">
        <v>50</v>
      </c>
      <c r="E184" s="1" t="s">
        <v>51</v>
      </c>
      <c r="F184" s="1" t="s">
        <v>81</v>
      </c>
      <c r="G184" s="1" t="s">
        <v>82</v>
      </c>
      <c r="H184" s="1" t="s">
        <v>4727</v>
      </c>
      <c r="I184" s="1" t="s">
        <v>447</v>
      </c>
      <c r="J184" s="1" t="s">
        <v>448</v>
      </c>
      <c r="K184" s="1" t="s">
        <v>20060</v>
      </c>
      <c r="L184" s="1"/>
      <c r="M184" s="20">
        <f t="shared" si="2"/>
        <v>0</v>
      </c>
    </row>
    <row r="185" spans="1:13" ht="20.100000000000001" customHeight="1" x14ac:dyDescent="0.15">
      <c r="A185" s="1" t="s">
        <v>19949</v>
      </c>
      <c r="B185" s="1" t="s">
        <v>20052</v>
      </c>
      <c r="C185" s="1" t="s">
        <v>20061</v>
      </c>
      <c r="D185" s="1" t="s">
        <v>50</v>
      </c>
      <c r="E185" s="1" t="s">
        <v>51</v>
      </c>
      <c r="F185" s="1" t="s">
        <v>51</v>
      </c>
      <c r="G185" s="1" t="s">
        <v>82</v>
      </c>
      <c r="H185" s="1" t="s">
        <v>207</v>
      </c>
      <c r="I185" s="1" t="s">
        <v>4864</v>
      </c>
      <c r="J185" s="1" t="s">
        <v>11769</v>
      </c>
      <c r="K185" s="1" t="s">
        <v>20062</v>
      </c>
      <c r="L185" s="1"/>
      <c r="M185" s="20">
        <f t="shared" si="2"/>
        <v>1</v>
      </c>
    </row>
    <row r="186" spans="1:13" ht="20.100000000000001" customHeight="1" x14ac:dyDescent="0.15">
      <c r="A186" s="1" t="s">
        <v>19949</v>
      </c>
      <c r="B186" s="1" t="s">
        <v>20052</v>
      </c>
      <c r="C186" s="1" t="s">
        <v>20063</v>
      </c>
      <c r="D186" s="1" t="s">
        <v>50</v>
      </c>
      <c r="E186" s="1" t="s">
        <v>51</v>
      </c>
      <c r="F186" s="1" t="s">
        <v>51</v>
      </c>
      <c r="G186" s="1" t="s">
        <v>82</v>
      </c>
      <c r="H186" s="1" t="s">
        <v>207</v>
      </c>
      <c r="I186" s="1" t="s">
        <v>4864</v>
      </c>
      <c r="J186" s="1" t="s">
        <v>11769</v>
      </c>
      <c r="K186" s="1" t="s">
        <v>20064</v>
      </c>
      <c r="L186" s="1"/>
      <c r="M186" s="20">
        <f t="shared" si="2"/>
        <v>1</v>
      </c>
    </row>
    <row r="187" spans="1:13" ht="20.100000000000001" customHeight="1" x14ac:dyDescent="0.15">
      <c r="A187" s="1" t="s">
        <v>19949</v>
      </c>
      <c r="B187" s="1" t="s">
        <v>20052</v>
      </c>
      <c r="C187" s="1" t="s">
        <v>20065</v>
      </c>
      <c r="D187" s="1" t="s">
        <v>78</v>
      </c>
      <c r="E187" s="1" t="s">
        <v>51</v>
      </c>
      <c r="F187" s="1" t="s">
        <v>51</v>
      </c>
      <c r="G187" s="1" t="s">
        <v>82</v>
      </c>
      <c r="H187" s="1" t="s">
        <v>207</v>
      </c>
      <c r="I187" s="1" t="s">
        <v>4864</v>
      </c>
      <c r="J187" s="1" t="s">
        <v>11769</v>
      </c>
      <c r="K187" s="1" t="s">
        <v>20066</v>
      </c>
      <c r="L187" s="1"/>
      <c r="M187" s="20">
        <f t="shared" si="2"/>
        <v>1</v>
      </c>
    </row>
    <row r="188" spans="1:13" ht="20.100000000000001" customHeight="1" x14ac:dyDescent="0.15">
      <c r="A188" s="1" t="s">
        <v>19949</v>
      </c>
      <c r="B188" s="1" t="s">
        <v>20052</v>
      </c>
      <c r="C188" s="1" t="s">
        <v>20067</v>
      </c>
      <c r="D188" s="1" t="s">
        <v>78</v>
      </c>
      <c r="E188" s="1" t="s">
        <v>51</v>
      </c>
      <c r="F188" s="1" t="s">
        <v>179</v>
      </c>
      <c r="G188" s="1" t="s">
        <v>82</v>
      </c>
      <c r="H188" s="1" t="s">
        <v>2140</v>
      </c>
      <c r="I188" s="1" t="s">
        <v>447</v>
      </c>
      <c r="J188" s="1" t="s">
        <v>17033</v>
      </c>
      <c r="K188" s="1" t="s">
        <v>20068</v>
      </c>
      <c r="L188" s="1"/>
      <c r="M188" s="20">
        <f t="shared" si="2"/>
        <v>0</v>
      </c>
    </row>
    <row r="189" spans="1:13" ht="20.100000000000001" customHeight="1" x14ac:dyDescent="0.15">
      <c r="A189" s="1" t="s">
        <v>19949</v>
      </c>
      <c r="B189" s="1" t="s">
        <v>20052</v>
      </c>
      <c r="C189" s="1" t="s">
        <v>20069</v>
      </c>
      <c r="D189" s="1" t="s">
        <v>78</v>
      </c>
      <c r="E189" s="1" t="s">
        <v>51</v>
      </c>
      <c r="F189" s="1" t="s">
        <v>179</v>
      </c>
      <c r="G189" s="1" t="s">
        <v>82</v>
      </c>
      <c r="H189" s="1" t="s">
        <v>2234</v>
      </c>
      <c r="I189" s="1" t="s">
        <v>84</v>
      </c>
      <c r="J189" s="1" t="s">
        <v>632</v>
      </c>
      <c r="K189" s="1" t="s">
        <v>20070</v>
      </c>
      <c r="L189" s="1"/>
      <c r="M189" s="20">
        <f t="shared" si="2"/>
        <v>0</v>
      </c>
    </row>
    <row r="190" spans="1:13" ht="20.100000000000001" customHeight="1" x14ac:dyDescent="0.15">
      <c r="A190" s="1" t="s">
        <v>19949</v>
      </c>
      <c r="B190" s="1" t="s">
        <v>20052</v>
      </c>
      <c r="C190" s="1" t="s">
        <v>20071</v>
      </c>
      <c r="D190" s="1" t="s">
        <v>78</v>
      </c>
      <c r="E190" s="1" t="s">
        <v>51</v>
      </c>
      <c r="F190" s="1" t="s">
        <v>179</v>
      </c>
      <c r="G190" s="1" t="s">
        <v>82</v>
      </c>
      <c r="H190" s="1" t="s">
        <v>2234</v>
      </c>
      <c r="I190" s="1" t="s">
        <v>84</v>
      </c>
      <c r="J190" s="1" t="s">
        <v>632</v>
      </c>
      <c r="K190" s="1" t="s">
        <v>20072</v>
      </c>
      <c r="L190" s="1"/>
      <c r="M190" s="20">
        <f t="shared" si="2"/>
        <v>0</v>
      </c>
    </row>
    <row r="191" spans="1:13" ht="20.100000000000001" customHeight="1" x14ac:dyDescent="0.15">
      <c r="A191" s="1" t="s">
        <v>19949</v>
      </c>
      <c r="B191" s="1" t="s">
        <v>20052</v>
      </c>
      <c r="C191" s="1" t="s">
        <v>20073</v>
      </c>
      <c r="D191" s="1" t="s">
        <v>78</v>
      </c>
      <c r="E191" s="1" t="s">
        <v>51</v>
      </c>
      <c r="F191" s="1" t="s">
        <v>51</v>
      </c>
      <c r="G191" s="1" t="s">
        <v>82</v>
      </c>
      <c r="H191" s="1" t="s">
        <v>207</v>
      </c>
      <c r="I191" s="1" t="s">
        <v>4864</v>
      </c>
      <c r="J191" s="1" t="s">
        <v>11769</v>
      </c>
      <c r="K191" s="1" t="s">
        <v>20074</v>
      </c>
      <c r="L191" s="1"/>
      <c r="M191" s="20">
        <f t="shared" si="2"/>
        <v>1</v>
      </c>
    </row>
    <row r="192" spans="1:13" ht="20.100000000000001" customHeight="1" x14ac:dyDescent="0.15">
      <c r="A192" s="1" t="s">
        <v>19949</v>
      </c>
      <c r="B192" s="1" t="s">
        <v>20052</v>
      </c>
      <c r="C192" s="1" t="s">
        <v>20075</v>
      </c>
      <c r="D192" s="1" t="s">
        <v>78</v>
      </c>
      <c r="E192" s="1" t="s">
        <v>51</v>
      </c>
      <c r="F192" s="1" t="s">
        <v>51</v>
      </c>
      <c r="G192" s="1" t="s">
        <v>82</v>
      </c>
      <c r="H192" s="1" t="s">
        <v>207</v>
      </c>
      <c r="I192" s="1" t="s">
        <v>4864</v>
      </c>
      <c r="J192" s="1" t="s">
        <v>11769</v>
      </c>
      <c r="K192" s="1" t="s">
        <v>20076</v>
      </c>
      <c r="L192" s="1"/>
      <c r="M192" s="20">
        <f t="shared" si="2"/>
        <v>1</v>
      </c>
    </row>
    <row r="193" spans="1:13" ht="20.100000000000001" customHeight="1" x14ac:dyDescent="0.15">
      <c r="A193" s="1" t="s">
        <v>19949</v>
      </c>
      <c r="B193" s="1" t="s">
        <v>20052</v>
      </c>
      <c r="C193" s="1" t="s">
        <v>20077</v>
      </c>
      <c r="D193" s="1" t="s">
        <v>78</v>
      </c>
      <c r="E193" s="1" t="s">
        <v>51</v>
      </c>
      <c r="F193" s="1" t="s">
        <v>51</v>
      </c>
      <c r="G193" s="1" t="s">
        <v>82</v>
      </c>
      <c r="H193" s="1" t="s">
        <v>207</v>
      </c>
      <c r="I193" s="1" t="s">
        <v>4864</v>
      </c>
      <c r="J193" s="1" t="s">
        <v>11769</v>
      </c>
      <c r="K193" s="1" t="s">
        <v>20078</v>
      </c>
      <c r="L193" s="1"/>
      <c r="M193" s="20">
        <f t="shared" si="2"/>
        <v>1</v>
      </c>
    </row>
    <row r="194" spans="1:13" ht="20.100000000000001" customHeight="1" x14ac:dyDescent="0.15">
      <c r="A194" s="1" t="s">
        <v>19949</v>
      </c>
      <c r="B194" s="1" t="s">
        <v>20052</v>
      </c>
      <c r="C194" s="1" t="s">
        <v>20079</v>
      </c>
      <c r="D194" s="1" t="s">
        <v>78</v>
      </c>
      <c r="E194" s="1" t="s">
        <v>51</v>
      </c>
      <c r="F194" s="1" t="s">
        <v>51</v>
      </c>
      <c r="G194" s="1" t="s">
        <v>82</v>
      </c>
      <c r="H194" s="1" t="s">
        <v>207</v>
      </c>
      <c r="I194" s="1" t="s">
        <v>4864</v>
      </c>
      <c r="J194" s="1" t="s">
        <v>11769</v>
      </c>
      <c r="K194" s="1" t="s">
        <v>20080</v>
      </c>
      <c r="L194" s="1"/>
      <c r="M194" s="20">
        <f t="shared" si="2"/>
        <v>1</v>
      </c>
    </row>
    <row r="195" spans="1:13" ht="20.100000000000001" customHeight="1" x14ac:dyDescent="0.15">
      <c r="A195" s="1" t="s">
        <v>19949</v>
      </c>
      <c r="B195" s="1" t="s">
        <v>20081</v>
      </c>
      <c r="C195" s="1" t="s">
        <v>20082</v>
      </c>
      <c r="D195" s="1" t="s">
        <v>50</v>
      </c>
      <c r="E195" s="1" t="s">
        <v>51</v>
      </c>
      <c r="F195" s="1" t="s">
        <v>51</v>
      </c>
      <c r="G195" s="1" t="s">
        <v>82</v>
      </c>
      <c r="H195" s="1" t="s">
        <v>207</v>
      </c>
      <c r="I195" s="1" t="s">
        <v>4864</v>
      </c>
      <c r="J195" s="1" t="s">
        <v>11769</v>
      </c>
      <c r="K195" s="1" t="s">
        <v>20083</v>
      </c>
      <c r="L195" s="1"/>
      <c r="M195" s="20">
        <f t="shared" si="2"/>
        <v>1</v>
      </c>
    </row>
    <row r="196" spans="1:13" ht="20.100000000000001" customHeight="1" x14ac:dyDescent="0.15">
      <c r="A196" s="1" t="s">
        <v>19949</v>
      </c>
      <c r="B196" s="1" t="s">
        <v>20081</v>
      </c>
      <c r="C196" s="1" t="s">
        <v>20084</v>
      </c>
      <c r="D196" s="1" t="s">
        <v>78</v>
      </c>
      <c r="E196" s="1" t="s">
        <v>51</v>
      </c>
      <c r="F196" s="1" t="s">
        <v>51</v>
      </c>
      <c r="G196" s="1" t="s">
        <v>82</v>
      </c>
      <c r="H196" s="1" t="s">
        <v>207</v>
      </c>
      <c r="I196" s="1" t="s">
        <v>4864</v>
      </c>
      <c r="J196" s="1" t="s">
        <v>11769</v>
      </c>
      <c r="K196" s="1" t="s">
        <v>20085</v>
      </c>
      <c r="L196" s="1"/>
      <c r="M196" s="20">
        <f t="shared" si="2"/>
        <v>1</v>
      </c>
    </row>
    <row r="197" spans="1:13" ht="20.100000000000001" customHeight="1" x14ac:dyDescent="0.15">
      <c r="A197" s="1" t="s">
        <v>19949</v>
      </c>
      <c r="B197" s="1" t="s">
        <v>20081</v>
      </c>
      <c r="C197" s="1" t="s">
        <v>20086</v>
      </c>
      <c r="D197" s="1" t="s">
        <v>78</v>
      </c>
      <c r="E197" s="1" t="s">
        <v>51</v>
      </c>
      <c r="F197" s="1" t="s">
        <v>179</v>
      </c>
      <c r="G197" s="1" t="s">
        <v>82</v>
      </c>
      <c r="H197" s="1" t="s">
        <v>212</v>
      </c>
      <c r="I197" s="1" t="s">
        <v>7857</v>
      </c>
      <c r="J197" s="1" t="s">
        <v>122</v>
      </c>
      <c r="K197" s="1" t="s">
        <v>20087</v>
      </c>
      <c r="L197" s="1"/>
      <c r="M197" s="20">
        <f t="shared" si="2"/>
        <v>0</v>
      </c>
    </row>
    <row r="198" spans="1:13" ht="20.100000000000001" customHeight="1" x14ac:dyDescent="0.15">
      <c r="A198" s="1" t="s">
        <v>19949</v>
      </c>
      <c r="B198" s="1" t="s">
        <v>20081</v>
      </c>
      <c r="C198" s="1" t="s">
        <v>20088</v>
      </c>
      <c r="D198" s="1" t="s">
        <v>78</v>
      </c>
      <c r="E198" s="1" t="s">
        <v>51</v>
      </c>
      <c r="F198" s="1" t="s">
        <v>51</v>
      </c>
      <c r="G198" s="1" t="s">
        <v>82</v>
      </c>
      <c r="H198" s="1" t="s">
        <v>207</v>
      </c>
      <c r="I198" s="1" t="s">
        <v>4864</v>
      </c>
      <c r="J198" s="1" t="s">
        <v>11769</v>
      </c>
      <c r="K198" s="1" t="s">
        <v>20089</v>
      </c>
      <c r="L198" s="1"/>
      <c r="M198" s="20">
        <f t="shared" si="2"/>
        <v>1</v>
      </c>
    </row>
    <row r="199" spans="1:13" ht="20.100000000000001" customHeight="1" x14ac:dyDescent="0.15">
      <c r="A199" s="1" t="s">
        <v>19949</v>
      </c>
      <c r="B199" s="1" t="s">
        <v>20081</v>
      </c>
      <c r="C199" s="1" t="s">
        <v>20090</v>
      </c>
      <c r="D199" s="1" t="s">
        <v>78</v>
      </c>
      <c r="E199" s="1" t="s">
        <v>51</v>
      </c>
      <c r="F199" s="1" t="s">
        <v>51</v>
      </c>
      <c r="G199" s="1" t="s">
        <v>82</v>
      </c>
      <c r="H199" s="1" t="s">
        <v>207</v>
      </c>
      <c r="I199" s="1" t="s">
        <v>4864</v>
      </c>
      <c r="J199" s="1" t="s">
        <v>11769</v>
      </c>
      <c r="K199" s="1" t="s">
        <v>20091</v>
      </c>
      <c r="L199" s="1"/>
      <c r="M199" s="20">
        <f t="shared" si="2"/>
        <v>1</v>
      </c>
    </row>
    <row r="200" spans="1:13" ht="20.100000000000001" customHeight="1" x14ac:dyDescent="0.15">
      <c r="A200" s="1" t="s">
        <v>19949</v>
      </c>
      <c r="B200" s="1" t="s">
        <v>20081</v>
      </c>
      <c r="C200" s="1" t="s">
        <v>20092</v>
      </c>
      <c r="D200" s="1" t="s">
        <v>78</v>
      </c>
      <c r="E200" s="1" t="s">
        <v>51</v>
      </c>
      <c r="F200" s="1" t="s">
        <v>51</v>
      </c>
      <c r="G200" s="1" t="s">
        <v>82</v>
      </c>
      <c r="H200" s="1" t="s">
        <v>207</v>
      </c>
      <c r="I200" s="1" t="s">
        <v>4864</v>
      </c>
      <c r="J200" s="1" t="s">
        <v>11769</v>
      </c>
      <c r="K200" s="1" t="s">
        <v>20093</v>
      </c>
      <c r="L200" s="1"/>
      <c r="M200" s="20">
        <f t="shared" ref="M200:M263" si="3">IF(F200="○",1,0)</f>
        <v>1</v>
      </c>
    </row>
    <row r="201" spans="1:13" ht="20.100000000000001" customHeight="1" x14ac:dyDescent="0.15">
      <c r="A201" s="1" t="s">
        <v>19949</v>
      </c>
      <c r="B201" s="1" t="s">
        <v>20081</v>
      </c>
      <c r="C201" s="1" t="s">
        <v>20094</v>
      </c>
      <c r="D201" s="1" t="s">
        <v>78</v>
      </c>
      <c r="E201" s="1" t="s">
        <v>51</v>
      </c>
      <c r="F201" s="1" t="s">
        <v>51</v>
      </c>
      <c r="G201" s="1" t="s">
        <v>82</v>
      </c>
      <c r="H201" s="1" t="s">
        <v>207</v>
      </c>
      <c r="I201" s="1" t="s">
        <v>4864</v>
      </c>
      <c r="J201" s="1" t="s">
        <v>11769</v>
      </c>
      <c r="K201" s="1" t="s">
        <v>20095</v>
      </c>
      <c r="L201" s="1"/>
      <c r="M201" s="20">
        <f t="shared" si="3"/>
        <v>1</v>
      </c>
    </row>
    <row r="202" spans="1:13" ht="20.100000000000001" customHeight="1" x14ac:dyDescent="0.15">
      <c r="A202" s="1" t="s">
        <v>19949</v>
      </c>
      <c r="B202" s="1" t="s">
        <v>6247</v>
      </c>
      <c r="C202" s="1" t="s">
        <v>20096</v>
      </c>
      <c r="D202" s="1" t="s">
        <v>50</v>
      </c>
      <c r="E202" s="1" t="s">
        <v>51</v>
      </c>
      <c r="F202" s="1" t="s">
        <v>51</v>
      </c>
      <c r="G202" s="1" t="s">
        <v>82</v>
      </c>
      <c r="H202" s="1" t="s">
        <v>207</v>
      </c>
      <c r="I202" s="1" t="s">
        <v>4864</v>
      </c>
      <c r="J202" s="1" t="s">
        <v>11769</v>
      </c>
      <c r="K202" s="1" t="s">
        <v>20097</v>
      </c>
      <c r="L202" s="1"/>
      <c r="M202" s="20">
        <f t="shared" si="3"/>
        <v>1</v>
      </c>
    </row>
    <row r="203" spans="1:13" ht="20.100000000000001" customHeight="1" x14ac:dyDescent="0.15">
      <c r="A203" s="1" t="s">
        <v>19949</v>
      </c>
      <c r="B203" s="1" t="s">
        <v>6247</v>
      </c>
      <c r="C203" s="1" t="s">
        <v>20098</v>
      </c>
      <c r="D203" s="1" t="s">
        <v>78</v>
      </c>
      <c r="E203" s="1" t="s">
        <v>51</v>
      </c>
      <c r="F203" s="1" t="s">
        <v>81</v>
      </c>
      <c r="G203" s="1" t="s">
        <v>82</v>
      </c>
      <c r="H203" s="1" t="s">
        <v>4727</v>
      </c>
      <c r="I203" s="1" t="s">
        <v>447</v>
      </c>
      <c r="J203" s="1" t="s">
        <v>448</v>
      </c>
      <c r="K203" s="1" t="s">
        <v>20099</v>
      </c>
      <c r="L203" s="1"/>
      <c r="M203" s="20">
        <f t="shared" si="3"/>
        <v>0</v>
      </c>
    </row>
    <row r="204" spans="1:13" ht="20.100000000000001" customHeight="1" x14ac:dyDescent="0.15">
      <c r="A204" s="1" t="s">
        <v>19949</v>
      </c>
      <c r="B204" s="1" t="s">
        <v>6247</v>
      </c>
      <c r="C204" s="1" t="s">
        <v>20100</v>
      </c>
      <c r="D204" s="1" t="s">
        <v>78</v>
      </c>
      <c r="E204" s="1" t="s">
        <v>51</v>
      </c>
      <c r="F204" s="1" t="s">
        <v>179</v>
      </c>
      <c r="G204" s="1" t="s">
        <v>82</v>
      </c>
      <c r="H204" s="1" t="s">
        <v>2234</v>
      </c>
      <c r="I204" s="1" t="s">
        <v>84</v>
      </c>
      <c r="J204" s="1" t="s">
        <v>632</v>
      </c>
      <c r="K204" s="1" t="s">
        <v>20101</v>
      </c>
      <c r="L204" s="1"/>
      <c r="M204" s="20">
        <f t="shared" si="3"/>
        <v>0</v>
      </c>
    </row>
    <row r="205" spans="1:13" ht="20.100000000000001" customHeight="1" x14ac:dyDescent="0.15">
      <c r="A205" s="1" t="s">
        <v>19949</v>
      </c>
      <c r="B205" s="1" t="s">
        <v>6300</v>
      </c>
      <c r="C205" s="1" t="s">
        <v>20102</v>
      </c>
      <c r="D205" s="1" t="s">
        <v>50</v>
      </c>
      <c r="E205" s="1" t="s">
        <v>51</v>
      </c>
      <c r="F205" s="1" t="s">
        <v>81</v>
      </c>
      <c r="G205" s="1" t="s">
        <v>82</v>
      </c>
      <c r="H205" s="1" t="s">
        <v>4727</v>
      </c>
      <c r="I205" s="1" t="s">
        <v>447</v>
      </c>
      <c r="J205" s="1" t="s">
        <v>448</v>
      </c>
      <c r="K205" s="1" t="s">
        <v>20103</v>
      </c>
      <c r="L205" s="1"/>
      <c r="M205" s="20">
        <f t="shared" si="3"/>
        <v>0</v>
      </c>
    </row>
    <row r="206" spans="1:13" ht="20.100000000000001" customHeight="1" x14ac:dyDescent="0.15">
      <c r="A206" s="1" t="s">
        <v>19949</v>
      </c>
      <c r="B206" s="1" t="s">
        <v>6300</v>
      </c>
      <c r="C206" s="1" t="s">
        <v>20104</v>
      </c>
      <c r="D206" s="1" t="s">
        <v>78</v>
      </c>
      <c r="E206" s="1" t="s">
        <v>51</v>
      </c>
      <c r="F206" s="1" t="s">
        <v>81</v>
      </c>
      <c r="G206" s="1" t="s">
        <v>82</v>
      </c>
      <c r="H206" s="1" t="s">
        <v>4727</v>
      </c>
      <c r="I206" s="1" t="s">
        <v>447</v>
      </c>
      <c r="J206" s="1" t="s">
        <v>448</v>
      </c>
      <c r="K206" s="1" t="s">
        <v>20105</v>
      </c>
      <c r="L206" s="1"/>
      <c r="M206" s="20">
        <f t="shared" si="3"/>
        <v>0</v>
      </c>
    </row>
    <row r="207" spans="1:13" ht="20.100000000000001" customHeight="1" x14ac:dyDescent="0.15">
      <c r="A207" s="1" t="s">
        <v>19949</v>
      </c>
      <c r="B207" s="1" t="s">
        <v>6300</v>
      </c>
      <c r="C207" s="1" t="s">
        <v>20106</v>
      </c>
      <c r="D207" s="1" t="s">
        <v>78</v>
      </c>
      <c r="E207" s="1" t="s">
        <v>51</v>
      </c>
      <c r="F207" s="1" t="s">
        <v>51</v>
      </c>
      <c r="G207" s="1" t="s">
        <v>82</v>
      </c>
      <c r="H207" s="1" t="s">
        <v>207</v>
      </c>
      <c r="I207" s="1" t="s">
        <v>4864</v>
      </c>
      <c r="J207" s="1" t="s">
        <v>11769</v>
      </c>
      <c r="K207" s="1" t="s">
        <v>20107</v>
      </c>
      <c r="L207" s="1"/>
      <c r="M207" s="20">
        <f t="shared" si="3"/>
        <v>1</v>
      </c>
    </row>
    <row r="208" spans="1:13" ht="20.100000000000001" customHeight="1" x14ac:dyDescent="0.15">
      <c r="A208" s="1" t="s">
        <v>19949</v>
      </c>
      <c r="B208" s="1" t="s">
        <v>20108</v>
      </c>
      <c r="C208" s="1" t="s">
        <v>20109</v>
      </c>
      <c r="D208" s="1" t="s">
        <v>50</v>
      </c>
      <c r="E208" s="1" t="s">
        <v>51</v>
      </c>
      <c r="F208" s="1" t="s">
        <v>51</v>
      </c>
      <c r="G208" s="1" t="s">
        <v>82</v>
      </c>
      <c r="H208" s="1" t="s">
        <v>207</v>
      </c>
      <c r="I208" s="1" t="s">
        <v>4864</v>
      </c>
      <c r="J208" s="1" t="s">
        <v>11769</v>
      </c>
      <c r="K208" s="1" t="s">
        <v>20110</v>
      </c>
      <c r="L208" s="1"/>
      <c r="M208" s="20">
        <f t="shared" si="3"/>
        <v>1</v>
      </c>
    </row>
    <row r="209" spans="1:13" ht="20.100000000000001" customHeight="1" x14ac:dyDescent="0.15">
      <c r="A209" s="1" t="s">
        <v>19949</v>
      </c>
      <c r="B209" s="1" t="s">
        <v>20108</v>
      </c>
      <c r="C209" s="1" t="s">
        <v>20111</v>
      </c>
      <c r="D209" s="1" t="s">
        <v>50</v>
      </c>
      <c r="E209" s="1" t="s">
        <v>51</v>
      </c>
      <c r="F209" s="1" t="s">
        <v>81</v>
      </c>
      <c r="G209" s="1" t="s">
        <v>82</v>
      </c>
      <c r="H209" s="1" t="s">
        <v>1151</v>
      </c>
      <c r="I209" s="1" t="s">
        <v>84</v>
      </c>
      <c r="J209" s="1" t="s">
        <v>7809</v>
      </c>
      <c r="K209" s="1" t="s">
        <v>20112</v>
      </c>
      <c r="L209" s="1"/>
      <c r="M209" s="20">
        <f t="shared" si="3"/>
        <v>0</v>
      </c>
    </row>
    <row r="210" spans="1:13" ht="20.100000000000001" customHeight="1" x14ac:dyDescent="0.15">
      <c r="A210" s="1" t="s">
        <v>19949</v>
      </c>
      <c r="B210" s="1" t="s">
        <v>20108</v>
      </c>
      <c r="C210" s="1" t="s">
        <v>20113</v>
      </c>
      <c r="D210" s="1" t="s">
        <v>78</v>
      </c>
      <c r="E210" s="1" t="s">
        <v>51</v>
      </c>
      <c r="F210" s="1" t="s">
        <v>81</v>
      </c>
      <c r="G210" s="1" t="s">
        <v>82</v>
      </c>
      <c r="H210" s="1" t="s">
        <v>4727</v>
      </c>
      <c r="I210" s="1" t="s">
        <v>447</v>
      </c>
      <c r="J210" s="1" t="s">
        <v>448</v>
      </c>
      <c r="K210" s="1" t="s">
        <v>20114</v>
      </c>
      <c r="L210" s="1"/>
      <c r="M210" s="20">
        <f t="shared" si="3"/>
        <v>0</v>
      </c>
    </row>
    <row r="211" spans="1:13" ht="20.100000000000001" customHeight="1" x14ac:dyDescent="0.15">
      <c r="A211" s="1" t="s">
        <v>19949</v>
      </c>
      <c r="B211" s="1" t="s">
        <v>20108</v>
      </c>
      <c r="C211" s="1" t="s">
        <v>20115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121</v>
      </c>
      <c r="I211" s="1" t="s">
        <v>84</v>
      </c>
      <c r="J211" s="1" t="s">
        <v>122</v>
      </c>
      <c r="K211" s="1" t="s">
        <v>20116</v>
      </c>
      <c r="L211" s="1"/>
      <c r="M211" s="20">
        <f t="shared" si="3"/>
        <v>1</v>
      </c>
    </row>
    <row r="212" spans="1:13" ht="20.100000000000001" customHeight="1" x14ac:dyDescent="0.15">
      <c r="A212" s="1" t="s">
        <v>19949</v>
      </c>
      <c r="B212" s="1" t="s">
        <v>20108</v>
      </c>
      <c r="C212" s="1" t="s">
        <v>20117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20118</v>
      </c>
      <c r="L212" s="1"/>
      <c r="M212" s="20">
        <f t="shared" si="3"/>
        <v>1</v>
      </c>
    </row>
    <row r="213" spans="1:13" ht="20.100000000000001" customHeight="1" x14ac:dyDescent="0.15">
      <c r="A213" s="1" t="s">
        <v>19949</v>
      </c>
      <c r="B213" s="1" t="s">
        <v>20108</v>
      </c>
      <c r="C213" s="1" t="s">
        <v>20119</v>
      </c>
      <c r="D213" s="1" t="s">
        <v>78</v>
      </c>
      <c r="E213" s="1" t="s">
        <v>51</v>
      </c>
      <c r="F213" s="1" t="s">
        <v>179</v>
      </c>
      <c r="G213" s="1" t="s">
        <v>82</v>
      </c>
      <c r="H213" s="1" t="s">
        <v>2234</v>
      </c>
      <c r="I213" s="1" t="s">
        <v>84</v>
      </c>
      <c r="J213" s="1" t="s">
        <v>632</v>
      </c>
      <c r="K213" s="1" t="s">
        <v>20120</v>
      </c>
      <c r="L213" s="1"/>
      <c r="M213" s="20">
        <f t="shared" si="3"/>
        <v>0</v>
      </c>
    </row>
    <row r="214" spans="1:13" ht="20.100000000000001" customHeight="1" x14ac:dyDescent="0.15">
      <c r="A214" s="1" t="s">
        <v>19949</v>
      </c>
      <c r="B214" s="1" t="s">
        <v>20108</v>
      </c>
      <c r="C214" s="1" t="s">
        <v>20121</v>
      </c>
      <c r="D214" s="1" t="s">
        <v>78</v>
      </c>
      <c r="E214" s="1" t="s">
        <v>51</v>
      </c>
      <c r="F214" s="1" t="s">
        <v>179</v>
      </c>
      <c r="G214" s="1" t="s">
        <v>82</v>
      </c>
      <c r="H214" s="1" t="s">
        <v>2234</v>
      </c>
      <c r="I214" s="1" t="s">
        <v>84</v>
      </c>
      <c r="J214" s="1" t="s">
        <v>632</v>
      </c>
      <c r="K214" s="1" t="s">
        <v>20122</v>
      </c>
      <c r="L214" s="1"/>
      <c r="M214" s="20">
        <f t="shared" si="3"/>
        <v>0</v>
      </c>
    </row>
    <row r="215" spans="1:13" ht="20.100000000000001" customHeight="1" x14ac:dyDescent="0.15">
      <c r="A215" s="1" t="s">
        <v>19949</v>
      </c>
      <c r="B215" s="1" t="s">
        <v>20123</v>
      </c>
      <c r="C215" s="1" t="s">
        <v>20124</v>
      </c>
      <c r="D215" s="1" t="s">
        <v>50</v>
      </c>
      <c r="E215" s="1" t="s">
        <v>51</v>
      </c>
      <c r="F215" s="1" t="s">
        <v>81</v>
      </c>
      <c r="G215" s="1" t="s">
        <v>82</v>
      </c>
      <c r="H215" s="1" t="s">
        <v>4727</v>
      </c>
      <c r="I215" s="1" t="s">
        <v>447</v>
      </c>
      <c r="J215" s="1" t="s">
        <v>448</v>
      </c>
      <c r="K215" s="1" t="s">
        <v>20125</v>
      </c>
      <c r="L215" s="1"/>
      <c r="M215" s="20">
        <f t="shared" si="3"/>
        <v>0</v>
      </c>
    </row>
    <row r="216" spans="1:13" ht="20.100000000000001" customHeight="1" x14ac:dyDescent="0.15">
      <c r="A216" s="1" t="s">
        <v>19949</v>
      </c>
      <c r="B216" s="1" t="s">
        <v>20123</v>
      </c>
      <c r="C216" s="1" t="s">
        <v>20126</v>
      </c>
      <c r="D216" s="1" t="s">
        <v>50</v>
      </c>
      <c r="E216" s="1" t="s">
        <v>51</v>
      </c>
      <c r="F216" s="1" t="s">
        <v>81</v>
      </c>
      <c r="G216" s="1" t="s">
        <v>82</v>
      </c>
      <c r="H216" s="1" t="s">
        <v>4727</v>
      </c>
      <c r="I216" s="1" t="s">
        <v>447</v>
      </c>
      <c r="J216" s="1" t="s">
        <v>448</v>
      </c>
      <c r="K216" s="1" t="s">
        <v>20127</v>
      </c>
      <c r="L216" s="1"/>
      <c r="M216" s="20">
        <f t="shared" si="3"/>
        <v>0</v>
      </c>
    </row>
    <row r="217" spans="1:13" ht="20.100000000000001" customHeight="1" x14ac:dyDescent="0.15">
      <c r="A217" s="1" t="s">
        <v>19949</v>
      </c>
      <c r="B217" s="1" t="s">
        <v>20123</v>
      </c>
      <c r="C217" s="1" t="s">
        <v>20128</v>
      </c>
      <c r="D217" s="1" t="s">
        <v>50</v>
      </c>
      <c r="E217" s="1" t="s">
        <v>51</v>
      </c>
      <c r="F217" s="1" t="s">
        <v>81</v>
      </c>
      <c r="G217" s="1" t="s">
        <v>82</v>
      </c>
      <c r="H217" s="1" t="s">
        <v>4727</v>
      </c>
      <c r="I217" s="1" t="s">
        <v>447</v>
      </c>
      <c r="J217" s="1" t="s">
        <v>448</v>
      </c>
      <c r="K217" s="1" t="s">
        <v>20129</v>
      </c>
      <c r="L217" s="1"/>
      <c r="M217" s="20">
        <f t="shared" si="3"/>
        <v>0</v>
      </c>
    </row>
    <row r="218" spans="1:13" ht="20.100000000000001" customHeight="1" x14ac:dyDescent="0.15">
      <c r="A218" s="1" t="s">
        <v>19949</v>
      </c>
      <c r="B218" s="1" t="s">
        <v>20123</v>
      </c>
      <c r="C218" s="1" t="s">
        <v>20130</v>
      </c>
      <c r="D218" s="1" t="s">
        <v>50</v>
      </c>
      <c r="E218" s="1" t="s">
        <v>51</v>
      </c>
      <c r="F218" s="1" t="s">
        <v>51</v>
      </c>
      <c r="G218" s="1" t="s">
        <v>82</v>
      </c>
      <c r="H218" s="1" t="s">
        <v>207</v>
      </c>
      <c r="I218" s="1" t="s">
        <v>4864</v>
      </c>
      <c r="J218" s="1" t="s">
        <v>11769</v>
      </c>
      <c r="K218" s="1" t="s">
        <v>20131</v>
      </c>
      <c r="L218" s="1"/>
      <c r="M218" s="20">
        <f t="shared" si="3"/>
        <v>1</v>
      </c>
    </row>
    <row r="219" spans="1:13" ht="20.100000000000001" customHeight="1" x14ac:dyDescent="0.15">
      <c r="A219" s="1" t="s">
        <v>19949</v>
      </c>
      <c r="B219" s="1" t="s">
        <v>20123</v>
      </c>
      <c r="C219" s="1" t="s">
        <v>20132</v>
      </c>
      <c r="D219" s="1" t="s">
        <v>78</v>
      </c>
      <c r="E219" s="1" t="s">
        <v>51</v>
      </c>
      <c r="F219" s="1" t="s">
        <v>51</v>
      </c>
      <c r="G219" s="1" t="s">
        <v>82</v>
      </c>
      <c r="H219" s="1" t="s">
        <v>207</v>
      </c>
      <c r="I219" s="1" t="s">
        <v>4864</v>
      </c>
      <c r="J219" s="1" t="s">
        <v>11769</v>
      </c>
      <c r="K219" s="1" t="s">
        <v>20133</v>
      </c>
      <c r="L219" s="1"/>
      <c r="M219" s="20">
        <f t="shared" si="3"/>
        <v>1</v>
      </c>
    </row>
    <row r="220" spans="1:13" ht="20.100000000000001" customHeight="1" x14ac:dyDescent="0.15">
      <c r="A220" s="1" t="s">
        <v>19949</v>
      </c>
      <c r="B220" s="1" t="s">
        <v>20123</v>
      </c>
      <c r="C220" s="1" t="s">
        <v>20134</v>
      </c>
      <c r="D220" s="1" t="s">
        <v>78</v>
      </c>
      <c r="E220" s="1" t="s">
        <v>51</v>
      </c>
      <c r="F220" s="1" t="s">
        <v>51</v>
      </c>
      <c r="G220" s="1" t="s">
        <v>82</v>
      </c>
      <c r="H220" s="1" t="s">
        <v>207</v>
      </c>
      <c r="I220" s="1" t="s">
        <v>4864</v>
      </c>
      <c r="J220" s="1" t="s">
        <v>11769</v>
      </c>
      <c r="K220" s="1" t="s">
        <v>20135</v>
      </c>
      <c r="L220" s="1"/>
      <c r="M220" s="20">
        <f t="shared" si="3"/>
        <v>1</v>
      </c>
    </row>
    <row r="221" spans="1:13" ht="20.100000000000001" customHeight="1" x14ac:dyDescent="0.15">
      <c r="A221" s="1" t="s">
        <v>19949</v>
      </c>
      <c r="B221" s="1" t="s">
        <v>20123</v>
      </c>
      <c r="C221" s="1" t="s">
        <v>20136</v>
      </c>
      <c r="D221" s="1" t="s">
        <v>78</v>
      </c>
      <c r="E221" s="1" t="s">
        <v>51</v>
      </c>
      <c r="F221" s="1" t="s">
        <v>51</v>
      </c>
      <c r="G221" s="1" t="s">
        <v>82</v>
      </c>
      <c r="H221" s="1" t="s">
        <v>207</v>
      </c>
      <c r="I221" s="1" t="s">
        <v>4864</v>
      </c>
      <c r="J221" s="1" t="s">
        <v>11769</v>
      </c>
      <c r="K221" s="1" t="s">
        <v>20137</v>
      </c>
      <c r="L221" s="1"/>
      <c r="M221" s="20">
        <f t="shared" si="3"/>
        <v>1</v>
      </c>
    </row>
    <row r="222" spans="1:13" ht="20.100000000000001" customHeight="1" x14ac:dyDescent="0.15">
      <c r="A222" s="1" t="s">
        <v>19949</v>
      </c>
      <c r="B222" s="1" t="s">
        <v>20138</v>
      </c>
      <c r="C222" s="1" t="s">
        <v>20139</v>
      </c>
      <c r="D222" s="1" t="s">
        <v>50</v>
      </c>
      <c r="E222" s="1" t="s">
        <v>51</v>
      </c>
      <c r="F222" s="1" t="s">
        <v>51</v>
      </c>
      <c r="G222" s="1" t="s">
        <v>82</v>
      </c>
      <c r="H222" s="1" t="s">
        <v>207</v>
      </c>
      <c r="I222" s="1" t="s">
        <v>4864</v>
      </c>
      <c r="J222" s="1" t="s">
        <v>11769</v>
      </c>
      <c r="K222" s="1" t="s">
        <v>20140</v>
      </c>
      <c r="L222" s="1"/>
      <c r="M222" s="20">
        <f t="shared" si="3"/>
        <v>1</v>
      </c>
    </row>
    <row r="223" spans="1:13" ht="20.100000000000001" customHeight="1" x14ac:dyDescent="0.15">
      <c r="A223" s="1" t="s">
        <v>19949</v>
      </c>
      <c r="B223" s="1" t="s">
        <v>20138</v>
      </c>
      <c r="C223" s="1" t="s">
        <v>20141</v>
      </c>
      <c r="D223" s="1" t="s">
        <v>50</v>
      </c>
      <c r="E223" s="1" t="s">
        <v>51</v>
      </c>
      <c r="F223" s="1" t="s">
        <v>81</v>
      </c>
      <c r="G223" s="1" t="s">
        <v>82</v>
      </c>
      <c r="H223" s="1" t="s">
        <v>4727</v>
      </c>
      <c r="I223" s="1" t="s">
        <v>447</v>
      </c>
      <c r="J223" s="1" t="s">
        <v>448</v>
      </c>
      <c r="K223" s="1" t="s">
        <v>20142</v>
      </c>
      <c r="L223" s="1"/>
      <c r="M223" s="20">
        <f t="shared" si="3"/>
        <v>0</v>
      </c>
    </row>
    <row r="224" spans="1:13" ht="20.100000000000001" customHeight="1" x14ac:dyDescent="0.15">
      <c r="A224" s="1" t="s">
        <v>19949</v>
      </c>
      <c r="B224" s="1" t="s">
        <v>20138</v>
      </c>
      <c r="C224" s="1" t="s">
        <v>20143</v>
      </c>
      <c r="D224" s="1" t="s">
        <v>50</v>
      </c>
      <c r="E224" s="1" t="s">
        <v>51</v>
      </c>
      <c r="F224" s="1" t="s">
        <v>81</v>
      </c>
      <c r="G224" s="1" t="s">
        <v>82</v>
      </c>
      <c r="H224" s="1" t="s">
        <v>4727</v>
      </c>
      <c r="I224" s="1" t="s">
        <v>447</v>
      </c>
      <c r="J224" s="1" t="s">
        <v>448</v>
      </c>
      <c r="K224" s="1" t="s">
        <v>20144</v>
      </c>
      <c r="L224" s="1"/>
      <c r="M224" s="20">
        <f t="shared" si="3"/>
        <v>0</v>
      </c>
    </row>
    <row r="225" spans="1:13" ht="20.100000000000001" customHeight="1" x14ac:dyDescent="0.15">
      <c r="A225" s="1" t="s">
        <v>19949</v>
      </c>
      <c r="B225" s="1" t="s">
        <v>20138</v>
      </c>
      <c r="C225" s="1" t="s">
        <v>20145</v>
      </c>
      <c r="D225" s="1" t="s">
        <v>78</v>
      </c>
      <c r="E225" s="1" t="s">
        <v>51</v>
      </c>
      <c r="F225" s="1" t="s">
        <v>81</v>
      </c>
      <c r="G225" s="1" t="s">
        <v>82</v>
      </c>
      <c r="H225" s="1" t="s">
        <v>1151</v>
      </c>
      <c r="I225" s="1" t="s">
        <v>84</v>
      </c>
      <c r="J225" s="1" t="s">
        <v>7809</v>
      </c>
      <c r="K225" s="1" t="s">
        <v>20146</v>
      </c>
      <c r="L225" s="1"/>
      <c r="M225" s="20">
        <f t="shared" si="3"/>
        <v>0</v>
      </c>
    </row>
    <row r="226" spans="1:13" ht="20.100000000000001" customHeight="1" x14ac:dyDescent="0.15">
      <c r="A226" s="1" t="s">
        <v>19949</v>
      </c>
      <c r="B226" s="1" t="s">
        <v>20138</v>
      </c>
      <c r="C226" s="1" t="s">
        <v>20147</v>
      </c>
      <c r="D226" s="1" t="s">
        <v>78</v>
      </c>
      <c r="E226" s="1" t="s">
        <v>51</v>
      </c>
      <c r="F226" s="1" t="s">
        <v>179</v>
      </c>
      <c r="G226" s="1" t="s">
        <v>82</v>
      </c>
      <c r="H226" s="1" t="s">
        <v>2234</v>
      </c>
      <c r="I226" s="1" t="s">
        <v>84</v>
      </c>
      <c r="J226" s="1" t="s">
        <v>632</v>
      </c>
      <c r="K226" s="1" t="s">
        <v>20148</v>
      </c>
      <c r="L226" s="1"/>
      <c r="M226" s="20">
        <f t="shared" si="3"/>
        <v>0</v>
      </c>
    </row>
    <row r="227" spans="1:13" ht="20.100000000000001" customHeight="1" x14ac:dyDescent="0.15">
      <c r="A227" s="1" t="s">
        <v>19949</v>
      </c>
      <c r="B227" s="1" t="s">
        <v>20138</v>
      </c>
      <c r="C227" s="1" t="s">
        <v>20149</v>
      </c>
      <c r="D227" s="1" t="s">
        <v>78</v>
      </c>
      <c r="E227" s="1" t="s">
        <v>51</v>
      </c>
      <c r="F227" s="1" t="s">
        <v>179</v>
      </c>
      <c r="G227" s="1" t="s">
        <v>82</v>
      </c>
      <c r="H227" s="1" t="s">
        <v>2234</v>
      </c>
      <c r="I227" s="1" t="s">
        <v>84</v>
      </c>
      <c r="J227" s="1" t="s">
        <v>632</v>
      </c>
      <c r="K227" s="1" t="s">
        <v>20150</v>
      </c>
      <c r="L227" s="1"/>
      <c r="M227" s="20">
        <f t="shared" si="3"/>
        <v>0</v>
      </c>
    </row>
    <row r="228" spans="1:13" ht="20.100000000000001" customHeight="1" x14ac:dyDescent="0.15">
      <c r="A228" s="1" t="s">
        <v>19949</v>
      </c>
      <c r="B228" s="1" t="s">
        <v>20138</v>
      </c>
      <c r="C228" s="1" t="s">
        <v>20151</v>
      </c>
      <c r="D228" s="1" t="s">
        <v>78</v>
      </c>
      <c r="E228" s="1" t="s">
        <v>51</v>
      </c>
      <c r="F228" s="1" t="s">
        <v>179</v>
      </c>
      <c r="G228" s="1" t="s">
        <v>82</v>
      </c>
      <c r="H228" s="1" t="s">
        <v>2234</v>
      </c>
      <c r="I228" s="1" t="s">
        <v>84</v>
      </c>
      <c r="J228" s="1" t="s">
        <v>632</v>
      </c>
      <c r="K228" s="1" t="s">
        <v>20152</v>
      </c>
      <c r="L228" s="1"/>
      <c r="M228" s="20">
        <f t="shared" si="3"/>
        <v>0</v>
      </c>
    </row>
    <row r="229" spans="1:13" ht="20.100000000000001" customHeight="1" x14ac:dyDescent="0.15">
      <c r="A229" s="1" t="s">
        <v>19949</v>
      </c>
      <c r="B229" s="1" t="s">
        <v>20138</v>
      </c>
      <c r="C229" s="1" t="s">
        <v>20153</v>
      </c>
      <c r="D229" s="1" t="s">
        <v>78</v>
      </c>
      <c r="E229" s="1" t="s">
        <v>51</v>
      </c>
      <c r="F229" s="1" t="s">
        <v>179</v>
      </c>
      <c r="G229" s="1" t="s">
        <v>82</v>
      </c>
      <c r="H229" s="1" t="s">
        <v>2234</v>
      </c>
      <c r="I229" s="1" t="s">
        <v>84</v>
      </c>
      <c r="J229" s="1" t="s">
        <v>632</v>
      </c>
      <c r="K229" s="1" t="s">
        <v>20154</v>
      </c>
      <c r="L229" s="1"/>
      <c r="M229" s="20">
        <f t="shared" si="3"/>
        <v>0</v>
      </c>
    </row>
    <row r="230" spans="1:13" ht="20.100000000000001" customHeight="1" x14ac:dyDescent="0.15">
      <c r="A230" s="1" t="s">
        <v>19949</v>
      </c>
      <c r="B230" s="1" t="s">
        <v>20138</v>
      </c>
      <c r="C230" s="1" t="s">
        <v>20155</v>
      </c>
      <c r="D230" s="1" t="s">
        <v>78</v>
      </c>
      <c r="E230" s="1" t="s">
        <v>51</v>
      </c>
      <c r="F230" s="1" t="s">
        <v>179</v>
      </c>
      <c r="G230" s="1" t="s">
        <v>82</v>
      </c>
      <c r="H230" s="1" t="s">
        <v>2234</v>
      </c>
      <c r="I230" s="1" t="s">
        <v>84</v>
      </c>
      <c r="J230" s="1" t="s">
        <v>632</v>
      </c>
      <c r="K230" s="1" t="s">
        <v>20156</v>
      </c>
      <c r="L230" s="1"/>
      <c r="M230" s="20">
        <f t="shared" si="3"/>
        <v>0</v>
      </c>
    </row>
    <row r="231" spans="1:13" ht="20.100000000000001" customHeight="1" x14ac:dyDescent="0.15">
      <c r="A231" s="1" t="s">
        <v>19949</v>
      </c>
      <c r="B231" s="1" t="s">
        <v>20138</v>
      </c>
      <c r="C231" s="1" t="s">
        <v>20157</v>
      </c>
      <c r="D231" s="1" t="s">
        <v>78</v>
      </c>
      <c r="E231" s="1" t="s">
        <v>51</v>
      </c>
      <c r="F231" s="1" t="s">
        <v>179</v>
      </c>
      <c r="G231" s="1" t="s">
        <v>82</v>
      </c>
      <c r="H231" s="1" t="s">
        <v>2234</v>
      </c>
      <c r="I231" s="1" t="s">
        <v>84</v>
      </c>
      <c r="J231" s="1" t="s">
        <v>632</v>
      </c>
      <c r="K231" s="1" t="s">
        <v>20158</v>
      </c>
      <c r="L231" s="1"/>
      <c r="M231" s="20">
        <f t="shared" si="3"/>
        <v>0</v>
      </c>
    </row>
    <row r="232" spans="1:13" ht="20.100000000000001" customHeight="1" x14ac:dyDescent="0.15">
      <c r="A232" s="1" t="s">
        <v>19949</v>
      </c>
      <c r="B232" s="1" t="s">
        <v>20138</v>
      </c>
      <c r="C232" s="1" t="s">
        <v>20159</v>
      </c>
      <c r="D232" s="1" t="s">
        <v>78</v>
      </c>
      <c r="E232" s="1" t="s">
        <v>51</v>
      </c>
      <c r="F232" s="1" t="s">
        <v>179</v>
      </c>
      <c r="G232" s="1" t="s">
        <v>82</v>
      </c>
      <c r="H232" s="1" t="s">
        <v>2234</v>
      </c>
      <c r="I232" s="1" t="s">
        <v>84</v>
      </c>
      <c r="J232" s="1" t="s">
        <v>632</v>
      </c>
      <c r="K232" s="1" t="s">
        <v>20160</v>
      </c>
      <c r="L232" s="1"/>
      <c r="M232" s="20">
        <f t="shared" si="3"/>
        <v>0</v>
      </c>
    </row>
    <row r="233" spans="1:13" ht="20.100000000000001" customHeight="1" x14ac:dyDescent="0.15">
      <c r="A233" s="1" t="s">
        <v>19949</v>
      </c>
      <c r="B233" s="1" t="s">
        <v>20138</v>
      </c>
      <c r="C233" s="1" t="s">
        <v>20161</v>
      </c>
      <c r="D233" s="1" t="s">
        <v>78</v>
      </c>
      <c r="E233" s="1" t="s">
        <v>51</v>
      </c>
      <c r="F233" s="1" t="s">
        <v>179</v>
      </c>
      <c r="G233" s="1" t="s">
        <v>82</v>
      </c>
      <c r="H233" s="1" t="s">
        <v>2234</v>
      </c>
      <c r="I233" s="1" t="s">
        <v>84</v>
      </c>
      <c r="J233" s="1" t="s">
        <v>632</v>
      </c>
      <c r="K233" s="1" t="s">
        <v>20162</v>
      </c>
      <c r="L233" s="1"/>
      <c r="M233" s="20">
        <f t="shared" si="3"/>
        <v>0</v>
      </c>
    </row>
    <row r="234" spans="1:13" ht="20.100000000000001" customHeight="1" x14ac:dyDescent="0.15">
      <c r="A234" s="1" t="s">
        <v>19949</v>
      </c>
      <c r="B234" s="1" t="s">
        <v>20138</v>
      </c>
      <c r="C234" s="1" t="s">
        <v>20163</v>
      </c>
      <c r="D234" s="1" t="s">
        <v>78</v>
      </c>
      <c r="E234" s="1" t="s">
        <v>51</v>
      </c>
      <c r="F234" s="1" t="s">
        <v>51</v>
      </c>
      <c r="G234" s="1" t="s">
        <v>82</v>
      </c>
      <c r="H234" s="1" t="s">
        <v>207</v>
      </c>
      <c r="I234" s="1" t="s">
        <v>4864</v>
      </c>
      <c r="J234" s="1" t="s">
        <v>11769</v>
      </c>
      <c r="K234" s="1" t="s">
        <v>20164</v>
      </c>
      <c r="L234" s="1"/>
      <c r="M234" s="20">
        <f t="shared" si="3"/>
        <v>1</v>
      </c>
    </row>
    <row r="235" spans="1:13" ht="20.100000000000001" customHeight="1" x14ac:dyDescent="0.15">
      <c r="A235" s="1" t="s">
        <v>19949</v>
      </c>
      <c r="B235" s="1" t="s">
        <v>20138</v>
      </c>
      <c r="C235" s="1" t="s">
        <v>20165</v>
      </c>
      <c r="D235" s="1" t="s">
        <v>78</v>
      </c>
      <c r="E235" s="1" t="s">
        <v>51</v>
      </c>
      <c r="F235" s="1" t="s">
        <v>51</v>
      </c>
      <c r="G235" s="1" t="s">
        <v>82</v>
      </c>
      <c r="H235" s="1" t="s">
        <v>207</v>
      </c>
      <c r="I235" s="1" t="s">
        <v>4864</v>
      </c>
      <c r="J235" s="1" t="s">
        <v>11769</v>
      </c>
      <c r="K235" s="1" t="s">
        <v>20166</v>
      </c>
      <c r="L235" s="1"/>
      <c r="M235" s="20">
        <f t="shared" si="3"/>
        <v>1</v>
      </c>
    </row>
    <row r="236" spans="1:13" ht="20.100000000000001" customHeight="1" x14ac:dyDescent="0.15">
      <c r="A236" s="1" t="s">
        <v>19949</v>
      </c>
      <c r="B236" s="1" t="s">
        <v>20138</v>
      </c>
      <c r="C236" s="1" t="s">
        <v>20167</v>
      </c>
      <c r="D236" s="1" t="s">
        <v>78</v>
      </c>
      <c r="E236" s="1" t="s">
        <v>51</v>
      </c>
      <c r="F236" s="1" t="s">
        <v>51</v>
      </c>
      <c r="G236" s="1" t="s">
        <v>82</v>
      </c>
      <c r="H236" s="1" t="s">
        <v>207</v>
      </c>
      <c r="I236" s="1" t="s">
        <v>4864</v>
      </c>
      <c r="J236" s="1" t="s">
        <v>11769</v>
      </c>
      <c r="K236" s="1" t="s">
        <v>20168</v>
      </c>
      <c r="L236" s="1"/>
      <c r="M236" s="20">
        <f t="shared" si="3"/>
        <v>1</v>
      </c>
    </row>
    <row r="237" spans="1:13" ht="20.100000000000001" customHeight="1" x14ac:dyDescent="0.15">
      <c r="A237" s="1" t="s">
        <v>19949</v>
      </c>
      <c r="B237" s="1" t="s">
        <v>20138</v>
      </c>
      <c r="C237" s="1" t="s">
        <v>20169</v>
      </c>
      <c r="D237" s="1" t="s">
        <v>78</v>
      </c>
      <c r="E237" s="1" t="s">
        <v>51</v>
      </c>
      <c r="F237" s="1" t="s">
        <v>51</v>
      </c>
      <c r="G237" s="1" t="s">
        <v>82</v>
      </c>
      <c r="H237" s="1" t="s">
        <v>207</v>
      </c>
      <c r="I237" s="1" t="s">
        <v>4864</v>
      </c>
      <c r="J237" s="1" t="s">
        <v>11769</v>
      </c>
      <c r="K237" s="1" t="s">
        <v>20170</v>
      </c>
      <c r="L237" s="1"/>
      <c r="M237" s="20">
        <f t="shared" si="3"/>
        <v>1</v>
      </c>
    </row>
    <row r="238" spans="1:13" ht="20.100000000000001" customHeight="1" x14ac:dyDescent="0.15">
      <c r="A238" s="1" t="s">
        <v>19949</v>
      </c>
      <c r="B238" s="1" t="s">
        <v>20138</v>
      </c>
      <c r="C238" s="1" t="s">
        <v>20171</v>
      </c>
      <c r="D238" s="1" t="s">
        <v>78</v>
      </c>
      <c r="E238" s="1" t="s">
        <v>51</v>
      </c>
      <c r="F238" s="1" t="s">
        <v>179</v>
      </c>
      <c r="G238" s="1" t="s">
        <v>82</v>
      </c>
      <c r="H238" s="1" t="s">
        <v>2234</v>
      </c>
      <c r="I238" s="1" t="s">
        <v>84</v>
      </c>
      <c r="J238" s="1" t="s">
        <v>632</v>
      </c>
      <c r="K238" s="1" t="s">
        <v>20172</v>
      </c>
      <c r="L238" s="1"/>
      <c r="M238" s="20">
        <f t="shared" si="3"/>
        <v>0</v>
      </c>
    </row>
    <row r="239" spans="1:13" ht="20.100000000000001" customHeight="1" x14ac:dyDescent="0.15">
      <c r="A239" s="1" t="s">
        <v>19949</v>
      </c>
      <c r="B239" s="1" t="s">
        <v>20173</v>
      </c>
      <c r="C239" s="1" t="s">
        <v>20174</v>
      </c>
      <c r="D239" s="1" t="s">
        <v>50</v>
      </c>
      <c r="E239" s="1" t="s">
        <v>51</v>
      </c>
      <c r="F239" s="1" t="s">
        <v>51</v>
      </c>
      <c r="G239" s="1" t="s">
        <v>82</v>
      </c>
      <c r="H239" s="1" t="s">
        <v>207</v>
      </c>
      <c r="I239" s="1" t="s">
        <v>4864</v>
      </c>
      <c r="J239" s="1" t="s">
        <v>11769</v>
      </c>
      <c r="K239" s="1" t="s">
        <v>20175</v>
      </c>
      <c r="L239" s="1"/>
      <c r="M239" s="20">
        <f t="shared" si="3"/>
        <v>1</v>
      </c>
    </row>
    <row r="240" spans="1:13" ht="20.100000000000001" customHeight="1" x14ac:dyDescent="0.15">
      <c r="A240" s="1" t="s">
        <v>19949</v>
      </c>
      <c r="B240" s="1" t="s">
        <v>20173</v>
      </c>
      <c r="C240" s="1" t="s">
        <v>20176</v>
      </c>
      <c r="D240" s="1" t="s">
        <v>50</v>
      </c>
      <c r="E240" s="1" t="s">
        <v>51</v>
      </c>
      <c r="F240" s="1" t="s">
        <v>51</v>
      </c>
      <c r="G240" s="1" t="s">
        <v>82</v>
      </c>
      <c r="H240" s="1" t="s">
        <v>207</v>
      </c>
      <c r="I240" s="1" t="s">
        <v>4864</v>
      </c>
      <c r="J240" s="1" t="s">
        <v>11769</v>
      </c>
      <c r="K240" s="1" t="s">
        <v>20177</v>
      </c>
      <c r="L240" s="1"/>
      <c r="M240" s="20">
        <f t="shared" si="3"/>
        <v>1</v>
      </c>
    </row>
    <row r="241" spans="1:13" ht="20.100000000000001" customHeight="1" x14ac:dyDescent="0.15">
      <c r="A241" s="1" t="s">
        <v>19949</v>
      </c>
      <c r="B241" s="1" t="s">
        <v>20173</v>
      </c>
      <c r="C241" s="1" t="s">
        <v>20178</v>
      </c>
      <c r="D241" s="1" t="s">
        <v>78</v>
      </c>
      <c r="E241" s="1" t="s">
        <v>51</v>
      </c>
      <c r="F241" s="1" t="s">
        <v>51</v>
      </c>
      <c r="G241" s="1" t="s">
        <v>82</v>
      </c>
      <c r="H241" s="1" t="s">
        <v>207</v>
      </c>
      <c r="I241" s="1" t="s">
        <v>4864</v>
      </c>
      <c r="J241" s="1" t="s">
        <v>11769</v>
      </c>
      <c r="K241" s="1" t="s">
        <v>20179</v>
      </c>
      <c r="L241" s="1"/>
      <c r="M241" s="20">
        <f t="shared" si="3"/>
        <v>1</v>
      </c>
    </row>
    <row r="242" spans="1:13" ht="20.100000000000001" customHeight="1" x14ac:dyDescent="0.15">
      <c r="A242" s="1" t="s">
        <v>19949</v>
      </c>
      <c r="B242" s="1" t="s">
        <v>20173</v>
      </c>
      <c r="C242" s="1" t="s">
        <v>20180</v>
      </c>
      <c r="D242" s="1" t="s">
        <v>78</v>
      </c>
      <c r="E242" s="1" t="s">
        <v>51</v>
      </c>
      <c r="F242" s="1" t="s">
        <v>51</v>
      </c>
      <c r="G242" s="1" t="s">
        <v>82</v>
      </c>
      <c r="H242" s="1" t="s">
        <v>207</v>
      </c>
      <c r="I242" s="1" t="s">
        <v>4864</v>
      </c>
      <c r="J242" s="1" t="s">
        <v>11769</v>
      </c>
      <c r="K242" s="1" t="s">
        <v>20181</v>
      </c>
      <c r="L242" s="1"/>
      <c r="M242" s="20">
        <f t="shared" si="3"/>
        <v>1</v>
      </c>
    </row>
    <row r="243" spans="1:13" ht="20.100000000000001" customHeight="1" x14ac:dyDescent="0.15">
      <c r="A243" s="1" t="s">
        <v>19949</v>
      </c>
      <c r="B243" s="1" t="s">
        <v>20173</v>
      </c>
      <c r="C243" s="1" t="s">
        <v>20182</v>
      </c>
      <c r="D243" s="1" t="s">
        <v>78</v>
      </c>
      <c r="E243" s="1" t="s">
        <v>51</v>
      </c>
      <c r="F243" s="1" t="s">
        <v>179</v>
      </c>
      <c r="G243" s="1" t="s">
        <v>82</v>
      </c>
      <c r="H243" s="1" t="s">
        <v>1151</v>
      </c>
      <c r="I243" s="1" t="s">
        <v>84</v>
      </c>
      <c r="J243" s="1" t="s">
        <v>7809</v>
      </c>
      <c r="K243" s="1" t="s">
        <v>20183</v>
      </c>
      <c r="L243" s="1"/>
      <c r="M243" s="20">
        <f t="shared" si="3"/>
        <v>0</v>
      </c>
    </row>
    <row r="244" spans="1:13" ht="20.100000000000001" customHeight="1" x14ac:dyDescent="0.15">
      <c r="A244" s="1" t="s">
        <v>19949</v>
      </c>
      <c r="B244" s="1" t="s">
        <v>20173</v>
      </c>
      <c r="C244" s="1" t="s">
        <v>20184</v>
      </c>
      <c r="D244" s="1" t="s">
        <v>78</v>
      </c>
      <c r="E244" s="1" t="s">
        <v>51</v>
      </c>
      <c r="F244" s="1" t="s">
        <v>179</v>
      </c>
      <c r="G244" s="1" t="s">
        <v>82</v>
      </c>
      <c r="H244" s="1" t="s">
        <v>1151</v>
      </c>
      <c r="I244" s="1" t="s">
        <v>84</v>
      </c>
      <c r="J244" s="1" t="s">
        <v>7809</v>
      </c>
      <c r="K244" s="1" t="s">
        <v>20185</v>
      </c>
      <c r="L244" s="1"/>
      <c r="M244" s="20">
        <f t="shared" si="3"/>
        <v>0</v>
      </c>
    </row>
    <row r="245" spans="1:13" ht="20.100000000000001" customHeight="1" x14ac:dyDescent="0.15">
      <c r="A245" s="1" t="s">
        <v>19949</v>
      </c>
      <c r="B245" s="1" t="s">
        <v>20173</v>
      </c>
      <c r="C245" s="1" t="s">
        <v>20186</v>
      </c>
      <c r="D245" s="1" t="s">
        <v>78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20187</v>
      </c>
      <c r="L245" s="1"/>
      <c r="M245" s="20">
        <f t="shared" si="3"/>
        <v>1</v>
      </c>
    </row>
    <row r="246" spans="1:13" ht="20.100000000000001" customHeight="1" x14ac:dyDescent="0.15">
      <c r="A246" s="1" t="s">
        <v>19949</v>
      </c>
      <c r="B246" s="1" t="s">
        <v>20173</v>
      </c>
      <c r="C246" s="1" t="s">
        <v>20188</v>
      </c>
      <c r="D246" s="1" t="s">
        <v>78</v>
      </c>
      <c r="E246" s="1" t="s">
        <v>51</v>
      </c>
      <c r="F246" s="1" t="s">
        <v>179</v>
      </c>
      <c r="G246" s="1" t="s">
        <v>82</v>
      </c>
      <c r="H246" s="1" t="s">
        <v>2234</v>
      </c>
      <c r="I246" s="1" t="s">
        <v>84</v>
      </c>
      <c r="J246" s="1" t="s">
        <v>632</v>
      </c>
      <c r="K246" s="1" t="s">
        <v>20189</v>
      </c>
      <c r="L246" s="1"/>
      <c r="M246" s="20">
        <f t="shared" si="3"/>
        <v>0</v>
      </c>
    </row>
    <row r="247" spans="1:13" ht="20.100000000000001" customHeight="1" x14ac:dyDescent="0.15">
      <c r="A247" s="1" t="s">
        <v>19949</v>
      </c>
      <c r="B247" s="1" t="s">
        <v>20173</v>
      </c>
      <c r="C247" s="1" t="s">
        <v>20190</v>
      </c>
      <c r="D247" s="1" t="s">
        <v>78</v>
      </c>
      <c r="E247" s="1" t="s">
        <v>51</v>
      </c>
      <c r="F247" s="1" t="s">
        <v>81</v>
      </c>
      <c r="G247" s="1" t="s">
        <v>82</v>
      </c>
      <c r="H247" s="1" t="s">
        <v>2234</v>
      </c>
      <c r="I247" s="1" t="s">
        <v>84</v>
      </c>
      <c r="J247" s="1" t="s">
        <v>632</v>
      </c>
      <c r="K247" s="1" t="s">
        <v>20191</v>
      </c>
      <c r="L247" s="1"/>
      <c r="M247" s="20">
        <f t="shared" si="3"/>
        <v>0</v>
      </c>
    </row>
    <row r="248" spans="1:13" ht="20.100000000000001" customHeight="1" x14ac:dyDescent="0.15">
      <c r="A248" s="1" t="s">
        <v>19949</v>
      </c>
      <c r="B248" s="1" t="s">
        <v>20173</v>
      </c>
      <c r="C248" s="1" t="s">
        <v>20192</v>
      </c>
      <c r="D248" s="1" t="s">
        <v>78</v>
      </c>
      <c r="E248" s="1" t="s">
        <v>51</v>
      </c>
      <c r="F248" s="1" t="s">
        <v>51</v>
      </c>
      <c r="G248" s="1" t="s">
        <v>82</v>
      </c>
      <c r="H248" s="1" t="s">
        <v>207</v>
      </c>
      <c r="I248" s="1" t="s">
        <v>4864</v>
      </c>
      <c r="J248" s="1" t="s">
        <v>11769</v>
      </c>
      <c r="K248" s="1" t="s">
        <v>20193</v>
      </c>
      <c r="L248" s="1"/>
      <c r="M248" s="20">
        <f t="shared" si="3"/>
        <v>1</v>
      </c>
    </row>
    <row r="249" spans="1:13" ht="20.100000000000001" customHeight="1" x14ac:dyDescent="0.15">
      <c r="A249" s="1" t="s">
        <v>19949</v>
      </c>
      <c r="B249" s="1" t="s">
        <v>20173</v>
      </c>
      <c r="C249" s="1" t="s">
        <v>20194</v>
      </c>
      <c r="D249" s="1" t="s">
        <v>78</v>
      </c>
      <c r="E249" s="1" t="s">
        <v>51</v>
      </c>
      <c r="F249" s="1" t="s">
        <v>81</v>
      </c>
      <c r="G249" s="1" t="s">
        <v>82</v>
      </c>
      <c r="H249" s="1" t="s">
        <v>2234</v>
      </c>
      <c r="I249" s="1" t="s">
        <v>84</v>
      </c>
      <c r="J249" s="1" t="s">
        <v>632</v>
      </c>
      <c r="K249" s="1" t="s">
        <v>20195</v>
      </c>
      <c r="L249" s="1"/>
      <c r="M249" s="20">
        <f t="shared" si="3"/>
        <v>0</v>
      </c>
    </row>
    <row r="250" spans="1:13" ht="20.100000000000001" customHeight="1" x14ac:dyDescent="0.15">
      <c r="A250" s="1" t="s">
        <v>19949</v>
      </c>
      <c r="B250" s="1" t="s">
        <v>20173</v>
      </c>
      <c r="C250" s="1" t="s">
        <v>20196</v>
      </c>
      <c r="D250" s="1" t="s">
        <v>78</v>
      </c>
      <c r="E250" s="1" t="s">
        <v>51</v>
      </c>
      <c r="F250" s="1" t="s">
        <v>51</v>
      </c>
      <c r="G250" s="1" t="s">
        <v>82</v>
      </c>
      <c r="H250" s="1" t="s">
        <v>207</v>
      </c>
      <c r="I250" s="1" t="s">
        <v>4864</v>
      </c>
      <c r="J250" s="1" t="s">
        <v>11769</v>
      </c>
      <c r="K250" s="1" t="s">
        <v>20197</v>
      </c>
      <c r="L250" s="1"/>
      <c r="M250" s="20">
        <f t="shared" si="3"/>
        <v>1</v>
      </c>
    </row>
    <row r="251" spans="1:13" ht="20.100000000000001" customHeight="1" x14ac:dyDescent="0.15">
      <c r="A251" s="1" t="s">
        <v>19949</v>
      </c>
      <c r="B251" s="1" t="s">
        <v>20173</v>
      </c>
      <c r="C251" s="1" t="s">
        <v>20198</v>
      </c>
      <c r="D251" s="1" t="s">
        <v>78</v>
      </c>
      <c r="E251" s="1" t="s">
        <v>51</v>
      </c>
      <c r="F251" s="1" t="s">
        <v>81</v>
      </c>
      <c r="G251" s="1" t="s">
        <v>82</v>
      </c>
      <c r="H251" s="1" t="s">
        <v>2234</v>
      </c>
      <c r="I251" s="1" t="s">
        <v>84</v>
      </c>
      <c r="J251" s="1" t="s">
        <v>632</v>
      </c>
      <c r="K251" s="1" t="s">
        <v>20199</v>
      </c>
      <c r="L251" s="1"/>
      <c r="M251" s="20">
        <f t="shared" si="3"/>
        <v>0</v>
      </c>
    </row>
    <row r="252" spans="1:13" ht="20.100000000000001" customHeight="1" x14ac:dyDescent="0.15">
      <c r="A252" s="1" t="s">
        <v>19949</v>
      </c>
      <c r="B252" s="1" t="s">
        <v>20173</v>
      </c>
      <c r="C252" s="1" t="s">
        <v>20200</v>
      </c>
      <c r="D252" s="1" t="s">
        <v>78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4864</v>
      </c>
      <c r="J252" s="1" t="s">
        <v>11769</v>
      </c>
      <c r="K252" s="1" t="s">
        <v>20201</v>
      </c>
      <c r="L252" s="1"/>
      <c r="M252" s="20">
        <f t="shared" si="3"/>
        <v>1</v>
      </c>
    </row>
    <row r="253" spans="1:13" ht="20.100000000000001" customHeight="1" x14ac:dyDescent="0.15">
      <c r="A253" s="1" t="s">
        <v>19949</v>
      </c>
      <c r="B253" s="1" t="s">
        <v>20173</v>
      </c>
      <c r="C253" s="1" t="s">
        <v>20202</v>
      </c>
      <c r="D253" s="1" t="s">
        <v>78</v>
      </c>
      <c r="E253" s="1" t="s">
        <v>51</v>
      </c>
      <c r="F253" s="1" t="s">
        <v>51</v>
      </c>
      <c r="G253" s="1" t="s">
        <v>82</v>
      </c>
      <c r="H253" s="1" t="s">
        <v>207</v>
      </c>
      <c r="I253" s="1" t="s">
        <v>4864</v>
      </c>
      <c r="J253" s="1" t="s">
        <v>11769</v>
      </c>
      <c r="K253" s="1" t="s">
        <v>20203</v>
      </c>
      <c r="L253" s="1"/>
      <c r="M253" s="20">
        <f t="shared" si="3"/>
        <v>1</v>
      </c>
    </row>
    <row r="254" spans="1:13" ht="20.100000000000001" customHeight="1" x14ac:dyDescent="0.15">
      <c r="A254" s="1" t="s">
        <v>19949</v>
      </c>
      <c r="B254" s="1" t="s">
        <v>20204</v>
      </c>
      <c r="C254" s="1" t="s">
        <v>20205</v>
      </c>
      <c r="D254" s="1" t="s">
        <v>78</v>
      </c>
      <c r="E254" s="1" t="s">
        <v>51</v>
      </c>
      <c r="F254" s="1" t="s">
        <v>51</v>
      </c>
      <c r="G254" s="1" t="s">
        <v>82</v>
      </c>
      <c r="H254" s="1" t="s">
        <v>207</v>
      </c>
      <c r="I254" s="1" t="s">
        <v>4864</v>
      </c>
      <c r="J254" s="1" t="s">
        <v>11769</v>
      </c>
      <c r="K254" s="1" t="s">
        <v>20206</v>
      </c>
      <c r="L254" s="1"/>
      <c r="M254" s="20">
        <f t="shared" si="3"/>
        <v>1</v>
      </c>
    </row>
    <row r="255" spans="1:13" ht="20.100000000000001" customHeight="1" x14ac:dyDescent="0.15">
      <c r="A255" s="1" t="s">
        <v>19949</v>
      </c>
      <c r="B255" s="1" t="s">
        <v>20204</v>
      </c>
      <c r="C255" s="1" t="s">
        <v>20207</v>
      </c>
      <c r="D255" s="1" t="s">
        <v>78</v>
      </c>
      <c r="E255" s="1" t="s">
        <v>51</v>
      </c>
      <c r="F255" s="1" t="s">
        <v>51</v>
      </c>
      <c r="G255" s="1" t="s">
        <v>82</v>
      </c>
      <c r="H255" s="1" t="s">
        <v>207</v>
      </c>
      <c r="I255" s="1" t="s">
        <v>4864</v>
      </c>
      <c r="J255" s="1" t="s">
        <v>11769</v>
      </c>
      <c r="K255" s="1" t="s">
        <v>20208</v>
      </c>
      <c r="L255" s="1"/>
      <c r="M255" s="20">
        <f t="shared" si="3"/>
        <v>1</v>
      </c>
    </row>
    <row r="256" spans="1:13" ht="20.100000000000001" customHeight="1" x14ac:dyDescent="0.15">
      <c r="A256" s="1" t="s">
        <v>19949</v>
      </c>
      <c r="B256" s="1" t="s">
        <v>20209</v>
      </c>
      <c r="C256" s="1" t="s">
        <v>20210</v>
      </c>
      <c r="D256" s="1" t="s">
        <v>50</v>
      </c>
      <c r="E256" s="1" t="s">
        <v>51</v>
      </c>
      <c r="F256" s="1" t="s">
        <v>51</v>
      </c>
      <c r="G256" s="1" t="s">
        <v>82</v>
      </c>
      <c r="H256" s="1" t="s">
        <v>207</v>
      </c>
      <c r="I256" s="1" t="s">
        <v>4864</v>
      </c>
      <c r="J256" s="1" t="s">
        <v>11769</v>
      </c>
      <c r="K256" s="1" t="s">
        <v>20211</v>
      </c>
      <c r="L256" s="1"/>
      <c r="M256" s="20">
        <f t="shared" si="3"/>
        <v>1</v>
      </c>
    </row>
    <row r="257" spans="1:13" ht="20.100000000000001" customHeight="1" x14ac:dyDescent="0.15">
      <c r="A257" s="1" t="s">
        <v>19949</v>
      </c>
      <c r="B257" s="1" t="s">
        <v>20209</v>
      </c>
      <c r="C257" s="1" t="s">
        <v>20212</v>
      </c>
      <c r="D257" s="1" t="s">
        <v>50</v>
      </c>
      <c r="E257" s="1" t="s">
        <v>51</v>
      </c>
      <c r="F257" s="1" t="s">
        <v>81</v>
      </c>
      <c r="G257" s="1" t="s">
        <v>82</v>
      </c>
      <c r="H257" s="1" t="s">
        <v>4727</v>
      </c>
      <c r="I257" s="1" t="s">
        <v>447</v>
      </c>
      <c r="J257" s="1" t="s">
        <v>448</v>
      </c>
      <c r="K257" s="1" t="s">
        <v>20213</v>
      </c>
      <c r="L257" s="1"/>
      <c r="M257" s="20">
        <f t="shared" si="3"/>
        <v>0</v>
      </c>
    </row>
    <row r="258" spans="1:13" ht="20.100000000000001" customHeight="1" x14ac:dyDescent="0.15">
      <c r="A258" s="1" t="s">
        <v>19949</v>
      </c>
      <c r="B258" s="1" t="s">
        <v>20209</v>
      </c>
      <c r="C258" s="1" t="s">
        <v>20214</v>
      </c>
      <c r="D258" s="1" t="s">
        <v>50</v>
      </c>
      <c r="E258" s="1" t="s">
        <v>51</v>
      </c>
      <c r="F258" s="1" t="s">
        <v>81</v>
      </c>
      <c r="G258" s="1" t="s">
        <v>82</v>
      </c>
      <c r="H258" s="1" t="s">
        <v>4727</v>
      </c>
      <c r="I258" s="1" t="s">
        <v>447</v>
      </c>
      <c r="J258" s="1" t="s">
        <v>448</v>
      </c>
      <c r="K258" s="1" t="s">
        <v>20215</v>
      </c>
      <c r="L258" s="1"/>
      <c r="M258" s="20">
        <f t="shared" si="3"/>
        <v>0</v>
      </c>
    </row>
    <row r="259" spans="1:13" ht="20.100000000000001" customHeight="1" x14ac:dyDescent="0.15">
      <c r="A259" s="1" t="s">
        <v>19949</v>
      </c>
      <c r="B259" s="1" t="s">
        <v>20209</v>
      </c>
      <c r="C259" s="1" t="s">
        <v>20216</v>
      </c>
      <c r="D259" s="1" t="s">
        <v>78</v>
      </c>
      <c r="E259" s="1" t="s">
        <v>51</v>
      </c>
      <c r="F259" s="1" t="s">
        <v>51</v>
      </c>
      <c r="G259" s="1" t="s">
        <v>82</v>
      </c>
      <c r="H259" s="1" t="s">
        <v>207</v>
      </c>
      <c r="I259" s="1" t="s">
        <v>4864</v>
      </c>
      <c r="J259" s="1" t="s">
        <v>11769</v>
      </c>
      <c r="K259" s="1" t="s">
        <v>20217</v>
      </c>
      <c r="L259" s="1"/>
      <c r="M259" s="20">
        <f t="shared" si="3"/>
        <v>1</v>
      </c>
    </row>
    <row r="260" spans="1:13" ht="20.100000000000001" customHeight="1" x14ac:dyDescent="0.15">
      <c r="A260" s="1" t="s">
        <v>19949</v>
      </c>
      <c r="B260" s="1" t="s">
        <v>20209</v>
      </c>
      <c r="C260" s="1" t="s">
        <v>20218</v>
      </c>
      <c r="D260" s="1" t="s">
        <v>78</v>
      </c>
      <c r="E260" s="1" t="s">
        <v>51</v>
      </c>
      <c r="F260" s="1" t="s">
        <v>51</v>
      </c>
      <c r="G260" s="1" t="s">
        <v>52</v>
      </c>
      <c r="H260" s="1" t="s">
        <v>121</v>
      </c>
      <c r="I260" s="1" t="s">
        <v>84</v>
      </c>
      <c r="J260" s="1" t="s">
        <v>122</v>
      </c>
      <c r="K260" s="1" t="s">
        <v>20219</v>
      </c>
      <c r="L260" s="1"/>
      <c r="M260" s="20">
        <f t="shared" si="3"/>
        <v>1</v>
      </c>
    </row>
    <row r="261" spans="1:13" ht="20.100000000000001" customHeight="1" x14ac:dyDescent="0.15">
      <c r="A261" s="1" t="s">
        <v>19949</v>
      </c>
      <c r="B261" s="1" t="s">
        <v>20209</v>
      </c>
      <c r="C261" s="1" t="s">
        <v>20220</v>
      </c>
      <c r="D261" s="1" t="s">
        <v>78</v>
      </c>
      <c r="E261" s="1" t="s">
        <v>51</v>
      </c>
      <c r="F261" s="1" t="s">
        <v>81</v>
      </c>
      <c r="G261" s="1" t="s">
        <v>82</v>
      </c>
      <c r="H261" s="1" t="s">
        <v>4727</v>
      </c>
      <c r="I261" s="1" t="s">
        <v>447</v>
      </c>
      <c r="J261" s="1" t="s">
        <v>448</v>
      </c>
      <c r="K261" s="1" t="s">
        <v>20221</v>
      </c>
      <c r="L261" s="1"/>
      <c r="M261" s="20">
        <f t="shared" si="3"/>
        <v>0</v>
      </c>
    </row>
    <row r="262" spans="1:13" ht="20.100000000000001" customHeight="1" x14ac:dyDescent="0.15">
      <c r="A262" s="1" t="s">
        <v>19949</v>
      </c>
      <c r="B262" s="1" t="s">
        <v>20209</v>
      </c>
      <c r="C262" s="1" t="s">
        <v>20222</v>
      </c>
      <c r="D262" s="1" t="s">
        <v>78</v>
      </c>
      <c r="E262" s="1" t="s">
        <v>51</v>
      </c>
      <c r="F262" s="1" t="s">
        <v>51</v>
      </c>
      <c r="G262" s="1" t="s">
        <v>82</v>
      </c>
      <c r="H262" s="1" t="s">
        <v>207</v>
      </c>
      <c r="I262" s="1" t="s">
        <v>4864</v>
      </c>
      <c r="J262" s="1" t="s">
        <v>11769</v>
      </c>
      <c r="K262" s="1" t="s">
        <v>20223</v>
      </c>
      <c r="L262" s="1"/>
      <c r="M262" s="20">
        <f t="shared" si="3"/>
        <v>1</v>
      </c>
    </row>
    <row r="263" spans="1:13" ht="20.100000000000001" customHeight="1" x14ac:dyDescent="0.15">
      <c r="A263" s="1" t="s">
        <v>19949</v>
      </c>
      <c r="B263" s="1" t="s">
        <v>20209</v>
      </c>
      <c r="C263" s="1" t="s">
        <v>20224</v>
      </c>
      <c r="D263" s="1" t="s">
        <v>78</v>
      </c>
      <c r="E263" s="1" t="s">
        <v>51</v>
      </c>
      <c r="F263" s="1" t="s">
        <v>179</v>
      </c>
      <c r="G263" s="1" t="s">
        <v>82</v>
      </c>
      <c r="H263" s="1" t="s">
        <v>2234</v>
      </c>
      <c r="I263" s="1" t="s">
        <v>84</v>
      </c>
      <c r="J263" s="1" t="s">
        <v>632</v>
      </c>
      <c r="K263" s="1" t="s">
        <v>20225</v>
      </c>
      <c r="L263" s="1"/>
      <c r="M263" s="20">
        <f t="shared" si="3"/>
        <v>0</v>
      </c>
    </row>
    <row r="264" spans="1:13" ht="20.100000000000001" customHeight="1" x14ac:dyDescent="0.15">
      <c r="A264" s="1" t="s">
        <v>20226</v>
      </c>
      <c r="B264" s="1" t="s">
        <v>20227</v>
      </c>
      <c r="C264" s="1" t="s">
        <v>20228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20229</v>
      </c>
      <c r="L264" s="1"/>
      <c r="M264" s="20">
        <f t="shared" ref="M264:M327" si="4">IF(F264="○",1,0)</f>
        <v>1</v>
      </c>
    </row>
    <row r="265" spans="1:13" ht="20.100000000000001" customHeight="1" x14ac:dyDescent="0.15">
      <c r="A265" s="1" t="s">
        <v>20226</v>
      </c>
      <c r="B265" s="1" t="s">
        <v>20227</v>
      </c>
      <c r="C265" s="1" t="s">
        <v>20230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20231</v>
      </c>
      <c r="L265" s="1"/>
      <c r="M265" s="20">
        <f t="shared" si="4"/>
        <v>1</v>
      </c>
    </row>
    <row r="266" spans="1:13" ht="20.100000000000001" customHeight="1" x14ac:dyDescent="0.15">
      <c r="A266" s="1" t="s">
        <v>20226</v>
      </c>
      <c r="B266" s="1" t="s">
        <v>20227</v>
      </c>
      <c r="C266" s="1" t="s">
        <v>20232</v>
      </c>
      <c r="D266" s="1" t="s">
        <v>50</v>
      </c>
      <c r="E266" s="1" t="s">
        <v>51</v>
      </c>
      <c r="F266" s="1" t="s">
        <v>26832</v>
      </c>
      <c r="G266" s="1" t="s">
        <v>82</v>
      </c>
      <c r="H266" s="1" t="s">
        <v>4727</v>
      </c>
      <c r="I266" s="1" t="s">
        <v>447</v>
      </c>
      <c r="J266" s="1" t="s">
        <v>448</v>
      </c>
      <c r="K266" s="1" t="s">
        <v>20233</v>
      </c>
      <c r="L266" s="1"/>
      <c r="M266" s="20">
        <f t="shared" si="4"/>
        <v>0</v>
      </c>
    </row>
    <row r="267" spans="1:13" ht="20.100000000000001" customHeight="1" x14ac:dyDescent="0.15">
      <c r="A267" s="1" t="s">
        <v>20226</v>
      </c>
      <c r="B267" s="1" t="s">
        <v>20227</v>
      </c>
      <c r="C267" s="1" t="s">
        <v>20234</v>
      </c>
      <c r="D267" s="1" t="s">
        <v>50</v>
      </c>
      <c r="E267" s="1" t="s">
        <v>51</v>
      </c>
      <c r="F267" s="1" t="s">
        <v>26832</v>
      </c>
      <c r="G267" s="1" t="s">
        <v>82</v>
      </c>
      <c r="H267" s="1" t="s">
        <v>4727</v>
      </c>
      <c r="I267" s="1" t="s">
        <v>447</v>
      </c>
      <c r="J267" s="1" t="s">
        <v>448</v>
      </c>
      <c r="K267" s="1" t="s">
        <v>20235</v>
      </c>
      <c r="L267" s="1"/>
      <c r="M267" s="20">
        <f t="shared" si="4"/>
        <v>0</v>
      </c>
    </row>
    <row r="268" spans="1:13" ht="20.100000000000001" customHeight="1" x14ac:dyDescent="0.15">
      <c r="A268" s="1" t="s">
        <v>20226</v>
      </c>
      <c r="B268" s="1" t="s">
        <v>20227</v>
      </c>
      <c r="C268" s="1" t="s">
        <v>20236</v>
      </c>
      <c r="D268" s="1" t="s">
        <v>50</v>
      </c>
      <c r="E268" s="1" t="s">
        <v>51</v>
      </c>
      <c r="F268" s="1" t="s">
        <v>51</v>
      </c>
      <c r="G268" s="1" t="s">
        <v>52</v>
      </c>
      <c r="H268" s="1" t="s">
        <v>121</v>
      </c>
      <c r="I268" s="1" t="s">
        <v>84</v>
      </c>
      <c r="J268" s="1" t="s">
        <v>122</v>
      </c>
      <c r="K268" s="1" t="s">
        <v>20237</v>
      </c>
      <c r="L268" s="1"/>
      <c r="M268" s="20">
        <f t="shared" si="4"/>
        <v>1</v>
      </c>
    </row>
    <row r="269" spans="1:13" ht="20.100000000000001" customHeight="1" x14ac:dyDescent="0.15">
      <c r="A269" s="1" t="s">
        <v>20226</v>
      </c>
      <c r="B269" s="1" t="s">
        <v>20227</v>
      </c>
      <c r="C269" s="1" t="s">
        <v>20238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121</v>
      </c>
      <c r="I269" s="1" t="s">
        <v>84</v>
      </c>
      <c r="J269" s="1" t="s">
        <v>122</v>
      </c>
      <c r="K269" s="1" t="s">
        <v>20239</v>
      </c>
      <c r="L269" s="1"/>
      <c r="M269" s="20">
        <f t="shared" si="4"/>
        <v>1</v>
      </c>
    </row>
    <row r="270" spans="1:13" ht="20.100000000000001" customHeight="1" x14ac:dyDescent="0.15">
      <c r="A270" s="1" t="s">
        <v>20226</v>
      </c>
      <c r="B270" s="1" t="s">
        <v>20227</v>
      </c>
      <c r="C270" s="1" t="s">
        <v>20240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20241</v>
      </c>
      <c r="L270" s="1"/>
      <c r="M270" s="20">
        <f t="shared" si="4"/>
        <v>1</v>
      </c>
    </row>
    <row r="271" spans="1:13" ht="20.100000000000001" customHeight="1" x14ac:dyDescent="0.15">
      <c r="A271" s="1" t="s">
        <v>20226</v>
      </c>
      <c r="B271" s="1" t="s">
        <v>20227</v>
      </c>
      <c r="C271" s="1" t="s">
        <v>20242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84</v>
      </c>
      <c r="J271" s="1" t="s">
        <v>122</v>
      </c>
      <c r="K271" s="1" t="s">
        <v>20243</v>
      </c>
      <c r="L271" s="1"/>
      <c r="M271" s="20">
        <f t="shared" si="4"/>
        <v>1</v>
      </c>
    </row>
    <row r="272" spans="1:13" ht="20.100000000000001" customHeight="1" x14ac:dyDescent="0.15">
      <c r="A272" s="1" t="s">
        <v>20226</v>
      </c>
      <c r="B272" s="1" t="s">
        <v>20227</v>
      </c>
      <c r="C272" s="1" t="s">
        <v>20244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84</v>
      </c>
      <c r="J272" s="1" t="s">
        <v>122</v>
      </c>
      <c r="K272" s="1" t="s">
        <v>20245</v>
      </c>
      <c r="L272" s="1"/>
      <c r="M272" s="20">
        <f t="shared" si="4"/>
        <v>1</v>
      </c>
    </row>
    <row r="273" spans="1:13" ht="20.100000000000001" customHeight="1" x14ac:dyDescent="0.15">
      <c r="A273" s="1" t="s">
        <v>20226</v>
      </c>
      <c r="B273" s="1" t="s">
        <v>20227</v>
      </c>
      <c r="C273" s="1" t="s">
        <v>20246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84</v>
      </c>
      <c r="J273" s="1" t="s">
        <v>122</v>
      </c>
      <c r="K273" s="1" t="s">
        <v>20247</v>
      </c>
      <c r="L273" s="1"/>
      <c r="M273" s="20">
        <f t="shared" si="4"/>
        <v>1</v>
      </c>
    </row>
    <row r="274" spans="1:13" ht="20.100000000000001" customHeight="1" x14ac:dyDescent="0.15">
      <c r="A274" s="1" t="s">
        <v>20226</v>
      </c>
      <c r="B274" s="1" t="s">
        <v>20227</v>
      </c>
      <c r="C274" s="1" t="s">
        <v>20248</v>
      </c>
      <c r="D274" s="1" t="s">
        <v>50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84</v>
      </c>
      <c r="J274" s="1" t="s">
        <v>122</v>
      </c>
      <c r="K274" s="1" t="s">
        <v>20249</v>
      </c>
      <c r="L274" s="1"/>
      <c r="M274" s="20">
        <f t="shared" si="4"/>
        <v>1</v>
      </c>
    </row>
    <row r="275" spans="1:13" ht="20.100000000000001" customHeight="1" x14ac:dyDescent="0.15">
      <c r="A275" s="1" t="s">
        <v>20226</v>
      </c>
      <c r="B275" s="1" t="s">
        <v>20227</v>
      </c>
      <c r="C275" s="1" t="s">
        <v>20250</v>
      </c>
      <c r="D275" s="1" t="s">
        <v>50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84</v>
      </c>
      <c r="J275" s="1" t="s">
        <v>122</v>
      </c>
      <c r="K275" s="1" t="s">
        <v>20251</v>
      </c>
      <c r="L275" s="1"/>
      <c r="M275" s="20">
        <f t="shared" si="4"/>
        <v>1</v>
      </c>
    </row>
    <row r="276" spans="1:13" ht="20.100000000000001" customHeight="1" x14ac:dyDescent="0.15">
      <c r="A276" s="1" t="s">
        <v>20226</v>
      </c>
      <c r="B276" s="1" t="s">
        <v>20227</v>
      </c>
      <c r="C276" s="1" t="s">
        <v>20252</v>
      </c>
      <c r="D276" s="1" t="s">
        <v>50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122</v>
      </c>
      <c r="K276" s="1" t="s">
        <v>20253</v>
      </c>
      <c r="L276" s="1"/>
      <c r="M276" s="20">
        <f t="shared" si="4"/>
        <v>1</v>
      </c>
    </row>
    <row r="277" spans="1:13" ht="20.100000000000001" customHeight="1" x14ac:dyDescent="0.15">
      <c r="A277" s="1" t="s">
        <v>20226</v>
      </c>
      <c r="B277" s="1" t="s">
        <v>20227</v>
      </c>
      <c r="C277" s="1" t="s">
        <v>20254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20255</v>
      </c>
      <c r="L277" s="1"/>
      <c r="M277" s="20">
        <f t="shared" si="4"/>
        <v>1</v>
      </c>
    </row>
    <row r="278" spans="1:13" ht="20.100000000000001" customHeight="1" x14ac:dyDescent="0.15">
      <c r="A278" s="1" t="s">
        <v>20226</v>
      </c>
      <c r="B278" s="1" t="s">
        <v>20227</v>
      </c>
      <c r="C278" s="1" t="s">
        <v>20256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84</v>
      </c>
      <c r="J278" s="1" t="s">
        <v>122</v>
      </c>
      <c r="K278" s="1" t="s">
        <v>20257</v>
      </c>
      <c r="L278" s="1"/>
      <c r="M278" s="20">
        <f t="shared" si="4"/>
        <v>1</v>
      </c>
    </row>
    <row r="279" spans="1:13" ht="20.100000000000001" customHeight="1" x14ac:dyDescent="0.15">
      <c r="A279" s="1" t="s">
        <v>20226</v>
      </c>
      <c r="B279" s="1" t="s">
        <v>20227</v>
      </c>
      <c r="C279" s="1" t="s">
        <v>20258</v>
      </c>
      <c r="D279" s="1" t="s">
        <v>50</v>
      </c>
      <c r="E279" s="1" t="s">
        <v>51</v>
      </c>
      <c r="F279" s="1" t="s">
        <v>51</v>
      </c>
      <c r="G279" s="1" t="s">
        <v>52</v>
      </c>
      <c r="H279" s="1" t="s">
        <v>121</v>
      </c>
      <c r="I279" s="1" t="s">
        <v>84</v>
      </c>
      <c r="J279" s="1" t="s">
        <v>122</v>
      </c>
      <c r="K279" s="1" t="s">
        <v>20259</v>
      </c>
      <c r="L279" s="1"/>
      <c r="M279" s="20">
        <f t="shared" si="4"/>
        <v>1</v>
      </c>
    </row>
    <row r="280" spans="1:13" ht="20.100000000000001" customHeight="1" x14ac:dyDescent="0.15">
      <c r="A280" s="1" t="s">
        <v>20226</v>
      </c>
      <c r="B280" s="1" t="s">
        <v>20227</v>
      </c>
      <c r="C280" s="1" t="s">
        <v>20260</v>
      </c>
      <c r="D280" s="1" t="s">
        <v>50</v>
      </c>
      <c r="E280" s="1" t="s">
        <v>51</v>
      </c>
      <c r="F280" s="1" t="s">
        <v>51</v>
      </c>
      <c r="G280" s="1" t="s">
        <v>52</v>
      </c>
      <c r="H280" s="1" t="s">
        <v>121</v>
      </c>
      <c r="I280" s="1" t="s">
        <v>84</v>
      </c>
      <c r="J280" s="1" t="s">
        <v>122</v>
      </c>
      <c r="K280" s="1" t="s">
        <v>20261</v>
      </c>
      <c r="L280" s="1"/>
      <c r="M280" s="20">
        <f t="shared" si="4"/>
        <v>1</v>
      </c>
    </row>
    <row r="281" spans="1:13" ht="20.100000000000001" customHeight="1" x14ac:dyDescent="0.15">
      <c r="A281" s="1" t="s">
        <v>20226</v>
      </c>
      <c r="B281" s="1" t="s">
        <v>20227</v>
      </c>
      <c r="C281" s="1" t="s">
        <v>20262</v>
      </c>
      <c r="D281" s="1" t="s">
        <v>50</v>
      </c>
      <c r="E281" s="1" t="s">
        <v>51</v>
      </c>
      <c r="F281" s="1" t="s">
        <v>51</v>
      </c>
      <c r="G281" s="1" t="s">
        <v>52</v>
      </c>
      <c r="H281" s="1" t="s">
        <v>121</v>
      </c>
      <c r="I281" s="1" t="s">
        <v>84</v>
      </c>
      <c r="J281" s="1" t="s">
        <v>122</v>
      </c>
      <c r="K281" s="1" t="s">
        <v>20263</v>
      </c>
      <c r="L281" s="1"/>
      <c r="M281" s="20">
        <f t="shared" si="4"/>
        <v>1</v>
      </c>
    </row>
    <row r="282" spans="1:13" ht="20.100000000000001" customHeight="1" x14ac:dyDescent="0.15">
      <c r="A282" s="1" t="s">
        <v>20226</v>
      </c>
      <c r="B282" s="1" t="s">
        <v>20227</v>
      </c>
      <c r="C282" s="1" t="s">
        <v>20264</v>
      </c>
      <c r="D282" s="1" t="s">
        <v>50</v>
      </c>
      <c r="E282" s="1" t="s">
        <v>51</v>
      </c>
      <c r="F282" s="1" t="s">
        <v>51</v>
      </c>
      <c r="G282" s="1" t="s">
        <v>52</v>
      </c>
      <c r="H282" s="1" t="s">
        <v>121</v>
      </c>
      <c r="I282" s="1" t="s">
        <v>84</v>
      </c>
      <c r="J282" s="1" t="s">
        <v>122</v>
      </c>
      <c r="K282" s="1" t="s">
        <v>20265</v>
      </c>
      <c r="L282" s="1"/>
      <c r="M282" s="20">
        <f t="shared" si="4"/>
        <v>1</v>
      </c>
    </row>
    <row r="283" spans="1:13" ht="20.100000000000001" customHeight="1" x14ac:dyDescent="0.15">
      <c r="A283" s="1" t="s">
        <v>20226</v>
      </c>
      <c r="B283" s="1" t="s">
        <v>20227</v>
      </c>
      <c r="C283" s="1" t="s">
        <v>20266</v>
      </c>
      <c r="D283" s="1" t="s">
        <v>78</v>
      </c>
      <c r="E283" s="1" t="s">
        <v>51</v>
      </c>
      <c r="F283" s="1" t="s">
        <v>51</v>
      </c>
      <c r="G283" s="1" t="s">
        <v>52</v>
      </c>
      <c r="H283" s="1" t="s">
        <v>121</v>
      </c>
      <c r="I283" s="1" t="s">
        <v>84</v>
      </c>
      <c r="J283" s="1" t="s">
        <v>122</v>
      </c>
      <c r="K283" s="1" t="s">
        <v>20267</v>
      </c>
      <c r="L283" s="1"/>
      <c r="M283" s="20">
        <f t="shared" si="4"/>
        <v>1</v>
      </c>
    </row>
    <row r="284" spans="1:13" ht="20.100000000000001" customHeight="1" x14ac:dyDescent="0.15">
      <c r="A284" s="1" t="s">
        <v>20226</v>
      </c>
      <c r="B284" s="1" t="s">
        <v>20227</v>
      </c>
      <c r="C284" s="1" t="s">
        <v>20268</v>
      </c>
      <c r="D284" s="1" t="s">
        <v>78</v>
      </c>
      <c r="E284" s="1" t="s">
        <v>51</v>
      </c>
      <c r="F284" s="1" t="s">
        <v>81</v>
      </c>
      <c r="G284" s="1" t="s">
        <v>82</v>
      </c>
      <c r="H284" s="1" t="s">
        <v>212</v>
      </c>
      <c r="I284" s="1" t="s">
        <v>7857</v>
      </c>
      <c r="J284" s="1" t="s">
        <v>122</v>
      </c>
      <c r="K284" s="1" t="s">
        <v>20269</v>
      </c>
      <c r="L284" s="1"/>
      <c r="M284" s="20">
        <f t="shared" si="4"/>
        <v>0</v>
      </c>
    </row>
    <row r="285" spans="1:13" ht="20.100000000000001" customHeight="1" x14ac:dyDescent="0.15">
      <c r="A285" s="1" t="s">
        <v>20226</v>
      </c>
      <c r="B285" s="1" t="s">
        <v>20227</v>
      </c>
      <c r="C285" s="1" t="s">
        <v>20270</v>
      </c>
      <c r="D285" s="1" t="s">
        <v>78</v>
      </c>
      <c r="E285" s="1" t="s">
        <v>51</v>
      </c>
      <c r="F285" s="1" t="s">
        <v>81</v>
      </c>
      <c r="G285" s="1" t="s">
        <v>82</v>
      </c>
      <c r="H285" s="1" t="s">
        <v>212</v>
      </c>
      <c r="I285" s="1" t="s">
        <v>7857</v>
      </c>
      <c r="J285" s="1" t="s">
        <v>122</v>
      </c>
      <c r="K285" s="1" t="s">
        <v>20271</v>
      </c>
      <c r="L285" s="1"/>
      <c r="M285" s="20">
        <f t="shared" si="4"/>
        <v>0</v>
      </c>
    </row>
    <row r="286" spans="1:13" ht="20.100000000000001" customHeight="1" x14ac:dyDescent="0.15">
      <c r="A286" s="1" t="s">
        <v>20226</v>
      </c>
      <c r="B286" s="1" t="s">
        <v>20227</v>
      </c>
      <c r="C286" s="1" t="s">
        <v>20272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121</v>
      </c>
      <c r="I286" s="1" t="s">
        <v>84</v>
      </c>
      <c r="J286" s="1" t="s">
        <v>122</v>
      </c>
      <c r="K286" s="1" t="s">
        <v>20273</v>
      </c>
      <c r="L286" s="1"/>
      <c r="M286" s="20">
        <f t="shared" si="4"/>
        <v>1</v>
      </c>
    </row>
    <row r="287" spans="1:13" ht="20.100000000000001" customHeight="1" x14ac:dyDescent="0.15">
      <c r="A287" s="1" t="s">
        <v>20226</v>
      </c>
      <c r="B287" s="1" t="s">
        <v>20227</v>
      </c>
      <c r="C287" s="1" t="s">
        <v>20274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20275</v>
      </c>
      <c r="L287" s="1"/>
      <c r="M287" s="20">
        <f t="shared" si="4"/>
        <v>1</v>
      </c>
    </row>
    <row r="288" spans="1:13" ht="20.100000000000001" customHeight="1" x14ac:dyDescent="0.15">
      <c r="A288" s="1" t="s">
        <v>20226</v>
      </c>
      <c r="B288" s="1" t="s">
        <v>20227</v>
      </c>
      <c r="C288" s="1" t="s">
        <v>20276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121</v>
      </c>
      <c r="I288" s="1" t="s">
        <v>84</v>
      </c>
      <c r="J288" s="1" t="s">
        <v>122</v>
      </c>
      <c r="K288" s="1" t="s">
        <v>20277</v>
      </c>
      <c r="L288" s="1"/>
      <c r="M288" s="20">
        <f t="shared" si="4"/>
        <v>1</v>
      </c>
    </row>
    <row r="289" spans="1:13" ht="20.100000000000001" customHeight="1" x14ac:dyDescent="0.15">
      <c r="A289" s="1" t="s">
        <v>20226</v>
      </c>
      <c r="B289" s="1" t="s">
        <v>20227</v>
      </c>
      <c r="C289" s="1" t="s">
        <v>20278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84</v>
      </c>
      <c r="J289" s="1" t="s">
        <v>122</v>
      </c>
      <c r="K289" s="1" t="s">
        <v>20279</v>
      </c>
      <c r="L289" s="1"/>
      <c r="M289" s="20">
        <f t="shared" si="4"/>
        <v>1</v>
      </c>
    </row>
    <row r="290" spans="1:13" ht="20.100000000000001" customHeight="1" x14ac:dyDescent="0.15">
      <c r="A290" s="1" t="s">
        <v>20226</v>
      </c>
      <c r="B290" s="1" t="s">
        <v>20227</v>
      </c>
      <c r="C290" s="1" t="s">
        <v>20280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121</v>
      </c>
      <c r="I290" s="1" t="s">
        <v>84</v>
      </c>
      <c r="J290" s="1" t="s">
        <v>122</v>
      </c>
      <c r="K290" s="1" t="s">
        <v>20281</v>
      </c>
      <c r="L290" s="1"/>
      <c r="M290" s="20">
        <f t="shared" si="4"/>
        <v>1</v>
      </c>
    </row>
    <row r="291" spans="1:13" ht="20.100000000000001" customHeight="1" x14ac:dyDescent="0.15">
      <c r="A291" s="1" t="s">
        <v>20226</v>
      </c>
      <c r="B291" s="1" t="s">
        <v>20227</v>
      </c>
      <c r="C291" s="1" t="s">
        <v>20282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84</v>
      </c>
      <c r="J291" s="1" t="s">
        <v>122</v>
      </c>
      <c r="K291" s="1" t="s">
        <v>20283</v>
      </c>
      <c r="L291" s="1"/>
      <c r="M291" s="20">
        <f t="shared" si="4"/>
        <v>1</v>
      </c>
    </row>
    <row r="292" spans="1:13" ht="20.100000000000001" customHeight="1" x14ac:dyDescent="0.15">
      <c r="A292" s="1" t="s">
        <v>20226</v>
      </c>
      <c r="B292" s="1" t="s">
        <v>20227</v>
      </c>
      <c r="C292" s="1" t="s">
        <v>20284</v>
      </c>
      <c r="D292" s="1" t="s">
        <v>78</v>
      </c>
      <c r="E292" s="1" t="s">
        <v>51</v>
      </c>
      <c r="F292" s="1" t="s">
        <v>51</v>
      </c>
      <c r="G292" s="1" t="s">
        <v>52</v>
      </c>
      <c r="H292" s="1" t="s">
        <v>121</v>
      </c>
      <c r="I292" s="1" t="s">
        <v>84</v>
      </c>
      <c r="J292" s="1" t="s">
        <v>122</v>
      </c>
      <c r="K292" s="1" t="s">
        <v>20285</v>
      </c>
      <c r="L292" s="1"/>
      <c r="M292" s="20">
        <f t="shared" si="4"/>
        <v>1</v>
      </c>
    </row>
    <row r="293" spans="1:13" ht="20.100000000000001" customHeight="1" x14ac:dyDescent="0.15">
      <c r="A293" s="1" t="s">
        <v>20226</v>
      </c>
      <c r="B293" s="1" t="s">
        <v>20227</v>
      </c>
      <c r="C293" s="1" t="s">
        <v>20286</v>
      </c>
      <c r="D293" s="1" t="s">
        <v>78</v>
      </c>
      <c r="E293" s="1" t="s">
        <v>51</v>
      </c>
      <c r="F293" s="1" t="s">
        <v>81</v>
      </c>
      <c r="G293" s="1" t="s">
        <v>82</v>
      </c>
      <c r="H293" s="1" t="s">
        <v>1151</v>
      </c>
      <c r="I293" s="1" t="s">
        <v>84</v>
      </c>
      <c r="J293" s="1" t="s">
        <v>7809</v>
      </c>
      <c r="K293" s="1" t="s">
        <v>20287</v>
      </c>
      <c r="L293" s="1"/>
      <c r="M293" s="20">
        <f t="shared" si="4"/>
        <v>0</v>
      </c>
    </row>
    <row r="294" spans="1:13" ht="20.100000000000001" customHeight="1" x14ac:dyDescent="0.15">
      <c r="A294" s="1" t="s">
        <v>20226</v>
      </c>
      <c r="B294" s="1" t="s">
        <v>20227</v>
      </c>
      <c r="C294" s="1" t="s">
        <v>20288</v>
      </c>
      <c r="D294" s="1" t="s">
        <v>78</v>
      </c>
      <c r="E294" s="1" t="s">
        <v>51</v>
      </c>
      <c r="F294" s="1" t="s">
        <v>51</v>
      </c>
      <c r="G294" s="1" t="s">
        <v>52</v>
      </c>
      <c r="H294" s="1" t="s">
        <v>121</v>
      </c>
      <c r="I294" s="1" t="s">
        <v>84</v>
      </c>
      <c r="J294" s="1" t="s">
        <v>122</v>
      </c>
      <c r="K294" s="1" t="s">
        <v>20289</v>
      </c>
      <c r="L294" s="1"/>
      <c r="M294" s="20">
        <f t="shared" si="4"/>
        <v>1</v>
      </c>
    </row>
    <row r="295" spans="1:13" ht="20.100000000000001" customHeight="1" x14ac:dyDescent="0.15">
      <c r="A295" s="1" t="s">
        <v>20226</v>
      </c>
      <c r="B295" s="1" t="s">
        <v>20227</v>
      </c>
      <c r="C295" s="1" t="s">
        <v>20290</v>
      </c>
      <c r="D295" s="1" t="s">
        <v>78</v>
      </c>
      <c r="E295" s="1" t="s">
        <v>51</v>
      </c>
      <c r="F295" s="1" t="s">
        <v>51</v>
      </c>
      <c r="G295" s="1" t="s">
        <v>52</v>
      </c>
      <c r="H295" s="1" t="s">
        <v>121</v>
      </c>
      <c r="I295" s="1" t="s">
        <v>84</v>
      </c>
      <c r="J295" s="1" t="s">
        <v>122</v>
      </c>
      <c r="K295" s="1" t="s">
        <v>20291</v>
      </c>
      <c r="L295" s="1"/>
      <c r="M295" s="20">
        <f t="shared" si="4"/>
        <v>1</v>
      </c>
    </row>
    <row r="296" spans="1:13" ht="20.100000000000001" customHeight="1" x14ac:dyDescent="0.15">
      <c r="A296" s="1" t="s">
        <v>20226</v>
      </c>
      <c r="B296" s="1" t="s">
        <v>20227</v>
      </c>
      <c r="C296" s="1" t="s">
        <v>20292</v>
      </c>
      <c r="D296" s="1" t="s">
        <v>78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20293</v>
      </c>
      <c r="L296" s="1"/>
      <c r="M296" s="20">
        <f t="shared" si="4"/>
        <v>1</v>
      </c>
    </row>
    <row r="297" spans="1:13" ht="20.100000000000001" customHeight="1" x14ac:dyDescent="0.15">
      <c r="A297" s="1" t="s">
        <v>20226</v>
      </c>
      <c r="B297" s="1" t="s">
        <v>20227</v>
      </c>
      <c r="C297" s="1" t="s">
        <v>20294</v>
      </c>
      <c r="D297" s="1" t="s">
        <v>78</v>
      </c>
      <c r="E297" s="1" t="s">
        <v>51</v>
      </c>
      <c r="F297" s="1" t="s">
        <v>51</v>
      </c>
      <c r="G297" s="1" t="s">
        <v>52</v>
      </c>
      <c r="H297" s="1" t="s">
        <v>121</v>
      </c>
      <c r="I297" s="1" t="s">
        <v>84</v>
      </c>
      <c r="J297" s="1" t="s">
        <v>122</v>
      </c>
      <c r="K297" s="1" t="s">
        <v>20295</v>
      </c>
      <c r="L297" s="1"/>
      <c r="M297" s="20">
        <f t="shared" si="4"/>
        <v>1</v>
      </c>
    </row>
    <row r="298" spans="1:13" ht="20.100000000000001" customHeight="1" x14ac:dyDescent="0.15">
      <c r="A298" s="1" t="s">
        <v>20226</v>
      </c>
      <c r="B298" s="1" t="s">
        <v>20227</v>
      </c>
      <c r="C298" s="1" t="s">
        <v>20296</v>
      </c>
      <c r="D298" s="1" t="s">
        <v>78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84</v>
      </c>
      <c r="J298" s="1" t="s">
        <v>122</v>
      </c>
      <c r="K298" s="1" t="s">
        <v>20297</v>
      </c>
      <c r="L298" s="1"/>
      <c r="M298" s="20">
        <f t="shared" si="4"/>
        <v>1</v>
      </c>
    </row>
    <row r="299" spans="1:13" ht="20.100000000000001" customHeight="1" x14ac:dyDescent="0.15">
      <c r="A299" s="1" t="s">
        <v>20226</v>
      </c>
      <c r="B299" s="1" t="s">
        <v>20227</v>
      </c>
      <c r="C299" s="1" t="s">
        <v>20298</v>
      </c>
      <c r="D299" s="1" t="s">
        <v>78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20299</v>
      </c>
      <c r="L299" s="1"/>
      <c r="M299" s="20">
        <f t="shared" si="4"/>
        <v>1</v>
      </c>
    </row>
    <row r="300" spans="1:13" ht="20.100000000000001" customHeight="1" x14ac:dyDescent="0.15">
      <c r="A300" s="1" t="s">
        <v>20226</v>
      </c>
      <c r="B300" s="1" t="s">
        <v>20227</v>
      </c>
      <c r="C300" s="1" t="s">
        <v>20300</v>
      </c>
      <c r="D300" s="1" t="s">
        <v>78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84</v>
      </c>
      <c r="J300" s="1" t="s">
        <v>122</v>
      </c>
      <c r="K300" s="1" t="s">
        <v>20301</v>
      </c>
      <c r="L300" s="1"/>
      <c r="M300" s="20">
        <f t="shared" si="4"/>
        <v>1</v>
      </c>
    </row>
    <row r="301" spans="1:13" ht="20.100000000000001" customHeight="1" x14ac:dyDescent="0.15">
      <c r="A301" s="1" t="s">
        <v>20226</v>
      </c>
      <c r="B301" s="1" t="s">
        <v>20227</v>
      </c>
      <c r="C301" s="1" t="s">
        <v>20302</v>
      </c>
      <c r="D301" s="1" t="s">
        <v>78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84</v>
      </c>
      <c r="J301" s="1" t="s">
        <v>122</v>
      </c>
      <c r="K301" s="1" t="s">
        <v>20303</v>
      </c>
      <c r="L301" s="1"/>
      <c r="M301" s="20">
        <f t="shared" si="4"/>
        <v>1</v>
      </c>
    </row>
    <row r="302" spans="1:13" ht="20.100000000000001" customHeight="1" x14ac:dyDescent="0.15">
      <c r="A302" s="1" t="s">
        <v>20226</v>
      </c>
      <c r="B302" s="1" t="s">
        <v>20227</v>
      </c>
      <c r="C302" s="1" t="s">
        <v>20304</v>
      </c>
      <c r="D302" s="1" t="s">
        <v>78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84</v>
      </c>
      <c r="J302" s="1" t="s">
        <v>122</v>
      </c>
      <c r="K302" s="1" t="s">
        <v>20305</v>
      </c>
      <c r="L302" s="1"/>
      <c r="M302" s="20">
        <f t="shared" si="4"/>
        <v>1</v>
      </c>
    </row>
    <row r="303" spans="1:13" ht="20.100000000000001" customHeight="1" x14ac:dyDescent="0.15">
      <c r="A303" s="1" t="s">
        <v>20226</v>
      </c>
      <c r="B303" s="1" t="s">
        <v>20227</v>
      </c>
      <c r="C303" s="1" t="s">
        <v>20306</v>
      </c>
      <c r="D303" s="1" t="s">
        <v>78</v>
      </c>
      <c r="E303" s="1" t="s">
        <v>51</v>
      </c>
      <c r="F303" s="1" t="s">
        <v>51</v>
      </c>
      <c r="G303" s="1" t="s">
        <v>52</v>
      </c>
      <c r="H303" s="1" t="s">
        <v>121</v>
      </c>
      <c r="I303" s="1" t="s">
        <v>84</v>
      </c>
      <c r="J303" s="1" t="s">
        <v>122</v>
      </c>
      <c r="K303" s="1" t="s">
        <v>20307</v>
      </c>
      <c r="L303" s="1"/>
      <c r="M303" s="20">
        <f t="shared" si="4"/>
        <v>1</v>
      </c>
    </row>
    <row r="304" spans="1:13" ht="20.100000000000001" customHeight="1" x14ac:dyDescent="0.15">
      <c r="A304" s="1" t="s">
        <v>20226</v>
      </c>
      <c r="B304" s="1" t="s">
        <v>20227</v>
      </c>
      <c r="C304" s="1" t="s">
        <v>20308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84</v>
      </c>
      <c r="J304" s="1" t="s">
        <v>122</v>
      </c>
      <c r="K304" s="1" t="s">
        <v>20309</v>
      </c>
      <c r="L304" s="1"/>
      <c r="M304" s="20">
        <f t="shared" si="4"/>
        <v>1</v>
      </c>
    </row>
    <row r="305" spans="1:13" ht="20.100000000000001" customHeight="1" x14ac:dyDescent="0.15">
      <c r="A305" s="1" t="s">
        <v>20226</v>
      </c>
      <c r="B305" s="1" t="s">
        <v>20227</v>
      </c>
      <c r="C305" s="1" t="s">
        <v>20310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20311</v>
      </c>
      <c r="L305" s="1"/>
      <c r="M305" s="20">
        <f t="shared" si="4"/>
        <v>1</v>
      </c>
    </row>
    <row r="306" spans="1:13" ht="20.100000000000001" customHeight="1" x14ac:dyDescent="0.15">
      <c r="A306" s="1" t="s">
        <v>20226</v>
      </c>
      <c r="B306" s="1" t="s">
        <v>20227</v>
      </c>
      <c r="C306" s="1" t="s">
        <v>20312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84</v>
      </c>
      <c r="J306" s="1" t="s">
        <v>122</v>
      </c>
      <c r="K306" s="1" t="s">
        <v>20313</v>
      </c>
      <c r="L306" s="1"/>
      <c r="M306" s="20">
        <f t="shared" si="4"/>
        <v>1</v>
      </c>
    </row>
    <row r="307" spans="1:13" ht="20.100000000000001" customHeight="1" x14ac:dyDescent="0.15">
      <c r="A307" s="1" t="s">
        <v>20226</v>
      </c>
      <c r="B307" s="1" t="s">
        <v>20227</v>
      </c>
      <c r="C307" s="1" t="s">
        <v>20314</v>
      </c>
      <c r="D307" s="1" t="s">
        <v>78</v>
      </c>
      <c r="E307" s="1" t="s">
        <v>51</v>
      </c>
      <c r="F307" s="1" t="s">
        <v>51</v>
      </c>
      <c r="G307" s="1" t="s">
        <v>52</v>
      </c>
      <c r="H307" s="1" t="s">
        <v>121</v>
      </c>
      <c r="I307" s="1" t="s">
        <v>84</v>
      </c>
      <c r="J307" s="1" t="s">
        <v>122</v>
      </c>
      <c r="K307" s="1" t="s">
        <v>20315</v>
      </c>
      <c r="L307" s="1"/>
      <c r="M307" s="20">
        <f t="shared" si="4"/>
        <v>1</v>
      </c>
    </row>
    <row r="308" spans="1:13" ht="20.100000000000001" customHeight="1" x14ac:dyDescent="0.15">
      <c r="A308" s="1" t="s">
        <v>20226</v>
      </c>
      <c r="B308" s="1" t="s">
        <v>20227</v>
      </c>
      <c r="C308" s="1" t="s">
        <v>20316</v>
      </c>
      <c r="D308" s="1" t="s">
        <v>78</v>
      </c>
      <c r="E308" s="1" t="s">
        <v>51</v>
      </c>
      <c r="F308" s="1" t="s">
        <v>51</v>
      </c>
      <c r="G308" s="1" t="s">
        <v>52</v>
      </c>
      <c r="H308" s="1" t="s">
        <v>121</v>
      </c>
      <c r="I308" s="1" t="s">
        <v>84</v>
      </c>
      <c r="J308" s="1" t="s">
        <v>122</v>
      </c>
      <c r="K308" s="1" t="s">
        <v>20317</v>
      </c>
      <c r="L308" s="1"/>
      <c r="M308" s="20">
        <f t="shared" si="4"/>
        <v>1</v>
      </c>
    </row>
    <row r="309" spans="1:13" ht="20.100000000000001" customHeight="1" x14ac:dyDescent="0.15">
      <c r="A309" s="1" t="s">
        <v>20226</v>
      </c>
      <c r="B309" s="1" t="s">
        <v>20227</v>
      </c>
      <c r="C309" s="1" t="s">
        <v>20318</v>
      </c>
      <c r="D309" s="1" t="s">
        <v>78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84</v>
      </c>
      <c r="J309" s="1" t="s">
        <v>122</v>
      </c>
      <c r="K309" s="1" t="s">
        <v>20319</v>
      </c>
      <c r="L309" s="1"/>
      <c r="M309" s="20">
        <f t="shared" si="4"/>
        <v>1</v>
      </c>
    </row>
    <row r="310" spans="1:13" ht="20.100000000000001" customHeight="1" x14ac:dyDescent="0.15">
      <c r="A310" s="1" t="s">
        <v>20226</v>
      </c>
      <c r="B310" s="1" t="s">
        <v>20227</v>
      </c>
      <c r="C310" s="1" t="s">
        <v>20320</v>
      </c>
      <c r="D310" s="1" t="s">
        <v>78</v>
      </c>
      <c r="E310" s="1" t="s">
        <v>51</v>
      </c>
      <c r="F310" s="1" t="s">
        <v>51</v>
      </c>
      <c r="G310" s="1" t="s">
        <v>52</v>
      </c>
      <c r="H310" s="1" t="s">
        <v>121</v>
      </c>
      <c r="I310" s="1" t="s">
        <v>84</v>
      </c>
      <c r="J310" s="1" t="s">
        <v>122</v>
      </c>
      <c r="K310" s="1" t="s">
        <v>20321</v>
      </c>
      <c r="L310" s="1"/>
      <c r="M310" s="20">
        <f t="shared" si="4"/>
        <v>1</v>
      </c>
    </row>
    <row r="311" spans="1:13" ht="20.100000000000001" customHeight="1" x14ac:dyDescent="0.15">
      <c r="A311" s="1" t="s">
        <v>20226</v>
      </c>
      <c r="B311" s="1" t="s">
        <v>20227</v>
      </c>
      <c r="C311" s="1" t="s">
        <v>20322</v>
      </c>
      <c r="D311" s="1" t="s">
        <v>78</v>
      </c>
      <c r="E311" s="1" t="s">
        <v>51</v>
      </c>
      <c r="F311" s="1" t="s">
        <v>51</v>
      </c>
      <c r="G311" s="1" t="s">
        <v>52</v>
      </c>
      <c r="H311" s="1" t="s">
        <v>121</v>
      </c>
      <c r="I311" s="1" t="s">
        <v>84</v>
      </c>
      <c r="J311" s="1" t="s">
        <v>122</v>
      </c>
      <c r="K311" s="1" t="s">
        <v>20323</v>
      </c>
      <c r="L311" s="1"/>
      <c r="M311" s="20">
        <f t="shared" si="4"/>
        <v>1</v>
      </c>
    </row>
    <row r="312" spans="1:13" ht="20.100000000000001" customHeight="1" x14ac:dyDescent="0.15">
      <c r="A312" s="1" t="s">
        <v>20226</v>
      </c>
      <c r="B312" s="1" t="s">
        <v>20227</v>
      </c>
      <c r="C312" s="1" t="s">
        <v>20324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84</v>
      </c>
      <c r="J312" s="1" t="s">
        <v>122</v>
      </c>
      <c r="K312" s="1" t="s">
        <v>20325</v>
      </c>
      <c r="L312" s="1"/>
      <c r="M312" s="20">
        <f t="shared" si="4"/>
        <v>1</v>
      </c>
    </row>
    <row r="313" spans="1:13" ht="20.100000000000001" customHeight="1" x14ac:dyDescent="0.15">
      <c r="A313" s="1" t="s">
        <v>20226</v>
      </c>
      <c r="B313" s="1" t="s">
        <v>20227</v>
      </c>
      <c r="C313" s="1" t="s">
        <v>20326</v>
      </c>
      <c r="D313" s="1" t="s">
        <v>78</v>
      </c>
      <c r="E313" s="1" t="s">
        <v>51</v>
      </c>
      <c r="F313" s="1" t="s">
        <v>81</v>
      </c>
      <c r="G313" s="1" t="s">
        <v>82</v>
      </c>
      <c r="H313" s="1" t="s">
        <v>129</v>
      </c>
      <c r="I313" s="1" t="s">
        <v>7857</v>
      </c>
      <c r="J313" s="1" t="s">
        <v>7858</v>
      </c>
      <c r="K313" s="1" t="s">
        <v>20327</v>
      </c>
      <c r="L313" s="1"/>
      <c r="M313" s="20">
        <f t="shared" si="4"/>
        <v>0</v>
      </c>
    </row>
    <row r="314" spans="1:13" ht="20.100000000000001" customHeight="1" x14ac:dyDescent="0.15">
      <c r="A314" s="1" t="s">
        <v>20226</v>
      </c>
      <c r="B314" s="1" t="s">
        <v>20227</v>
      </c>
      <c r="C314" s="1" t="s">
        <v>20328</v>
      </c>
      <c r="D314" s="1" t="s">
        <v>78</v>
      </c>
      <c r="E314" s="1" t="s">
        <v>51</v>
      </c>
      <c r="F314" s="1" t="s">
        <v>51</v>
      </c>
      <c r="G314" s="1" t="s">
        <v>52</v>
      </c>
      <c r="H314" s="1" t="s">
        <v>121</v>
      </c>
      <c r="I314" s="1" t="s">
        <v>84</v>
      </c>
      <c r="J314" s="1" t="s">
        <v>122</v>
      </c>
      <c r="K314" s="1" t="s">
        <v>20329</v>
      </c>
      <c r="L314" s="1"/>
      <c r="M314" s="20">
        <f t="shared" si="4"/>
        <v>1</v>
      </c>
    </row>
    <row r="315" spans="1:13" ht="20.100000000000001" customHeight="1" x14ac:dyDescent="0.15">
      <c r="A315" s="1" t="s">
        <v>20226</v>
      </c>
      <c r="B315" s="1" t="s">
        <v>20227</v>
      </c>
      <c r="C315" s="1" t="s">
        <v>20330</v>
      </c>
      <c r="D315" s="1" t="s">
        <v>78</v>
      </c>
      <c r="E315" s="1" t="s">
        <v>51</v>
      </c>
      <c r="F315" s="1" t="s">
        <v>179</v>
      </c>
      <c r="G315" s="1" t="s">
        <v>82</v>
      </c>
      <c r="H315" s="1" t="s">
        <v>129</v>
      </c>
      <c r="I315" s="1" t="s">
        <v>7857</v>
      </c>
      <c r="J315" s="1" t="s">
        <v>7858</v>
      </c>
      <c r="K315" s="1" t="s">
        <v>20331</v>
      </c>
      <c r="L315" s="1"/>
      <c r="M315" s="20">
        <f t="shared" si="4"/>
        <v>0</v>
      </c>
    </row>
    <row r="316" spans="1:13" ht="20.100000000000001" customHeight="1" x14ac:dyDescent="0.15">
      <c r="A316" s="1" t="s">
        <v>20226</v>
      </c>
      <c r="B316" s="1" t="s">
        <v>20227</v>
      </c>
      <c r="C316" s="1" t="s">
        <v>20332</v>
      </c>
      <c r="D316" s="1" t="s">
        <v>78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84</v>
      </c>
      <c r="J316" s="1" t="s">
        <v>122</v>
      </c>
      <c r="K316" s="1" t="s">
        <v>20333</v>
      </c>
      <c r="L316" s="1"/>
      <c r="M316" s="20">
        <f t="shared" si="4"/>
        <v>1</v>
      </c>
    </row>
    <row r="317" spans="1:13" ht="20.100000000000001" customHeight="1" x14ac:dyDescent="0.15">
      <c r="A317" s="1" t="s">
        <v>20226</v>
      </c>
      <c r="B317" s="1" t="s">
        <v>20227</v>
      </c>
      <c r="C317" s="1" t="s">
        <v>20334</v>
      </c>
      <c r="D317" s="1" t="s">
        <v>78</v>
      </c>
      <c r="E317" s="1" t="s">
        <v>51</v>
      </c>
      <c r="F317" s="1" t="s">
        <v>51</v>
      </c>
      <c r="G317" s="1" t="s">
        <v>52</v>
      </c>
      <c r="H317" s="1" t="s">
        <v>121</v>
      </c>
      <c r="I317" s="1" t="s">
        <v>84</v>
      </c>
      <c r="J317" s="1" t="s">
        <v>122</v>
      </c>
      <c r="K317" s="1" t="s">
        <v>20335</v>
      </c>
      <c r="L317" s="1"/>
      <c r="M317" s="20">
        <f t="shared" si="4"/>
        <v>1</v>
      </c>
    </row>
    <row r="318" spans="1:13" ht="20.100000000000001" customHeight="1" x14ac:dyDescent="0.15">
      <c r="A318" s="1" t="s">
        <v>20226</v>
      </c>
      <c r="B318" s="1" t="s">
        <v>20227</v>
      </c>
      <c r="C318" s="1" t="s">
        <v>20336</v>
      </c>
      <c r="D318" s="1" t="s">
        <v>78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84</v>
      </c>
      <c r="J318" s="1" t="s">
        <v>122</v>
      </c>
      <c r="K318" s="1" t="s">
        <v>20337</v>
      </c>
      <c r="L318" s="1"/>
      <c r="M318" s="20">
        <f t="shared" si="4"/>
        <v>1</v>
      </c>
    </row>
    <row r="319" spans="1:13" ht="20.100000000000001" customHeight="1" x14ac:dyDescent="0.15">
      <c r="A319" s="1" t="s">
        <v>20226</v>
      </c>
      <c r="B319" s="1" t="s">
        <v>20227</v>
      </c>
      <c r="C319" s="1" t="s">
        <v>20338</v>
      </c>
      <c r="D319" s="1" t="s">
        <v>78</v>
      </c>
      <c r="E319" s="1" t="s">
        <v>51</v>
      </c>
      <c r="F319" s="1" t="s">
        <v>51</v>
      </c>
      <c r="G319" s="1" t="s">
        <v>52</v>
      </c>
      <c r="H319" s="1" t="s">
        <v>121</v>
      </c>
      <c r="I319" s="1" t="s">
        <v>84</v>
      </c>
      <c r="J319" s="1" t="s">
        <v>122</v>
      </c>
      <c r="K319" s="1" t="s">
        <v>20339</v>
      </c>
      <c r="L319" s="1"/>
      <c r="M319" s="20">
        <f t="shared" si="4"/>
        <v>1</v>
      </c>
    </row>
    <row r="320" spans="1:13" ht="20.100000000000001" customHeight="1" x14ac:dyDescent="0.15">
      <c r="A320" s="1" t="s">
        <v>20226</v>
      </c>
      <c r="B320" s="1" t="s">
        <v>20227</v>
      </c>
      <c r="C320" s="1" t="s">
        <v>20340</v>
      </c>
      <c r="D320" s="1" t="s">
        <v>78</v>
      </c>
      <c r="E320" s="1" t="s">
        <v>51</v>
      </c>
      <c r="F320" s="1" t="s">
        <v>51</v>
      </c>
      <c r="G320" s="1" t="s">
        <v>52</v>
      </c>
      <c r="H320" s="1" t="s">
        <v>121</v>
      </c>
      <c r="I320" s="1" t="s">
        <v>84</v>
      </c>
      <c r="J320" s="1" t="s">
        <v>122</v>
      </c>
      <c r="K320" s="1" t="s">
        <v>20341</v>
      </c>
      <c r="L320" s="1"/>
      <c r="M320" s="20">
        <f t="shared" si="4"/>
        <v>1</v>
      </c>
    </row>
    <row r="321" spans="1:13" ht="20.100000000000001" customHeight="1" x14ac:dyDescent="0.15">
      <c r="A321" s="1" t="s">
        <v>20226</v>
      </c>
      <c r="B321" s="1" t="s">
        <v>20342</v>
      </c>
      <c r="C321" s="1" t="s">
        <v>20343</v>
      </c>
      <c r="D321" s="1" t="s">
        <v>50</v>
      </c>
      <c r="E321" s="1" t="s">
        <v>51</v>
      </c>
      <c r="F321" s="1" t="s">
        <v>51</v>
      </c>
      <c r="G321" s="1" t="s">
        <v>52</v>
      </c>
      <c r="H321" s="1" t="s">
        <v>121</v>
      </c>
      <c r="I321" s="1" t="s">
        <v>84</v>
      </c>
      <c r="J321" s="1" t="s">
        <v>122</v>
      </c>
      <c r="K321" s="1" t="s">
        <v>20344</v>
      </c>
      <c r="L321" s="1"/>
      <c r="M321" s="20">
        <f t="shared" si="4"/>
        <v>1</v>
      </c>
    </row>
    <row r="322" spans="1:13" ht="20.100000000000001" customHeight="1" x14ac:dyDescent="0.15">
      <c r="A322" s="1" t="s">
        <v>20226</v>
      </c>
      <c r="B322" s="1" t="s">
        <v>20342</v>
      </c>
      <c r="C322" s="1" t="s">
        <v>20345</v>
      </c>
      <c r="D322" s="1" t="s">
        <v>50</v>
      </c>
      <c r="E322" s="1" t="s">
        <v>51</v>
      </c>
      <c r="F322" s="1" t="s">
        <v>26832</v>
      </c>
      <c r="G322" s="1" t="s">
        <v>82</v>
      </c>
      <c r="H322" s="1" t="s">
        <v>180</v>
      </c>
      <c r="I322" s="1" t="s">
        <v>447</v>
      </c>
      <c r="J322" s="1" t="s">
        <v>730</v>
      </c>
      <c r="K322" s="1" t="s">
        <v>20346</v>
      </c>
      <c r="L322" s="1"/>
      <c r="M322" s="20">
        <f t="shared" si="4"/>
        <v>0</v>
      </c>
    </row>
    <row r="323" spans="1:13" ht="20.100000000000001" customHeight="1" x14ac:dyDescent="0.15">
      <c r="A323" s="1" t="s">
        <v>20226</v>
      </c>
      <c r="B323" s="1" t="s">
        <v>20342</v>
      </c>
      <c r="C323" s="1" t="s">
        <v>20347</v>
      </c>
      <c r="D323" s="1" t="s">
        <v>50</v>
      </c>
      <c r="E323" s="1" t="s">
        <v>51</v>
      </c>
      <c r="F323" s="1" t="s">
        <v>51</v>
      </c>
      <c r="G323" s="1" t="s">
        <v>52</v>
      </c>
      <c r="H323" s="1" t="s">
        <v>121</v>
      </c>
      <c r="I323" s="1" t="s">
        <v>84</v>
      </c>
      <c r="J323" s="1" t="s">
        <v>122</v>
      </c>
      <c r="K323" s="1" t="s">
        <v>20348</v>
      </c>
      <c r="L323" s="1"/>
      <c r="M323" s="20">
        <f t="shared" si="4"/>
        <v>1</v>
      </c>
    </row>
    <row r="324" spans="1:13" ht="20.100000000000001" customHeight="1" x14ac:dyDescent="0.15">
      <c r="A324" s="1" t="s">
        <v>20226</v>
      </c>
      <c r="B324" s="1" t="s">
        <v>20342</v>
      </c>
      <c r="C324" s="1" t="s">
        <v>20349</v>
      </c>
      <c r="D324" s="1" t="s">
        <v>50</v>
      </c>
      <c r="E324" s="1" t="s">
        <v>51</v>
      </c>
      <c r="F324" s="1" t="s">
        <v>51</v>
      </c>
      <c r="G324" s="1" t="s">
        <v>52</v>
      </c>
      <c r="H324" s="1" t="s">
        <v>121</v>
      </c>
      <c r="I324" s="1" t="s">
        <v>84</v>
      </c>
      <c r="J324" s="1" t="s">
        <v>122</v>
      </c>
      <c r="K324" s="1" t="s">
        <v>20350</v>
      </c>
      <c r="L324" s="1"/>
      <c r="M324" s="20">
        <f t="shared" si="4"/>
        <v>1</v>
      </c>
    </row>
    <row r="325" spans="1:13" ht="20.100000000000001" customHeight="1" x14ac:dyDescent="0.15">
      <c r="A325" s="1" t="s">
        <v>20226</v>
      </c>
      <c r="B325" s="1" t="s">
        <v>20342</v>
      </c>
      <c r="C325" s="1" t="s">
        <v>20351</v>
      </c>
      <c r="D325" s="1" t="s">
        <v>50</v>
      </c>
      <c r="E325" s="1" t="s">
        <v>51</v>
      </c>
      <c r="F325" s="1" t="s">
        <v>51</v>
      </c>
      <c r="G325" s="1" t="s">
        <v>52</v>
      </c>
      <c r="H325" s="1" t="s">
        <v>121</v>
      </c>
      <c r="I325" s="1" t="s">
        <v>84</v>
      </c>
      <c r="J325" s="1" t="s">
        <v>122</v>
      </c>
      <c r="K325" s="1" t="s">
        <v>20352</v>
      </c>
      <c r="L325" s="1"/>
      <c r="M325" s="20">
        <f t="shared" si="4"/>
        <v>1</v>
      </c>
    </row>
    <row r="326" spans="1:13" ht="20.100000000000001" customHeight="1" x14ac:dyDescent="0.15">
      <c r="A326" s="1" t="s">
        <v>20226</v>
      </c>
      <c r="B326" s="1" t="s">
        <v>20342</v>
      </c>
      <c r="C326" s="1" t="s">
        <v>20353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121</v>
      </c>
      <c r="I326" s="1" t="s">
        <v>84</v>
      </c>
      <c r="J326" s="1" t="s">
        <v>122</v>
      </c>
      <c r="K326" s="1" t="s">
        <v>20354</v>
      </c>
      <c r="L326" s="1"/>
      <c r="M326" s="20">
        <f t="shared" si="4"/>
        <v>1</v>
      </c>
    </row>
    <row r="327" spans="1:13" ht="20.100000000000001" customHeight="1" x14ac:dyDescent="0.15">
      <c r="A327" s="1" t="s">
        <v>20226</v>
      </c>
      <c r="B327" s="1" t="s">
        <v>20342</v>
      </c>
      <c r="C327" s="1" t="s">
        <v>20355</v>
      </c>
      <c r="D327" s="1" t="s">
        <v>78</v>
      </c>
      <c r="E327" s="1" t="s">
        <v>51</v>
      </c>
      <c r="F327" s="1" t="s">
        <v>51</v>
      </c>
      <c r="G327" s="1" t="s">
        <v>52</v>
      </c>
      <c r="H327" s="1" t="s">
        <v>121</v>
      </c>
      <c r="I327" s="1" t="s">
        <v>84</v>
      </c>
      <c r="J327" s="1" t="s">
        <v>122</v>
      </c>
      <c r="K327" s="1" t="s">
        <v>20356</v>
      </c>
      <c r="L327" s="1"/>
      <c r="M327" s="20">
        <f t="shared" si="4"/>
        <v>1</v>
      </c>
    </row>
    <row r="328" spans="1:13" ht="20.100000000000001" customHeight="1" x14ac:dyDescent="0.15">
      <c r="A328" s="1" t="s">
        <v>20226</v>
      </c>
      <c r="B328" s="1" t="s">
        <v>20342</v>
      </c>
      <c r="C328" s="1" t="s">
        <v>20357</v>
      </c>
      <c r="D328" s="1" t="s">
        <v>78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84</v>
      </c>
      <c r="J328" s="1" t="s">
        <v>122</v>
      </c>
      <c r="K328" s="1" t="s">
        <v>20358</v>
      </c>
      <c r="L328" s="1"/>
      <c r="M328" s="20">
        <f t="shared" ref="M328:M391" si="5">IF(F328="○",1,0)</f>
        <v>1</v>
      </c>
    </row>
    <row r="329" spans="1:13" ht="20.100000000000001" customHeight="1" x14ac:dyDescent="0.15">
      <c r="A329" s="1" t="s">
        <v>20226</v>
      </c>
      <c r="B329" s="1" t="s">
        <v>20342</v>
      </c>
      <c r="C329" s="1" t="s">
        <v>20359</v>
      </c>
      <c r="D329" s="1" t="s">
        <v>849</v>
      </c>
      <c r="E329" s="1" t="s">
        <v>51</v>
      </c>
      <c r="F329" s="1" t="s">
        <v>26832</v>
      </c>
      <c r="G329" s="1" t="s">
        <v>82</v>
      </c>
      <c r="H329" s="1" t="s">
        <v>83</v>
      </c>
      <c r="I329" s="1" t="s">
        <v>84</v>
      </c>
      <c r="J329" s="1" t="s">
        <v>6142</v>
      </c>
      <c r="K329" s="1" t="s">
        <v>20360</v>
      </c>
      <c r="L329" s="1"/>
      <c r="M329" s="20">
        <f t="shared" si="5"/>
        <v>0</v>
      </c>
    </row>
    <row r="330" spans="1:13" ht="20.100000000000001" customHeight="1" x14ac:dyDescent="0.15">
      <c r="A330" s="1" t="s">
        <v>20226</v>
      </c>
      <c r="B330" s="1" t="s">
        <v>20361</v>
      </c>
      <c r="C330" s="1" t="s">
        <v>20362</v>
      </c>
      <c r="D330" s="1" t="s">
        <v>50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84</v>
      </c>
      <c r="J330" s="1" t="s">
        <v>122</v>
      </c>
      <c r="K330" s="1" t="s">
        <v>20363</v>
      </c>
      <c r="L330" s="1"/>
      <c r="M330" s="20">
        <f t="shared" si="5"/>
        <v>1</v>
      </c>
    </row>
    <row r="331" spans="1:13" ht="20.100000000000001" customHeight="1" x14ac:dyDescent="0.15">
      <c r="A331" s="1" t="s">
        <v>20226</v>
      </c>
      <c r="B331" s="1" t="s">
        <v>20361</v>
      </c>
      <c r="C331" s="1" t="s">
        <v>20364</v>
      </c>
      <c r="D331" s="1" t="s">
        <v>78</v>
      </c>
      <c r="E331" s="1" t="s">
        <v>51</v>
      </c>
      <c r="F331" s="1" t="s">
        <v>51</v>
      </c>
      <c r="G331" s="1" t="s">
        <v>52</v>
      </c>
      <c r="H331" s="1" t="s">
        <v>121</v>
      </c>
      <c r="I331" s="1" t="s">
        <v>84</v>
      </c>
      <c r="J331" s="1" t="s">
        <v>122</v>
      </c>
      <c r="K331" s="1" t="s">
        <v>20365</v>
      </c>
      <c r="L331" s="1"/>
      <c r="M331" s="20">
        <f t="shared" si="5"/>
        <v>1</v>
      </c>
    </row>
    <row r="332" spans="1:13" ht="20.100000000000001" customHeight="1" x14ac:dyDescent="0.15">
      <c r="A332" s="1" t="s">
        <v>20226</v>
      </c>
      <c r="B332" s="1" t="s">
        <v>20361</v>
      </c>
      <c r="C332" s="1" t="s">
        <v>20366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121</v>
      </c>
      <c r="I332" s="1" t="s">
        <v>84</v>
      </c>
      <c r="J332" s="1" t="s">
        <v>122</v>
      </c>
      <c r="K332" s="1" t="s">
        <v>20367</v>
      </c>
      <c r="L332" s="1"/>
      <c r="M332" s="20">
        <f t="shared" si="5"/>
        <v>1</v>
      </c>
    </row>
    <row r="333" spans="1:13" ht="20.100000000000001" customHeight="1" x14ac:dyDescent="0.15">
      <c r="A333" s="1" t="s">
        <v>20226</v>
      </c>
      <c r="B333" s="1" t="s">
        <v>20368</v>
      </c>
      <c r="C333" s="1" t="s">
        <v>20369</v>
      </c>
      <c r="D333" s="1" t="s">
        <v>50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84</v>
      </c>
      <c r="J333" s="1" t="s">
        <v>122</v>
      </c>
      <c r="K333" s="1" t="s">
        <v>20370</v>
      </c>
      <c r="L333" s="1"/>
      <c r="M333" s="20">
        <f t="shared" si="5"/>
        <v>1</v>
      </c>
    </row>
    <row r="334" spans="1:13" ht="20.100000000000001" customHeight="1" x14ac:dyDescent="0.15">
      <c r="A334" s="1" t="s">
        <v>20226</v>
      </c>
      <c r="B334" s="1" t="s">
        <v>20368</v>
      </c>
      <c r="C334" s="1" t="s">
        <v>20371</v>
      </c>
      <c r="D334" s="1" t="s">
        <v>50</v>
      </c>
      <c r="E334" s="1" t="s">
        <v>51</v>
      </c>
      <c r="F334" s="1" t="s">
        <v>26832</v>
      </c>
      <c r="G334" s="1" t="s">
        <v>82</v>
      </c>
      <c r="H334" s="1" t="s">
        <v>4727</v>
      </c>
      <c r="I334" s="1" t="s">
        <v>447</v>
      </c>
      <c r="J334" s="1" t="s">
        <v>448</v>
      </c>
      <c r="K334" s="1" t="s">
        <v>20372</v>
      </c>
      <c r="L334" s="1"/>
      <c r="M334" s="20">
        <f t="shared" si="5"/>
        <v>0</v>
      </c>
    </row>
    <row r="335" spans="1:13" ht="20.100000000000001" customHeight="1" x14ac:dyDescent="0.15">
      <c r="A335" s="1" t="s">
        <v>20226</v>
      </c>
      <c r="B335" s="1" t="s">
        <v>20368</v>
      </c>
      <c r="C335" s="1" t="s">
        <v>20373</v>
      </c>
      <c r="D335" s="1" t="s">
        <v>78</v>
      </c>
      <c r="E335" s="1" t="s">
        <v>51</v>
      </c>
      <c r="F335" s="1" t="s">
        <v>51</v>
      </c>
      <c r="G335" s="1" t="s">
        <v>52</v>
      </c>
      <c r="H335" s="1" t="s">
        <v>121</v>
      </c>
      <c r="I335" s="1" t="s">
        <v>84</v>
      </c>
      <c r="J335" s="1" t="s">
        <v>122</v>
      </c>
      <c r="K335" s="1" t="s">
        <v>20374</v>
      </c>
      <c r="L335" s="1"/>
      <c r="M335" s="20">
        <f t="shared" si="5"/>
        <v>1</v>
      </c>
    </row>
    <row r="336" spans="1:13" ht="20.100000000000001" customHeight="1" x14ac:dyDescent="0.15">
      <c r="A336" s="1" t="s">
        <v>20226</v>
      </c>
      <c r="B336" s="1" t="s">
        <v>20368</v>
      </c>
      <c r="C336" s="1" t="s">
        <v>20375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84</v>
      </c>
      <c r="J336" s="1" t="s">
        <v>122</v>
      </c>
      <c r="K336" s="1" t="s">
        <v>20376</v>
      </c>
      <c r="L336" s="1"/>
      <c r="M336" s="20">
        <f t="shared" si="5"/>
        <v>1</v>
      </c>
    </row>
    <row r="337" spans="1:13" ht="20.100000000000001" customHeight="1" x14ac:dyDescent="0.15">
      <c r="A337" s="1" t="s">
        <v>20226</v>
      </c>
      <c r="B337" s="1" t="s">
        <v>20368</v>
      </c>
      <c r="C337" s="1" t="s">
        <v>20377</v>
      </c>
      <c r="D337" s="1" t="s">
        <v>78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84</v>
      </c>
      <c r="J337" s="1" t="s">
        <v>122</v>
      </c>
      <c r="K337" s="1" t="s">
        <v>20378</v>
      </c>
      <c r="L337" s="1"/>
      <c r="M337" s="20">
        <f t="shared" si="5"/>
        <v>1</v>
      </c>
    </row>
    <row r="338" spans="1:13" ht="20.100000000000001" customHeight="1" x14ac:dyDescent="0.15">
      <c r="A338" s="1" t="s">
        <v>20226</v>
      </c>
      <c r="B338" s="1" t="s">
        <v>20368</v>
      </c>
      <c r="C338" s="1" t="s">
        <v>20379</v>
      </c>
      <c r="D338" s="1" t="s">
        <v>78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84</v>
      </c>
      <c r="J338" s="1" t="s">
        <v>122</v>
      </c>
      <c r="K338" s="1" t="s">
        <v>20380</v>
      </c>
      <c r="L338" s="1"/>
      <c r="M338" s="20">
        <f t="shared" si="5"/>
        <v>1</v>
      </c>
    </row>
    <row r="339" spans="1:13" ht="20.100000000000001" customHeight="1" x14ac:dyDescent="0.15">
      <c r="A339" s="1" t="s">
        <v>20226</v>
      </c>
      <c r="B339" s="1" t="s">
        <v>20368</v>
      </c>
      <c r="C339" s="1" t="s">
        <v>20381</v>
      </c>
      <c r="D339" s="1" t="s">
        <v>78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84</v>
      </c>
      <c r="J339" s="1" t="s">
        <v>122</v>
      </c>
      <c r="K339" s="1" t="s">
        <v>20382</v>
      </c>
      <c r="L339" s="1"/>
      <c r="M339" s="20">
        <f t="shared" si="5"/>
        <v>1</v>
      </c>
    </row>
    <row r="340" spans="1:13" ht="20.100000000000001" customHeight="1" x14ac:dyDescent="0.15">
      <c r="A340" s="1" t="s">
        <v>20226</v>
      </c>
      <c r="B340" s="1" t="s">
        <v>20368</v>
      </c>
      <c r="C340" s="1" t="s">
        <v>20383</v>
      </c>
      <c r="D340" s="1" t="s">
        <v>78</v>
      </c>
      <c r="E340" s="1" t="s">
        <v>51</v>
      </c>
      <c r="F340" s="1" t="s">
        <v>179</v>
      </c>
      <c r="G340" s="1" t="s">
        <v>82</v>
      </c>
      <c r="H340" s="1" t="s">
        <v>180</v>
      </c>
      <c r="I340" s="1" t="s">
        <v>447</v>
      </c>
      <c r="J340" s="1" t="s">
        <v>730</v>
      </c>
      <c r="K340" s="1" t="s">
        <v>20384</v>
      </c>
      <c r="L340" s="1"/>
      <c r="M340" s="20">
        <f t="shared" si="5"/>
        <v>0</v>
      </c>
    </row>
    <row r="341" spans="1:13" ht="20.100000000000001" customHeight="1" x14ac:dyDescent="0.15">
      <c r="A341" s="1" t="s">
        <v>20226</v>
      </c>
      <c r="B341" s="1" t="s">
        <v>20368</v>
      </c>
      <c r="C341" s="1" t="s">
        <v>20385</v>
      </c>
      <c r="D341" s="1" t="s">
        <v>78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84</v>
      </c>
      <c r="J341" s="1" t="s">
        <v>122</v>
      </c>
      <c r="K341" s="1" t="s">
        <v>20386</v>
      </c>
      <c r="L341" s="1"/>
      <c r="M341" s="20">
        <f t="shared" si="5"/>
        <v>1</v>
      </c>
    </row>
    <row r="342" spans="1:13" ht="20.100000000000001" customHeight="1" x14ac:dyDescent="0.15">
      <c r="A342" s="1" t="s">
        <v>20226</v>
      </c>
      <c r="B342" s="1" t="s">
        <v>20387</v>
      </c>
      <c r="C342" s="1" t="s">
        <v>20388</v>
      </c>
      <c r="D342" s="1" t="s">
        <v>50</v>
      </c>
      <c r="E342" s="1" t="s">
        <v>51</v>
      </c>
      <c r="F342" s="1" t="s">
        <v>26832</v>
      </c>
      <c r="G342" s="1" t="s">
        <v>82</v>
      </c>
      <c r="H342" s="1" t="s">
        <v>4727</v>
      </c>
      <c r="I342" s="1" t="s">
        <v>447</v>
      </c>
      <c r="J342" s="1" t="s">
        <v>448</v>
      </c>
      <c r="K342" s="1" t="s">
        <v>20389</v>
      </c>
      <c r="L342" s="1"/>
      <c r="M342" s="20">
        <f t="shared" si="5"/>
        <v>0</v>
      </c>
    </row>
    <row r="343" spans="1:13" ht="20.100000000000001" customHeight="1" x14ac:dyDescent="0.15">
      <c r="A343" s="1" t="s">
        <v>20226</v>
      </c>
      <c r="B343" s="1" t="s">
        <v>20387</v>
      </c>
      <c r="C343" s="1" t="s">
        <v>20390</v>
      </c>
      <c r="D343" s="1" t="s">
        <v>50</v>
      </c>
      <c r="E343" s="1" t="s">
        <v>51</v>
      </c>
      <c r="F343" s="1" t="s">
        <v>26832</v>
      </c>
      <c r="G343" s="1" t="s">
        <v>82</v>
      </c>
      <c r="H343" s="1" t="s">
        <v>4727</v>
      </c>
      <c r="I343" s="1" t="s">
        <v>447</v>
      </c>
      <c r="J343" s="1" t="s">
        <v>448</v>
      </c>
      <c r="K343" s="1" t="s">
        <v>20391</v>
      </c>
      <c r="L343" s="1"/>
      <c r="M343" s="20">
        <f t="shared" si="5"/>
        <v>0</v>
      </c>
    </row>
    <row r="344" spans="1:13" ht="20.100000000000001" customHeight="1" x14ac:dyDescent="0.15">
      <c r="A344" s="1" t="s">
        <v>20226</v>
      </c>
      <c r="B344" s="1" t="s">
        <v>20387</v>
      </c>
      <c r="C344" s="1" t="s">
        <v>20392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84</v>
      </c>
      <c r="J344" s="1" t="s">
        <v>122</v>
      </c>
      <c r="K344" s="1" t="s">
        <v>20393</v>
      </c>
      <c r="L344" s="1"/>
      <c r="M344" s="20">
        <f t="shared" si="5"/>
        <v>1</v>
      </c>
    </row>
    <row r="345" spans="1:13" ht="20.100000000000001" customHeight="1" x14ac:dyDescent="0.15">
      <c r="A345" s="1" t="s">
        <v>20226</v>
      </c>
      <c r="B345" s="1" t="s">
        <v>20387</v>
      </c>
      <c r="C345" s="1" t="s">
        <v>20394</v>
      </c>
      <c r="D345" s="1" t="s">
        <v>50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84</v>
      </c>
      <c r="J345" s="1" t="s">
        <v>122</v>
      </c>
      <c r="K345" s="1" t="s">
        <v>20395</v>
      </c>
      <c r="L345" s="1"/>
      <c r="M345" s="20">
        <f t="shared" si="5"/>
        <v>1</v>
      </c>
    </row>
    <row r="346" spans="1:13" ht="20.100000000000001" customHeight="1" x14ac:dyDescent="0.15">
      <c r="A346" s="1" t="s">
        <v>20226</v>
      </c>
      <c r="B346" s="1" t="s">
        <v>20387</v>
      </c>
      <c r="C346" s="1" t="s">
        <v>20396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84</v>
      </c>
      <c r="J346" s="1" t="s">
        <v>122</v>
      </c>
      <c r="K346" s="1" t="s">
        <v>20397</v>
      </c>
      <c r="L346" s="1"/>
      <c r="M346" s="20">
        <f t="shared" si="5"/>
        <v>1</v>
      </c>
    </row>
    <row r="347" spans="1:13" ht="20.100000000000001" customHeight="1" x14ac:dyDescent="0.15">
      <c r="A347" s="1" t="s">
        <v>20226</v>
      </c>
      <c r="B347" s="1" t="s">
        <v>20387</v>
      </c>
      <c r="C347" s="1" t="s">
        <v>20398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84</v>
      </c>
      <c r="J347" s="1" t="s">
        <v>122</v>
      </c>
      <c r="K347" s="1" t="s">
        <v>20399</v>
      </c>
      <c r="L347" s="1"/>
      <c r="M347" s="20">
        <f t="shared" si="5"/>
        <v>1</v>
      </c>
    </row>
    <row r="348" spans="1:13" ht="20.100000000000001" customHeight="1" x14ac:dyDescent="0.15">
      <c r="A348" s="1" t="s">
        <v>20226</v>
      </c>
      <c r="B348" s="1" t="s">
        <v>20387</v>
      </c>
      <c r="C348" s="1" t="s">
        <v>20400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121</v>
      </c>
      <c r="I348" s="1" t="s">
        <v>84</v>
      </c>
      <c r="J348" s="1" t="s">
        <v>122</v>
      </c>
      <c r="K348" s="1" t="s">
        <v>20401</v>
      </c>
      <c r="L348" s="1"/>
      <c r="M348" s="20">
        <f t="shared" si="5"/>
        <v>1</v>
      </c>
    </row>
    <row r="349" spans="1:13" ht="20.100000000000001" customHeight="1" x14ac:dyDescent="0.15">
      <c r="A349" s="1" t="s">
        <v>20226</v>
      </c>
      <c r="B349" s="1" t="s">
        <v>20387</v>
      </c>
      <c r="C349" s="1" t="s">
        <v>20402</v>
      </c>
      <c r="D349" s="1" t="s">
        <v>78</v>
      </c>
      <c r="E349" s="1" t="s">
        <v>51</v>
      </c>
      <c r="F349" s="1" t="s">
        <v>51</v>
      </c>
      <c r="G349" s="1" t="s">
        <v>52</v>
      </c>
      <c r="H349" s="1" t="s">
        <v>121</v>
      </c>
      <c r="I349" s="1" t="s">
        <v>84</v>
      </c>
      <c r="J349" s="1" t="s">
        <v>122</v>
      </c>
      <c r="K349" s="1" t="s">
        <v>20403</v>
      </c>
      <c r="L349" s="1"/>
      <c r="M349" s="20">
        <f t="shared" si="5"/>
        <v>1</v>
      </c>
    </row>
    <row r="350" spans="1:13" ht="20.100000000000001" customHeight="1" x14ac:dyDescent="0.15">
      <c r="A350" s="1" t="s">
        <v>20226</v>
      </c>
      <c r="B350" s="1" t="s">
        <v>20387</v>
      </c>
      <c r="C350" s="1" t="s">
        <v>20404</v>
      </c>
      <c r="D350" s="1" t="s">
        <v>78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84</v>
      </c>
      <c r="J350" s="1" t="s">
        <v>122</v>
      </c>
      <c r="K350" s="1" t="s">
        <v>20405</v>
      </c>
      <c r="L350" s="1"/>
      <c r="M350" s="20">
        <f t="shared" si="5"/>
        <v>1</v>
      </c>
    </row>
    <row r="351" spans="1:13" ht="20.100000000000001" customHeight="1" x14ac:dyDescent="0.15">
      <c r="A351" s="1" t="s">
        <v>20226</v>
      </c>
      <c r="B351" s="1" t="s">
        <v>20387</v>
      </c>
      <c r="C351" s="1" t="s">
        <v>20406</v>
      </c>
      <c r="D351" s="1" t="s">
        <v>78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84</v>
      </c>
      <c r="J351" s="1" t="s">
        <v>122</v>
      </c>
      <c r="K351" s="1" t="s">
        <v>20407</v>
      </c>
      <c r="L351" s="1"/>
      <c r="M351" s="20">
        <f t="shared" si="5"/>
        <v>1</v>
      </c>
    </row>
    <row r="352" spans="1:13" ht="20.100000000000001" customHeight="1" x14ac:dyDescent="0.15">
      <c r="A352" s="1" t="s">
        <v>20226</v>
      </c>
      <c r="B352" s="1" t="s">
        <v>20387</v>
      </c>
      <c r="C352" s="1" t="s">
        <v>20408</v>
      </c>
      <c r="D352" s="1" t="s">
        <v>78</v>
      </c>
      <c r="E352" s="1" t="s">
        <v>51</v>
      </c>
      <c r="F352" s="1" t="s">
        <v>51</v>
      </c>
      <c r="G352" s="1" t="s">
        <v>52</v>
      </c>
      <c r="H352" s="1" t="s">
        <v>121</v>
      </c>
      <c r="I352" s="1" t="s">
        <v>84</v>
      </c>
      <c r="J352" s="1" t="s">
        <v>122</v>
      </c>
      <c r="K352" s="1" t="s">
        <v>20409</v>
      </c>
      <c r="L352" s="1"/>
      <c r="M352" s="20">
        <f t="shared" si="5"/>
        <v>1</v>
      </c>
    </row>
    <row r="353" spans="1:13" ht="20.100000000000001" customHeight="1" x14ac:dyDescent="0.15">
      <c r="A353" s="1" t="s">
        <v>20226</v>
      </c>
      <c r="B353" s="1" t="s">
        <v>20387</v>
      </c>
      <c r="C353" s="1" t="s">
        <v>20410</v>
      </c>
      <c r="D353" s="1" t="s">
        <v>78</v>
      </c>
      <c r="E353" s="1" t="s">
        <v>51</v>
      </c>
      <c r="F353" s="1" t="s">
        <v>51</v>
      </c>
      <c r="G353" s="1" t="s">
        <v>52</v>
      </c>
      <c r="H353" s="1" t="s">
        <v>121</v>
      </c>
      <c r="I353" s="1" t="s">
        <v>84</v>
      </c>
      <c r="J353" s="1" t="s">
        <v>122</v>
      </c>
      <c r="K353" s="1" t="s">
        <v>20411</v>
      </c>
      <c r="L353" s="1"/>
      <c r="M353" s="20">
        <f t="shared" si="5"/>
        <v>1</v>
      </c>
    </row>
    <row r="354" spans="1:13" ht="20.100000000000001" customHeight="1" x14ac:dyDescent="0.15">
      <c r="A354" s="1" t="s">
        <v>20226</v>
      </c>
      <c r="B354" s="1" t="s">
        <v>20387</v>
      </c>
      <c r="C354" s="1" t="s">
        <v>20412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84</v>
      </c>
      <c r="J354" s="1" t="s">
        <v>122</v>
      </c>
      <c r="K354" s="1" t="s">
        <v>20413</v>
      </c>
      <c r="L354" s="1"/>
      <c r="M354" s="20">
        <f t="shared" si="5"/>
        <v>1</v>
      </c>
    </row>
    <row r="355" spans="1:13" ht="20.100000000000001" customHeight="1" x14ac:dyDescent="0.15">
      <c r="A355" s="1" t="s">
        <v>20226</v>
      </c>
      <c r="B355" s="1" t="s">
        <v>20387</v>
      </c>
      <c r="C355" s="1" t="s">
        <v>20414</v>
      </c>
      <c r="D355" s="1" t="s">
        <v>78</v>
      </c>
      <c r="E355" s="1" t="s">
        <v>51</v>
      </c>
      <c r="F355" s="1" t="s">
        <v>51</v>
      </c>
      <c r="G355" s="1" t="s">
        <v>52</v>
      </c>
      <c r="H355" s="1" t="s">
        <v>121</v>
      </c>
      <c r="I355" s="1" t="s">
        <v>84</v>
      </c>
      <c r="J355" s="1" t="s">
        <v>122</v>
      </c>
      <c r="K355" s="1" t="s">
        <v>20415</v>
      </c>
      <c r="L355" s="1"/>
      <c r="M355" s="20">
        <f t="shared" si="5"/>
        <v>1</v>
      </c>
    </row>
    <row r="356" spans="1:13" ht="20.100000000000001" customHeight="1" x14ac:dyDescent="0.15">
      <c r="A356" s="1" t="s">
        <v>20226</v>
      </c>
      <c r="B356" s="1" t="s">
        <v>20416</v>
      </c>
      <c r="C356" s="1" t="s">
        <v>20417</v>
      </c>
      <c r="D356" s="1" t="s">
        <v>50</v>
      </c>
      <c r="E356" s="1" t="s">
        <v>51</v>
      </c>
      <c r="F356" s="1" t="s">
        <v>51</v>
      </c>
      <c r="G356" s="1" t="s">
        <v>52</v>
      </c>
      <c r="H356" s="1" t="s">
        <v>121</v>
      </c>
      <c r="I356" s="1" t="s">
        <v>84</v>
      </c>
      <c r="J356" s="1" t="s">
        <v>122</v>
      </c>
      <c r="K356" s="1" t="s">
        <v>20418</v>
      </c>
      <c r="L356" s="1"/>
      <c r="M356" s="20">
        <f t="shared" si="5"/>
        <v>1</v>
      </c>
    </row>
    <row r="357" spans="1:13" ht="20.100000000000001" customHeight="1" x14ac:dyDescent="0.15">
      <c r="A357" s="1" t="s">
        <v>20226</v>
      </c>
      <c r="B357" s="1" t="s">
        <v>20419</v>
      </c>
      <c r="C357" s="1" t="s">
        <v>20420</v>
      </c>
      <c r="D357" s="1" t="s">
        <v>50</v>
      </c>
      <c r="E357" s="1" t="s">
        <v>51</v>
      </c>
      <c r="F357" s="1" t="s">
        <v>26832</v>
      </c>
      <c r="G357" s="1" t="s">
        <v>82</v>
      </c>
      <c r="H357" s="1" t="s">
        <v>1151</v>
      </c>
      <c r="I357" s="1" t="s">
        <v>84</v>
      </c>
      <c r="J357" s="1" t="s">
        <v>7809</v>
      </c>
      <c r="K357" s="1" t="s">
        <v>20421</v>
      </c>
      <c r="L357" s="1"/>
      <c r="M357" s="20">
        <f t="shared" si="5"/>
        <v>0</v>
      </c>
    </row>
    <row r="358" spans="1:13" ht="20.100000000000001" customHeight="1" x14ac:dyDescent="0.15">
      <c r="A358" s="1" t="s">
        <v>20226</v>
      </c>
      <c r="B358" s="1" t="s">
        <v>20419</v>
      </c>
      <c r="C358" s="1" t="s">
        <v>20422</v>
      </c>
      <c r="D358" s="1" t="s">
        <v>50</v>
      </c>
      <c r="E358" s="1" t="s">
        <v>51</v>
      </c>
      <c r="F358" s="1" t="s">
        <v>51</v>
      </c>
      <c r="G358" s="1" t="s">
        <v>52</v>
      </c>
      <c r="H358" s="1" t="s">
        <v>121</v>
      </c>
      <c r="I358" s="1" t="s">
        <v>84</v>
      </c>
      <c r="J358" s="1" t="s">
        <v>122</v>
      </c>
      <c r="K358" s="1" t="s">
        <v>20423</v>
      </c>
      <c r="L358" s="1"/>
      <c r="M358" s="20">
        <f t="shared" si="5"/>
        <v>1</v>
      </c>
    </row>
    <row r="359" spans="1:13" ht="20.100000000000001" customHeight="1" x14ac:dyDescent="0.15">
      <c r="A359" s="1" t="s">
        <v>20226</v>
      </c>
      <c r="B359" s="1" t="s">
        <v>20424</v>
      </c>
      <c r="C359" s="1" t="s">
        <v>20425</v>
      </c>
      <c r="D359" s="1" t="s">
        <v>50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84</v>
      </c>
      <c r="J359" s="1" t="s">
        <v>122</v>
      </c>
      <c r="K359" s="1" t="s">
        <v>20426</v>
      </c>
      <c r="L359" s="1"/>
      <c r="M359" s="20">
        <f t="shared" si="5"/>
        <v>1</v>
      </c>
    </row>
    <row r="360" spans="1:13" ht="20.100000000000001" customHeight="1" x14ac:dyDescent="0.15">
      <c r="A360" s="1" t="s">
        <v>20226</v>
      </c>
      <c r="B360" s="1" t="s">
        <v>20424</v>
      </c>
      <c r="C360" s="1" t="s">
        <v>20427</v>
      </c>
      <c r="D360" s="1" t="s">
        <v>50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84</v>
      </c>
      <c r="J360" s="1" t="s">
        <v>122</v>
      </c>
      <c r="K360" s="1" t="s">
        <v>20428</v>
      </c>
      <c r="L360" s="1"/>
      <c r="M360" s="20">
        <f t="shared" si="5"/>
        <v>1</v>
      </c>
    </row>
    <row r="361" spans="1:13" ht="20.100000000000001" customHeight="1" x14ac:dyDescent="0.15">
      <c r="A361" s="1" t="s">
        <v>20226</v>
      </c>
      <c r="B361" s="1" t="s">
        <v>20424</v>
      </c>
      <c r="C361" s="1" t="s">
        <v>20429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121</v>
      </c>
      <c r="I361" s="1" t="s">
        <v>84</v>
      </c>
      <c r="J361" s="1" t="s">
        <v>122</v>
      </c>
      <c r="K361" s="1" t="s">
        <v>20430</v>
      </c>
      <c r="L361" s="1"/>
      <c r="M361" s="20">
        <f t="shared" si="5"/>
        <v>1</v>
      </c>
    </row>
    <row r="362" spans="1:13" ht="20.100000000000001" customHeight="1" x14ac:dyDescent="0.15">
      <c r="A362" s="1" t="s">
        <v>20226</v>
      </c>
      <c r="B362" s="1" t="s">
        <v>20424</v>
      </c>
      <c r="C362" s="1" t="s">
        <v>20431</v>
      </c>
      <c r="D362" s="1" t="s">
        <v>50</v>
      </c>
      <c r="E362" s="1" t="s">
        <v>51</v>
      </c>
      <c r="F362" s="1" t="s">
        <v>51</v>
      </c>
      <c r="G362" s="1" t="s">
        <v>52</v>
      </c>
      <c r="H362" s="1" t="s">
        <v>121</v>
      </c>
      <c r="I362" s="1" t="s">
        <v>84</v>
      </c>
      <c r="J362" s="1" t="s">
        <v>122</v>
      </c>
      <c r="K362" s="1" t="s">
        <v>20432</v>
      </c>
      <c r="L362" s="1"/>
      <c r="M362" s="20">
        <f t="shared" si="5"/>
        <v>1</v>
      </c>
    </row>
    <row r="363" spans="1:13" ht="20.100000000000001" customHeight="1" x14ac:dyDescent="0.15">
      <c r="A363" s="1" t="s">
        <v>20226</v>
      </c>
      <c r="B363" s="1" t="s">
        <v>20424</v>
      </c>
      <c r="C363" s="1" t="s">
        <v>20433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121</v>
      </c>
      <c r="I363" s="1" t="s">
        <v>84</v>
      </c>
      <c r="J363" s="1" t="s">
        <v>122</v>
      </c>
      <c r="K363" s="1" t="s">
        <v>20434</v>
      </c>
      <c r="L363" s="1"/>
      <c r="M363" s="20">
        <f t="shared" si="5"/>
        <v>1</v>
      </c>
    </row>
    <row r="364" spans="1:13" ht="20.100000000000001" customHeight="1" x14ac:dyDescent="0.15">
      <c r="A364" s="1" t="s">
        <v>20226</v>
      </c>
      <c r="B364" s="1" t="s">
        <v>20424</v>
      </c>
      <c r="C364" s="1" t="s">
        <v>20435</v>
      </c>
      <c r="D364" s="1" t="s">
        <v>78</v>
      </c>
      <c r="E364" s="1" t="s">
        <v>51</v>
      </c>
      <c r="F364" s="1" t="s">
        <v>51</v>
      </c>
      <c r="G364" s="1" t="s">
        <v>52</v>
      </c>
      <c r="H364" s="1" t="s">
        <v>121</v>
      </c>
      <c r="I364" s="1" t="s">
        <v>84</v>
      </c>
      <c r="J364" s="1" t="s">
        <v>122</v>
      </c>
      <c r="K364" s="1" t="s">
        <v>20436</v>
      </c>
      <c r="L364" s="1"/>
      <c r="M364" s="20">
        <f t="shared" si="5"/>
        <v>1</v>
      </c>
    </row>
    <row r="365" spans="1:13" ht="20.100000000000001" customHeight="1" x14ac:dyDescent="0.15">
      <c r="A365" s="1" t="s">
        <v>20226</v>
      </c>
      <c r="B365" s="1" t="s">
        <v>20424</v>
      </c>
      <c r="C365" s="1" t="s">
        <v>20437</v>
      </c>
      <c r="D365" s="1" t="s">
        <v>78</v>
      </c>
      <c r="E365" s="1" t="s">
        <v>51</v>
      </c>
      <c r="F365" s="1" t="s">
        <v>179</v>
      </c>
      <c r="G365" s="1" t="s">
        <v>82</v>
      </c>
      <c r="H365" s="1" t="s">
        <v>180</v>
      </c>
      <c r="I365" s="1" t="s">
        <v>447</v>
      </c>
      <c r="J365" s="1" t="s">
        <v>730</v>
      </c>
      <c r="K365" s="1" t="s">
        <v>20438</v>
      </c>
      <c r="L365" s="1"/>
      <c r="M365" s="20">
        <f t="shared" si="5"/>
        <v>0</v>
      </c>
    </row>
    <row r="366" spans="1:13" ht="20.100000000000001" customHeight="1" x14ac:dyDescent="0.15">
      <c r="A366" s="1" t="s">
        <v>20226</v>
      </c>
      <c r="B366" s="1" t="s">
        <v>20424</v>
      </c>
      <c r="C366" s="1" t="s">
        <v>20439</v>
      </c>
      <c r="D366" s="1" t="s">
        <v>78</v>
      </c>
      <c r="E366" s="1" t="s">
        <v>51</v>
      </c>
      <c r="F366" s="1" t="s">
        <v>51</v>
      </c>
      <c r="G366" s="1" t="s">
        <v>52</v>
      </c>
      <c r="H366" s="1" t="s">
        <v>121</v>
      </c>
      <c r="I366" s="1" t="s">
        <v>84</v>
      </c>
      <c r="J366" s="1" t="s">
        <v>122</v>
      </c>
      <c r="K366" s="1" t="s">
        <v>20440</v>
      </c>
      <c r="L366" s="1"/>
      <c r="M366" s="20">
        <f t="shared" si="5"/>
        <v>1</v>
      </c>
    </row>
    <row r="367" spans="1:13" ht="20.100000000000001" customHeight="1" x14ac:dyDescent="0.15">
      <c r="A367" s="1" t="s">
        <v>20226</v>
      </c>
      <c r="B367" s="1" t="s">
        <v>20424</v>
      </c>
      <c r="C367" s="1" t="s">
        <v>20441</v>
      </c>
      <c r="D367" s="1" t="s">
        <v>78</v>
      </c>
      <c r="E367" s="1" t="s">
        <v>51</v>
      </c>
      <c r="F367" s="1" t="s">
        <v>51</v>
      </c>
      <c r="G367" s="1" t="s">
        <v>52</v>
      </c>
      <c r="H367" s="1" t="s">
        <v>121</v>
      </c>
      <c r="I367" s="1" t="s">
        <v>84</v>
      </c>
      <c r="J367" s="1" t="s">
        <v>122</v>
      </c>
      <c r="K367" s="1" t="s">
        <v>20442</v>
      </c>
      <c r="L367" s="1"/>
      <c r="M367" s="20">
        <f t="shared" si="5"/>
        <v>1</v>
      </c>
    </row>
    <row r="368" spans="1:13" ht="20.100000000000001" customHeight="1" x14ac:dyDescent="0.15">
      <c r="A368" s="1" t="s">
        <v>20226</v>
      </c>
      <c r="B368" s="1" t="s">
        <v>20443</v>
      </c>
      <c r="C368" s="1" t="s">
        <v>20444</v>
      </c>
      <c r="D368" s="1" t="s">
        <v>50</v>
      </c>
      <c r="E368" s="1" t="s">
        <v>51</v>
      </c>
      <c r="F368" s="1" t="s">
        <v>26832</v>
      </c>
      <c r="G368" s="1" t="s">
        <v>82</v>
      </c>
      <c r="H368" s="1" t="s">
        <v>4727</v>
      </c>
      <c r="I368" s="1" t="s">
        <v>447</v>
      </c>
      <c r="J368" s="1" t="s">
        <v>448</v>
      </c>
      <c r="K368" s="1" t="s">
        <v>20445</v>
      </c>
      <c r="L368" s="1"/>
      <c r="M368" s="20">
        <f t="shared" si="5"/>
        <v>0</v>
      </c>
    </row>
    <row r="369" spans="1:13" ht="20.100000000000001" customHeight="1" x14ac:dyDescent="0.15">
      <c r="A369" s="1" t="s">
        <v>20226</v>
      </c>
      <c r="B369" s="1" t="s">
        <v>20443</v>
      </c>
      <c r="C369" s="1" t="s">
        <v>20446</v>
      </c>
      <c r="D369" s="1" t="s">
        <v>50</v>
      </c>
      <c r="E369" s="1" t="s">
        <v>51</v>
      </c>
      <c r="F369" s="1" t="s">
        <v>26832</v>
      </c>
      <c r="G369" s="1" t="s">
        <v>82</v>
      </c>
      <c r="H369" s="1" t="s">
        <v>4727</v>
      </c>
      <c r="I369" s="1" t="s">
        <v>447</v>
      </c>
      <c r="J369" s="1" t="s">
        <v>448</v>
      </c>
      <c r="K369" s="1" t="s">
        <v>20447</v>
      </c>
      <c r="L369" s="1"/>
      <c r="M369" s="20">
        <f t="shared" si="5"/>
        <v>0</v>
      </c>
    </row>
    <row r="370" spans="1:13" ht="20.100000000000001" customHeight="1" x14ac:dyDescent="0.15">
      <c r="A370" s="1" t="s">
        <v>20226</v>
      </c>
      <c r="B370" s="1" t="s">
        <v>20443</v>
      </c>
      <c r="C370" s="1" t="s">
        <v>20448</v>
      </c>
      <c r="D370" s="1" t="s">
        <v>50</v>
      </c>
      <c r="E370" s="1" t="s">
        <v>51</v>
      </c>
      <c r="F370" s="1" t="s">
        <v>26832</v>
      </c>
      <c r="G370" s="1" t="s">
        <v>82</v>
      </c>
      <c r="H370" s="1" t="s">
        <v>4727</v>
      </c>
      <c r="I370" s="1" t="s">
        <v>447</v>
      </c>
      <c r="J370" s="1" t="s">
        <v>448</v>
      </c>
      <c r="K370" s="1" t="s">
        <v>20449</v>
      </c>
      <c r="L370" s="1"/>
      <c r="M370" s="20">
        <f t="shared" si="5"/>
        <v>0</v>
      </c>
    </row>
    <row r="371" spans="1:13" ht="20.100000000000001" customHeight="1" x14ac:dyDescent="0.15">
      <c r="A371" s="1" t="s">
        <v>20226</v>
      </c>
      <c r="B371" s="1" t="s">
        <v>20443</v>
      </c>
      <c r="C371" s="1" t="s">
        <v>20450</v>
      </c>
      <c r="D371" s="1" t="s">
        <v>50</v>
      </c>
      <c r="E371" s="1" t="s">
        <v>51</v>
      </c>
      <c r="F371" s="1" t="s">
        <v>51</v>
      </c>
      <c r="G371" s="1" t="s">
        <v>52</v>
      </c>
      <c r="H371" s="1" t="s">
        <v>121</v>
      </c>
      <c r="I371" s="1" t="s">
        <v>84</v>
      </c>
      <c r="J371" s="1" t="s">
        <v>122</v>
      </c>
      <c r="K371" s="1" t="s">
        <v>20451</v>
      </c>
      <c r="L371" s="1"/>
      <c r="M371" s="20">
        <f t="shared" si="5"/>
        <v>1</v>
      </c>
    </row>
    <row r="372" spans="1:13" ht="20.100000000000001" customHeight="1" x14ac:dyDescent="0.15">
      <c r="A372" s="1" t="s">
        <v>20226</v>
      </c>
      <c r="B372" s="1" t="s">
        <v>20443</v>
      </c>
      <c r="C372" s="1" t="s">
        <v>20452</v>
      </c>
      <c r="D372" s="1" t="s">
        <v>50</v>
      </c>
      <c r="E372" s="1" t="s">
        <v>51</v>
      </c>
      <c r="F372" s="1" t="s">
        <v>51</v>
      </c>
      <c r="G372" s="1" t="s">
        <v>52</v>
      </c>
      <c r="H372" s="1" t="s">
        <v>121</v>
      </c>
      <c r="I372" s="1" t="s">
        <v>84</v>
      </c>
      <c r="J372" s="1" t="s">
        <v>122</v>
      </c>
      <c r="K372" s="1" t="s">
        <v>20453</v>
      </c>
      <c r="L372" s="1"/>
      <c r="M372" s="20">
        <f t="shared" si="5"/>
        <v>1</v>
      </c>
    </row>
    <row r="373" spans="1:13" ht="20.100000000000001" customHeight="1" x14ac:dyDescent="0.15">
      <c r="A373" s="1" t="s">
        <v>20226</v>
      </c>
      <c r="B373" s="1" t="s">
        <v>20443</v>
      </c>
      <c r="C373" s="1" t="s">
        <v>20454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84</v>
      </c>
      <c r="J373" s="1" t="s">
        <v>122</v>
      </c>
      <c r="K373" s="1" t="s">
        <v>20455</v>
      </c>
      <c r="L373" s="1"/>
      <c r="M373" s="20">
        <f t="shared" si="5"/>
        <v>1</v>
      </c>
    </row>
    <row r="374" spans="1:13" ht="20.100000000000001" customHeight="1" x14ac:dyDescent="0.15">
      <c r="A374" s="1" t="s">
        <v>20226</v>
      </c>
      <c r="B374" s="1" t="s">
        <v>20443</v>
      </c>
      <c r="C374" s="1" t="s">
        <v>20456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84</v>
      </c>
      <c r="J374" s="1" t="s">
        <v>122</v>
      </c>
      <c r="K374" s="1" t="s">
        <v>20457</v>
      </c>
      <c r="L374" s="1"/>
      <c r="M374" s="20">
        <f t="shared" si="5"/>
        <v>1</v>
      </c>
    </row>
    <row r="375" spans="1:13" ht="20.100000000000001" customHeight="1" x14ac:dyDescent="0.15">
      <c r="A375" s="1" t="s">
        <v>20226</v>
      </c>
      <c r="B375" s="1" t="s">
        <v>20443</v>
      </c>
      <c r="C375" s="1" t="s">
        <v>20458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84</v>
      </c>
      <c r="J375" s="1" t="s">
        <v>122</v>
      </c>
      <c r="K375" s="1" t="s">
        <v>20459</v>
      </c>
      <c r="L375" s="1"/>
      <c r="M375" s="20">
        <f t="shared" si="5"/>
        <v>1</v>
      </c>
    </row>
    <row r="376" spans="1:13" ht="20.100000000000001" customHeight="1" x14ac:dyDescent="0.15">
      <c r="A376" s="1" t="s">
        <v>20226</v>
      </c>
      <c r="B376" s="1" t="s">
        <v>20443</v>
      </c>
      <c r="C376" s="1" t="s">
        <v>20460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84</v>
      </c>
      <c r="J376" s="1" t="s">
        <v>122</v>
      </c>
      <c r="K376" s="1" t="s">
        <v>20461</v>
      </c>
      <c r="L376" s="1"/>
      <c r="M376" s="20">
        <f t="shared" si="5"/>
        <v>1</v>
      </c>
    </row>
    <row r="377" spans="1:13" ht="20.100000000000001" customHeight="1" x14ac:dyDescent="0.15">
      <c r="A377" s="1" t="s">
        <v>20226</v>
      </c>
      <c r="B377" s="1" t="s">
        <v>20443</v>
      </c>
      <c r="C377" s="1" t="s">
        <v>20462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84</v>
      </c>
      <c r="J377" s="1" t="s">
        <v>122</v>
      </c>
      <c r="K377" s="1" t="s">
        <v>20463</v>
      </c>
      <c r="L377" s="1"/>
      <c r="M377" s="20">
        <f t="shared" si="5"/>
        <v>1</v>
      </c>
    </row>
    <row r="378" spans="1:13" ht="20.100000000000001" customHeight="1" x14ac:dyDescent="0.15">
      <c r="A378" s="1" t="s">
        <v>20226</v>
      </c>
      <c r="B378" s="1" t="s">
        <v>20443</v>
      </c>
      <c r="C378" s="1" t="s">
        <v>20464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84</v>
      </c>
      <c r="J378" s="1" t="s">
        <v>122</v>
      </c>
      <c r="K378" s="1" t="s">
        <v>20465</v>
      </c>
      <c r="L378" s="1"/>
      <c r="M378" s="20">
        <f t="shared" si="5"/>
        <v>1</v>
      </c>
    </row>
    <row r="379" spans="1:13" ht="20.100000000000001" customHeight="1" x14ac:dyDescent="0.15">
      <c r="A379" s="1" t="s">
        <v>20226</v>
      </c>
      <c r="B379" s="1" t="s">
        <v>20443</v>
      </c>
      <c r="C379" s="1" t="s">
        <v>20466</v>
      </c>
      <c r="D379" s="1" t="s">
        <v>78</v>
      </c>
      <c r="E379" s="1" t="s">
        <v>51</v>
      </c>
      <c r="F379" s="1" t="s">
        <v>51</v>
      </c>
      <c r="G379" s="1" t="s">
        <v>52</v>
      </c>
      <c r="H379" s="1" t="s">
        <v>121</v>
      </c>
      <c r="I379" s="1" t="s">
        <v>84</v>
      </c>
      <c r="J379" s="1" t="s">
        <v>122</v>
      </c>
      <c r="K379" s="1" t="s">
        <v>20467</v>
      </c>
      <c r="L379" s="1"/>
      <c r="M379" s="20">
        <f t="shared" si="5"/>
        <v>1</v>
      </c>
    </row>
    <row r="380" spans="1:13" ht="20.100000000000001" customHeight="1" x14ac:dyDescent="0.15">
      <c r="A380" s="1" t="s">
        <v>20226</v>
      </c>
      <c r="B380" s="1" t="s">
        <v>20443</v>
      </c>
      <c r="C380" s="1" t="s">
        <v>20468</v>
      </c>
      <c r="D380" s="1" t="s">
        <v>78</v>
      </c>
      <c r="E380" s="1" t="s">
        <v>51</v>
      </c>
      <c r="F380" s="1" t="s">
        <v>51</v>
      </c>
      <c r="G380" s="1" t="s">
        <v>52</v>
      </c>
      <c r="H380" s="1" t="s">
        <v>121</v>
      </c>
      <c r="I380" s="1" t="s">
        <v>84</v>
      </c>
      <c r="J380" s="1" t="s">
        <v>122</v>
      </c>
      <c r="K380" s="1" t="s">
        <v>20469</v>
      </c>
      <c r="L380" s="1"/>
      <c r="M380" s="20">
        <f t="shared" si="5"/>
        <v>1</v>
      </c>
    </row>
    <row r="381" spans="1:13" ht="20.100000000000001" customHeight="1" x14ac:dyDescent="0.15">
      <c r="A381" s="1" t="s">
        <v>20226</v>
      </c>
      <c r="B381" s="1" t="s">
        <v>20443</v>
      </c>
      <c r="C381" s="1" t="s">
        <v>20470</v>
      </c>
      <c r="D381" s="1" t="s">
        <v>78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84</v>
      </c>
      <c r="J381" s="1" t="s">
        <v>122</v>
      </c>
      <c r="K381" s="1" t="s">
        <v>20471</v>
      </c>
      <c r="L381" s="1"/>
      <c r="M381" s="20">
        <f t="shared" si="5"/>
        <v>1</v>
      </c>
    </row>
    <row r="382" spans="1:13" ht="20.100000000000001" customHeight="1" x14ac:dyDescent="0.15">
      <c r="A382" s="1" t="s">
        <v>20226</v>
      </c>
      <c r="B382" s="1" t="s">
        <v>20443</v>
      </c>
      <c r="C382" s="1" t="s">
        <v>20472</v>
      </c>
      <c r="D382" s="1" t="s">
        <v>78</v>
      </c>
      <c r="E382" s="1" t="s">
        <v>51</v>
      </c>
      <c r="F382" s="1" t="s">
        <v>179</v>
      </c>
      <c r="G382" s="1" t="s">
        <v>82</v>
      </c>
      <c r="H382" s="1" t="s">
        <v>4727</v>
      </c>
      <c r="I382" s="1" t="s">
        <v>447</v>
      </c>
      <c r="J382" s="1" t="s">
        <v>448</v>
      </c>
      <c r="K382" s="1" t="s">
        <v>20473</v>
      </c>
      <c r="L382" s="1"/>
      <c r="M382" s="20">
        <f t="shared" si="5"/>
        <v>0</v>
      </c>
    </row>
    <row r="383" spans="1:13" ht="20.100000000000001" customHeight="1" x14ac:dyDescent="0.15">
      <c r="A383" s="1" t="s">
        <v>20226</v>
      </c>
      <c r="B383" s="1" t="s">
        <v>20443</v>
      </c>
      <c r="C383" s="1" t="s">
        <v>20474</v>
      </c>
      <c r="D383" s="1" t="s">
        <v>78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84</v>
      </c>
      <c r="J383" s="1" t="s">
        <v>122</v>
      </c>
      <c r="K383" s="1" t="s">
        <v>20475</v>
      </c>
      <c r="L383" s="1"/>
      <c r="M383" s="20">
        <f t="shared" si="5"/>
        <v>1</v>
      </c>
    </row>
    <row r="384" spans="1:13" ht="20.100000000000001" customHeight="1" x14ac:dyDescent="0.15">
      <c r="A384" s="1" t="s">
        <v>20226</v>
      </c>
      <c r="B384" s="1" t="s">
        <v>20443</v>
      </c>
      <c r="C384" s="1" t="s">
        <v>20476</v>
      </c>
      <c r="D384" s="1" t="s">
        <v>78</v>
      </c>
      <c r="E384" s="1" t="s">
        <v>51</v>
      </c>
      <c r="F384" s="1" t="s">
        <v>51</v>
      </c>
      <c r="G384" s="1" t="s">
        <v>52</v>
      </c>
      <c r="H384" s="1" t="s">
        <v>121</v>
      </c>
      <c r="I384" s="1" t="s">
        <v>84</v>
      </c>
      <c r="J384" s="1" t="s">
        <v>122</v>
      </c>
      <c r="K384" s="1" t="s">
        <v>20477</v>
      </c>
      <c r="L384" s="1"/>
      <c r="M384" s="20">
        <f t="shared" si="5"/>
        <v>1</v>
      </c>
    </row>
    <row r="385" spans="1:13" ht="20.100000000000001" customHeight="1" x14ac:dyDescent="0.15">
      <c r="A385" s="1" t="s">
        <v>20226</v>
      </c>
      <c r="B385" s="1" t="s">
        <v>20443</v>
      </c>
      <c r="C385" s="1" t="s">
        <v>20478</v>
      </c>
      <c r="D385" s="1" t="s">
        <v>78</v>
      </c>
      <c r="E385" s="1" t="s">
        <v>51</v>
      </c>
      <c r="F385" s="1" t="s">
        <v>51</v>
      </c>
      <c r="G385" s="1" t="s">
        <v>52</v>
      </c>
      <c r="H385" s="1" t="s">
        <v>121</v>
      </c>
      <c r="I385" s="1" t="s">
        <v>84</v>
      </c>
      <c r="J385" s="1" t="s">
        <v>122</v>
      </c>
      <c r="K385" s="1" t="s">
        <v>20479</v>
      </c>
      <c r="L385" s="1"/>
      <c r="M385" s="20">
        <f t="shared" si="5"/>
        <v>1</v>
      </c>
    </row>
    <row r="386" spans="1:13" ht="20.100000000000001" customHeight="1" x14ac:dyDescent="0.15">
      <c r="A386" s="1" t="s">
        <v>20226</v>
      </c>
      <c r="B386" s="1" t="s">
        <v>20443</v>
      </c>
      <c r="C386" s="1" t="s">
        <v>20480</v>
      </c>
      <c r="D386" s="1" t="s">
        <v>78</v>
      </c>
      <c r="E386" s="1" t="s">
        <v>51</v>
      </c>
      <c r="F386" s="1" t="s">
        <v>51</v>
      </c>
      <c r="G386" s="1" t="s">
        <v>52</v>
      </c>
      <c r="H386" s="1" t="s">
        <v>121</v>
      </c>
      <c r="I386" s="1" t="s">
        <v>84</v>
      </c>
      <c r="J386" s="1" t="s">
        <v>122</v>
      </c>
      <c r="K386" s="1" t="s">
        <v>20481</v>
      </c>
      <c r="L386" s="1"/>
      <c r="M386" s="20">
        <f t="shared" si="5"/>
        <v>1</v>
      </c>
    </row>
    <row r="387" spans="1:13" ht="20.100000000000001" customHeight="1" x14ac:dyDescent="0.15">
      <c r="A387" s="1" t="s">
        <v>20226</v>
      </c>
      <c r="B387" s="1" t="s">
        <v>20443</v>
      </c>
      <c r="C387" s="1" t="s">
        <v>20482</v>
      </c>
      <c r="D387" s="1" t="s">
        <v>78</v>
      </c>
      <c r="E387" s="1" t="s">
        <v>51</v>
      </c>
      <c r="F387" s="1" t="s">
        <v>179</v>
      </c>
      <c r="G387" s="1" t="s">
        <v>82</v>
      </c>
      <c r="H387" s="1" t="s">
        <v>2038</v>
      </c>
      <c r="I387" s="1" t="s">
        <v>84</v>
      </c>
      <c r="J387" s="1" t="s">
        <v>55</v>
      </c>
      <c r="K387" s="1" t="s">
        <v>20483</v>
      </c>
      <c r="L387" s="1"/>
      <c r="M387" s="20">
        <f t="shared" si="5"/>
        <v>0</v>
      </c>
    </row>
    <row r="388" spans="1:13" ht="20.100000000000001" customHeight="1" x14ac:dyDescent="0.15">
      <c r="A388" s="1" t="s">
        <v>20226</v>
      </c>
      <c r="B388" s="1" t="s">
        <v>20443</v>
      </c>
      <c r="C388" s="1" t="s">
        <v>20484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121</v>
      </c>
      <c r="I388" s="1" t="s">
        <v>84</v>
      </c>
      <c r="J388" s="1" t="s">
        <v>122</v>
      </c>
      <c r="K388" s="1" t="s">
        <v>20485</v>
      </c>
      <c r="L388" s="1"/>
      <c r="M388" s="20">
        <f t="shared" si="5"/>
        <v>1</v>
      </c>
    </row>
    <row r="389" spans="1:13" ht="20.100000000000001" customHeight="1" x14ac:dyDescent="0.15">
      <c r="A389" s="1" t="s">
        <v>20226</v>
      </c>
      <c r="B389" s="1" t="s">
        <v>20443</v>
      </c>
      <c r="C389" s="1" t="s">
        <v>20486</v>
      </c>
      <c r="D389" s="1" t="s">
        <v>78</v>
      </c>
      <c r="E389" s="1" t="s">
        <v>51</v>
      </c>
      <c r="F389" s="1" t="s">
        <v>51</v>
      </c>
      <c r="G389" s="1" t="s">
        <v>52</v>
      </c>
      <c r="H389" s="1" t="s">
        <v>121</v>
      </c>
      <c r="I389" s="1" t="s">
        <v>84</v>
      </c>
      <c r="J389" s="1" t="s">
        <v>122</v>
      </c>
      <c r="K389" s="1" t="s">
        <v>20487</v>
      </c>
      <c r="L389" s="1"/>
      <c r="M389" s="20">
        <f t="shared" si="5"/>
        <v>1</v>
      </c>
    </row>
    <row r="390" spans="1:13" ht="20.100000000000001" customHeight="1" x14ac:dyDescent="0.15">
      <c r="A390" s="1" t="s">
        <v>20226</v>
      </c>
      <c r="B390" s="1" t="s">
        <v>20443</v>
      </c>
      <c r="C390" s="1" t="s">
        <v>20488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121</v>
      </c>
      <c r="I390" s="1" t="s">
        <v>84</v>
      </c>
      <c r="J390" s="1" t="s">
        <v>122</v>
      </c>
      <c r="K390" s="1" t="s">
        <v>20489</v>
      </c>
      <c r="L390" s="1"/>
      <c r="M390" s="20">
        <f t="shared" si="5"/>
        <v>1</v>
      </c>
    </row>
    <row r="391" spans="1:13" ht="20.100000000000001" customHeight="1" x14ac:dyDescent="0.15">
      <c r="A391" s="1" t="s">
        <v>20226</v>
      </c>
      <c r="B391" s="1" t="s">
        <v>20443</v>
      </c>
      <c r="C391" s="1" t="s">
        <v>20490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121</v>
      </c>
      <c r="I391" s="1" t="s">
        <v>84</v>
      </c>
      <c r="J391" s="1" t="s">
        <v>122</v>
      </c>
      <c r="K391" s="1" t="s">
        <v>20491</v>
      </c>
      <c r="L391" s="1"/>
      <c r="M391" s="20">
        <f t="shared" si="5"/>
        <v>1</v>
      </c>
    </row>
    <row r="392" spans="1:13" ht="20.100000000000001" customHeight="1" x14ac:dyDescent="0.15">
      <c r="A392" s="1" t="s">
        <v>20226</v>
      </c>
      <c r="B392" s="1" t="s">
        <v>20443</v>
      </c>
      <c r="C392" s="1" t="s">
        <v>20492</v>
      </c>
      <c r="D392" s="1" t="s">
        <v>78</v>
      </c>
      <c r="E392" s="1" t="s">
        <v>51</v>
      </c>
      <c r="F392" s="1" t="s">
        <v>179</v>
      </c>
      <c r="G392" s="1" t="s">
        <v>82</v>
      </c>
      <c r="H392" s="1" t="s">
        <v>2038</v>
      </c>
      <c r="I392" s="1" t="s">
        <v>84</v>
      </c>
      <c r="J392" s="1" t="s">
        <v>55</v>
      </c>
      <c r="K392" s="1" t="s">
        <v>20493</v>
      </c>
      <c r="L392" s="1"/>
      <c r="M392" s="20">
        <f t="shared" ref="M392:M455" si="6">IF(F392="○",1,0)</f>
        <v>0</v>
      </c>
    </row>
    <row r="393" spans="1:13" ht="20.100000000000001" customHeight="1" x14ac:dyDescent="0.15">
      <c r="A393" s="1" t="s">
        <v>20226</v>
      </c>
      <c r="B393" s="1" t="s">
        <v>20443</v>
      </c>
      <c r="C393" s="1" t="s">
        <v>20494</v>
      </c>
      <c r="D393" s="1" t="s">
        <v>78</v>
      </c>
      <c r="E393" s="1" t="s">
        <v>51</v>
      </c>
      <c r="F393" s="1" t="s">
        <v>179</v>
      </c>
      <c r="G393" s="1" t="s">
        <v>82</v>
      </c>
      <c r="H393" s="1" t="s">
        <v>2038</v>
      </c>
      <c r="I393" s="1" t="s">
        <v>84</v>
      </c>
      <c r="J393" s="1" t="s">
        <v>55</v>
      </c>
      <c r="K393" s="1" t="s">
        <v>20495</v>
      </c>
      <c r="L393" s="1"/>
      <c r="M393" s="20">
        <f t="shared" si="6"/>
        <v>0</v>
      </c>
    </row>
    <row r="394" spans="1:13" ht="20.100000000000001" customHeight="1" x14ac:dyDescent="0.15">
      <c r="A394" s="1" t="s">
        <v>20226</v>
      </c>
      <c r="B394" s="1" t="s">
        <v>20443</v>
      </c>
      <c r="C394" s="1" t="s">
        <v>20496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121</v>
      </c>
      <c r="I394" s="1" t="s">
        <v>84</v>
      </c>
      <c r="J394" s="1" t="s">
        <v>122</v>
      </c>
      <c r="K394" s="1" t="s">
        <v>20497</v>
      </c>
      <c r="L394" s="1"/>
      <c r="M394" s="20">
        <f t="shared" si="6"/>
        <v>1</v>
      </c>
    </row>
    <row r="395" spans="1:13" ht="20.100000000000001" customHeight="1" x14ac:dyDescent="0.15">
      <c r="A395" s="1" t="s">
        <v>20226</v>
      </c>
      <c r="B395" s="1" t="s">
        <v>20443</v>
      </c>
      <c r="C395" s="1" t="s">
        <v>20498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121</v>
      </c>
      <c r="I395" s="1" t="s">
        <v>84</v>
      </c>
      <c r="J395" s="1" t="s">
        <v>122</v>
      </c>
      <c r="K395" s="1" t="s">
        <v>20499</v>
      </c>
      <c r="L395" s="1"/>
      <c r="M395" s="20">
        <f t="shared" si="6"/>
        <v>1</v>
      </c>
    </row>
    <row r="396" spans="1:13" ht="20.100000000000001" customHeight="1" x14ac:dyDescent="0.15">
      <c r="A396" s="1" t="s">
        <v>20226</v>
      </c>
      <c r="B396" s="1" t="s">
        <v>20443</v>
      </c>
      <c r="C396" s="1" t="s">
        <v>20500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121</v>
      </c>
      <c r="I396" s="1" t="s">
        <v>84</v>
      </c>
      <c r="J396" s="1" t="s">
        <v>122</v>
      </c>
      <c r="K396" s="1" t="s">
        <v>20501</v>
      </c>
      <c r="L396" s="1"/>
      <c r="M396" s="20">
        <f t="shared" si="6"/>
        <v>1</v>
      </c>
    </row>
    <row r="397" spans="1:13" ht="20.100000000000001" customHeight="1" x14ac:dyDescent="0.15">
      <c r="A397" s="1" t="s">
        <v>20226</v>
      </c>
      <c r="B397" s="1" t="s">
        <v>20443</v>
      </c>
      <c r="C397" s="1" t="s">
        <v>20502</v>
      </c>
      <c r="D397" s="1" t="s">
        <v>78</v>
      </c>
      <c r="E397" s="1" t="s">
        <v>51</v>
      </c>
      <c r="F397" s="1" t="s">
        <v>51</v>
      </c>
      <c r="G397" s="1" t="s">
        <v>52</v>
      </c>
      <c r="H397" s="1" t="s">
        <v>121</v>
      </c>
      <c r="I397" s="1" t="s">
        <v>84</v>
      </c>
      <c r="J397" s="1" t="s">
        <v>122</v>
      </c>
      <c r="K397" s="1" t="s">
        <v>20503</v>
      </c>
      <c r="L397" s="1"/>
      <c r="M397" s="20">
        <f t="shared" si="6"/>
        <v>1</v>
      </c>
    </row>
    <row r="398" spans="1:13" ht="20.100000000000001" customHeight="1" x14ac:dyDescent="0.15">
      <c r="A398" s="1" t="s">
        <v>20226</v>
      </c>
      <c r="B398" s="1" t="s">
        <v>20443</v>
      </c>
      <c r="C398" s="1" t="s">
        <v>20504</v>
      </c>
      <c r="D398" s="1" t="s">
        <v>78</v>
      </c>
      <c r="E398" s="1" t="s">
        <v>51</v>
      </c>
      <c r="F398" s="1" t="s">
        <v>51</v>
      </c>
      <c r="G398" s="1" t="s">
        <v>52</v>
      </c>
      <c r="H398" s="1" t="s">
        <v>121</v>
      </c>
      <c r="I398" s="1" t="s">
        <v>84</v>
      </c>
      <c r="J398" s="1" t="s">
        <v>122</v>
      </c>
      <c r="K398" s="1" t="s">
        <v>20505</v>
      </c>
      <c r="L398" s="1"/>
      <c r="M398" s="20">
        <f t="shared" si="6"/>
        <v>1</v>
      </c>
    </row>
    <row r="399" spans="1:13" ht="20.100000000000001" customHeight="1" x14ac:dyDescent="0.15">
      <c r="A399" s="1" t="s">
        <v>20226</v>
      </c>
      <c r="B399" s="1" t="s">
        <v>20443</v>
      </c>
      <c r="C399" s="1" t="s">
        <v>20506</v>
      </c>
      <c r="D399" s="1" t="s">
        <v>78</v>
      </c>
      <c r="E399" s="1" t="s">
        <v>51</v>
      </c>
      <c r="F399" s="1" t="s">
        <v>51</v>
      </c>
      <c r="G399" s="1" t="s">
        <v>52</v>
      </c>
      <c r="H399" s="1" t="s">
        <v>121</v>
      </c>
      <c r="I399" s="1" t="s">
        <v>84</v>
      </c>
      <c r="J399" s="1" t="s">
        <v>122</v>
      </c>
      <c r="K399" s="1" t="s">
        <v>20507</v>
      </c>
      <c r="L399" s="1"/>
      <c r="M399" s="20">
        <f t="shared" si="6"/>
        <v>1</v>
      </c>
    </row>
    <row r="400" spans="1:13" ht="20.100000000000001" customHeight="1" x14ac:dyDescent="0.15">
      <c r="A400" s="1" t="s">
        <v>20226</v>
      </c>
      <c r="B400" s="1" t="s">
        <v>20443</v>
      </c>
      <c r="C400" s="1" t="s">
        <v>20508</v>
      </c>
      <c r="D400" s="1" t="s">
        <v>78</v>
      </c>
      <c r="E400" s="1" t="s">
        <v>51</v>
      </c>
      <c r="F400" s="1" t="s">
        <v>51</v>
      </c>
      <c r="G400" s="1" t="s">
        <v>52</v>
      </c>
      <c r="H400" s="1" t="s">
        <v>121</v>
      </c>
      <c r="I400" s="1" t="s">
        <v>84</v>
      </c>
      <c r="J400" s="1" t="s">
        <v>122</v>
      </c>
      <c r="K400" s="1" t="s">
        <v>20509</v>
      </c>
      <c r="L400" s="1"/>
      <c r="M400" s="20">
        <f t="shared" si="6"/>
        <v>1</v>
      </c>
    </row>
    <row r="401" spans="1:13" ht="20.100000000000001" customHeight="1" x14ac:dyDescent="0.15">
      <c r="A401" s="1" t="s">
        <v>20226</v>
      </c>
      <c r="B401" s="1" t="s">
        <v>20443</v>
      </c>
      <c r="C401" s="1" t="s">
        <v>20510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121</v>
      </c>
      <c r="I401" s="1" t="s">
        <v>84</v>
      </c>
      <c r="J401" s="1" t="s">
        <v>122</v>
      </c>
      <c r="K401" s="1" t="s">
        <v>20511</v>
      </c>
      <c r="L401" s="1"/>
      <c r="M401" s="20">
        <f t="shared" si="6"/>
        <v>1</v>
      </c>
    </row>
    <row r="402" spans="1:13" ht="20.100000000000001" customHeight="1" x14ac:dyDescent="0.15">
      <c r="A402" s="1" t="s">
        <v>20226</v>
      </c>
      <c r="B402" s="1" t="s">
        <v>20512</v>
      </c>
      <c r="C402" s="1" t="s">
        <v>20513</v>
      </c>
      <c r="D402" s="1" t="s">
        <v>50</v>
      </c>
      <c r="E402" s="1" t="s">
        <v>51</v>
      </c>
      <c r="F402" s="1" t="s">
        <v>26832</v>
      </c>
      <c r="G402" s="1" t="s">
        <v>82</v>
      </c>
      <c r="H402" s="1" t="s">
        <v>4727</v>
      </c>
      <c r="I402" s="1" t="s">
        <v>447</v>
      </c>
      <c r="J402" s="1" t="s">
        <v>448</v>
      </c>
      <c r="K402" s="1" t="s">
        <v>20514</v>
      </c>
      <c r="L402" s="1"/>
      <c r="M402" s="20">
        <f t="shared" si="6"/>
        <v>0</v>
      </c>
    </row>
    <row r="403" spans="1:13" ht="20.100000000000001" customHeight="1" x14ac:dyDescent="0.15">
      <c r="A403" s="1" t="s">
        <v>20226</v>
      </c>
      <c r="B403" s="1" t="s">
        <v>20512</v>
      </c>
      <c r="C403" s="1" t="s">
        <v>20515</v>
      </c>
      <c r="D403" s="1" t="s">
        <v>50</v>
      </c>
      <c r="E403" s="1" t="s">
        <v>51</v>
      </c>
      <c r="F403" s="1" t="s">
        <v>51</v>
      </c>
      <c r="G403" s="1" t="s">
        <v>52</v>
      </c>
      <c r="H403" s="1" t="s">
        <v>121</v>
      </c>
      <c r="I403" s="1" t="s">
        <v>84</v>
      </c>
      <c r="J403" s="1" t="s">
        <v>122</v>
      </c>
      <c r="K403" s="1" t="s">
        <v>20516</v>
      </c>
      <c r="L403" s="1"/>
      <c r="M403" s="20">
        <f t="shared" si="6"/>
        <v>1</v>
      </c>
    </row>
    <row r="404" spans="1:13" ht="20.100000000000001" customHeight="1" x14ac:dyDescent="0.15">
      <c r="A404" s="1" t="s">
        <v>20226</v>
      </c>
      <c r="B404" s="1" t="s">
        <v>20512</v>
      </c>
      <c r="C404" s="1" t="s">
        <v>20517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121</v>
      </c>
      <c r="I404" s="1" t="s">
        <v>84</v>
      </c>
      <c r="J404" s="1" t="s">
        <v>122</v>
      </c>
      <c r="K404" s="1" t="s">
        <v>20518</v>
      </c>
      <c r="L404" s="1"/>
      <c r="M404" s="20">
        <f t="shared" si="6"/>
        <v>1</v>
      </c>
    </row>
    <row r="405" spans="1:13" ht="20.100000000000001" customHeight="1" x14ac:dyDescent="0.15">
      <c r="A405" s="1" t="s">
        <v>20226</v>
      </c>
      <c r="B405" s="1" t="s">
        <v>20512</v>
      </c>
      <c r="C405" s="1" t="s">
        <v>20519</v>
      </c>
      <c r="D405" s="1" t="s">
        <v>50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84</v>
      </c>
      <c r="J405" s="1" t="s">
        <v>122</v>
      </c>
      <c r="K405" s="1" t="s">
        <v>20520</v>
      </c>
      <c r="L405" s="1"/>
      <c r="M405" s="20">
        <f t="shared" si="6"/>
        <v>1</v>
      </c>
    </row>
    <row r="406" spans="1:13" ht="20.100000000000001" customHeight="1" x14ac:dyDescent="0.15">
      <c r="A406" s="1" t="s">
        <v>20226</v>
      </c>
      <c r="B406" s="1" t="s">
        <v>20512</v>
      </c>
      <c r="C406" s="1" t="s">
        <v>20521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84</v>
      </c>
      <c r="J406" s="1" t="s">
        <v>122</v>
      </c>
      <c r="K406" s="1" t="s">
        <v>20522</v>
      </c>
      <c r="L406" s="1"/>
      <c r="M406" s="20">
        <f t="shared" si="6"/>
        <v>1</v>
      </c>
    </row>
    <row r="407" spans="1:13" ht="20.100000000000001" customHeight="1" x14ac:dyDescent="0.15">
      <c r="A407" s="1" t="s">
        <v>20226</v>
      </c>
      <c r="B407" s="1" t="s">
        <v>20512</v>
      </c>
      <c r="C407" s="1" t="s">
        <v>20523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121</v>
      </c>
      <c r="I407" s="1" t="s">
        <v>84</v>
      </c>
      <c r="J407" s="1" t="s">
        <v>122</v>
      </c>
      <c r="K407" s="1" t="s">
        <v>20524</v>
      </c>
      <c r="L407" s="1"/>
      <c r="M407" s="20">
        <f t="shared" si="6"/>
        <v>1</v>
      </c>
    </row>
    <row r="408" spans="1:13" ht="20.100000000000001" customHeight="1" x14ac:dyDescent="0.15">
      <c r="A408" s="1" t="s">
        <v>20226</v>
      </c>
      <c r="B408" s="1" t="s">
        <v>20512</v>
      </c>
      <c r="C408" s="1" t="s">
        <v>20525</v>
      </c>
      <c r="D408" s="1" t="s">
        <v>50</v>
      </c>
      <c r="E408" s="1" t="s">
        <v>51</v>
      </c>
      <c r="F408" s="1" t="s">
        <v>51</v>
      </c>
      <c r="G408" s="1" t="s">
        <v>52</v>
      </c>
      <c r="H408" s="1" t="s">
        <v>121</v>
      </c>
      <c r="I408" s="1" t="s">
        <v>84</v>
      </c>
      <c r="J408" s="1" t="s">
        <v>122</v>
      </c>
      <c r="K408" s="1" t="s">
        <v>20526</v>
      </c>
      <c r="L408" s="1"/>
      <c r="M408" s="20">
        <f t="shared" si="6"/>
        <v>1</v>
      </c>
    </row>
    <row r="409" spans="1:13" ht="20.100000000000001" customHeight="1" x14ac:dyDescent="0.15">
      <c r="A409" s="1" t="s">
        <v>20226</v>
      </c>
      <c r="B409" s="1" t="s">
        <v>20512</v>
      </c>
      <c r="C409" s="1" t="s">
        <v>20527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84</v>
      </c>
      <c r="J409" s="1" t="s">
        <v>122</v>
      </c>
      <c r="K409" s="1" t="s">
        <v>20528</v>
      </c>
      <c r="L409" s="1"/>
      <c r="M409" s="20">
        <f t="shared" si="6"/>
        <v>1</v>
      </c>
    </row>
    <row r="410" spans="1:13" ht="20.100000000000001" customHeight="1" x14ac:dyDescent="0.15">
      <c r="A410" s="1" t="s">
        <v>20226</v>
      </c>
      <c r="B410" s="1" t="s">
        <v>20512</v>
      </c>
      <c r="C410" s="1" t="s">
        <v>20529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84</v>
      </c>
      <c r="J410" s="1" t="s">
        <v>122</v>
      </c>
      <c r="K410" s="1" t="s">
        <v>20530</v>
      </c>
      <c r="L410" s="1"/>
      <c r="M410" s="20">
        <f t="shared" si="6"/>
        <v>1</v>
      </c>
    </row>
    <row r="411" spans="1:13" ht="20.100000000000001" customHeight="1" x14ac:dyDescent="0.15">
      <c r="A411" s="1" t="s">
        <v>20226</v>
      </c>
      <c r="B411" s="1" t="s">
        <v>20512</v>
      </c>
      <c r="C411" s="1" t="s">
        <v>20531</v>
      </c>
      <c r="D411" s="1" t="s">
        <v>78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84</v>
      </c>
      <c r="J411" s="1" t="s">
        <v>122</v>
      </c>
      <c r="K411" s="1" t="s">
        <v>20532</v>
      </c>
      <c r="L411" s="1"/>
      <c r="M411" s="20">
        <f t="shared" si="6"/>
        <v>1</v>
      </c>
    </row>
    <row r="412" spans="1:13" ht="20.100000000000001" customHeight="1" x14ac:dyDescent="0.15">
      <c r="A412" s="1" t="s">
        <v>20226</v>
      </c>
      <c r="B412" s="1" t="s">
        <v>20512</v>
      </c>
      <c r="C412" s="1" t="s">
        <v>20533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84</v>
      </c>
      <c r="J412" s="1" t="s">
        <v>122</v>
      </c>
      <c r="K412" s="1" t="s">
        <v>20534</v>
      </c>
      <c r="L412" s="1"/>
      <c r="M412" s="20">
        <f t="shared" si="6"/>
        <v>1</v>
      </c>
    </row>
    <row r="413" spans="1:13" ht="20.100000000000001" customHeight="1" x14ac:dyDescent="0.15">
      <c r="A413" s="1" t="s">
        <v>20226</v>
      </c>
      <c r="B413" s="1" t="s">
        <v>20512</v>
      </c>
      <c r="C413" s="1" t="s">
        <v>20535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121</v>
      </c>
      <c r="I413" s="1" t="s">
        <v>84</v>
      </c>
      <c r="J413" s="1" t="s">
        <v>122</v>
      </c>
      <c r="K413" s="1" t="s">
        <v>20536</v>
      </c>
      <c r="L413" s="1"/>
      <c r="M413" s="20">
        <f t="shared" si="6"/>
        <v>1</v>
      </c>
    </row>
    <row r="414" spans="1:13" ht="20.100000000000001" customHeight="1" x14ac:dyDescent="0.15">
      <c r="A414" s="1" t="s">
        <v>20226</v>
      </c>
      <c r="B414" s="1" t="s">
        <v>20512</v>
      </c>
      <c r="C414" s="1" t="s">
        <v>20537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84</v>
      </c>
      <c r="J414" s="1" t="s">
        <v>122</v>
      </c>
      <c r="K414" s="1" t="s">
        <v>20538</v>
      </c>
      <c r="L414" s="1"/>
      <c r="M414" s="20">
        <f t="shared" si="6"/>
        <v>1</v>
      </c>
    </row>
    <row r="415" spans="1:13" ht="20.100000000000001" customHeight="1" x14ac:dyDescent="0.15">
      <c r="A415" s="1" t="s">
        <v>20226</v>
      </c>
      <c r="B415" s="1" t="s">
        <v>20512</v>
      </c>
      <c r="C415" s="1" t="s">
        <v>20539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84</v>
      </c>
      <c r="J415" s="1" t="s">
        <v>122</v>
      </c>
      <c r="K415" s="1" t="s">
        <v>20540</v>
      </c>
      <c r="L415" s="1"/>
      <c r="M415" s="20">
        <f t="shared" si="6"/>
        <v>1</v>
      </c>
    </row>
    <row r="416" spans="1:13" ht="20.100000000000001" customHeight="1" x14ac:dyDescent="0.15">
      <c r="A416" s="1" t="s">
        <v>20226</v>
      </c>
      <c r="B416" s="1" t="s">
        <v>20512</v>
      </c>
      <c r="C416" s="1" t="s">
        <v>20541</v>
      </c>
      <c r="D416" s="1" t="s">
        <v>78</v>
      </c>
      <c r="E416" s="1" t="s">
        <v>51</v>
      </c>
      <c r="F416" s="1" t="s">
        <v>179</v>
      </c>
      <c r="G416" s="1" t="s">
        <v>82</v>
      </c>
      <c r="H416" s="1" t="s">
        <v>2038</v>
      </c>
      <c r="I416" s="1" t="s">
        <v>84</v>
      </c>
      <c r="J416" s="1" t="s">
        <v>55</v>
      </c>
      <c r="K416" s="1" t="s">
        <v>20542</v>
      </c>
      <c r="L416" s="1"/>
      <c r="M416" s="20">
        <f t="shared" si="6"/>
        <v>0</v>
      </c>
    </row>
    <row r="417" spans="1:13" ht="20.100000000000001" customHeight="1" x14ac:dyDescent="0.15">
      <c r="A417" s="1" t="s">
        <v>20226</v>
      </c>
      <c r="B417" s="1" t="s">
        <v>20512</v>
      </c>
      <c r="C417" s="1" t="s">
        <v>20543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84</v>
      </c>
      <c r="J417" s="1" t="s">
        <v>122</v>
      </c>
      <c r="K417" s="1" t="s">
        <v>20544</v>
      </c>
      <c r="L417" s="1"/>
      <c r="M417" s="20">
        <f t="shared" si="6"/>
        <v>1</v>
      </c>
    </row>
    <row r="418" spans="1:13" ht="20.100000000000001" customHeight="1" x14ac:dyDescent="0.15">
      <c r="A418" s="1" t="s">
        <v>20226</v>
      </c>
      <c r="B418" s="1" t="s">
        <v>20512</v>
      </c>
      <c r="C418" s="1" t="s">
        <v>20545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84</v>
      </c>
      <c r="J418" s="1" t="s">
        <v>122</v>
      </c>
      <c r="K418" s="1" t="s">
        <v>20546</v>
      </c>
      <c r="L418" s="1"/>
      <c r="M418" s="20">
        <f t="shared" si="6"/>
        <v>1</v>
      </c>
    </row>
    <row r="419" spans="1:13" ht="20.100000000000001" customHeight="1" x14ac:dyDescent="0.15">
      <c r="A419" s="1" t="s">
        <v>20226</v>
      </c>
      <c r="B419" s="1" t="s">
        <v>20512</v>
      </c>
      <c r="C419" s="1" t="s">
        <v>20547</v>
      </c>
      <c r="D419" s="1" t="s">
        <v>78</v>
      </c>
      <c r="E419" s="1" t="s">
        <v>51</v>
      </c>
      <c r="F419" s="1" t="s">
        <v>51</v>
      </c>
      <c r="G419" s="1" t="s">
        <v>52</v>
      </c>
      <c r="H419" s="1" t="s">
        <v>121</v>
      </c>
      <c r="I419" s="1" t="s">
        <v>84</v>
      </c>
      <c r="J419" s="1" t="s">
        <v>122</v>
      </c>
      <c r="K419" s="1" t="s">
        <v>20548</v>
      </c>
      <c r="L419" s="1"/>
      <c r="M419" s="20">
        <f t="shared" si="6"/>
        <v>1</v>
      </c>
    </row>
    <row r="420" spans="1:13" ht="20.100000000000001" customHeight="1" x14ac:dyDescent="0.15">
      <c r="A420" s="1" t="s">
        <v>20226</v>
      </c>
      <c r="B420" s="1" t="s">
        <v>20512</v>
      </c>
      <c r="C420" s="1" t="s">
        <v>20549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84</v>
      </c>
      <c r="J420" s="1" t="s">
        <v>122</v>
      </c>
      <c r="K420" s="1" t="s">
        <v>20550</v>
      </c>
      <c r="L420" s="1"/>
      <c r="M420" s="20">
        <f t="shared" si="6"/>
        <v>1</v>
      </c>
    </row>
    <row r="421" spans="1:13" ht="20.100000000000001" customHeight="1" x14ac:dyDescent="0.15">
      <c r="A421" s="1" t="s">
        <v>20226</v>
      </c>
      <c r="B421" s="1" t="s">
        <v>20512</v>
      </c>
      <c r="C421" s="1" t="s">
        <v>20551</v>
      </c>
      <c r="D421" s="1" t="s">
        <v>78</v>
      </c>
      <c r="E421" s="1" t="s">
        <v>51</v>
      </c>
      <c r="F421" s="1" t="s">
        <v>51</v>
      </c>
      <c r="G421" s="1" t="s">
        <v>52</v>
      </c>
      <c r="H421" s="1" t="s">
        <v>121</v>
      </c>
      <c r="I421" s="1" t="s">
        <v>84</v>
      </c>
      <c r="J421" s="1" t="s">
        <v>122</v>
      </c>
      <c r="K421" s="1" t="s">
        <v>20552</v>
      </c>
      <c r="L421" s="1"/>
      <c r="M421" s="20">
        <f t="shared" si="6"/>
        <v>1</v>
      </c>
    </row>
    <row r="422" spans="1:13" ht="20.100000000000001" customHeight="1" x14ac:dyDescent="0.15">
      <c r="A422" s="1" t="s">
        <v>20226</v>
      </c>
      <c r="B422" s="1" t="s">
        <v>20512</v>
      </c>
      <c r="C422" s="1" t="s">
        <v>20553</v>
      </c>
      <c r="D422" s="1" t="s">
        <v>849</v>
      </c>
      <c r="E422" s="1" t="s">
        <v>51</v>
      </c>
      <c r="F422" s="1" t="s">
        <v>26832</v>
      </c>
      <c r="G422" s="1" t="s">
        <v>82</v>
      </c>
      <c r="H422" s="1" t="s">
        <v>83</v>
      </c>
      <c r="I422" s="1" t="s">
        <v>84</v>
      </c>
      <c r="J422" s="1" t="s">
        <v>6142</v>
      </c>
      <c r="K422" s="1" t="s">
        <v>20554</v>
      </c>
      <c r="L422" s="1"/>
      <c r="M422" s="20">
        <f t="shared" si="6"/>
        <v>0</v>
      </c>
    </row>
    <row r="423" spans="1:13" ht="20.100000000000001" customHeight="1" x14ac:dyDescent="0.15">
      <c r="A423" s="1" t="s">
        <v>20226</v>
      </c>
      <c r="B423" s="1" t="s">
        <v>20555</v>
      </c>
      <c r="C423" s="1" t="s">
        <v>20556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84</v>
      </c>
      <c r="J423" s="1" t="s">
        <v>122</v>
      </c>
      <c r="K423" s="1" t="s">
        <v>20557</v>
      </c>
      <c r="L423" s="1"/>
      <c r="M423" s="20">
        <f t="shared" si="6"/>
        <v>1</v>
      </c>
    </row>
    <row r="424" spans="1:13" ht="20.100000000000001" customHeight="1" x14ac:dyDescent="0.15">
      <c r="A424" s="1" t="s">
        <v>20226</v>
      </c>
      <c r="B424" s="1" t="s">
        <v>20555</v>
      </c>
      <c r="C424" s="1" t="s">
        <v>20558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84</v>
      </c>
      <c r="J424" s="1" t="s">
        <v>122</v>
      </c>
      <c r="K424" s="1" t="s">
        <v>20559</v>
      </c>
      <c r="L424" s="1"/>
      <c r="M424" s="20">
        <f t="shared" si="6"/>
        <v>1</v>
      </c>
    </row>
    <row r="425" spans="1:13" ht="20.100000000000001" customHeight="1" x14ac:dyDescent="0.15">
      <c r="A425" s="1" t="s">
        <v>20226</v>
      </c>
      <c r="B425" s="1" t="s">
        <v>20555</v>
      </c>
      <c r="C425" s="1" t="s">
        <v>20560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84</v>
      </c>
      <c r="J425" s="1" t="s">
        <v>122</v>
      </c>
      <c r="K425" s="1" t="s">
        <v>20561</v>
      </c>
      <c r="L425" s="1"/>
      <c r="M425" s="20">
        <f t="shared" si="6"/>
        <v>1</v>
      </c>
    </row>
    <row r="426" spans="1:13" ht="20.100000000000001" customHeight="1" x14ac:dyDescent="0.15">
      <c r="A426" s="1" t="s">
        <v>20226</v>
      </c>
      <c r="B426" s="1" t="s">
        <v>20555</v>
      </c>
      <c r="C426" s="1" t="s">
        <v>20562</v>
      </c>
      <c r="D426" s="1" t="s">
        <v>78</v>
      </c>
      <c r="E426" s="1" t="s">
        <v>51</v>
      </c>
      <c r="F426" s="1" t="s">
        <v>179</v>
      </c>
      <c r="G426" s="1" t="s">
        <v>82</v>
      </c>
      <c r="H426" s="1" t="s">
        <v>180</v>
      </c>
      <c r="I426" s="1" t="s">
        <v>447</v>
      </c>
      <c r="J426" s="1" t="s">
        <v>730</v>
      </c>
      <c r="K426" s="1" t="s">
        <v>20563</v>
      </c>
      <c r="L426" s="1"/>
      <c r="M426" s="20">
        <f t="shared" si="6"/>
        <v>0</v>
      </c>
    </row>
    <row r="427" spans="1:13" ht="20.100000000000001" customHeight="1" x14ac:dyDescent="0.15">
      <c r="A427" s="1" t="s">
        <v>20226</v>
      </c>
      <c r="B427" s="1" t="s">
        <v>20555</v>
      </c>
      <c r="C427" s="1" t="s">
        <v>20564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84</v>
      </c>
      <c r="J427" s="1" t="s">
        <v>122</v>
      </c>
      <c r="K427" s="1" t="s">
        <v>20565</v>
      </c>
      <c r="L427" s="1"/>
      <c r="M427" s="20">
        <f t="shared" si="6"/>
        <v>1</v>
      </c>
    </row>
    <row r="428" spans="1:13" ht="20.100000000000001" customHeight="1" x14ac:dyDescent="0.15">
      <c r="A428" s="1" t="s">
        <v>20226</v>
      </c>
      <c r="B428" s="1" t="s">
        <v>20566</v>
      </c>
      <c r="C428" s="1" t="s">
        <v>20567</v>
      </c>
      <c r="D428" s="1" t="s">
        <v>50</v>
      </c>
      <c r="E428" s="1" t="s">
        <v>51</v>
      </c>
      <c r="F428" s="1" t="s">
        <v>51</v>
      </c>
      <c r="G428" s="1" t="s">
        <v>52</v>
      </c>
      <c r="H428" s="1" t="s">
        <v>121</v>
      </c>
      <c r="I428" s="1" t="s">
        <v>84</v>
      </c>
      <c r="J428" s="1" t="s">
        <v>122</v>
      </c>
      <c r="K428" s="1" t="s">
        <v>20568</v>
      </c>
      <c r="L428" s="1"/>
      <c r="M428" s="20">
        <f t="shared" si="6"/>
        <v>1</v>
      </c>
    </row>
    <row r="429" spans="1:13" ht="20.100000000000001" customHeight="1" x14ac:dyDescent="0.15">
      <c r="A429" s="1" t="s">
        <v>20226</v>
      </c>
      <c r="B429" s="1" t="s">
        <v>20566</v>
      </c>
      <c r="C429" s="1" t="s">
        <v>20569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84</v>
      </c>
      <c r="J429" s="1" t="s">
        <v>122</v>
      </c>
      <c r="K429" s="1" t="s">
        <v>20570</v>
      </c>
      <c r="L429" s="1"/>
      <c r="M429" s="20">
        <f t="shared" si="6"/>
        <v>1</v>
      </c>
    </row>
    <row r="430" spans="1:13" ht="20.100000000000001" customHeight="1" x14ac:dyDescent="0.15">
      <c r="A430" s="1" t="s">
        <v>20226</v>
      </c>
      <c r="B430" s="1" t="s">
        <v>20571</v>
      </c>
      <c r="C430" s="1" t="s">
        <v>20572</v>
      </c>
      <c r="D430" s="1" t="s">
        <v>50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84</v>
      </c>
      <c r="J430" s="1" t="s">
        <v>122</v>
      </c>
      <c r="K430" s="1" t="s">
        <v>20573</v>
      </c>
      <c r="L430" s="1"/>
      <c r="M430" s="20">
        <f t="shared" si="6"/>
        <v>1</v>
      </c>
    </row>
    <row r="431" spans="1:13" ht="20.100000000000001" customHeight="1" x14ac:dyDescent="0.15">
      <c r="A431" s="1" t="s">
        <v>20226</v>
      </c>
      <c r="B431" s="1" t="s">
        <v>20571</v>
      </c>
      <c r="C431" s="1" t="s">
        <v>20574</v>
      </c>
      <c r="D431" s="1" t="s">
        <v>50</v>
      </c>
      <c r="E431" s="1" t="s">
        <v>51</v>
      </c>
      <c r="F431" s="1" t="s">
        <v>26832</v>
      </c>
      <c r="G431" s="1" t="s">
        <v>82</v>
      </c>
      <c r="H431" s="1" t="s">
        <v>4727</v>
      </c>
      <c r="I431" s="1" t="s">
        <v>447</v>
      </c>
      <c r="J431" s="1" t="s">
        <v>448</v>
      </c>
      <c r="K431" s="1" t="s">
        <v>20575</v>
      </c>
      <c r="L431" s="1"/>
      <c r="M431" s="20">
        <f t="shared" si="6"/>
        <v>0</v>
      </c>
    </row>
    <row r="432" spans="1:13" ht="20.100000000000001" customHeight="1" x14ac:dyDescent="0.15">
      <c r="A432" s="1" t="s">
        <v>20226</v>
      </c>
      <c r="B432" s="1" t="s">
        <v>20571</v>
      </c>
      <c r="C432" s="1" t="s">
        <v>20576</v>
      </c>
      <c r="D432" s="1" t="s">
        <v>50</v>
      </c>
      <c r="E432" s="1" t="s">
        <v>51</v>
      </c>
      <c r="F432" s="1" t="s">
        <v>51</v>
      </c>
      <c r="G432" s="1" t="s">
        <v>52</v>
      </c>
      <c r="H432" s="1" t="s">
        <v>121</v>
      </c>
      <c r="I432" s="1" t="s">
        <v>84</v>
      </c>
      <c r="J432" s="1" t="s">
        <v>122</v>
      </c>
      <c r="K432" s="1" t="s">
        <v>20577</v>
      </c>
      <c r="L432" s="1"/>
      <c r="M432" s="20">
        <f t="shared" si="6"/>
        <v>1</v>
      </c>
    </row>
    <row r="433" spans="1:13" ht="20.100000000000001" customHeight="1" x14ac:dyDescent="0.15">
      <c r="A433" s="1" t="s">
        <v>20226</v>
      </c>
      <c r="B433" s="1" t="s">
        <v>20571</v>
      </c>
      <c r="C433" s="1" t="s">
        <v>20578</v>
      </c>
      <c r="D433" s="1" t="s">
        <v>50</v>
      </c>
      <c r="E433" s="1" t="s">
        <v>51</v>
      </c>
      <c r="F433" s="1" t="s">
        <v>51</v>
      </c>
      <c r="G433" s="1" t="s">
        <v>52</v>
      </c>
      <c r="H433" s="1" t="s">
        <v>121</v>
      </c>
      <c r="I433" s="1" t="s">
        <v>84</v>
      </c>
      <c r="J433" s="1" t="s">
        <v>122</v>
      </c>
      <c r="K433" s="1" t="s">
        <v>20579</v>
      </c>
      <c r="L433" s="1"/>
      <c r="M433" s="20">
        <f t="shared" si="6"/>
        <v>1</v>
      </c>
    </row>
    <row r="434" spans="1:13" ht="20.100000000000001" customHeight="1" x14ac:dyDescent="0.15">
      <c r="A434" s="1" t="s">
        <v>20226</v>
      </c>
      <c r="B434" s="1" t="s">
        <v>20571</v>
      </c>
      <c r="C434" s="1" t="s">
        <v>20580</v>
      </c>
      <c r="D434" s="1" t="s">
        <v>50</v>
      </c>
      <c r="E434" s="1" t="s">
        <v>51</v>
      </c>
      <c r="F434" s="1" t="s">
        <v>51</v>
      </c>
      <c r="G434" s="1" t="s">
        <v>52</v>
      </c>
      <c r="H434" s="1" t="s">
        <v>121</v>
      </c>
      <c r="I434" s="1" t="s">
        <v>84</v>
      </c>
      <c r="J434" s="1" t="s">
        <v>122</v>
      </c>
      <c r="K434" s="1" t="s">
        <v>20581</v>
      </c>
      <c r="L434" s="1"/>
      <c r="M434" s="20">
        <f t="shared" si="6"/>
        <v>1</v>
      </c>
    </row>
    <row r="435" spans="1:13" ht="20.100000000000001" customHeight="1" x14ac:dyDescent="0.15">
      <c r="A435" s="1" t="s">
        <v>20226</v>
      </c>
      <c r="B435" s="1" t="s">
        <v>20571</v>
      </c>
      <c r="C435" s="1" t="s">
        <v>20582</v>
      </c>
      <c r="D435" s="1" t="s">
        <v>78</v>
      </c>
      <c r="E435" s="1" t="s">
        <v>51</v>
      </c>
      <c r="F435" s="1" t="s">
        <v>81</v>
      </c>
      <c r="G435" s="1" t="s">
        <v>82</v>
      </c>
      <c r="H435" s="1" t="s">
        <v>212</v>
      </c>
      <c r="I435" s="1" t="s">
        <v>7857</v>
      </c>
      <c r="J435" s="1" t="s">
        <v>122</v>
      </c>
      <c r="K435" s="1" t="s">
        <v>20583</v>
      </c>
      <c r="L435" s="1"/>
      <c r="M435" s="20">
        <f t="shared" si="6"/>
        <v>0</v>
      </c>
    </row>
    <row r="436" spans="1:13" ht="20.100000000000001" customHeight="1" x14ac:dyDescent="0.15">
      <c r="A436" s="1" t="s">
        <v>20226</v>
      </c>
      <c r="B436" s="1" t="s">
        <v>20571</v>
      </c>
      <c r="C436" s="1" t="s">
        <v>20584</v>
      </c>
      <c r="D436" s="1" t="s">
        <v>78</v>
      </c>
      <c r="E436" s="1" t="s">
        <v>51</v>
      </c>
      <c r="F436" s="1" t="s">
        <v>51</v>
      </c>
      <c r="G436" s="1" t="s">
        <v>52</v>
      </c>
      <c r="H436" s="1" t="s">
        <v>121</v>
      </c>
      <c r="I436" s="1" t="s">
        <v>84</v>
      </c>
      <c r="J436" s="1" t="s">
        <v>122</v>
      </c>
      <c r="K436" s="1" t="s">
        <v>20585</v>
      </c>
      <c r="L436" s="1"/>
      <c r="M436" s="20">
        <f t="shared" si="6"/>
        <v>1</v>
      </c>
    </row>
    <row r="437" spans="1:13" ht="20.100000000000001" customHeight="1" x14ac:dyDescent="0.15">
      <c r="A437" s="1" t="s">
        <v>20226</v>
      </c>
      <c r="B437" s="1" t="s">
        <v>20571</v>
      </c>
      <c r="C437" s="1" t="s">
        <v>20586</v>
      </c>
      <c r="D437" s="1" t="s">
        <v>78</v>
      </c>
      <c r="E437" s="1" t="s">
        <v>51</v>
      </c>
      <c r="F437" s="1" t="s">
        <v>51</v>
      </c>
      <c r="G437" s="1" t="s">
        <v>52</v>
      </c>
      <c r="H437" s="1" t="s">
        <v>121</v>
      </c>
      <c r="I437" s="1" t="s">
        <v>84</v>
      </c>
      <c r="J437" s="1" t="s">
        <v>122</v>
      </c>
      <c r="K437" s="1" t="s">
        <v>20587</v>
      </c>
      <c r="L437" s="1"/>
      <c r="M437" s="20">
        <f t="shared" si="6"/>
        <v>1</v>
      </c>
    </row>
    <row r="438" spans="1:13" ht="20.100000000000001" customHeight="1" x14ac:dyDescent="0.15">
      <c r="A438" s="1" t="s">
        <v>20226</v>
      </c>
      <c r="B438" s="1" t="s">
        <v>20571</v>
      </c>
      <c r="C438" s="1" t="s">
        <v>20588</v>
      </c>
      <c r="D438" s="1" t="s">
        <v>78</v>
      </c>
      <c r="E438" s="1" t="s">
        <v>51</v>
      </c>
      <c r="F438" s="1" t="s">
        <v>51</v>
      </c>
      <c r="G438" s="1" t="s">
        <v>52</v>
      </c>
      <c r="H438" s="1" t="s">
        <v>121</v>
      </c>
      <c r="I438" s="1" t="s">
        <v>84</v>
      </c>
      <c r="J438" s="1" t="s">
        <v>122</v>
      </c>
      <c r="K438" s="1" t="s">
        <v>20589</v>
      </c>
      <c r="L438" s="1"/>
      <c r="M438" s="20">
        <f t="shared" si="6"/>
        <v>1</v>
      </c>
    </row>
    <row r="439" spans="1:13" ht="20.100000000000001" customHeight="1" x14ac:dyDescent="0.15">
      <c r="A439" s="1" t="s">
        <v>20226</v>
      </c>
      <c r="B439" s="1" t="s">
        <v>20571</v>
      </c>
      <c r="C439" s="1" t="s">
        <v>20590</v>
      </c>
      <c r="D439" s="1" t="s">
        <v>78</v>
      </c>
      <c r="E439" s="1" t="s">
        <v>51</v>
      </c>
      <c r="F439" s="1" t="s">
        <v>81</v>
      </c>
      <c r="G439" s="1" t="s">
        <v>82</v>
      </c>
      <c r="H439" s="1" t="s">
        <v>4727</v>
      </c>
      <c r="I439" s="1" t="s">
        <v>447</v>
      </c>
      <c r="J439" s="1" t="s">
        <v>448</v>
      </c>
      <c r="K439" s="1" t="s">
        <v>20591</v>
      </c>
      <c r="L439" s="1"/>
      <c r="M439" s="20">
        <f t="shared" si="6"/>
        <v>0</v>
      </c>
    </row>
    <row r="440" spans="1:13" ht="20.100000000000001" customHeight="1" x14ac:dyDescent="0.15">
      <c r="A440" s="1" t="s">
        <v>20226</v>
      </c>
      <c r="B440" s="1" t="s">
        <v>20571</v>
      </c>
      <c r="C440" s="1" t="s">
        <v>20592</v>
      </c>
      <c r="D440" s="1" t="s">
        <v>78</v>
      </c>
      <c r="E440" s="1" t="s">
        <v>51</v>
      </c>
      <c r="F440" s="1" t="s">
        <v>51</v>
      </c>
      <c r="G440" s="1" t="s">
        <v>52</v>
      </c>
      <c r="H440" s="1" t="s">
        <v>121</v>
      </c>
      <c r="I440" s="1" t="s">
        <v>84</v>
      </c>
      <c r="J440" s="1" t="s">
        <v>122</v>
      </c>
      <c r="K440" s="1" t="s">
        <v>20593</v>
      </c>
      <c r="L440" s="1"/>
      <c r="M440" s="20">
        <f t="shared" si="6"/>
        <v>1</v>
      </c>
    </row>
    <row r="441" spans="1:13" ht="20.100000000000001" customHeight="1" x14ac:dyDescent="0.15">
      <c r="A441" s="1" t="s">
        <v>20226</v>
      </c>
      <c r="B441" s="1" t="s">
        <v>20571</v>
      </c>
      <c r="C441" s="1" t="s">
        <v>20594</v>
      </c>
      <c r="D441" s="1" t="s">
        <v>78</v>
      </c>
      <c r="E441" s="1" t="s">
        <v>51</v>
      </c>
      <c r="F441" s="1" t="s">
        <v>179</v>
      </c>
      <c r="G441" s="1" t="s">
        <v>82</v>
      </c>
      <c r="H441" s="1" t="s">
        <v>180</v>
      </c>
      <c r="I441" s="1" t="s">
        <v>447</v>
      </c>
      <c r="J441" s="1" t="s">
        <v>730</v>
      </c>
      <c r="K441" s="1" t="s">
        <v>20595</v>
      </c>
      <c r="L441" s="1"/>
      <c r="M441" s="20">
        <f t="shared" si="6"/>
        <v>0</v>
      </c>
    </row>
    <row r="442" spans="1:13" ht="20.100000000000001" customHeight="1" x14ac:dyDescent="0.15">
      <c r="A442" s="1" t="s">
        <v>20226</v>
      </c>
      <c r="B442" s="1" t="s">
        <v>20571</v>
      </c>
      <c r="C442" s="1" t="s">
        <v>20596</v>
      </c>
      <c r="D442" s="1" t="s">
        <v>78</v>
      </c>
      <c r="E442" s="1" t="s">
        <v>51</v>
      </c>
      <c r="F442" s="1" t="s">
        <v>51</v>
      </c>
      <c r="G442" s="1" t="s">
        <v>52</v>
      </c>
      <c r="H442" s="1" t="s">
        <v>121</v>
      </c>
      <c r="I442" s="1" t="s">
        <v>84</v>
      </c>
      <c r="J442" s="1" t="s">
        <v>122</v>
      </c>
      <c r="K442" s="1" t="s">
        <v>20597</v>
      </c>
      <c r="L442" s="1"/>
      <c r="M442" s="20">
        <f t="shared" si="6"/>
        <v>1</v>
      </c>
    </row>
    <row r="443" spans="1:13" ht="20.100000000000001" customHeight="1" x14ac:dyDescent="0.15">
      <c r="A443" s="1" t="s">
        <v>20226</v>
      </c>
      <c r="B443" s="1" t="s">
        <v>20571</v>
      </c>
      <c r="C443" s="1" t="s">
        <v>20598</v>
      </c>
      <c r="D443" s="1" t="s">
        <v>78</v>
      </c>
      <c r="E443" s="1" t="s">
        <v>51</v>
      </c>
      <c r="F443" s="1" t="s">
        <v>81</v>
      </c>
      <c r="G443" s="1" t="s">
        <v>82</v>
      </c>
      <c r="H443" s="1" t="s">
        <v>180</v>
      </c>
      <c r="I443" s="1" t="s">
        <v>447</v>
      </c>
      <c r="J443" s="1" t="s">
        <v>730</v>
      </c>
      <c r="K443" s="1" t="s">
        <v>20599</v>
      </c>
      <c r="L443" s="1"/>
      <c r="M443" s="20">
        <f t="shared" si="6"/>
        <v>0</v>
      </c>
    </row>
    <row r="444" spans="1:13" ht="20.100000000000001" customHeight="1" x14ac:dyDescent="0.15">
      <c r="A444" s="1" t="s">
        <v>20226</v>
      </c>
      <c r="B444" s="1" t="s">
        <v>20571</v>
      </c>
      <c r="C444" s="1" t="s">
        <v>20600</v>
      </c>
      <c r="D444" s="1" t="s">
        <v>78</v>
      </c>
      <c r="E444" s="1" t="s">
        <v>51</v>
      </c>
      <c r="F444" s="1" t="s">
        <v>179</v>
      </c>
      <c r="G444" s="1" t="s">
        <v>82</v>
      </c>
      <c r="H444" s="1" t="s">
        <v>180</v>
      </c>
      <c r="I444" s="1" t="s">
        <v>447</v>
      </c>
      <c r="J444" s="1" t="s">
        <v>730</v>
      </c>
      <c r="K444" s="1" t="s">
        <v>20601</v>
      </c>
      <c r="L444" s="1"/>
      <c r="M444" s="20">
        <f t="shared" si="6"/>
        <v>0</v>
      </c>
    </row>
    <row r="445" spans="1:13" ht="20.100000000000001" customHeight="1" x14ac:dyDescent="0.15">
      <c r="A445" s="1" t="s">
        <v>20226</v>
      </c>
      <c r="B445" s="1" t="s">
        <v>20571</v>
      </c>
      <c r="C445" s="1" t="s">
        <v>20602</v>
      </c>
      <c r="D445" s="1" t="s">
        <v>78</v>
      </c>
      <c r="E445" s="1" t="s">
        <v>51</v>
      </c>
      <c r="F445" s="1" t="s">
        <v>51</v>
      </c>
      <c r="G445" s="1" t="s">
        <v>52</v>
      </c>
      <c r="H445" s="1" t="s">
        <v>121</v>
      </c>
      <c r="I445" s="1" t="s">
        <v>84</v>
      </c>
      <c r="J445" s="1" t="s">
        <v>122</v>
      </c>
      <c r="K445" s="1" t="s">
        <v>20603</v>
      </c>
      <c r="L445" s="1"/>
      <c r="M445" s="20">
        <f t="shared" si="6"/>
        <v>1</v>
      </c>
    </row>
    <row r="446" spans="1:13" ht="20.100000000000001" customHeight="1" x14ac:dyDescent="0.15">
      <c r="A446" s="1" t="s">
        <v>20226</v>
      </c>
      <c r="B446" s="1" t="s">
        <v>20571</v>
      </c>
      <c r="C446" s="1" t="s">
        <v>20604</v>
      </c>
      <c r="D446" s="1" t="s">
        <v>78</v>
      </c>
      <c r="E446" s="1" t="s">
        <v>51</v>
      </c>
      <c r="F446" s="1" t="s">
        <v>51</v>
      </c>
      <c r="G446" s="1" t="s">
        <v>52</v>
      </c>
      <c r="H446" s="1" t="s">
        <v>121</v>
      </c>
      <c r="I446" s="1" t="s">
        <v>84</v>
      </c>
      <c r="J446" s="1" t="s">
        <v>122</v>
      </c>
      <c r="K446" s="1" t="s">
        <v>20605</v>
      </c>
      <c r="L446" s="1"/>
      <c r="M446" s="20">
        <f t="shared" si="6"/>
        <v>1</v>
      </c>
    </row>
    <row r="447" spans="1:13" ht="20.100000000000001" customHeight="1" x14ac:dyDescent="0.15">
      <c r="A447" s="1" t="s">
        <v>20226</v>
      </c>
      <c r="B447" s="1" t="s">
        <v>20571</v>
      </c>
      <c r="C447" s="1" t="s">
        <v>20606</v>
      </c>
      <c r="D447" s="1" t="s">
        <v>78</v>
      </c>
      <c r="E447" s="1" t="s">
        <v>51</v>
      </c>
      <c r="F447" s="1" t="s">
        <v>81</v>
      </c>
      <c r="G447" s="1" t="s">
        <v>82</v>
      </c>
      <c r="H447" s="1" t="s">
        <v>180</v>
      </c>
      <c r="I447" s="1" t="s">
        <v>447</v>
      </c>
      <c r="J447" s="1" t="s">
        <v>730</v>
      </c>
      <c r="K447" s="1" t="s">
        <v>20607</v>
      </c>
      <c r="L447" s="1"/>
      <c r="M447" s="20">
        <f t="shared" si="6"/>
        <v>0</v>
      </c>
    </row>
    <row r="448" spans="1:13" ht="20.100000000000001" customHeight="1" x14ac:dyDescent="0.15">
      <c r="A448" s="1" t="s">
        <v>20226</v>
      </c>
      <c r="B448" s="1" t="s">
        <v>20571</v>
      </c>
      <c r="C448" s="1" t="s">
        <v>20608</v>
      </c>
      <c r="D448" s="1" t="s">
        <v>78</v>
      </c>
      <c r="E448" s="1" t="s">
        <v>51</v>
      </c>
      <c r="F448" s="1" t="s">
        <v>179</v>
      </c>
      <c r="G448" s="1" t="s">
        <v>82</v>
      </c>
      <c r="H448" s="1" t="s">
        <v>180</v>
      </c>
      <c r="I448" s="1" t="s">
        <v>447</v>
      </c>
      <c r="J448" s="1" t="s">
        <v>730</v>
      </c>
      <c r="K448" s="1" t="s">
        <v>20609</v>
      </c>
      <c r="L448" s="1"/>
      <c r="M448" s="20">
        <f t="shared" si="6"/>
        <v>0</v>
      </c>
    </row>
    <row r="449" spans="1:13" ht="20.100000000000001" customHeight="1" x14ac:dyDescent="0.15">
      <c r="A449" s="1" t="s">
        <v>20226</v>
      </c>
      <c r="B449" s="1" t="s">
        <v>20571</v>
      </c>
      <c r="C449" s="1" t="s">
        <v>20610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121</v>
      </c>
      <c r="I449" s="1" t="s">
        <v>84</v>
      </c>
      <c r="J449" s="1" t="s">
        <v>122</v>
      </c>
      <c r="K449" s="1" t="s">
        <v>20611</v>
      </c>
      <c r="L449" s="1"/>
      <c r="M449" s="20">
        <f t="shared" si="6"/>
        <v>1</v>
      </c>
    </row>
    <row r="450" spans="1:13" ht="20.100000000000001" customHeight="1" x14ac:dyDescent="0.15">
      <c r="A450" s="1" t="s">
        <v>20226</v>
      </c>
      <c r="B450" s="1" t="s">
        <v>20571</v>
      </c>
      <c r="C450" s="1" t="s">
        <v>20612</v>
      </c>
      <c r="D450" s="1" t="s">
        <v>78</v>
      </c>
      <c r="E450" s="1" t="s">
        <v>51</v>
      </c>
      <c r="F450" s="1" t="s">
        <v>51</v>
      </c>
      <c r="G450" s="1" t="s">
        <v>52</v>
      </c>
      <c r="H450" s="1" t="s">
        <v>121</v>
      </c>
      <c r="I450" s="1" t="s">
        <v>84</v>
      </c>
      <c r="J450" s="1" t="s">
        <v>122</v>
      </c>
      <c r="K450" s="1" t="s">
        <v>20613</v>
      </c>
      <c r="L450" s="1"/>
      <c r="M450" s="20">
        <f t="shared" si="6"/>
        <v>1</v>
      </c>
    </row>
    <row r="451" spans="1:13" ht="20.100000000000001" customHeight="1" x14ac:dyDescent="0.15">
      <c r="A451" s="1" t="s">
        <v>20226</v>
      </c>
      <c r="B451" s="1" t="s">
        <v>20571</v>
      </c>
      <c r="C451" s="1" t="s">
        <v>20614</v>
      </c>
      <c r="D451" s="1" t="s">
        <v>849</v>
      </c>
      <c r="E451" s="1" t="s">
        <v>51</v>
      </c>
      <c r="F451" s="1" t="s">
        <v>26832</v>
      </c>
      <c r="G451" s="1" t="s">
        <v>82</v>
      </c>
      <c r="H451" s="1" t="s">
        <v>83</v>
      </c>
      <c r="I451" s="1" t="s">
        <v>84</v>
      </c>
      <c r="J451" s="1" t="s">
        <v>6142</v>
      </c>
      <c r="K451" s="1" t="s">
        <v>20615</v>
      </c>
      <c r="L451" s="1"/>
      <c r="M451" s="20">
        <f t="shared" si="6"/>
        <v>0</v>
      </c>
    </row>
    <row r="452" spans="1:13" ht="20.100000000000001" customHeight="1" x14ac:dyDescent="0.15">
      <c r="A452" s="1" t="s">
        <v>20226</v>
      </c>
      <c r="B452" s="1" t="s">
        <v>20616</v>
      </c>
      <c r="C452" s="1" t="s">
        <v>20617</v>
      </c>
      <c r="D452" s="1" t="s">
        <v>50</v>
      </c>
      <c r="E452" s="1" t="s">
        <v>51</v>
      </c>
      <c r="F452" s="1" t="s">
        <v>26832</v>
      </c>
      <c r="G452" s="1" t="s">
        <v>82</v>
      </c>
      <c r="H452" s="1" t="s">
        <v>1151</v>
      </c>
      <c r="I452" s="1" t="s">
        <v>84</v>
      </c>
      <c r="J452" s="1" t="s">
        <v>7809</v>
      </c>
      <c r="K452" s="1" t="s">
        <v>20618</v>
      </c>
      <c r="L452" s="1"/>
      <c r="M452" s="20">
        <f t="shared" si="6"/>
        <v>0</v>
      </c>
    </row>
    <row r="453" spans="1:13" ht="20.100000000000001" customHeight="1" x14ac:dyDescent="0.15">
      <c r="A453" s="1" t="s">
        <v>20226</v>
      </c>
      <c r="B453" s="1" t="s">
        <v>20616</v>
      </c>
      <c r="C453" s="1" t="s">
        <v>20619</v>
      </c>
      <c r="D453" s="1" t="s">
        <v>50</v>
      </c>
      <c r="E453" s="1" t="s">
        <v>51</v>
      </c>
      <c r="F453" s="1" t="s">
        <v>51</v>
      </c>
      <c r="G453" s="1" t="s">
        <v>52</v>
      </c>
      <c r="H453" s="1" t="s">
        <v>121</v>
      </c>
      <c r="I453" s="1" t="s">
        <v>84</v>
      </c>
      <c r="J453" s="1" t="s">
        <v>122</v>
      </c>
      <c r="K453" s="1" t="s">
        <v>20620</v>
      </c>
      <c r="L453" s="1"/>
      <c r="M453" s="20">
        <f t="shared" si="6"/>
        <v>1</v>
      </c>
    </row>
    <row r="454" spans="1:13" ht="20.100000000000001" customHeight="1" x14ac:dyDescent="0.15">
      <c r="A454" s="1" t="s">
        <v>20226</v>
      </c>
      <c r="B454" s="1" t="s">
        <v>20616</v>
      </c>
      <c r="C454" s="1" t="s">
        <v>20621</v>
      </c>
      <c r="D454" s="1" t="s">
        <v>50</v>
      </c>
      <c r="E454" s="1" t="s">
        <v>51</v>
      </c>
      <c r="F454" s="1" t="s">
        <v>51</v>
      </c>
      <c r="G454" s="1" t="s">
        <v>52</v>
      </c>
      <c r="H454" s="1" t="s">
        <v>121</v>
      </c>
      <c r="I454" s="1" t="s">
        <v>84</v>
      </c>
      <c r="J454" s="1" t="s">
        <v>122</v>
      </c>
      <c r="K454" s="1" t="s">
        <v>20622</v>
      </c>
      <c r="L454" s="1"/>
      <c r="M454" s="20">
        <f t="shared" si="6"/>
        <v>1</v>
      </c>
    </row>
    <row r="455" spans="1:13" ht="20.100000000000001" customHeight="1" x14ac:dyDescent="0.15">
      <c r="A455" s="1" t="s">
        <v>20226</v>
      </c>
      <c r="B455" s="1" t="s">
        <v>20623</v>
      </c>
      <c r="C455" s="1" t="s">
        <v>20624</v>
      </c>
      <c r="D455" s="1" t="s">
        <v>78</v>
      </c>
      <c r="E455" s="1" t="s">
        <v>51</v>
      </c>
      <c r="F455" s="1" t="s">
        <v>51</v>
      </c>
      <c r="G455" s="1" t="s">
        <v>52</v>
      </c>
      <c r="H455" s="1" t="s">
        <v>121</v>
      </c>
      <c r="I455" s="1" t="s">
        <v>84</v>
      </c>
      <c r="J455" s="1" t="s">
        <v>122</v>
      </c>
      <c r="K455" s="1" t="s">
        <v>20625</v>
      </c>
      <c r="L455" s="1"/>
      <c r="M455" s="20">
        <f t="shared" si="6"/>
        <v>1</v>
      </c>
    </row>
    <row r="456" spans="1:13" ht="20.100000000000001" customHeight="1" x14ac:dyDescent="0.15">
      <c r="A456" s="1" t="s">
        <v>20226</v>
      </c>
      <c r="B456" s="1" t="s">
        <v>20623</v>
      </c>
      <c r="C456" s="1" t="s">
        <v>20626</v>
      </c>
      <c r="D456" s="1" t="s">
        <v>78</v>
      </c>
      <c r="E456" s="1" t="s">
        <v>51</v>
      </c>
      <c r="F456" s="1" t="s">
        <v>51</v>
      </c>
      <c r="G456" s="1" t="s">
        <v>52</v>
      </c>
      <c r="H456" s="1" t="s">
        <v>121</v>
      </c>
      <c r="I456" s="1" t="s">
        <v>84</v>
      </c>
      <c r="J456" s="1" t="s">
        <v>122</v>
      </c>
      <c r="K456" s="1" t="s">
        <v>20627</v>
      </c>
      <c r="L456" s="1"/>
      <c r="M456" s="20">
        <f t="shared" ref="M456:M519" si="7">IF(F456="○",1,0)</f>
        <v>1</v>
      </c>
    </row>
    <row r="457" spans="1:13" ht="20.100000000000001" customHeight="1" x14ac:dyDescent="0.15">
      <c r="A457" s="1" t="s">
        <v>20226</v>
      </c>
      <c r="B457" s="1" t="s">
        <v>20623</v>
      </c>
      <c r="C457" s="1" t="s">
        <v>20628</v>
      </c>
      <c r="D457" s="1" t="s">
        <v>78</v>
      </c>
      <c r="E457" s="1" t="s">
        <v>51</v>
      </c>
      <c r="F457" s="1" t="s">
        <v>51</v>
      </c>
      <c r="G457" s="1" t="s">
        <v>52</v>
      </c>
      <c r="H457" s="1" t="s">
        <v>121</v>
      </c>
      <c r="I457" s="1" t="s">
        <v>84</v>
      </c>
      <c r="J457" s="1" t="s">
        <v>122</v>
      </c>
      <c r="K457" s="1" t="s">
        <v>20629</v>
      </c>
      <c r="L457" s="1"/>
      <c r="M457" s="20">
        <f t="shared" si="7"/>
        <v>1</v>
      </c>
    </row>
    <row r="458" spans="1:13" ht="20.100000000000001" customHeight="1" x14ac:dyDescent="0.15">
      <c r="A458" s="1" t="s">
        <v>20226</v>
      </c>
      <c r="B458" s="1" t="s">
        <v>20623</v>
      </c>
      <c r="C458" s="1" t="s">
        <v>20630</v>
      </c>
      <c r="D458" s="1" t="s">
        <v>78</v>
      </c>
      <c r="E458" s="1" t="s">
        <v>51</v>
      </c>
      <c r="F458" s="1" t="s">
        <v>51</v>
      </c>
      <c r="G458" s="1" t="s">
        <v>52</v>
      </c>
      <c r="H458" s="1" t="s">
        <v>121</v>
      </c>
      <c r="I458" s="1" t="s">
        <v>84</v>
      </c>
      <c r="J458" s="1" t="s">
        <v>122</v>
      </c>
      <c r="K458" s="1" t="s">
        <v>20631</v>
      </c>
      <c r="L458" s="1"/>
      <c r="M458" s="20">
        <f t="shared" si="7"/>
        <v>1</v>
      </c>
    </row>
    <row r="459" spans="1:13" ht="20.100000000000001" customHeight="1" x14ac:dyDescent="0.15">
      <c r="A459" s="1" t="s">
        <v>20226</v>
      </c>
      <c r="B459" s="1" t="s">
        <v>20623</v>
      </c>
      <c r="C459" s="1" t="s">
        <v>20632</v>
      </c>
      <c r="D459" s="1" t="s">
        <v>78</v>
      </c>
      <c r="E459" s="1" t="s">
        <v>51</v>
      </c>
      <c r="F459" s="1" t="s">
        <v>51</v>
      </c>
      <c r="G459" s="1" t="s">
        <v>52</v>
      </c>
      <c r="H459" s="1" t="s">
        <v>121</v>
      </c>
      <c r="I459" s="1" t="s">
        <v>84</v>
      </c>
      <c r="J459" s="1" t="s">
        <v>122</v>
      </c>
      <c r="K459" s="1" t="s">
        <v>20633</v>
      </c>
      <c r="L459" s="1"/>
      <c r="M459" s="20">
        <f t="shared" si="7"/>
        <v>1</v>
      </c>
    </row>
    <row r="460" spans="1:13" ht="20.100000000000001" customHeight="1" x14ac:dyDescent="0.15">
      <c r="A460" s="1" t="s">
        <v>20634</v>
      </c>
      <c r="B460" s="1" t="s">
        <v>20635</v>
      </c>
      <c r="C460" s="1" t="s">
        <v>20636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53</v>
      </c>
      <c r="I460" s="1" t="s">
        <v>54</v>
      </c>
      <c r="J460" s="1" t="s">
        <v>55</v>
      </c>
      <c r="K460" s="1" t="s">
        <v>20637</v>
      </c>
      <c r="L460" s="1"/>
      <c r="M460" s="20">
        <f t="shared" si="7"/>
        <v>1</v>
      </c>
    </row>
    <row r="461" spans="1:13" ht="20.100000000000001" customHeight="1" x14ac:dyDescent="0.15">
      <c r="A461" s="1" t="s">
        <v>20634</v>
      </c>
      <c r="B461" s="1" t="s">
        <v>20635</v>
      </c>
      <c r="C461" s="1" t="s">
        <v>20638</v>
      </c>
      <c r="D461" s="1" t="s">
        <v>78</v>
      </c>
      <c r="E461" s="1" t="s">
        <v>51</v>
      </c>
      <c r="F461" s="1" t="s">
        <v>51</v>
      </c>
      <c r="G461" s="1" t="s">
        <v>52</v>
      </c>
      <c r="H461" s="1" t="s">
        <v>53</v>
      </c>
      <c r="I461" s="1" t="s">
        <v>54</v>
      </c>
      <c r="J461" s="1" t="s">
        <v>55</v>
      </c>
      <c r="K461" s="1" t="s">
        <v>20639</v>
      </c>
      <c r="L461" s="1"/>
      <c r="M461" s="20">
        <f t="shared" si="7"/>
        <v>1</v>
      </c>
    </row>
    <row r="462" spans="1:13" ht="20.100000000000001" customHeight="1" x14ac:dyDescent="0.15">
      <c r="A462" s="1" t="s">
        <v>20634</v>
      </c>
      <c r="B462" s="1" t="s">
        <v>20640</v>
      </c>
      <c r="C462" s="1" t="s">
        <v>20641</v>
      </c>
      <c r="D462" s="1" t="s">
        <v>50</v>
      </c>
      <c r="E462" s="1" t="s">
        <v>51</v>
      </c>
      <c r="F462" s="1" t="s">
        <v>81</v>
      </c>
      <c r="G462" s="1" t="s">
        <v>82</v>
      </c>
      <c r="H462" s="1" t="s">
        <v>180</v>
      </c>
      <c r="I462" s="1" t="s">
        <v>447</v>
      </c>
      <c r="J462" s="1" t="s">
        <v>730</v>
      </c>
      <c r="K462" s="1" t="s">
        <v>20642</v>
      </c>
      <c r="L462" s="1"/>
      <c r="M462" s="20">
        <f t="shared" si="7"/>
        <v>0</v>
      </c>
    </row>
    <row r="463" spans="1:13" ht="20.100000000000001" customHeight="1" x14ac:dyDescent="0.15">
      <c r="A463" s="1" t="s">
        <v>20634</v>
      </c>
      <c r="B463" s="1" t="s">
        <v>20640</v>
      </c>
      <c r="C463" s="1" t="s">
        <v>20643</v>
      </c>
      <c r="D463" s="1" t="s">
        <v>50</v>
      </c>
      <c r="E463" s="1" t="s">
        <v>51</v>
      </c>
      <c r="F463" s="1" t="s">
        <v>51</v>
      </c>
      <c r="G463" s="1" t="s">
        <v>52</v>
      </c>
      <c r="H463" s="1" t="s">
        <v>53</v>
      </c>
      <c r="I463" s="1" t="s">
        <v>54</v>
      </c>
      <c r="J463" s="1" t="s">
        <v>55</v>
      </c>
      <c r="K463" s="1" t="s">
        <v>20644</v>
      </c>
      <c r="L463" s="1"/>
      <c r="M463" s="20">
        <f t="shared" si="7"/>
        <v>1</v>
      </c>
    </row>
    <row r="464" spans="1:13" ht="20.100000000000001" customHeight="1" x14ac:dyDescent="0.15">
      <c r="A464" s="1" t="s">
        <v>20634</v>
      </c>
      <c r="B464" s="1" t="s">
        <v>20640</v>
      </c>
      <c r="C464" s="1" t="s">
        <v>20645</v>
      </c>
      <c r="D464" s="1" t="s">
        <v>50</v>
      </c>
      <c r="E464" s="1" t="s">
        <v>51</v>
      </c>
      <c r="F464" s="1" t="s">
        <v>51</v>
      </c>
      <c r="G464" s="1" t="s">
        <v>52</v>
      </c>
      <c r="H464" s="1" t="s">
        <v>53</v>
      </c>
      <c r="I464" s="1" t="s">
        <v>54</v>
      </c>
      <c r="J464" s="1" t="s">
        <v>55</v>
      </c>
      <c r="K464" s="1" t="s">
        <v>20646</v>
      </c>
      <c r="L464" s="1"/>
      <c r="M464" s="20">
        <f t="shared" si="7"/>
        <v>1</v>
      </c>
    </row>
    <row r="465" spans="1:13" ht="20.100000000000001" customHeight="1" x14ac:dyDescent="0.15">
      <c r="A465" s="1" t="s">
        <v>20634</v>
      </c>
      <c r="B465" s="1" t="s">
        <v>20640</v>
      </c>
      <c r="C465" s="1" t="s">
        <v>20647</v>
      </c>
      <c r="D465" s="1" t="s">
        <v>78</v>
      </c>
      <c r="E465" s="1" t="s">
        <v>51</v>
      </c>
      <c r="F465" s="1" t="s">
        <v>51</v>
      </c>
      <c r="G465" s="1" t="s">
        <v>52</v>
      </c>
      <c r="H465" s="1" t="s">
        <v>53</v>
      </c>
      <c r="I465" s="1" t="s">
        <v>54</v>
      </c>
      <c r="J465" s="1" t="s">
        <v>55</v>
      </c>
      <c r="K465" s="1" t="s">
        <v>20648</v>
      </c>
      <c r="L465" s="1"/>
      <c r="M465" s="20">
        <f t="shared" si="7"/>
        <v>1</v>
      </c>
    </row>
    <row r="466" spans="1:13" ht="20.100000000000001" customHeight="1" x14ac:dyDescent="0.15">
      <c r="A466" s="1" t="s">
        <v>20634</v>
      </c>
      <c r="B466" s="1" t="s">
        <v>20640</v>
      </c>
      <c r="C466" s="1" t="s">
        <v>20649</v>
      </c>
      <c r="D466" s="1" t="s">
        <v>78</v>
      </c>
      <c r="E466" s="1" t="s">
        <v>51</v>
      </c>
      <c r="F466" s="1" t="s">
        <v>51</v>
      </c>
      <c r="G466" s="1" t="s">
        <v>52</v>
      </c>
      <c r="H466" s="1" t="s">
        <v>53</v>
      </c>
      <c r="I466" s="1" t="s">
        <v>54</v>
      </c>
      <c r="J466" s="1" t="s">
        <v>55</v>
      </c>
      <c r="K466" s="1" t="s">
        <v>20650</v>
      </c>
      <c r="L466" s="1"/>
      <c r="M466" s="20">
        <f t="shared" si="7"/>
        <v>1</v>
      </c>
    </row>
    <row r="467" spans="1:13" ht="20.100000000000001" customHeight="1" x14ac:dyDescent="0.15">
      <c r="A467" s="1" t="s">
        <v>20634</v>
      </c>
      <c r="B467" s="1" t="s">
        <v>20640</v>
      </c>
      <c r="C467" s="1" t="s">
        <v>20651</v>
      </c>
      <c r="D467" s="1" t="s">
        <v>78</v>
      </c>
      <c r="E467" s="1" t="s">
        <v>51</v>
      </c>
      <c r="F467" s="1" t="s">
        <v>51</v>
      </c>
      <c r="G467" s="1" t="s">
        <v>52</v>
      </c>
      <c r="H467" s="1" t="s">
        <v>53</v>
      </c>
      <c r="I467" s="1" t="s">
        <v>54</v>
      </c>
      <c r="J467" s="1" t="s">
        <v>55</v>
      </c>
      <c r="K467" s="1" t="s">
        <v>20652</v>
      </c>
      <c r="L467" s="1"/>
      <c r="M467" s="20">
        <f t="shared" si="7"/>
        <v>1</v>
      </c>
    </row>
    <row r="468" spans="1:13" ht="20.100000000000001" customHeight="1" x14ac:dyDescent="0.15">
      <c r="A468" s="1" t="s">
        <v>20634</v>
      </c>
      <c r="B468" s="1" t="s">
        <v>20640</v>
      </c>
      <c r="C468" s="1" t="s">
        <v>20653</v>
      </c>
      <c r="D468" s="1" t="s">
        <v>78</v>
      </c>
      <c r="E468" s="1" t="s">
        <v>51</v>
      </c>
      <c r="F468" s="1" t="s">
        <v>51</v>
      </c>
      <c r="G468" s="1" t="s">
        <v>52</v>
      </c>
      <c r="H468" s="1" t="s">
        <v>53</v>
      </c>
      <c r="I468" s="1" t="s">
        <v>54</v>
      </c>
      <c r="J468" s="1" t="s">
        <v>55</v>
      </c>
      <c r="K468" s="1" t="s">
        <v>20654</v>
      </c>
      <c r="L468" s="1"/>
      <c r="M468" s="20">
        <f t="shared" si="7"/>
        <v>1</v>
      </c>
    </row>
    <row r="469" spans="1:13" ht="20.100000000000001" customHeight="1" x14ac:dyDescent="0.15">
      <c r="A469" s="1" t="s">
        <v>20634</v>
      </c>
      <c r="B469" s="1" t="s">
        <v>20655</v>
      </c>
      <c r="C469" s="1" t="s">
        <v>20656</v>
      </c>
      <c r="D469" s="1" t="s">
        <v>50</v>
      </c>
      <c r="E469" s="1" t="s">
        <v>51</v>
      </c>
      <c r="F469" s="1" t="s">
        <v>51</v>
      </c>
      <c r="G469" s="1" t="s">
        <v>52</v>
      </c>
      <c r="H469" s="1" t="s">
        <v>53</v>
      </c>
      <c r="I469" s="1" t="s">
        <v>54</v>
      </c>
      <c r="J469" s="1" t="s">
        <v>55</v>
      </c>
      <c r="K469" s="1" t="s">
        <v>20657</v>
      </c>
      <c r="L469" s="1"/>
      <c r="M469" s="20">
        <f t="shared" si="7"/>
        <v>1</v>
      </c>
    </row>
    <row r="470" spans="1:13" ht="20.100000000000001" customHeight="1" x14ac:dyDescent="0.15">
      <c r="A470" s="1" t="s">
        <v>20634</v>
      </c>
      <c r="B470" s="1" t="s">
        <v>20655</v>
      </c>
      <c r="C470" s="1" t="s">
        <v>20658</v>
      </c>
      <c r="D470" s="1" t="s">
        <v>50</v>
      </c>
      <c r="E470" s="1" t="s">
        <v>51</v>
      </c>
      <c r="F470" s="1" t="s">
        <v>51</v>
      </c>
      <c r="G470" s="1" t="s">
        <v>52</v>
      </c>
      <c r="H470" s="1" t="s">
        <v>53</v>
      </c>
      <c r="I470" s="1" t="s">
        <v>54</v>
      </c>
      <c r="J470" s="1" t="s">
        <v>55</v>
      </c>
      <c r="K470" s="1" t="s">
        <v>20659</v>
      </c>
      <c r="L470" s="1"/>
      <c r="M470" s="20">
        <f t="shared" si="7"/>
        <v>1</v>
      </c>
    </row>
    <row r="471" spans="1:13" ht="20.100000000000001" customHeight="1" x14ac:dyDescent="0.15">
      <c r="A471" s="1" t="s">
        <v>20634</v>
      </c>
      <c r="B471" s="1" t="s">
        <v>20660</v>
      </c>
      <c r="C471" s="1" t="s">
        <v>20661</v>
      </c>
      <c r="D471" s="1" t="s">
        <v>50</v>
      </c>
      <c r="E471" s="1" t="s">
        <v>51</v>
      </c>
      <c r="F471" s="1" t="s">
        <v>51</v>
      </c>
      <c r="G471" s="1" t="s">
        <v>52</v>
      </c>
      <c r="H471" s="1" t="s">
        <v>53</v>
      </c>
      <c r="I471" s="1" t="s">
        <v>54</v>
      </c>
      <c r="J471" s="1" t="s">
        <v>55</v>
      </c>
      <c r="K471" s="1" t="s">
        <v>20662</v>
      </c>
      <c r="L471" s="1"/>
      <c r="M471" s="20">
        <f t="shared" si="7"/>
        <v>1</v>
      </c>
    </row>
    <row r="472" spans="1:13" ht="20.100000000000001" customHeight="1" x14ac:dyDescent="0.15">
      <c r="A472" s="1" t="s">
        <v>20634</v>
      </c>
      <c r="B472" s="1" t="s">
        <v>20660</v>
      </c>
      <c r="C472" s="1" t="s">
        <v>20663</v>
      </c>
      <c r="D472" s="1" t="s">
        <v>50</v>
      </c>
      <c r="E472" s="1" t="s">
        <v>51</v>
      </c>
      <c r="F472" s="1" t="s">
        <v>81</v>
      </c>
      <c r="G472" s="1" t="s">
        <v>82</v>
      </c>
      <c r="H472" s="1" t="s">
        <v>2140</v>
      </c>
      <c r="I472" s="1" t="s">
        <v>447</v>
      </c>
      <c r="J472" s="1" t="s">
        <v>17033</v>
      </c>
      <c r="K472" s="1" t="s">
        <v>20664</v>
      </c>
      <c r="L472" s="1"/>
      <c r="M472" s="20">
        <f t="shared" si="7"/>
        <v>0</v>
      </c>
    </row>
    <row r="473" spans="1:13" ht="20.100000000000001" customHeight="1" x14ac:dyDescent="0.15">
      <c r="A473" s="1" t="s">
        <v>20634</v>
      </c>
      <c r="B473" s="1" t="s">
        <v>20660</v>
      </c>
      <c r="C473" s="1" t="s">
        <v>20665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121</v>
      </c>
      <c r="I473" s="1" t="s">
        <v>84</v>
      </c>
      <c r="J473" s="1" t="s">
        <v>122</v>
      </c>
      <c r="K473" s="1" t="s">
        <v>20666</v>
      </c>
      <c r="L473" s="1"/>
      <c r="M473" s="20">
        <f t="shared" si="7"/>
        <v>1</v>
      </c>
    </row>
    <row r="474" spans="1:13" ht="20.100000000000001" customHeight="1" x14ac:dyDescent="0.15">
      <c r="A474" s="1" t="s">
        <v>20634</v>
      </c>
      <c r="B474" s="1" t="s">
        <v>20660</v>
      </c>
      <c r="C474" s="1" t="s">
        <v>20667</v>
      </c>
      <c r="D474" s="1" t="s">
        <v>78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54</v>
      </c>
      <c r="J474" s="1" t="s">
        <v>55</v>
      </c>
      <c r="K474" s="1" t="s">
        <v>20668</v>
      </c>
      <c r="L474" s="1"/>
      <c r="M474" s="20">
        <f t="shared" si="7"/>
        <v>1</v>
      </c>
    </row>
    <row r="475" spans="1:13" ht="20.100000000000001" customHeight="1" x14ac:dyDescent="0.15">
      <c r="A475" s="1" t="s">
        <v>20634</v>
      </c>
      <c r="B475" s="1" t="s">
        <v>20660</v>
      </c>
      <c r="C475" s="1" t="s">
        <v>20669</v>
      </c>
      <c r="D475" s="1" t="s">
        <v>78</v>
      </c>
      <c r="E475" s="1" t="s">
        <v>51</v>
      </c>
      <c r="F475" s="1" t="s">
        <v>81</v>
      </c>
      <c r="G475" s="1" t="s">
        <v>82</v>
      </c>
      <c r="H475" s="1" t="s">
        <v>129</v>
      </c>
      <c r="I475" s="1" t="s">
        <v>7857</v>
      </c>
      <c r="J475" s="1" t="s">
        <v>7858</v>
      </c>
      <c r="K475" s="1" t="s">
        <v>20670</v>
      </c>
      <c r="L475" s="1"/>
      <c r="M475" s="20">
        <f t="shared" si="7"/>
        <v>0</v>
      </c>
    </row>
    <row r="476" spans="1:13" ht="20.100000000000001" customHeight="1" x14ac:dyDescent="0.15">
      <c r="A476" s="1" t="s">
        <v>20634</v>
      </c>
      <c r="B476" s="1" t="s">
        <v>20671</v>
      </c>
      <c r="C476" s="1" t="s">
        <v>20672</v>
      </c>
      <c r="D476" s="1" t="s">
        <v>78</v>
      </c>
      <c r="E476" s="1" t="s">
        <v>51</v>
      </c>
      <c r="F476" s="1" t="s">
        <v>51</v>
      </c>
      <c r="G476" s="1" t="s">
        <v>52</v>
      </c>
      <c r="H476" s="1" t="s">
        <v>121</v>
      </c>
      <c r="I476" s="1" t="s">
        <v>84</v>
      </c>
      <c r="J476" s="1" t="s">
        <v>122</v>
      </c>
      <c r="K476" s="1" t="s">
        <v>20673</v>
      </c>
      <c r="L476" s="1"/>
      <c r="M476" s="20">
        <f t="shared" si="7"/>
        <v>1</v>
      </c>
    </row>
    <row r="477" spans="1:13" ht="20.100000000000001" customHeight="1" x14ac:dyDescent="0.15">
      <c r="A477" s="1" t="s">
        <v>20634</v>
      </c>
      <c r="B477" s="1" t="s">
        <v>20671</v>
      </c>
      <c r="C477" s="1" t="s">
        <v>20674</v>
      </c>
      <c r="D477" s="1" t="s">
        <v>78</v>
      </c>
      <c r="E477" s="1" t="s">
        <v>51</v>
      </c>
      <c r="F477" s="1" t="s">
        <v>51</v>
      </c>
      <c r="G477" s="1" t="s">
        <v>52</v>
      </c>
      <c r="H477" s="1" t="s">
        <v>121</v>
      </c>
      <c r="I477" s="1" t="s">
        <v>84</v>
      </c>
      <c r="J477" s="1" t="s">
        <v>122</v>
      </c>
      <c r="K477" s="1" t="s">
        <v>20675</v>
      </c>
      <c r="L477" s="1"/>
      <c r="M477" s="20">
        <f t="shared" si="7"/>
        <v>1</v>
      </c>
    </row>
    <row r="478" spans="1:13" ht="20.100000000000001" customHeight="1" x14ac:dyDescent="0.15">
      <c r="A478" s="1" t="s">
        <v>20634</v>
      </c>
      <c r="B478" s="1" t="s">
        <v>20671</v>
      </c>
      <c r="C478" s="1" t="s">
        <v>20676</v>
      </c>
      <c r="D478" s="1" t="s">
        <v>78</v>
      </c>
      <c r="E478" s="1" t="s">
        <v>51</v>
      </c>
      <c r="F478" s="1" t="s">
        <v>51</v>
      </c>
      <c r="G478" s="1" t="s">
        <v>52</v>
      </c>
      <c r="H478" s="1" t="s">
        <v>121</v>
      </c>
      <c r="I478" s="1" t="s">
        <v>84</v>
      </c>
      <c r="J478" s="1" t="s">
        <v>122</v>
      </c>
      <c r="K478" s="1" t="s">
        <v>20677</v>
      </c>
      <c r="L478" s="1"/>
      <c r="M478" s="20">
        <f t="shared" si="7"/>
        <v>1</v>
      </c>
    </row>
    <row r="479" spans="1:13" ht="20.100000000000001" customHeight="1" x14ac:dyDescent="0.15">
      <c r="A479" s="1" t="s">
        <v>20634</v>
      </c>
      <c r="B479" s="1" t="s">
        <v>20671</v>
      </c>
      <c r="C479" s="1" t="s">
        <v>20678</v>
      </c>
      <c r="D479" s="1" t="s">
        <v>78</v>
      </c>
      <c r="E479" s="1" t="s">
        <v>51</v>
      </c>
      <c r="F479" s="1" t="s">
        <v>51</v>
      </c>
      <c r="G479" s="1" t="s">
        <v>52</v>
      </c>
      <c r="H479" s="1" t="s">
        <v>121</v>
      </c>
      <c r="I479" s="1" t="s">
        <v>84</v>
      </c>
      <c r="J479" s="1" t="s">
        <v>122</v>
      </c>
      <c r="K479" s="1" t="s">
        <v>20679</v>
      </c>
      <c r="L479" s="1"/>
      <c r="M479" s="20">
        <f t="shared" si="7"/>
        <v>1</v>
      </c>
    </row>
    <row r="480" spans="1:13" ht="20.100000000000001" customHeight="1" x14ac:dyDescent="0.15">
      <c r="A480" s="1" t="s">
        <v>20634</v>
      </c>
      <c r="B480" s="1" t="s">
        <v>20680</v>
      </c>
      <c r="C480" s="1" t="s">
        <v>20681</v>
      </c>
      <c r="D480" s="1" t="s">
        <v>50</v>
      </c>
      <c r="E480" s="1" t="s">
        <v>51</v>
      </c>
      <c r="F480" s="1" t="s">
        <v>51</v>
      </c>
      <c r="G480" s="1" t="s">
        <v>52</v>
      </c>
      <c r="H480" s="1" t="s">
        <v>53</v>
      </c>
      <c r="I480" s="1" t="s">
        <v>54</v>
      </c>
      <c r="J480" s="1" t="s">
        <v>55</v>
      </c>
      <c r="K480" s="1" t="s">
        <v>20682</v>
      </c>
      <c r="L480" s="1"/>
      <c r="M480" s="20">
        <f t="shared" si="7"/>
        <v>1</v>
      </c>
    </row>
    <row r="481" spans="1:13" ht="20.100000000000001" customHeight="1" x14ac:dyDescent="0.15">
      <c r="A481" s="1" t="s">
        <v>20634</v>
      </c>
      <c r="B481" s="1" t="s">
        <v>20680</v>
      </c>
      <c r="C481" s="1" t="s">
        <v>20683</v>
      </c>
      <c r="D481" s="1" t="s">
        <v>50</v>
      </c>
      <c r="E481" s="1" t="s">
        <v>51</v>
      </c>
      <c r="F481" s="1" t="s">
        <v>51</v>
      </c>
      <c r="G481" s="1" t="s">
        <v>52</v>
      </c>
      <c r="H481" s="1" t="s">
        <v>53</v>
      </c>
      <c r="I481" s="1" t="s">
        <v>54</v>
      </c>
      <c r="J481" s="1" t="s">
        <v>55</v>
      </c>
      <c r="K481" s="1" t="s">
        <v>20684</v>
      </c>
      <c r="L481" s="1"/>
      <c r="M481" s="20">
        <f t="shared" si="7"/>
        <v>1</v>
      </c>
    </row>
    <row r="482" spans="1:13" ht="20.100000000000001" customHeight="1" x14ac:dyDescent="0.15">
      <c r="A482" s="1" t="s">
        <v>20634</v>
      </c>
      <c r="B482" s="1" t="s">
        <v>20680</v>
      </c>
      <c r="C482" s="1" t="s">
        <v>20685</v>
      </c>
      <c r="D482" s="1" t="s">
        <v>50</v>
      </c>
      <c r="E482" s="1" t="s">
        <v>51</v>
      </c>
      <c r="F482" s="1" t="s">
        <v>51</v>
      </c>
      <c r="G482" s="1" t="s">
        <v>52</v>
      </c>
      <c r="H482" s="1" t="s">
        <v>53</v>
      </c>
      <c r="I482" s="1" t="s">
        <v>54</v>
      </c>
      <c r="J482" s="1" t="s">
        <v>55</v>
      </c>
      <c r="K482" s="1" t="s">
        <v>20686</v>
      </c>
      <c r="L482" s="1"/>
      <c r="M482" s="20">
        <f t="shared" si="7"/>
        <v>1</v>
      </c>
    </row>
    <row r="483" spans="1:13" ht="20.100000000000001" customHeight="1" x14ac:dyDescent="0.15">
      <c r="A483" s="1" t="s">
        <v>20634</v>
      </c>
      <c r="B483" s="1" t="s">
        <v>20680</v>
      </c>
      <c r="C483" s="1" t="s">
        <v>20687</v>
      </c>
      <c r="D483" s="1" t="s">
        <v>78</v>
      </c>
      <c r="E483" s="1" t="s">
        <v>51</v>
      </c>
      <c r="F483" s="1" t="s">
        <v>179</v>
      </c>
      <c r="G483" s="1" t="s">
        <v>82</v>
      </c>
      <c r="H483" s="1" t="s">
        <v>83</v>
      </c>
      <c r="I483" s="1" t="s">
        <v>84</v>
      </c>
      <c r="J483" s="1" t="s">
        <v>6142</v>
      </c>
      <c r="K483" s="1" t="s">
        <v>20688</v>
      </c>
      <c r="L483" s="1"/>
      <c r="M483" s="20">
        <f t="shared" si="7"/>
        <v>0</v>
      </c>
    </row>
    <row r="484" spans="1:13" ht="20.100000000000001" customHeight="1" x14ac:dyDescent="0.15">
      <c r="A484" s="1" t="s">
        <v>20634</v>
      </c>
      <c r="B484" s="1" t="s">
        <v>20680</v>
      </c>
      <c r="C484" s="1" t="s">
        <v>20689</v>
      </c>
      <c r="D484" s="1" t="s">
        <v>78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54</v>
      </c>
      <c r="J484" s="1" t="s">
        <v>55</v>
      </c>
      <c r="K484" s="1" t="s">
        <v>20690</v>
      </c>
      <c r="L484" s="1"/>
      <c r="M484" s="20">
        <f t="shared" si="7"/>
        <v>1</v>
      </c>
    </row>
    <row r="485" spans="1:13" ht="20.100000000000001" customHeight="1" x14ac:dyDescent="0.15">
      <c r="A485" s="1" t="s">
        <v>20634</v>
      </c>
      <c r="B485" s="1" t="s">
        <v>20680</v>
      </c>
      <c r="C485" s="1" t="s">
        <v>20691</v>
      </c>
      <c r="D485" s="1" t="s">
        <v>78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54</v>
      </c>
      <c r="J485" s="1" t="s">
        <v>55</v>
      </c>
      <c r="K485" s="1" t="s">
        <v>20692</v>
      </c>
      <c r="L485" s="1"/>
      <c r="M485" s="20">
        <f t="shared" si="7"/>
        <v>1</v>
      </c>
    </row>
    <row r="486" spans="1:13" ht="20.100000000000001" customHeight="1" x14ac:dyDescent="0.15">
      <c r="A486" s="1" t="s">
        <v>20634</v>
      </c>
      <c r="B486" s="1" t="s">
        <v>20680</v>
      </c>
      <c r="C486" s="1" t="s">
        <v>20693</v>
      </c>
      <c r="D486" s="1" t="s">
        <v>78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54</v>
      </c>
      <c r="J486" s="1" t="s">
        <v>55</v>
      </c>
      <c r="K486" s="1" t="s">
        <v>20694</v>
      </c>
      <c r="L486" s="1"/>
      <c r="M486" s="20">
        <f t="shared" si="7"/>
        <v>1</v>
      </c>
    </row>
    <row r="487" spans="1:13" ht="20.100000000000001" customHeight="1" x14ac:dyDescent="0.15">
      <c r="A487" s="1" t="s">
        <v>20634</v>
      </c>
      <c r="B487" s="1" t="s">
        <v>20695</v>
      </c>
      <c r="C487" s="1" t="s">
        <v>20696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53</v>
      </c>
      <c r="I487" s="1" t="s">
        <v>54</v>
      </c>
      <c r="J487" s="1" t="s">
        <v>55</v>
      </c>
      <c r="K487" s="1" t="s">
        <v>20697</v>
      </c>
      <c r="L487" s="1"/>
      <c r="M487" s="20">
        <f t="shared" si="7"/>
        <v>1</v>
      </c>
    </row>
    <row r="488" spans="1:13" ht="20.100000000000001" customHeight="1" x14ac:dyDescent="0.15">
      <c r="A488" s="1" t="s">
        <v>20634</v>
      </c>
      <c r="B488" s="1" t="s">
        <v>20695</v>
      </c>
      <c r="C488" s="1" t="s">
        <v>20698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53</v>
      </c>
      <c r="I488" s="1" t="s">
        <v>54</v>
      </c>
      <c r="J488" s="1" t="s">
        <v>55</v>
      </c>
      <c r="K488" s="1" t="s">
        <v>20699</v>
      </c>
      <c r="L488" s="1"/>
      <c r="M488" s="20">
        <f t="shared" si="7"/>
        <v>1</v>
      </c>
    </row>
    <row r="489" spans="1:13" ht="20.100000000000001" customHeight="1" x14ac:dyDescent="0.15">
      <c r="A489" s="1" t="s">
        <v>20634</v>
      </c>
      <c r="B489" s="1" t="s">
        <v>20695</v>
      </c>
      <c r="C489" s="1" t="s">
        <v>20700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54</v>
      </c>
      <c r="J489" s="1" t="s">
        <v>55</v>
      </c>
      <c r="K489" s="1" t="s">
        <v>20701</v>
      </c>
      <c r="L489" s="1"/>
      <c r="M489" s="20">
        <f t="shared" si="7"/>
        <v>1</v>
      </c>
    </row>
    <row r="490" spans="1:13" ht="20.100000000000001" customHeight="1" x14ac:dyDescent="0.15">
      <c r="A490" s="1" t="s">
        <v>20634</v>
      </c>
      <c r="B490" s="1" t="s">
        <v>20695</v>
      </c>
      <c r="C490" s="1" t="s">
        <v>20702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53</v>
      </c>
      <c r="I490" s="1" t="s">
        <v>54</v>
      </c>
      <c r="J490" s="1" t="s">
        <v>55</v>
      </c>
      <c r="K490" s="1" t="s">
        <v>20703</v>
      </c>
      <c r="L490" s="1"/>
      <c r="M490" s="20">
        <f t="shared" si="7"/>
        <v>1</v>
      </c>
    </row>
    <row r="491" spans="1:13" ht="20.100000000000001" customHeight="1" x14ac:dyDescent="0.15">
      <c r="A491" s="1" t="s">
        <v>20634</v>
      </c>
      <c r="B491" s="1" t="s">
        <v>20695</v>
      </c>
      <c r="C491" s="1" t="s">
        <v>20704</v>
      </c>
      <c r="D491" s="1" t="s">
        <v>50</v>
      </c>
      <c r="E491" s="1" t="s">
        <v>51</v>
      </c>
      <c r="F491" s="1" t="s">
        <v>51</v>
      </c>
      <c r="G491" s="1" t="s">
        <v>52</v>
      </c>
      <c r="H491" s="1" t="s">
        <v>53</v>
      </c>
      <c r="I491" s="1" t="s">
        <v>54</v>
      </c>
      <c r="J491" s="1" t="s">
        <v>55</v>
      </c>
      <c r="K491" s="1" t="s">
        <v>20705</v>
      </c>
      <c r="L491" s="1"/>
      <c r="M491" s="20">
        <f t="shared" si="7"/>
        <v>1</v>
      </c>
    </row>
    <row r="492" spans="1:13" ht="20.100000000000001" customHeight="1" x14ac:dyDescent="0.15">
      <c r="A492" s="1" t="s">
        <v>20634</v>
      </c>
      <c r="B492" s="1" t="s">
        <v>20695</v>
      </c>
      <c r="C492" s="1" t="s">
        <v>20706</v>
      </c>
      <c r="D492" s="1" t="s">
        <v>78</v>
      </c>
      <c r="E492" s="1" t="s">
        <v>51</v>
      </c>
      <c r="F492" s="1" t="s">
        <v>179</v>
      </c>
      <c r="G492" s="1" t="s">
        <v>82</v>
      </c>
      <c r="H492" s="1" t="s">
        <v>180</v>
      </c>
      <c r="I492" s="1" t="s">
        <v>447</v>
      </c>
      <c r="J492" s="1" t="s">
        <v>730</v>
      </c>
      <c r="K492" s="1" t="s">
        <v>20707</v>
      </c>
      <c r="L492" s="1"/>
      <c r="M492" s="20">
        <f t="shared" si="7"/>
        <v>0</v>
      </c>
    </row>
    <row r="493" spans="1:13" ht="20.100000000000001" customHeight="1" x14ac:dyDescent="0.15">
      <c r="A493" s="1" t="s">
        <v>20634</v>
      </c>
      <c r="B493" s="1" t="s">
        <v>20695</v>
      </c>
      <c r="C493" s="1" t="s">
        <v>20708</v>
      </c>
      <c r="D493" s="1" t="s">
        <v>78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54</v>
      </c>
      <c r="J493" s="1" t="s">
        <v>55</v>
      </c>
      <c r="K493" s="1" t="s">
        <v>20709</v>
      </c>
      <c r="L493" s="1"/>
      <c r="M493" s="20">
        <f t="shared" si="7"/>
        <v>1</v>
      </c>
    </row>
    <row r="494" spans="1:13" ht="20.100000000000001" customHeight="1" x14ac:dyDescent="0.15">
      <c r="A494" s="1" t="s">
        <v>20634</v>
      </c>
      <c r="B494" s="1" t="s">
        <v>20695</v>
      </c>
      <c r="C494" s="1" t="s">
        <v>20710</v>
      </c>
      <c r="D494" s="1" t="s">
        <v>78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54</v>
      </c>
      <c r="J494" s="1" t="s">
        <v>55</v>
      </c>
      <c r="K494" s="1" t="s">
        <v>20711</v>
      </c>
      <c r="L494" s="1"/>
      <c r="M494" s="20">
        <f t="shared" si="7"/>
        <v>1</v>
      </c>
    </row>
    <row r="495" spans="1:13" ht="20.100000000000001" customHeight="1" x14ac:dyDescent="0.15">
      <c r="A495" s="1" t="s">
        <v>20634</v>
      </c>
      <c r="B495" s="1" t="s">
        <v>20695</v>
      </c>
      <c r="C495" s="1" t="s">
        <v>20712</v>
      </c>
      <c r="D495" s="1" t="s">
        <v>849</v>
      </c>
      <c r="E495" s="1" t="s">
        <v>51</v>
      </c>
      <c r="F495" s="1" t="s">
        <v>26832</v>
      </c>
      <c r="G495" s="1" t="s">
        <v>82</v>
      </c>
      <c r="H495" s="1" t="s">
        <v>83</v>
      </c>
      <c r="I495" s="1" t="s">
        <v>84</v>
      </c>
      <c r="J495" s="1" t="s">
        <v>6142</v>
      </c>
      <c r="K495" s="1" t="s">
        <v>20713</v>
      </c>
      <c r="L495" s="1"/>
      <c r="M495" s="20">
        <f t="shared" si="7"/>
        <v>0</v>
      </c>
    </row>
    <row r="496" spans="1:13" ht="20.100000000000001" customHeight="1" x14ac:dyDescent="0.15">
      <c r="A496" s="1" t="s">
        <v>20634</v>
      </c>
      <c r="B496" s="1" t="s">
        <v>20714</v>
      </c>
      <c r="C496" s="1" t="s">
        <v>20715</v>
      </c>
      <c r="D496" s="1" t="s">
        <v>50</v>
      </c>
      <c r="E496" s="1" t="s">
        <v>51</v>
      </c>
      <c r="F496" s="1" t="s">
        <v>51</v>
      </c>
      <c r="G496" s="1" t="s">
        <v>52</v>
      </c>
      <c r="H496" s="1" t="s">
        <v>53</v>
      </c>
      <c r="I496" s="1" t="s">
        <v>54</v>
      </c>
      <c r="J496" s="1" t="s">
        <v>55</v>
      </c>
      <c r="K496" s="1" t="s">
        <v>20716</v>
      </c>
      <c r="L496" s="1"/>
      <c r="M496" s="20">
        <f t="shared" si="7"/>
        <v>1</v>
      </c>
    </row>
    <row r="497" spans="1:13" ht="20.100000000000001" customHeight="1" x14ac:dyDescent="0.15">
      <c r="A497" s="1" t="s">
        <v>20634</v>
      </c>
      <c r="B497" s="1" t="s">
        <v>20714</v>
      </c>
      <c r="C497" s="1" t="s">
        <v>20717</v>
      </c>
      <c r="D497" s="1" t="s">
        <v>78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54</v>
      </c>
      <c r="J497" s="1" t="s">
        <v>55</v>
      </c>
      <c r="K497" s="1" t="s">
        <v>20718</v>
      </c>
      <c r="L497" s="1"/>
      <c r="M497" s="20">
        <f t="shared" si="7"/>
        <v>1</v>
      </c>
    </row>
    <row r="498" spans="1:13" ht="20.100000000000001" customHeight="1" x14ac:dyDescent="0.15">
      <c r="A498" s="1" t="s">
        <v>20634</v>
      </c>
      <c r="B498" s="1" t="s">
        <v>20714</v>
      </c>
      <c r="C498" s="1" t="s">
        <v>20719</v>
      </c>
      <c r="D498" s="1" t="s">
        <v>78</v>
      </c>
      <c r="E498" s="1" t="s">
        <v>51</v>
      </c>
      <c r="F498" s="1" t="s">
        <v>51</v>
      </c>
      <c r="G498" s="1" t="s">
        <v>52</v>
      </c>
      <c r="H498" s="1" t="s">
        <v>121</v>
      </c>
      <c r="I498" s="1" t="s">
        <v>84</v>
      </c>
      <c r="J498" s="1" t="s">
        <v>122</v>
      </c>
      <c r="K498" s="1" t="s">
        <v>20720</v>
      </c>
      <c r="L498" s="1"/>
      <c r="M498" s="20">
        <f t="shared" si="7"/>
        <v>1</v>
      </c>
    </row>
    <row r="499" spans="1:13" ht="20.100000000000001" customHeight="1" x14ac:dyDescent="0.15">
      <c r="A499" s="1" t="s">
        <v>20634</v>
      </c>
      <c r="B499" s="1" t="s">
        <v>20714</v>
      </c>
      <c r="C499" s="1" t="s">
        <v>20721</v>
      </c>
      <c r="D499" s="1" t="s">
        <v>78</v>
      </c>
      <c r="E499" s="1" t="s">
        <v>51</v>
      </c>
      <c r="F499" s="1" t="s">
        <v>81</v>
      </c>
      <c r="G499" s="1" t="s">
        <v>82</v>
      </c>
      <c r="H499" s="1" t="s">
        <v>83</v>
      </c>
      <c r="I499" s="1" t="s">
        <v>84</v>
      </c>
      <c r="J499" s="1" t="s">
        <v>6142</v>
      </c>
      <c r="K499" s="1" t="s">
        <v>20722</v>
      </c>
      <c r="L499" s="1"/>
      <c r="M499" s="20">
        <f t="shared" si="7"/>
        <v>0</v>
      </c>
    </row>
    <row r="500" spans="1:13" ht="20.100000000000001" customHeight="1" x14ac:dyDescent="0.15">
      <c r="A500" s="1" t="s">
        <v>20634</v>
      </c>
      <c r="B500" s="1" t="s">
        <v>20714</v>
      </c>
      <c r="C500" s="1" t="s">
        <v>20723</v>
      </c>
      <c r="D500" s="1" t="s">
        <v>78</v>
      </c>
      <c r="E500" s="1" t="s">
        <v>51</v>
      </c>
      <c r="F500" s="1" t="s">
        <v>51</v>
      </c>
      <c r="G500" s="1" t="s">
        <v>52</v>
      </c>
      <c r="H500" s="1" t="s">
        <v>53</v>
      </c>
      <c r="I500" s="1" t="s">
        <v>54</v>
      </c>
      <c r="J500" s="1" t="s">
        <v>55</v>
      </c>
      <c r="K500" s="1" t="s">
        <v>20724</v>
      </c>
      <c r="L500" s="1"/>
      <c r="M500" s="20">
        <f t="shared" si="7"/>
        <v>1</v>
      </c>
    </row>
    <row r="501" spans="1:13" ht="20.100000000000001" customHeight="1" x14ac:dyDescent="0.15">
      <c r="A501" s="1" t="s">
        <v>20634</v>
      </c>
      <c r="B501" s="1" t="s">
        <v>20714</v>
      </c>
      <c r="C501" s="1" t="s">
        <v>20725</v>
      </c>
      <c r="D501" s="1" t="s">
        <v>78</v>
      </c>
      <c r="E501" s="1" t="s">
        <v>51</v>
      </c>
      <c r="F501" s="1" t="s">
        <v>51</v>
      </c>
      <c r="G501" s="1" t="s">
        <v>52</v>
      </c>
      <c r="H501" s="1" t="s">
        <v>53</v>
      </c>
      <c r="I501" s="1" t="s">
        <v>54</v>
      </c>
      <c r="J501" s="1" t="s">
        <v>55</v>
      </c>
      <c r="K501" s="1" t="s">
        <v>20726</v>
      </c>
      <c r="L501" s="1"/>
      <c r="M501" s="20">
        <f t="shared" si="7"/>
        <v>1</v>
      </c>
    </row>
    <row r="502" spans="1:13" ht="20.100000000000001" customHeight="1" x14ac:dyDescent="0.15">
      <c r="A502" s="1" t="s">
        <v>20634</v>
      </c>
      <c r="B502" s="1" t="s">
        <v>20714</v>
      </c>
      <c r="C502" s="1" t="s">
        <v>20727</v>
      </c>
      <c r="D502" s="1" t="s">
        <v>78</v>
      </c>
      <c r="E502" s="1" t="s">
        <v>51</v>
      </c>
      <c r="F502" s="1" t="s">
        <v>179</v>
      </c>
      <c r="G502" s="1" t="s">
        <v>82</v>
      </c>
      <c r="H502" s="1" t="s">
        <v>83</v>
      </c>
      <c r="I502" s="1" t="s">
        <v>84</v>
      </c>
      <c r="J502" s="1" t="s">
        <v>6142</v>
      </c>
      <c r="K502" s="1" t="s">
        <v>20728</v>
      </c>
      <c r="L502" s="1"/>
      <c r="M502" s="20">
        <f t="shared" si="7"/>
        <v>0</v>
      </c>
    </row>
    <row r="503" spans="1:13" ht="20.100000000000001" customHeight="1" x14ac:dyDescent="0.15">
      <c r="A503" s="1" t="s">
        <v>20634</v>
      </c>
      <c r="B503" s="1" t="s">
        <v>20729</v>
      </c>
      <c r="C503" s="1" t="s">
        <v>20730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53</v>
      </c>
      <c r="I503" s="1" t="s">
        <v>54</v>
      </c>
      <c r="J503" s="1" t="s">
        <v>55</v>
      </c>
      <c r="K503" s="1" t="s">
        <v>20731</v>
      </c>
      <c r="L503" s="1"/>
      <c r="M503" s="20">
        <f t="shared" si="7"/>
        <v>1</v>
      </c>
    </row>
    <row r="504" spans="1:13" ht="20.100000000000001" customHeight="1" x14ac:dyDescent="0.15">
      <c r="A504" s="1" t="s">
        <v>20634</v>
      </c>
      <c r="B504" s="1" t="s">
        <v>20729</v>
      </c>
      <c r="C504" s="1" t="s">
        <v>20732</v>
      </c>
      <c r="D504" s="1" t="s">
        <v>78</v>
      </c>
      <c r="E504" s="1" t="s">
        <v>51</v>
      </c>
      <c r="F504" s="1" t="s">
        <v>51</v>
      </c>
      <c r="G504" s="1" t="s">
        <v>52</v>
      </c>
      <c r="H504" s="1" t="s">
        <v>53</v>
      </c>
      <c r="I504" s="1" t="s">
        <v>54</v>
      </c>
      <c r="J504" s="1" t="s">
        <v>55</v>
      </c>
      <c r="K504" s="1" t="s">
        <v>20733</v>
      </c>
      <c r="L504" s="1"/>
      <c r="M504" s="20">
        <f t="shared" si="7"/>
        <v>1</v>
      </c>
    </row>
    <row r="505" spans="1:13" ht="20.100000000000001" customHeight="1" x14ac:dyDescent="0.15">
      <c r="A505" s="1" t="s">
        <v>20634</v>
      </c>
      <c r="B505" s="1" t="s">
        <v>20729</v>
      </c>
      <c r="C505" s="1" t="s">
        <v>20734</v>
      </c>
      <c r="D505" s="1" t="s">
        <v>78</v>
      </c>
      <c r="E505" s="1" t="s">
        <v>51</v>
      </c>
      <c r="F505" s="1" t="s">
        <v>51</v>
      </c>
      <c r="G505" s="1" t="s">
        <v>52</v>
      </c>
      <c r="H505" s="1" t="s">
        <v>53</v>
      </c>
      <c r="I505" s="1" t="s">
        <v>54</v>
      </c>
      <c r="J505" s="1" t="s">
        <v>55</v>
      </c>
      <c r="K505" s="1" t="s">
        <v>20735</v>
      </c>
      <c r="L505" s="1"/>
      <c r="M505" s="20">
        <f t="shared" si="7"/>
        <v>1</v>
      </c>
    </row>
    <row r="506" spans="1:13" ht="20.100000000000001" customHeight="1" x14ac:dyDescent="0.15">
      <c r="A506" s="1" t="s">
        <v>20634</v>
      </c>
      <c r="B506" s="1" t="s">
        <v>20729</v>
      </c>
      <c r="C506" s="1" t="s">
        <v>20736</v>
      </c>
      <c r="D506" s="1" t="s">
        <v>78</v>
      </c>
      <c r="E506" s="1" t="s">
        <v>51</v>
      </c>
      <c r="F506" s="1" t="s">
        <v>51</v>
      </c>
      <c r="G506" s="1" t="s">
        <v>52</v>
      </c>
      <c r="H506" s="1" t="s">
        <v>53</v>
      </c>
      <c r="I506" s="1" t="s">
        <v>54</v>
      </c>
      <c r="J506" s="1" t="s">
        <v>55</v>
      </c>
      <c r="K506" s="1" t="s">
        <v>20737</v>
      </c>
      <c r="L506" s="1"/>
      <c r="M506" s="20">
        <f t="shared" si="7"/>
        <v>1</v>
      </c>
    </row>
    <row r="507" spans="1:13" ht="20.100000000000001" customHeight="1" x14ac:dyDescent="0.15">
      <c r="A507" s="1" t="s">
        <v>20634</v>
      </c>
      <c r="B507" s="1" t="s">
        <v>20729</v>
      </c>
      <c r="C507" s="1" t="s">
        <v>20738</v>
      </c>
      <c r="D507" s="1" t="s">
        <v>78</v>
      </c>
      <c r="E507" s="1" t="s">
        <v>51</v>
      </c>
      <c r="F507" s="1" t="s">
        <v>81</v>
      </c>
      <c r="G507" s="1" t="s">
        <v>82</v>
      </c>
      <c r="H507" s="1" t="s">
        <v>180</v>
      </c>
      <c r="I507" s="1" t="s">
        <v>447</v>
      </c>
      <c r="J507" s="1" t="s">
        <v>730</v>
      </c>
      <c r="K507" s="1" t="s">
        <v>20739</v>
      </c>
      <c r="L507" s="1"/>
      <c r="M507" s="20">
        <f t="shared" si="7"/>
        <v>0</v>
      </c>
    </row>
    <row r="508" spans="1:13" ht="20.100000000000001" customHeight="1" x14ac:dyDescent="0.15">
      <c r="A508" s="1" t="s">
        <v>20634</v>
      </c>
      <c r="B508" s="1" t="s">
        <v>20740</v>
      </c>
      <c r="C508" s="1" t="s">
        <v>20741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53</v>
      </c>
      <c r="I508" s="1" t="s">
        <v>54</v>
      </c>
      <c r="J508" s="1" t="s">
        <v>55</v>
      </c>
      <c r="K508" s="1" t="s">
        <v>20742</v>
      </c>
      <c r="L508" s="1"/>
      <c r="M508" s="20">
        <f t="shared" si="7"/>
        <v>1</v>
      </c>
    </row>
    <row r="509" spans="1:13" ht="20.100000000000001" customHeight="1" x14ac:dyDescent="0.15">
      <c r="A509" s="1" t="s">
        <v>20634</v>
      </c>
      <c r="B509" s="1" t="s">
        <v>20740</v>
      </c>
      <c r="C509" s="1" t="s">
        <v>20743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53</v>
      </c>
      <c r="I509" s="1" t="s">
        <v>54</v>
      </c>
      <c r="J509" s="1" t="s">
        <v>55</v>
      </c>
      <c r="K509" s="1" t="s">
        <v>20744</v>
      </c>
      <c r="L509" s="1"/>
      <c r="M509" s="20">
        <f t="shared" si="7"/>
        <v>1</v>
      </c>
    </row>
    <row r="510" spans="1:13" ht="20.100000000000001" customHeight="1" x14ac:dyDescent="0.15">
      <c r="A510" s="1" t="s">
        <v>20634</v>
      </c>
      <c r="B510" s="1" t="s">
        <v>20740</v>
      </c>
      <c r="C510" s="1" t="s">
        <v>20745</v>
      </c>
      <c r="D510" s="1" t="s">
        <v>78</v>
      </c>
      <c r="E510" s="1" t="s">
        <v>51</v>
      </c>
      <c r="F510" s="1" t="s">
        <v>179</v>
      </c>
      <c r="G510" s="1" t="s">
        <v>82</v>
      </c>
      <c r="H510" s="1" t="s">
        <v>129</v>
      </c>
      <c r="I510" s="1" t="s">
        <v>7857</v>
      </c>
      <c r="J510" s="1" t="s">
        <v>7858</v>
      </c>
      <c r="K510" s="1" t="s">
        <v>20746</v>
      </c>
      <c r="L510" s="1"/>
      <c r="M510" s="20">
        <f t="shared" si="7"/>
        <v>0</v>
      </c>
    </row>
    <row r="511" spans="1:13" ht="20.100000000000001" customHeight="1" x14ac:dyDescent="0.15">
      <c r="A511" s="1" t="s">
        <v>20634</v>
      </c>
      <c r="B511" s="1" t="s">
        <v>20740</v>
      </c>
      <c r="C511" s="1" t="s">
        <v>20747</v>
      </c>
      <c r="D511" s="1" t="s">
        <v>78</v>
      </c>
      <c r="E511" s="1" t="s">
        <v>51</v>
      </c>
      <c r="F511" s="1" t="s">
        <v>51</v>
      </c>
      <c r="G511" s="1" t="s">
        <v>52</v>
      </c>
      <c r="H511" s="1" t="s">
        <v>53</v>
      </c>
      <c r="I511" s="1" t="s">
        <v>54</v>
      </c>
      <c r="J511" s="1" t="s">
        <v>55</v>
      </c>
      <c r="K511" s="1" t="s">
        <v>20748</v>
      </c>
      <c r="L511" s="1"/>
      <c r="M511" s="20">
        <f t="shared" si="7"/>
        <v>1</v>
      </c>
    </row>
    <row r="512" spans="1:13" ht="20.100000000000001" customHeight="1" x14ac:dyDescent="0.15">
      <c r="A512" s="1" t="s">
        <v>20634</v>
      </c>
      <c r="B512" s="1" t="s">
        <v>20740</v>
      </c>
      <c r="C512" s="1" t="s">
        <v>20749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53</v>
      </c>
      <c r="I512" s="1" t="s">
        <v>54</v>
      </c>
      <c r="J512" s="1" t="s">
        <v>55</v>
      </c>
      <c r="K512" s="1" t="s">
        <v>20750</v>
      </c>
      <c r="L512" s="1"/>
      <c r="M512" s="20">
        <f t="shared" si="7"/>
        <v>1</v>
      </c>
    </row>
    <row r="513" spans="1:13" ht="20.100000000000001" customHeight="1" x14ac:dyDescent="0.15">
      <c r="A513" s="1" t="s">
        <v>20634</v>
      </c>
      <c r="B513" s="1" t="s">
        <v>20740</v>
      </c>
      <c r="C513" s="1" t="s">
        <v>20751</v>
      </c>
      <c r="D513" s="1" t="s">
        <v>78</v>
      </c>
      <c r="E513" s="1" t="s">
        <v>51</v>
      </c>
      <c r="F513" s="1" t="s">
        <v>51</v>
      </c>
      <c r="G513" s="1" t="s">
        <v>52</v>
      </c>
      <c r="H513" s="1" t="s">
        <v>53</v>
      </c>
      <c r="I513" s="1" t="s">
        <v>54</v>
      </c>
      <c r="J513" s="1" t="s">
        <v>55</v>
      </c>
      <c r="K513" s="1" t="s">
        <v>20752</v>
      </c>
      <c r="L513" s="1"/>
      <c r="M513" s="20">
        <f t="shared" si="7"/>
        <v>1</v>
      </c>
    </row>
    <row r="514" spans="1:13" ht="20.100000000000001" customHeight="1" x14ac:dyDescent="0.15">
      <c r="A514" s="1" t="s">
        <v>20634</v>
      </c>
      <c r="B514" s="1" t="s">
        <v>20740</v>
      </c>
      <c r="C514" s="1" t="s">
        <v>20753</v>
      </c>
      <c r="D514" s="1" t="s">
        <v>78</v>
      </c>
      <c r="E514" s="1" t="s">
        <v>51</v>
      </c>
      <c r="F514" s="1" t="s">
        <v>179</v>
      </c>
      <c r="G514" s="1" t="s">
        <v>82</v>
      </c>
      <c r="H514" s="1" t="s">
        <v>129</v>
      </c>
      <c r="I514" s="1" t="s">
        <v>7857</v>
      </c>
      <c r="J514" s="1" t="s">
        <v>7858</v>
      </c>
      <c r="K514" s="1" t="s">
        <v>20754</v>
      </c>
      <c r="L514" s="1"/>
      <c r="M514" s="20">
        <f t="shared" si="7"/>
        <v>0</v>
      </c>
    </row>
    <row r="515" spans="1:13" ht="20.100000000000001" customHeight="1" x14ac:dyDescent="0.15">
      <c r="A515" s="1" t="s">
        <v>20634</v>
      </c>
      <c r="B515" s="1" t="s">
        <v>20740</v>
      </c>
      <c r="C515" s="1" t="s">
        <v>20755</v>
      </c>
      <c r="D515" s="1" t="s">
        <v>78</v>
      </c>
      <c r="E515" s="1" t="s">
        <v>51</v>
      </c>
      <c r="F515" s="1" t="s">
        <v>51</v>
      </c>
      <c r="G515" s="1" t="s">
        <v>52</v>
      </c>
      <c r="H515" s="1" t="s">
        <v>53</v>
      </c>
      <c r="I515" s="1" t="s">
        <v>54</v>
      </c>
      <c r="J515" s="1" t="s">
        <v>55</v>
      </c>
      <c r="K515" s="1" t="s">
        <v>20756</v>
      </c>
      <c r="L515" s="1"/>
      <c r="M515" s="20">
        <f t="shared" si="7"/>
        <v>1</v>
      </c>
    </row>
    <row r="516" spans="1:13" ht="20.100000000000001" customHeight="1" x14ac:dyDescent="0.15">
      <c r="A516" s="1" t="s">
        <v>20634</v>
      </c>
      <c r="B516" s="1" t="s">
        <v>20757</v>
      </c>
      <c r="C516" s="1" t="s">
        <v>20758</v>
      </c>
      <c r="D516" s="1" t="s">
        <v>50</v>
      </c>
      <c r="E516" s="1" t="s">
        <v>51</v>
      </c>
      <c r="F516" s="1" t="s">
        <v>179</v>
      </c>
      <c r="G516" s="1" t="s">
        <v>82</v>
      </c>
      <c r="H516" s="1" t="s">
        <v>180</v>
      </c>
      <c r="I516" s="1" t="s">
        <v>447</v>
      </c>
      <c r="J516" s="1" t="s">
        <v>730</v>
      </c>
      <c r="K516" s="1" t="s">
        <v>20759</v>
      </c>
      <c r="L516" s="1"/>
      <c r="M516" s="20">
        <f t="shared" si="7"/>
        <v>0</v>
      </c>
    </row>
    <row r="517" spans="1:13" ht="20.100000000000001" customHeight="1" x14ac:dyDescent="0.15">
      <c r="A517" s="1" t="s">
        <v>20634</v>
      </c>
      <c r="B517" s="1" t="s">
        <v>20757</v>
      </c>
      <c r="C517" s="1" t="s">
        <v>20760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53</v>
      </c>
      <c r="I517" s="1" t="s">
        <v>54</v>
      </c>
      <c r="J517" s="1" t="s">
        <v>55</v>
      </c>
      <c r="K517" s="1" t="s">
        <v>20761</v>
      </c>
      <c r="L517" s="1"/>
      <c r="M517" s="20">
        <f t="shared" si="7"/>
        <v>1</v>
      </c>
    </row>
    <row r="518" spans="1:13" ht="20.100000000000001" customHeight="1" x14ac:dyDescent="0.15">
      <c r="A518" s="1" t="s">
        <v>20634</v>
      </c>
      <c r="B518" s="1" t="s">
        <v>20757</v>
      </c>
      <c r="C518" s="1" t="s">
        <v>20762</v>
      </c>
      <c r="D518" s="1" t="s">
        <v>78</v>
      </c>
      <c r="E518" s="1" t="s">
        <v>51</v>
      </c>
      <c r="F518" s="1" t="s">
        <v>81</v>
      </c>
      <c r="G518" s="1" t="s">
        <v>82</v>
      </c>
      <c r="H518" s="1" t="s">
        <v>180</v>
      </c>
      <c r="I518" s="1" t="s">
        <v>447</v>
      </c>
      <c r="J518" s="1" t="s">
        <v>730</v>
      </c>
      <c r="K518" s="1" t="s">
        <v>20763</v>
      </c>
      <c r="L518" s="1"/>
      <c r="M518" s="20">
        <f t="shared" si="7"/>
        <v>0</v>
      </c>
    </row>
    <row r="519" spans="1:13" ht="20.100000000000001" customHeight="1" x14ac:dyDescent="0.15">
      <c r="A519" s="1" t="s">
        <v>20634</v>
      </c>
      <c r="B519" s="1" t="s">
        <v>20757</v>
      </c>
      <c r="C519" s="1" t="s">
        <v>20764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53</v>
      </c>
      <c r="I519" s="1" t="s">
        <v>54</v>
      </c>
      <c r="J519" s="1" t="s">
        <v>55</v>
      </c>
      <c r="K519" s="1" t="s">
        <v>20765</v>
      </c>
      <c r="L519" s="1"/>
      <c r="M519" s="20">
        <f t="shared" si="7"/>
        <v>1</v>
      </c>
    </row>
    <row r="520" spans="1:13" ht="20.100000000000001" customHeight="1" x14ac:dyDescent="0.15">
      <c r="A520" s="1" t="s">
        <v>20634</v>
      </c>
      <c r="B520" s="1" t="s">
        <v>20757</v>
      </c>
      <c r="C520" s="1" t="s">
        <v>20766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53</v>
      </c>
      <c r="I520" s="1" t="s">
        <v>54</v>
      </c>
      <c r="J520" s="1" t="s">
        <v>55</v>
      </c>
      <c r="K520" s="1" t="s">
        <v>20767</v>
      </c>
      <c r="L520" s="1"/>
      <c r="M520" s="20">
        <f t="shared" ref="M520:M583" si="8">IF(F520="○",1,0)</f>
        <v>1</v>
      </c>
    </row>
    <row r="521" spans="1:13" ht="20.100000000000001" customHeight="1" x14ac:dyDescent="0.15">
      <c r="A521" s="1" t="s">
        <v>20634</v>
      </c>
      <c r="B521" s="1" t="s">
        <v>20757</v>
      </c>
      <c r="C521" s="1" t="s">
        <v>20768</v>
      </c>
      <c r="D521" s="1" t="s">
        <v>78</v>
      </c>
      <c r="E521" s="1" t="s">
        <v>51</v>
      </c>
      <c r="F521" s="1" t="s">
        <v>51</v>
      </c>
      <c r="G521" s="1" t="s">
        <v>52</v>
      </c>
      <c r="H521" s="1" t="s">
        <v>53</v>
      </c>
      <c r="I521" s="1" t="s">
        <v>54</v>
      </c>
      <c r="J521" s="1" t="s">
        <v>55</v>
      </c>
      <c r="K521" s="1" t="s">
        <v>20769</v>
      </c>
      <c r="L521" s="1"/>
      <c r="M521" s="20">
        <f t="shared" si="8"/>
        <v>1</v>
      </c>
    </row>
    <row r="522" spans="1:13" ht="20.100000000000001" customHeight="1" x14ac:dyDescent="0.15">
      <c r="A522" s="1" t="s">
        <v>20634</v>
      </c>
      <c r="B522" s="1" t="s">
        <v>20757</v>
      </c>
      <c r="C522" s="1" t="s">
        <v>20770</v>
      </c>
      <c r="D522" s="1" t="s">
        <v>78</v>
      </c>
      <c r="E522" s="1" t="s">
        <v>51</v>
      </c>
      <c r="F522" s="1" t="s">
        <v>51</v>
      </c>
      <c r="G522" s="1" t="s">
        <v>52</v>
      </c>
      <c r="H522" s="1" t="s">
        <v>53</v>
      </c>
      <c r="I522" s="1" t="s">
        <v>54</v>
      </c>
      <c r="J522" s="1" t="s">
        <v>55</v>
      </c>
      <c r="K522" s="1" t="s">
        <v>20771</v>
      </c>
      <c r="L522" s="1"/>
      <c r="M522" s="20">
        <f t="shared" si="8"/>
        <v>1</v>
      </c>
    </row>
    <row r="523" spans="1:13" ht="20.100000000000001" customHeight="1" x14ac:dyDescent="0.15">
      <c r="A523" s="1" t="s">
        <v>20634</v>
      </c>
      <c r="B523" s="1" t="s">
        <v>20772</v>
      </c>
      <c r="C523" s="1" t="s">
        <v>20773</v>
      </c>
      <c r="D523" s="1" t="s">
        <v>50</v>
      </c>
      <c r="E523" s="1" t="s">
        <v>51</v>
      </c>
      <c r="F523" s="1" t="s">
        <v>51</v>
      </c>
      <c r="G523" s="1" t="s">
        <v>52</v>
      </c>
      <c r="H523" s="1" t="s">
        <v>53</v>
      </c>
      <c r="I523" s="1" t="s">
        <v>54</v>
      </c>
      <c r="J523" s="1" t="s">
        <v>55</v>
      </c>
      <c r="K523" s="1" t="s">
        <v>20774</v>
      </c>
      <c r="L523" s="1"/>
      <c r="M523" s="20">
        <f t="shared" si="8"/>
        <v>1</v>
      </c>
    </row>
    <row r="524" spans="1:13" ht="20.100000000000001" customHeight="1" x14ac:dyDescent="0.15">
      <c r="A524" s="1" t="s">
        <v>20634</v>
      </c>
      <c r="B524" s="1" t="s">
        <v>20772</v>
      </c>
      <c r="C524" s="1" t="s">
        <v>20775</v>
      </c>
      <c r="D524" s="1" t="s">
        <v>50</v>
      </c>
      <c r="E524" s="1" t="s">
        <v>51</v>
      </c>
      <c r="F524" s="1" t="s">
        <v>51</v>
      </c>
      <c r="G524" s="1" t="s">
        <v>52</v>
      </c>
      <c r="H524" s="1" t="s">
        <v>53</v>
      </c>
      <c r="I524" s="1" t="s">
        <v>54</v>
      </c>
      <c r="J524" s="1" t="s">
        <v>55</v>
      </c>
      <c r="K524" s="1" t="s">
        <v>20776</v>
      </c>
      <c r="L524" s="1"/>
      <c r="M524" s="20">
        <f t="shared" si="8"/>
        <v>1</v>
      </c>
    </row>
    <row r="525" spans="1:13" ht="20.100000000000001" customHeight="1" x14ac:dyDescent="0.15">
      <c r="A525" s="1" t="s">
        <v>20634</v>
      </c>
      <c r="B525" s="1" t="s">
        <v>20772</v>
      </c>
      <c r="C525" s="1" t="s">
        <v>20777</v>
      </c>
      <c r="D525" s="1" t="s">
        <v>50</v>
      </c>
      <c r="E525" s="1" t="s">
        <v>51</v>
      </c>
      <c r="F525" s="1" t="s">
        <v>51</v>
      </c>
      <c r="G525" s="1" t="s">
        <v>52</v>
      </c>
      <c r="H525" s="1" t="s">
        <v>53</v>
      </c>
      <c r="I525" s="1" t="s">
        <v>54</v>
      </c>
      <c r="J525" s="1" t="s">
        <v>55</v>
      </c>
      <c r="K525" s="1" t="s">
        <v>20778</v>
      </c>
      <c r="L525" s="1"/>
      <c r="M525" s="20">
        <f t="shared" si="8"/>
        <v>1</v>
      </c>
    </row>
    <row r="526" spans="1:13" ht="20.100000000000001" customHeight="1" x14ac:dyDescent="0.15">
      <c r="A526" s="1" t="s">
        <v>20634</v>
      </c>
      <c r="B526" s="1" t="s">
        <v>20772</v>
      </c>
      <c r="C526" s="1" t="s">
        <v>20779</v>
      </c>
      <c r="D526" s="1" t="s">
        <v>78</v>
      </c>
      <c r="E526" s="1" t="s">
        <v>51</v>
      </c>
      <c r="F526" s="1" t="s">
        <v>179</v>
      </c>
      <c r="G526" s="1" t="s">
        <v>82</v>
      </c>
      <c r="H526" s="1" t="s">
        <v>129</v>
      </c>
      <c r="I526" s="1" t="s">
        <v>7857</v>
      </c>
      <c r="J526" s="1" t="s">
        <v>7858</v>
      </c>
      <c r="K526" s="1" t="s">
        <v>20780</v>
      </c>
      <c r="L526" s="1"/>
      <c r="M526" s="20">
        <f t="shared" si="8"/>
        <v>0</v>
      </c>
    </row>
    <row r="527" spans="1:13" ht="20.100000000000001" customHeight="1" x14ac:dyDescent="0.15">
      <c r="A527" s="1" t="s">
        <v>20634</v>
      </c>
      <c r="B527" s="1" t="s">
        <v>20781</v>
      </c>
      <c r="C527" s="1" t="s">
        <v>20782</v>
      </c>
      <c r="D527" s="1" t="s">
        <v>50</v>
      </c>
      <c r="E527" s="1" t="s">
        <v>51</v>
      </c>
      <c r="F527" s="1" t="s">
        <v>51</v>
      </c>
      <c r="G527" s="1" t="s">
        <v>52</v>
      </c>
      <c r="H527" s="1" t="s">
        <v>53</v>
      </c>
      <c r="I527" s="1" t="s">
        <v>54</v>
      </c>
      <c r="J527" s="1" t="s">
        <v>55</v>
      </c>
      <c r="K527" s="1" t="s">
        <v>20783</v>
      </c>
      <c r="L527" s="1"/>
      <c r="M527" s="20">
        <f t="shared" si="8"/>
        <v>1</v>
      </c>
    </row>
    <row r="528" spans="1:13" ht="20.100000000000001" customHeight="1" x14ac:dyDescent="0.15">
      <c r="A528" s="1" t="s">
        <v>20634</v>
      </c>
      <c r="B528" s="1" t="s">
        <v>20781</v>
      </c>
      <c r="C528" s="1" t="s">
        <v>20784</v>
      </c>
      <c r="D528" s="1" t="s">
        <v>50</v>
      </c>
      <c r="E528" s="1" t="s">
        <v>51</v>
      </c>
      <c r="F528" s="1" t="s">
        <v>51</v>
      </c>
      <c r="G528" s="1" t="s">
        <v>52</v>
      </c>
      <c r="H528" s="1" t="s">
        <v>53</v>
      </c>
      <c r="I528" s="1" t="s">
        <v>54</v>
      </c>
      <c r="J528" s="1" t="s">
        <v>55</v>
      </c>
      <c r="K528" s="1" t="s">
        <v>20785</v>
      </c>
      <c r="L528" s="1"/>
      <c r="M528" s="20">
        <f t="shared" si="8"/>
        <v>1</v>
      </c>
    </row>
    <row r="529" spans="1:13" ht="20.100000000000001" customHeight="1" x14ac:dyDescent="0.15">
      <c r="A529" s="1" t="s">
        <v>20634</v>
      </c>
      <c r="B529" s="1" t="s">
        <v>20781</v>
      </c>
      <c r="C529" s="1" t="s">
        <v>20786</v>
      </c>
      <c r="D529" s="1" t="s">
        <v>50</v>
      </c>
      <c r="E529" s="1" t="s">
        <v>51</v>
      </c>
      <c r="F529" s="1" t="s">
        <v>51</v>
      </c>
      <c r="G529" s="1" t="s">
        <v>52</v>
      </c>
      <c r="H529" s="1" t="s">
        <v>53</v>
      </c>
      <c r="I529" s="1" t="s">
        <v>54</v>
      </c>
      <c r="J529" s="1" t="s">
        <v>55</v>
      </c>
      <c r="K529" s="1" t="s">
        <v>20787</v>
      </c>
      <c r="L529" s="1"/>
      <c r="M529" s="20">
        <f t="shared" si="8"/>
        <v>1</v>
      </c>
    </row>
    <row r="530" spans="1:13" ht="20.100000000000001" customHeight="1" x14ac:dyDescent="0.15">
      <c r="A530" s="1" t="s">
        <v>20634</v>
      </c>
      <c r="B530" s="1" t="s">
        <v>20781</v>
      </c>
      <c r="C530" s="1" t="s">
        <v>20788</v>
      </c>
      <c r="D530" s="1" t="s">
        <v>50</v>
      </c>
      <c r="E530" s="1" t="s">
        <v>51</v>
      </c>
      <c r="F530" s="1" t="s">
        <v>51</v>
      </c>
      <c r="G530" s="1" t="s">
        <v>52</v>
      </c>
      <c r="H530" s="1" t="s">
        <v>53</v>
      </c>
      <c r="I530" s="1" t="s">
        <v>54</v>
      </c>
      <c r="J530" s="1" t="s">
        <v>55</v>
      </c>
      <c r="K530" s="1" t="s">
        <v>20789</v>
      </c>
      <c r="L530" s="1"/>
      <c r="M530" s="20">
        <f t="shared" si="8"/>
        <v>1</v>
      </c>
    </row>
    <row r="531" spans="1:13" ht="20.100000000000001" customHeight="1" x14ac:dyDescent="0.15">
      <c r="A531" s="1" t="s">
        <v>20634</v>
      </c>
      <c r="B531" s="1" t="s">
        <v>20781</v>
      </c>
      <c r="C531" s="1" t="s">
        <v>20790</v>
      </c>
      <c r="D531" s="1" t="s">
        <v>78</v>
      </c>
      <c r="E531" s="1" t="s">
        <v>51</v>
      </c>
      <c r="F531" s="1" t="s">
        <v>51</v>
      </c>
      <c r="G531" s="1" t="s">
        <v>52</v>
      </c>
      <c r="H531" s="1" t="s">
        <v>53</v>
      </c>
      <c r="I531" s="1" t="s">
        <v>54</v>
      </c>
      <c r="J531" s="1" t="s">
        <v>55</v>
      </c>
      <c r="K531" s="1" t="s">
        <v>20791</v>
      </c>
      <c r="L531" s="1"/>
      <c r="M531" s="20">
        <f t="shared" si="8"/>
        <v>1</v>
      </c>
    </row>
    <row r="532" spans="1:13" ht="20.100000000000001" customHeight="1" x14ac:dyDescent="0.15">
      <c r="A532" s="1" t="s">
        <v>20634</v>
      </c>
      <c r="B532" s="1" t="s">
        <v>20781</v>
      </c>
      <c r="C532" s="1" t="s">
        <v>20792</v>
      </c>
      <c r="D532" s="1" t="s">
        <v>78</v>
      </c>
      <c r="E532" s="1" t="s">
        <v>51</v>
      </c>
      <c r="F532" s="1" t="s">
        <v>51</v>
      </c>
      <c r="G532" s="1" t="s">
        <v>52</v>
      </c>
      <c r="H532" s="1" t="s">
        <v>53</v>
      </c>
      <c r="I532" s="1" t="s">
        <v>54</v>
      </c>
      <c r="J532" s="1" t="s">
        <v>55</v>
      </c>
      <c r="K532" s="1" t="s">
        <v>20793</v>
      </c>
      <c r="L532" s="1"/>
      <c r="M532" s="20">
        <f t="shared" si="8"/>
        <v>1</v>
      </c>
    </row>
    <row r="533" spans="1:13" ht="20.100000000000001" customHeight="1" x14ac:dyDescent="0.15">
      <c r="A533" s="1" t="s">
        <v>20634</v>
      </c>
      <c r="B533" s="1" t="s">
        <v>20781</v>
      </c>
      <c r="C533" s="1" t="s">
        <v>20794</v>
      </c>
      <c r="D533" s="1" t="s">
        <v>78</v>
      </c>
      <c r="E533" s="1" t="s">
        <v>51</v>
      </c>
      <c r="F533" s="1" t="s">
        <v>51</v>
      </c>
      <c r="G533" s="1" t="s">
        <v>52</v>
      </c>
      <c r="H533" s="1" t="s">
        <v>53</v>
      </c>
      <c r="I533" s="1" t="s">
        <v>54</v>
      </c>
      <c r="J533" s="1" t="s">
        <v>55</v>
      </c>
      <c r="K533" s="1" t="s">
        <v>20795</v>
      </c>
      <c r="L533" s="1"/>
      <c r="M533" s="20">
        <f t="shared" si="8"/>
        <v>1</v>
      </c>
    </row>
    <row r="534" spans="1:13" ht="20.100000000000001" customHeight="1" x14ac:dyDescent="0.15">
      <c r="A534" s="1" t="s">
        <v>20634</v>
      </c>
      <c r="B534" s="1" t="s">
        <v>18991</v>
      </c>
      <c r="C534" s="1" t="s">
        <v>20796</v>
      </c>
      <c r="D534" s="1" t="s">
        <v>50</v>
      </c>
      <c r="E534" s="1" t="s">
        <v>51</v>
      </c>
      <c r="F534" s="1" t="s">
        <v>51</v>
      </c>
      <c r="G534" s="1" t="s">
        <v>52</v>
      </c>
      <c r="H534" s="1" t="s">
        <v>53</v>
      </c>
      <c r="I534" s="1" t="s">
        <v>54</v>
      </c>
      <c r="J534" s="1" t="s">
        <v>55</v>
      </c>
      <c r="K534" s="1" t="s">
        <v>20797</v>
      </c>
      <c r="L534" s="1"/>
      <c r="M534" s="20">
        <f t="shared" si="8"/>
        <v>1</v>
      </c>
    </row>
    <row r="535" spans="1:13" ht="20.100000000000001" customHeight="1" x14ac:dyDescent="0.15">
      <c r="A535" s="1" t="s">
        <v>20634</v>
      </c>
      <c r="B535" s="1" t="s">
        <v>18991</v>
      </c>
      <c r="C535" s="1" t="s">
        <v>20798</v>
      </c>
      <c r="D535" s="1" t="s">
        <v>50</v>
      </c>
      <c r="E535" s="1" t="s">
        <v>51</v>
      </c>
      <c r="F535" s="1" t="s">
        <v>51</v>
      </c>
      <c r="G535" s="1" t="s">
        <v>52</v>
      </c>
      <c r="H535" s="1" t="s">
        <v>53</v>
      </c>
      <c r="I535" s="1" t="s">
        <v>54</v>
      </c>
      <c r="J535" s="1" t="s">
        <v>55</v>
      </c>
      <c r="K535" s="1" t="s">
        <v>20799</v>
      </c>
      <c r="L535" s="1"/>
      <c r="M535" s="20">
        <f t="shared" si="8"/>
        <v>1</v>
      </c>
    </row>
    <row r="536" spans="1:13" ht="20.100000000000001" customHeight="1" x14ac:dyDescent="0.15">
      <c r="A536" s="1" t="s">
        <v>20634</v>
      </c>
      <c r="B536" s="1" t="s">
        <v>18991</v>
      </c>
      <c r="C536" s="1" t="s">
        <v>20800</v>
      </c>
      <c r="D536" s="1" t="s">
        <v>50</v>
      </c>
      <c r="E536" s="1" t="s">
        <v>51</v>
      </c>
      <c r="F536" s="1" t="s">
        <v>51</v>
      </c>
      <c r="G536" s="1" t="s">
        <v>52</v>
      </c>
      <c r="H536" s="1" t="s">
        <v>53</v>
      </c>
      <c r="I536" s="1" t="s">
        <v>54</v>
      </c>
      <c r="J536" s="1" t="s">
        <v>55</v>
      </c>
      <c r="K536" s="1" t="s">
        <v>20801</v>
      </c>
      <c r="L536" s="1"/>
      <c r="M536" s="20">
        <f t="shared" si="8"/>
        <v>1</v>
      </c>
    </row>
    <row r="537" spans="1:13" ht="20.100000000000001" customHeight="1" x14ac:dyDescent="0.15">
      <c r="A537" s="1" t="s">
        <v>20634</v>
      </c>
      <c r="B537" s="1" t="s">
        <v>18991</v>
      </c>
      <c r="C537" s="1" t="s">
        <v>20802</v>
      </c>
      <c r="D537" s="1" t="s">
        <v>78</v>
      </c>
      <c r="E537" s="1" t="s">
        <v>51</v>
      </c>
      <c r="F537" s="1" t="s">
        <v>51</v>
      </c>
      <c r="G537" s="1" t="s">
        <v>52</v>
      </c>
      <c r="H537" s="1" t="s">
        <v>53</v>
      </c>
      <c r="I537" s="1" t="s">
        <v>54</v>
      </c>
      <c r="J537" s="1" t="s">
        <v>55</v>
      </c>
      <c r="K537" s="1" t="s">
        <v>20803</v>
      </c>
      <c r="L537" s="1"/>
      <c r="M537" s="20">
        <f t="shared" si="8"/>
        <v>1</v>
      </c>
    </row>
    <row r="538" spans="1:13" ht="20.100000000000001" customHeight="1" x14ac:dyDescent="0.15">
      <c r="A538" s="1" t="s">
        <v>20634</v>
      </c>
      <c r="B538" s="1" t="s">
        <v>18991</v>
      </c>
      <c r="C538" s="1" t="s">
        <v>20804</v>
      </c>
      <c r="D538" s="1" t="s">
        <v>78</v>
      </c>
      <c r="E538" s="1" t="s">
        <v>51</v>
      </c>
      <c r="F538" s="1" t="s">
        <v>179</v>
      </c>
      <c r="G538" s="1" t="s">
        <v>82</v>
      </c>
      <c r="H538" s="1" t="s">
        <v>129</v>
      </c>
      <c r="I538" s="1" t="s">
        <v>7857</v>
      </c>
      <c r="J538" s="1" t="s">
        <v>7858</v>
      </c>
      <c r="K538" s="1" t="s">
        <v>20805</v>
      </c>
      <c r="L538" s="1"/>
      <c r="M538" s="20">
        <f t="shared" si="8"/>
        <v>0</v>
      </c>
    </row>
    <row r="539" spans="1:13" ht="20.100000000000001" customHeight="1" x14ac:dyDescent="0.15">
      <c r="A539" s="1" t="s">
        <v>20634</v>
      </c>
      <c r="B539" s="1" t="s">
        <v>18991</v>
      </c>
      <c r="C539" s="1" t="s">
        <v>20806</v>
      </c>
      <c r="D539" s="1" t="s">
        <v>78</v>
      </c>
      <c r="E539" s="1" t="s">
        <v>51</v>
      </c>
      <c r="F539" s="1" t="s">
        <v>51</v>
      </c>
      <c r="G539" s="1" t="s">
        <v>52</v>
      </c>
      <c r="H539" s="1" t="s">
        <v>121</v>
      </c>
      <c r="I539" s="1" t="s">
        <v>84</v>
      </c>
      <c r="J539" s="1" t="s">
        <v>122</v>
      </c>
      <c r="K539" s="1" t="s">
        <v>20807</v>
      </c>
      <c r="L539" s="1"/>
      <c r="M539" s="20">
        <f t="shared" si="8"/>
        <v>1</v>
      </c>
    </row>
    <row r="540" spans="1:13" ht="20.100000000000001" customHeight="1" x14ac:dyDescent="0.15">
      <c r="A540" s="1" t="s">
        <v>20634</v>
      </c>
      <c r="B540" s="1" t="s">
        <v>18991</v>
      </c>
      <c r="C540" s="1" t="s">
        <v>20808</v>
      </c>
      <c r="D540" s="1" t="s">
        <v>78</v>
      </c>
      <c r="E540" s="1" t="s">
        <v>51</v>
      </c>
      <c r="F540" s="1" t="s">
        <v>51</v>
      </c>
      <c r="G540" s="1" t="s">
        <v>52</v>
      </c>
      <c r="H540" s="1" t="s">
        <v>53</v>
      </c>
      <c r="I540" s="1" t="s">
        <v>54</v>
      </c>
      <c r="J540" s="1" t="s">
        <v>55</v>
      </c>
      <c r="K540" s="1" t="s">
        <v>20809</v>
      </c>
      <c r="L540" s="1"/>
      <c r="M540" s="20">
        <f t="shared" si="8"/>
        <v>1</v>
      </c>
    </row>
    <row r="541" spans="1:13" ht="20.100000000000001" customHeight="1" x14ac:dyDescent="0.15">
      <c r="A541" s="1" t="s">
        <v>20634</v>
      </c>
      <c r="B541" s="1" t="s">
        <v>18991</v>
      </c>
      <c r="C541" s="1" t="s">
        <v>20810</v>
      </c>
      <c r="D541" s="1" t="s">
        <v>78</v>
      </c>
      <c r="E541" s="1" t="s">
        <v>51</v>
      </c>
      <c r="F541" s="1" t="s">
        <v>51</v>
      </c>
      <c r="G541" s="1" t="s">
        <v>52</v>
      </c>
      <c r="H541" s="1" t="s">
        <v>53</v>
      </c>
      <c r="I541" s="1" t="s">
        <v>54</v>
      </c>
      <c r="J541" s="1" t="s">
        <v>55</v>
      </c>
      <c r="K541" s="1" t="s">
        <v>20811</v>
      </c>
      <c r="L541" s="1"/>
      <c r="M541" s="20">
        <f t="shared" si="8"/>
        <v>1</v>
      </c>
    </row>
    <row r="542" spans="1:13" ht="20.100000000000001" customHeight="1" x14ac:dyDescent="0.15">
      <c r="A542" s="1" t="s">
        <v>20634</v>
      </c>
      <c r="B542" s="1" t="s">
        <v>18991</v>
      </c>
      <c r="C542" s="1" t="s">
        <v>20812</v>
      </c>
      <c r="D542" s="1" t="s">
        <v>78</v>
      </c>
      <c r="E542" s="1" t="s">
        <v>51</v>
      </c>
      <c r="F542" s="1" t="s">
        <v>51</v>
      </c>
      <c r="G542" s="1" t="s">
        <v>52</v>
      </c>
      <c r="H542" s="1" t="s">
        <v>53</v>
      </c>
      <c r="I542" s="1" t="s">
        <v>54</v>
      </c>
      <c r="J542" s="1" t="s">
        <v>55</v>
      </c>
      <c r="K542" s="1" t="s">
        <v>20813</v>
      </c>
      <c r="L542" s="1"/>
      <c r="M542" s="20">
        <f t="shared" si="8"/>
        <v>1</v>
      </c>
    </row>
    <row r="543" spans="1:13" ht="20.100000000000001" customHeight="1" x14ac:dyDescent="0.15">
      <c r="A543" s="1" t="s">
        <v>20634</v>
      </c>
      <c r="B543" s="1" t="s">
        <v>18991</v>
      </c>
      <c r="C543" s="1" t="s">
        <v>20814</v>
      </c>
      <c r="D543" s="1" t="s">
        <v>78</v>
      </c>
      <c r="E543" s="1" t="s">
        <v>51</v>
      </c>
      <c r="F543" s="1" t="s">
        <v>51</v>
      </c>
      <c r="G543" s="1" t="s">
        <v>52</v>
      </c>
      <c r="H543" s="1" t="s">
        <v>53</v>
      </c>
      <c r="I543" s="1" t="s">
        <v>54</v>
      </c>
      <c r="J543" s="1" t="s">
        <v>55</v>
      </c>
      <c r="K543" s="1" t="s">
        <v>20815</v>
      </c>
      <c r="L543" s="1"/>
      <c r="M543" s="20">
        <f t="shared" si="8"/>
        <v>1</v>
      </c>
    </row>
    <row r="544" spans="1:13" ht="20.100000000000001" customHeight="1" x14ac:dyDescent="0.15">
      <c r="A544" s="1" t="s">
        <v>20634</v>
      </c>
      <c r="B544" s="1" t="s">
        <v>18991</v>
      </c>
      <c r="C544" s="1" t="s">
        <v>20816</v>
      </c>
      <c r="D544" s="1" t="s">
        <v>78</v>
      </c>
      <c r="E544" s="1" t="s">
        <v>51</v>
      </c>
      <c r="F544" s="1" t="s">
        <v>51</v>
      </c>
      <c r="G544" s="1" t="s">
        <v>52</v>
      </c>
      <c r="H544" s="1" t="s">
        <v>53</v>
      </c>
      <c r="I544" s="1" t="s">
        <v>54</v>
      </c>
      <c r="J544" s="1" t="s">
        <v>55</v>
      </c>
      <c r="K544" s="1" t="s">
        <v>20817</v>
      </c>
      <c r="L544" s="1"/>
      <c r="M544" s="20">
        <f t="shared" si="8"/>
        <v>1</v>
      </c>
    </row>
    <row r="545" spans="1:13" ht="20.100000000000001" customHeight="1" x14ac:dyDescent="0.15">
      <c r="A545" s="1" t="s">
        <v>20634</v>
      </c>
      <c r="B545" s="1" t="s">
        <v>20818</v>
      </c>
      <c r="C545" s="1" t="s">
        <v>20819</v>
      </c>
      <c r="D545" s="1" t="s">
        <v>50</v>
      </c>
      <c r="E545" s="1" t="s">
        <v>51</v>
      </c>
      <c r="F545" s="1" t="s">
        <v>51</v>
      </c>
      <c r="G545" s="1" t="s">
        <v>52</v>
      </c>
      <c r="H545" s="1" t="s">
        <v>53</v>
      </c>
      <c r="I545" s="1" t="s">
        <v>54</v>
      </c>
      <c r="J545" s="1" t="s">
        <v>55</v>
      </c>
      <c r="K545" s="1" t="s">
        <v>20820</v>
      </c>
      <c r="L545" s="1"/>
      <c r="M545" s="20">
        <f t="shared" si="8"/>
        <v>1</v>
      </c>
    </row>
    <row r="546" spans="1:13" ht="20.100000000000001" customHeight="1" x14ac:dyDescent="0.15">
      <c r="A546" s="1" t="s">
        <v>20634</v>
      </c>
      <c r="B546" s="1" t="s">
        <v>20818</v>
      </c>
      <c r="C546" s="1" t="s">
        <v>20821</v>
      </c>
      <c r="D546" s="1" t="s">
        <v>78</v>
      </c>
      <c r="E546" s="1" t="s">
        <v>51</v>
      </c>
      <c r="F546" s="1" t="s">
        <v>51</v>
      </c>
      <c r="G546" s="1" t="s">
        <v>52</v>
      </c>
      <c r="H546" s="1" t="s">
        <v>121</v>
      </c>
      <c r="I546" s="1" t="s">
        <v>84</v>
      </c>
      <c r="J546" s="1" t="s">
        <v>122</v>
      </c>
      <c r="K546" s="1" t="s">
        <v>20822</v>
      </c>
      <c r="L546" s="1"/>
      <c r="M546" s="20">
        <f t="shared" si="8"/>
        <v>1</v>
      </c>
    </row>
    <row r="547" spans="1:13" ht="20.100000000000001" customHeight="1" x14ac:dyDescent="0.15">
      <c r="A547" s="1" t="s">
        <v>20634</v>
      </c>
      <c r="B547" s="1" t="s">
        <v>20818</v>
      </c>
      <c r="C547" s="1" t="s">
        <v>20823</v>
      </c>
      <c r="D547" s="1" t="s">
        <v>78</v>
      </c>
      <c r="E547" s="1" t="s">
        <v>51</v>
      </c>
      <c r="F547" s="1" t="s">
        <v>81</v>
      </c>
      <c r="G547" s="1" t="s">
        <v>82</v>
      </c>
      <c r="H547" s="1" t="s">
        <v>180</v>
      </c>
      <c r="I547" s="1" t="s">
        <v>447</v>
      </c>
      <c r="J547" s="1" t="s">
        <v>730</v>
      </c>
      <c r="K547" s="1" t="s">
        <v>20824</v>
      </c>
      <c r="L547" s="1"/>
      <c r="M547" s="20">
        <f t="shared" si="8"/>
        <v>0</v>
      </c>
    </row>
    <row r="548" spans="1:13" ht="20.100000000000001" customHeight="1" x14ac:dyDescent="0.15">
      <c r="A548" s="1" t="s">
        <v>20634</v>
      </c>
      <c r="B548" s="1" t="s">
        <v>20818</v>
      </c>
      <c r="C548" s="1" t="s">
        <v>20825</v>
      </c>
      <c r="D548" s="1" t="s">
        <v>78</v>
      </c>
      <c r="E548" s="1" t="s">
        <v>51</v>
      </c>
      <c r="F548" s="1" t="s">
        <v>81</v>
      </c>
      <c r="G548" s="1" t="s">
        <v>82</v>
      </c>
      <c r="H548" s="1" t="s">
        <v>180</v>
      </c>
      <c r="I548" s="1" t="s">
        <v>447</v>
      </c>
      <c r="J548" s="1" t="s">
        <v>730</v>
      </c>
      <c r="K548" s="1" t="s">
        <v>20826</v>
      </c>
      <c r="L548" s="1"/>
      <c r="M548" s="20">
        <f t="shared" si="8"/>
        <v>0</v>
      </c>
    </row>
    <row r="549" spans="1:13" ht="20.100000000000001" customHeight="1" x14ac:dyDescent="0.15">
      <c r="A549" s="1" t="s">
        <v>20634</v>
      </c>
      <c r="B549" s="1" t="s">
        <v>20827</v>
      </c>
      <c r="C549" s="1" t="s">
        <v>20828</v>
      </c>
      <c r="D549" s="1" t="s">
        <v>50</v>
      </c>
      <c r="E549" s="1" t="s">
        <v>51</v>
      </c>
      <c r="F549" s="1" t="s">
        <v>51</v>
      </c>
      <c r="G549" s="1" t="s">
        <v>52</v>
      </c>
      <c r="H549" s="1" t="s">
        <v>53</v>
      </c>
      <c r="I549" s="1" t="s">
        <v>54</v>
      </c>
      <c r="J549" s="1" t="s">
        <v>55</v>
      </c>
      <c r="K549" s="1" t="s">
        <v>20829</v>
      </c>
      <c r="L549" s="1"/>
      <c r="M549" s="20">
        <f t="shared" si="8"/>
        <v>1</v>
      </c>
    </row>
    <row r="550" spans="1:13" ht="20.100000000000001" customHeight="1" x14ac:dyDescent="0.15">
      <c r="A550" s="1" t="s">
        <v>20634</v>
      </c>
      <c r="B550" s="1" t="s">
        <v>20827</v>
      </c>
      <c r="C550" s="1" t="s">
        <v>20830</v>
      </c>
      <c r="D550" s="1" t="s">
        <v>50</v>
      </c>
      <c r="E550" s="1" t="s">
        <v>51</v>
      </c>
      <c r="F550" s="1" t="s">
        <v>51</v>
      </c>
      <c r="G550" s="1" t="s">
        <v>52</v>
      </c>
      <c r="H550" s="1" t="s">
        <v>53</v>
      </c>
      <c r="I550" s="1" t="s">
        <v>54</v>
      </c>
      <c r="J550" s="1" t="s">
        <v>55</v>
      </c>
      <c r="K550" s="1" t="s">
        <v>20831</v>
      </c>
      <c r="L550" s="1"/>
      <c r="M550" s="20">
        <f t="shared" si="8"/>
        <v>1</v>
      </c>
    </row>
    <row r="551" spans="1:13" ht="20.100000000000001" customHeight="1" x14ac:dyDescent="0.15">
      <c r="A551" s="1" t="s">
        <v>20634</v>
      </c>
      <c r="B551" s="1" t="s">
        <v>20827</v>
      </c>
      <c r="C551" s="1" t="s">
        <v>20832</v>
      </c>
      <c r="D551" s="1" t="s">
        <v>50</v>
      </c>
      <c r="E551" s="1" t="s">
        <v>51</v>
      </c>
      <c r="F551" s="1" t="s">
        <v>51</v>
      </c>
      <c r="G551" s="1" t="s">
        <v>52</v>
      </c>
      <c r="H551" s="1" t="s">
        <v>53</v>
      </c>
      <c r="I551" s="1" t="s">
        <v>54</v>
      </c>
      <c r="J551" s="1" t="s">
        <v>55</v>
      </c>
      <c r="K551" s="1" t="s">
        <v>20833</v>
      </c>
      <c r="L551" s="1"/>
      <c r="M551" s="20">
        <f t="shared" si="8"/>
        <v>1</v>
      </c>
    </row>
    <row r="552" spans="1:13" ht="20.100000000000001" customHeight="1" x14ac:dyDescent="0.15">
      <c r="A552" s="1" t="s">
        <v>20634</v>
      </c>
      <c r="B552" s="1" t="s">
        <v>20827</v>
      </c>
      <c r="C552" s="1" t="s">
        <v>20834</v>
      </c>
      <c r="D552" s="1" t="s">
        <v>50</v>
      </c>
      <c r="E552" s="1" t="s">
        <v>51</v>
      </c>
      <c r="F552" s="1" t="s">
        <v>51</v>
      </c>
      <c r="G552" s="1" t="s">
        <v>52</v>
      </c>
      <c r="H552" s="1" t="s">
        <v>53</v>
      </c>
      <c r="I552" s="1" t="s">
        <v>54</v>
      </c>
      <c r="J552" s="1" t="s">
        <v>55</v>
      </c>
      <c r="K552" s="1" t="s">
        <v>20835</v>
      </c>
      <c r="L552" s="1"/>
      <c r="M552" s="20">
        <f t="shared" si="8"/>
        <v>1</v>
      </c>
    </row>
    <row r="553" spans="1:13" ht="20.100000000000001" customHeight="1" x14ac:dyDescent="0.15">
      <c r="A553" s="1" t="s">
        <v>20634</v>
      </c>
      <c r="B553" s="1" t="s">
        <v>20827</v>
      </c>
      <c r="C553" s="1" t="s">
        <v>20836</v>
      </c>
      <c r="D553" s="1" t="s">
        <v>78</v>
      </c>
      <c r="E553" s="1" t="s">
        <v>51</v>
      </c>
      <c r="F553" s="1" t="s">
        <v>51</v>
      </c>
      <c r="G553" s="1" t="s">
        <v>52</v>
      </c>
      <c r="H553" s="1" t="s">
        <v>53</v>
      </c>
      <c r="I553" s="1" t="s">
        <v>54</v>
      </c>
      <c r="J553" s="1" t="s">
        <v>55</v>
      </c>
      <c r="K553" s="1" t="s">
        <v>20837</v>
      </c>
      <c r="L553" s="1"/>
      <c r="M553" s="20">
        <f t="shared" si="8"/>
        <v>1</v>
      </c>
    </row>
    <row r="554" spans="1:13" ht="20.100000000000001" customHeight="1" x14ac:dyDescent="0.15">
      <c r="A554" s="1" t="s">
        <v>20634</v>
      </c>
      <c r="B554" s="1" t="s">
        <v>20827</v>
      </c>
      <c r="C554" s="1" t="s">
        <v>20838</v>
      </c>
      <c r="D554" s="1" t="s">
        <v>78</v>
      </c>
      <c r="E554" s="1" t="s">
        <v>51</v>
      </c>
      <c r="F554" s="1" t="s">
        <v>51</v>
      </c>
      <c r="G554" s="1" t="s">
        <v>52</v>
      </c>
      <c r="H554" s="1" t="s">
        <v>53</v>
      </c>
      <c r="I554" s="1" t="s">
        <v>54</v>
      </c>
      <c r="J554" s="1" t="s">
        <v>55</v>
      </c>
      <c r="K554" s="1" t="s">
        <v>20839</v>
      </c>
      <c r="L554" s="1"/>
      <c r="M554" s="20">
        <f t="shared" si="8"/>
        <v>1</v>
      </c>
    </row>
    <row r="555" spans="1:13" ht="20.100000000000001" customHeight="1" x14ac:dyDescent="0.15">
      <c r="A555" s="1" t="s">
        <v>20634</v>
      </c>
      <c r="B555" s="1" t="s">
        <v>20827</v>
      </c>
      <c r="C555" s="1" t="s">
        <v>20840</v>
      </c>
      <c r="D555" s="1" t="s">
        <v>78</v>
      </c>
      <c r="E555" s="1" t="s">
        <v>51</v>
      </c>
      <c r="F555" s="1" t="s">
        <v>179</v>
      </c>
      <c r="G555" s="1" t="s">
        <v>82</v>
      </c>
      <c r="H555" s="1" t="s">
        <v>129</v>
      </c>
      <c r="I555" s="1" t="s">
        <v>7857</v>
      </c>
      <c r="J555" s="1" t="s">
        <v>7858</v>
      </c>
      <c r="K555" s="1" t="s">
        <v>20841</v>
      </c>
      <c r="L555" s="1"/>
      <c r="M555" s="20">
        <f t="shared" si="8"/>
        <v>0</v>
      </c>
    </row>
    <row r="556" spans="1:13" ht="20.100000000000001" customHeight="1" x14ac:dyDescent="0.15">
      <c r="A556" s="1" t="s">
        <v>20634</v>
      </c>
      <c r="B556" s="1" t="s">
        <v>20827</v>
      </c>
      <c r="C556" s="1" t="s">
        <v>20842</v>
      </c>
      <c r="D556" s="1" t="s">
        <v>78</v>
      </c>
      <c r="E556" s="1" t="s">
        <v>51</v>
      </c>
      <c r="F556" s="1" t="s">
        <v>51</v>
      </c>
      <c r="G556" s="1" t="s">
        <v>52</v>
      </c>
      <c r="H556" s="1" t="s">
        <v>53</v>
      </c>
      <c r="I556" s="1" t="s">
        <v>54</v>
      </c>
      <c r="J556" s="1" t="s">
        <v>55</v>
      </c>
      <c r="K556" s="1" t="s">
        <v>20843</v>
      </c>
      <c r="L556" s="1"/>
      <c r="M556" s="20">
        <f t="shared" si="8"/>
        <v>1</v>
      </c>
    </row>
    <row r="557" spans="1:13" ht="20.100000000000001" customHeight="1" x14ac:dyDescent="0.15">
      <c r="A557" s="1" t="s">
        <v>20634</v>
      </c>
      <c r="B557" s="1" t="s">
        <v>20827</v>
      </c>
      <c r="C557" s="1" t="s">
        <v>20844</v>
      </c>
      <c r="D557" s="1" t="s">
        <v>78</v>
      </c>
      <c r="E557" s="1" t="s">
        <v>51</v>
      </c>
      <c r="F557" s="1" t="s">
        <v>51</v>
      </c>
      <c r="G557" s="1" t="s">
        <v>52</v>
      </c>
      <c r="H557" s="1" t="s">
        <v>53</v>
      </c>
      <c r="I557" s="1" t="s">
        <v>54</v>
      </c>
      <c r="J557" s="1" t="s">
        <v>55</v>
      </c>
      <c r="K557" s="1" t="s">
        <v>20845</v>
      </c>
      <c r="L557" s="1"/>
      <c r="M557" s="20">
        <f t="shared" si="8"/>
        <v>1</v>
      </c>
    </row>
    <row r="558" spans="1:13" ht="20.100000000000001" customHeight="1" x14ac:dyDescent="0.15">
      <c r="A558" s="1" t="s">
        <v>20634</v>
      </c>
      <c r="B558" s="1" t="s">
        <v>20827</v>
      </c>
      <c r="C558" s="1" t="s">
        <v>20846</v>
      </c>
      <c r="D558" s="1" t="s">
        <v>78</v>
      </c>
      <c r="E558" s="1" t="s">
        <v>51</v>
      </c>
      <c r="F558" s="1" t="s">
        <v>81</v>
      </c>
      <c r="G558" s="1" t="s">
        <v>82</v>
      </c>
      <c r="H558" s="1" t="s">
        <v>129</v>
      </c>
      <c r="I558" s="1" t="s">
        <v>7857</v>
      </c>
      <c r="J558" s="1" t="s">
        <v>7858</v>
      </c>
      <c r="K558" s="1" t="s">
        <v>20847</v>
      </c>
      <c r="L558" s="1"/>
      <c r="M558" s="20">
        <f t="shared" si="8"/>
        <v>0</v>
      </c>
    </row>
    <row r="559" spans="1:13" ht="20.100000000000001" customHeight="1" x14ac:dyDescent="0.15">
      <c r="A559" s="1" t="s">
        <v>20634</v>
      </c>
      <c r="B559" s="1" t="s">
        <v>20827</v>
      </c>
      <c r="C559" s="1" t="s">
        <v>20848</v>
      </c>
      <c r="D559" s="1" t="s">
        <v>78</v>
      </c>
      <c r="E559" s="1" t="s">
        <v>51</v>
      </c>
      <c r="F559" s="1" t="s">
        <v>51</v>
      </c>
      <c r="G559" s="1" t="s">
        <v>52</v>
      </c>
      <c r="H559" s="1" t="s">
        <v>53</v>
      </c>
      <c r="I559" s="1" t="s">
        <v>54</v>
      </c>
      <c r="J559" s="1" t="s">
        <v>55</v>
      </c>
      <c r="K559" s="1" t="s">
        <v>20849</v>
      </c>
      <c r="L559" s="1"/>
      <c r="M559" s="20">
        <f t="shared" si="8"/>
        <v>1</v>
      </c>
    </row>
    <row r="560" spans="1:13" ht="20.100000000000001" customHeight="1" x14ac:dyDescent="0.15">
      <c r="A560" s="1" t="s">
        <v>20634</v>
      </c>
      <c r="B560" s="1" t="s">
        <v>20827</v>
      </c>
      <c r="C560" s="1" t="s">
        <v>20850</v>
      </c>
      <c r="D560" s="1" t="s">
        <v>78</v>
      </c>
      <c r="E560" s="1" t="s">
        <v>51</v>
      </c>
      <c r="F560" s="1" t="s">
        <v>51</v>
      </c>
      <c r="G560" s="1" t="s">
        <v>52</v>
      </c>
      <c r="H560" s="1" t="s">
        <v>53</v>
      </c>
      <c r="I560" s="1" t="s">
        <v>54</v>
      </c>
      <c r="J560" s="1" t="s">
        <v>55</v>
      </c>
      <c r="K560" s="1" t="s">
        <v>20851</v>
      </c>
      <c r="L560" s="1"/>
      <c r="M560" s="20">
        <f t="shared" si="8"/>
        <v>1</v>
      </c>
    </row>
    <row r="561" spans="1:13" ht="20.100000000000001" customHeight="1" x14ac:dyDescent="0.15">
      <c r="A561" s="1" t="s">
        <v>20634</v>
      </c>
      <c r="B561" s="1" t="s">
        <v>20852</v>
      </c>
      <c r="C561" s="1" t="s">
        <v>20853</v>
      </c>
      <c r="D561" s="1" t="s">
        <v>50</v>
      </c>
      <c r="E561" s="1" t="s">
        <v>51</v>
      </c>
      <c r="F561" s="1" t="s">
        <v>51</v>
      </c>
      <c r="G561" s="1" t="s">
        <v>52</v>
      </c>
      <c r="H561" s="1" t="s">
        <v>53</v>
      </c>
      <c r="I561" s="1" t="s">
        <v>54</v>
      </c>
      <c r="J561" s="1" t="s">
        <v>55</v>
      </c>
      <c r="K561" s="1" t="s">
        <v>20854</v>
      </c>
      <c r="L561" s="1"/>
      <c r="M561" s="20">
        <f t="shared" si="8"/>
        <v>1</v>
      </c>
    </row>
    <row r="562" spans="1:13" ht="20.100000000000001" customHeight="1" x14ac:dyDescent="0.15">
      <c r="A562" s="1" t="s">
        <v>20634</v>
      </c>
      <c r="B562" s="1" t="s">
        <v>20852</v>
      </c>
      <c r="C562" s="1" t="s">
        <v>20855</v>
      </c>
      <c r="D562" s="1" t="s">
        <v>78</v>
      </c>
      <c r="E562" s="1" t="s">
        <v>51</v>
      </c>
      <c r="F562" s="1" t="s">
        <v>179</v>
      </c>
      <c r="G562" s="1" t="s">
        <v>82</v>
      </c>
      <c r="H562" s="1" t="s">
        <v>129</v>
      </c>
      <c r="I562" s="1" t="s">
        <v>7857</v>
      </c>
      <c r="J562" s="1" t="s">
        <v>7858</v>
      </c>
      <c r="K562" s="1" t="s">
        <v>20856</v>
      </c>
      <c r="L562" s="1"/>
      <c r="M562" s="20">
        <f t="shared" si="8"/>
        <v>0</v>
      </c>
    </row>
    <row r="563" spans="1:13" ht="20.100000000000001" customHeight="1" x14ac:dyDescent="0.15">
      <c r="A563" s="1" t="s">
        <v>20634</v>
      </c>
      <c r="B563" s="1" t="s">
        <v>20852</v>
      </c>
      <c r="C563" s="1" t="s">
        <v>20857</v>
      </c>
      <c r="D563" s="1" t="s">
        <v>78</v>
      </c>
      <c r="E563" s="1" t="s">
        <v>51</v>
      </c>
      <c r="F563" s="1" t="s">
        <v>179</v>
      </c>
      <c r="G563" s="1" t="s">
        <v>82</v>
      </c>
      <c r="H563" s="1" t="s">
        <v>129</v>
      </c>
      <c r="I563" s="1" t="s">
        <v>7857</v>
      </c>
      <c r="J563" s="1" t="s">
        <v>7858</v>
      </c>
      <c r="K563" s="1" t="s">
        <v>20858</v>
      </c>
      <c r="L563" s="1"/>
      <c r="M563" s="20">
        <f t="shared" si="8"/>
        <v>0</v>
      </c>
    </row>
    <row r="564" spans="1:13" ht="20.100000000000001" customHeight="1" x14ac:dyDescent="0.15">
      <c r="A564" s="1" t="s">
        <v>20634</v>
      </c>
      <c r="B564" s="1" t="s">
        <v>20859</v>
      </c>
      <c r="C564" s="1" t="s">
        <v>20860</v>
      </c>
      <c r="D564" s="1" t="s">
        <v>50</v>
      </c>
      <c r="E564" s="1" t="s">
        <v>51</v>
      </c>
      <c r="F564" s="1" t="s">
        <v>51</v>
      </c>
      <c r="G564" s="1" t="s">
        <v>52</v>
      </c>
      <c r="H564" s="1" t="s">
        <v>53</v>
      </c>
      <c r="I564" s="1" t="s">
        <v>54</v>
      </c>
      <c r="J564" s="1" t="s">
        <v>55</v>
      </c>
      <c r="K564" s="1" t="s">
        <v>20861</v>
      </c>
      <c r="L564" s="1"/>
      <c r="M564" s="20">
        <f t="shared" si="8"/>
        <v>1</v>
      </c>
    </row>
    <row r="565" spans="1:13" ht="20.100000000000001" customHeight="1" x14ac:dyDescent="0.15">
      <c r="A565" s="1" t="s">
        <v>20634</v>
      </c>
      <c r="B565" s="1" t="s">
        <v>20859</v>
      </c>
      <c r="C565" s="1" t="s">
        <v>20862</v>
      </c>
      <c r="D565" s="1" t="s">
        <v>78</v>
      </c>
      <c r="E565" s="1" t="s">
        <v>51</v>
      </c>
      <c r="F565" s="1" t="s">
        <v>179</v>
      </c>
      <c r="G565" s="1" t="s">
        <v>82</v>
      </c>
      <c r="H565" s="1" t="s">
        <v>129</v>
      </c>
      <c r="I565" s="1" t="s">
        <v>7857</v>
      </c>
      <c r="J565" s="1" t="s">
        <v>7858</v>
      </c>
      <c r="K565" s="1" t="s">
        <v>20863</v>
      </c>
      <c r="L565" s="1"/>
      <c r="M565" s="20">
        <f t="shared" si="8"/>
        <v>0</v>
      </c>
    </row>
    <row r="566" spans="1:13" ht="20.100000000000001" customHeight="1" x14ac:dyDescent="0.15">
      <c r="A566" s="1" t="s">
        <v>20634</v>
      </c>
      <c r="B566" s="1" t="s">
        <v>20859</v>
      </c>
      <c r="C566" s="1" t="s">
        <v>20864</v>
      </c>
      <c r="D566" s="1" t="s">
        <v>78</v>
      </c>
      <c r="E566" s="1" t="s">
        <v>51</v>
      </c>
      <c r="F566" s="1" t="s">
        <v>81</v>
      </c>
      <c r="G566" s="1" t="s">
        <v>82</v>
      </c>
      <c r="H566" s="1" t="s">
        <v>129</v>
      </c>
      <c r="I566" s="1" t="s">
        <v>7857</v>
      </c>
      <c r="J566" s="1" t="s">
        <v>7858</v>
      </c>
      <c r="K566" s="1" t="s">
        <v>20865</v>
      </c>
      <c r="L566" s="1"/>
      <c r="M566" s="20">
        <f t="shared" si="8"/>
        <v>0</v>
      </c>
    </row>
    <row r="567" spans="1:13" ht="20.100000000000001" customHeight="1" x14ac:dyDescent="0.15">
      <c r="A567" s="1" t="s">
        <v>20634</v>
      </c>
      <c r="B567" s="1" t="s">
        <v>20859</v>
      </c>
      <c r="C567" s="1" t="s">
        <v>20866</v>
      </c>
      <c r="D567" s="1" t="s">
        <v>78</v>
      </c>
      <c r="E567" s="1" t="s">
        <v>51</v>
      </c>
      <c r="F567" s="1" t="s">
        <v>51</v>
      </c>
      <c r="G567" s="1" t="s">
        <v>52</v>
      </c>
      <c r="H567" s="1" t="s">
        <v>53</v>
      </c>
      <c r="I567" s="1" t="s">
        <v>54</v>
      </c>
      <c r="J567" s="1" t="s">
        <v>55</v>
      </c>
      <c r="K567" s="1" t="s">
        <v>20867</v>
      </c>
      <c r="L567" s="1"/>
      <c r="M567" s="20">
        <f t="shared" si="8"/>
        <v>1</v>
      </c>
    </row>
    <row r="568" spans="1:13" ht="20.100000000000001" customHeight="1" x14ac:dyDescent="0.15">
      <c r="A568" s="1" t="s">
        <v>20634</v>
      </c>
      <c r="B568" s="1" t="s">
        <v>20859</v>
      </c>
      <c r="C568" s="1" t="s">
        <v>20868</v>
      </c>
      <c r="D568" s="1" t="s">
        <v>78</v>
      </c>
      <c r="E568" s="1" t="s">
        <v>51</v>
      </c>
      <c r="F568" s="1" t="s">
        <v>81</v>
      </c>
      <c r="G568" s="1" t="s">
        <v>82</v>
      </c>
      <c r="H568" s="1" t="s">
        <v>129</v>
      </c>
      <c r="I568" s="1" t="s">
        <v>7857</v>
      </c>
      <c r="J568" s="1" t="s">
        <v>7858</v>
      </c>
      <c r="K568" s="1" t="s">
        <v>20869</v>
      </c>
      <c r="L568" s="1"/>
      <c r="M568" s="20">
        <f t="shared" si="8"/>
        <v>0</v>
      </c>
    </row>
    <row r="569" spans="1:13" ht="20.100000000000001" customHeight="1" x14ac:dyDescent="0.15">
      <c r="A569" s="1" t="s">
        <v>20634</v>
      </c>
      <c r="B569" s="1" t="s">
        <v>20859</v>
      </c>
      <c r="C569" s="1" t="s">
        <v>20870</v>
      </c>
      <c r="D569" s="1" t="s">
        <v>78</v>
      </c>
      <c r="E569" s="1" t="s">
        <v>51</v>
      </c>
      <c r="F569" s="1" t="s">
        <v>51</v>
      </c>
      <c r="G569" s="1" t="s">
        <v>52</v>
      </c>
      <c r="H569" s="1" t="s">
        <v>53</v>
      </c>
      <c r="I569" s="1" t="s">
        <v>54</v>
      </c>
      <c r="J569" s="1" t="s">
        <v>55</v>
      </c>
      <c r="K569" s="1" t="s">
        <v>20871</v>
      </c>
      <c r="L569" s="1"/>
      <c r="M569" s="20">
        <f t="shared" si="8"/>
        <v>1</v>
      </c>
    </row>
    <row r="570" spans="1:13" ht="20.100000000000001" customHeight="1" x14ac:dyDescent="0.15">
      <c r="A570" s="1" t="s">
        <v>20634</v>
      </c>
      <c r="B570" s="1" t="s">
        <v>20859</v>
      </c>
      <c r="C570" s="1" t="s">
        <v>20872</v>
      </c>
      <c r="D570" s="1" t="s">
        <v>78</v>
      </c>
      <c r="E570" s="1" t="s">
        <v>51</v>
      </c>
      <c r="F570" s="1" t="s">
        <v>51</v>
      </c>
      <c r="G570" s="1" t="s">
        <v>52</v>
      </c>
      <c r="H570" s="1" t="s">
        <v>53</v>
      </c>
      <c r="I570" s="1" t="s">
        <v>54</v>
      </c>
      <c r="J570" s="1" t="s">
        <v>55</v>
      </c>
      <c r="K570" s="1" t="s">
        <v>20873</v>
      </c>
      <c r="L570" s="1"/>
      <c r="M570" s="20">
        <f t="shared" si="8"/>
        <v>1</v>
      </c>
    </row>
    <row r="571" spans="1:13" ht="20.100000000000001" customHeight="1" x14ac:dyDescent="0.15">
      <c r="A571" s="1" t="s">
        <v>20634</v>
      </c>
      <c r="B571" s="1" t="s">
        <v>20874</v>
      </c>
      <c r="C571" s="1" t="s">
        <v>20875</v>
      </c>
      <c r="D571" s="1" t="s">
        <v>50</v>
      </c>
      <c r="E571" s="1" t="s">
        <v>51</v>
      </c>
      <c r="F571" s="1" t="s">
        <v>51</v>
      </c>
      <c r="G571" s="1" t="s">
        <v>52</v>
      </c>
      <c r="H571" s="1" t="s">
        <v>53</v>
      </c>
      <c r="I571" s="1" t="s">
        <v>54</v>
      </c>
      <c r="J571" s="1" t="s">
        <v>55</v>
      </c>
      <c r="K571" s="1" t="s">
        <v>20876</v>
      </c>
      <c r="L571" s="1"/>
      <c r="M571" s="20">
        <f t="shared" si="8"/>
        <v>1</v>
      </c>
    </row>
    <row r="572" spans="1:13" ht="20.100000000000001" customHeight="1" x14ac:dyDescent="0.15">
      <c r="A572" s="1" t="s">
        <v>20634</v>
      </c>
      <c r="B572" s="1" t="s">
        <v>20874</v>
      </c>
      <c r="C572" s="1" t="s">
        <v>20877</v>
      </c>
      <c r="D572" s="1" t="s">
        <v>50</v>
      </c>
      <c r="E572" s="1" t="s">
        <v>51</v>
      </c>
      <c r="F572" s="1" t="s">
        <v>51</v>
      </c>
      <c r="G572" s="1" t="s">
        <v>52</v>
      </c>
      <c r="H572" s="1" t="s">
        <v>53</v>
      </c>
      <c r="I572" s="1" t="s">
        <v>54</v>
      </c>
      <c r="J572" s="1" t="s">
        <v>55</v>
      </c>
      <c r="K572" s="1" t="s">
        <v>20878</v>
      </c>
      <c r="L572" s="1"/>
      <c r="M572" s="20">
        <f t="shared" si="8"/>
        <v>1</v>
      </c>
    </row>
    <row r="573" spans="1:13" ht="20.100000000000001" customHeight="1" x14ac:dyDescent="0.15">
      <c r="A573" s="1" t="s">
        <v>20634</v>
      </c>
      <c r="B573" s="1" t="s">
        <v>20874</v>
      </c>
      <c r="C573" s="1" t="s">
        <v>20879</v>
      </c>
      <c r="D573" s="1" t="s">
        <v>50</v>
      </c>
      <c r="E573" s="1" t="s">
        <v>51</v>
      </c>
      <c r="F573" s="1" t="s">
        <v>51</v>
      </c>
      <c r="G573" s="1" t="s">
        <v>52</v>
      </c>
      <c r="H573" s="1" t="s">
        <v>53</v>
      </c>
      <c r="I573" s="1" t="s">
        <v>54</v>
      </c>
      <c r="J573" s="1" t="s">
        <v>55</v>
      </c>
      <c r="K573" s="1" t="s">
        <v>20880</v>
      </c>
      <c r="L573" s="1"/>
      <c r="M573" s="20">
        <f t="shared" si="8"/>
        <v>1</v>
      </c>
    </row>
    <row r="574" spans="1:13" ht="20.100000000000001" customHeight="1" x14ac:dyDescent="0.15">
      <c r="A574" s="1" t="s">
        <v>20634</v>
      </c>
      <c r="B574" s="1" t="s">
        <v>20874</v>
      </c>
      <c r="C574" s="1" t="s">
        <v>20881</v>
      </c>
      <c r="D574" s="1" t="s">
        <v>78</v>
      </c>
      <c r="E574" s="1" t="s">
        <v>51</v>
      </c>
      <c r="F574" s="1" t="s">
        <v>51</v>
      </c>
      <c r="G574" s="1" t="s">
        <v>52</v>
      </c>
      <c r="H574" s="1" t="s">
        <v>53</v>
      </c>
      <c r="I574" s="1" t="s">
        <v>54</v>
      </c>
      <c r="J574" s="1" t="s">
        <v>55</v>
      </c>
      <c r="K574" s="1" t="s">
        <v>20882</v>
      </c>
      <c r="L574" s="1"/>
      <c r="M574" s="20">
        <f t="shared" si="8"/>
        <v>1</v>
      </c>
    </row>
    <row r="575" spans="1:13" ht="20.100000000000001" customHeight="1" x14ac:dyDescent="0.15">
      <c r="A575" s="1" t="s">
        <v>20634</v>
      </c>
      <c r="B575" s="1" t="s">
        <v>20874</v>
      </c>
      <c r="C575" s="1" t="s">
        <v>20883</v>
      </c>
      <c r="D575" s="1" t="s">
        <v>78</v>
      </c>
      <c r="E575" s="1" t="s">
        <v>51</v>
      </c>
      <c r="F575" s="1" t="s">
        <v>81</v>
      </c>
      <c r="G575" s="1" t="s">
        <v>82</v>
      </c>
      <c r="H575" s="1" t="s">
        <v>1151</v>
      </c>
      <c r="I575" s="1" t="s">
        <v>84</v>
      </c>
      <c r="J575" s="1" t="s">
        <v>7809</v>
      </c>
      <c r="K575" s="1" t="s">
        <v>20884</v>
      </c>
      <c r="L575" s="1"/>
      <c r="M575" s="20">
        <f t="shared" si="8"/>
        <v>0</v>
      </c>
    </row>
    <row r="576" spans="1:13" ht="20.100000000000001" customHeight="1" x14ac:dyDescent="0.15">
      <c r="A576" s="1" t="s">
        <v>20634</v>
      </c>
      <c r="B576" s="1" t="s">
        <v>20874</v>
      </c>
      <c r="C576" s="1" t="s">
        <v>20885</v>
      </c>
      <c r="D576" s="1" t="s">
        <v>78</v>
      </c>
      <c r="E576" s="1" t="s">
        <v>51</v>
      </c>
      <c r="F576" s="1" t="s">
        <v>51</v>
      </c>
      <c r="G576" s="1" t="s">
        <v>52</v>
      </c>
      <c r="H576" s="1" t="s">
        <v>53</v>
      </c>
      <c r="I576" s="1" t="s">
        <v>54</v>
      </c>
      <c r="J576" s="1" t="s">
        <v>55</v>
      </c>
      <c r="K576" s="1" t="s">
        <v>20886</v>
      </c>
      <c r="L576" s="1"/>
      <c r="M576" s="20">
        <f t="shared" si="8"/>
        <v>1</v>
      </c>
    </row>
    <row r="577" spans="1:13" ht="20.100000000000001" customHeight="1" x14ac:dyDescent="0.15">
      <c r="A577" s="1" t="s">
        <v>20634</v>
      </c>
      <c r="B577" s="1" t="s">
        <v>20874</v>
      </c>
      <c r="C577" s="1" t="s">
        <v>20887</v>
      </c>
      <c r="D577" s="1" t="s">
        <v>78</v>
      </c>
      <c r="E577" s="1" t="s">
        <v>51</v>
      </c>
      <c r="F577" s="1" t="s">
        <v>51</v>
      </c>
      <c r="G577" s="1" t="s">
        <v>52</v>
      </c>
      <c r="H577" s="1" t="s">
        <v>53</v>
      </c>
      <c r="I577" s="1" t="s">
        <v>54</v>
      </c>
      <c r="J577" s="1" t="s">
        <v>55</v>
      </c>
      <c r="K577" s="1" t="s">
        <v>20888</v>
      </c>
      <c r="L577" s="1"/>
      <c r="M577" s="20">
        <f t="shared" si="8"/>
        <v>1</v>
      </c>
    </row>
    <row r="578" spans="1:13" ht="20.100000000000001" customHeight="1" x14ac:dyDescent="0.15">
      <c r="A578" s="1" t="s">
        <v>20634</v>
      </c>
      <c r="B578" s="1" t="s">
        <v>20874</v>
      </c>
      <c r="C578" s="1" t="s">
        <v>20889</v>
      </c>
      <c r="D578" s="1" t="s">
        <v>78</v>
      </c>
      <c r="E578" s="1" t="s">
        <v>51</v>
      </c>
      <c r="F578" s="1" t="s">
        <v>51</v>
      </c>
      <c r="G578" s="1" t="s">
        <v>52</v>
      </c>
      <c r="H578" s="1" t="s">
        <v>53</v>
      </c>
      <c r="I578" s="1" t="s">
        <v>54</v>
      </c>
      <c r="J578" s="1" t="s">
        <v>55</v>
      </c>
      <c r="K578" s="1" t="s">
        <v>20890</v>
      </c>
      <c r="L578" s="1"/>
      <c r="M578" s="20">
        <f t="shared" si="8"/>
        <v>1</v>
      </c>
    </row>
    <row r="579" spans="1:13" ht="20.100000000000001" customHeight="1" x14ac:dyDescent="0.15">
      <c r="A579" s="1" t="s">
        <v>20634</v>
      </c>
      <c r="B579" s="1" t="s">
        <v>20874</v>
      </c>
      <c r="C579" s="1" t="s">
        <v>20891</v>
      </c>
      <c r="D579" s="1" t="s">
        <v>78</v>
      </c>
      <c r="E579" s="1" t="s">
        <v>51</v>
      </c>
      <c r="F579" s="1" t="s">
        <v>179</v>
      </c>
      <c r="G579" s="1" t="s">
        <v>82</v>
      </c>
      <c r="H579" s="1" t="s">
        <v>180</v>
      </c>
      <c r="I579" s="1" t="s">
        <v>447</v>
      </c>
      <c r="J579" s="1" t="s">
        <v>730</v>
      </c>
      <c r="K579" s="1" t="s">
        <v>20892</v>
      </c>
      <c r="L579" s="1"/>
      <c r="M579" s="20">
        <f t="shared" si="8"/>
        <v>0</v>
      </c>
    </row>
    <row r="580" spans="1:13" ht="20.100000000000001" customHeight="1" x14ac:dyDescent="0.15">
      <c r="A580" s="1" t="s">
        <v>20634</v>
      </c>
      <c r="B580" s="1" t="s">
        <v>20874</v>
      </c>
      <c r="C580" s="1" t="s">
        <v>20893</v>
      </c>
      <c r="D580" s="1" t="s">
        <v>78</v>
      </c>
      <c r="E580" s="1" t="s">
        <v>51</v>
      </c>
      <c r="F580" s="1" t="s">
        <v>179</v>
      </c>
      <c r="G580" s="1" t="s">
        <v>82</v>
      </c>
      <c r="H580" s="1" t="s">
        <v>180</v>
      </c>
      <c r="I580" s="1" t="s">
        <v>447</v>
      </c>
      <c r="J580" s="1" t="s">
        <v>730</v>
      </c>
      <c r="K580" s="1" t="s">
        <v>20894</v>
      </c>
      <c r="L580" s="1"/>
      <c r="M580" s="20">
        <f t="shared" si="8"/>
        <v>0</v>
      </c>
    </row>
    <row r="581" spans="1:13" ht="20.100000000000001" customHeight="1" x14ac:dyDescent="0.15">
      <c r="A581" s="1" t="s">
        <v>20634</v>
      </c>
      <c r="B581" s="1" t="s">
        <v>20874</v>
      </c>
      <c r="C581" s="1" t="s">
        <v>20895</v>
      </c>
      <c r="D581" s="1" t="s">
        <v>78</v>
      </c>
      <c r="E581" s="1" t="s">
        <v>51</v>
      </c>
      <c r="F581" s="1" t="s">
        <v>51</v>
      </c>
      <c r="G581" s="1" t="s">
        <v>52</v>
      </c>
      <c r="H581" s="1" t="s">
        <v>53</v>
      </c>
      <c r="I581" s="1" t="s">
        <v>54</v>
      </c>
      <c r="J581" s="1" t="s">
        <v>55</v>
      </c>
      <c r="K581" s="1" t="s">
        <v>20896</v>
      </c>
      <c r="L581" s="1"/>
      <c r="M581" s="20">
        <f t="shared" si="8"/>
        <v>1</v>
      </c>
    </row>
    <row r="582" spans="1:13" ht="20.100000000000001" customHeight="1" x14ac:dyDescent="0.15">
      <c r="A582" s="1" t="s">
        <v>20634</v>
      </c>
      <c r="B582" s="1" t="s">
        <v>20897</v>
      </c>
      <c r="C582" s="1" t="s">
        <v>20898</v>
      </c>
      <c r="D582" s="1" t="s">
        <v>50</v>
      </c>
      <c r="E582" s="1" t="s">
        <v>51</v>
      </c>
      <c r="F582" s="1" t="s">
        <v>51</v>
      </c>
      <c r="G582" s="1" t="s">
        <v>52</v>
      </c>
      <c r="H582" s="1" t="s">
        <v>53</v>
      </c>
      <c r="I582" s="1" t="s">
        <v>54</v>
      </c>
      <c r="J582" s="1" t="s">
        <v>55</v>
      </c>
      <c r="K582" s="1" t="s">
        <v>20899</v>
      </c>
      <c r="L582" s="1"/>
      <c r="M582" s="20">
        <f t="shared" si="8"/>
        <v>1</v>
      </c>
    </row>
    <row r="583" spans="1:13" ht="20.100000000000001" customHeight="1" x14ac:dyDescent="0.15">
      <c r="A583" s="1" t="s">
        <v>20634</v>
      </c>
      <c r="B583" s="1" t="s">
        <v>20900</v>
      </c>
      <c r="C583" s="1" t="s">
        <v>20901</v>
      </c>
      <c r="D583" s="1" t="s">
        <v>50</v>
      </c>
      <c r="E583" s="1" t="s">
        <v>51</v>
      </c>
      <c r="F583" s="1" t="s">
        <v>81</v>
      </c>
      <c r="G583" s="1" t="s">
        <v>82</v>
      </c>
      <c r="H583" s="1" t="s">
        <v>129</v>
      </c>
      <c r="I583" s="1" t="s">
        <v>7857</v>
      </c>
      <c r="J583" s="1" t="s">
        <v>7858</v>
      </c>
      <c r="K583" s="1" t="s">
        <v>20902</v>
      </c>
      <c r="L583" s="1"/>
      <c r="M583" s="20">
        <f t="shared" si="8"/>
        <v>0</v>
      </c>
    </row>
    <row r="584" spans="1:13" ht="20.100000000000001" customHeight="1" x14ac:dyDescent="0.15">
      <c r="A584" s="1" t="s">
        <v>20634</v>
      </c>
      <c r="B584" s="1" t="s">
        <v>20900</v>
      </c>
      <c r="C584" s="1" t="s">
        <v>20903</v>
      </c>
      <c r="D584" s="1" t="s">
        <v>50</v>
      </c>
      <c r="E584" s="1" t="s">
        <v>51</v>
      </c>
      <c r="F584" s="1" t="s">
        <v>51</v>
      </c>
      <c r="G584" s="1" t="s">
        <v>52</v>
      </c>
      <c r="H584" s="1" t="s">
        <v>53</v>
      </c>
      <c r="I584" s="1" t="s">
        <v>54</v>
      </c>
      <c r="J584" s="1" t="s">
        <v>55</v>
      </c>
      <c r="K584" s="1" t="s">
        <v>20904</v>
      </c>
      <c r="L584" s="1"/>
      <c r="M584" s="20">
        <f t="shared" ref="M584:M647" si="9">IF(F584="○",1,0)</f>
        <v>1</v>
      </c>
    </row>
    <row r="585" spans="1:13" ht="20.100000000000001" customHeight="1" x14ac:dyDescent="0.15">
      <c r="A585" s="1" t="s">
        <v>20634</v>
      </c>
      <c r="B585" s="1" t="s">
        <v>20900</v>
      </c>
      <c r="C585" s="1" t="s">
        <v>20905</v>
      </c>
      <c r="D585" s="1" t="s">
        <v>50</v>
      </c>
      <c r="E585" s="1" t="s">
        <v>51</v>
      </c>
      <c r="F585" s="1" t="s">
        <v>51</v>
      </c>
      <c r="G585" s="1" t="s">
        <v>52</v>
      </c>
      <c r="H585" s="1" t="s">
        <v>53</v>
      </c>
      <c r="I585" s="1" t="s">
        <v>54</v>
      </c>
      <c r="J585" s="1" t="s">
        <v>55</v>
      </c>
      <c r="K585" s="1" t="s">
        <v>20906</v>
      </c>
      <c r="L585" s="1"/>
      <c r="M585" s="20">
        <f t="shared" si="9"/>
        <v>1</v>
      </c>
    </row>
    <row r="586" spans="1:13" ht="20.100000000000001" customHeight="1" x14ac:dyDescent="0.15">
      <c r="A586" s="1" t="s">
        <v>20634</v>
      </c>
      <c r="B586" s="1" t="s">
        <v>20900</v>
      </c>
      <c r="C586" s="1" t="s">
        <v>20907</v>
      </c>
      <c r="D586" s="1" t="s">
        <v>50</v>
      </c>
      <c r="E586" s="1" t="s">
        <v>51</v>
      </c>
      <c r="F586" s="1" t="s">
        <v>51</v>
      </c>
      <c r="G586" s="1" t="s">
        <v>52</v>
      </c>
      <c r="H586" s="1" t="s">
        <v>53</v>
      </c>
      <c r="I586" s="1" t="s">
        <v>54</v>
      </c>
      <c r="J586" s="1" t="s">
        <v>55</v>
      </c>
      <c r="K586" s="1" t="s">
        <v>20908</v>
      </c>
      <c r="L586" s="1"/>
      <c r="M586" s="20">
        <f t="shared" si="9"/>
        <v>1</v>
      </c>
    </row>
    <row r="587" spans="1:13" ht="20.100000000000001" customHeight="1" x14ac:dyDescent="0.15">
      <c r="A587" s="1" t="s">
        <v>20634</v>
      </c>
      <c r="B587" s="1" t="s">
        <v>20900</v>
      </c>
      <c r="C587" s="1" t="s">
        <v>20909</v>
      </c>
      <c r="D587" s="1" t="s">
        <v>78</v>
      </c>
      <c r="E587" s="1" t="s">
        <v>51</v>
      </c>
      <c r="F587" s="1" t="s">
        <v>51</v>
      </c>
      <c r="G587" s="1" t="s">
        <v>52</v>
      </c>
      <c r="H587" s="1" t="s">
        <v>121</v>
      </c>
      <c r="I587" s="1" t="s">
        <v>84</v>
      </c>
      <c r="J587" s="1" t="s">
        <v>122</v>
      </c>
      <c r="K587" s="1" t="s">
        <v>20910</v>
      </c>
      <c r="L587" s="1"/>
      <c r="M587" s="20">
        <f t="shared" si="9"/>
        <v>1</v>
      </c>
    </row>
    <row r="588" spans="1:13" ht="20.100000000000001" customHeight="1" x14ac:dyDescent="0.15">
      <c r="A588" s="1" t="s">
        <v>20634</v>
      </c>
      <c r="B588" s="1" t="s">
        <v>20900</v>
      </c>
      <c r="C588" s="1" t="s">
        <v>20911</v>
      </c>
      <c r="D588" s="1" t="s">
        <v>78</v>
      </c>
      <c r="E588" s="1" t="s">
        <v>51</v>
      </c>
      <c r="F588" s="1" t="s">
        <v>51</v>
      </c>
      <c r="G588" s="1" t="s">
        <v>52</v>
      </c>
      <c r="H588" s="1" t="s">
        <v>121</v>
      </c>
      <c r="I588" s="1" t="s">
        <v>84</v>
      </c>
      <c r="J588" s="1" t="s">
        <v>122</v>
      </c>
      <c r="K588" s="1" t="s">
        <v>20912</v>
      </c>
      <c r="L588" s="1"/>
      <c r="M588" s="20">
        <f t="shared" si="9"/>
        <v>1</v>
      </c>
    </row>
    <row r="589" spans="1:13" ht="20.100000000000001" customHeight="1" x14ac:dyDescent="0.15">
      <c r="A589" s="1" t="s">
        <v>20634</v>
      </c>
      <c r="B589" s="1" t="s">
        <v>20900</v>
      </c>
      <c r="C589" s="1" t="s">
        <v>20913</v>
      </c>
      <c r="D589" s="1" t="s">
        <v>78</v>
      </c>
      <c r="E589" s="1" t="s">
        <v>51</v>
      </c>
      <c r="F589" s="1" t="s">
        <v>179</v>
      </c>
      <c r="G589" s="1" t="s">
        <v>82</v>
      </c>
      <c r="H589" s="1" t="s">
        <v>129</v>
      </c>
      <c r="I589" s="1" t="s">
        <v>7857</v>
      </c>
      <c r="J589" s="1" t="s">
        <v>7858</v>
      </c>
      <c r="K589" s="1" t="s">
        <v>20914</v>
      </c>
      <c r="L589" s="1"/>
      <c r="M589" s="20">
        <f t="shared" si="9"/>
        <v>0</v>
      </c>
    </row>
    <row r="590" spans="1:13" ht="20.100000000000001" customHeight="1" x14ac:dyDescent="0.15">
      <c r="A590" s="1" t="s">
        <v>20634</v>
      </c>
      <c r="B590" s="1" t="s">
        <v>20900</v>
      </c>
      <c r="C590" s="1" t="s">
        <v>20915</v>
      </c>
      <c r="D590" s="1" t="s">
        <v>78</v>
      </c>
      <c r="E590" s="1" t="s">
        <v>51</v>
      </c>
      <c r="F590" s="1" t="s">
        <v>51</v>
      </c>
      <c r="G590" s="1" t="s">
        <v>52</v>
      </c>
      <c r="H590" s="1" t="s">
        <v>53</v>
      </c>
      <c r="I590" s="1" t="s">
        <v>54</v>
      </c>
      <c r="J590" s="1" t="s">
        <v>55</v>
      </c>
      <c r="K590" s="1" t="s">
        <v>20916</v>
      </c>
      <c r="L590" s="1"/>
      <c r="M590" s="20">
        <f t="shared" si="9"/>
        <v>1</v>
      </c>
    </row>
    <row r="591" spans="1:13" ht="20.100000000000001" customHeight="1" x14ac:dyDescent="0.15">
      <c r="A591" s="1" t="s">
        <v>20634</v>
      </c>
      <c r="B591" s="1" t="s">
        <v>20900</v>
      </c>
      <c r="C591" s="1" t="s">
        <v>20917</v>
      </c>
      <c r="D591" s="1" t="s">
        <v>78</v>
      </c>
      <c r="E591" s="1" t="s">
        <v>51</v>
      </c>
      <c r="F591" s="1" t="s">
        <v>51</v>
      </c>
      <c r="G591" s="1" t="s">
        <v>52</v>
      </c>
      <c r="H591" s="1" t="s">
        <v>53</v>
      </c>
      <c r="I591" s="1" t="s">
        <v>54</v>
      </c>
      <c r="J591" s="1" t="s">
        <v>55</v>
      </c>
      <c r="K591" s="1" t="s">
        <v>20918</v>
      </c>
      <c r="L591" s="1"/>
      <c r="M591" s="20">
        <f t="shared" si="9"/>
        <v>1</v>
      </c>
    </row>
    <row r="592" spans="1:13" ht="20.100000000000001" customHeight="1" x14ac:dyDescent="0.15">
      <c r="A592" s="1" t="s">
        <v>20634</v>
      </c>
      <c r="B592" s="1" t="s">
        <v>20900</v>
      </c>
      <c r="C592" s="1" t="s">
        <v>20919</v>
      </c>
      <c r="D592" s="1" t="s">
        <v>78</v>
      </c>
      <c r="E592" s="1" t="s">
        <v>51</v>
      </c>
      <c r="F592" s="1" t="s">
        <v>179</v>
      </c>
      <c r="G592" s="1" t="s">
        <v>82</v>
      </c>
      <c r="H592" s="1" t="s">
        <v>129</v>
      </c>
      <c r="I592" s="1" t="s">
        <v>7857</v>
      </c>
      <c r="J592" s="1" t="s">
        <v>7858</v>
      </c>
      <c r="K592" s="1" t="s">
        <v>20920</v>
      </c>
      <c r="L592" s="1"/>
      <c r="M592" s="20">
        <f t="shared" si="9"/>
        <v>0</v>
      </c>
    </row>
    <row r="593" spans="1:13" ht="20.100000000000001" customHeight="1" x14ac:dyDescent="0.15">
      <c r="A593" s="1" t="s">
        <v>20634</v>
      </c>
      <c r="B593" s="1" t="s">
        <v>20900</v>
      </c>
      <c r="C593" s="1" t="s">
        <v>20921</v>
      </c>
      <c r="D593" s="1" t="s">
        <v>78</v>
      </c>
      <c r="E593" s="1" t="s">
        <v>51</v>
      </c>
      <c r="F593" s="1" t="s">
        <v>81</v>
      </c>
      <c r="G593" s="1" t="s">
        <v>82</v>
      </c>
      <c r="H593" s="1" t="s">
        <v>129</v>
      </c>
      <c r="I593" s="1" t="s">
        <v>7857</v>
      </c>
      <c r="J593" s="1" t="s">
        <v>7858</v>
      </c>
      <c r="K593" s="1" t="s">
        <v>20922</v>
      </c>
      <c r="L593" s="1"/>
      <c r="M593" s="20">
        <f t="shared" si="9"/>
        <v>0</v>
      </c>
    </row>
    <row r="594" spans="1:13" ht="20.100000000000001" customHeight="1" x14ac:dyDescent="0.15">
      <c r="A594" s="1" t="s">
        <v>20634</v>
      </c>
      <c r="B594" s="1" t="s">
        <v>20900</v>
      </c>
      <c r="C594" s="1" t="s">
        <v>20923</v>
      </c>
      <c r="D594" s="1" t="s">
        <v>78</v>
      </c>
      <c r="E594" s="1" t="s">
        <v>51</v>
      </c>
      <c r="F594" s="1" t="s">
        <v>81</v>
      </c>
      <c r="G594" s="1" t="s">
        <v>82</v>
      </c>
      <c r="H594" s="1" t="s">
        <v>129</v>
      </c>
      <c r="I594" s="1" t="s">
        <v>7857</v>
      </c>
      <c r="J594" s="1" t="s">
        <v>7858</v>
      </c>
      <c r="K594" s="1" t="s">
        <v>20924</v>
      </c>
      <c r="L594" s="1"/>
      <c r="M594" s="20">
        <f t="shared" si="9"/>
        <v>0</v>
      </c>
    </row>
    <row r="595" spans="1:13" ht="20.100000000000001" customHeight="1" x14ac:dyDescent="0.15">
      <c r="A595" s="1" t="s">
        <v>20634</v>
      </c>
      <c r="B595" s="1" t="s">
        <v>20925</v>
      </c>
      <c r="C595" s="1" t="s">
        <v>20926</v>
      </c>
      <c r="D595" s="1" t="s">
        <v>50</v>
      </c>
      <c r="E595" s="1" t="s">
        <v>51</v>
      </c>
      <c r="F595" s="1" t="s">
        <v>51</v>
      </c>
      <c r="G595" s="1" t="s">
        <v>52</v>
      </c>
      <c r="H595" s="1" t="s">
        <v>53</v>
      </c>
      <c r="I595" s="1" t="s">
        <v>54</v>
      </c>
      <c r="J595" s="1" t="s">
        <v>55</v>
      </c>
      <c r="K595" s="1" t="s">
        <v>20927</v>
      </c>
      <c r="L595" s="1"/>
      <c r="M595" s="20">
        <f t="shared" si="9"/>
        <v>1</v>
      </c>
    </row>
    <row r="596" spans="1:13" ht="20.100000000000001" customHeight="1" x14ac:dyDescent="0.15">
      <c r="A596" s="1" t="s">
        <v>20634</v>
      </c>
      <c r="B596" s="1" t="s">
        <v>20925</v>
      </c>
      <c r="C596" s="1" t="s">
        <v>20928</v>
      </c>
      <c r="D596" s="1" t="s">
        <v>50</v>
      </c>
      <c r="E596" s="1" t="s">
        <v>51</v>
      </c>
      <c r="F596" s="1" t="s">
        <v>51</v>
      </c>
      <c r="G596" s="1" t="s">
        <v>52</v>
      </c>
      <c r="H596" s="1" t="s">
        <v>53</v>
      </c>
      <c r="I596" s="1" t="s">
        <v>54</v>
      </c>
      <c r="J596" s="1" t="s">
        <v>55</v>
      </c>
      <c r="K596" s="1" t="s">
        <v>20929</v>
      </c>
      <c r="L596" s="1"/>
      <c r="M596" s="20">
        <f t="shared" si="9"/>
        <v>1</v>
      </c>
    </row>
    <row r="597" spans="1:13" ht="20.100000000000001" customHeight="1" x14ac:dyDescent="0.15">
      <c r="A597" s="1" t="s">
        <v>20634</v>
      </c>
      <c r="B597" s="1" t="s">
        <v>20925</v>
      </c>
      <c r="C597" s="1" t="s">
        <v>20930</v>
      </c>
      <c r="D597" s="1" t="s">
        <v>78</v>
      </c>
      <c r="E597" s="1" t="s">
        <v>51</v>
      </c>
      <c r="F597" s="1" t="s">
        <v>51</v>
      </c>
      <c r="G597" s="1" t="s">
        <v>52</v>
      </c>
      <c r="H597" s="1" t="s">
        <v>53</v>
      </c>
      <c r="I597" s="1" t="s">
        <v>54</v>
      </c>
      <c r="J597" s="1" t="s">
        <v>55</v>
      </c>
      <c r="K597" s="1" t="s">
        <v>20931</v>
      </c>
      <c r="L597" s="1"/>
      <c r="M597" s="20">
        <f t="shared" si="9"/>
        <v>1</v>
      </c>
    </row>
    <row r="598" spans="1:13" ht="20.100000000000001" customHeight="1" x14ac:dyDescent="0.15">
      <c r="A598" s="1" t="s">
        <v>20634</v>
      </c>
      <c r="B598" s="1" t="s">
        <v>20925</v>
      </c>
      <c r="C598" s="1" t="s">
        <v>20932</v>
      </c>
      <c r="D598" s="1" t="s">
        <v>78</v>
      </c>
      <c r="E598" s="1" t="s">
        <v>51</v>
      </c>
      <c r="F598" s="1" t="s">
        <v>51</v>
      </c>
      <c r="G598" s="1" t="s">
        <v>52</v>
      </c>
      <c r="H598" s="1" t="s">
        <v>53</v>
      </c>
      <c r="I598" s="1" t="s">
        <v>54</v>
      </c>
      <c r="J598" s="1" t="s">
        <v>55</v>
      </c>
      <c r="K598" s="1" t="s">
        <v>20933</v>
      </c>
      <c r="L598" s="1"/>
      <c r="M598" s="20">
        <f t="shared" si="9"/>
        <v>1</v>
      </c>
    </row>
    <row r="599" spans="1:13" ht="20.100000000000001" customHeight="1" x14ac:dyDescent="0.15">
      <c r="A599" s="1" t="s">
        <v>20634</v>
      </c>
      <c r="B599" s="1" t="s">
        <v>20925</v>
      </c>
      <c r="C599" s="1" t="s">
        <v>20934</v>
      </c>
      <c r="D599" s="1" t="s">
        <v>78</v>
      </c>
      <c r="E599" s="1" t="s">
        <v>51</v>
      </c>
      <c r="F599" s="1" t="s">
        <v>51</v>
      </c>
      <c r="G599" s="1" t="s">
        <v>52</v>
      </c>
      <c r="H599" s="1" t="s">
        <v>53</v>
      </c>
      <c r="I599" s="1" t="s">
        <v>54</v>
      </c>
      <c r="J599" s="1" t="s">
        <v>55</v>
      </c>
      <c r="K599" s="1" t="s">
        <v>20935</v>
      </c>
      <c r="L599" s="1"/>
      <c r="M599" s="20">
        <f t="shared" si="9"/>
        <v>1</v>
      </c>
    </row>
    <row r="600" spans="1:13" ht="20.100000000000001" customHeight="1" x14ac:dyDescent="0.15">
      <c r="A600" s="1" t="s">
        <v>20634</v>
      </c>
      <c r="B600" s="1" t="s">
        <v>17309</v>
      </c>
      <c r="C600" s="1" t="s">
        <v>20936</v>
      </c>
      <c r="D600" s="1" t="s">
        <v>50</v>
      </c>
      <c r="E600" s="1" t="s">
        <v>51</v>
      </c>
      <c r="F600" s="1" t="s">
        <v>51</v>
      </c>
      <c r="G600" s="1" t="s">
        <v>52</v>
      </c>
      <c r="H600" s="1" t="s">
        <v>53</v>
      </c>
      <c r="I600" s="1" t="s">
        <v>54</v>
      </c>
      <c r="J600" s="1" t="s">
        <v>55</v>
      </c>
      <c r="K600" s="1" t="s">
        <v>20937</v>
      </c>
      <c r="L600" s="1"/>
      <c r="M600" s="20">
        <f t="shared" si="9"/>
        <v>1</v>
      </c>
    </row>
    <row r="601" spans="1:13" ht="20.100000000000001" customHeight="1" x14ac:dyDescent="0.15">
      <c r="A601" s="1" t="s">
        <v>20634</v>
      </c>
      <c r="B601" s="1" t="s">
        <v>17309</v>
      </c>
      <c r="C601" s="1" t="s">
        <v>20938</v>
      </c>
      <c r="D601" s="1" t="s">
        <v>50</v>
      </c>
      <c r="E601" s="1" t="s">
        <v>51</v>
      </c>
      <c r="F601" s="1" t="s">
        <v>51</v>
      </c>
      <c r="G601" s="1" t="s">
        <v>52</v>
      </c>
      <c r="H601" s="1" t="s">
        <v>53</v>
      </c>
      <c r="I601" s="1" t="s">
        <v>54</v>
      </c>
      <c r="J601" s="1" t="s">
        <v>55</v>
      </c>
      <c r="K601" s="1" t="s">
        <v>20939</v>
      </c>
      <c r="L601" s="1"/>
      <c r="M601" s="20">
        <f t="shared" si="9"/>
        <v>1</v>
      </c>
    </row>
    <row r="602" spans="1:13" ht="20.100000000000001" customHeight="1" x14ac:dyDescent="0.15">
      <c r="A602" s="1" t="s">
        <v>20634</v>
      </c>
      <c r="B602" s="1" t="s">
        <v>17309</v>
      </c>
      <c r="C602" s="1" t="s">
        <v>20940</v>
      </c>
      <c r="D602" s="1" t="s">
        <v>78</v>
      </c>
      <c r="E602" s="1" t="s">
        <v>51</v>
      </c>
      <c r="F602" s="1" t="s">
        <v>179</v>
      </c>
      <c r="G602" s="1" t="s">
        <v>82</v>
      </c>
      <c r="H602" s="1" t="s">
        <v>1151</v>
      </c>
      <c r="I602" s="1" t="s">
        <v>84</v>
      </c>
      <c r="J602" s="1" t="s">
        <v>7809</v>
      </c>
      <c r="K602" s="1" t="s">
        <v>20941</v>
      </c>
      <c r="L602" s="1"/>
      <c r="M602" s="20">
        <f t="shared" si="9"/>
        <v>0</v>
      </c>
    </row>
    <row r="603" spans="1:13" ht="20.100000000000001" customHeight="1" x14ac:dyDescent="0.15">
      <c r="A603" s="1" t="s">
        <v>20634</v>
      </c>
      <c r="B603" s="1" t="s">
        <v>17309</v>
      </c>
      <c r="C603" s="1" t="s">
        <v>20942</v>
      </c>
      <c r="D603" s="1" t="s">
        <v>78</v>
      </c>
      <c r="E603" s="1" t="s">
        <v>51</v>
      </c>
      <c r="F603" s="1" t="s">
        <v>51</v>
      </c>
      <c r="G603" s="1" t="s">
        <v>52</v>
      </c>
      <c r="H603" s="1" t="s">
        <v>53</v>
      </c>
      <c r="I603" s="1" t="s">
        <v>54</v>
      </c>
      <c r="J603" s="1" t="s">
        <v>55</v>
      </c>
      <c r="K603" s="1" t="s">
        <v>20943</v>
      </c>
      <c r="L603" s="1"/>
      <c r="M603" s="20">
        <f t="shared" si="9"/>
        <v>1</v>
      </c>
    </row>
    <row r="604" spans="1:13" ht="20.100000000000001" customHeight="1" x14ac:dyDescent="0.15">
      <c r="A604" s="1" t="s">
        <v>20634</v>
      </c>
      <c r="B604" s="1" t="s">
        <v>17309</v>
      </c>
      <c r="C604" s="1" t="s">
        <v>20944</v>
      </c>
      <c r="D604" s="1" t="s">
        <v>78</v>
      </c>
      <c r="E604" s="1" t="s">
        <v>51</v>
      </c>
      <c r="F604" s="1" t="s">
        <v>179</v>
      </c>
      <c r="G604" s="1" t="s">
        <v>82</v>
      </c>
      <c r="H604" s="1" t="s">
        <v>180</v>
      </c>
      <c r="I604" s="1" t="s">
        <v>447</v>
      </c>
      <c r="J604" s="1" t="s">
        <v>730</v>
      </c>
      <c r="K604" s="1" t="s">
        <v>20945</v>
      </c>
      <c r="L604" s="1"/>
      <c r="M604" s="20">
        <f t="shared" si="9"/>
        <v>0</v>
      </c>
    </row>
    <row r="605" spans="1:13" ht="20.100000000000001" customHeight="1" x14ac:dyDescent="0.15">
      <c r="A605" s="1" t="s">
        <v>20634</v>
      </c>
      <c r="B605" s="1" t="s">
        <v>20946</v>
      </c>
      <c r="C605" s="1" t="s">
        <v>20947</v>
      </c>
      <c r="D605" s="1" t="s">
        <v>50</v>
      </c>
      <c r="E605" s="1" t="s">
        <v>51</v>
      </c>
      <c r="F605" s="1" t="s">
        <v>51</v>
      </c>
      <c r="G605" s="1" t="s">
        <v>52</v>
      </c>
      <c r="H605" s="1" t="s">
        <v>53</v>
      </c>
      <c r="I605" s="1" t="s">
        <v>54</v>
      </c>
      <c r="J605" s="1" t="s">
        <v>55</v>
      </c>
      <c r="K605" s="1" t="s">
        <v>20948</v>
      </c>
      <c r="L605" s="1"/>
      <c r="M605" s="20">
        <f t="shared" si="9"/>
        <v>1</v>
      </c>
    </row>
    <row r="606" spans="1:13" ht="20.100000000000001" customHeight="1" x14ac:dyDescent="0.15">
      <c r="A606" s="1" t="s">
        <v>20634</v>
      </c>
      <c r="B606" s="1" t="s">
        <v>20946</v>
      </c>
      <c r="C606" s="1" t="s">
        <v>20949</v>
      </c>
      <c r="D606" s="1" t="s">
        <v>50</v>
      </c>
      <c r="E606" s="1" t="s">
        <v>51</v>
      </c>
      <c r="F606" s="1" t="s">
        <v>51</v>
      </c>
      <c r="G606" s="1" t="s">
        <v>52</v>
      </c>
      <c r="H606" s="1" t="s">
        <v>53</v>
      </c>
      <c r="I606" s="1" t="s">
        <v>54</v>
      </c>
      <c r="J606" s="1" t="s">
        <v>55</v>
      </c>
      <c r="K606" s="1" t="s">
        <v>20950</v>
      </c>
      <c r="L606" s="1"/>
      <c r="M606" s="20">
        <f t="shared" si="9"/>
        <v>1</v>
      </c>
    </row>
    <row r="607" spans="1:13" ht="20.100000000000001" customHeight="1" x14ac:dyDescent="0.15">
      <c r="A607" s="1" t="s">
        <v>20634</v>
      </c>
      <c r="B607" s="1" t="s">
        <v>20946</v>
      </c>
      <c r="C607" s="1" t="s">
        <v>20951</v>
      </c>
      <c r="D607" s="1" t="s">
        <v>50</v>
      </c>
      <c r="E607" s="1" t="s">
        <v>51</v>
      </c>
      <c r="F607" s="1" t="s">
        <v>51</v>
      </c>
      <c r="G607" s="1" t="s">
        <v>52</v>
      </c>
      <c r="H607" s="1" t="s">
        <v>53</v>
      </c>
      <c r="I607" s="1" t="s">
        <v>54</v>
      </c>
      <c r="J607" s="1" t="s">
        <v>55</v>
      </c>
      <c r="K607" s="1" t="s">
        <v>20952</v>
      </c>
      <c r="L607" s="1"/>
      <c r="M607" s="20">
        <f t="shared" si="9"/>
        <v>1</v>
      </c>
    </row>
    <row r="608" spans="1:13" ht="20.100000000000001" customHeight="1" x14ac:dyDescent="0.15">
      <c r="A608" s="1" t="s">
        <v>20634</v>
      </c>
      <c r="B608" s="1" t="s">
        <v>20946</v>
      </c>
      <c r="C608" s="1" t="s">
        <v>20953</v>
      </c>
      <c r="D608" s="1" t="s">
        <v>78</v>
      </c>
      <c r="E608" s="1" t="s">
        <v>51</v>
      </c>
      <c r="F608" s="1" t="s">
        <v>51</v>
      </c>
      <c r="G608" s="1" t="s">
        <v>52</v>
      </c>
      <c r="H608" s="1" t="s">
        <v>53</v>
      </c>
      <c r="I608" s="1" t="s">
        <v>54</v>
      </c>
      <c r="J608" s="1" t="s">
        <v>55</v>
      </c>
      <c r="K608" s="1" t="s">
        <v>20954</v>
      </c>
      <c r="L608" s="1"/>
      <c r="M608" s="20">
        <f t="shared" si="9"/>
        <v>1</v>
      </c>
    </row>
    <row r="609" spans="1:13" ht="20.100000000000001" customHeight="1" x14ac:dyDescent="0.15">
      <c r="A609" s="1" t="s">
        <v>20634</v>
      </c>
      <c r="B609" s="1" t="s">
        <v>20946</v>
      </c>
      <c r="C609" s="1" t="s">
        <v>20955</v>
      </c>
      <c r="D609" s="1" t="s">
        <v>78</v>
      </c>
      <c r="E609" s="1" t="s">
        <v>51</v>
      </c>
      <c r="F609" s="1" t="s">
        <v>51</v>
      </c>
      <c r="G609" s="1" t="s">
        <v>52</v>
      </c>
      <c r="H609" s="1" t="s">
        <v>53</v>
      </c>
      <c r="I609" s="1" t="s">
        <v>54</v>
      </c>
      <c r="J609" s="1" t="s">
        <v>55</v>
      </c>
      <c r="K609" s="1" t="s">
        <v>20956</v>
      </c>
      <c r="L609" s="1"/>
      <c r="M609" s="20">
        <f t="shared" si="9"/>
        <v>1</v>
      </c>
    </row>
    <row r="610" spans="1:13" ht="20.100000000000001" customHeight="1" x14ac:dyDescent="0.15">
      <c r="A610" s="1" t="s">
        <v>20634</v>
      </c>
      <c r="B610" s="1" t="s">
        <v>20957</v>
      </c>
      <c r="C610" s="1" t="s">
        <v>20958</v>
      </c>
      <c r="D610" s="1" t="s">
        <v>78</v>
      </c>
      <c r="E610" s="1" t="s">
        <v>51</v>
      </c>
      <c r="F610" s="1" t="s">
        <v>51</v>
      </c>
      <c r="G610" s="1" t="s">
        <v>52</v>
      </c>
      <c r="H610" s="1" t="s">
        <v>53</v>
      </c>
      <c r="I610" s="1" t="s">
        <v>54</v>
      </c>
      <c r="J610" s="1" t="s">
        <v>55</v>
      </c>
      <c r="K610" s="1" t="s">
        <v>20959</v>
      </c>
      <c r="L610" s="1"/>
      <c r="M610" s="20">
        <f t="shared" si="9"/>
        <v>1</v>
      </c>
    </row>
    <row r="611" spans="1:13" ht="20.100000000000001" customHeight="1" x14ac:dyDescent="0.15">
      <c r="A611" s="1" t="s">
        <v>20634</v>
      </c>
      <c r="B611" s="1" t="s">
        <v>20960</v>
      </c>
      <c r="C611" s="1" t="s">
        <v>20961</v>
      </c>
      <c r="D611" s="1" t="s">
        <v>50</v>
      </c>
      <c r="E611" s="1" t="s">
        <v>51</v>
      </c>
      <c r="F611" s="1" t="s">
        <v>81</v>
      </c>
      <c r="G611" s="1" t="s">
        <v>82</v>
      </c>
      <c r="H611" s="1" t="s">
        <v>2140</v>
      </c>
      <c r="I611" s="1" t="s">
        <v>447</v>
      </c>
      <c r="J611" s="1" t="s">
        <v>17033</v>
      </c>
      <c r="K611" s="1" t="s">
        <v>20962</v>
      </c>
      <c r="L611" s="1"/>
      <c r="M611" s="20">
        <f t="shared" si="9"/>
        <v>0</v>
      </c>
    </row>
    <row r="612" spans="1:13" ht="20.100000000000001" customHeight="1" x14ac:dyDescent="0.15">
      <c r="A612" s="1" t="s">
        <v>20634</v>
      </c>
      <c r="B612" s="1" t="s">
        <v>20960</v>
      </c>
      <c r="C612" s="1" t="s">
        <v>20963</v>
      </c>
      <c r="D612" s="1" t="s">
        <v>50</v>
      </c>
      <c r="E612" s="1" t="s">
        <v>51</v>
      </c>
      <c r="F612" s="1" t="s">
        <v>51</v>
      </c>
      <c r="G612" s="1" t="s">
        <v>52</v>
      </c>
      <c r="H612" s="1" t="s">
        <v>53</v>
      </c>
      <c r="I612" s="1" t="s">
        <v>54</v>
      </c>
      <c r="J612" s="1" t="s">
        <v>55</v>
      </c>
      <c r="K612" s="1" t="s">
        <v>20964</v>
      </c>
      <c r="L612" s="1"/>
      <c r="M612" s="20">
        <f t="shared" si="9"/>
        <v>1</v>
      </c>
    </row>
    <row r="613" spans="1:13" ht="20.100000000000001" customHeight="1" x14ac:dyDescent="0.15">
      <c r="A613" s="1" t="s">
        <v>20634</v>
      </c>
      <c r="B613" s="1" t="s">
        <v>20960</v>
      </c>
      <c r="C613" s="1" t="s">
        <v>20965</v>
      </c>
      <c r="D613" s="1" t="s">
        <v>78</v>
      </c>
      <c r="E613" s="1" t="s">
        <v>51</v>
      </c>
      <c r="F613" s="1" t="s">
        <v>51</v>
      </c>
      <c r="G613" s="1" t="s">
        <v>52</v>
      </c>
      <c r="H613" s="1" t="s">
        <v>53</v>
      </c>
      <c r="I613" s="1" t="s">
        <v>54</v>
      </c>
      <c r="J613" s="1" t="s">
        <v>55</v>
      </c>
      <c r="K613" s="1" t="s">
        <v>20966</v>
      </c>
      <c r="L613" s="1"/>
      <c r="M613" s="20">
        <f t="shared" si="9"/>
        <v>1</v>
      </c>
    </row>
    <row r="614" spans="1:13" ht="20.100000000000001" customHeight="1" x14ac:dyDescent="0.15">
      <c r="A614" s="1" t="s">
        <v>20634</v>
      </c>
      <c r="B614" s="1" t="s">
        <v>20960</v>
      </c>
      <c r="C614" s="1" t="s">
        <v>20967</v>
      </c>
      <c r="D614" s="1" t="s">
        <v>78</v>
      </c>
      <c r="E614" s="1" t="s">
        <v>51</v>
      </c>
      <c r="F614" s="1" t="s">
        <v>179</v>
      </c>
      <c r="G614" s="1" t="s">
        <v>82</v>
      </c>
      <c r="H614" s="1" t="s">
        <v>2038</v>
      </c>
      <c r="I614" s="1" t="s">
        <v>84</v>
      </c>
      <c r="J614" s="1" t="s">
        <v>55</v>
      </c>
      <c r="K614" s="1" t="s">
        <v>20968</v>
      </c>
      <c r="L614" s="1"/>
      <c r="M614" s="20">
        <f t="shared" si="9"/>
        <v>0</v>
      </c>
    </row>
    <row r="615" spans="1:13" ht="20.100000000000001" customHeight="1" x14ac:dyDescent="0.15">
      <c r="A615" s="1" t="s">
        <v>20634</v>
      </c>
      <c r="B615" s="1" t="s">
        <v>811</v>
      </c>
      <c r="C615" s="1" t="s">
        <v>20969</v>
      </c>
      <c r="D615" s="1" t="s">
        <v>50</v>
      </c>
      <c r="E615" s="1" t="s">
        <v>51</v>
      </c>
      <c r="F615" s="1" t="s">
        <v>51</v>
      </c>
      <c r="G615" s="1" t="s">
        <v>52</v>
      </c>
      <c r="H615" s="1" t="s">
        <v>53</v>
      </c>
      <c r="I615" s="1" t="s">
        <v>54</v>
      </c>
      <c r="J615" s="1" t="s">
        <v>55</v>
      </c>
      <c r="K615" s="1" t="s">
        <v>20970</v>
      </c>
      <c r="L615" s="1"/>
      <c r="M615" s="20">
        <f t="shared" si="9"/>
        <v>1</v>
      </c>
    </row>
    <row r="616" spans="1:13" ht="20.100000000000001" customHeight="1" x14ac:dyDescent="0.15">
      <c r="A616" s="1" t="s">
        <v>20634</v>
      </c>
      <c r="B616" s="1" t="s">
        <v>811</v>
      </c>
      <c r="C616" s="1" t="s">
        <v>20971</v>
      </c>
      <c r="D616" s="1" t="s">
        <v>78</v>
      </c>
      <c r="E616" s="1" t="s">
        <v>51</v>
      </c>
      <c r="F616" s="1" t="s">
        <v>51</v>
      </c>
      <c r="G616" s="1" t="s">
        <v>52</v>
      </c>
      <c r="H616" s="1" t="s">
        <v>53</v>
      </c>
      <c r="I616" s="1" t="s">
        <v>54</v>
      </c>
      <c r="J616" s="1" t="s">
        <v>55</v>
      </c>
      <c r="K616" s="1" t="s">
        <v>20972</v>
      </c>
      <c r="L616" s="1"/>
      <c r="M616" s="20">
        <f t="shared" si="9"/>
        <v>1</v>
      </c>
    </row>
    <row r="617" spans="1:13" ht="20.100000000000001" customHeight="1" x14ac:dyDescent="0.15">
      <c r="A617" s="1" t="s">
        <v>20634</v>
      </c>
      <c r="B617" s="1" t="s">
        <v>811</v>
      </c>
      <c r="C617" s="1" t="s">
        <v>20973</v>
      </c>
      <c r="D617" s="1" t="s">
        <v>78</v>
      </c>
      <c r="E617" s="1" t="s">
        <v>51</v>
      </c>
      <c r="F617" s="1" t="s">
        <v>179</v>
      </c>
      <c r="G617" s="1" t="s">
        <v>82</v>
      </c>
      <c r="H617" s="1" t="s">
        <v>129</v>
      </c>
      <c r="I617" s="1" t="s">
        <v>7857</v>
      </c>
      <c r="J617" s="1" t="s">
        <v>7858</v>
      </c>
      <c r="K617" s="1" t="s">
        <v>20974</v>
      </c>
      <c r="L617" s="1"/>
      <c r="M617" s="20">
        <f t="shared" si="9"/>
        <v>0</v>
      </c>
    </row>
    <row r="618" spans="1:13" ht="20.100000000000001" customHeight="1" x14ac:dyDescent="0.15">
      <c r="A618" s="1" t="s">
        <v>20634</v>
      </c>
      <c r="B618" s="1" t="s">
        <v>811</v>
      </c>
      <c r="C618" s="1" t="s">
        <v>20975</v>
      </c>
      <c r="D618" s="1" t="s">
        <v>78</v>
      </c>
      <c r="E618" s="1" t="s">
        <v>51</v>
      </c>
      <c r="F618" s="1" t="s">
        <v>81</v>
      </c>
      <c r="G618" s="1" t="s">
        <v>82</v>
      </c>
      <c r="H618" s="1" t="s">
        <v>129</v>
      </c>
      <c r="I618" s="1" t="s">
        <v>7857</v>
      </c>
      <c r="J618" s="1" t="s">
        <v>7858</v>
      </c>
      <c r="K618" s="1" t="s">
        <v>20976</v>
      </c>
      <c r="L618" s="1"/>
      <c r="M618" s="20">
        <f t="shared" si="9"/>
        <v>0</v>
      </c>
    </row>
    <row r="619" spans="1:13" ht="20.100000000000001" customHeight="1" x14ac:dyDescent="0.15">
      <c r="A619" s="1" t="s">
        <v>20634</v>
      </c>
      <c r="B619" s="1" t="s">
        <v>811</v>
      </c>
      <c r="C619" s="1" t="s">
        <v>20977</v>
      </c>
      <c r="D619" s="1" t="s">
        <v>78</v>
      </c>
      <c r="E619" s="1" t="s">
        <v>51</v>
      </c>
      <c r="F619" s="1" t="s">
        <v>81</v>
      </c>
      <c r="G619" s="1" t="s">
        <v>82</v>
      </c>
      <c r="H619" s="1" t="s">
        <v>129</v>
      </c>
      <c r="I619" s="1" t="s">
        <v>7857</v>
      </c>
      <c r="J619" s="1" t="s">
        <v>7858</v>
      </c>
      <c r="K619" s="1" t="s">
        <v>20978</v>
      </c>
      <c r="L619" s="1"/>
      <c r="M619" s="20">
        <f t="shared" si="9"/>
        <v>0</v>
      </c>
    </row>
    <row r="620" spans="1:13" ht="20.100000000000001" customHeight="1" x14ac:dyDescent="0.15">
      <c r="A620" s="1" t="s">
        <v>20634</v>
      </c>
      <c r="B620" s="1" t="s">
        <v>811</v>
      </c>
      <c r="C620" s="1" t="s">
        <v>20979</v>
      </c>
      <c r="D620" s="1" t="s">
        <v>78</v>
      </c>
      <c r="E620" s="1" t="s">
        <v>51</v>
      </c>
      <c r="F620" s="1" t="s">
        <v>51</v>
      </c>
      <c r="G620" s="1" t="s">
        <v>52</v>
      </c>
      <c r="H620" s="1" t="s">
        <v>121</v>
      </c>
      <c r="I620" s="1" t="s">
        <v>84</v>
      </c>
      <c r="J620" s="1" t="s">
        <v>122</v>
      </c>
      <c r="K620" s="1" t="s">
        <v>20980</v>
      </c>
      <c r="L620" s="1"/>
      <c r="M620" s="20">
        <f t="shared" si="9"/>
        <v>1</v>
      </c>
    </row>
    <row r="621" spans="1:13" ht="20.100000000000001" customHeight="1" x14ac:dyDescent="0.15">
      <c r="A621" s="1" t="s">
        <v>20634</v>
      </c>
      <c r="B621" s="1" t="s">
        <v>811</v>
      </c>
      <c r="C621" s="1" t="s">
        <v>20981</v>
      </c>
      <c r="D621" s="1" t="s">
        <v>78</v>
      </c>
      <c r="E621" s="1" t="s">
        <v>51</v>
      </c>
      <c r="F621" s="1" t="s">
        <v>179</v>
      </c>
      <c r="G621" s="1" t="s">
        <v>82</v>
      </c>
      <c r="H621" s="1" t="s">
        <v>129</v>
      </c>
      <c r="I621" s="1" t="s">
        <v>7857</v>
      </c>
      <c r="J621" s="1" t="s">
        <v>7858</v>
      </c>
      <c r="K621" s="1" t="s">
        <v>20982</v>
      </c>
      <c r="L621" s="1"/>
      <c r="M621" s="20">
        <f t="shared" si="9"/>
        <v>0</v>
      </c>
    </row>
    <row r="622" spans="1:13" ht="20.100000000000001" customHeight="1" x14ac:dyDescent="0.15">
      <c r="A622" s="1" t="s">
        <v>20634</v>
      </c>
      <c r="B622" s="1" t="s">
        <v>20983</v>
      </c>
      <c r="C622" s="1" t="s">
        <v>20984</v>
      </c>
      <c r="D622" s="1" t="s">
        <v>50</v>
      </c>
      <c r="E622" s="1" t="s">
        <v>51</v>
      </c>
      <c r="F622" s="1" t="s">
        <v>81</v>
      </c>
      <c r="G622" s="1" t="s">
        <v>82</v>
      </c>
      <c r="H622" s="1" t="s">
        <v>2038</v>
      </c>
      <c r="I622" s="1" t="s">
        <v>84</v>
      </c>
      <c r="J622" s="1" t="s">
        <v>55</v>
      </c>
      <c r="K622" s="1" t="s">
        <v>20985</v>
      </c>
      <c r="L622" s="1"/>
      <c r="M622" s="20">
        <f t="shared" si="9"/>
        <v>0</v>
      </c>
    </row>
    <row r="623" spans="1:13" ht="20.100000000000001" customHeight="1" x14ac:dyDescent="0.15">
      <c r="A623" s="1" t="s">
        <v>20634</v>
      </c>
      <c r="B623" s="1" t="s">
        <v>20983</v>
      </c>
      <c r="C623" s="1" t="s">
        <v>20986</v>
      </c>
      <c r="D623" s="1" t="s">
        <v>50</v>
      </c>
      <c r="E623" s="1" t="s">
        <v>51</v>
      </c>
      <c r="F623" s="1" t="s">
        <v>51</v>
      </c>
      <c r="G623" s="1" t="s">
        <v>52</v>
      </c>
      <c r="H623" s="1" t="s">
        <v>53</v>
      </c>
      <c r="I623" s="1" t="s">
        <v>54</v>
      </c>
      <c r="J623" s="1" t="s">
        <v>55</v>
      </c>
      <c r="K623" s="1" t="s">
        <v>20987</v>
      </c>
      <c r="L623" s="1"/>
      <c r="M623" s="20">
        <f t="shared" si="9"/>
        <v>1</v>
      </c>
    </row>
    <row r="624" spans="1:13" ht="20.100000000000001" customHeight="1" x14ac:dyDescent="0.15">
      <c r="A624" s="1" t="s">
        <v>20634</v>
      </c>
      <c r="B624" s="1" t="s">
        <v>20983</v>
      </c>
      <c r="C624" s="1" t="s">
        <v>20988</v>
      </c>
      <c r="D624" s="1" t="s">
        <v>849</v>
      </c>
      <c r="E624" s="1" t="s">
        <v>51</v>
      </c>
      <c r="F624" s="1" t="s">
        <v>26832</v>
      </c>
      <c r="G624" s="1" t="s">
        <v>82</v>
      </c>
      <c r="H624" s="1" t="s">
        <v>83</v>
      </c>
      <c r="I624" s="1" t="s">
        <v>84</v>
      </c>
      <c r="J624" s="1" t="s">
        <v>6142</v>
      </c>
      <c r="K624" s="1" t="s">
        <v>20989</v>
      </c>
      <c r="L624" s="1"/>
      <c r="M624" s="20">
        <f t="shared" si="9"/>
        <v>0</v>
      </c>
    </row>
    <row r="625" spans="1:13" ht="20.100000000000001" customHeight="1" x14ac:dyDescent="0.15">
      <c r="A625" s="1" t="s">
        <v>20634</v>
      </c>
      <c r="B625" s="1" t="s">
        <v>20990</v>
      </c>
      <c r="C625" s="1" t="s">
        <v>20991</v>
      </c>
      <c r="D625" s="1" t="s">
        <v>50</v>
      </c>
      <c r="E625" s="1" t="s">
        <v>51</v>
      </c>
      <c r="F625" s="1" t="s">
        <v>51</v>
      </c>
      <c r="G625" s="1" t="s">
        <v>52</v>
      </c>
      <c r="H625" s="1" t="s">
        <v>53</v>
      </c>
      <c r="I625" s="1" t="s">
        <v>54</v>
      </c>
      <c r="J625" s="1" t="s">
        <v>55</v>
      </c>
      <c r="K625" s="1" t="s">
        <v>20992</v>
      </c>
      <c r="L625" s="1"/>
      <c r="M625" s="20">
        <f t="shared" si="9"/>
        <v>1</v>
      </c>
    </row>
    <row r="626" spans="1:13" ht="20.100000000000001" customHeight="1" x14ac:dyDescent="0.15">
      <c r="A626" s="1" t="s">
        <v>20634</v>
      </c>
      <c r="B626" s="1" t="s">
        <v>20990</v>
      </c>
      <c r="C626" s="1" t="s">
        <v>20993</v>
      </c>
      <c r="D626" s="1" t="s">
        <v>78</v>
      </c>
      <c r="E626" s="1" t="s">
        <v>51</v>
      </c>
      <c r="F626" s="1" t="s">
        <v>51</v>
      </c>
      <c r="G626" s="1" t="s">
        <v>52</v>
      </c>
      <c r="H626" s="1" t="s">
        <v>53</v>
      </c>
      <c r="I626" s="1" t="s">
        <v>54</v>
      </c>
      <c r="J626" s="1" t="s">
        <v>55</v>
      </c>
      <c r="K626" s="1" t="s">
        <v>20994</v>
      </c>
      <c r="L626" s="1"/>
      <c r="M626" s="20">
        <f t="shared" si="9"/>
        <v>1</v>
      </c>
    </row>
    <row r="627" spans="1:13" ht="20.100000000000001" customHeight="1" x14ac:dyDescent="0.15">
      <c r="A627" s="1" t="s">
        <v>20634</v>
      </c>
      <c r="B627" s="1" t="s">
        <v>20990</v>
      </c>
      <c r="C627" s="1" t="s">
        <v>20995</v>
      </c>
      <c r="D627" s="1" t="s">
        <v>78</v>
      </c>
      <c r="E627" s="1" t="s">
        <v>51</v>
      </c>
      <c r="F627" s="1" t="s">
        <v>51</v>
      </c>
      <c r="G627" s="1" t="s">
        <v>52</v>
      </c>
      <c r="H627" s="1" t="s">
        <v>53</v>
      </c>
      <c r="I627" s="1" t="s">
        <v>54</v>
      </c>
      <c r="J627" s="1" t="s">
        <v>55</v>
      </c>
      <c r="K627" s="1" t="s">
        <v>20996</v>
      </c>
      <c r="L627" s="1"/>
      <c r="M627" s="20">
        <f t="shared" si="9"/>
        <v>1</v>
      </c>
    </row>
    <row r="628" spans="1:13" ht="20.100000000000001" customHeight="1" x14ac:dyDescent="0.15">
      <c r="A628" s="1" t="s">
        <v>20634</v>
      </c>
      <c r="B628" s="1" t="s">
        <v>20997</v>
      </c>
      <c r="C628" s="1" t="s">
        <v>20998</v>
      </c>
      <c r="D628" s="1" t="s">
        <v>50</v>
      </c>
      <c r="E628" s="1" t="s">
        <v>51</v>
      </c>
      <c r="F628" s="1" t="s">
        <v>51</v>
      </c>
      <c r="G628" s="1" t="s">
        <v>52</v>
      </c>
      <c r="H628" s="1" t="s">
        <v>53</v>
      </c>
      <c r="I628" s="1" t="s">
        <v>54</v>
      </c>
      <c r="J628" s="1" t="s">
        <v>55</v>
      </c>
      <c r="K628" s="1" t="s">
        <v>20999</v>
      </c>
      <c r="L628" s="1"/>
      <c r="M628" s="20">
        <f t="shared" si="9"/>
        <v>1</v>
      </c>
    </row>
    <row r="629" spans="1:13" ht="20.100000000000001" customHeight="1" x14ac:dyDescent="0.15">
      <c r="A629" s="1" t="s">
        <v>20634</v>
      </c>
      <c r="B629" s="1" t="s">
        <v>20997</v>
      </c>
      <c r="C629" s="1" t="s">
        <v>21000</v>
      </c>
      <c r="D629" s="1" t="s">
        <v>50</v>
      </c>
      <c r="E629" s="1" t="s">
        <v>51</v>
      </c>
      <c r="F629" s="1" t="s">
        <v>51</v>
      </c>
      <c r="G629" s="1" t="s">
        <v>52</v>
      </c>
      <c r="H629" s="1" t="s">
        <v>53</v>
      </c>
      <c r="I629" s="1" t="s">
        <v>54</v>
      </c>
      <c r="J629" s="1" t="s">
        <v>55</v>
      </c>
      <c r="K629" s="1" t="s">
        <v>21001</v>
      </c>
      <c r="L629" s="1"/>
      <c r="M629" s="20">
        <f t="shared" si="9"/>
        <v>1</v>
      </c>
    </row>
    <row r="630" spans="1:13" ht="20.100000000000001" customHeight="1" x14ac:dyDescent="0.15">
      <c r="A630" s="1" t="s">
        <v>20634</v>
      </c>
      <c r="B630" s="1" t="s">
        <v>20997</v>
      </c>
      <c r="C630" s="1" t="s">
        <v>21002</v>
      </c>
      <c r="D630" s="1" t="s">
        <v>78</v>
      </c>
      <c r="E630" s="1" t="s">
        <v>51</v>
      </c>
      <c r="F630" s="1" t="s">
        <v>179</v>
      </c>
      <c r="G630" s="1" t="s">
        <v>82</v>
      </c>
      <c r="H630" s="1" t="s">
        <v>212</v>
      </c>
      <c r="I630" s="1" t="s">
        <v>7857</v>
      </c>
      <c r="J630" s="1" t="s">
        <v>122</v>
      </c>
      <c r="K630" s="1" t="s">
        <v>21003</v>
      </c>
      <c r="L630" s="1"/>
      <c r="M630" s="20">
        <f t="shared" si="9"/>
        <v>0</v>
      </c>
    </row>
    <row r="631" spans="1:13" ht="20.100000000000001" customHeight="1" x14ac:dyDescent="0.15">
      <c r="A631" s="1" t="s">
        <v>20634</v>
      </c>
      <c r="B631" s="1" t="s">
        <v>20997</v>
      </c>
      <c r="C631" s="1" t="s">
        <v>21004</v>
      </c>
      <c r="D631" s="1" t="s">
        <v>78</v>
      </c>
      <c r="E631" s="1" t="s">
        <v>51</v>
      </c>
      <c r="F631" s="1" t="s">
        <v>81</v>
      </c>
      <c r="G631" s="1" t="s">
        <v>82</v>
      </c>
      <c r="H631" s="1" t="s">
        <v>1151</v>
      </c>
      <c r="I631" s="1" t="s">
        <v>84</v>
      </c>
      <c r="J631" s="1" t="s">
        <v>7809</v>
      </c>
      <c r="K631" s="1" t="s">
        <v>21005</v>
      </c>
      <c r="L631" s="1"/>
      <c r="M631" s="20">
        <f t="shared" si="9"/>
        <v>0</v>
      </c>
    </row>
    <row r="632" spans="1:13" ht="20.100000000000001" customHeight="1" x14ac:dyDescent="0.15">
      <c r="A632" s="1" t="s">
        <v>20634</v>
      </c>
      <c r="B632" s="1" t="s">
        <v>21006</v>
      </c>
      <c r="C632" s="1" t="s">
        <v>21007</v>
      </c>
      <c r="D632" s="1" t="s">
        <v>78</v>
      </c>
      <c r="E632" s="1" t="s">
        <v>51</v>
      </c>
      <c r="F632" s="1" t="s">
        <v>81</v>
      </c>
      <c r="G632" s="1" t="s">
        <v>82</v>
      </c>
      <c r="H632" s="1" t="s">
        <v>2140</v>
      </c>
      <c r="I632" s="1" t="s">
        <v>447</v>
      </c>
      <c r="J632" s="1" t="s">
        <v>17033</v>
      </c>
      <c r="K632" s="1" t="s">
        <v>21008</v>
      </c>
      <c r="L632" s="1"/>
      <c r="M632" s="20">
        <f t="shared" si="9"/>
        <v>0</v>
      </c>
    </row>
    <row r="633" spans="1:13" ht="20.100000000000001" customHeight="1" x14ac:dyDescent="0.15">
      <c r="A633" s="1" t="s">
        <v>20634</v>
      </c>
      <c r="B633" s="1" t="s">
        <v>21009</v>
      </c>
      <c r="C633" s="1" t="s">
        <v>21010</v>
      </c>
      <c r="D633" s="1" t="s">
        <v>50</v>
      </c>
      <c r="E633" s="1" t="s">
        <v>51</v>
      </c>
      <c r="F633" s="1" t="s">
        <v>51</v>
      </c>
      <c r="G633" s="1" t="s">
        <v>52</v>
      </c>
      <c r="H633" s="1" t="s">
        <v>53</v>
      </c>
      <c r="I633" s="1" t="s">
        <v>54</v>
      </c>
      <c r="J633" s="1" t="s">
        <v>55</v>
      </c>
      <c r="K633" s="1" t="s">
        <v>21011</v>
      </c>
      <c r="L633" s="1"/>
      <c r="M633" s="20">
        <f t="shared" si="9"/>
        <v>1</v>
      </c>
    </row>
    <row r="634" spans="1:13" ht="20.100000000000001" customHeight="1" x14ac:dyDescent="0.15">
      <c r="A634" s="1" t="s">
        <v>20634</v>
      </c>
      <c r="B634" s="1" t="s">
        <v>21009</v>
      </c>
      <c r="C634" s="1" t="s">
        <v>21012</v>
      </c>
      <c r="D634" s="1" t="s">
        <v>50</v>
      </c>
      <c r="E634" s="1" t="s">
        <v>51</v>
      </c>
      <c r="F634" s="1" t="s">
        <v>51</v>
      </c>
      <c r="G634" s="1" t="s">
        <v>52</v>
      </c>
      <c r="H634" s="1" t="s">
        <v>53</v>
      </c>
      <c r="I634" s="1" t="s">
        <v>54</v>
      </c>
      <c r="J634" s="1" t="s">
        <v>55</v>
      </c>
      <c r="K634" s="1" t="s">
        <v>21013</v>
      </c>
      <c r="L634" s="1"/>
      <c r="M634" s="20">
        <f t="shared" si="9"/>
        <v>1</v>
      </c>
    </row>
    <row r="635" spans="1:13" ht="20.100000000000001" customHeight="1" x14ac:dyDescent="0.15">
      <c r="A635" s="1" t="s">
        <v>20634</v>
      </c>
      <c r="B635" s="1" t="s">
        <v>21009</v>
      </c>
      <c r="C635" s="1" t="s">
        <v>21014</v>
      </c>
      <c r="D635" s="1" t="s">
        <v>50</v>
      </c>
      <c r="E635" s="1" t="s">
        <v>51</v>
      </c>
      <c r="F635" s="1" t="s">
        <v>51</v>
      </c>
      <c r="G635" s="1" t="s">
        <v>52</v>
      </c>
      <c r="H635" s="1" t="s">
        <v>53</v>
      </c>
      <c r="I635" s="1" t="s">
        <v>54</v>
      </c>
      <c r="J635" s="1" t="s">
        <v>55</v>
      </c>
      <c r="K635" s="1" t="s">
        <v>21015</v>
      </c>
      <c r="L635" s="1"/>
      <c r="M635" s="20">
        <f t="shared" si="9"/>
        <v>1</v>
      </c>
    </row>
    <row r="636" spans="1:13" ht="20.100000000000001" customHeight="1" x14ac:dyDescent="0.15">
      <c r="A636" s="1" t="s">
        <v>20634</v>
      </c>
      <c r="B636" s="1" t="s">
        <v>21009</v>
      </c>
      <c r="C636" s="1" t="s">
        <v>21016</v>
      </c>
      <c r="D636" s="1" t="s">
        <v>50</v>
      </c>
      <c r="E636" s="1" t="s">
        <v>51</v>
      </c>
      <c r="F636" s="1" t="s">
        <v>51</v>
      </c>
      <c r="G636" s="1" t="s">
        <v>52</v>
      </c>
      <c r="H636" s="1" t="s">
        <v>53</v>
      </c>
      <c r="I636" s="1" t="s">
        <v>54</v>
      </c>
      <c r="J636" s="1" t="s">
        <v>55</v>
      </c>
      <c r="K636" s="1" t="s">
        <v>21017</v>
      </c>
      <c r="L636" s="1"/>
      <c r="M636" s="20">
        <f t="shared" si="9"/>
        <v>1</v>
      </c>
    </row>
    <row r="637" spans="1:13" ht="20.100000000000001" customHeight="1" x14ac:dyDescent="0.15">
      <c r="A637" s="1" t="s">
        <v>20634</v>
      </c>
      <c r="B637" s="1" t="s">
        <v>21018</v>
      </c>
      <c r="C637" s="1" t="s">
        <v>21019</v>
      </c>
      <c r="D637" s="1" t="s">
        <v>50</v>
      </c>
      <c r="E637" s="1" t="s">
        <v>51</v>
      </c>
      <c r="F637" s="1" t="s">
        <v>51</v>
      </c>
      <c r="G637" s="1" t="s">
        <v>52</v>
      </c>
      <c r="H637" s="1" t="s">
        <v>53</v>
      </c>
      <c r="I637" s="1" t="s">
        <v>54</v>
      </c>
      <c r="J637" s="1" t="s">
        <v>55</v>
      </c>
      <c r="K637" s="1" t="s">
        <v>21020</v>
      </c>
      <c r="L637" s="1"/>
      <c r="M637" s="20">
        <f t="shared" si="9"/>
        <v>1</v>
      </c>
    </row>
    <row r="638" spans="1:13" ht="20.100000000000001" customHeight="1" x14ac:dyDescent="0.15">
      <c r="A638" s="1" t="s">
        <v>20634</v>
      </c>
      <c r="B638" s="1" t="s">
        <v>21018</v>
      </c>
      <c r="C638" s="1" t="s">
        <v>21021</v>
      </c>
      <c r="D638" s="1" t="s">
        <v>50</v>
      </c>
      <c r="E638" s="1" t="s">
        <v>51</v>
      </c>
      <c r="F638" s="1" t="s">
        <v>51</v>
      </c>
      <c r="G638" s="1" t="s">
        <v>52</v>
      </c>
      <c r="H638" s="1" t="s">
        <v>53</v>
      </c>
      <c r="I638" s="1" t="s">
        <v>54</v>
      </c>
      <c r="J638" s="1" t="s">
        <v>55</v>
      </c>
      <c r="K638" s="1" t="s">
        <v>21022</v>
      </c>
      <c r="L638" s="1"/>
      <c r="M638" s="20">
        <f t="shared" si="9"/>
        <v>1</v>
      </c>
    </row>
    <row r="639" spans="1:13" ht="20.100000000000001" customHeight="1" x14ac:dyDescent="0.15">
      <c r="A639" s="1" t="s">
        <v>20634</v>
      </c>
      <c r="B639" s="1" t="s">
        <v>21018</v>
      </c>
      <c r="C639" s="1" t="s">
        <v>21023</v>
      </c>
      <c r="D639" s="1" t="s">
        <v>50</v>
      </c>
      <c r="E639" s="1" t="s">
        <v>51</v>
      </c>
      <c r="F639" s="1" t="s">
        <v>51</v>
      </c>
      <c r="G639" s="1" t="s">
        <v>52</v>
      </c>
      <c r="H639" s="1" t="s">
        <v>53</v>
      </c>
      <c r="I639" s="1" t="s">
        <v>54</v>
      </c>
      <c r="J639" s="1" t="s">
        <v>55</v>
      </c>
      <c r="K639" s="1" t="s">
        <v>21024</v>
      </c>
      <c r="L639" s="1"/>
      <c r="M639" s="20">
        <f t="shared" si="9"/>
        <v>1</v>
      </c>
    </row>
    <row r="640" spans="1:13" ht="20.100000000000001" customHeight="1" x14ac:dyDescent="0.15">
      <c r="A640" s="1" t="s">
        <v>20634</v>
      </c>
      <c r="B640" s="1" t="s">
        <v>21018</v>
      </c>
      <c r="C640" s="1" t="s">
        <v>21025</v>
      </c>
      <c r="D640" s="1" t="s">
        <v>50</v>
      </c>
      <c r="E640" s="1" t="s">
        <v>51</v>
      </c>
      <c r="F640" s="1" t="s">
        <v>51</v>
      </c>
      <c r="G640" s="1" t="s">
        <v>52</v>
      </c>
      <c r="H640" s="1" t="s">
        <v>53</v>
      </c>
      <c r="I640" s="1" t="s">
        <v>54</v>
      </c>
      <c r="J640" s="1" t="s">
        <v>55</v>
      </c>
      <c r="K640" s="1" t="s">
        <v>21026</v>
      </c>
      <c r="L640" s="1"/>
      <c r="M640" s="20">
        <f t="shared" si="9"/>
        <v>1</v>
      </c>
    </row>
    <row r="641" spans="1:13" ht="20.100000000000001" customHeight="1" x14ac:dyDescent="0.15">
      <c r="A641" s="1" t="s">
        <v>20634</v>
      </c>
      <c r="B641" s="1" t="s">
        <v>21018</v>
      </c>
      <c r="C641" s="1" t="s">
        <v>21027</v>
      </c>
      <c r="D641" s="1" t="s">
        <v>50</v>
      </c>
      <c r="E641" s="1" t="s">
        <v>51</v>
      </c>
      <c r="F641" s="1" t="s">
        <v>51</v>
      </c>
      <c r="G641" s="1" t="s">
        <v>52</v>
      </c>
      <c r="H641" s="1" t="s">
        <v>53</v>
      </c>
      <c r="I641" s="1" t="s">
        <v>54</v>
      </c>
      <c r="J641" s="1" t="s">
        <v>55</v>
      </c>
      <c r="K641" s="1" t="s">
        <v>21028</v>
      </c>
      <c r="L641" s="1"/>
      <c r="M641" s="20">
        <f t="shared" si="9"/>
        <v>1</v>
      </c>
    </row>
    <row r="642" spans="1:13" ht="20.100000000000001" customHeight="1" x14ac:dyDescent="0.15">
      <c r="A642" s="1" t="s">
        <v>20634</v>
      </c>
      <c r="B642" s="1" t="s">
        <v>21018</v>
      </c>
      <c r="C642" s="1" t="s">
        <v>21029</v>
      </c>
      <c r="D642" s="1" t="s">
        <v>50</v>
      </c>
      <c r="E642" s="1" t="s">
        <v>51</v>
      </c>
      <c r="F642" s="1" t="s">
        <v>51</v>
      </c>
      <c r="G642" s="1" t="s">
        <v>52</v>
      </c>
      <c r="H642" s="1" t="s">
        <v>53</v>
      </c>
      <c r="I642" s="1" t="s">
        <v>54</v>
      </c>
      <c r="J642" s="1" t="s">
        <v>55</v>
      </c>
      <c r="K642" s="1" t="s">
        <v>21030</v>
      </c>
      <c r="L642" s="1"/>
      <c r="M642" s="20">
        <f t="shared" si="9"/>
        <v>1</v>
      </c>
    </row>
    <row r="643" spans="1:13" ht="20.100000000000001" customHeight="1" x14ac:dyDescent="0.15">
      <c r="A643" s="1" t="s">
        <v>20634</v>
      </c>
      <c r="B643" s="1" t="s">
        <v>21018</v>
      </c>
      <c r="C643" s="1" t="s">
        <v>21031</v>
      </c>
      <c r="D643" s="1" t="s">
        <v>78</v>
      </c>
      <c r="E643" s="1" t="s">
        <v>51</v>
      </c>
      <c r="F643" s="1" t="s">
        <v>81</v>
      </c>
      <c r="G643" s="1" t="s">
        <v>82</v>
      </c>
      <c r="H643" s="1" t="s">
        <v>129</v>
      </c>
      <c r="I643" s="1" t="s">
        <v>7857</v>
      </c>
      <c r="J643" s="1" t="s">
        <v>7858</v>
      </c>
      <c r="K643" s="1" t="s">
        <v>21032</v>
      </c>
      <c r="L643" s="1"/>
      <c r="M643" s="20">
        <f t="shared" si="9"/>
        <v>0</v>
      </c>
    </row>
    <row r="644" spans="1:13" ht="20.100000000000001" customHeight="1" x14ac:dyDescent="0.15">
      <c r="A644" s="1" t="s">
        <v>20634</v>
      </c>
      <c r="B644" s="1" t="s">
        <v>21018</v>
      </c>
      <c r="C644" s="1" t="s">
        <v>21033</v>
      </c>
      <c r="D644" s="1" t="s">
        <v>78</v>
      </c>
      <c r="E644" s="1" t="s">
        <v>51</v>
      </c>
      <c r="F644" s="1" t="s">
        <v>51</v>
      </c>
      <c r="G644" s="1" t="s">
        <v>52</v>
      </c>
      <c r="H644" s="1" t="s">
        <v>121</v>
      </c>
      <c r="I644" s="1" t="s">
        <v>84</v>
      </c>
      <c r="J644" s="1" t="s">
        <v>122</v>
      </c>
      <c r="K644" s="1" t="s">
        <v>21034</v>
      </c>
      <c r="L644" s="1"/>
      <c r="M644" s="20">
        <f t="shared" si="9"/>
        <v>1</v>
      </c>
    </row>
    <row r="645" spans="1:13" ht="20.100000000000001" customHeight="1" x14ac:dyDescent="0.15">
      <c r="A645" s="1" t="s">
        <v>20634</v>
      </c>
      <c r="B645" s="1" t="s">
        <v>21018</v>
      </c>
      <c r="C645" s="1" t="s">
        <v>21035</v>
      </c>
      <c r="D645" s="1" t="s">
        <v>78</v>
      </c>
      <c r="E645" s="1" t="s">
        <v>51</v>
      </c>
      <c r="F645" s="1" t="s">
        <v>81</v>
      </c>
      <c r="G645" s="1" t="s">
        <v>82</v>
      </c>
      <c r="H645" s="1" t="s">
        <v>180</v>
      </c>
      <c r="I645" s="1" t="s">
        <v>447</v>
      </c>
      <c r="J645" s="1" t="s">
        <v>730</v>
      </c>
      <c r="K645" s="1" t="s">
        <v>21036</v>
      </c>
      <c r="L645" s="1"/>
      <c r="M645" s="20">
        <f t="shared" si="9"/>
        <v>0</v>
      </c>
    </row>
    <row r="646" spans="1:13" ht="20.100000000000001" customHeight="1" x14ac:dyDescent="0.15">
      <c r="A646" s="1" t="s">
        <v>20634</v>
      </c>
      <c r="B646" s="1" t="s">
        <v>21018</v>
      </c>
      <c r="C646" s="1" t="s">
        <v>21037</v>
      </c>
      <c r="D646" s="1" t="s">
        <v>78</v>
      </c>
      <c r="E646" s="1" t="s">
        <v>51</v>
      </c>
      <c r="F646" s="1" t="s">
        <v>51</v>
      </c>
      <c r="G646" s="1" t="s">
        <v>52</v>
      </c>
      <c r="H646" s="1" t="s">
        <v>121</v>
      </c>
      <c r="I646" s="1" t="s">
        <v>84</v>
      </c>
      <c r="J646" s="1" t="s">
        <v>122</v>
      </c>
      <c r="K646" s="1" t="s">
        <v>21038</v>
      </c>
      <c r="L646" s="1"/>
      <c r="M646" s="20">
        <f t="shared" si="9"/>
        <v>1</v>
      </c>
    </row>
    <row r="647" spans="1:13" ht="20.100000000000001" customHeight="1" x14ac:dyDescent="0.15">
      <c r="A647" s="1" t="s">
        <v>20634</v>
      </c>
      <c r="B647" s="1" t="s">
        <v>21018</v>
      </c>
      <c r="C647" s="1" t="s">
        <v>21039</v>
      </c>
      <c r="D647" s="1" t="s">
        <v>78</v>
      </c>
      <c r="E647" s="1" t="s">
        <v>51</v>
      </c>
      <c r="F647" s="1" t="s">
        <v>51</v>
      </c>
      <c r="G647" s="1" t="s">
        <v>52</v>
      </c>
      <c r="H647" s="1" t="s">
        <v>121</v>
      </c>
      <c r="I647" s="1" t="s">
        <v>84</v>
      </c>
      <c r="J647" s="1" t="s">
        <v>122</v>
      </c>
      <c r="K647" s="1" t="s">
        <v>21040</v>
      </c>
      <c r="L647" s="1"/>
      <c r="M647" s="20">
        <f t="shared" si="9"/>
        <v>1</v>
      </c>
    </row>
    <row r="648" spans="1:13" ht="20.100000000000001" customHeight="1" x14ac:dyDescent="0.15">
      <c r="A648" s="1" t="s">
        <v>20634</v>
      </c>
      <c r="B648" s="1" t="s">
        <v>21018</v>
      </c>
      <c r="C648" s="1" t="s">
        <v>21041</v>
      </c>
      <c r="D648" s="1" t="s">
        <v>78</v>
      </c>
      <c r="E648" s="1" t="s">
        <v>51</v>
      </c>
      <c r="F648" s="1" t="s">
        <v>51</v>
      </c>
      <c r="G648" s="1" t="s">
        <v>52</v>
      </c>
      <c r="H648" s="1" t="s">
        <v>121</v>
      </c>
      <c r="I648" s="1" t="s">
        <v>84</v>
      </c>
      <c r="J648" s="1" t="s">
        <v>122</v>
      </c>
      <c r="K648" s="1" t="s">
        <v>21042</v>
      </c>
      <c r="L648" s="1"/>
      <c r="M648" s="20">
        <f t="shared" ref="M648:M711" si="10">IF(F648="○",1,0)</f>
        <v>1</v>
      </c>
    </row>
    <row r="649" spans="1:13" ht="20.100000000000001" customHeight="1" x14ac:dyDescent="0.15">
      <c r="A649" s="1" t="s">
        <v>20634</v>
      </c>
      <c r="B649" s="1" t="s">
        <v>21018</v>
      </c>
      <c r="C649" s="1" t="s">
        <v>21043</v>
      </c>
      <c r="D649" s="1" t="s">
        <v>78</v>
      </c>
      <c r="E649" s="1" t="s">
        <v>51</v>
      </c>
      <c r="F649" s="1" t="s">
        <v>51</v>
      </c>
      <c r="G649" s="1" t="s">
        <v>52</v>
      </c>
      <c r="H649" s="1" t="s">
        <v>53</v>
      </c>
      <c r="I649" s="1" t="s">
        <v>54</v>
      </c>
      <c r="J649" s="1" t="s">
        <v>55</v>
      </c>
      <c r="K649" s="1" t="s">
        <v>21044</v>
      </c>
      <c r="L649" s="1"/>
      <c r="M649" s="20">
        <f t="shared" si="10"/>
        <v>1</v>
      </c>
    </row>
    <row r="650" spans="1:13" ht="20.100000000000001" customHeight="1" x14ac:dyDescent="0.15">
      <c r="A650" s="1" t="s">
        <v>20634</v>
      </c>
      <c r="B650" s="1" t="s">
        <v>21018</v>
      </c>
      <c r="C650" s="1" t="s">
        <v>21045</v>
      </c>
      <c r="D650" s="1" t="s">
        <v>78</v>
      </c>
      <c r="E650" s="1" t="s">
        <v>51</v>
      </c>
      <c r="F650" s="1" t="s">
        <v>51</v>
      </c>
      <c r="G650" s="1" t="s">
        <v>52</v>
      </c>
      <c r="H650" s="1" t="s">
        <v>53</v>
      </c>
      <c r="I650" s="1" t="s">
        <v>54</v>
      </c>
      <c r="J650" s="1" t="s">
        <v>55</v>
      </c>
      <c r="K650" s="1" t="s">
        <v>21046</v>
      </c>
      <c r="L650" s="1"/>
      <c r="M650" s="20">
        <f t="shared" si="10"/>
        <v>1</v>
      </c>
    </row>
    <row r="651" spans="1:13" ht="20.100000000000001" customHeight="1" x14ac:dyDescent="0.15">
      <c r="A651" s="1" t="s">
        <v>20634</v>
      </c>
      <c r="B651" s="1" t="s">
        <v>21018</v>
      </c>
      <c r="C651" s="1" t="s">
        <v>21047</v>
      </c>
      <c r="D651" s="1" t="s">
        <v>78</v>
      </c>
      <c r="E651" s="1" t="s">
        <v>51</v>
      </c>
      <c r="F651" s="1" t="s">
        <v>81</v>
      </c>
      <c r="G651" s="1" t="s">
        <v>82</v>
      </c>
      <c r="H651" s="1" t="s">
        <v>180</v>
      </c>
      <c r="I651" s="1" t="s">
        <v>447</v>
      </c>
      <c r="J651" s="1" t="s">
        <v>730</v>
      </c>
      <c r="K651" s="1" t="s">
        <v>21048</v>
      </c>
      <c r="L651" s="1"/>
      <c r="M651" s="20">
        <f t="shared" si="10"/>
        <v>0</v>
      </c>
    </row>
    <row r="652" spans="1:13" ht="20.100000000000001" customHeight="1" x14ac:dyDescent="0.15">
      <c r="A652" s="1" t="s">
        <v>20634</v>
      </c>
      <c r="B652" s="1" t="s">
        <v>21018</v>
      </c>
      <c r="C652" s="1" t="s">
        <v>21049</v>
      </c>
      <c r="D652" s="1" t="s">
        <v>78</v>
      </c>
      <c r="E652" s="1" t="s">
        <v>51</v>
      </c>
      <c r="F652" s="1" t="s">
        <v>51</v>
      </c>
      <c r="G652" s="1" t="s">
        <v>52</v>
      </c>
      <c r="H652" s="1" t="s">
        <v>53</v>
      </c>
      <c r="I652" s="1" t="s">
        <v>54</v>
      </c>
      <c r="J652" s="1" t="s">
        <v>55</v>
      </c>
      <c r="K652" s="1" t="s">
        <v>21050</v>
      </c>
      <c r="L652" s="1"/>
      <c r="M652" s="20">
        <f t="shared" si="10"/>
        <v>1</v>
      </c>
    </row>
    <row r="653" spans="1:13" ht="20.100000000000001" customHeight="1" x14ac:dyDescent="0.15">
      <c r="A653" s="1" t="s">
        <v>20634</v>
      </c>
      <c r="B653" s="1" t="s">
        <v>21051</v>
      </c>
      <c r="C653" s="1" t="s">
        <v>21052</v>
      </c>
      <c r="D653" s="1" t="s">
        <v>50</v>
      </c>
      <c r="E653" s="1" t="s">
        <v>51</v>
      </c>
      <c r="F653" s="1" t="s">
        <v>51</v>
      </c>
      <c r="G653" s="1" t="s">
        <v>52</v>
      </c>
      <c r="H653" s="1" t="s">
        <v>53</v>
      </c>
      <c r="I653" s="1" t="s">
        <v>54</v>
      </c>
      <c r="J653" s="1" t="s">
        <v>55</v>
      </c>
      <c r="K653" s="1" t="s">
        <v>21053</v>
      </c>
      <c r="L653" s="1"/>
      <c r="M653" s="20">
        <f t="shared" si="10"/>
        <v>1</v>
      </c>
    </row>
    <row r="654" spans="1:13" ht="20.100000000000001" customHeight="1" x14ac:dyDescent="0.15">
      <c r="A654" s="1" t="s">
        <v>20634</v>
      </c>
      <c r="B654" s="1" t="s">
        <v>21051</v>
      </c>
      <c r="C654" s="1" t="s">
        <v>21054</v>
      </c>
      <c r="D654" s="1" t="s">
        <v>50</v>
      </c>
      <c r="E654" s="1" t="s">
        <v>51</v>
      </c>
      <c r="F654" s="1" t="s">
        <v>51</v>
      </c>
      <c r="G654" s="1" t="s">
        <v>52</v>
      </c>
      <c r="H654" s="1" t="s">
        <v>53</v>
      </c>
      <c r="I654" s="1" t="s">
        <v>54</v>
      </c>
      <c r="J654" s="1" t="s">
        <v>55</v>
      </c>
      <c r="K654" s="1" t="s">
        <v>21055</v>
      </c>
      <c r="L654" s="1"/>
      <c r="M654" s="20">
        <f t="shared" si="10"/>
        <v>1</v>
      </c>
    </row>
    <row r="655" spans="1:13" ht="20.100000000000001" customHeight="1" x14ac:dyDescent="0.15">
      <c r="A655" s="1" t="s">
        <v>20634</v>
      </c>
      <c r="B655" s="1" t="s">
        <v>21051</v>
      </c>
      <c r="C655" s="1" t="s">
        <v>21056</v>
      </c>
      <c r="D655" s="1" t="s">
        <v>50</v>
      </c>
      <c r="E655" s="1" t="s">
        <v>51</v>
      </c>
      <c r="F655" s="1" t="s">
        <v>51</v>
      </c>
      <c r="G655" s="1" t="s">
        <v>52</v>
      </c>
      <c r="H655" s="1" t="s">
        <v>53</v>
      </c>
      <c r="I655" s="1" t="s">
        <v>54</v>
      </c>
      <c r="J655" s="1" t="s">
        <v>55</v>
      </c>
      <c r="K655" s="1" t="s">
        <v>21057</v>
      </c>
      <c r="L655" s="1"/>
      <c r="M655" s="20">
        <f t="shared" si="10"/>
        <v>1</v>
      </c>
    </row>
    <row r="656" spans="1:13" ht="20.100000000000001" customHeight="1" x14ac:dyDescent="0.15">
      <c r="A656" s="1" t="s">
        <v>20634</v>
      </c>
      <c r="B656" s="1" t="s">
        <v>21051</v>
      </c>
      <c r="C656" s="1" t="s">
        <v>21058</v>
      </c>
      <c r="D656" s="1" t="s">
        <v>50</v>
      </c>
      <c r="E656" s="1" t="s">
        <v>51</v>
      </c>
      <c r="F656" s="1" t="s">
        <v>51</v>
      </c>
      <c r="G656" s="1" t="s">
        <v>52</v>
      </c>
      <c r="H656" s="1" t="s">
        <v>53</v>
      </c>
      <c r="I656" s="1" t="s">
        <v>54</v>
      </c>
      <c r="J656" s="1" t="s">
        <v>55</v>
      </c>
      <c r="K656" s="1" t="s">
        <v>21059</v>
      </c>
      <c r="L656" s="1"/>
      <c r="M656" s="20">
        <f t="shared" si="10"/>
        <v>1</v>
      </c>
    </row>
    <row r="657" spans="1:13" ht="20.100000000000001" customHeight="1" x14ac:dyDescent="0.15">
      <c r="A657" s="1" t="s">
        <v>20634</v>
      </c>
      <c r="B657" s="1" t="s">
        <v>21051</v>
      </c>
      <c r="C657" s="1" t="s">
        <v>21060</v>
      </c>
      <c r="D657" s="1" t="s">
        <v>50</v>
      </c>
      <c r="E657" s="1" t="s">
        <v>51</v>
      </c>
      <c r="F657" s="1" t="s">
        <v>51</v>
      </c>
      <c r="G657" s="1" t="s">
        <v>52</v>
      </c>
      <c r="H657" s="1" t="s">
        <v>53</v>
      </c>
      <c r="I657" s="1" t="s">
        <v>54</v>
      </c>
      <c r="J657" s="1" t="s">
        <v>55</v>
      </c>
      <c r="K657" s="1" t="s">
        <v>21061</v>
      </c>
      <c r="L657" s="1"/>
      <c r="M657" s="20">
        <f t="shared" si="10"/>
        <v>1</v>
      </c>
    </row>
    <row r="658" spans="1:13" ht="20.100000000000001" customHeight="1" x14ac:dyDescent="0.15">
      <c r="A658" s="1" t="s">
        <v>20634</v>
      </c>
      <c r="B658" s="1" t="s">
        <v>21051</v>
      </c>
      <c r="C658" s="1" t="s">
        <v>21062</v>
      </c>
      <c r="D658" s="1" t="s">
        <v>78</v>
      </c>
      <c r="E658" s="1" t="s">
        <v>51</v>
      </c>
      <c r="F658" s="1" t="s">
        <v>179</v>
      </c>
      <c r="G658" s="1" t="s">
        <v>82</v>
      </c>
      <c r="H658" s="1" t="s">
        <v>1151</v>
      </c>
      <c r="I658" s="1" t="s">
        <v>84</v>
      </c>
      <c r="J658" s="1" t="s">
        <v>7809</v>
      </c>
      <c r="K658" s="1" t="s">
        <v>21063</v>
      </c>
      <c r="L658" s="1"/>
      <c r="M658" s="20">
        <f t="shared" si="10"/>
        <v>0</v>
      </c>
    </row>
    <row r="659" spans="1:13" ht="20.100000000000001" customHeight="1" x14ac:dyDescent="0.15">
      <c r="A659" s="1" t="s">
        <v>20634</v>
      </c>
      <c r="B659" s="1" t="s">
        <v>21051</v>
      </c>
      <c r="C659" s="1" t="s">
        <v>21064</v>
      </c>
      <c r="D659" s="1" t="s">
        <v>78</v>
      </c>
      <c r="E659" s="1" t="s">
        <v>51</v>
      </c>
      <c r="F659" s="1" t="s">
        <v>51</v>
      </c>
      <c r="G659" s="1" t="s">
        <v>52</v>
      </c>
      <c r="H659" s="1" t="s">
        <v>53</v>
      </c>
      <c r="I659" s="1" t="s">
        <v>54</v>
      </c>
      <c r="J659" s="1" t="s">
        <v>55</v>
      </c>
      <c r="K659" s="1" t="s">
        <v>21065</v>
      </c>
      <c r="L659" s="1"/>
      <c r="M659" s="20">
        <f t="shared" si="10"/>
        <v>1</v>
      </c>
    </row>
    <row r="660" spans="1:13" ht="20.100000000000001" customHeight="1" x14ac:dyDescent="0.15">
      <c r="A660" s="1" t="s">
        <v>20634</v>
      </c>
      <c r="B660" s="1" t="s">
        <v>21051</v>
      </c>
      <c r="C660" s="1" t="s">
        <v>21066</v>
      </c>
      <c r="D660" s="1" t="s">
        <v>78</v>
      </c>
      <c r="E660" s="1" t="s">
        <v>51</v>
      </c>
      <c r="F660" s="1" t="s">
        <v>51</v>
      </c>
      <c r="G660" s="1" t="s">
        <v>52</v>
      </c>
      <c r="H660" s="1" t="s">
        <v>53</v>
      </c>
      <c r="I660" s="1" t="s">
        <v>54</v>
      </c>
      <c r="J660" s="1" t="s">
        <v>55</v>
      </c>
      <c r="K660" s="1" t="s">
        <v>21067</v>
      </c>
      <c r="L660" s="1"/>
      <c r="M660" s="20">
        <f t="shared" si="10"/>
        <v>1</v>
      </c>
    </row>
    <row r="661" spans="1:13" ht="20.100000000000001" customHeight="1" x14ac:dyDescent="0.15">
      <c r="A661" s="1" t="s">
        <v>20634</v>
      </c>
      <c r="B661" s="1" t="s">
        <v>21051</v>
      </c>
      <c r="C661" s="1" t="s">
        <v>21068</v>
      </c>
      <c r="D661" s="1" t="s">
        <v>78</v>
      </c>
      <c r="E661" s="1" t="s">
        <v>51</v>
      </c>
      <c r="F661" s="1" t="s">
        <v>51</v>
      </c>
      <c r="G661" s="1" t="s">
        <v>52</v>
      </c>
      <c r="H661" s="1" t="s">
        <v>53</v>
      </c>
      <c r="I661" s="1" t="s">
        <v>54</v>
      </c>
      <c r="J661" s="1" t="s">
        <v>55</v>
      </c>
      <c r="K661" s="1" t="s">
        <v>21069</v>
      </c>
      <c r="L661" s="1"/>
      <c r="M661" s="20">
        <f t="shared" si="10"/>
        <v>1</v>
      </c>
    </row>
    <row r="662" spans="1:13" ht="20.100000000000001" customHeight="1" x14ac:dyDescent="0.15">
      <c r="A662" s="1" t="s">
        <v>20634</v>
      </c>
      <c r="B662" s="1" t="s">
        <v>21051</v>
      </c>
      <c r="C662" s="1" t="s">
        <v>21070</v>
      </c>
      <c r="D662" s="1" t="s">
        <v>78</v>
      </c>
      <c r="E662" s="1" t="s">
        <v>51</v>
      </c>
      <c r="F662" s="1" t="s">
        <v>51</v>
      </c>
      <c r="G662" s="1" t="s">
        <v>52</v>
      </c>
      <c r="H662" s="1" t="s">
        <v>53</v>
      </c>
      <c r="I662" s="1" t="s">
        <v>54</v>
      </c>
      <c r="J662" s="1" t="s">
        <v>55</v>
      </c>
      <c r="K662" s="1" t="s">
        <v>21071</v>
      </c>
      <c r="L662" s="1"/>
      <c r="M662" s="20">
        <f t="shared" si="10"/>
        <v>1</v>
      </c>
    </row>
    <row r="663" spans="1:13" ht="20.100000000000001" customHeight="1" x14ac:dyDescent="0.15">
      <c r="A663" s="1" t="s">
        <v>20634</v>
      </c>
      <c r="B663" s="1" t="s">
        <v>21072</v>
      </c>
      <c r="C663" s="1" t="s">
        <v>21073</v>
      </c>
      <c r="D663" s="1" t="s">
        <v>50</v>
      </c>
      <c r="E663" s="1" t="s">
        <v>51</v>
      </c>
      <c r="F663" s="1" t="s">
        <v>51</v>
      </c>
      <c r="G663" s="1" t="s">
        <v>52</v>
      </c>
      <c r="H663" s="1" t="s">
        <v>53</v>
      </c>
      <c r="I663" s="1" t="s">
        <v>54</v>
      </c>
      <c r="J663" s="1" t="s">
        <v>55</v>
      </c>
      <c r="K663" s="1" t="s">
        <v>21074</v>
      </c>
      <c r="L663" s="1"/>
      <c r="M663" s="20">
        <f t="shared" si="10"/>
        <v>1</v>
      </c>
    </row>
    <row r="664" spans="1:13" ht="20.100000000000001" customHeight="1" x14ac:dyDescent="0.15">
      <c r="A664" s="1" t="s">
        <v>20634</v>
      </c>
      <c r="B664" s="1" t="s">
        <v>21072</v>
      </c>
      <c r="C664" s="1" t="s">
        <v>21075</v>
      </c>
      <c r="D664" s="1" t="s">
        <v>78</v>
      </c>
      <c r="E664" s="1" t="s">
        <v>51</v>
      </c>
      <c r="F664" s="1" t="s">
        <v>81</v>
      </c>
      <c r="G664" s="1" t="s">
        <v>82</v>
      </c>
      <c r="H664" s="1" t="s">
        <v>2140</v>
      </c>
      <c r="I664" s="1" t="s">
        <v>447</v>
      </c>
      <c r="J664" s="1" t="s">
        <v>17033</v>
      </c>
      <c r="K664" s="1" t="s">
        <v>21076</v>
      </c>
      <c r="L664" s="1"/>
      <c r="M664" s="20">
        <f t="shared" si="10"/>
        <v>0</v>
      </c>
    </row>
    <row r="665" spans="1:13" ht="20.100000000000001" customHeight="1" x14ac:dyDescent="0.15">
      <c r="A665" s="1" t="s">
        <v>20634</v>
      </c>
      <c r="B665" s="1" t="s">
        <v>21072</v>
      </c>
      <c r="C665" s="1" t="s">
        <v>21077</v>
      </c>
      <c r="D665" s="1" t="s">
        <v>78</v>
      </c>
      <c r="E665" s="1" t="s">
        <v>51</v>
      </c>
      <c r="F665" s="1" t="s">
        <v>51</v>
      </c>
      <c r="G665" s="1" t="s">
        <v>52</v>
      </c>
      <c r="H665" s="1" t="s">
        <v>121</v>
      </c>
      <c r="I665" s="1" t="s">
        <v>84</v>
      </c>
      <c r="J665" s="1" t="s">
        <v>122</v>
      </c>
      <c r="K665" s="1" t="s">
        <v>21078</v>
      </c>
      <c r="L665" s="1"/>
      <c r="M665" s="20">
        <f t="shared" si="10"/>
        <v>1</v>
      </c>
    </row>
    <row r="666" spans="1:13" ht="20.100000000000001" customHeight="1" x14ac:dyDescent="0.15">
      <c r="A666" s="1" t="s">
        <v>20634</v>
      </c>
      <c r="B666" s="1" t="s">
        <v>21072</v>
      </c>
      <c r="C666" s="1" t="s">
        <v>21079</v>
      </c>
      <c r="D666" s="1" t="s">
        <v>78</v>
      </c>
      <c r="E666" s="1" t="s">
        <v>51</v>
      </c>
      <c r="F666" s="1" t="s">
        <v>51</v>
      </c>
      <c r="G666" s="1" t="s">
        <v>52</v>
      </c>
      <c r="H666" s="1" t="s">
        <v>53</v>
      </c>
      <c r="I666" s="1" t="s">
        <v>54</v>
      </c>
      <c r="J666" s="1" t="s">
        <v>55</v>
      </c>
      <c r="K666" s="1" t="s">
        <v>21080</v>
      </c>
      <c r="L666" s="1"/>
      <c r="M666" s="20">
        <f t="shared" si="10"/>
        <v>1</v>
      </c>
    </row>
    <row r="667" spans="1:13" ht="20.100000000000001" customHeight="1" x14ac:dyDescent="0.15">
      <c r="A667" s="1" t="s">
        <v>20634</v>
      </c>
      <c r="B667" s="1" t="s">
        <v>21072</v>
      </c>
      <c r="C667" s="1" t="s">
        <v>21081</v>
      </c>
      <c r="D667" s="1" t="s">
        <v>78</v>
      </c>
      <c r="E667" s="1" t="s">
        <v>51</v>
      </c>
      <c r="F667" s="1" t="s">
        <v>51</v>
      </c>
      <c r="G667" s="1" t="s">
        <v>52</v>
      </c>
      <c r="H667" s="1" t="s">
        <v>53</v>
      </c>
      <c r="I667" s="1" t="s">
        <v>54</v>
      </c>
      <c r="J667" s="1" t="s">
        <v>55</v>
      </c>
      <c r="K667" s="1" t="s">
        <v>21082</v>
      </c>
      <c r="L667" s="1"/>
      <c r="M667" s="20">
        <f t="shared" si="10"/>
        <v>1</v>
      </c>
    </row>
    <row r="668" spans="1:13" ht="20.100000000000001" customHeight="1" x14ac:dyDescent="0.15">
      <c r="A668" s="1" t="s">
        <v>20634</v>
      </c>
      <c r="B668" s="1" t="s">
        <v>21072</v>
      </c>
      <c r="C668" s="1" t="s">
        <v>21083</v>
      </c>
      <c r="D668" s="1" t="s">
        <v>78</v>
      </c>
      <c r="E668" s="1" t="s">
        <v>51</v>
      </c>
      <c r="F668" s="1" t="s">
        <v>179</v>
      </c>
      <c r="G668" s="1" t="s">
        <v>82</v>
      </c>
      <c r="H668" s="1" t="s">
        <v>180</v>
      </c>
      <c r="I668" s="1" t="s">
        <v>447</v>
      </c>
      <c r="J668" s="1" t="s">
        <v>730</v>
      </c>
      <c r="K668" s="1" t="s">
        <v>21084</v>
      </c>
      <c r="L668" s="1"/>
      <c r="M668" s="20">
        <f t="shared" si="10"/>
        <v>0</v>
      </c>
    </row>
    <row r="669" spans="1:13" ht="20.100000000000001" customHeight="1" x14ac:dyDescent="0.15">
      <c r="A669" s="1" t="s">
        <v>20634</v>
      </c>
      <c r="B669" s="1" t="s">
        <v>21072</v>
      </c>
      <c r="C669" s="1" t="s">
        <v>21085</v>
      </c>
      <c r="D669" s="1" t="s">
        <v>78</v>
      </c>
      <c r="E669" s="1" t="s">
        <v>51</v>
      </c>
      <c r="F669" s="1" t="s">
        <v>81</v>
      </c>
      <c r="G669" s="1" t="s">
        <v>82</v>
      </c>
      <c r="H669" s="1" t="s">
        <v>180</v>
      </c>
      <c r="I669" s="1" t="s">
        <v>447</v>
      </c>
      <c r="J669" s="1" t="s">
        <v>730</v>
      </c>
      <c r="K669" s="1" t="s">
        <v>21086</v>
      </c>
      <c r="L669" s="1"/>
      <c r="M669" s="20">
        <f t="shared" si="10"/>
        <v>0</v>
      </c>
    </row>
    <row r="670" spans="1:13" ht="20.100000000000001" customHeight="1" x14ac:dyDescent="0.15">
      <c r="A670" s="1" t="s">
        <v>20634</v>
      </c>
      <c r="B670" s="1" t="s">
        <v>21072</v>
      </c>
      <c r="C670" s="1" t="s">
        <v>21087</v>
      </c>
      <c r="D670" s="1" t="s">
        <v>78</v>
      </c>
      <c r="E670" s="1" t="s">
        <v>51</v>
      </c>
      <c r="F670" s="1" t="s">
        <v>51</v>
      </c>
      <c r="G670" s="1" t="s">
        <v>52</v>
      </c>
      <c r="H670" s="1" t="s">
        <v>121</v>
      </c>
      <c r="I670" s="1" t="s">
        <v>84</v>
      </c>
      <c r="J670" s="1" t="s">
        <v>122</v>
      </c>
      <c r="K670" s="1" t="s">
        <v>21088</v>
      </c>
      <c r="L670" s="1"/>
      <c r="M670" s="20">
        <f t="shared" si="10"/>
        <v>1</v>
      </c>
    </row>
    <row r="671" spans="1:13" ht="20.100000000000001" customHeight="1" x14ac:dyDescent="0.15">
      <c r="A671" s="1" t="s">
        <v>20634</v>
      </c>
      <c r="B671" s="1" t="s">
        <v>21072</v>
      </c>
      <c r="C671" s="1" t="s">
        <v>21089</v>
      </c>
      <c r="D671" s="1" t="s">
        <v>78</v>
      </c>
      <c r="E671" s="1" t="s">
        <v>51</v>
      </c>
      <c r="F671" s="1" t="s">
        <v>51</v>
      </c>
      <c r="G671" s="1" t="s">
        <v>52</v>
      </c>
      <c r="H671" s="1" t="s">
        <v>53</v>
      </c>
      <c r="I671" s="1" t="s">
        <v>54</v>
      </c>
      <c r="J671" s="1" t="s">
        <v>55</v>
      </c>
      <c r="K671" s="1" t="s">
        <v>21090</v>
      </c>
      <c r="L671" s="1"/>
      <c r="M671" s="20">
        <f t="shared" si="10"/>
        <v>1</v>
      </c>
    </row>
    <row r="672" spans="1:13" ht="20.100000000000001" customHeight="1" x14ac:dyDescent="0.15">
      <c r="A672" s="1" t="s">
        <v>20634</v>
      </c>
      <c r="B672" s="1" t="s">
        <v>21072</v>
      </c>
      <c r="C672" s="1" t="s">
        <v>21091</v>
      </c>
      <c r="D672" s="1" t="s">
        <v>78</v>
      </c>
      <c r="E672" s="1" t="s">
        <v>51</v>
      </c>
      <c r="F672" s="1" t="s">
        <v>51</v>
      </c>
      <c r="G672" s="1" t="s">
        <v>52</v>
      </c>
      <c r="H672" s="1" t="s">
        <v>53</v>
      </c>
      <c r="I672" s="1" t="s">
        <v>54</v>
      </c>
      <c r="J672" s="1" t="s">
        <v>55</v>
      </c>
      <c r="K672" s="1" t="s">
        <v>21092</v>
      </c>
      <c r="L672" s="1"/>
      <c r="M672" s="20">
        <f t="shared" si="10"/>
        <v>1</v>
      </c>
    </row>
    <row r="673" spans="1:13" ht="20.100000000000001" customHeight="1" x14ac:dyDescent="0.15">
      <c r="A673" s="1" t="s">
        <v>20634</v>
      </c>
      <c r="B673" s="1" t="s">
        <v>21072</v>
      </c>
      <c r="C673" s="1" t="s">
        <v>21093</v>
      </c>
      <c r="D673" s="1" t="s">
        <v>78</v>
      </c>
      <c r="E673" s="1" t="s">
        <v>51</v>
      </c>
      <c r="F673" s="1" t="s">
        <v>51</v>
      </c>
      <c r="G673" s="1" t="s">
        <v>52</v>
      </c>
      <c r="H673" s="1" t="s">
        <v>53</v>
      </c>
      <c r="I673" s="1" t="s">
        <v>54</v>
      </c>
      <c r="J673" s="1" t="s">
        <v>55</v>
      </c>
      <c r="K673" s="1" t="s">
        <v>21094</v>
      </c>
      <c r="L673" s="1"/>
      <c r="M673" s="20">
        <f t="shared" si="10"/>
        <v>1</v>
      </c>
    </row>
    <row r="674" spans="1:13" ht="20.100000000000001" customHeight="1" x14ac:dyDescent="0.15">
      <c r="A674" s="1" t="s">
        <v>20634</v>
      </c>
      <c r="B674" s="1" t="s">
        <v>21095</v>
      </c>
      <c r="C674" s="1" t="s">
        <v>21096</v>
      </c>
      <c r="D674" s="1" t="s">
        <v>50</v>
      </c>
      <c r="E674" s="1" t="s">
        <v>51</v>
      </c>
      <c r="F674" s="1" t="s">
        <v>51</v>
      </c>
      <c r="G674" s="1" t="s">
        <v>52</v>
      </c>
      <c r="H674" s="1" t="s">
        <v>53</v>
      </c>
      <c r="I674" s="1" t="s">
        <v>54</v>
      </c>
      <c r="J674" s="1" t="s">
        <v>55</v>
      </c>
      <c r="K674" s="1" t="s">
        <v>21097</v>
      </c>
      <c r="L674" s="1"/>
      <c r="M674" s="20">
        <f t="shared" si="10"/>
        <v>1</v>
      </c>
    </row>
    <row r="675" spans="1:13" ht="20.100000000000001" customHeight="1" x14ac:dyDescent="0.15">
      <c r="A675" s="1" t="s">
        <v>20634</v>
      </c>
      <c r="B675" s="1" t="s">
        <v>21095</v>
      </c>
      <c r="C675" s="1" t="s">
        <v>21098</v>
      </c>
      <c r="D675" s="1" t="s">
        <v>78</v>
      </c>
      <c r="E675" s="1" t="s">
        <v>51</v>
      </c>
      <c r="F675" s="1" t="s">
        <v>51</v>
      </c>
      <c r="G675" s="1" t="s">
        <v>52</v>
      </c>
      <c r="H675" s="1" t="s">
        <v>53</v>
      </c>
      <c r="I675" s="1" t="s">
        <v>54</v>
      </c>
      <c r="J675" s="1" t="s">
        <v>55</v>
      </c>
      <c r="K675" s="1" t="s">
        <v>21099</v>
      </c>
      <c r="L675" s="1"/>
      <c r="M675" s="20">
        <f t="shared" si="10"/>
        <v>1</v>
      </c>
    </row>
    <row r="676" spans="1:13" ht="20.100000000000001" customHeight="1" x14ac:dyDescent="0.15">
      <c r="A676" s="1" t="s">
        <v>20634</v>
      </c>
      <c r="B676" s="1" t="s">
        <v>21095</v>
      </c>
      <c r="C676" s="1" t="s">
        <v>21100</v>
      </c>
      <c r="D676" s="1" t="s">
        <v>78</v>
      </c>
      <c r="E676" s="1" t="s">
        <v>51</v>
      </c>
      <c r="F676" s="1" t="s">
        <v>51</v>
      </c>
      <c r="G676" s="1" t="s">
        <v>52</v>
      </c>
      <c r="H676" s="1" t="s">
        <v>53</v>
      </c>
      <c r="I676" s="1" t="s">
        <v>54</v>
      </c>
      <c r="J676" s="1" t="s">
        <v>55</v>
      </c>
      <c r="K676" s="1" t="s">
        <v>21101</v>
      </c>
      <c r="L676" s="1"/>
      <c r="M676" s="20">
        <f t="shared" si="10"/>
        <v>1</v>
      </c>
    </row>
    <row r="677" spans="1:13" ht="20.100000000000001" customHeight="1" x14ac:dyDescent="0.15">
      <c r="A677" s="1" t="s">
        <v>21102</v>
      </c>
      <c r="B677" s="1" t="s">
        <v>21103</v>
      </c>
      <c r="C677" s="1" t="s">
        <v>21104</v>
      </c>
      <c r="D677" s="1" t="s">
        <v>50</v>
      </c>
      <c r="E677" s="1" t="s">
        <v>51</v>
      </c>
      <c r="F677" s="1" t="s">
        <v>51</v>
      </c>
      <c r="G677" s="1" t="s">
        <v>82</v>
      </c>
      <c r="H677" s="1" t="s">
        <v>207</v>
      </c>
      <c r="I677" s="1" t="s">
        <v>84</v>
      </c>
      <c r="J677" s="1" t="s">
        <v>122</v>
      </c>
      <c r="K677" s="1" t="s">
        <v>21105</v>
      </c>
      <c r="L677" s="1"/>
      <c r="M677" s="20">
        <f t="shared" si="10"/>
        <v>1</v>
      </c>
    </row>
    <row r="678" spans="1:13" ht="20.100000000000001" customHeight="1" x14ac:dyDescent="0.15">
      <c r="A678" s="1" t="s">
        <v>21102</v>
      </c>
      <c r="B678" s="1" t="s">
        <v>21103</v>
      </c>
      <c r="C678" s="1" t="s">
        <v>21106</v>
      </c>
      <c r="D678" s="1" t="s">
        <v>78</v>
      </c>
      <c r="E678" s="1" t="s">
        <v>51</v>
      </c>
      <c r="F678" s="1" t="s">
        <v>81</v>
      </c>
      <c r="G678" s="1" t="s">
        <v>82</v>
      </c>
      <c r="H678" s="1" t="s">
        <v>4727</v>
      </c>
      <c r="I678" s="1" t="s">
        <v>447</v>
      </c>
      <c r="J678" s="1" t="s">
        <v>448</v>
      </c>
      <c r="K678" s="1" t="s">
        <v>21107</v>
      </c>
      <c r="L678" s="1"/>
      <c r="M678" s="20">
        <f t="shared" si="10"/>
        <v>0</v>
      </c>
    </row>
    <row r="679" spans="1:13" ht="20.100000000000001" customHeight="1" x14ac:dyDescent="0.15">
      <c r="A679" s="1" t="s">
        <v>21102</v>
      </c>
      <c r="B679" s="1" t="s">
        <v>21103</v>
      </c>
      <c r="C679" s="1" t="s">
        <v>21108</v>
      </c>
      <c r="D679" s="1" t="s">
        <v>78</v>
      </c>
      <c r="E679" s="1" t="s">
        <v>51</v>
      </c>
      <c r="F679" s="1" t="s">
        <v>51</v>
      </c>
      <c r="G679" s="1" t="s">
        <v>52</v>
      </c>
      <c r="H679" s="1" t="s">
        <v>121</v>
      </c>
      <c r="I679" s="1" t="s">
        <v>84</v>
      </c>
      <c r="J679" s="1" t="s">
        <v>122</v>
      </c>
      <c r="K679" s="1" t="s">
        <v>21109</v>
      </c>
      <c r="L679" s="1"/>
      <c r="M679" s="20">
        <f t="shared" si="10"/>
        <v>1</v>
      </c>
    </row>
    <row r="680" spans="1:13" ht="20.100000000000001" customHeight="1" x14ac:dyDescent="0.15">
      <c r="A680" s="1" t="s">
        <v>21102</v>
      </c>
      <c r="B680" s="1" t="s">
        <v>21103</v>
      </c>
      <c r="C680" s="1" t="s">
        <v>21110</v>
      </c>
      <c r="D680" s="1" t="s">
        <v>78</v>
      </c>
      <c r="E680" s="1" t="s">
        <v>51</v>
      </c>
      <c r="F680" s="1" t="s">
        <v>81</v>
      </c>
      <c r="G680" s="1" t="s">
        <v>82</v>
      </c>
      <c r="H680" s="1" t="s">
        <v>4727</v>
      </c>
      <c r="I680" s="1" t="s">
        <v>447</v>
      </c>
      <c r="J680" s="1" t="s">
        <v>448</v>
      </c>
      <c r="K680" s="1" t="s">
        <v>21111</v>
      </c>
      <c r="L680" s="1"/>
      <c r="M680" s="20">
        <f t="shared" si="10"/>
        <v>0</v>
      </c>
    </row>
    <row r="681" spans="1:13" ht="20.100000000000001" customHeight="1" x14ac:dyDescent="0.15">
      <c r="A681" s="1" t="s">
        <v>21102</v>
      </c>
      <c r="B681" s="1" t="s">
        <v>21103</v>
      </c>
      <c r="C681" s="1" t="s">
        <v>21112</v>
      </c>
      <c r="D681" s="1" t="s">
        <v>78</v>
      </c>
      <c r="E681" s="1" t="s">
        <v>51</v>
      </c>
      <c r="F681" s="1" t="s">
        <v>81</v>
      </c>
      <c r="G681" s="1" t="s">
        <v>82</v>
      </c>
      <c r="H681" s="1" t="s">
        <v>2234</v>
      </c>
      <c r="I681" s="1" t="s">
        <v>84</v>
      </c>
      <c r="J681" s="1" t="s">
        <v>632</v>
      </c>
      <c r="K681" s="1" t="s">
        <v>21113</v>
      </c>
      <c r="L681" s="1"/>
      <c r="M681" s="20">
        <f t="shared" si="10"/>
        <v>0</v>
      </c>
    </row>
    <row r="682" spans="1:13" ht="20.100000000000001" customHeight="1" x14ac:dyDescent="0.15">
      <c r="A682" s="1" t="s">
        <v>21102</v>
      </c>
      <c r="B682" s="1" t="s">
        <v>21114</v>
      </c>
      <c r="C682" s="1" t="s">
        <v>21115</v>
      </c>
      <c r="D682" s="1" t="s">
        <v>50</v>
      </c>
      <c r="E682" s="1" t="s">
        <v>51</v>
      </c>
      <c r="F682" s="1" t="s">
        <v>81</v>
      </c>
      <c r="G682" s="1" t="s">
        <v>82</v>
      </c>
      <c r="H682" s="1" t="s">
        <v>4727</v>
      </c>
      <c r="I682" s="1" t="s">
        <v>447</v>
      </c>
      <c r="J682" s="1" t="s">
        <v>448</v>
      </c>
      <c r="K682" s="1" t="s">
        <v>21116</v>
      </c>
      <c r="L682" s="1"/>
      <c r="M682" s="20">
        <f t="shared" si="10"/>
        <v>0</v>
      </c>
    </row>
    <row r="683" spans="1:13" ht="20.100000000000001" customHeight="1" x14ac:dyDescent="0.15">
      <c r="A683" s="1" t="s">
        <v>21102</v>
      </c>
      <c r="B683" s="1" t="s">
        <v>21114</v>
      </c>
      <c r="C683" s="1" t="s">
        <v>21117</v>
      </c>
      <c r="D683" s="1" t="s">
        <v>78</v>
      </c>
      <c r="E683" s="1" t="s">
        <v>51</v>
      </c>
      <c r="F683" s="1" t="s">
        <v>51</v>
      </c>
      <c r="G683" s="1" t="s">
        <v>82</v>
      </c>
      <c r="H683" s="1" t="s">
        <v>207</v>
      </c>
      <c r="I683" s="1" t="s">
        <v>84</v>
      </c>
      <c r="J683" s="1" t="s">
        <v>122</v>
      </c>
      <c r="K683" s="1" t="s">
        <v>21118</v>
      </c>
      <c r="L683" s="1"/>
      <c r="M683" s="20">
        <f t="shared" si="10"/>
        <v>1</v>
      </c>
    </row>
    <row r="684" spans="1:13" ht="20.100000000000001" customHeight="1" x14ac:dyDescent="0.15">
      <c r="A684" s="1" t="s">
        <v>21102</v>
      </c>
      <c r="B684" s="1" t="s">
        <v>21119</v>
      </c>
      <c r="C684" s="1" t="s">
        <v>21120</v>
      </c>
      <c r="D684" s="1" t="s">
        <v>50</v>
      </c>
      <c r="E684" s="1" t="s">
        <v>51</v>
      </c>
      <c r="F684" s="1" t="s">
        <v>51</v>
      </c>
      <c r="G684" s="1" t="s">
        <v>82</v>
      </c>
      <c r="H684" s="1" t="s">
        <v>207</v>
      </c>
      <c r="I684" s="1" t="s">
        <v>84</v>
      </c>
      <c r="J684" s="1" t="s">
        <v>122</v>
      </c>
      <c r="K684" s="1" t="s">
        <v>21121</v>
      </c>
      <c r="L684" s="1"/>
      <c r="M684" s="20">
        <f t="shared" si="10"/>
        <v>1</v>
      </c>
    </row>
    <row r="685" spans="1:13" ht="20.100000000000001" customHeight="1" x14ac:dyDescent="0.15">
      <c r="A685" s="1" t="s">
        <v>21102</v>
      </c>
      <c r="B685" s="1" t="s">
        <v>21119</v>
      </c>
      <c r="C685" s="1" t="s">
        <v>21122</v>
      </c>
      <c r="D685" s="1" t="s">
        <v>50</v>
      </c>
      <c r="E685" s="1" t="s">
        <v>51</v>
      </c>
      <c r="F685" s="1" t="s">
        <v>51</v>
      </c>
      <c r="G685" s="1" t="s">
        <v>82</v>
      </c>
      <c r="H685" s="1" t="s">
        <v>207</v>
      </c>
      <c r="I685" s="1" t="s">
        <v>84</v>
      </c>
      <c r="J685" s="1" t="s">
        <v>122</v>
      </c>
      <c r="K685" s="1" t="s">
        <v>21123</v>
      </c>
      <c r="L685" s="1"/>
      <c r="M685" s="20">
        <f t="shared" si="10"/>
        <v>1</v>
      </c>
    </row>
    <row r="686" spans="1:13" ht="20.100000000000001" customHeight="1" x14ac:dyDescent="0.15">
      <c r="A686" s="1" t="s">
        <v>21102</v>
      </c>
      <c r="B686" s="1" t="s">
        <v>21119</v>
      </c>
      <c r="C686" s="1" t="s">
        <v>21124</v>
      </c>
      <c r="D686" s="1" t="s">
        <v>50</v>
      </c>
      <c r="E686" s="1" t="s">
        <v>51</v>
      </c>
      <c r="F686" s="1" t="s">
        <v>81</v>
      </c>
      <c r="G686" s="1" t="s">
        <v>82</v>
      </c>
      <c r="H686" s="1" t="s">
        <v>1151</v>
      </c>
      <c r="I686" s="1" t="s">
        <v>84</v>
      </c>
      <c r="J686" s="1" t="s">
        <v>7809</v>
      </c>
      <c r="K686" s="1" t="s">
        <v>21125</v>
      </c>
      <c r="L686" s="1"/>
      <c r="M686" s="20">
        <f t="shared" si="10"/>
        <v>0</v>
      </c>
    </row>
    <row r="687" spans="1:13" ht="20.100000000000001" customHeight="1" x14ac:dyDescent="0.15">
      <c r="A687" s="1" t="s">
        <v>21102</v>
      </c>
      <c r="B687" s="1" t="s">
        <v>21119</v>
      </c>
      <c r="C687" s="1" t="s">
        <v>21126</v>
      </c>
      <c r="D687" s="1" t="s">
        <v>78</v>
      </c>
      <c r="E687" s="1" t="s">
        <v>51</v>
      </c>
      <c r="F687" s="1" t="s">
        <v>81</v>
      </c>
      <c r="G687" s="1" t="s">
        <v>82</v>
      </c>
      <c r="H687" s="1" t="s">
        <v>1151</v>
      </c>
      <c r="I687" s="1" t="s">
        <v>84</v>
      </c>
      <c r="J687" s="1" t="s">
        <v>7809</v>
      </c>
      <c r="K687" s="1" t="s">
        <v>21127</v>
      </c>
      <c r="L687" s="1"/>
      <c r="M687" s="20">
        <f t="shared" si="10"/>
        <v>0</v>
      </c>
    </row>
    <row r="688" spans="1:13" ht="20.100000000000001" customHeight="1" x14ac:dyDescent="0.15">
      <c r="A688" s="1" t="s">
        <v>21102</v>
      </c>
      <c r="B688" s="1" t="s">
        <v>21119</v>
      </c>
      <c r="C688" s="1" t="s">
        <v>21128</v>
      </c>
      <c r="D688" s="1" t="s">
        <v>78</v>
      </c>
      <c r="E688" s="1" t="s">
        <v>51</v>
      </c>
      <c r="F688" s="1" t="s">
        <v>81</v>
      </c>
      <c r="G688" s="1" t="s">
        <v>82</v>
      </c>
      <c r="H688" s="1" t="s">
        <v>1151</v>
      </c>
      <c r="I688" s="1" t="s">
        <v>84</v>
      </c>
      <c r="J688" s="1" t="s">
        <v>7809</v>
      </c>
      <c r="K688" s="1" t="s">
        <v>21129</v>
      </c>
      <c r="L688" s="1"/>
      <c r="M688" s="20">
        <f t="shared" si="10"/>
        <v>0</v>
      </c>
    </row>
    <row r="689" spans="1:13" ht="20.100000000000001" customHeight="1" x14ac:dyDescent="0.15">
      <c r="A689" s="1" t="s">
        <v>21102</v>
      </c>
      <c r="B689" s="1" t="s">
        <v>21119</v>
      </c>
      <c r="C689" s="1" t="s">
        <v>21130</v>
      </c>
      <c r="D689" s="1" t="s">
        <v>78</v>
      </c>
      <c r="E689" s="1" t="s">
        <v>51</v>
      </c>
      <c r="F689" s="1" t="s">
        <v>81</v>
      </c>
      <c r="G689" s="1" t="s">
        <v>82</v>
      </c>
      <c r="H689" s="1" t="s">
        <v>4727</v>
      </c>
      <c r="I689" s="1" t="s">
        <v>447</v>
      </c>
      <c r="J689" s="1" t="s">
        <v>448</v>
      </c>
      <c r="K689" s="1" t="s">
        <v>21131</v>
      </c>
      <c r="L689" s="1"/>
      <c r="M689" s="20">
        <f t="shared" si="10"/>
        <v>0</v>
      </c>
    </row>
    <row r="690" spans="1:13" ht="20.100000000000001" customHeight="1" x14ac:dyDescent="0.15">
      <c r="A690" s="1" t="s">
        <v>21102</v>
      </c>
      <c r="B690" s="1" t="s">
        <v>21119</v>
      </c>
      <c r="C690" s="1" t="s">
        <v>21132</v>
      </c>
      <c r="D690" s="1" t="s">
        <v>78</v>
      </c>
      <c r="E690" s="1" t="s">
        <v>51</v>
      </c>
      <c r="F690" s="1" t="s">
        <v>81</v>
      </c>
      <c r="G690" s="1" t="s">
        <v>82</v>
      </c>
      <c r="H690" s="1" t="s">
        <v>4727</v>
      </c>
      <c r="I690" s="1" t="s">
        <v>447</v>
      </c>
      <c r="J690" s="1" t="s">
        <v>448</v>
      </c>
      <c r="K690" s="1" t="s">
        <v>21133</v>
      </c>
      <c r="L690" s="1"/>
      <c r="M690" s="20">
        <f t="shared" si="10"/>
        <v>0</v>
      </c>
    </row>
    <row r="691" spans="1:13" ht="20.100000000000001" customHeight="1" x14ac:dyDescent="0.15">
      <c r="A691" s="1" t="s">
        <v>21102</v>
      </c>
      <c r="B691" s="1" t="s">
        <v>21119</v>
      </c>
      <c r="C691" s="1" t="s">
        <v>21134</v>
      </c>
      <c r="D691" s="1" t="s">
        <v>78</v>
      </c>
      <c r="E691" s="1" t="s">
        <v>51</v>
      </c>
      <c r="F691" s="1" t="s">
        <v>81</v>
      </c>
      <c r="G691" s="1" t="s">
        <v>82</v>
      </c>
      <c r="H691" s="1" t="s">
        <v>2234</v>
      </c>
      <c r="I691" s="1" t="s">
        <v>84</v>
      </c>
      <c r="J691" s="1" t="s">
        <v>632</v>
      </c>
      <c r="K691" s="1" t="s">
        <v>21135</v>
      </c>
      <c r="L691" s="1"/>
      <c r="M691" s="20">
        <f t="shared" si="10"/>
        <v>0</v>
      </c>
    </row>
    <row r="692" spans="1:13" ht="20.100000000000001" customHeight="1" x14ac:dyDescent="0.15">
      <c r="A692" s="1" t="s">
        <v>21102</v>
      </c>
      <c r="B692" s="1" t="s">
        <v>21136</v>
      </c>
      <c r="C692" s="1" t="s">
        <v>21137</v>
      </c>
      <c r="D692" s="1" t="s">
        <v>50</v>
      </c>
      <c r="E692" s="1" t="s">
        <v>51</v>
      </c>
      <c r="F692" s="1" t="s">
        <v>51</v>
      </c>
      <c r="G692" s="1" t="s">
        <v>82</v>
      </c>
      <c r="H692" s="1" t="s">
        <v>207</v>
      </c>
      <c r="I692" s="1" t="s">
        <v>84</v>
      </c>
      <c r="J692" s="1" t="s">
        <v>122</v>
      </c>
      <c r="K692" s="1" t="s">
        <v>21138</v>
      </c>
      <c r="L692" s="1"/>
      <c r="M692" s="20">
        <f t="shared" si="10"/>
        <v>1</v>
      </c>
    </row>
    <row r="693" spans="1:13" ht="20.100000000000001" customHeight="1" x14ac:dyDescent="0.15">
      <c r="A693" s="1" t="s">
        <v>21102</v>
      </c>
      <c r="B693" s="1" t="s">
        <v>21136</v>
      </c>
      <c r="C693" s="1" t="s">
        <v>21139</v>
      </c>
      <c r="D693" s="1" t="s">
        <v>50</v>
      </c>
      <c r="E693" s="1" t="s">
        <v>51</v>
      </c>
      <c r="F693" s="1" t="s">
        <v>51</v>
      </c>
      <c r="G693" s="1" t="s">
        <v>82</v>
      </c>
      <c r="H693" s="1" t="s">
        <v>207</v>
      </c>
      <c r="I693" s="1" t="s">
        <v>84</v>
      </c>
      <c r="J693" s="1" t="s">
        <v>122</v>
      </c>
      <c r="K693" s="1" t="s">
        <v>21140</v>
      </c>
      <c r="L693" s="1"/>
      <c r="M693" s="20">
        <f t="shared" si="10"/>
        <v>1</v>
      </c>
    </row>
    <row r="694" spans="1:13" ht="20.100000000000001" customHeight="1" x14ac:dyDescent="0.15">
      <c r="A694" s="1" t="s">
        <v>21102</v>
      </c>
      <c r="B694" s="1" t="s">
        <v>21136</v>
      </c>
      <c r="C694" s="1" t="s">
        <v>21141</v>
      </c>
      <c r="D694" s="1" t="s">
        <v>78</v>
      </c>
      <c r="E694" s="1" t="s">
        <v>51</v>
      </c>
      <c r="F694" s="1" t="s">
        <v>51</v>
      </c>
      <c r="G694" s="1" t="s">
        <v>82</v>
      </c>
      <c r="H694" s="1" t="s">
        <v>207</v>
      </c>
      <c r="I694" s="1" t="s">
        <v>84</v>
      </c>
      <c r="J694" s="1" t="s">
        <v>122</v>
      </c>
      <c r="K694" s="1" t="s">
        <v>21142</v>
      </c>
      <c r="L694" s="1"/>
      <c r="M694" s="20">
        <f t="shared" si="10"/>
        <v>1</v>
      </c>
    </row>
    <row r="695" spans="1:13" ht="20.100000000000001" customHeight="1" x14ac:dyDescent="0.15">
      <c r="A695" s="1" t="s">
        <v>21102</v>
      </c>
      <c r="B695" s="1" t="s">
        <v>21136</v>
      </c>
      <c r="C695" s="1" t="s">
        <v>21143</v>
      </c>
      <c r="D695" s="1" t="s">
        <v>78</v>
      </c>
      <c r="E695" s="1" t="s">
        <v>51</v>
      </c>
      <c r="F695" s="1" t="s">
        <v>81</v>
      </c>
      <c r="G695" s="1" t="s">
        <v>82</v>
      </c>
      <c r="H695" s="1" t="s">
        <v>2140</v>
      </c>
      <c r="I695" s="1" t="s">
        <v>447</v>
      </c>
      <c r="J695" s="1" t="s">
        <v>17033</v>
      </c>
      <c r="K695" s="1" t="s">
        <v>21144</v>
      </c>
      <c r="L695" s="1"/>
      <c r="M695" s="20">
        <f t="shared" si="10"/>
        <v>0</v>
      </c>
    </row>
    <row r="696" spans="1:13" ht="20.100000000000001" customHeight="1" x14ac:dyDescent="0.15">
      <c r="A696" s="1" t="s">
        <v>21102</v>
      </c>
      <c r="B696" s="1" t="s">
        <v>21136</v>
      </c>
      <c r="C696" s="1" t="s">
        <v>21145</v>
      </c>
      <c r="D696" s="1" t="s">
        <v>78</v>
      </c>
      <c r="E696" s="1" t="s">
        <v>51</v>
      </c>
      <c r="F696" s="1" t="s">
        <v>51</v>
      </c>
      <c r="G696" s="1" t="s">
        <v>82</v>
      </c>
      <c r="H696" s="1" t="s">
        <v>207</v>
      </c>
      <c r="I696" s="1" t="s">
        <v>84</v>
      </c>
      <c r="J696" s="1" t="s">
        <v>122</v>
      </c>
      <c r="K696" s="1" t="s">
        <v>21146</v>
      </c>
      <c r="L696" s="1"/>
      <c r="M696" s="20">
        <f t="shared" si="10"/>
        <v>1</v>
      </c>
    </row>
    <row r="697" spans="1:13" ht="20.100000000000001" customHeight="1" x14ac:dyDescent="0.15">
      <c r="A697" s="1" t="s">
        <v>21102</v>
      </c>
      <c r="B697" s="1" t="s">
        <v>17474</v>
      </c>
      <c r="C697" s="1" t="s">
        <v>21147</v>
      </c>
      <c r="D697" s="1" t="s">
        <v>50</v>
      </c>
      <c r="E697" s="1" t="s">
        <v>51</v>
      </c>
      <c r="F697" s="1" t="s">
        <v>81</v>
      </c>
      <c r="G697" s="1" t="s">
        <v>82</v>
      </c>
      <c r="H697" s="1" t="s">
        <v>4727</v>
      </c>
      <c r="I697" s="1" t="s">
        <v>447</v>
      </c>
      <c r="J697" s="1" t="s">
        <v>448</v>
      </c>
      <c r="K697" s="1" t="s">
        <v>21148</v>
      </c>
      <c r="L697" s="1"/>
      <c r="M697" s="20">
        <f t="shared" si="10"/>
        <v>0</v>
      </c>
    </row>
    <row r="698" spans="1:13" ht="20.100000000000001" customHeight="1" x14ac:dyDescent="0.15">
      <c r="A698" s="1" t="s">
        <v>21102</v>
      </c>
      <c r="B698" s="1" t="s">
        <v>17474</v>
      </c>
      <c r="C698" s="1" t="s">
        <v>21149</v>
      </c>
      <c r="D698" s="1" t="s">
        <v>50</v>
      </c>
      <c r="E698" s="1" t="s">
        <v>51</v>
      </c>
      <c r="F698" s="1" t="s">
        <v>51</v>
      </c>
      <c r="G698" s="1" t="s">
        <v>82</v>
      </c>
      <c r="H698" s="1" t="s">
        <v>207</v>
      </c>
      <c r="I698" s="1" t="s">
        <v>84</v>
      </c>
      <c r="J698" s="1" t="s">
        <v>122</v>
      </c>
      <c r="K698" s="1" t="s">
        <v>21150</v>
      </c>
      <c r="L698" s="1"/>
      <c r="M698" s="20">
        <f t="shared" si="10"/>
        <v>1</v>
      </c>
    </row>
    <row r="699" spans="1:13" ht="20.100000000000001" customHeight="1" x14ac:dyDescent="0.15">
      <c r="A699" s="1" t="s">
        <v>21102</v>
      </c>
      <c r="B699" s="1" t="s">
        <v>17474</v>
      </c>
      <c r="C699" s="1" t="s">
        <v>21151</v>
      </c>
      <c r="D699" s="1" t="s">
        <v>50</v>
      </c>
      <c r="E699" s="1" t="s">
        <v>51</v>
      </c>
      <c r="F699" s="1" t="s">
        <v>51</v>
      </c>
      <c r="G699" s="1" t="s">
        <v>82</v>
      </c>
      <c r="H699" s="1" t="s">
        <v>207</v>
      </c>
      <c r="I699" s="1" t="s">
        <v>84</v>
      </c>
      <c r="J699" s="1" t="s">
        <v>122</v>
      </c>
      <c r="K699" s="1" t="s">
        <v>21152</v>
      </c>
      <c r="L699" s="1"/>
      <c r="M699" s="20">
        <f t="shared" si="10"/>
        <v>1</v>
      </c>
    </row>
    <row r="700" spans="1:13" ht="20.100000000000001" customHeight="1" x14ac:dyDescent="0.15">
      <c r="A700" s="1" t="s">
        <v>21102</v>
      </c>
      <c r="B700" s="1" t="s">
        <v>17474</v>
      </c>
      <c r="C700" s="1" t="s">
        <v>21153</v>
      </c>
      <c r="D700" s="1" t="s">
        <v>78</v>
      </c>
      <c r="E700" s="1" t="s">
        <v>51</v>
      </c>
      <c r="F700" s="1" t="s">
        <v>51</v>
      </c>
      <c r="G700" s="1" t="s">
        <v>82</v>
      </c>
      <c r="H700" s="1" t="s">
        <v>207</v>
      </c>
      <c r="I700" s="1" t="s">
        <v>84</v>
      </c>
      <c r="J700" s="1" t="s">
        <v>122</v>
      </c>
      <c r="K700" s="1" t="s">
        <v>21154</v>
      </c>
      <c r="L700" s="1"/>
      <c r="M700" s="20">
        <f t="shared" si="10"/>
        <v>1</v>
      </c>
    </row>
    <row r="701" spans="1:13" ht="20.100000000000001" customHeight="1" x14ac:dyDescent="0.15">
      <c r="A701" s="1" t="s">
        <v>21102</v>
      </c>
      <c r="B701" s="1" t="s">
        <v>17474</v>
      </c>
      <c r="C701" s="1" t="s">
        <v>21155</v>
      </c>
      <c r="D701" s="1" t="s">
        <v>78</v>
      </c>
      <c r="E701" s="1" t="s">
        <v>51</v>
      </c>
      <c r="F701" s="1" t="s">
        <v>81</v>
      </c>
      <c r="G701" s="1" t="s">
        <v>82</v>
      </c>
      <c r="H701" s="1" t="s">
        <v>2140</v>
      </c>
      <c r="I701" s="1" t="s">
        <v>447</v>
      </c>
      <c r="J701" s="1" t="s">
        <v>17033</v>
      </c>
      <c r="K701" s="1" t="s">
        <v>21156</v>
      </c>
      <c r="L701" s="1"/>
      <c r="M701" s="20">
        <f t="shared" si="10"/>
        <v>0</v>
      </c>
    </row>
    <row r="702" spans="1:13" ht="20.100000000000001" customHeight="1" x14ac:dyDescent="0.15">
      <c r="A702" s="1" t="s">
        <v>21102</v>
      </c>
      <c r="B702" s="1" t="s">
        <v>17474</v>
      </c>
      <c r="C702" s="1" t="s">
        <v>21157</v>
      </c>
      <c r="D702" s="1" t="s">
        <v>78</v>
      </c>
      <c r="E702" s="1" t="s">
        <v>51</v>
      </c>
      <c r="F702" s="1" t="s">
        <v>81</v>
      </c>
      <c r="G702" s="1" t="s">
        <v>82</v>
      </c>
      <c r="H702" s="1" t="s">
        <v>2140</v>
      </c>
      <c r="I702" s="1" t="s">
        <v>447</v>
      </c>
      <c r="J702" s="1" t="s">
        <v>17033</v>
      </c>
      <c r="K702" s="1" t="s">
        <v>21158</v>
      </c>
      <c r="L702" s="1"/>
      <c r="M702" s="20">
        <f t="shared" si="10"/>
        <v>0</v>
      </c>
    </row>
    <row r="703" spans="1:13" ht="20.100000000000001" customHeight="1" x14ac:dyDescent="0.15">
      <c r="A703" s="1" t="s">
        <v>21102</v>
      </c>
      <c r="B703" s="1" t="s">
        <v>17474</v>
      </c>
      <c r="C703" s="1" t="s">
        <v>21159</v>
      </c>
      <c r="D703" s="1" t="s">
        <v>78</v>
      </c>
      <c r="E703" s="1" t="s">
        <v>51</v>
      </c>
      <c r="F703" s="1" t="s">
        <v>81</v>
      </c>
      <c r="G703" s="1" t="s">
        <v>82</v>
      </c>
      <c r="H703" s="1" t="s">
        <v>2140</v>
      </c>
      <c r="I703" s="1" t="s">
        <v>447</v>
      </c>
      <c r="J703" s="1" t="s">
        <v>17033</v>
      </c>
      <c r="K703" s="1" t="s">
        <v>21160</v>
      </c>
      <c r="L703" s="1"/>
      <c r="M703" s="20">
        <f t="shared" si="10"/>
        <v>0</v>
      </c>
    </row>
    <row r="704" spans="1:13" ht="20.100000000000001" customHeight="1" x14ac:dyDescent="0.15">
      <c r="A704" s="1" t="s">
        <v>21102</v>
      </c>
      <c r="B704" s="1" t="s">
        <v>17474</v>
      </c>
      <c r="C704" s="1" t="s">
        <v>21161</v>
      </c>
      <c r="D704" s="1" t="s">
        <v>78</v>
      </c>
      <c r="E704" s="1" t="s">
        <v>51</v>
      </c>
      <c r="F704" s="1" t="s">
        <v>81</v>
      </c>
      <c r="G704" s="1" t="s">
        <v>82</v>
      </c>
      <c r="H704" s="1" t="s">
        <v>2140</v>
      </c>
      <c r="I704" s="1" t="s">
        <v>447</v>
      </c>
      <c r="J704" s="1" t="s">
        <v>17033</v>
      </c>
      <c r="K704" s="1" t="s">
        <v>21162</v>
      </c>
      <c r="L704" s="1"/>
      <c r="M704" s="20">
        <f t="shared" si="10"/>
        <v>0</v>
      </c>
    </row>
    <row r="705" spans="1:13" ht="20.100000000000001" customHeight="1" x14ac:dyDescent="0.15">
      <c r="A705" s="1" t="s">
        <v>21102</v>
      </c>
      <c r="B705" s="1" t="s">
        <v>21163</v>
      </c>
      <c r="C705" s="1" t="s">
        <v>21164</v>
      </c>
      <c r="D705" s="1" t="s">
        <v>50</v>
      </c>
      <c r="E705" s="1" t="s">
        <v>51</v>
      </c>
      <c r="F705" s="1" t="s">
        <v>81</v>
      </c>
      <c r="G705" s="1" t="s">
        <v>82</v>
      </c>
      <c r="H705" s="1" t="s">
        <v>212</v>
      </c>
      <c r="I705" s="1" t="s">
        <v>7857</v>
      </c>
      <c r="J705" s="1" t="s">
        <v>122</v>
      </c>
      <c r="K705" s="1" t="s">
        <v>21165</v>
      </c>
      <c r="L705" s="1"/>
      <c r="M705" s="20">
        <f t="shared" si="10"/>
        <v>0</v>
      </c>
    </row>
    <row r="706" spans="1:13" ht="20.100000000000001" customHeight="1" x14ac:dyDescent="0.15">
      <c r="A706" s="1" t="s">
        <v>21102</v>
      </c>
      <c r="B706" s="1" t="s">
        <v>21163</v>
      </c>
      <c r="C706" s="1" t="s">
        <v>21166</v>
      </c>
      <c r="D706" s="1" t="s">
        <v>50</v>
      </c>
      <c r="E706" s="1" t="s">
        <v>51</v>
      </c>
      <c r="F706" s="1" t="s">
        <v>81</v>
      </c>
      <c r="G706" s="1" t="s">
        <v>82</v>
      </c>
      <c r="H706" s="1" t="s">
        <v>1151</v>
      </c>
      <c r="I706" s="1" t="s">
        <v>84</v>
      </c>
      <c r="J706" s="1" t="s">
        <v>7809</v>
      </c>
      <c r="K706" s="1" t="s">
        <v>21167</v>
      </c>
      <c r="L706" s="1"/>
      <c r="M706" s="20">
        <f t="shared" si="10"/>
        <v>0</v>
      </c>
    </row>
    <row r="707" spans="1:13" ht="20.100000000000001" customHeight="1" x14ac:dyDescent="0.15">
      <c r="A707" s="1" t="s">
        <v>21102</v>
      </c>
      <c r="B707" s="1" t="s">
        <v>21163</v>
      </c>
      <c r="C707" s="1" t="s">
        <v>21168</v>
      </c>
      <c r="D707" s="1" t="s">
        <v>50</v>
      </c>
      <c r="E707" s="1" t="s">
        <v>51</v>
      </c>
      <c r="F707" s="1" t="s">
        <v>81</v>
      </c>
      <c r="G707" s="1" t="s">
        <v>82</v>
      </c>
      <c r="H707" s="1" t="s">
        <v>1151</v>
      </c>
      <c r="I707" s="1" t="s">
        <v>84</v>
      </c>
      <c r="J707" s="1" t="s">
        <v>7809</v>
      </c>
      <c r="K707" s="1" t="s">
        <v>21169</v>
      </c>
      <c r="L707" s="1"/>
      <c r="M707" s="20">
        <f t="shared" si="10"/>
        <v>0</v>
      </c>
    </row>
    <row r="708" spans="1:13" ht="20.100000000000001" customHeight="1" x14ac:dyDescent="0.15">
      <c r="A708" s="1" t="s">
        <v>21102</v>
      </c>
      <c r="B708" s="1" t="s">
        <v>21163</v>
      </c>
      <c r="C708" s="1" t="s">
        <v>21170</v>
      </c>
      <c r="D708" s="1" t="s">
        <v>50</v>
      </c>
      <c r="E708" s="1" t="s">
        <v>51</v>
      </c>
      <c r="F708" s="1" t="s">
        <v>81</v>
      </c>
      <c r="G708" s="1" t="s">
        <v>82</v>
      </c>
      <c r="H708" s="1" t="s">
        <v>1151</v>
      </c>
      <c r="I708" s="1" t="s">
        <v>84</v>
      </c>
      <c r="J708" s="1" t="s">
        <v>7809</v>
      </c>
      <c r="K708" s="1" t="s">
        <v>21171</v>
      </c>
      <c r="L708" s="1"/>
      <c r="M708" s="20">
        <f t="shared" si="10"/>
        <v>0</v>
      </c>
    </row>
    <row r="709" spans="1:13" ht="20.100000000000001" customHeight="1" x14ac:dyDescent="0.15">
      <c r="A709" s="1" t="s">
        <v>21102</v>
      </c>
      <c r="B709" s="1" t="s">
        <v>21163</v>
      </c>
      <c r="C709" s="1" t="s">
        <v>21172</v>
      </c>
      <c r="D709" s="1" t="s">
        <v>50</v>
      </c>
      <c r="E709" s="1" t="s">
        <v>51</v>
      </c>
      <c r="F709" s="1" t="s">
        <v>81</v>
      </c>
      <c r="G709" s="1" t="s">
        <v>82</v>
      </c>
      <c r="H709" s="1" t="s">
        <v>4727</v>
      </c>
      <c r="I709" s="1" t="s">
        <v>447</v>
      </c>
      <c r="J709" s="1" t="s">
        <v>448</v>
      </c>
      <c r="K709" s="1" t="s">
        <v>21173</v>
      </c>
      <c r="L709" s="1"/>
      <c r="M709" s="20">
        <f t="shared" si="10"/>
        <v>0</v>
      </c>
    </row>
    <row r="710" spans="1:13" ht="20.100000000000001" customHeight="1" x14ac:dyDescent="0.15">
      <c r="A710" s="1" t="s">
        <v>21102</v>
      </c>
      <c r="B710" s="1" t="s">
        <v>21163</v>
      </c>
      <c r="C710" s="1" t="s">
        <v>21174</v>
      </c>
      <c r="D710" s="1" t="s">
        <v>78</v>
      </c>
      <c r="E710" s="1" t="s">
        <v>51</v>
      </c>
      <c r="F710" s="1" t="s">
        <v>51</v>
      </c>
      <c r="G710" s="1" t="s">
        <v>52</v>
      </c>
      <c r="H710" s="1" t="s">
        <v>121</v>
      </c>
      <c r="I710" s="1" t="s">
        <v>84</v>
      </c>
      <c r="J710" s="1" t="s">
        <v>122</v>
      </c>
      <c r="K710" s="1" t="s">
        <v>21175</v>
      </c>
      <c r="L710" s="1"/>
      <c r="M710" s="20">
        <f t="shared" si="10"/>
        <v>1</v>
      </c>
    </row>
    <row r="711" spans="1:13" ht="20.100000000000001" customHeight="1" x14ac:dyDescent="0.15">
      <c r="A711" s="1" t="s">
        <v>21102</v>
      </c>
      <c r="B711" s="1" t="s">
        <v>21163</v>
      </c>
      <c r="C711" s="1" t="s">
        <v>21176</v>
      </c>
      <c r="D711" s="1" t="s">
        <v>78</v>
      </c>
      <c r="E711" s="1" t="s">
        <v>51</v>
      </c>
      <c r="F711" s="1" t="s">
        <v>81</v>
      </c>
      <c r="G711" s="1" t="s">
        <v>82</v>
      </c>
      <c r="H711" s="1" t="s">
        <v>212</v>
      </c>
      <c r="I711" s="1" t="s">
        <v>7857</v>
      </c>
      <c r="J711" s="1" t="s">
        <v>122</v>
      </c>
      <c r="K711" s="1" t="s">
        <v>21177</v>
      </c>
      <c r="L711" s="1"/>
      <c r="M711" s="20">
        <f t="shared" si="10"/>
        <v>0</v>
      </c>
    </row>
    <row r="712" spans="1:13" ht="20.100000000000001" customHeight="1" x14ac:dyDescent="0.15">
      <c r="A712" s="1" t="s">
        <v>21102</v>
      </c>
      <c r="B712" s="1" t="s">
        <v>21163</v>
      </c>
      <c r="C712" s="1" t="s">
        <v>21178</v>
      </c>
      <c r="D712" s="1" t="s">
        <v>78</v>
      </c>
      <c r="E712" s="1" t="s">
        <v>51</v>
      </c>
      <c r="F712" s="1" t="s">
        <v>81</v>
      </c>
      <c r="G712" s="1" t="s">
        <v>82</v>
      </c>
      <c r="H712" s="1" t="s">
        <v>212</v>
      </c>
      <c r="I712" s="1" t="s">
        <v>7857</v>
      </c>
      <c r="J712" s="1" t="s">
        <v>122</v>
      </c>
      <c r="K712" s="1" t="s">
        <v>21179</v>
      </c>
      <c r="L712" s="1"/>
      <c r="M712" s="20">
        <f t="shared" ref="M712:M775" si="11">IF(F712="○",1,0)</f>
        <v>0</v>
      </c>
    </row>
    <row r="713" spans="1:13" ht="20.100000000000001" customHeight="1" x14ac:dyDescent="0.15">
      <c r="A713" s="1" t="s">
        <v>21102</v>
      </c>
      <c r="B713" s="1" t="s">
        <v>21163</v>
      </c>
      <c r="C713" s="1" t="s">
        <v>21180</v>
      </c>
      <c r="D713" s="1" t="s">
        <v>78</v>
      </c>
      <c r="E713" s="1" t="s">
        <v>51</v>
      </c>
      <c r="F713" s="1" t="s">
        <v>51</v>
      </c>
      <c r="G713" s="1" t="s">
        <v>52</v>
      </c>
      <c r="H713" s="1" t="s">
        <v>121</v>
      </c>
      <c r="I713" s="1" t="s">
        <v>84</v>
      </c>
      <c r="J713" s="1" t="s">
        <v>122</v>
      </c>
      <c r="K713" s="1" t="s">
        <v>21181</v>
      </c>
      <c r="L713" s="1"/>
      <c r="M713" s="20">
        <f t="shared" si="11"/>
        <v>1</v>
      </c>
    </row>
    <row r="714" spans="1:13" ht="20.100000000000001" customHeight="1" x14ac:dyDescent="0.15">
      <c r="A714" s="1" t="s">
        <v>21102</v>
      </c>
      <c r="B714" s="1" t="s">
        <v>21163</v>
      </c>
      <c r="C714" s="1" t="s">
        <v>21182</v>
      </c>
      <c r="D714" s="1" t="s">
        <v>78</v>
      </c>
      <c r="E714" s="1" t="s">
        <v>51</v>
      </c>
      <c r="F714" s="1" t="s">
        <v>51</v>
      </c>
      <c r="G714" s="1" t="s">
        <v>82</v>
      </c>
      <c r="H714" s="1" t="s">
        <v>207</v>
      </c>
      <c r="I714" s="1" t="s">
        <v>84</v>
      </c>
      <c r="J714" s="1" t="s">
        <v>122</v>
      </c>
      <c r="K714" s="1" t="s">
        <v>21183</v>
      </c>
      <c r="L714" s="1"/>
      <c r="M714" s="20">
        <f t="shared" si="11"/>
        <v>1</v>
      </c>
    </row>
    <row r="715" spans="1:13" ht="20.100000000000001" customHeight="1" x14ac:dyDescent="0.15">
      <c r="A715" s="1" t="s">
        <v>21102</v>
      </c>
      <c r="B715" s="1" t="s">
        <v>21163</v>
      </c>
      <c r="C715" s="1" t="s">
        <v>21184</v>
      </c>
      <c r="D715" s="1" t="s">
        <v>78</v>
      </c>
      <c r="E715" s="1" t="s">
        <v>51</v>
      </c>
      <c r="F715" s="1" t="s">
        <v>81</v>
      </c>
      <c r="G715" s="1" t="s">
        <v>82</v>
      </c>
      <c r="H715" s="1" t="s">
        <v>1151</v>
      </c>
      <c r="I715" s="1" t="s">
        <v>84</v>
      </c>
      <c r="J715" s="1" t="s">
        <v>7809</v>
      </c>
      <c r="K715" s="1" t="s">
        <v>21185</v>
      </c>
      <c r="L715" s="1"/>
      <c r="M715" s="20">
        <f t="shared" si="11"/>
        <v>0</v>
      </c>
    </row>
    <row r="716" spans="1:13" ht="20.100000000000001" customHeight="1" x14ac:dyDescent="0.15">
      <c r="A716" s="1" t="s">
        <v>21102</v>
      </c>
      <c r="B716" s="1" t="s">
        <v>21163</v>
      </c>
      <c r="C716" s="1" t="s">
        <v>21186</v>
      </c>
      <c r="D716" s="1" t="s">
        <v>78</v>
      </c>
      <c r="E716" s="1" t="s">
        <v>51</v>
      </c>
      <c r="F716" s="1" t="s">
        <v>51</v>
      </c>
      <c r="G716" s="1" t="s">
        <v>52</v>
      </c>
      <c r="H716" s="1" t="s">
        <v>121</v>
      </c>
      <c r="I716" s="1" t="s">
        <v>84</v>
      </c>
      <c r="J716" s="1" t="s">
        <v>122</v>
      </c>
      <c r="K716" s="1" t="s">
        <v>21187</v>
      </c>
      <c r="L716" s="1"/>
      <c r="M716" s="20">
        <f t="shared" si="11"/>
        <v>1</v>
      </c>
    </row>
    <row r="717" spans="1:13" ht="20.100000000000001" customHeight="1" x14ac:dyDescent="0.15">
      <c r="A717" s="1" t="s">
        <v>21102</v>
      </c>
      <c r="B717" s="1" t="s">
        <v>21163</v>
      </c>
      <c r="C717" s="1" t="s">
        <v>21188</v>
      </c>
      <c r="D717" s="1" t="s">
        <v>849</v>
      </c>
      <c r="E717" s="1" t="s">
        <v>51</v>
      </c>
      <c r="F717" s="1" t="s">
        <v>26832</v>
      </c>
      <c r="G717" s="1" t="s">
        <v>82</v>
      </c>
      <c r="H717" s="1" t="s">
        <v>129</v>
      </c>
      <c r="I717" s="1" t="s">
        <v>84</v>
      </c>
      <c r="J717" s="1" t="s">
        <v>130</v>
      </c>
      <c r="K717" s="1" t="s">
        <v>21189</v>
      </c>
      <c r="L717" s="1"/>
      <c r="M717" s="20">
        <f t="shared" si="11"/>
        <v>0</v>
      </c>
    </row>
    <row r="718" spans="1:13" ht="20.100000000000001" customHeight="1" x14ac:dyDescent="0.15">
      <c r="A718" s="1" t="s">
        <v>21102</v>
      </c>
      <c r="B718" s="1" t="s">
        <v>21190</v>
      </c>
      <c r="C718" s="1" t="s">
        <v>21191</v>
      </c>
      <c r="D718" s="1" t="s">
        <v>50</v>
      </c>
      <c r="E718" s="1" t="s">
        <v>51</v>
      </c>
      <c r="F718" s="1" t="s">
        <v>81</v>
      </c>
      <c r="G718" s="1" t="s">
        <v>82</v>
      </c>
      <c r="H718" s="1" t="s">
        <v>212</v>
      </c>
      <c r="I718" s="1" t="s">
        <v>7857</v>
      </c>
      <c r="J718" s="1" t="s">
        <v>122</v>
      </c>
      <c r="K718" s="1" t="s">
        <v>21192</v>
      </c>
      <c r="L718" s="1"/>
      <c r="M718" s="20">
        <f t="shared" si="11"/>
        <v>0</v>
      </c>
    </row>
    <row r="719" spans="1:13" ht="20.100000000000001" customHeight="1" x14ac:dyDescent="0.15">
      <c r="A719" s="1" t="s">
        <v>21102</v>
      </c>
      <c r="B719" s="1" t="s">
        <v>21190</v>
      </c>
      <c r="C719" s="1" t="s">
        <v>21193</v>
      </c>
      <c r="D719" s="1" t="s">
        <v>78</v>
      </c>
      <c r="E719" s="1" t="s">
        <v>51</v>
      </c>
      <c r="F719" s="1" t="s">
        <v>51</v>
      </c>
      <c r="G719" s="1" t="s">
        <v>82</v>
      </c>
      <c r="H719" s="1" t="s">
        <v>207</v>
      </c>
      <c r="I719" s="1" t="s">
        <v>84</v>
      </c>
      <c r="J719" s="1" t="s">
        <v>122</v>
      </c>
      <c r="K719" s="1" t="s">
        <v>21194</v>
      </c>
      <c r="L719" s="1"/>
      <c r="M719" s="20">
        <f t="shared" si="11"/>
        <v>1</v>
      </c>
    </row>
    <row r="720" spans="1:13" ht="20.100000000000001" customHeight="1" x14ac:dyDescent="0.15">
      <c r="A720" s="1" t="s">
        <v>21102</v>
      </c>
      <c r="B720" s="1" t="s">
        <v>21190</v>
      </c>
      <c r="C720" s="1" t="s">
        <v>21195</v>
      </c>
      <c r="D720" s="1" t="s">
        <v>78</v>
      </c>
      <c r="E720" s="1" t="s">
        <v>51</v>
      </c>
      <c r="F720" s="1" t="s">
        <v>51</v>
      </c>
      <c r="G720" s="1" t="s">
        <v>52</v>
      </c>
      <c r="H720" s="1" t="s">
        <v>121</v>
      </c>
      <c r="I720" s="1" t="s">
        <v>84</v>
      </c>
      <c r="J720" s="1" t="s">
        <v>122</v>
      </c>
      <c r="K720" s="1" t="s">
        <v>21196</v>
      </c>
      <c r="L720" s="1"/>
      <c r="M720" s="20">
        <f t="shared" si="11"/>
        <v>1</v>
      </c>
    </row>
    <row r="721" spans="1:13" ht="20.100000000000001" customHeight="1" x14ac:dyDescent="0.15">
      <c r="A721" s="1" t="s">
        <v>21102</v>
      </c>
      <c r="B721" s="1" t="s">
        <v>21190</v>
      </c>
      <c r="C721" s="1" t="s">
        <v>21197</v>
      </c>
      <c r="D721" s="1" t="s">
        <v>78</v>
      </c>
      <c r="E721" s="1" t="s">
        <v>51</v>
      </c>
      <c r="F721" s="1" t="s">
        <v>81</v>
      </c>
      <c r="G721" s="1" t="s">
        <v>82</v>
      </c>
      <c r="H721" s="1" t="s">
        <v>2140</v>
      </c>
      <c r="I721" s="1" t="s">
        <v>447</v>
      </c>
      <c r="J721" s="1" t="s">
        <v>17033</v>
      </c>
      <c r="K721" s="1" t="s">
        <v>21198</v>
      </c>
      <c r="L721" s="1"/>
      <c r="M721" s="20">
        <f t="shared" si="11"/>
        <v>0</v>
      </c>
    </row>
    <row r="722" spans="1:13" ht="20.100000000000001" customHeight="1" x14ac:dyDescent="0.15">
      <c r="A722" s="1" t="s">
        <v>21102</v>
      </c>
      <c r="B722" s="1" t="s">
        <v>21190</v>
      </c>
      <c r="C722" s="1" t="s">
        <v>21199</v>
      </c>
      <c r="D722" s="1" t="s">
        <v>78</v>
      </c>
      <c r="E722" s="1" t="s">
        <v>51</v>
      </c>
      <c r="F722" s="1" t="s">
        <v>51</v>
      </c>
      <c r="G722" s="1" t="s">
        <v>52</v>
      </c>
      <c r="H722" s="1" t="s">
        <v>121</v>
      </c>
      <c r="I722" s="1" t="s">
        <v>84</v>
      </c>
      <c r="J722" s="1" t="s">
        <v>122</v>
      </c>
      <c r="K722" s="1" t="s">
        <v>21200</v>
      </c>
      <c r="L722" s="1"/>
      <c r="M722" s="20">
        <f t="shared" si="11"/>
        <v>1</v>
      </c>
    </row>
    <row r="723" spans="1:13" ht="20.100000000000001" customHeight="1" x14ac:dyDescent="0.15">
      <c r="A723" s="1" t="s">
        <v>21102</v>
      </c>
      <c r="B723" s="1" t="s">
        <v>21190</v>
      </c>
      <c r="C723" s="1" t="s">
        <v>21201</v>
      </c>
      <c r="D723" s="1" t="s">
        <v>78</v>
      </c>
      <c r="E723" s="1" t="s">
        <v>51</v>
      </c>
      <c r="F723" s="1" t="s">
        <v>51</v>
      </c>
      <c r="G723" s="1" t="s">
        <v>52</v>
      </c>
      <c r="H723" s="1" t="s">
        <v>121</v>
      </c>
      <c r="I723" s="1" t="s">
        <v>84</v>
      </c>
      <c r="J723" s="1" t="s">
        <v>122</v>
      </c>
      <c r="K723" s="1" t="s">
        <v>21202</v>
      </c>
      <c r="L723" s="1"/>
      <c r="M723" s="20">
        <f t="shared" si="11"/>
        <v>1</v>
      </c>
    </row>
    <row r="724" spans="1:13" ht="20.100000000000001" customHeight="1" x14ac:dyDescent="0.15">
      <c r="A724" s="1" t="s">
        <v>21102</v>
      </c>
      <c r="B724" s="1" t="s">
        <v>21190</v>
      </c>
      <c r="C724" s="1" t="s">
        <v>21203</v>
      </c>
      <c r="D724" s="1" t="s">
        <v>78</v>
      </c>
      <c r="E724" s="1" t="s">
        <v>51</v>
      </c>
      <c r="F724" s="1" t="s">
        <v>51</v>
      </c>
      <c r="G724" s="1" t="s">
        <v>52</v>
      </c>
      <c r="H724" s="1" t="s">
        <v>121</v>
      </c>
      <c r="I724" s="1" t="s">
        <v>84</v>
      </c>
      <c r="J724" s="1" t="s">
        <v>122</v>
      </c>
      <c r="K724" s="1" t="s">
        <v>21204</v>
      </c>
      <c r="L724" s="1"/>
      <c r="M724" s="20">
        <f t="shared" si="11"/>
        <v>1</v>
      </c>
    </row>
    <row r="725" spans="1:13" ht="20.100000000000001" customHeight="1" x14ac:dyDescent="0.15">
      <c r="A725" s="1" t="s">
        <v>21102</v>
      </c>
      <c r="B725" s="1" t="s">
        <v>21190</v>
      </c>
      <c r="C725" s="1" t="s">
        <v>21205</v>
      </c>
      <c r="D725" s="1" t="s">
        <v>78</v>
      </c>
      <c r="E725" s="1" t="s">
        <v>51</v>
      </c>
      <c r="F725" s="1" t="s">
        <v>51</v>
      </c>
      <c r="G725" s="1" t="s">
        <v>82</v>
      </c>
      <c r="H725" s="1" t="s">
        <v>207</v>
      </c>
      <c r="I725" s="1" t="s">
        <v>84</v>
      </c>
      <c r="J725" s="1" t="s">
        <v>122</v>
      </c>
      <c r="K725" s="1" t="s">
        <v>21206</v>
      </c>
      <c r="L725" s="1"/>
      <c r="M725" s="20">
        <f t="shared" si="11"/>
        <v>1</v>
      </c>
    </row>
    <row r="726" spans="1:13" ht="20.100000000000001" customHeight="1" x14ac:dyDescent="0.15">
      <c r="A726" s="1" t="s">
        <v>21102</v>
      </c>
      <c r="B726" s="1" t="s">
        <v>21190</v>
      </c>
      <c r="C726" s="1" t="s">
        <v>21207</v>
      </c>
      <c r="D726" s="1" t="s">
        <v>78</v>
      </c>
      <c r="E726" s="1" t="s">
        <v>51</v>
      </c>
      <c r="F726" s="1" t="s">
        <v>51</v>
      </c>
      <c r="G726" s="1" t="s">
        <v>82</v>
      </c>
      <c r="H726" s="1" t="s">
        <v>207</v>
      </c>
      <c r="I726" s="1" t="s">
        <v>84</v>
      </c>
      <c r="J726" s="1" t="s">
        <v>122</v>
      </c>
      <c r="K726" s="1" t="s">
        <v>21208</v>
      </c>
      <c r="L726" s="1"/>
      <c r="M726" s="20">
        <f t="shared" si="11"/>
        <v>1</v>
      </c>
    </row>
    <row r="727" spans="1:13" ht="20.100000000000001" customHeight="1" x14ac:dyDescent="0.15">
      <c r="A727" s="1" t="s">
        <v>21102</v>
      </c>
      <c r="B727" s="1" t="s">
        <v>21190</v>
      </c>
      <c r="C727" s="1" t="s">
        <v>21209</v>
      </c>
      <c r="D727" s="1" t="s">
        <v>78</v>
      </c>
      <c r="E727" s="1" t="s">
        <v>51</v>
      </c>
      <c r="F727" s="1" t="s">
        <v>51</v>
      </c>
      <c r="G727" s="1" t="s">
        <v>52</v>
      </c>
      <c r="H727" s="1" t="s">
        <v>121</v>
      </c>
      <c r="I727" s="1" t="s">
        <v>84</v>
      </c>
      <c r="J727" s="1" t="s">
        <v>122</v>
      </c>
      <c r="K727" s="1" t="s">
        <v>21210</v>
      </c>
      <c r="L727" s="1"/>
      <c r="M727" s="20">
        <f t="shared" si="11"/>
        <v>1</v>
      </c>
    </row>
    <row r="728" spans="1:13" ht="20.100000000000001" customHeight="1" x14ac:dyDescent="0.15">
      <c r="A728" s="1" t="s">
        <v>21102</v>
      </c>
      <c r="B728" s="1" t="s">
        <v>21190</v>
      </c>
      <c r="C728" s="1" t="s">
        <v>21211</v>
      </c>
      <c r="D728" s="1" t="s">
        <v>78</v>
      </c>
      <c r="E728" s="1" t="s">
        <v>51</v>
      </c>
      <c r="F728" s="1" t="s">
        <v>51</v>
      </c>
      <c r="G728" s="1" t="s">
        <v>82</v>
      </c>
      <c r="H728" s="1" t="s">
        <v>207</v>
      </c>
      <c r="I728" s="1" t="s">
        <v>84</v>
      </c>
      <c r="J728" s="1" t="s">
        <v>122</v>
      </c>
      <c r="K728" s="1" t="s">
        <v>21212</v>
      </c>
      <c r="L728" s="1"/>
      <c r="M728" s="20">
        <f t="shared" si="11"/>
        <v>1</v>
      </c>
    </row>
    <row r="729" spans="1:13" ht="20.100000000000001" customHeight="1" x14ac:dyDescent="0.15">
      <c r="A729" s="1" t="s">
        <v>21102</v>
      </c>
      <c r="B729" s="1" t="s">
        <v>21190</v>
      </c>
      <c r="C729" s="1" t="s">
        <v>21213</v>
      </c>
      <c r="D729" s="1" t="s">
        <v>78</v>
      </c>
      <c r="E729" s="1" t="s">
        <v>51</v>
      </c>
      <c r="F729" s="1" t="s">
        <v>51</v>
      </c>
      <c r="G729" s="1" t="s">
        <v>82</v>
      </c>
      <c r="H729" s="1" t="s">
        <v>207</v>
      </c>
      <c r="I729" s="1" t="s">
        <v>84</v>
      </c>
      <c r="J729" s="1" t="s">
        <v>122</v>
      </c>
      <c r="K729" s="1" t="s">
        <v>21214</v>
      </c>
      <c r="L729" s="1"/>
      <c r="M729" s="20">
        <f t="shared" si="11"/>
        <v>1</v>
      </c>
    </row>
    <row r="730" spans="1:13" ht="20.100000000000001" customHeight="1" x14ac:dyDescent="0.15">
      <c r="A730" s="1" t="s">
        <v>21215</v>
      </c>
      <c r="B730" s="1" t="s">
        <v>21216</v>
      </c>
      <c r="C730" s="1" t="s">
        <v>21217</v>
      </c>
      <c r="D730" s="1" t="s">
        <v>78</v>
      </c>
      <c r="E730" s="1" t="s">
        <v>51</v>
      </c>
      <c r="F730" s="1" t="s">
        <v>51</v>
      </c>
      <c r="G730" s="1" t="s">
        <v>52</v>
      </c>
      <c r="H730" s="1" t="s">
        <v>121</v>
      </c>
      <c r="I730" s="1" t="s">
        <v>84</v>
      </c>
      <c r="J730" s="1" t="s">
        <v>122</v>
      </c>
      <c r="K730" s="1" t="s">
        <v>21218</v>
      </c>
      <c r="L730" s="1"/>
      <c r="M730" s="20">
        <f t="shared" si="11"/>
        <v>1</v>
      </c>
    </row>
    <row r="731" spans="1:13" ht="20.100000000000001" customHeight="1" x14ac:dyDescent="0.15">
      <c r="A731" s="1" t="s">
        <v>21215</v>
      </c>
      <c r="B731" s="1" t="s">
        <v>21219</v>
      </c>
      <c r="C731" s="1" t="s">
        <v>21220</v>
      </c>
      <c r="D731" s="1" t="s">
        <v>50</v>
      </c>
      <c r="E731" s="1" t="s">
        <v>51</v>
      </c>
      <c r="F731" s="1" t="s">
        <v>81</v>
      </c>
      <c r="G731" s="1" t="s">
        <v>82</v>
      </c>
      <c r="H731" s="1" t="s">
        <v>129</v>
      </c>
      <c r="I731" s="1" t="s">
        <v>7857</v>
      </c>
      <c r="J731" s="1" t="s">
        <v>7858</v>
      </c>
      <c r="K731" s="1" t="s">
        <v>21221</v>
      </c>
      <c r="L731" s="1"/>
      <c r="M731" s="20">
        <f t="shared" si="11"/>
        <v>0</v>
      </c>
    </row>
    <row r="732" spans="1:13" ht="20.100000000000001" customHeight="1" x14ac:dyDescent="0.15">
      <c r="A732" s="1" t="s">
        <v>21215</v>
      </c>
      <c r="B732" s="1" t="s">
        <v>21219</v>
      </c>
      <c r="C732" s="1" t="s">
        <v>21222</v>
      </c>
      <c r="D732" s="1" t="s">
        <v>50</v>
      </c>
      <c r="E732" s="1" t="s">
        <v>51</v>
      </c>
      <c r="F732" s="1" t="s">
        <v>51</v>
      </c>
      <c r="G732" s="1" t="s">
        <v>52</v>
      </c>
      <c r="H732" s="1" t="s">
        <v>121</v>
      </c>
      <c r="I732" s="1" t="s">
        <v>84</v>
      </c>
      <c r="J732" s="1" t="s">
        <v>122</v>
      </c>
      <c r="K732" s="1" t="s">
        <v>21223</v>
      </c>
      <c r="L732" s="1"/>
      <c r="M732" s="20">
        <f t="shared" si="11"/>
        <v>1</v>
      </c>
    </row>
    <row r="733" spans="1:13" ht="20.100000000000001" customHeight="1" x14ac:dyDescent="0.15">
      <c r="A733" s="1" t="s">
        <v>21215</v>
      </c>
      <c r="B733" s="1" t="s">
        <v>21219</v>
      </c>
      <c r="C733" s="1" t="s">
        <v>21224</v>
      </c>
      <c r="D733" s="1" t="s">
        <v>50</v>
      </c>
      <c r="E733" s="1" t="s">
        <v>51</v>
      </c>
      <c r="F733" s="1" t="s">
        <v>51</v>
      </c>
      <c r="G733" s="1" t="s">
        <v>52</v>
      </c>
      <c r="H733" s="1" t="s">
        <v>121</v>
      </c>
      <c r="I733" s="1" t="s">
        <v>84</v>
      </c>
      <c r="J733" s="1" t="s">
        <v>122</v>
      </c>
      <c r="K733" s="1" t="s">
        <v>21225</v>
      </c>
      <c r="L733" s="1"/>
      <c r="M733" s="20">
        <f t="shared" si="11"/>
        <v>1</v>
      </c>
    </row>
    <row r="734" spans="1:13" ht="20.100000000000001" customHeight="1" x14ac:dyDescent="0.15">
      <c r="A734" s="1" t="s">
        <v>21215</v>
      </c>
      <c r="B734" s="1" t="s">
        <v>21226</v>
      </c>
      <c r="C734" s="1" t="s">
        <v>21227</v>
      </c>
      <c r="D734" s="1" t="s">
        <v>50</v>
      </c>
      <c r="E734" s="1" t="s">
        <v>51</v>
      </c>
      <c r="F734" s="1" t="s">
        <v>51</v>
      </c>
      <c r="G734" s="1" t="s">
        <v>52</v>
      </c>
      <c r="H734" s="1" t="s">
        <v>121</v>
      </c>
      <c r="I734" s="1" t="s">
        <v>84</v>
      </c>
      <c r="J734" s="1" t="s">
        <v>122</v>
      </c>
      <c r="K734" s="1" t="s">
        <v>21228</v>
      </c>
      <c r="L734" s="1"/>
      <c r="M734" s="20">
        <f t="shared" si="11"/>
        <v>1</v>
      </c>
    </row>
    <row r="735" spans="1:13" ht="20.100000000000001" customHeight="1" x14ac:dyDescent="0.15">
      <c r="A735" s="1" t="s">
        <v>21215</v>
      </c>
      <c r="B735" s="1" t="s">
        <v>21226</v>
      </c>
      <c r="C735" s="1" t="s">
        <v>21229</v>
      </c>
      <c r="D735" s="1" t="s">
        <v>50</v>
      </c>
      <c r="E735" s="1" t="s">
        <v>51</v>
      </c>
      <c r="F735" s="1" t="s">
        <v>51</v>
      </c>
      <c r="G735" s="1" t="s">
        <v>52</v>
      </c>
      <c r="H735" s="1" t="s">
        <v>121</v>
      </c>
      <c r="I735" s="1" t="s">
        <v>84</v>
      </c>
      <c r="J735" s="1" t="s">
        <v>122</v>
      </c>
      <c r="K735" s="1" t="s">
        <v>21230</v>
      </c>
      <c r="L735" s="1"/>
      <c r="M735" s="20">
        <f t="shared" si="11"/>
        <v>1</v>
      </c>
    </row>
    <row r="736" spans="1:13" ht="20.100000000000001" customHeight="1" x14ac:dyDescent="0.15">
      <c r="A736" s="1" t="s">
        <v>21215</v>
      </c>
      <c r="B736" s="1" t="s">
        <v>21226</v>
      </c>
      <c r="C736" s="1" t="s">
        <v>21231</v>
      </c>
      <c r="D736" s="1" t="s">
        <v>78</v>
      </c>
      <c r="E736" s="1" t="s">
        <v>51</v>
      </c>
      <c r="F736" s="1" t="s">
        <v>51</v>
      </c>
      <c r="G736" s="1" t="s">
        <v>52</v>
      </c>
      <c r="H736" s="1" t="s">
        <v>121</v>
      </c>
      <c r="I736" s="1" t="s">
        <v>84</v>
      </c>
      <c r="J736" s="1" t="s">
        <v>122</v>
      </c>
      <c r="K736" s="1" t="s">
        <v>21232</v>
      </c>
      <c r="L736" s="1"/>
      <c r="M736" s="20">
        <f t="shared" si="11"/>
        <v>1</v>
      </c>
    </row>
    <row r="737" spans="1:13" ht="20.100000000000001" customHeight="1" x14ac:dyDescent="0.15">
      <c r="A737" s="1" t="s">
        <v>21215</v>
      </c>
      <c r="B737" s="1" t="s">
        <v>21226</v>
      </c>
      <c r="C737" s="1" t="s">
        <v>21233</v>
      </c>
      <c r="D737" s="1" t="s">
        <v>78</v>
      </c>
      <c r="E737" s="1" t="s">
        <v>51</v>
      </c>
      <c r="F737" s="1" t="s">
        <v>51</v>
      </c>
      <c r="G737" s="1" t="s">
        <v>52</v>
      </c>
      <c r="H737" s="1" t="s">
        <v>121</v>
      </c>
      <c r="I737" s="1" t="s">
        <v>84</v>
      </c>
      <c r="J737" s="1" t="s">
        <v>122</v>
      </c>
      <c r="K737" s="1" t="s">
        <v>21234</v>
      </c>
      <c r="L737" s="1"/>
      <c r="M737" s="20">
        <f t="shared" si="11"/>
        <v>1</v>
      </c>
    </row>
    <row r="738" spans="1:13" ht="20.100000000000001" customHeight="1" x14ac:dyDescent="0.15">
      <c r="A738" s="1" t="s">
        <v>21215</v>
      </c>
      <c r="B738" s="1" t="s">
        <v>21226</v>
      </c>
      <c r="C738" s="1" t="s">
        <v>21235</v>
      </c>
      <c r="D738" s="1" t="s">
        <v>78</v>
      </c>
      <c r="E738" s="1" t="s">
        <v>51</v>
      </c>
      <c r="F738" s="1" t="s">
        <v>51</v>
      </c>
      <c r="G738" s="1" t="s">
        <v>52</v>
      </c>
      <c r="H738" s="1" t="s">
        <v>121</v>
      </c>
      <c r="I738" s="1" t="s">
        <v>84</v>
      </c>
      <c r="J738" s="1" t="s">
        <v>122</v>
      </c>
      <c r="K738" s="1" t="s">
        <v>21236</v>
      </c>
      <c r="L738" s="1"/>
      <c r="M738" s="20">
        <f t="shared" si="11"/>
        <v>1</v>
      </c>
    </row>
    <row r="739" spans="1:13" ht="20.100000000000001" customHeight="1" x14ac:dyDescent="0.15">
      <c r="A739" s="1" t="s">
        <v>21215</v>
      </c>
      <c r="B739" s="1" t="s">
        <v>21226</v>
      </c>
      <c r="C739" s="1" t="s">
        <v>21237</v>
      </c>
      <c r="D739" s="1" t="s">
        <v>78</v>
      </c>
      <c r="E739" s="1" t="s">
        <v>51</v>
      </c>
      <c r="F739" s="1" t="s">
        <v>179</v>
      </c>
      <c r="G739" s="1" t="s">
        <v>82</v>
      </c>
      <c r="H739" s="1" t="s">
        <v>129</v>
      </c>
      <c r="I739" s="1" t="s">
        <v>7857</v>
      </c>
      <c r="J739" s="1" t="s">
        <v>7858</v>
      </c>
      <c r="K739" s="1" t="s">
        <v>21238</v>
      </c>
      <c r="L739" s="1"/>
      <c r="M739" s="20">
        <f t="shared" si="11"/>
        <v>0</v>
      </c>
    </row>
    <row r="740" spans="1:13" ht="20.100000000000001" customHeight="1" x14ac:dyDescent="0.15">
      <c r="A740" s="1" t="s">
        <v>21215</v>
      </c>
      <c r="B740" s="1" t="s">
        <v>21239</v>
      </c>
      <c r="C740" s="1" t="s">
        <v>21240</v>
      </c>
      <c r="D740" s="1" t="s">
        <v>78</v>
      </c>
      <c r="E740" s="1" t="s">
        <v>51</v>
      </c>
      <c r="F740" s="1" t="s">
        <v>51</v>
      </c>
      <c r="G740" s="1" t="s">
        <v>52</v>
      </c>
      <c r="H740" s="1" t="s">
        <v>121</v>
      </c>
      <c r="I740" s="1" t="s">
        <v>84</v>
      </c>
      <c r="J740" s="1" t="s">
        <v>122</v>
      </c>
      <c r="K740" s="1" t="s">
        <v>21241</v>
      </c>
      <c r="L740" s="1"/>
      <c r="M740" s="20">
        <f t="shared" si="11"/>
        <v>1</v>
      </c>
    </row>
    <row r="741" spans="1:13" ht="20.100000000000001" customHeight="1" x14ac:dyDescent="0.15">
      <c r="A741" s="1" t="s">
        <v>21215</v>
      </c>
      <c r="B741" s="1" t="s">
        <v>21242</v>
      </c>
      <c r="C741" s="1" t="s">
        <v>21243</v>
      </c>
      <c r="D741" s="1" t="s">
        <v>50</v>
      </c>
      <c r="E741" s="1" t="s">
        <v>51</v>
      </c>
      <c r="F741" s="1" t="s">
        <v>51</v>
      </c>
      <c r="G741" s="1" t="s">
        <v>52</v>
      </c>
      <c r="H741" s="1" t="s">
        <v>121</v>
      </c>
      <c r="I741" s="1" t="s">
        <v>84</v>
      </c>
      <c r="J741" s="1" t="s">
        <v>122</v>
      </c>
      <c r="K741" s="1" t="s">
        <v>21244</v>
      </c>
      <c r="L741" s="1"/>
      <c r="M741" s="20">
        <f t="shared" si="11"/>
        <v>1</v>
      </c>
    </row>
    <row r="742" spans="1:13" ht="20.100000000000001" customHeight="1" x14ac:dyDescent="0.15">
      <c r="A742" s="1" t="s">
        <v>21215</v>
      </c>
      <c r="B742" s="1" t="s">
        <v>21242</v>
      </c>
      <c r="C742" s="1" t="s">
        <v>21245</v>
      </c>
      <c r="D742" s="1" t="s">
        <v>78</v>
      </c>
      <c r="E742" s="1" t="s">
        <v>51</v>
      </c>
      <c r="F742" s="1" t="s">
        <v>51</v>
      </c>
      <c r="G742" s="1" t="s">
        <v>52</v>
      </c>
      <c r="H742" s="1" t="s">
        <v>121</v>
      </c>
      <c r="I742" s="1" t="s">
        <v>84</v>
      </c>
      <c r="J742" s="1" t="s">
        <v>122</v>
      </c>
      <c r="K742" s="1" t="s">
        <v>21246</v>
      </c>
      <c r="L742" s="1"/>
      <c r="M742" s="20">
        <f t="shared" si="11"/>
        <v>1</v>
      </c>
    </row>
    <row r="743" spans="1:13" ht="20.100000000000001" customHeight="1" x14ac:dyDescent="0.15">
      <c r="A743" s="1" t="s">
        <v>21215</v>
      </c>
      <c r="B743" s="1" t="s">
        <v>21242</v>
      </c>
      <c r="C743" s="1" t="s">
        <v>21247</v>
      </c>
      <c r="D743" s="1" t="s">
        <v>78</v>
      </c>
      <c r="E743" s="1" t="s">
        <v>51</v>
      </c>
      <c r="F743" s="1" t="s">
        <v>51</v>
      </c>
      <c r="G743" s="1" t="s">
        <v>52</v>
      </c>
      <c r="H743" s="1" t="s">
        <v>121</v>
      </c>
      <c r="I743" s="1" t="s">
        <v>84</v>
      </c>
      <c r="J743" s="1" t="s">
        <v>122</v>
      </c>
      <c r="K743" s="1" t="s">
        <v>21248</v>
      </c>
      <c r="L743" s="1"/>
      <c r="M743" s="20">
        <f t="shared" si="11"/>
        <v>1</v>
      </c>
    </row>
    <row r="744" spans="1:13" ht="20.100000000000001" customHeight="1" x14ac:dyDescent="0.15">
      <c r="A744" s="1" t="s">
        <v>21215</v>
      </c>
      <c r="B744" s="1" t="s">
        <v>21242</v>
      </c>
      <c r="C744" s="1" t="s">
        <v>21249</v>
      </c>
      <c r="D744" s="1" t="s">
        <v>78</v>
      </c>
      <c r="E744" s="1" t="s">
        <v>51</v>
      </c>
      <c r="F744" s="1" t="s">
        <v>179</v>
      </c>
      <c r="G744" s="1" t="s">
        <v>82</v>
      </c>
      <c r="H744" s="1" t="s">
        <v>4727</v>
      </c>
      <c r="I744" s="1" t="s">
        <v>447</v>
      </c>
      <c r="J744" s="1" t="s">
        <v>448</v>
      </c>
      <c r="K744" s="1" t="s">
        <v>21250</v>
      </c>
      <c r="L744" s="1"/>
      <c r="M744" s="20">
        <f t="shared" si="11"/>
        <v>0</v>
      </c>
    </row>
    <row r="745" spans="1:13" ht="20.100000000000001" customHeight="1" x14ac:dyDescent="0.15">
      <c r="A745" s="1" t="s">
        <v>21215</v>
      </c>
      <c r="B745" s="1" t="s">
        <v>21242</v>
      </c>
      <c r="C745" s="1" t="s">
        <v>21251</v>
      </c>
      <c r="D745" s="1" t="s">
        <v>78</v>
      </c>
      <c r="E745" s="1" t="s">
        <v>51</v>
      </c>
      <c r="F745" s="1" t="s">
        <v>51</v>
      </c>
      <c r="G745" s="1" t="s">
        <v>52</v>
      </c>
      <c r="H745" s="1" t="s">
        <v>121</v>
      </c>
      <c r="I745" s="1" t="s">
        <v>84</v>
      </c>
      <c r="J745" s="1" t="s">
        <v>122</v>
      </c>
      <c r="K745" s="1" t="s">
        <v>21252</v>
      </c>
      <c r="L745" s="1"/>
      <c r="M745" s="20">
        <f t="shared" si="11"/>
        <v>1</v>
      </c>
    </row>
    <row r="746" spans="1:13" ht="20.100000000000001" customHeight="1" x14ac:dyDescent="0.15">
      <c r="A746" s="1" t="s">
        <v>21215</v>
      </c>
      <c r="B746" s="1" t="s">
        <v>21242</v>
      </c>
      <c r="C746" s="1" t="s">
        <v>21253</v>
      </c>
      <c r="D746" s="1" t="s">
        <v>78</v>
      </c>
      <c r="E746" s="1" t="s">
        <v>51</v>
      </c>
      <c r="F746" s="1" t="s">
        <v>179</v>
      </c>
      <c r="G746" s="1" t="s">
        <v>82</v>
      </c>
      <c r="H746" s="1" t="s">
        <v>129</v>
      </c>
      <c r="I746" s="1" t="s">
        <v>7857</v>
      </c>
      <c r="J746" s="1" t="s">
        <v>7858</v>
      </c>
      <c r="K746" s="1" t="s">
        <v>21254</v>
      </c>
      <c r="L746" s="1"/>
      <c r="M746" s="20">
        <f t="shared" si="11"/>
        <v>0</v>
      </c>
    </row>
    <row r="747" spans="1:13" ht="20.100000000000001" customHeight="1" x14ac:dyDescent="0.15">
      <c r="A747" s="1" t="s">
        <v>21215</v>
      </c>
      <c r="B747" s="1" t="s">
        <v>21242</v>
      </c>
      <c r="C747" s="1" t="s">
        <v>21255</v>
      </c>
      <c r="D747" s="1" t="s">
        <v>78</v>
      </c>
      <c r="E747" s="1" t="s">
        <v>51</v>
      </c>
      <c r="F747" s="1" t="s">
        <v>51</v>
      </c>
      <c r="G747" s="1" t="s">
        <v>52</v>
      </c>
      <c r="H747" s="1" t="s">
        <v>121</v>
      </c>
      <c r="I747" s="1" t="s">
        <v>84</v>
      </c>
      <c r="J747" s="1" t="s">
        <v>122</v>
      </c>
      <c r="K747" s="1" t="s">
        <v>21256</v>
      </c>
      <c r="L747" s="1"/>
      <c r="M747" s="20">
        <f t="shared" si="11"/>
        <v>1</v>
      </c>
    </row>
    <row r="748" spans="1:13" ht="20.100000000000001" customHeight="1" x14ac:dyDescent="0.15">
      <c r="A748" s="1" t="s">
        <v>21215</v>
      </c>
      <c r="B748" s="1" t="s">
        <v>21242</v>
      </c>
      <c r="C748" s="1" t="s">
        <v>21257</v>
      </c>
      <c r="D748" s="1" t="s">
        <v>78</v>
      </c>
      <c r="E748" s="1" t="s">
        <v>51</v>
      </c>
      <c r="F748" s="1" t="s">
        <v>51</v>
      </c>
      <c r="G748" s="1" t="s">
        <v>52</v>
      </c>
      <c r="H748" s="1" t="s">
        <v>121</v>
      </c>
      <c r="I748" s="1" t="s">
        <v>84</v>
      </c>
      <c r="J748" s="1" t="s">
        <v>122</v>
      </c>
      <c r="K748" s="1" t="s">
        <v>21258</v>
      </c>
      <c r="L748" s="1"/>
      <c r="M748" s="20">
        <f t="shared" si="11"/>
        <v>1</v>
      </c>
    </row>
    <row r="749" spans="1:13" ht="20.100000000000001" customHeight="1" x14ac:dyDescent="0.15">
      <c r="A749" s="1" t="s">
        <v>21215</v>
      </c>
      <c r="B749" s="1" t="s">
        <v>21242</v>
      </c>
      <c r="C749" s="1" t="s">
        <v>21259</v>
      </c>
      <c r="D749" s="1" t="s">
        <v>78</v>
      </c>
      <c r="E749" s="1" t="s">
        <v>51</v>
      </c>
      <c r="F749" s="1" t="s">
        <v>179</v>
      </c>
      <c r="G749" s="1" t="s">
        <v>82</v>
      </c>
      <c r="H749" s="1" t="s">
        <v>129</v>
      </c>
      <c r="I749" s="1" t="s">
        <v>7857</v>
      </c>
      <c r="J749" s="1" t="s">
        <v>7858</v>
      </c>
      <c r="K749" s="1" t="s">
        <v>21260</v>
      </c>
      <c r="L749" s="1"/>
      <c r="M749" s="20">
        <f t="shared" si="11"/>
        <v>0</v>
      </c>
    </row>
    <row r="750" spans="1:13" ht="20.100000000000001" customHeight="1" x14ac:dyDescent="0.15">
      <c r="A750" s="1" t="s">
        <v>21215</v>
      </c>
      <c r="B750" s="1" t="s">
        <v>21242</v>
      </c>
      <c r="C750" s="1" t="s">
        <v>21261</v>
      </c>
      <c r="D750" s="1" t="s">
        <v>78</v>
      </c>
      <c r="E750" s="1" t="s">
        <v>51</v>
      </c>
      <c r="F750" s="1" t="s">
        <v>51</v>
      </c>
      <c r="G750" s="1" t="s">
        <v>52</v>
      </c>
      <c r="H750" s="1" t="s">
        <v>121</v>
      </c>
      <c r="I750" s="1" t="s">
        <v>84</v>
      </c>
      <c r="J750" s="1" t="s">
        <v>122</v>
      </c>
      <c r="K750" s="1" t="s">
        <v>21262</v>
      </c>
      <c r="L750" s="1"/>
      <c r="M750" s="20">
        <f t="shared" si="11"/>
        <v>1</v>
      </c>
    </row>
    <row r="751" spans="1:13" ht="20.100000000000001" customHeight="1" x14ac:dyDescent="0.15">
      <c r="A751" s="1" t="s">
        <v>21215</v>
      </c>
      <c r="B751" s="1" t="s">
        <v>21242</v>
      </c>
      <c r="C751" s="1" t="s">
        <v>21263</v>
      </c>
      <c r="D751" s="1" t="s">
        <v>78</v>
      </c>
      <c r="E751" s="1" t="s">
        <v>51</v>
      </c>
      <c r="F751" s="1" t="s">
        <v>51</v>
      </c>
      <c r="G751" s="1" t="s">
        <v>52</v>
      </c>
      <c r="H751" s="1" t="s">
        <v>121</v>
      </c>
      <c r="I751" s="1" t="s">
        <v>84</v>
      </c>
      <c r="J751" s="1" t="s">
        <v>122</v>
      </c>
      <c r="K751" s="1" t="s">
        <v>21264</v>
      </c>
      <c r="L751" s="1"/>
      <c r="M751" s="20">
        <f t="shared" si="11"/>
        <v>1</v>
      </c>
    </row>
    <row r="752" spans="1:13" ht="20.100000000000001" customHeight="1" x14ac:dyDescent="0.15">
      <c r="A752" s="1" t="s">
        <v>21215</v>
      </c>
      <c r="B752" s="1" t="s">
        <v>21265</v>
      </c>
      <c r="C752" s="1" t="s">
        <v>21266</v>
      </c>
      <c r="D752" s="1" t="s">
        <v>50</v>
      </c>
      <c r="E752" s="1" t="s">
        <v>51</v>
      </c>
      <c r="F752" s="1" t="s">
        <v>81</v>
      </c>
      <c r="G752" s="1" t="s">
        <v>82</v>
      </c>
      <c r="H752" s="1" t="s">
        <v>2140</v>
      </c>
      <c r="I752" s="1" t="s">
        <v>447</v>
      </c>
      <c r="J752" s="1" t="s">
        <v>17033</v>
      </c>
      <c r="K752" s="1" t="s">
        <v>21267</v>
      </c>
      <c r="L752" s="1"/>
      <c r="M752" s="20">
        <f t="shared" si="11"/>
        <v>0</v>
      </c>
    </row>
    <row r="753" spans="1:13" ht="20.100000000000001" customHeight="1" x14ac:dyDescent="0.15">
      <c r="A753" s="1" t="s">
        <v>21215</v>
      </c>
      <c r="B753" s="1" t="s">
        <v>21265</v>
      </c>
      <c r="C753" s="1" t="s">
        <v>21268</v>
      </c>
      <c r="D753" s="1" t="s">
        <v>50</v>
      </c>
      <c r="E753" s="1" t="s">
        <v>51</v>
      </c>
      <c r="F753" s="1" t="s">
        <v>81</v>
      </c>
      <c r="G753" s="1" t="s">
        <v>82</v>
      </c>
      <c r="H753" s="1" t="s">
        <v>1151</v>
      </c>
      <c r="I753" s="1" t="s">
        <v>84</v>
      </c>
      <c r="J753" s="1" t="s">
        <v>7809</v>
      </c>
      <c r="K753" s="1" t="s">
        <v>21269</v>
      </c>
      <c r="L753" s="1"/>
      <c r="M753" s="20">
        <f t="shared" si="11"/>
        <v>0</v>
      </c>
    </row>
    <row r="754" spans="1:13" ht="20.100000000000001" customHeight="1" x14ac:dyDescent="0.15">
      <c r="A754" s="1" t="s">
        <v>21215</v>
      </c>
      <c r="B754" s="1" t="s">
        <v>21265</v>
      </c>
      <c r="C754" s="1" t="s">
        <v>21270</v>
      </c>
      <c r="D754" s="1" t="s">
        <v>50</v>
      </c>
      <c r="E754" s="1" t="s">
        <v>51</v>
      </c>
      <c r="F754" s="1" t="s">
        <v>81</v>
      </c>
      <c r="G754" s="1" t="s">
        <v>82</v>
      </c>
      <c r="H754" s="1" t="s">
        <v>1151</v>
      </c>
      <c r="I754" s="1" t="s">
        <v>84</v>
      </c>
      <c r="J754" s="1" t="s">
        <v>7809</v>
      </c>
      <c r="K754" s="1" t="s">
        <v>21271</v>
      </c>
      <c r="L754" s="1"/>
      <c r="M754" s="20">
        <f t="shared" si="11"/>
        <v>0</v>
      </c>
    </row>
    <row r="755" spans="1:13" ht="20.100000000000001" customHeight="1" x14ac:dyDescent="0.15">
      <c r="A755" s="1" t="s">
        <v>21215</v>
      </c>
      <c r="B755" s="1" t="s">
        <v>21265</v>
      </c>
      <c r="C755" s="1" t="s">
        <v>21272</v>
      </c>
      <c r="D755" s="1" t="s">
        <v>50</v>
      </c>
      <c r="E755" s="1" t="s">
        <v>51</v>
      </c>
      <c r="F755" s="1" t="s">
        <v>81</v>
      </c>
      <c r="G755" s="1" t="s">
        <v>82</v>
      </c>
      <c r="H755" s="1" t="s">
        <v>1151</v>
      </c>
      <c r="I755" s="1" t="s">
        <v>84</v>
      </c>
      <c r="J755" s="1" t="s">
        <v>7809</v>
      </c>
      <c r="K755" s="1" t="s">
        <v>21273</v>
      </c>
      <c r="L755" s="1"/>
      <c r="M755" s="20">
        <f t="shared" si="11"/>
        <v>0</v>
      </c>
    </row>
    <row r="756" spans="1:13" ht="20.100000000000001" customHeight="1" x14ac:dyDescent="0.15">
      <c r="A756" s="1" t="s">
        <v>21215</v>
      </c>
      <c r="B756" s="1" t="s">
        <v>21265</v>
      </c>
      <c r="C756" s="1" t="s">
        <v>21274</v>
      </c>
      <c r="D756" s="1" t="s">
        <v>50</v>
      </c>
      <c r="E756" s="1" t="s">
        <v>51</v>
      </c>
      <c r="F756" s="1" t="s">
        <v>81</v>
      </c>
      <c r="G756" s="1" t="s">
        <v>82</v>
      </c>
      <c r="H756" s="1" t="s">
        <v>2038</v>
      </c>
      <c r="I756" s="1" t="s">
        <v>84</v>
      </c>
      <c r="J756" s="1" t="s">
        <v>55</v>
      </c>
      <c r="K756" s="1" t="s">
        <v>21275</v>
      </c>
      <c r="L756" s="1"/>
      <c r="M756" s="20">
        <f t="shared" si="11"/>
        <v>0</v>
      </c>
    </row>
    <row r="757" spans="1:13" ht="20.100000000000001" customHeight="1" x14ac:dyDescent="0.15">
      <c r="A757" s="1" t="s">
        <v>21215</v>
      </c>
      <c r="B757" s="1" t="s">
        <v>21265</v>
      </c>
      <c r="C757" s="1" t="s">
        <v>21276</v>
      </c>
      <c r="D757" s="1" t="s">
        <v>50</v>
      </c>
      <c r="E757" s="1" t="s">
        <v>51</v>
      </c>
      <c r="F757" s="1" t="s">
        <v>51</v>
      </c>
      <c r="G757" s="1" t="s">
        <v>52</v>
      </c>
      <c r="H757" s="1" t="s">
        <v>121</v>
      </c>
      <c r="I757" s="1" t="s">
        <v>84</v>
      </c>
      <c r="J757" s="1" t="s">
        <v>122</v>
      </c>
      <c r="K757" s="1" t="s">
        <v>21277</v>
      </c>
      <c r="L757" s="1"/>
      <c r="M757" s="20">
        <f t="shared" si="11"/>
        <v>1</v>
      </c>
    </row>
    <row r="758" spans="1:13" ht="20.100000000000001" customHeight="1" x14ac:dyDescent="0.15">
      <c r="A758" s="1" t="s">
        <v>21215</v>
      </c>
      <c r="B758" s="1" t="s">
        <v>21265</v>
      </c>
      <c r="C758" s="1" t="s">
        <v>21278</v>
      </c>
      <c r="D758" s="1" t="s">
        <v>50</v>
      </c>
      <c r="E758" s="1" t="s">
        <v>51</v>
      </c>
      <c r="F758" s="1" t="s">
        <v>51</v>
      </c>
      <c r="G758" s="1" t="s">
        <v>52</v>
      </c>
      <c r="H758" s="1" t="s">
        <v>121</v>
      </c>
      <c r="I758" s="1" t="s">
        <v>84</v>
      </c>
      <c r="J758" s="1" t="s">
        <v>122</v>
      </c>
      <c r="K758" s="1" t="s">
        <v>21279</v>
      </c>
      <c r="L758" s="1"/>
      <c r="M758" s="20">
        <f t="shared" si="11"/>
        <v>1</v>
      </c>
    </row>
    <row r="759" spans="1:13" ht="20.100000000000001" customHeight="1" x14ac:dyDescent="0.15">
      <c r="A759" s="1" t="s">
        <v>21215</v>
      </c>
      <c r="B759" s="1" t="s">
        <v>21265</v>
      </c>
      <c r="C759" s="1" t="s">
        <v>21280</v>
      </c>
      <c r="D759" s="1" t="s">
        <v>50</v>
      </c>
      <c r="E759" s="1" t="s">
        <v>51</v>
      </c>
      <c r="F759" s="1" t="s">
        <v>51</v>
      </c>
      <c r="G759" s="1" t="s">
        <v>52</v>
      </c>
      <c r="H759" s="1" t="s">
        <v>121</v>
      </c>
      <c r="I759" s="1" t="s">
        <v>84</v>
      </c>
      <c r="J759" s="1" t="s">
        <v>122</v>
      </c>
      <c r="K759" s="1" t="s">
        <v>21281</v>
      </c>
      <c r="L759" s="1"/>
      <c r="M759" s="20">
        <f t="shared" si="11"/>
        <v>1</v>
      </c>
    </row>
    <row r="760" spans="1:13" ht="20.100000000000001" customHeight="1" x14ac:dyDescent="0.15">
      <c r="A760" s="1" t="s">
        <v>21215</v>
      </c>
      <c r="B760" s="1" t="s">
        <v>21265</v>
      </c>
      <c r="C760" s="1" t="s">
        <v>21282</v>
      </c>
      <c r="D760" s="1" t="s">
        <v>50</v>
      </c>
      <c r="E760" s="1" t="s">
        <v>51</v>
      </c>
      <c r="F760" s="1" t="s">
        <v>51</v>
      </c>
      <c r="G760" s="1" t="s">
        <v>52</v>
      </c>
      <c r="H760" s="1" t="s">
        <v>121</v>
      </c>
      <c r="I760" s="1" t="s">
        <v>84</v>
      </c>
      <c r="J760" s="1" t="s">
        <v>122</v>
      </c>
      <c r="K760" s="1" t="s">
        <v>21283</v>
      </c>
      <c r="L760" s="1"/>
      <c r="M760" s="20">
        <f t="shared" si="11"/>
        <v>1</v>
      </c>
    </row>
    <row r="761" spans="1:13" ht="20.100000000000001" customHeight="1" x14ac:dyDescent="0.15">
      <c r="A761" s="1" t="s">
        <v>21215</v>
      </c>
      <c r="B761" s="1" t="s">
        <v>21265</v>
      </c>
      <c r="C761" s="1" t="s">
        <v>21284</v>
      </c>
      <c r="D761" s="1" t="s">
        <v>50</v>
      </c>
      <c r="E761" s="1" t="s">
        <v>51</v>
      </c>
      <c r="F761" s="1" t="s">
        <v>51</v>
      </c>
      <c r="G761" s="1" t="s">
        <v>52</v>
      </c>
      <c r="H761" s="1" t="s">
        <v>121</v>
      </c>
      <c r="I761" s="1" t="s">
        <v>84</v>
      </c>
      <c r="J761" s="1" t="s">
        <v>122</v>
      </c>
      <c r="K761" s="1" t="s">
        <v>21285</v>
      </c>
      <c r="L761" s="1"/>
      <c r="M761" s="20">
        <f t="shared" si="11"/>
        <v>1</v>
      </c>
    </row>
    <row r="762" spans="1:13" ht="20.100000000000001" customHeight="1" x14ac:dyDescent="0.15">
      <c r="A762" s="1" t="s">
        <v>21215</v>
      </c>
      <c r="B762" s="1" t="s">
        <v>21265</v>
      </c>
      <c r="C762" s="1" t="s">
        <v>21286</v>
      </c>
      <c r="D762" s="1" t="s">
        <v>50</v>
      </c>
      <c r="E762" s="1" t="s">
        <v>51</v>
      </c>
      <c r="F762" s="1" t="s">
        <v>51</v>
      </c>
      <c r="G762" s="1" t="s">
        <v>52</v>
      </c>
      <c r="H762" s="1" t="s">
        <v>121</v>
      </c>
      <c r="I762" s="1" t="s">
        <v>84</v>
      </c>
      <c r="J762" s="1" t="s">
        <v>122</v>
      </c>
      <c r="K762" s="1" t="s">
        <v>21287</v>
      </c>
      <c r="L762" s="1"/>
      <c r="M762" s="20">
        <f t="shared" si="11"/>
        <v>1</v>
      </c>
    </row>
    <row r="763" spans="1:13" ht="20.100000000000001" customHeight="1" x14ac:dyDescent="0.15">
      <c r="A763" s="1" t="s">
        <v>21215</v>
      </c>
      <c r="B763" s="1" t="s">
        <v>21265</v>
      </c>
      <c r="C763" s="1" t="s">
        <v>21288</v>
      </c>
      <c r="D763" s="1" t="s">
        <v>78</v>
      </c>
      <c r="E763" s="1" t="s">
        <v>51</v>
      </c>
      <c r="F763" s="1" t="s">
        <v>51</v>
      </c>
      <c r="G763" s="1" t="s">
        <v>52</v>
      </c>
      <c r="H763" s="1" t="s">
        <v>121</v>
      </c>
      <c r="I763" s="1" t="s">
        <v>84</v>
      </c>
      <c r="J763" s="1" t="s">
        <v>122</v>
      </c>
      <c r="K763" s="1" t="s">
        <v>21289</v>
      </c>
      <c r="L763" s="1"/>
      <c r="M763" s="20">
        <f t="shared" si="11"/>
        <v>1</v>
      </c>
    </row>
    <row r="764" spans="1:13" ht="20.100000000000001" customHeight="1" x14ac:dyDescent="0.15">
      <c r="A764" s="1" t="s">
        <v>21215</v>
      </c>
      <c r="B764" s="1" t="s">
        <v>21265</v>
      </c>
      <c r="C764" s="1" t="s">
        <v>21290</v>
      </c>
      <c r="D764" s="1" t="s">
        <v>78</v>
      </c>
      <c r="E764" s="1" t="s">
        <v>51</v>
      </c>
      <c r="F764" s="1" t="s">
        <v>81</v>
      </c>
      <c r="G764" s="1" t="s">
        <v>82</v>
      </c>
      <c r="H764" s="1" t="s">
        <v>4727</v>
      </c>
      <c r="I764" s="1" t="s">
        <v>447</v>
      </c>
      <c r="J764" s="1" t="s">
        <v>448</v>
      </c>
      <c r="K764" s="1" t="s">
        <v>21291</v>
      </c>
      <c r="L764" s="1"/>
      <c r="M764" s="20">
        <f t="shared" si="11"/>
        <v>0</v>
      </c>
    </row>
    <row r="765" spans="1:13" ht="20.100000000000001" customHeight="1" x14ac:dyDescent="0.15">
      <c r="A765" s="1" t="s">
        <v>21215</v>
      </c>
      <c r="B765" s="1" t="s">
        <v>21265</v>
      </c>
      <c r="C765" s="1" t="s">
        <v>21292</v>
      </c>
      <c r="D765" s="1" t="s">
        <v>78</v>
      </c>
      <c r="E765" s="1" t="s">
        <v>51</v>
      </c>
      <c r="F765" s="1" t="s">
        <v>51</v>
      </c>
      <c r="G765" s="1" t="s">
        <v>52</v>
      </c>
      <c r="H765" s="1" t="s">
        <v>121</v>
      </c>
      <c r="I765" s="1" t="s">
        <v>84</v>
      </c>
      <c r="J765" s="1" t="s">
        <v>122</v>
      </c>
      <c r="K765" s="1" t="s">
        <v>21293</v>
      </c>
      <c r="L765" s="1"/>
      <c r="M765" s="20">
        <f t="shared" si="11"/>
        <v>1</v>
      </c>
    </row>
    <row r="766" spans="1:13" ht="20.100000000000001" customHeight="1" x14ac:dyDescent="0.15">
      <c r="A766" s="1" t="s">
        <v>21215</v>
      </c>
      <c r="B766" s="1" t="s">
        <v>21265</v>
      </c>
      <c r="C766" s="1" t="s">
        <v>21294</v>
      </c>
      <c r="D766" s="1" t="s">
        <v>78</v>
      </c>
      <c r="E766" s="1" t="s">
        <v>51</v>
      </c>
      <c r="F766" s="1" t="s">
        <v>51</v>
      </c>
      <c r="G766" s="1" t="s">
        <v>52</v>
      </c>
      <c r="H766" s="1" t="s">
        <v>121</v>
      </c>
      <c r="I766" s="1" t="s">
        <v>84</v>
      </c>
      <c r="J766" s="1" t="s">
        <v>122</v>
      </c>
      <c r="K766" s="1" t="s">
        <v>21295</v>
      </c>
      <c r="L766" s="1"/>
      <c r="M766" s="20">
        <f t="shared" si="11"/>
        <v>1</v>
      </c>
    </row>
    <row r="767" spans="1:13" ht="20.100000000000001" customHeight="1" x14ac:dyDescent="0.15">
      <c r="A767" s="1" t="s">
        <v>21215</v>
      </c>
      <c r="B767" s="1" t="s">
        <v>21265</v>
      </c>
      <c r="C767" s="1" t="s">
        <v>21296</v>
      </c>
      <c r="D767" s="1" t="s">
        <v>78</v>
      </c>
      <c r="E767" s="1" t="s">
        <v>51</v>
      </c>
      <c r="F767" s="1" t="s">
        <v>51</v>
      </c>
      <c r="G767" s="1" t="s">
        <v>52</v>
      </c>
      <c r="H767" s="1" t="s">
        <v>121</v>
      </c>
      <c r="I767" s="1" t="s">
        <v>84</v>
      </c>
      <c r="J767" s="1" t="s">
        <v>122</v>
      </c>
      <c r="K767" s="1" t="s">
        <v>21297</v>
      </c>
      <c r="L767" s="1"/>
      <c r="M767" s="20">
        <f t="shared" si="11"/>
        <v>1</v>
      </c>
    </row>
    <row r="768" spans="1:13" ht="20.100000000000001" customHeight="1" x14ac:dyDescent="0.15">
      <c r="A768" s="1" t="s">
        <v>21215</v>
      </c>
      <c r="B768" s="1" t="s">
        <v>21265</v>
      </c>
      <c r="C768" s="1" t="s">
        <v>21298</v>
      </c>
      <c r="D768" s="1" t="s">
        <v>78</v>
      </c>
      <c r="E768" s="1" t="s">
        <v>51</v>
      </c>
      <c r="F768" s="1" t="s">
        <v>51</v>
      </c>
      <c r="G768" s="1" t="s">
        <v>52</v>
      </c>
      <c r="H768" s="1" t="s">
        <v>121</v>
      </c>
      <c r="I768" s="1" t="s">
        <v>84</v>
      </c>
      <c r="J768" s="1" t="s">
        <v>122</v>
      </c>
      <c r="K768" s="1" t="s">
        <v>21299</v>
      </c>
      <c r="L768" s="1"/>
      <c r="M768" s="20">
        <f t="shared" si="11"/>
        <v>1</v>
      </c>
    </row>
    <row r="769" spans="1:13" ht="20.100000000000001" customHeight="1" x14ac:dyDescent="0.15">
      <c r="A769" s="1" t="s">
        <v>21215</v>
      </c>
      <c r="B769" s="1" t="s">
        <v>21265</v>
      </c>
      <c r="C769" s="1" t="s">
        <v>21300</v>
      </c>
      <c r="D769" s="1" t="s">
        <v>78</v>
      </c>
      <c r="E769" s="1" t="s">
        <v>51</v>
      </c>
      <c r="F769" s="1" t="s">
        <v>81</v>
      </c>
      <c r="G769" s="1" t="s">
        <v>82</v>
      </c>
      <c r="H769" s="1" t="s">
        <v>129</v>
      </c>
      <c r="I769" s="1" t="s">
        <v>7857</v>
      </c>
      <c r="J769" s="1" t="s">
        <v>7858</v>
      </c>
      <c r="K769" s="1" t="s">
        <v>21301</v>
      </c>
      <c r="L769" s="1"/>
      <c r="M769" s="20">
        <f t="shared" si="11"/>
        <v>0</v>
      </c>
    </row>
    <row r="770" spans="1:13" ht="20.100000000000001" customHeight="1" x14ac:dyDescent="0.15">
      <c r="A770" s="1" t="s">
        <v>21215</v>
      </c>
      <c r="B770" s="1" t="s">
        <v>21265</v>
      </c>
      <c r="C770" s="1" t="s">
        <v>21302</v>
      </c>
      <c r="D770" s="1" t="s">
        <v>78</v>
      </c>
      <c r="E770" s="1" t="s">
        <v>51</v>
      </c>
      <c r="F770" s="1" t="s">
        <v>51</v>
      </c>
      <c r="G770" s="1" t="s">
        <v>52</v>
      </c>
      <c r="H770" s="1" t="s">
        <v>121</v>
      </c>
      <c r="I770" s="1" t="s">
        <v>84</v>
      </c>
      <c r="J770" s="1" t="s">
        <v>122</v>
      </c>
      <c r="K770" s="1" t="s">
        <v>21303</v>
      </c>
      <c r="L770" s="1"/>
      <c r="M770" s="20">
        <f t="shared" si="11"/>
        <v>1</v>
      </c>
    </row>
    <row r="771" spans="1:13" ht="20.100000000000001" customHeight="1" x14ac:dyDescent="0.15">
      <c r="A771" s="1" t="s">
        <v>21215</v>
      </c>
      <c r="B771" s="1" t="s">
        <v>21265</v>
      </c>
      <c r="C771" s="1" t="s">
        <v>21304</v>
      </c>
      <c r="D771" s="1" t="s">
        <v>78</v>
      </c>
      <c r="E771" s="1" t="s">
        <v>51</v>
      </c>
      <c r="F771" s="1" t="s">
        <v>51</v>
      </c>
      <c r="G771" s="1" t="s">
        <v>52</v>
      </c>
      <c r="H771" s="1" t="s">
        <v>121</v>
      </c>
      <c r="I771" s="1" t="s">
        <v>84</v>
      </c>
      <c r="J771" s="1" t="s">
        <v>122</v>
      </c>
      <c r="K771" s="1" t="s">
        <v>21305</v>
      </c>
      <c r="L771" s="1"/>
      <c r="M771" s="20">
        <f t="shared" si="11"/>
        <v>1</v>
      </c>
    </row>
    <row r="772" spans="1:13" ht="20.100000000000001" customHeight="1" x14ac:dyDescent="0.15">
      <c r="A772" s="1" t="s">
        <v>21215</v>
      </c>
      <c r="B772" s="1" t="s">
        <v>21265</v>
      </c>
      <c r="C772" s="1" t="s">
        <v>21306</v>
      </c>
      <c r="D772" s="1" t="s">
        <v>78</v>
      </c>
      <c r="E772" s="1" t="s">
        <v>51</v>
      </c>
      <c r="F772" s="1" t="s">
        <v>51</v>
      </c>
      <c r="G772" s="1" t="s">
        <v>52</v>
      </c>
      <c r="H772" s="1" t="s">
        <v>121</v>
      </c>
      <c r="I772" s="1" t="s">
        <v>84</v>
      </c>
      <c r="J772" s="1" t="s">
        <v>122</v>
      </c>
      <c r="K772" s="1" t="s">
        <v>21307</v>
      </c>
      <c r="L772" s="1"/>
      <c r="M772" s="20">
        <f t="shared" si="11"/>
        <v>1</v>
      </c>
    </row>
    <row r="773" spans="1:13" ht="20.100000000000001" customHeight="1" x14ac:dyDescent="0.15">
      <c r="A773" s="1" t="s">
        <v>21215</v>
      </c>
      <c r="B773" s="1" t="s">
        <v>21265</v>
      </c>
      <c r="C773" s="1" t="s">
        <v>21308</v>
      </c>
      <c r="D773" s="1" t="s">
        <v>78</v>
      </c>
      <c r="E773" s="1" t="s">
        <v>51</v>
      </c>
      <c r="F773" s="1" t="s">
        <v>51</v>
      </c>
      <c r="G773" s="1" t="s">
        <v>52</v>
      </c>
      <c r="H773" s="1" t="s">
        <v>121</v>
      </c>
      <c r="I773" s="1" t="s">
        <v>84</v>
      </c>
      <c r="J773" s="1" t="s">
        <v>122</v>
      </c>
      <c r="K773" s="1" t="s">
        <v>21309</v>
      </c>
      <c r="L773" s="1"/>
      <c r="M773" s="20">
        <f t="shared" si="11"/>
        <v>1</v>
      </c>
    </row>
    <row r="774" spans="1:13" ht="20.100000000000001" customHeight="1" x14ac:dyDescent="0.15">
      <c r="A774" s="1" t="s">
        <v>21215</v>
      </c>
      <c r="B774" s="1" t="s">
        <v>21265</v>
      </c>
      <c r="C774" s="1" t="s">
        <v>21310</v>
      </c>
      <c r="D774" s="1" t="s">
        <v>78</v>
      </c>
      <c r="E774" s="1" t="s">
        <v>51</v>
      </c>
      <c r="F774" s="1" t="s">
        <v>51</v>
      </c>
      <c r="G774" s="1" t="s">
        <v>52</v>
      </c>
      <c r="H774" s="1" t="s">
        <v>121</v>
      </c>
      <c r="I774" s="1" t="s">
        <v>84</v>
      </c>
      <c r="J774" s="1" t="s">
        <v>122</v>
      </c>
      <c r="K774" s="1" t="s">
        <v>21311</v>
      </c>
      <c r="L774" s="1"/>
      <c r="M774" s="20">
        <f t="shared" si="11"/>
        <v>1</v>
      </c>
    </row>
    <row r="775" spans="1:13" ht="20.100000000000001" customHeight="1" x14ac:dyDescent="0.15">
      <c r="A775" s="1" t="s">
        <v>21215</v>
      </c>
      <c r="B775" s="1" t="s">
        <v>21265</v>
      </c>
      <c r="C775" s="1" t="s">
        <v>21312</v>
      </c>
      <c r="D775" s="1" t="s">
        <v>78</v>
      </c>
      <c r="E775" s="1" t="s">
        <v>51</v>
      </c>
      <c r="F775" s="1" t="s">
        <v>51</v>
      </c>
      <c r="G775" s="1" t="s">
        <v>52</v>
      </c>
      <c r="H775" s="1" t="s">
        <v>121</v>
      </c>
      <c r="I775" s="1" t="s">
        <v>84</v>
      </c>
      <c r="J775" s="1" t="s">
        <v>122</v>
      </c>
      <c r="K775" s="1" t="s">
        <v>21313</v>
      </c>
      <c r="L775" s="1"/>
      <c r="M775" s="20">
        <f t="shared" si="11"/>
        <v>1</v>
      </c>
    </row>
    <row r="776" spans="1:13" ht="20.100000000000001" customHeight="1" x14ac:dyDescent="0.15">
      <c r="A776" s="1" t="s">
        <v>21215</v>
      </c>
      <c r="B776" s="1" t="s">
        <v>21265</v>
      </c>
      <c r="C776" s="1" t="s">
        <v>21314</v>
      </c>
      <c r="D776" s="1" t="s">
        <v>78</v>
      </c>
      <c r="E776" s="1" t="s">
        <v>51</v>
      </c>
      <c r="F776" s="1" t="s">
        <v>51</v>
      </c>
      <c r="G776" s="1" t="s">
        <v>52</v>
      </c>
      <c r="H776" s="1" t="s">
        <v>121</v>
      </c>
      <c r="I776" s="1" t="s">
        <v>84</v>
      </c>
      <c r="J776" s="1" t="s">
        <v>122</v>
      </c>
      <c r="K776" s="1" t="s">
        <v>21315</v>
      </c>
      <c r="L776" s="1"/>
      <c r="M776" s="20">
        <f t="shared" ref="M776:M839" si="12">IF(F776="○",1,0)</f>
        <v>1</v>
      </c>
    </row>
    <row r="777" spans="1:13" ht="20.100000000000001" customHeight="1" x14ac:dyDescent="0.15">
      <c r="A777" s="1" t="s">
        <v>21215</v>
      </c>
      <c r="B777" s="1" t="s">
        <v>21265</v>
      </c>
      <c r="C777" s="1" t="s">
        <v>21316</v>
      </c>
      <c r="D777" s="1" t="s">
        <v>78</v>
      </c>
      <c r="E777" s="1" t="s">
        <v>51</v>
      </c>
      <c r="F777" s="1" t="s">
        <v>179</v>
      </c>
      <c r="G777" s="1" t="s">
        <v>82</v>
      </c>
      <c r="H777" s="1" t="s">
        <v>129</v>
      </c>
      <c r="I777" s="1" t="s">
        <v>7857</v>
      </c>
      <c r="J777" s="1" t="s">
        <v>7858</v>
      </c>
      <c r="K777" s="1" t="s">
        <v>21317</v>
      </c>
      <c r="L777" s="1"/>
      <c r="M777" s="20">
        <f t="shared" si="12"/>
        <v>0</v>
      </c>
    </row>
    <row r="778" spans="1:13" ht="20.100000000000001" customHeight="1" x14ac:dyDescent="0.15">
      <c r="A778" s="1" t="s">
        <v>21215</v>
      </c>
      <c r="B778" s="1" t="s">
        <v>21265</v>
      </c>
      <c r="C778" s="1" t="s">
        <v>21318</v>
      </c>
      <c r="D778" s="1" t="s">
        <v>78</v>
      </c>
      <c r="E778" s="1" t="s">
        <v>51</v>
      </c>
      <c r="F778" s="1" t="s">
        <v>51</v>
      </c>
      <c r="G778" s="1" t="s">
        <v>52</v>
      </c>
      <c r="H778" s="1" t="s">
        <v>121</v>
      </c>
      <c r="I778" s="1" t="s">
        <v>84</v>
      </c>
      <c r="J778" s="1" t="s">
        <v>122</v>
      </c>
      <c r="K778" s="1" t="s">
        <v>21319</v>
      </c>
      <c r="L778" s="1"/>
      <c r="M778" s="20">
        <f t="shared" si="12"/>
        <v>1</v>
      </c>
    </row>
    <row r="779" spans="1:13" ht="20.100000000000001" customHeight="1" x14ac:dyDescent="0.15">
      <c r="A779" s="1" t="s">
        <v>21215</v>
      </c>
      <c r="B779" s="1" t="s">
        <v>21265</v>
      </c>
      <c r="C779" s="1" t="s">
        <v>21320</v>
      </c>
      <c r="D779" s="1" t="s">
        <v>78</v>
      </c>
      <c r="E779" s="1" t="s">
        <v>51</v>
      </c>
      <c r="F779" s="1" t="s">
        <v>51</v>
      </c>
      <c r="G779" s="1" t="s">
        <v>52</v>
      </c>
      <c r="H779" s="1" t="s">
        <v>121</v>
      </c>
      <c r="I779" s="1" t="s">
        <v>84</v>
      </c>
      <c r="J779" s="1" t="s">
        <v>122</v>
      </c>
      <c r="K779" s="1" t="s">
        <v>21321</v>
      </c>
      <c r="L779" s="1"/>
      <c r="M779" s="20">
        <f t="shared" si="12"/>
        <v>1</v>
      </c>
    </row>
    <row r="780" spans="1:13" ht="20.100000000000001" customHeight="1" x14ac:dyDescent="0.15">
      <c r="A780" s="1" t="s">
        <v>21215</v>
      </c>
      <c r="B780" s="1" t="s">
        <v>21322</v>
      </c>
      <c r="C780" s="1" t="s">
        <v>21323</v>
      </c>
      <c r="D780" s="1" t="s">
        <v>50</v>
      </c>
      <c r="E780" s="1" t="s">
        <v>51</v>
      </c>
      <c r="F780" s="1" t="s">
        <v>51</v>
      </c>
      <c r="G780" s="1" t="s">
        <v>52</v>
      </c>
      <c r="H780" s="1" t="s">
        <v>121</v>
      </c>
      <c r="I780" s="1" t="s">
        <v>84</v>
      </c>
      <c r="J780" s="1" t="s">
        <v>122</v>
      </c>
      <c r="K780" s="1" t="s">
        <v>21324</v>
      </c>
      <c r="L780" s="1"/>
      <c r="M780" s="20">
        <f t="shared" si="12"/>
        <v>1</v>
      </c>
    </row>
    <row r="781" spans="1:13" ht="20.100000000000001" customHeight="1" x14ac:dyDescent="0.15">
      <c r="A781" s="1" t="s">
        <v>21215</v>
      </c>
      <c r="B781" s="1" t="s">
        <v>21322</v>
      </c>
      <c r="C781" s="1" t="s">
        <v>21325</v>
      </c>
      <c r="D781" s="1" t="s">
        <v>50</v>
      </c>
      <c r="E781" s="1" t="s">
        <v>51</v>
      </c>
      <c r="F781" s="1" t="s">
        <v>51</v>
      </c>
      <c r="G781" s="1" t="s">
        <v>52</v>
      </c>
      <c r="H781" s="1" t="s">
        <v>121</v>
      </c>
      <c r="I781" s="1" t="s">
        <v>84</v>
      </c>
      <c r="J781" s="1" t="s">
        <v>122</v>
      </c>
      <c r="K781" s="1" t="s">
        <v>21326</v>
      </c>
      <c r="L781" s="1"/>
      <c r="M781" s="20">
        <f t="shared" si="12"/>
        <v>1</v>
      </c>
    </row>
    <row r="782" spans="1:13" ht="20.100000000000001" customHeight="1" x14ac:dyDescent="0.15">
      <c r="A782" s="1" t="s">
        <v>21215</v>
      </c>
      <c r="B782" s="1" t="s">
        <v>21322</v>
      </c>
      <c r="C782" s="1" t="s">
        <v>21327</v>
      </c>
      <c r="D782" s="1" t="s">
        <v>78</v>
      </c>
      <c r="E782" s="1" t="s">
        <v>51</v>
      </c>
      <c r="F782" s="1" t="s">
        <v>179</v>
      </c>
      <c r="G782" s="1" t="s">
        <v>82</v>
      </c>
      <c r="H782" s="1" t="s">
        <v>4727</v>
      </c>
      <c r="I782" s="1" t="s">
        <v>447</v>
      </c>
      <c r="J782" s="1" t="s">
        <v>448</v>
      </c>
      <c r="K782" s="1" t="s">
        <v>21328</v>
      </c>
      <c r="L782" s="1"/>
      <c r="M782" s="20">
        <f t="shared" si="12"/>
        <v>0</v>
      </c>
    </row>
    <row r="783" spans="1:13" ht="20.100000000000001" customHeight="1" x14ac:dyDescent="0.15">
      <c r="A783" s="1" t="s">
        <v>21215</v>
      </c>
      <c r="B783" s="1" t="s">
        <v>21322</v>
      </c>
      <c r="C783" s="1" t="s">
        <v>21329</v>
      </c>
      <c r="D783" s="1" t="s">
        <v>78</v>
      </c>
      <c r="E783" s="1" t="s">
        <v>51</v>
      </c>
      <c r="F783" s="1" t="s">
        <v>51</v>
      </c>
      <c r="G783" s="1" t="s">
        <v>52</v>
      </c>
      <c r="H783" s="1" t="s">
        <v>121</v>
      </c>
      <c r="I783" s="1" t="s">
        <v>84</v>
      </c>
      <c r="J783" s="1" t="s">
        <v>122</v>
      </c>
      <c r="K783" s="1" t="s">
        <v>21330</v>
      </c>
      <c r="L783" s="1"/>
      <c r="M783" s="20">
        <f t="shared" si="12"/>
        <v>1</v>
      </c>
    </row>
    <row r="784" spans="1:13" ht="20.100000000000001" customHeight="1" x14ac:dyDescent="0.15">
      <c r="A784" s="1" t="s">
        <v>21215</v>
      </c>
      <c r="B784" s="1" t="s">
        <v>21331</v>
      </c>
      <c r="C784" s="1" t="s">
        <v>21332</v>
      </c>
      <c r="D784" s="1" t="s">
        <v>50</v>
      </c>
      <c r="E784" s="1" t="s">
        <v>51</v>
      </c>
      <c r="F784" s="1" t="s">
        <v>51</v>
      </c>
      <c r="G784" s="1" t="s">
        <v>52</v>
      </c>
      <c r="H784" s="1" t="s">
        <v>121</v>
      </c>
      <c r="I784" s="1" t="s">
        <v>84</v>
      </c>
      <c r="J784" s="1" t="s">
        <v>122</v>
      </c>
      <c r="K784" s="1" t="s">
        <v>21333</v>
      </c>
      <c r="L784" s="1"/>
      <c r="M784" s="20">
        <f t="shared" si="12"/>
        <v>1</v>
      </c>
    </row>
    <row r="785" spans="1:13" ht="20.100000000000001" customHeight="1" x14ac:dyDescent="0.15">
      <c r="A785" s="1" t="s">
        <v>21215</v>
      </c>
      <c r="B785" s="1" t="s">
        <v>21334</v>
      </c>
      <c r="C785" s="1" t="s">
        <v>21335</v>
      </c>
      <c r="D785" s="1" t="s">
        <v>50</v>
      </c>
      <c r="E785" s="1" t="s">
        <v>51</v>
      </c>
      <c r="F785" s="1" t="s">
        <v>51</v>
      </c>
      <c r="G785" s="1" t="s">
        <v>52</v>
      </c>
      <c r="H785" s="1" t="s">
        <v>121</v>
      </c>
      <c r="I785" s="1" t="s">
        <v>84</v>
      </c>
      <c r="J785" s="1" t="s">
        <v>122</v>
      </c>
      <c r="K785" s="1" t="s">
        <v>21336</v>
      </c>
      <c r="L785" s="1"/>
      <c r="M785" s="20">
        <f t="shared" si="12"/>
        <v>1</v>
      </c>
    </row>
    <row r="786" spans="1:13" ht="20.100000000000001" customHeight="1" x14ac:dyDescent="0.15">
      <c r="A786" s="1" t="s">
        <v>21215</v>
      </c>
      <c r="B786" s="1" t="s">
        <v>21334</v>
      </c>
      <c r="C786" s="1" t="s">
        <v>21337</v>
      </c>
      <c r="D786" s="1" t="s">
        <v>78</v>
      </c>
      <c r="E786" s="1" t="s">
        <v>51</v>
      </c>
      <c r="F786" s="1" t="s">
        <v>81</v>
      </c>
      <c r="G786" s="1" t="s">
        <v>82</v>
      </c>
      <c r="H786" s="1" t="s">
        <v>2140</v>
      </c>
      <c r="I786" s="1" t="s">
        <v>447</v>
      </c>
      <c r="J786" s="1" t="s">
        <v>17033</v>
      </c>
      <c r="K786" s="1" t="s">
        <v>21338</v>
      </c>
      <c r="L786" s="1"/>
      <c r="M786" s="20">
        <f t="shared" si="12"/>
        <v>0</v>
      </c>
    </row>
    <row r="787" spans="1:13" ht="20.100000000000001" customHeight="1" x14ac:dyDescent="0.15">
      <c r="A787" s="1" t="s">
        <v>21215</v>
      </c>
      <c r="B787" s="1" t="s">
        <v>21339</v>
      </c>
      <c r="C787" s="1" t="s">
        <v>21340</v>
      </c>
      <c r="D787" s="1" t="s">
        <v>50</v>
      </c>
      <c r="E787" s="1" t="s">
        <v>51</v>
      </c>
      <c r="F787" s="1" t="s">
        <v>51</v>
      </c>
      <c r="G787" s="1" t="s">
        <v>52</v>
      </c>
      <c r="H787" s="1" t="s">
        <v>121</v>
      </c>
      <c r="I787" s="1" t="s">
        <v>84</v>
      </c>
      <c r="J787" s="1" t="s">
        <v>122</v>
      </c>
      <c r="K787" s="1" t="s">
        <v>21341</v>
      </c>
      <c r="L787" s="1"/>
      <c r="M787" s="20">
        <f t="shared" si="12"/>
        <v>1</v>
      </c>
    </row>
    <row r="788" spans="1:13" ht="20.100000000000001" customHeight="1" x14ac:dyDescent="0.15">
      <c r="A788" s="1" t="s">
        <v>21215</v>
      </c>
      <c r="B788" s="1" t="s">
        <v>21339</v>
      </c>
      <c r="C788" s="1" t="s">
        <v>21342</v>
      </c>
      <c r="D788" s="1" t="s">
        <v>50</v>
      </c>
      <c r="E788" s="1" t="s">
        <v>51</v>
      </c>
      <c r="F788" s="1" t="s">
        <v>51</v>
      </c>
      <c r="G788" s="1" t="s">
        <v>52</v>
      </c>
      <c r="H788" s="1" t="s">
        <v>121</v>
      </c>
      <c r="I788" s="1" t="s">
        <v>84</v>
      </c>
      <c r="J788" s="1" t="s">
        <v>122</v>
      </c>
      <c r="K788" s="1" t="s">
        <v>21343</v>
      </c>
      <c r="L788" s="1"/>
      <c r="M788" s="20">
        <f t="shared" si="12"/>
        <v>1</v>
      </c>
    </row>
    <row r="789" spans="1:13" ht="20.100000000000001" customHeight="1" x14ac:dyDescent="0.15">
      <c r="A789" s="1" t="s">
        <v>21215</v>
      </c>
      <c r="B789" s="1" t="s">
        <v>21339</v>
      </c>
      <c r="C789" s="1" t="s">
        <v>21344</v>
      </c>
      <c r="D789" s="1" t="s">
        <v>50</v>
      </c>
      <c r="E789" s="1" t="s">
        <v>51</v>
      </c>
      <c r="F789" s="1" t="s">
        <v>51</v>
      </c>
      <c r="G789" s="1" t="s">
        <v>52</v>
      </c>
      <c r="H789" s="1" t="s">
        <v>121</v>
      </c>
      <c r="I789" s="1" t="s">
        <v>84</v>
      </c>
      <c r="J789" s="1" t="s">
        <v>122</v>
      </c>
      <c r="K789" s="1" t="s">
        <v>21345</v>
      </c>
      <c r="L789" s="1"/>
      <c r="M789" s="20">
        <f t="shared" si="12"/>
        <v>1</v>
      </c>
    </row>
    <row r="790" spans="1:13" ht="20.100000000000001" customHeight="1" x14ac:dyDescent="0.15">
      <c r="A790" s="1" t="s">
        <v>21215</v>
      </c>
      <c r="B790" s="1" t="s">
        <v>21339</v>
      </c>
      <c r="C790" s="1" t="s">
        <v>21346</v>
      </c>
      <c r="D790" s="1" t="s">
        <v>78</v>
      </c>
      <c r="E790" s="1" t="s">
        <v>51</v>
      </c>
      <c r="F790" s="1" t="s">
        <v>179</v>
      </c>
      <c r="G790" s="1" t="s">
        <v>82</v>
      </c>
      <c r="H790" s="1" t="s">
        <v>129</v>
      </c>
      <c r="I790" s="1" t="s">
        <v>7857</v>
      </c>
      <c r="J790" s="1" t="s">
        <v>7858</v>
      </c>
      <c r="K790" s="1" t="s">
        <v>21347</v>
      </c>
      <c r="L790" s="1"/>
      <c r="M790" s="20">
        <f t="shared" si="12"/>
        <v>0</v>
      </c>
    </row>
    <row r="791" spans="1:13" ht="20.100000000000001" customHeight="1" x14ac:dyDescent="0.15">
      <c r="A791" s="1" t="s">
        <v>21215</v>
      </c>
      <c r="B791" s="1" t="s">
        <v>21339</v>
      </c>
      <c r="C791" s="1" t="s">
        <v>21348</v>
      </c>
      <c r="D791" s="1" t="s">
        <v>78</v>
      </c>
      <c r="E791" s="1" t="s">
        <v>51</v>
      </c>
      <c r="F791" s="1" t="s">
        <v>51</v>
      </c>
      <c r="G791" s="1" t="s">
        <v>52</v>
      </c>
      <c r="H791" s="1" t="s">
        <v>121</v>
      </c>
      <c r="I791" s="1" t="s">
        <v>84</v>
      </c>
      <c r="J791" s="1" t="s">
        <v>122</v>
      </c>
      <c r="K791" s="1" t="s">
        <v>21349</v>
      </c>
      <c r="L791" s="1"/>
      <c r="M791" s="20">
        <f t="shared" si="12"/>
        <v>1</v>
      </c>
    </row>
    <row r="792" spans="1:13" ht="20.100000000000001" customHeight="1" x14ac:dyDescent="0.15">
      <c r="A792" s="1" t="s">
        <v>21215</v>
      </c>
      <c r="B792" s="1" t="s">
        <v>21339</v>
      </c>
      <c r="C792" s="1" t="s">
        <v>21350</v>
      </c>
      <c r="D792" s="1" t="s">
        <v>78</v>
      </c>
      <c r="E792" s="1" t="s">
        <v>51</v>
      </c>
      <c r="F792" s="1" t="s">
        <v>51</v>
      </c>
      <c r="G792" s="1" t="s">
        <v>52</v>
      </c>
      <c r="H792" s="1" t="s">
        <v>121</v>
      </c>
      <c r="I792" s="1" t="s">
        <v>84</v>
      </c>
      <c r="J792" s="1" t="s">
        <v>122</v>
      </c>
      <c r="K792" s="1" t="s">
        <v>21351</v>
      </c>
      <c r="L792" s="1"/>
      <c r="M792" s="20">
        <f t="shared" si="12"/>
        <v>1</v>
      </c>
    </row>
    <row r="793" spans="1:13" ht="20.100000000000001" customHeight="1" x14ac:dyDescent="0.15">
      <c r="A793" s="1" t="s">
        <v>21215</v>
      </c>
      <c r="B793" s="1" t="s">
        <v>21339</v>
      </c>
      <c r="C793" s="1" t="s">
        <v>21352</v>
      </c>
      <c r="D793" s="1" t="s">
        <v>78</v>
      </c>
      <c r="E793" s="1" t="s">
        <v>51</v>
      </c>
      <c r="F793" s="1" t="s">
        <v>51</v>
      </c>
      <c r="G793" s="1" t="s">
        <v>52</v>
      </c>
      <c r="H793" s="1" t="s">
        <v>121</v>
      </c>
      <c r="I793" s="1" t="s">
        <v>84</v>
      </c>
      <c r="J793" s="1" t="s">
        <v>122</v>
      </c>
      <c r="K793" s="1" t="s">
        <v>21353</v>
      </c>
      <c r="L793" s="1"/>
      <c r="M793" s="20">
        <f t="shared" si="12"/>
        <v>1</v>
      </c>
    </row>
    <row r="794" spans="1:13" ht="20.100000000000001" customHeight="1" x14ac:dyDescent="0.15">
      <c r="A794" s="1" t="s">
        <v>21215</v>
      </c>
      <c r="B794" s="1" t="s">
        <v>21339</v>
      </c>
      <c r="C794" s="1" t="s">
        <v>21354</v>
      </c>
      <c r="D794" s="1" t="s">
        <v>78</v>
      </c>
      <c r="E794" s="1" t="s">
        <v>51</v>
      </c>
      <c r="F794" s="1" t="s">
        <v>51</v>
      </c>
      <c r="G794" s="1" t="s">
        <v>52</v>
      </c>
      <c r="H794" s="1" t="s">
        <v>121</v>
      </c>
      <c r="I794" s="1" t="s">
        <v>84</v>
      </c>
      <c r="J794" s="1" t="s">
        <v>122</v>
      </c>
      <c r="K794" s="1" t="s">
        <v>21355</v>
      </c>
      <c r="L794" s="1"/>
      <c r="M794" s="20">
        <f t="shared" si="12"/>
        <v>1</v>
      </c>
    </row>
    <row r="795" spans="1:13" ht="20.100000000000001" customHeight="1" x14ac:dyDescent="0.15">
      <c r="A795" s="1" t="s">
        <v>21215</v>
      </c>
      <c r="B795" s="1" t="s">
        <v>21339</v>
      </c>
      <c r="C795" s="1" t="s">
        <v>21356</v>
      </c>
      <c r="D795" s="1" t="s">
        <v>78</v>
      </c>
      <c r="E795" s="1" t="s">
        <v>51</v>
      </c>
      <c r="F795" s="1" t="s">
        <v>51</v>
      </c>
      <c r="G795" s="1" t="s">
        <v>52</v>
      </c>
      <c r="H795" s="1" t="s">
        <v>121</v>
      </c>
      <c r="I795" s="1" t="s">
        <v>84</v>
      </c>
      <c r="J795" s="1" t="s">
        <v>122</v>
      </c>
      <c r="K795" s="1" t="s">
        <v>21357</v>
      </c>
      <c r="L795" s="1"/>
      <c r="M795" s="20">
        <f t="shared" si="12"/>
        <v>1</v>
      </c>
    </row>
    <row r="796" spans="1:13" ht="20.100000000000001" customHeight="1" x14ac:dyDescent="0.15">
      <c r="A796" s="1" t="s">
        <v>21215</v>
      </c>
      <c r="B796" s="1" t="s">
        <v>21339</v>
      </c>
      <c r="C796" s="1" t="s">
        <v>21358</v>
      </c>
      <c r="D796" s="1" t="s">
        <v>78</v>
      </c>
      <c r="E796" s="1" t="s">
        <v>51</v>
      </c>
      <c r="F796" s="1" t="s">
        <v>179</v>
      </c>
      <c r="G796" s="1" t="s">
        <v>82</v>
      </c>
      <c r="H796" s="1" t="s">
        <v>129</v>
      </c>
      <c r="I796" s="1" t="s">
        <v>7857</v>
      </c>
      <c r="J796" s="1" t="s">
        <v>7858</v>
      </c>
      <c r="K796" s="1" t="s">
        <v>21359</v>
      </c>
      <c r="L796" s="1"/>
      <c r="M796" s="20">
        <f t="shared" si="12"/>
        <v>0</v>
      </c>
    </row>
    <row r="797" spans="1:13" ht="20.100000000000001" customHeight="1" x14ac:dyDescent="0.15">
      <c r="A797" s="1" t="s">
        <v>21215</v>
      </c>
      <c r="B797" s="1" t="s">
        <v>21339</v>
      </c>
      <c r="C797" s="1" t="s">
        <v>21360</v>
      </c>
      <c r="D797" s="1" t="s">
        <v>78</v>
      </c>
      <c r="E797" s="1" t="s">
        <v>51</v>
      </c>
      <c r="F797" s="1" t="s">
        <v>51</v>
      </c>
      <c r="G797" s="1" t="s">
        <v>52</v>
      </c>
      <c r="H797" s="1" t="s">
        <v>121</v>
      </c>
      <c r="I797" s="1" t="s">
        <v>84</v>
      </c>
      <c r="J797" s="1" t="s">
        <v>122</v>
      </c>
      <c r="K797" s="1" t="s">
        <v>21361</v>
      </c>
      <c r="L797" s="1"/>
      <c r="M797" s="20">
        <f t="shared" si="12"/>
        <v>1</v>
      </c>
    </row>
    <row r="798" spans="1:13" ht="20.100000000000001" customHeight="1" x14ac:dyDescent="0.15">
      <c r="A798" s="1" t="s">
        <v>21215</v>
      </c>
      <c r="B798" s="1" t="s">
        <v>21339</v>
      </c>
      <c r="C798" s="1" t="s">
        <v>21362</v>
      </c>
      <c r="D798" s="1" t="s">
        <v>78</v>
      </c>
      <c r="E798" s="1" t="s">
        <v>51</v>
      </c>
      <c r="F798" s="1" t="s">
        <v>51</v>
      </c>
      <c r="G798" s="1" t="s">
        <v>52</v>
      </c>
      <c r="H798" s="1" t="s">
        <v>121</v>
      </c>
      <c r="I798" s="1" t="s">
        <v>84</v>
      </c>
      <c r="J798" s="1" t="s">
        <v>122</v>
      </c>
      <c r="K798" s="1" t="s">
        <v>21363</v>
      </c>
      <c r="L798" s="1"/>
      <c r="M798" s="20">
        <f t="shared" si="12"/>
        <v>1</v>
      </c>
    </row>
    <row r="799" spans="1:13" ht="20.100000000000001" customHeight="1" x14ac:dyDescent="0.15">
      <c r="A799" s="1" t="s">
        <v>21215</v>
      </c>
      <c r="B799" s="1" t="s">
        <v>21339</v>
      </c>
      <c r="C799" s="1" t="s">
        <v>21364</v>
      </c>
      <c r="D799" s="1" t="s">
        <v>78</v>
      </c>
      <c r="E799" s="1" t="s">
        <v>51</v>
      </c>
      <c r="F799" s="1" t="s">
        <v>51</v>
      </c>
      <c r="G799" s="1" t="s">
        <v>52</v>
      </c>
      <c r="H799" s="1" t="s">
        <v>121</v>
      </c>
      <c r="I799" s="1" t="s">
        <v>84</v>
      </c>
      <c r="J799" s="1" t="s">
        <v>122</v>
      </c>
      <c r="K799" s="1" t="s">
        <v>21365</v>
      </c>
      <c r="L799" s="1"/>
      <c r="M799" s="20">
        <f t="shared" si="12"/>
        <v>1</v>
      </c>
    </row>
    <row r="800" spans="1:13" ht="20.100000000000001" customHeight="1" x14ac:dyDescent="0.15">
      <c r="A800" s="1" t="s">
        <v>21215</v>
      </c>
      <c r="B800" s="1" t="s">
        <v>21339</v>
      </c>
      <c r="C800" s="1" t="s">
        <v>21366</v>
      </c>
      <c r="D800" s="1" t="s">
        <v>78</v>
      </c>
      <c r="E800" s="1" t="s">
        <v>51</v>
      </c>
      <c r="F800" s="1" t="s">
        <v>179</v>
      </c>
      <c r="G800" s="1" t="s">
        <v>82</v>
      </c>
      <c r="H800" s="1" t="s">
        <v>129</v>
      </c>
      <c r="I800" s="1" t="s">
        <v>7857</v>
      </c>
      <c r="J800" s="1" t="s">
        <v>7858</v>
      </c>
      <c r="K800" s="1" t="s">
        <v>21367</v>
      </c>
      <c r="L800" s="1"/>
      <c r="M800" s="20">
        <f t="shared" si="12"/>
        <v>0</v>
      </c>
    </row>
    <row r="801" spans="1:13" ht="20.100000000000001" customHeight="1" x14ac:dyDescent="0.15">
      <c r="A801" s="1" t="s">
        <v>21215</v>
      </c>
      <c r="B801" s="1" t="s">
        <v>21339</v>
      </c>
      <c r="C801" s="1" t="s">
        <v>21368</v>
      </c>
      <c r="D801" s="1" t="s">
        <v>78</v>
      </c>
      <c r="E801" s="1" t="s">
        <v>51</v>
      </c>
      <c r="F801" s="1" t="s">
        <v>51</v>
      </c>
      <c r="G801" s="1" t="s">
        <v>52</v>
      </c>
      <c r="H801" s="1" t="s">
        <v>121</v>
      </c>
      <c r="I801" s="1" t="s">
        <v>84</v>
      </c>
      <c r="J801" s="1" t="s">
        <v>122</v>
      </c>
      <c r="K801" s="1" t="s">
        <v>21369</v>
      </c>
      <c r="L801" s="1"/>
      <c r="M801" s="20">
        <f t="shared" si="12"/>
        <v>1</v>
      </c>
    </row>
    <row r="802" spans="1:13" ht="20.100000000000001" customHeight="1" x14ac:dyDescent="0.15">
      <c r="A802" s="1" t="s">
        <v>21215</v>
      </c>
      <c r="B802" s="1" t="s">
        <v>21370</v>
      </c>
      <c r="C802" s="1" t="s">
        <v>21371</v>
      </c>
      <c r="D802" s="1" t="s">
        <v>50</v>
      </c>
      <c r="E802" s="1" t="s">
        <v>51</v>
      </c>
      <c r="F802" s="1" t="s">
        <v>51</v>
      </c>
      <c r="G802" s="1" t="s">
        <v>52</v>
      </c>
      <c r="H802" s="1" t="s">
        <v>121</v>
      </c>
      <c r="I802" s="1" t="s">
        <v>84</v>
      </c>
      <c r="J802" s="1" t="s">
        <v>122</v>
      </c>
      <c r="K802" s="1" t="s">
        <v>21372</v>
      </c>
      <c r="L802" s="1"/>
      <c r="M802" s="20">
        <f t="shared" si="12"/>
        <v>1</v>
      </c>
    </row>
    <row r="803" spans="1:13" ht="20.100000000000001" customHeight="1" x14ac:dyDescent="0.15">
      <c r="A803" s="1" t="s">
        <v>21215</v>
      </c>
      <c r="B803" s="1" t="s">
        <v>21370</v>
      </c>
      <c r="C803" s="1" t="s">
        <v>21373</v>
      </c>
      <c r="D803" s="1" t="s">
        <v>78</v>
      </c>
      <c r="E803" s="1" t="s">
        <v>51</v>
      </c>
      <c r="F803" s="1" t="s">
        <v>51</v>
      </c>
      <c r="G803" s="1" t="s">
        <v>52</v>
      </c>
      <c r="H803" s="1" t="s">
        <v>121</v>
      </c>
      <c r="I803" s="1" t="s">
        <v>84</v>
      </c>
      <c r="J803" s="1" t="s">
        <v>122</v>
      </c>
      <c r="K803" s="1" t="s">
        <v>21374</v>
      </c>
      <c r="L803" s="1"/>
      <c r="M803" s="20">
        <f t="shared" si="12"/>
        <v>1</v>
      </c>
    </row>
    <row r="804" spans="1:13" ht="20.100000000000001" customHeight="1" x14ac:dyDescent="0.15">
      <c r="A804" s="1" t="s">
        <v>21215</v>
      </c>
      <c r="B804" s="1" t="s">
        <v>21370</v>
      </c>
      <c r="C804" s="1" t="s">
        <v>21375</v>
      </c>
      <c r="D804" s="1" t="s">
        <v>78</v>
      </c>
      <c r="E804" s="1" t="s">
        <v>51</v>
      </c>
      <c r="F804" s="1" t="s">
        <v>51</v>
      </c>
      <c r="G804" s="1" t="s">
        <v>52</v>
      </c>
      <c r="H804" s="1" t="s">
        <v>121</v>
      </c>
      <c r="I804" s="1" t="s">
        <v>84</v>
      </c>
      <c r="J804" s="1" t="s">
        <v>122</v>
      </c>
      <c r="K804" s="1" t="s">
        <v>21376</v>
      </c>
      <c r="L804" s="1"/>
      <c r="M804" s="20">
        <f t="shared" si="12"/>
        <v>1</v>
      </c>
    </row>
    <row r="805" spans="1:13" ht="20.100000000000001" customHeight="1" x14ac:dyDescent="0.15">
      <c r="A805" s="1" t="s">
        <v>21215</v>
      </c>
      <c r="B805" s="1" t="s">
        <v>21377</v>
      </c>
      <c r="C805" s="1" t="s">
        <v>21378</v>
      </c>
      <c r="D805" s="1" t="s">
        <v>50</v>
      </c>
      <c r="E805" s="1" t="s">
        <v>51</v>
      </c>
      <c r="F805" s="1" t="s">
        <v>51</v>
      </c>
      <c r="G805" s="1" t="s">
        <v>52</v>
      </c>
      <c r="H805" s="1" t="s">
        <v>121</v>
      </c>
      <c r="I805" s="1" t="s">
        <v>84</v>
      </c>
      <c r="J805" s="1" t="s">
        <v>122</v>
      </c>
      <c r="K805" s="1" t="s">
        <v>21379</v>
      </c>
      <c r="L805" s="1"/>
      <c r="M805" s="20">
        <f t="shared" si="12"/>
        <v>1</v>
      </c>
    </row>
    <row r="806" spans="1:13" ht="20.100000000000001" customHeight="1" x14ac:dyDescent="0.15">
      <c r="A806" s="1" t="s">
        <v>21215</v>
      </c>
      <c r="B806" s="1" t="s">
        <v>21380</v>
      </c>
      <c r="C806" s="1" t="s">
        <v>21381</v>
      </c>
      <c r="D806" s="1" t="s">
        <v>50</v>
      </c>
      <c r="E806" s="1" t="s">
        <v>51</v>
      </c>
      <c r="F806" s="1" t="s">
        <v>51</v>
      </c>
      <c r="G806" s="1" t="s">
        <v>52</v>
      </c>
      <c r="H806" s="1" t="s">
        <v>121</v>
      </c>
      <c r="I806" s="1" t="s">
        <v>84</v>
      </c>
      <c r="J806" s="1" t="s">
        <v>122</v>
      </c>
      <c r="K806" s="1" t="s">
        <v>21382</v>
      </c>
      <c r="L806" s="1"/>
      <c r="M806" s="20">
        <f t="shared" si="12"/>
        <v>1</v>
      </c>
    </row>
    <row r="807" spans="1:13" ht="20.100000000000001" customHeight="1" x14ac:dyDescent="0.15">
      <c r="A807" s="1" t="s">
        <v>21215</v>
      </c>
      <c r="B807" s="1" t="s">
        <v>21380</v>
      </c>
      <c r="C807" s="1" t="s">
        <v>21383</v>
      </c>
      <c r="D807" s="1" t="s">
        <v>50</v>
      </c>
      <c r="E807" s="1" t="s">
        <v>51</v>
      </c>
      <c r="F807" s="1" t="s">
        <v>51</v>
      </c>
      <c r="G807" s="1" t="s">
        <v>52</v>
      </c>
      <c r="H807" s="1" t="s">
        <v>121</v>
      </c>
      <c r="I807" s="1" t="s">
        <v>84</v>
      </c>
      <c r="J807" s="1" t="s">
        <v>122</v>
      </c>
      <c r="K807" s="1" t="s">
        <v>21384</v>
      </c>
      <c r="L807" s="1"/>
      <c r="M807" s="20">
        <f t="shared" si="12"/>
        <v>1</v>
      </c>
    </row>
    <row r="808" spans="1:13" ht="20.100000000000001" customHeight="1" x14ac:dyDescent="0.15">
      <c r="A808" s="1" t="s">
        <v>21215</v>
      </c>
      <c r="B808" s="1" t="s">
        <v>21380</v>
      </c>
      <c r="C808" s="1" t="s">
        <v>21385</v>
      </c>
      <c r="D808" s="1" t="s">
        <v>50</v>
      </c>
      <c r="E808" s="1" t="s">
        <v>51</v>
      </c>
      <c r="F808" s="1" t="s">
        <v>51</v>
      </c>
      <c r="G808" s="1" t="s">
        <v>52</v>
      </c>
      <c r="H808" s="1" t="s">
        <v>121</v>
      </c>
      <c r="I808" s="1" t="s">
        <v>84</v>
      </c>
      <c r="J808" s="1" t="s">
        <v>122</v>
      </c>
      <c r="K808" s="1" t="s">
        <v>21386</v>
      </c>
      <c r="L808" s="1"/>
      <c r="M808" s="20">
        <f t="shared" si="12"/>
        <v>1</v>
      </c>
    </row>
    <row r="809" spans="1:13" ht="20.100000000000001" customHeight="1" x14ac:dyDescent="0.15">
      <c r="A809" s="1" t="s">
        <v>21215</v>
      </c>
      <c r="B809" s="1" t="s">
        <v>21380</v>
      </c>
      <c r="C809" s="1" t="s">
        <v>21387</v>
      </c>
      <c r="D809" s="1" t="s">
        <v>50</v>
      </c>
      <c r="E809" s="1" t="s">
        <v>51</v>
      </c>
      <c r="F809" s="1" t="s">
        <v>51</v>
      </c>
      <c r="G809" s="1" t="s">
        <v>52</v>
      </c>
      <c r="H809" s="1" t="s">
        <v>121</v>
      </c>
      <c r="I809" s="1" t="s">
        <v>84</v>
      </c>
      <c r="J809" s="1" t="s">
        <v>122</v>
      </c>
      <c r="K809" s="1" t="s">
        <v>21388</v>
      </c>
      <c r="L809" s="1"/>
      <c r="M809" s="20">
        <f t="shared" si="12"/>
        <v>1</v>
      </c>
    </row>
    <row r="810" spans="1:13" ht="20.100000000000001" customHeight="1" x14ac:dyDescent="0.15">
      <c r="A810" s="1" t="s">
        <v>21215</v>
      </c>
      <c r="B810" s="1" t="s">
        <v>21380</v>
      </c>
      <c r="C810" s="1" t="s">
        <v>21389</v>
      </c>
      <c r="D810" s="1" t="s">
        <v>50</v>
      </c>
      <c r="E810" s="1" t="s">
        <v>51</v>
      </c>
      <c r="F810" s="1" t="s">
        <v>51</v>
      </c>
      <c r="G810" s="1" t="s">
        <v>52</v>
      </c>
      <c r="H810" s="1" t="s">
        <v>121</v>
      </c>
      <c r="I810" s="1" t="s">
        <v>84</v>
      </c>
      <c r="J810" s="1" t="s">
        <v>122</v>
      </c>
      <c r="K810" s="1" t="s">
        <v>21390</v>
      </c>
      <c r="L810" s="1"/>
      <c r="M810" s="20">
        <f t="shared" si="12"/>
        <v>1</v>
      </c>
    </row>
    <row r="811" spans="1:13" ht="20.100000000000001" customHeight="1" x14ac:dyDescent="0.15">
      <c r="A811" s="1" t="s">
        <v>21215</v>
      </c>
      <c r="B811" s="1" t="s">
        <v>21380</v>
      </c>
      <c r="C811" s="1" t="s">
        <v>21391</v>
      </c>
      <c r="D811" s="1" t="s">
        <v>50</v>
      </c>
      <c r="E811" s="1" t="s">
        <v>51</v>
      </c>
      <c r="F811" s="1" t="s">
        <v>51</v>
      </c>
      <c r="G811" s="1" t="s">
        <v>52</v>
      </c>
      <c r="H811" s="1" t="s">
        <v>121</v>
      </c>
      <c r="I811" s="1" t="s">
        <v>84</v>
      </c>
      <c r="J811" s="1" t="s">
        <v>122</v>
      </c>
      <c r="K811" s="1" t="s">
        <v>21392</v>
      </c>
      <c r="L811" s="1"/>
      <c r="M811" s="20">
        <f t="shared" si="12"/>
        <v>1</v>
      </c>
    </row>
    <row r="812" spans="1:13" ht="20.100000000000001" customHeight="1" x14ac:dyDescent="0.15">
      <c r="A812" s="1" t="s">
        <v>21215</v>
      </c>
      <c r="B812" s="1" t="s">
        <v>21380</v>
      </c>
      <c r="C812" s="1" t="s">
        <v>21393</v>
      </c>
      <c r="D812" s="1" t="s">
        <v>50</v>
      </c>
      <c r="E812" s="1" t="s">
        <v>51</v>
      </c>
      <c r="F812" s="1" t="s">
        <v>51</v>
      </c>
      <c r="G812" s="1" t="s">
        <v>52</v>
      </c>
      <c r="H812" s="1" t="s">
        <v>121</v>
      </c>
      <c r="I812" s="1" t="s">
        <v>84</v>
      </c>
      <c r="J812" s="1" t="s">
        <v>122</v>
      </c>
      <c r="K812" s="1" t="s">
        <v>21394</v>
      </c>
      <c r="L812" s="1"/>
      <c r="M812" s="20">
        <f t="shared" si="12"/>
        <v>1</v>
      </c>
    </row>
    <row r="813" spans="1:13" ht="20.100000000000001" customHeight="1" x14ac:dyDescent="0.15">
      <c r="A813" s="1" t="s">
        <v>21215</v>
      </c>
      <c r="B813" s="1" t="s">
        <v>21380</v>
      </c>
      <c r="C813" s="1" t="s">
        <v>21395</v>
      </c>
      <c r="D813" s="1" t="s">
        <v>50</v>
      </c>
      <c r="E813" s="1" t="s">
        <v>51</v>
      </c>
      <c r="F813" s="1" t="s">
        <v>51</v>
      </c>
      <c r="G813" s="1" t="s">
        <v>52</v>
      </c>
      <c r="H813" s="1" t="s">
        <v>121</v>
      </c>
      <c r="I813" s="1" t="s">
        <v>84</v>
      </c>
      <c r="J813" s="1" t="s">
        <v>122</v>
      </c>
      <c r="K813" s="1" t="s">
        <v>21396</v>
      </c>
      <c r="L813" s="1"/>
      <c r="M813" s="20">
        <f t="shared" si="12"/>
        <v>1</v>
      </c>
    </row>
    <row r="814" spans="1:13" ht="20.100000000000001" customHeight="1" x14ac:dyDescent="0.15">
      <c r="A814" s="1" t="s">
        <v>21215</v>
      </c>
      <c r="B814" s="1" t="s">
        <v>21380</v>
      </c>
      <c r="C814" s="1" t="s">
        <v>21397</v>
      </c>
      <c r="D814" s="1" t="s">
        <v>50</v>
      </c>
      <c r="E814" s="1" t="s">
        <v>51</v>
      </c>
      <c r="F814" s="1" t="s">
        <v>51</v>
      </c>
      <c r="G814" s="1" t="s">
        <v>52</v>
      </c>
      <c r="H814" s="1" t="s">
        <v>121</v>
      </c>
      <c r="I814" s="1" t="s">
        <v>84</v>
      </c>
      <c r="J814" s="1" t="s">
        <v>122</v>
      </c>
      <c r="K814" s="1" t="s">
        <v>21398</v>
      </c>
      <c r="L814" s="1"/>
      <c r="M814" s="20">
        <f t="shared" si="12"/>
        <v>1</v>
      </c>
    </row>
    <row r="815" spans="1:13" ht="20.100000000000001" customHeight="1" x14ac:dyDescent="0.15">
      <c r="A815" s="1" t="s">
        <v>21215</v>
      </c>
      <c r="B815" s="1" t="s">
        <v>21380</v>
      </c>
      <c r="C815" s="1" t="s">
        <v>21399</v>
      </c>
      <c r="D815" s="1" t="s">
        <v>50</v>
      </c>
      <c r="E815" s="1" t="s">
        <v>51</v>
      </c>
      <c r="F815" s="1" t="s">
        <v>51</v>
      </c>
      <c r="G815" s="1" t="s">
        <v>52</v>
      </c>
      <c r="H815" s="1" t="s">
        <v>121</v>
      </c>
      <c r="I815" s="1" t="s">
        <v>84</v>
      </c>
      <c r="J815" s="1" t="s">
        <v>122</v>
      </c>
      <c r="K815" s="1" t="s">
        <v>21400</v>
      </c>
      <c r="L815" s="1"/>
      <c r="M815" s="20">
        <f t="shared" si="12"/>
        <v>1</v>
      </c>
    </row>
    <row r="816" spans="1:13" ht="20.100000000000001" customHeight="1" x14ac:dyDescent="0.15">
      <c r="A816" s="1" t="s">
        <v>21215</v>
      </c>
      <c r="B816" s="1" t="s">
        <v>21380</v>
      </c>
      <c r="C816" s="1" t="s">
        <v>21401</v>
      </c>
      <c r="D816" s="1" t="s">
        <v>50</v>
      </c>
      <c r="E816" s="1" t="s">
        <v>51</v>
      </c>
      <c r="F816" s="1" t="s">
        <v>51</v>
      </c>
      <c r="G816" s="1" t="s">
        <v>52</v>
      </c>
      <c r="H816" s="1" t="s">
        <v>121</v>
      </c>
      <c r="I816" s="1" t="s">
        <v>84</v>
      </c>
      <c r="J816" s="1" t="s">
        <v>122</v>
      </c>
      <c r="K816" s="1" t="s">
        <v>21402</v>
      </c>
      <c r="L816" s="1"/>
      <c r="M816" s="20">
        <f t="shared" si="12"/>
        <v>1</v>
      </c>
    </row>
    <row r="817" spans="1:13" ht="20.100000000000001" customHeight="1" x14ac:dyDescent="0.15">
      <c r="A817" s="1" t="s">
        <v>21215</v>
      </c>
      <c r="B817" s="1" t="s">
        <v>21380</v>
      </c>
      <c r="C817" s="1" t="s">
        <v>21403</v>
      </c>
      <c r="D817" s="1" t="s">
        <v>78</v>
      </c>
      <c r="E817" s="1" t="s">
        <v>51</v>
      </c>
      <c r="F817" s="1" t="s">
        <v>179</v>
      </c>
      <c r="G817" s="1" t="s">
        <v>82</v>
      </c>
      <c r="H817" s="1" t="s">
        <v>2140</v>
      </c>
      <c r="I817" s="1" t="s">
        <v>447</v>
      </c>
      <c r="J817" s="1" t="s">
        <v>17033</v>
      </c>
      <c r="K817" s="1" t="s">
        <v>21404</v>
      </c>
      <c r="L817" s="1"/>
      <c r="M817" s="20">
        <f t="shared" si="12"/>
        <v>0</v>
      </c>
    </row>
    <row r="818" spans="1:13" ht="20.100000000000001" customHeight="1" x14ac:dyDescent="0.15">
      <c r="A818" s="1" t="s">
        <v>21215</v>
      </c>
      <c r="B818" s="1" t="s">
        <v>21380</v>
      </c>
      <c r="C818" s="1" t="s">
        <v>21405</v>
      </c>
      <c r="D818" s="1" t="s">
        <v>78</v>
      </c>
      <c r="E818" s="1" t="s">
        <v>51</v>
      </c>
      <c r="F818" s="1" t="s">
        <v>81</v>
      </c>
      <c r="G818" s="1" t="s">
        <v>82</v>
      </c>
      <c r="H818" s="1" t="s">
        <v>1151</v>
      </c>
      <c r="I818" s="1" t="s">
        <v>84</v>
      </c>
      <c r="J818" s="1" t="s">
        <v>7809</v>
      </c>
      <c r="K818" s="1" t="s">
        <v>21406</v>
      </c>
      <c r="L818" s="1"/>
      <c r="M818" s="20">
        <f t="shared" si="12"/>
        <v>0</v>
      </c>
    </row>
    <row r="819" spans="1:13" ht="20.100000000000001" customHeight="1" x14ac:dyDescent="0.15">
      <c r="A819" s="1" t="s">
        <v>21215</v>
      </c>
      <c r="B819" s="1" t="s">
        <v>21380</v>
      </c>
      <c r="C819" s="1" t="s">
        <v>21407</v>
      </c>
      <c r="D819" s="1" t="s">
        <v>78</v>
      </c>
      <c r="E819" s="1" t="s">
        <v>51</v>
      </c>
      <c r="F819" s="1" t="s">
        <v>51</v>
      </c>
      <c r="G819" s="1" t="s">
        <v>52</v>
      </c>
      <c r="H819" s="1" t="s">
        <v>121</v>
      </c>
      <c r="I819" s="1" t="s">
        <v>84</v>
      </c>
      <c r="J819" s="1" t="s">
        <v>122</v>
      </c>
      <c r="K819" s="1" t="s">
        <v>21408</v>
      </c>
      <c r="L819" s="1"/>
      <c r="M819" s="20">
        <f t="shared" si="12"/>
        <v>1</v>
      </c>
    </row>
    <row r="820" spans="1:13" ht="20.100000000000001" customHeight="1" x14ac:dyDescent="0.15">
      <c r="A820" s="1" t="s">
        <v>21215</v>
      </c>
      <c r="B820" s="1" t="s">
        <v>21380</v>
      </c>
      <c r="C820" s="1" t="s">
        <v>21409</v>
      </c>
      <c r="D820" s="1" t="s">
        <v>78</v>
      </c>
      <c r="E820" s="1" t="s">
        <v>51</v>
      </c>
      <c r="F820" s="1" t="s">
        <v>81</v>
      </c>
      <c r="G820" s="1" t="s">
        <v>82</v>
      </c>
      <c r="H820" s="1" t="s">
        <v>1151</v>
      </c>
      <c r="I820" s="1" t="s">
        <v>84</v>
      </c>
      <c r="J820" s="1" t="s">
        <v>7809</v>
      </c>
      <c r="K820" s="1" t="s">
        <v>21410</v>
      </c>
      <c r="L820" s="1"/>
      <c r="M820" s="20">
        <f t="shared" si="12"/>
        <v>0</v>
      </c>
    </row>
    <row r="821" spans="1:13" ht="20.100000000000001" customHeight="1" x14ac:dyDescent="0.15">
      <c r="A821" s="1" t="s">
        <v>21215</v>
      </c>
      <c r="B821" s="1" t="s">
        <v>21380</v>
      </c>
      <c r="C821" s="1" t="s">
        <v>21411</v>
      </c>
      <c r="D821" s="1" t="s">
        <v>78</v>
      </c>
      <c r="E821" s="1" t="s">
        <v>51</v>
      </c>
      <c r="F821" s="1" t="s">
        <v>51</v>
      </c>
      <c r="G821" s="1" t="s">
        <v>52</v>
      </c>
      <c r="H821" s="1" t="s">
        <v>121</v>
      </c>
      <c r="I821" s="1" t="s">
        <v>84</v>
      </c>
      <c r="J821" s="1" t="s">
        <v>122</v>
      </c>
      <c r="K821" s="1" t="s">
        <v>21412</v>
      </c>
      <c r="L821" s="1"/>
      <c r="M821" s="20">
        <f t="shared" si="12"/>
        <v>1</v>
      </c>
    </row>
    <row r="822" spans="1:13" ht="20.100000000000001" customHeight="1" x14ac:dyDescent="0.15">
      <c r="A822" s="1" t="s">
        <v>21215</v>
      </c>
      <c r="B822" s="1" t="s">
        <v>21380</v>
      </c>
      <c r="C822" s="1" t="s">
        <v>21413</v>
      </c>
      <c r="D822" s="1" t="s">
        <v>78</v>
      </c>
      <c r="E822" s="1" t="s">
        <v>51</v>
      </c>
      <c r="F822" s="1" t="s">
        <v>51</v>
      </c>
      <c r="G822" s="1" t="s">
        <v>52</v>
      </c>
      <c r="H822" s="1" t="s">
        <v>121</v>
      </c>
      <c r="I822" s="1" t="s">
        <v>84</v>
      </c>
      <c r="J822" s="1" t="s">
        <v>122</v>
      </c>
      <c r="K822" s="1" t="s">
        <v>21414</v>
      </c>
      <c r="L822" s="1"/>
      <c r="M822" s="20">
        <f t="shared" si="12"/>
        <v>1</v>
      </c>
    </row>
    <row r="823" spans="1:13" ht="20.100000000000001" customHeight="1" x14ac:dyDescent="0.15">
      <c r="A823" s="1" t="s">
        <v>21215</v>
      </c>
      <c r="B823" s="1" t="s">
        <v>21380</v>
      </c>
      <c r="C823" s="1" t="s">
        <v>21415</v>
      </c>
      <c r="D823" s="1" t="s">
        <v>78</v>
      </c>
      <c r="E823" s="1" t="s">
        <v>51</v>
      </c>
      <c r="F823" s="1" t="s">
        <v>51</v>
      </c>
      <c r="G823" s="1" t="s">
        <v>52</v>
      </c>
      <c r="H823" s="1" t="s">
        <v>121</v>
      </c>
      <c r="I823" s="1" t="s">
        <v>84</v>
      </c>
      <c r="J823" s="1" t="s">
        <v>122</v>
      </c>
      <c r="K823" s="1" t="s">
        <v>21416</v>
      </c>
      <c r="L823" s="1"/>
      <c r="M823" s="20">
        <f t="shared" si="12"/>
        <v>1</v>
      </c>
    </row>
    <row r="824" spans="1:13" ht="20.100000000000001" customHeight="1" x14ac:dyDescent="0.15">
      <c r="A824" s="1" t="s">
        <v>21215</v>
      </c>
      <c r="B824" s="1" t="s">
        <v>21380</v>
      </c>
      <c r="C824" s="1" t="s">
        <v>21417</v>
      </c>
      <c r="D824" s="1" t="s">
        <v>78</v>
      </c>
      <c r="E824" s="1" t="s">
        <v>51</v>
      </c>
      <c r="F824" s="1" t="s">
        <v>51</v>
      </c>
      <c r="G824" s="1" t="s">
        <v>52</v>
      </c>
      <c r="H824" s="1" t="s">
        <v>121</v>
      </c>
      <c r="I824" s="1" t="s">
        <v>84</v>
      </c>
      <c r="J824" s="1" t="s">
        <v>122</v>
      </c>
      <c r="K824" s="1" t="s">
        <v>21418</v>
      </c>
      <c r="L824" s="1"/>
      <c r="M824" s="20">
        <f t="shared" si="12"/>
        <v>1</v>
      </c>
    </row>
    <row r="825" spans="1:13" ht="20.100000000000001" customHeight="1" x14ac:dyDescent="0.15">
      <c r="A825" s="1" t="s">
        <v>21215</v>
      </c>
      <c r="B825" s="1" t="s">
        <v>21380</v>
      </c>
      <c r="C825" s="1" t="s">
        <v>21419</v>
      </c>
      <c r="D825" s="1" t="s">
        <v>78</v>
      </c>
      <c r="E825" s="1" t="s">
        <v>51</v>
      </c>
      <c r="F825" s="1" t="s">
        <v>179</v>
      </c>
      <c r="G825" s="1" t="s">
        <v>82</v>
      </c>
      <c r="H825" s="1" t="s">
        <v>2038</v>
      </c>
      <c r="I825" s="1" t="s">
        <v>84</v>
      </c>
      <c r="J825" s="1" t="s">
        <v>55</v>
      </c>
      <c r="K825" s="1" t="s">
        <v>21420</v>
      </c>
      <c r="L825" s="1"/>
      <c r="M825" s="20">
        <f t="shared" si="12"/>
        <v>0</v>
      </c>
    </row>
    <row r="826" spans="1:13" ht="20.100000000000001" customHeight="1" x14ac:dyDescent="0.15">
      <c r="A826" s="1" t="s">
        <v>21215</v>
      </c>
      <c r="B826" s="1" t="s">
        <v>21380</v>
      </c>
      <c r="C826" s="1" t="s">
        <v>21421</v>
      </c>
      <c r="D826" s="1" t="s">
        <v>78</v>
      </c>
      <c r="E826" s="1" t="s">
        <v>51</v>
      </c>
      <c r="F826" s="1" t="s">
        <v>51</v>
      </c>
      <c r="G826" s="1" t="s">
        <v>52</v>
      </c>
      <c r="H826" s="1" t="s">
        <v>121</v>
      </c>
      <c r="I826" s="1" t="s">
        <v>84</v>
      </c>
      <c r="J826" s="1" t="s">
        <v>122</v>
      </c>
      <c r="K826" s="1" t="s">
        <v>21422</v>
      </c>
      <c r="L826" s="1"/>
      <c r="M826" s="20">
        <f t="shared" si="12"/>
        <v>1</v>
      </c>
    </row>
    <row r="827" spans="1:13" ht="20.100000000000001" customHeight="1" x14ac:dyDescent="0.15">
      <c r="A827" s="1" t="s">
        <v>21215</v>
      </c>
      <c r="B827" s="1" t="s">
        <v>21380</v>
      </c>
      <c r="C827" s="1" t="s">
        <v>21423</v>
      </c>
      <c r="D827" s="1" t="s">
        <v>78</v>
      </c>
      <c r="E827" s="1" t="s">
        <v>51</v>
      </c>
      <c r="F827" s="1" t="s">
        <v>179</v>
      </c>
      <c r="G827" s="1" t="s">
        <v>82</v>
      </c>
      <c r="H827" s="1" t="s">
        <v>2038</v>
      </c>
      <c r="I827" s="1" t="s">
        <v>84</v>
      </c>
      <c r="J827" s="1" t="s">
        <v>55</v>
      </c>
      <c r="K827" s="1" t="s">
        <v>21394</v>
      </c>
      <c r="L827" s="1"/>
      <c r="M827" s="20">
        <f t="shared" si="12"/>
        <v>0</v>
      </c>
    </row>
    <row r="828" spans="1:13" ht="20.100000000000001" customHeight="1" x14ac:dyDescent="0.15">
      <c r="A828" s="1" t="s">
        <v>21215</v>
      </c>
      <c r="B828" s="1" t="s">
        <v>21380</v>
      </c>
      <c r="C828" s="1" t="s">
        <v>21424</v>
      </c>
      <c r="D828" s="1" t="s">
        <v>78</v>
      </c>
      <c r="E828" s="1" t="s">
        <v>51</v>
      </c>
      <c r="F828" s="1" t="s">
        <v>51</v>
      </c>
      <c r="G828" s="1" t="s">
        <v>52</v>
      </c>
      <c r="H828" s="1" t="s">
        <v>121</v>
      </c>
      <c r="I828" s="1" t="s">
        <v>84</v>
      </c>
      <c r="J828" s="1" t="s">
        <v>122</v>
      </c>
      <c r="K828" s="1" t="s">
        <v>21396</v>
      </c>
      <c r="L828" s="1"/>
      <c r="M828" s="20">
        <f t="shared" si="12"/>
        <v>1</v>
      </c>
    </row>
    <row r="829" spans="1:13" ht="20.100000000000001" customHeight="1" x14ac:dyDescent="0.15">
      <c r="A829" s="1" t="s">
        <v>21215</v>
      </c>
      <c r="B829" s="1" t="s">
        <v>21380</v>
      </c>
      <c r="C829" s="1" t="s">
        <v>21425</v>
      </c>
      <c r="D829" s="1" t="s">
        <v>849</v>
      </c>
      <c r="E829" s="1" t="s">
        <v>51</v>
      </c>
      <c r="F829" s="1" t="s">
        <v>26832</v>
      </c>
      <c r="G829" s="1" t="s">
        <v>82</v>
      </c>
      <c r="H829" s="1" t="s">
        <v>83</v>
      </c>
      <c r="I829" s="1" t="s">
        <v>84</v>
      </c>
      <c r="J829" s="1" t="s">
        <v>6142</v>
      </c>
      <c r="K829" s="1" t="s">
        <v>21426</v>
      </c>
      <c r="L829" s="1"/>
      <c r="M829" s="20">
        <f t="shared" si="12"/>
        <v>0</v>
      </c>
    </row>
    <row r="830" spans="1:13" ht="20.100000000000001" customHeight="1" x14ac:dyDescent="0.15">
      <c r="A830" s="1" t="s">
        <v>21215</v>
      </c>
      <c r="B830" s="1" t="s">
        <v>21380</v>
      </c>
      <c r="C830" s="1" t="s">
        <v>21427</v>
      </c>
      <c r="D830" s="1" t="s">
        <v>849</v>
      </c>
      <c r="E830" s="1" t="s">
        <v>51</v>
      </c>
      <c r="F830" s="1" t="s">
        <v>26832</v>
      </c>
      <c r="G830" s="1" t="s">
        <v>52</v>
      </c>
      <c r="H830" s="1" t="s">
        <v>121</v>
      </c>
      <c r="I830" s="1" t="s">
        <v>84</v>
      </c>
      <c r="J830" s="1" t="s">
        <v>122</v>
      </c>
      <c r="K830" s="1" t="s">
        <v>21380</v>
      </c>
      <c r="L830" s="1"/>
      <c r="M830" s="20">
        <f t="shared" si="12"/>
        <v>0</v>
      </c>
    </row>
    <row r="831" spans="1:13" ht="39.950000000000003" customHeight="1" x14ac:dyDescent="0.15">
      <c r="A831" s="82" t="s">
        <v>27147</v>
      </c>
      <c r="B831" s="82" t="s">
        <v>27148</v>
      </c>
      <c r="C831" s="1" t="s">
        <v>21429</v>
      </c>
      <c r="D831" s="1" t="s">
        <v>50</v>
      </c>
      <c r="E831" s="1" t="s">
        <v>51</v>
      </c>
      <c r="F831" s="1" t="s">
        <v>51</v>
      </c>
      <c r="G831" s="1" t="s">
        <v>52</v>
      </c>
      <c r="H831" s="1" t="s">
        <v>121</v>
      </c>
      <c r="I831" s="1" t="s">
        <v>84</v>
      </c>
      <c r="J831" s="1" t="s">
        <v>122</v>
      </c>
      <c r="K831" s="1" t="s">
        <v>21430</v>
      </c>
      <c r="L831" s="83" t="s">
        <v>26946</v>
      </c>
      <c r="M831" s="20">
        <f t="shared" si="12"/>
        <v>1</v>
      </c>
    </row>
    <row r="832" spans="1:13" ht="20.100000000000001" customHeight="1" x14ac:dyDescent="0.15">
      <c r="A832" s="1" t="s">
        <v>21215</v>
      </c>
      <c r="B832" s="1" t="s">
        <v>21428</v>
      </c>
      <c r="C832" s="1" t="s">
        <v>21431</v>
      </c>
      <c r="D832" s="1" t="s">
        <v>50</v>
      </c>
      <c r="E832" s="1" t="s">
        <v>51</v>
      </c>
      <c r="F832" s="1" t="s">
        <v>81</v>
      </c>
      <c r="G832" s="1" t="s">
        <v>82</v>
      </c>
      <c r="H832" s="1" t="s">
        <v>2038</v>
      </c>
      <c r="I832" s="1" t="s">
        <v>84</v>
      </c>
      <c r="J832" s="1" t="s">
        <v>55</v>
      </c>
      <c r="K832" s="1" t="s">
        <v>21432</v>
      </c>
      <c r="L832" s="1"/>
      <c r="M832" s="20">
        <f t="shared" si="12"/>
        <v>0</v>
      </c>
    </row>
    <row r="833" spans="1:13" ht="20.100000000000001" customHeight="1" x14ac:dyDescent="0.15">
      <c r="A833" s="1" t="s">
        <v>21215</v>
      </c>
      <c r="B833" s="1" t="s">
        <v>21428</v>
      </c>
      <c r="C833" s="1" t="s">
        <v>21433</v>
      </c>
      <c r="D833" s="1" t="s">
        <v>50</v>
      </c>
      <c r="E833" s="1" t="s">
        <v>51</v>
      </c>
      <c r="F833" s="1" t="s">
        <v>51</v>
      </c>
      <c r="G833" s="1" t="s">
        <v>52</v>
      </c>
      <c r="H833" s="1" t="s">
        <v>121</v>
      </c>
      <c r="I833" s="1" t="s">
        <v>84</v>
      </c>
      <c r="J833" s="1" t="s">
        <v>122</v>
      </c>
      <c r="K833" s="1" t="s">
        <v>21434</v>
      </c>
      <c r="L833" s="1"/>
      <c r="M833" s="20">
        <f t="shared" si="12"/>
        <v>1</v>
      </c>
    </row>
    <row r="834" spans="1:13" ht="20.100000000000001" customHeight="1" x14ac:dyDescent="0.15">
      <c r="A834" s="1" t="s">
        <v>21215</v>
      </c>
      <c r="B834" s="1" t="s">
        <v>21428</v>
      </c>
      <c r="C834" s="1" t="s">
        <v>21435</v>
      </c>
      <c r="D834" s="1" t="s">
        <v>50</v>
      </c>
      <c r="E834" s="1" t="s">
        <v>51</v>
      </c>
      <c r="F834" s="1" t="s">
        <v>51</v>
      </c>
      <c r="G834" s="1" t="s">
        <v>52</v>
      </c>
      <c r="H834" s="1" t="s">
        <v>121</v>
      </c>
      <c r="I834" s="1" t="s">
        <v>84</v>
      </c>
      <c r="J834" s="1" t="s">
        <v>122</v>
      </c>
      <c r="K834" s="1" t="s">
        <v>21436</v>
      </c>
      <c r="L834" s="1"/>
      <c r="M834" s="20">
        <f t="shared" si="12"/>
        <v>1</v>
      </c>
    </row>
    <row r="835" spans="1:13" ht="20.100000000000001" customHeight="1" x14ac:dyDescent="0.15">
      <c r="A835" s="1" t="s">
        <v>21215</v>
      </c>
      <c r="B835" s="1" t="s">
        <v>21428</v>
      </c>
      <c r="C835" s="1" t="s">
        <v>21437</v>
      </c>
      <c r="D835" s="1" t="s">
        <v>50</v>
      </c>
      <c r="E835" s="1" t="s">
        <v>51</v>
      </c>
      <c r="F835" s="1" t="s">
        <v>51</v>
      </c>
      <c r="G835" s="1" t="s">
        <v>52</v>
      </c>
      <c r="H835" s="1" t="s">
        <v>121</v>
      </c>
      <c r="I835" s="1" t="s">
        <v>84</v>
      </c>
      <c r="J835" s="1" t="s">
        <v>122</v>
      </c>
      <c r="K835" s="1" t="s">
        <v>21438</v>
      </c>
      <c r="L835" s="1"/>
      <c r="M835" s="20">
        <f t="shared" si="12"/>
        <v>1</v>
      </c>
    </row>
    <row r="836" spans="1:13" ht="20.100000000000001" customHeight="1" x14ac:dyDescent="0.15">
      <c r="A836" s="1" t="s">
        <v>21215</v>
      </c>
      <c r="B836" s="1" t="s">
        <v>21428</v>
      </c>
      <c r="C836" s="1" t="s">
        <v>21439</v>
      </c>
      <c r="D836" s="1" t="s">
        <v>50</v>
      </c>
      <c r="E836" s="1" t="s">
        <v>51</v>
      </c>
      <c r="F836" s="1" t="s">
        <v>51</v>
      </c>
      <c r="G836" s="1" t="s">
        <v>52</v>
      </c>
      <c r="H836" s="1" t="s">
        <v>121</v>
      </c>
      <c r="I836" s="1" t="s">
        <v>84</v>
      </c>
      <c r="J836" s="1" t="s">
        <v>122</v>
      </c>
      <c r="K836" s="1" t="s">
        <v>21440</v>
      </c>
      <c r="L836" s="1"/>
      <c r="M836" s="20">
        <f t="shared" si="12"/>
        <v>1</v>
      </c>
    </row>
    <row r="837" spans="1:13" ht="20.100000000000001" customHeight="1" x14ac:dyDescent="0.15">
      <c r="A837" s="1" t="s">
        <v>21215</v>
      </c>
      <c r="B837" s="1" t="s">
        <v>21428</v>
      </c>
      <c r="C837" s="1" t="s">
        <v>21441</v>
      </c>
      <c r="D837" s="1" t="s">
        <v>78</v>
      </c>
      <c r="E837" s="1" t="s">
        <v>51</v>
      </c>
      <c r="F837" s="1" t="s">
        <v>51</v>
      </c>
      <c r="G837" s="1" t="s">
        <v>52</v>
      </c>
      <c r="H837" s="1" t="s">
        <v>121</v>
      </c>
      <c r="I837" s="1" t="s">
        <v>84</v>
      </c>
      <c r="J837" s="1" t="s">
        <v>122</v>
      </c>
      <c r="K837" s="1" t="s">
        <v>21442</v>
      </c>
      <c r="L837" s="1"/>
      <c r="M837" s="20">
        <f t="shared" si="12"/>
        <v>1</v>
      </c>
    </row>
    <row r="838" spans="1:13" ht="39.950000000000003" customHeight="1" x14ac:dyDescent="0.15">
      <c r="A838" s="82" t="s">
        <v>27147</v>
      </c>
      <c r="B838" s="82" t="s">
        <v>27148</v>
      </c>
      <c r="C838" s="1" t="s">
        <v>21443</v>
      </c>
      <c r="D838" s="1" t="s">
        <v>78</v>
      </c>
      <c r="E838" s="1" t="s">
        <v>51</v>
      </c>
      <c r="F838" s="1" t="s">
        <v>81</v>
      </c>
      <c r="G838" s="1" t="s">
        <v>82</v>
      </c>
      <c r="H838" s="1" t="s">
        <v>4727</v>
      </c>
      <c r="I838" s="1" t="s">
        <v>447</v>
      </c>
      <c r="J838" s="1" t="s">
        <v>448</v>
      </c>
      <c r="K838" s="1" t="s">
        <v>21444</v>
      </c>
      <c r="L838" s="83" t="s">
        <v>26946</v>
      </c>
      <c r="M838" s="20">
        <f t="shared" si="12"/>
        <v>0</v>
      </c>
    </row>
    <row r="839" spans="1:13" ht="20.100000000000001" customHeight="1" x14ac:dyDescent="0.15">
      <c r="A839" s="1" t="s">
        <v>21215</v>
      </c>
      <c r="B839" s="1" t="s">
        <v>21428</v>
      </c>
      <c r="C839" s="1" t="s">
        <v>21445</v>
      </c>
      <c r="D839" s="1" t="s">
        <v>78</v>
      </c>
      <c r="E839" s="1" t="s">
        <v>51</v>
      </c>
      <c r="F839" s="1" t="s">
        <v>51</v>
      </c>
      <c r="G839" s="1" t="s">
        <v>52</v>
      </c>
      <c r="H839" s="1" t="s">
        <v>121</v>
      </c>
      <c r="I839" s="1" t="s">
        <v>84</v>
      </c>
      <c r="J839" s="1" t="s">
        <v>122</v>
      </c>
      <c r="K839" s="1" t="s">
        <v>21446</v>
      </c>
      <c r="L839" s="1"/>
      <c r="M839" s="20">
        <f t="shared" si="12"/>
        <v>1</v>
      </c>
    </row>
    <row r="840" spans="1:13" ht="20.100000000000001" customHeight="1" x14ac:dyDescent="0.15">
      <c r="A840" s="1" t="s">
        <v>21215</v>
      </c>
      <c r="B840" s="1" t="s">
        <v>21428</v>
      </c>
      <c r="C840" s="1" t="s">
        <v>21447</v>
      </c>
      <c r="D840" s="1" t="s">
        <v>78</v>
      </c>
      <c r="E840" s="1" t="s">
        <v>51</v>
      </c>
      <c r="F840" s="1" t="s">
        <v>51</v>
      </c>
      <c r="G840" s="1" t="s">
        <v>52</v>
      </c>
      <c r="H840" s="1" t="s">
        <v>121</v>
      </c>
      <c r="I840" s="1" t="s">
        <v>84</v>
      </c>
      <c r="J840" s="1" t="s">
        <v>122</v>
      </c>
      <c r="K840" s="1" t="s">
        <v>21448</v>
      </c>
      <c r="L840" s="1"/>
      <c r="M840" s="20">
        <f t="shared" ref="M840:M858" si="13">IF(F840="○",1,0)</f>
        <v>1</v>
      </c>
    </row>
    <row r="841" spans="1:13" ht="20.100000000000001" customHeight="1" x14ac:dyDescent="0.15">
      <c r="A841" s="1" t="s">
        <v>21215</v>
      </c>
      <c r="B841" s="1" t="s">
        <v>21428</v>
      </c>
      <c r="C841" s="1" t="s">
        <v>21449</v>
      </c>
      <c r="D841" s="1" t="s">
        <v>78</v>
      </c>
      <c r="E841" s="1" t="s">
        <v>51</v>
      </c>
      <c r="F841" s="1" t="s">
        <v>51</v>
      </c>
      <c r="G841" s="1" t="s">
        <v>52</v>
      </c>
      <c r="H841" s="1" t="s">
        <v>121</v>
      </c>
      <c r="I841" s="1" t="s">
        <v>84</v>
      </c>
      <c r="J841" s="1" t="s">
        <v>122</v>
      </c>
      <c r="K841" s="1" t="s">
        <v>21450</v>
      </c>
      <c r="L841" s="1"/>
      <c r="M841" s="20">
        <f t="shared" si="13"/>
        <v>1</v>
      </c>
    </row>
    <row r="842" spans="1:13" ht="20.100000000000001" customHeight="1" x14ac:dyDescent="0.15">
      <c r="A842" s="1" t="s">
        <v>21215</v>
      </c>
      <c r="B842" s="1" t="s">
        <v>21428</v>
      </c>
      <c r="C842" s="1" t="s">
        <v>21451</v>
      </c>
      <c r="D842" s="1" t="s">
        <v>78</v>
      </c>
      <c r="E842" s="1" t="s">
        <v>51</v>
      </c>
      <c r="F842" s="1" t="s">
        <v>51</v>
      </c>
      <c r="G842" s="1" t="s">
        <v>52</v>
      </c>
      <c r="H842" s="1" t="s">
        <v>121</v>
      </c>
      <c r="I842" s="1" t="s">
        <v>84</v>
      </c>
      <c r="J842" s="1" t="s">
        <v>122</v>
      </c>
      <c r="K842" s="1" t="s">
        <v>21452</v>
      </c>
      <c r="L842" s="1"/>
      <c r="M842" s="20">
        <f t="shared" si="13"/>
        <v>1</v>
      </c>
    </row>
    <row r="843" spans="1:13" ht="20.100000000000001" customHeight="1" x14ac:dyDescent="0.15">
      <c r="A843" s="1" t="s">
        <v>21215</v>
      </c>
      <c r="B843" s="1" t="s">
        <v>21428</v>
      </c>
      <c r="C843" s="1" t="s">
        <v>21453</v>
      </c>
      <c r="D843" s="1" t="s">
        <v>78</v>
      </c>
      <c r="E843" s="1" t="s">
        <v>51</v>
      </c>
      <c r="F843" s="1" t="s">
        <v>51</v>
      </c>
      <c r="G843" s="1" t="s">
        <v>52</v>
      </c>
      <c r="H843" s="1" t="s">
        <v>121</v>
      </c>
      <c r="I843" s="1" t="s">
        <v>84</v>
      </c>
      <c r="J843" s="1" t="s">
        <v>122</v>
      </c>
      <c r="K843" s="1" t="s">
        <v>21454</v>
      </c>
      <c r="L843" s="1"/>
      <c r="M843" s="20">
        <f t="shared" si="13"/>
        <v>1</v>
      </c>
    </row>
    <row r="844" spans="1:13" ht="20.100000000000001" customHeight="1" x14ac:dyDescent="0.15">
      <c r="A844" s="1" t="s">
        <v>21215</v>
      </c>
      <c r="B844" s="1" t="s">
        <v>21428</v>
      </c>
      <c r="C844" s="1" t="s">
        <v>21455</v>
      </c>
      <c r="D844" s="1" t="s">
        <v>78</v>
      </c>
      <c r="E844" s="1" t="s">
        <v>51</v>
      </c>
      <c r="F844" s="1" t="s">
        <v>51</v>
      </c>
      <c r="G844" s="1" t="s">
        <v>52</v>
      </c>
      <c r="H844" s="1" t="s">
        <v>121</v>
      </c>
      <c r="I844" s="1" t="s">
        <v>84</v>
      </c>
      <c r="J844" s="1" t="s">
        <v>122</v>
      </c>
      <c r="K844" s="1" t="s">
        <v>21456</v>
      </c>
      <c r="L844" s="1"/>
      <c r="M844" s="20">
        <f t="shared" si="13"/>
        <v>1</v>
      </c>
    </row>
    <row r="845" spans="1:13" ht="20.100000000000001" customHeight="1" x14ac:dyDescent="0.15">
      <c r="A845" s="1" t="s">
        <v>21215</v>
      </c>
      <c r="B845" s="1" t="s">
        <v>21457</v>
      </c>
      <c r="C845" s="1" t="s">
        <v>21458</v>
      </c>
      <c r="D845" s="1" t="s">
        <v>50</v>
      </c>
      <c r="E845" s="1" t="s">
        <v>51</v>
      </c>
      <c r="F845" s="1" t="s">
        <v>51</v>
      </c>
      <c r="G845" s="1" t="s">
        <v>52</v>
      </c>
      <c r="H845" s="1" t="s">
        <v>121</v>
      </c>
      <c r="I845" s="1" t="s">
        <v>84</v>
      </c>
      <c r="J845" s="1" t="s">
        <v>122</v>
      </c>
      <c r="K845" s="1" t="s">
        <v>21459</v>
      </c>
      <c r="L845" s="1"/>
      <c r="M845" s="20">
        <f t="shared" si="13"/>
        <v>1</v>
      </c>
    </row>
    <row r="846" spans="1:13" ht="20.100000000000001" customHeight="1" x14ac:dyDescent="0.15">
      <c r="A846" s="1" t="s">
        <v>21215</v>
      </c>
      <c r="B846" s="1" t="s">
        <v>21457</v>
      </c>
      <c r="C846" s="1" t="s">
        <v>21460</v>
      </c>
      <c r="D846" s="1" t="s">
        <v>50</v>
      </c>
      <c r="E846" s="1" t="s">
        <v>51</v>
      </c>
      <c r="F846" s="1" t="s">
        <v>51</v>
      </c>
      <c r="G846" s="1" t="s">
        <v>52</v>
      </c>
      <c r="H846" s="1" t="s">
        <v>121</v>
      </c>
      <c r="I846" s="1" t="s">
        <v>84</v>
      </c>
      <c r="J846" s="1" t="s">
        <v>122</v>
      </c>
      <c r="K846" s="1" t="s">
        <v>21461</v>
      </c>
      <c r="L846" s="1"/>
      <c r="M846" s="20">
        <f t="shared" si="13"/>
        <v>1</v>
      </c>
    </row>
    <row r="847" spans="1:13" ht="20.100000000000001" customHeight="1" x14ac:dyDescent="0.15">
      <c r="A847" s="1" t="s">
        <v>21215</v>
      </c>
      <c r="B847" s="1" t="s">
        <v>21457</v>
      </c>
      <c r="C847" s="1" t="s">
        <v>21462</v>
      </c>
      <c r="D847" s="1" t="s">
        <v>50</v>
      </c>
      <c r="E847" s="1" t="s">
        <v>51</v>
      </c>
      <c r="F847" s="1" t="s">
        <v>51</v>
      </c>
      <c r="G847" s="1" t="s">
        <v>52</v>
      </c>
      <c r="H847" s="1" t="s">
        <v>121</v>
      </c>
      <c r="I847" s="1" t="s">
        <v>84</v>
      </c>
      <c r="J847" s="1" t="s">
        <v>122</v>
      </c>
      <c r="K847" s="1" t="s">
        <v>21463</v>
      </c>
      <c r="L847" s="1"/>
      <c r="M847" s="20">
        <f t="shared" si="13"/>
        <v>1</v>
      </c>
    </row>
    <row r="848" spans="1:13" ht="20.100000000000001" customHeight="1" x14ac:dyDescent="0.15">
      <c r="A848" s="1" t="s">
        <v>21215</v>
      </c>
      <c r="B848" s="1" t="s">
        <v>21457</v>
      </c>
      <c r="C848" s="1" t="s">
        <v>21464</v>
      </c>
      <c r="D848" s="1" t="s">
        <v>78</v>
      </c>
      <c r="E848" s="1" t="s">
        <v>51</v>
      </c>
      <c r="F848" s="1" t="s">
        <v>51</v>
      </c>
      <c r="G848" s="1" t="s">
        <v>52</v>
      </c>
      <c r="H848" s="1" t="s">
        <v>121</v>
      </c>
      <c r="I848" s="1" t="s">
        <v>84</v>
      </c>
      <c r="J848" s="1" t="s">
        <v>122</v>
      </c>
      <c r="K848" s="1" t="s">
        <v>21465</v>
      </c>
      <c r="L848" s="1"/>
      <c r="M848" s="20">
        <f t="shared" si="13"/>
        <v>1</v>
      </c>
    </row>
    <row r="849" spans="1:13" ht="20.100000000000001" customHeight="1" x14ac:dyDescent="0.15">
      <c r="A849" s="1" t="s">
        <v>21215</v>
      </c>
      <c r="B849" s="1" t="s">
        <v>21457</v>
      </c>
      <c r="C849" s="1" t="s">
        <v>21466</v>
      </c>
      <c r="D849" s="1" t="s">
        <v>78</v>
      </c>
      <c r="E849" s="1" t="s">
        <v>51</v>
      </c>
      <c r="F849" s="1" t="s">
        <v>51</v>
      </c>
      <c r="G849" s="1" t="s">
        <v>52</v>
      </c>
      <c r="H849" s="1" t="s">
        <v>121</v>
      </c>
      <c r="I849" s="1" t="s">
        <v>84</v>
      </c>
      <c r="J849" s="1" t="s">
        <v>122</v>
      </c>
      <c r="K849" s="1" t="s">
        <v>21467</v>
      </c>
      <c r="L849" s="1"/>
      <c r="M849" s="20">
        <f t="shared" si="13"/>
        <v>1</v>
      </c>
    </row>
    <row r="850" spans="1:13" ht="20.100000000000001" customHeight="1" x14ac:dyDescent="0.15">
      <c r="A850" s="1" t="s">
        <v>21215</v>
      </c>
      <c r="B850" s="1" t="s">
        <v>21457</v>
      </c>
      <c r="C850" s="1" t="s">
        <v>21468</v>
      </c>
      <c r="D850" s="1" t="s">
        <v>849</v>
      </c>
      <c r="E850" s="1" t="s">
        <v>51</v>
      </c>
      <c r="F850" s="1" t="s">
        <v>26832</v>
      </c>
      <c r="G850" s="1" t="s">
        <v>82</v>
      </c>
      <c r="H850" s="1" t="s">
        <v>83</v>
      </c>
      <c r="I850" s="1" t="s">
        <v>84</v>
      </c>
      <c r="J850" s="1" t="s">
        <v>6142</v>
      </c>
      <c r="K850" s="1" t="s">
        <v>21469</v>
      </c>
      <c r="L850" s="1"/>
      <c r="M850" s="20">
        <f t="shared" si="13"/>
        <v>0</v>
      </c>
    </row>
    <row r="851" spans="1:13" ht="20.100000000000001" customHeight="1" x14ac:dyDescent="0.15">
      <c r="A851" s="1" t="s">
        <v>21215</v>
      </c>
      <c r="B851" s="1" t="s">
        <v>21470</v>
      </c>
      <c r="C851" s="1" t="s">
        <v>21471</v>
      </c>
      <c r="D851" s="1" t="s">
        <v>50</v>
      </c>
      <c r="E851" s="1" t="s">
        <v>51</v>
      </c>
      <c r="F851" s="1" t="s">
        <v>51</v>
      </c>
      <c r="G851" s="1" t="s">
        <v>52</v>
      </c>
      <c r="H851" s="1" t="s">
        <v>121</v>
      </c>
      <c r="I851" s="1" t="s">
        <v>84</v>
      </c>
      <c r="J851" s="1" t="s">
        <v>122</v>
      </c>
      <c r="K851" s="1" t="s">
        <v>21472</v>
      </c>
      <c r="L851" s="1"/>
      <c r="M851" s="20">
        <f t="shared" si="13"/>
        <v>1</v>
      </c>
    </row>
    <row r="852" spans="1:13" ht="20.100000000000001" customHeight="1" x14ac:dyDescent="0.15">
      <c r="A852" s="1" t="s">
        <v>21215</v>
      </c>
      <c r="B852" s="1" t="s">
        <v>21470</v>
      </c>
      <c r="C852" s="1" t="s">
        <v>21473</v>
      </c>
      <c r="D852" s="1" t="s">
        <v>50</v>
      </c>
      <c r="E852" s="1" t="s">
        <v>51</v>
      </c>
      <c r="F852" s="1" t="s">
        <v>51</v>
      </c>
      <c r="G852" s="1" t="s">
        <v>52</v>
      </c>
      <c r="H852" s="1" t="s">
        <v>121</v>
      </c>
      <c r="I852" s="1" t="s">
        <v>84</v>
      </c>
      <c r="J852" s="1" t="s">
        <v>122</v>
      </c>
      <c r="K852" s="1" t="s">
        <v>21474</v>
      </c>
      <c r="L852" s="1"/>
      <c r="M852" s="20">
        <f t="shared" si="13"/>
        <v>1</v>
      </c>
    </row>
    <row r="853" spans="1:13" ht="20.100000000000001" customHeight="1" x14ac:dyDescent="0.15">
      <c r="A853" s="1" t="s">
        <v>21215</v>
      </c>
      <c r="B853" s="1" t="s">
        <v>21470</v>
      </c>
      <c r="C853" s="1" t="s">
        <v>21475</v>
      </c>
      <c r="D853" s="1" t="s">
        <v>50</v>
      </c>
      <c r="E853" s="1" t="s">
        <v>51</v>
      </c>
      <c r="F853" s="1" t="s">
        <v>51</v>
      </c>
      <c r="G853" s="1" t="s">
        <v>52</v>
      </c>
      <c r="H853" s="1" t="s">
        <v>121</v>
      </c>
      <c r="I853" s="1" t="s">
        <v>84</v>
      </c>
      <c r="J853" s="1" t="s">
        <v>122</v>
      </c>
      <c r="K853" s="1" t="s">
        <v>21476</v>
      </c>
      <c r="L853" s="1"/>
      <c r="M853" s="20">
        <f t="shared" si="13"/>
        <v>1</v>
      </c>
    </row>
    <row r="854" spans="1:13" ht="20.100000000000001" customHeight="1" x14ac:dyDescent="0.15">
      <c r="A854" s="1" t="s">
        <v>21215</v>
      </c>
      <c r="B854" s="1" t="s">
        <v>21470</v>
      </c>
      <c r="C854" s="1" t="s">
        <v>21477</v>
      </c>
      <c r="D854" s="1" t="s">
        <v>78</v>
      </c>
      <c r="E854" s="1" t="s">
        <v>51</v>
      </c>
      <c r="F854" s="1" t="s">
        <v>51</v>
      </c>
      <c r="G854" s="1" t="s">
        <v>52</v>
      </c>
      <c r="H854" s="1" t="s">
        <v>121</v>
      </c>
      <c r="I854" s="1" t="s">
        <v>84</v>
      </c>
      <c r="J854" s="1" t="s">
        <v>122</v>
      </c>
      <c r="K854" s="1" t="s">
        <v>21478</v>
      </c>
      <c r="L854" s="1"/>
      <c r="M854" s="20">
        <f t="shared" si="13"/>
        <v>1</v>
      </c>
    </row>
    <row r="855" spans="1:13" ht="20.100000000000001" customHeight="1" x14ac:dyDescent="0.15">
      <c r="A855" s="1" t="s">
        <v>21215</v>
      </c>
      <c r="B855" s="1" t="s">
        <v>21470</v>
      </c>
      <c r="C855" s="1" t="s">
        <v>21479</v>
      </c>
      <c r="D855" s="1" t="s">
        <v>78</v>
      </c>
      <c r="E855" s="1" t="s">
        <v>51</v>
      </c>
      <c r="F855" s="1" t="s">
        <v>81</v>
      </c>
      <c r="G855" s="1" t="s">
        <v>82</v>
      </c>
      <c r="H855" s="1" t="s">
        <v>1151</v>
      </c>
      <c r="I855" s="1" t="s">
        <v>84</v>
      </c>
      <c r="J855" s="1" t="s">
        <v>7809</v>
      </c>
      <c r="K855" s="1" t="s">
        <v>21480</v>
      </c>
      <c r="L855" s="1"/>
      <c r="M855" s="20">
        <f t="shared" si="13"/>
        <v>0</v>
      </c>
    </row>
    <row r="856" spans="1:13" ht="20.100000000000001" customHeight="1" x14ac:dyDescent="0.15">
      <c r="A856" s="1" t="s">
        <v>21215</v>
      </c>
      <c r="B856" s="1" t="s">
        <v>21470</v>
      </c>
      <c r="C856" s="1" t="s">
        <v>21481</v>
      </c>
      <c r="D856" s="1" t="s">
        <v>78</v>
      </c>
      <c r="E856" s="1" t="s">
        <v>51</v>
      </c>
      <c r="F856" s="1" t="s">
        <v>179</v>
      </c>
      <c r="G856" s="1" t="s">
        <v>82</v>
      </c>
      <c r="H856" s="1" t="s">
        <v>1151</v>
      </c>
      <c r="I856" s="1" t="s">
        <v>84</v>
      </c>
      <c r="J856" s="1" t="s">
        <v>7809</v>
      </c>
      <c r="K856" s="1" t="s">
        <v>21482</v>
      </c>
      <c r="L856" s="1"/>
      <c r="M856" s="20">
        <f t="shared" si="13"/>
        <v>0</v>
      </c>
    </row>
    <row r="857" spans="1:13" ht="20.100000000000001" customHeight="1" x14ac:dyDescent="0.15">
      <c r="A857" s="1" t="s">
        <v>21215</v>
      </c>
      <c r="B857" s="1" t="s">
        <v>21470</v>
      </c>
      <c r="C857" s="1" t="s">
        <v>21483</v>
      </c>
      <c r="D857" s="1" t="s">
        <v>78</v>
      </c>
      <c r="E857" s="1" t="s">
        <v>51</v>
      </c>
      <c r="F857" s="1" t="s">
        <v>51</v>
      </c>
      <c r="G857" s="1" t="s">
        <v>52</v>
      </c>
      <c r="H857" s="1" t="s">
        <v>121</v>
      </c>
      <c r="I857" s="1" t="s">
        <v>84</v>
      </c>
      <c r="J857" s="1" t="s">
        <v>122</v>
      </c>
      <c r="K857" s="1" t="s">
        <v>21484</v>
      </c>
      <c r="L857" s="1"/>
      <c r="M857" s="20">
        <f t="shared" si="13"/>
        <v>1</v>
      </c>
    </row>
    <row r="858" spans="1:13" ht="20.100000000000001" customHeight="1" x14ac:dyDescent="0.15">
      <c r="A858" s="1" t="s">
        <v>21215</v>
      </c>
      <c r="B858" s="1" t="s">
        <v>21470</v>
      </c>
      <c r="C858" s="1" t="s">
        <v>21485</v>
      </c>
      <c r="D858" s="1" t="s">
        <v>78</v>
      </c>
      <c r="E858" s="1" t="s">
        <v>51</v>
      </c>
      <c r="F858" s="1" t="s">
        <v>51</v>
      </c>
      <c r="G858" s="1" t="s">
        <v>52</v>
      </c>
      <c r="H858" s="1" t="s">
        <v>121</v>
      </c>
      <c r="I858" s="1" t="s">
        <v>84</v>
      </c>
      <c r="J858" s="1" t="s">
        <v>122</v>
      </c>
      <c r="K858" s="1" t="s">
        <v>21486</v>
      </c>
      <c r="L858" s="1"/>
      <c r="M858" s="20">
        <f t="shared" si="13"/>
        <v>1</v>
      </c>
    </row>
    <row r="859" spans="1:13" ht="20.100000000000001" customHeight="1" x14ac:dyDescent="0.15">
      <c r="A859" s="1" t="s">
        <v>21215</v>
      </c>
      <c r="B859" s="1" t="s">
        <v>21470</v>
      </c>
      <c r="C859" s="1" t="s">
        <v>21487</v>
      </c>
      <c r="D859" s="1" t="s">
        <v>78</v>
      </c>
      <c r="E859" s="1" t="s">
        <v>51</v>
      </c>
      <c r="F859" s="1" t="s">
        <v>51</v>
      </c>
      <c r="G859" s="1" t="s">
        <v>52</v>
      </c>
      <c r="H859" s="1" t="s">
        <v>121</v>
      </c>
      <c r="I859" s="1" t="s">
        <v>84</v>
      </c>
      <c r="J859" s="1" t="s">
        <v>122</v>
      </c>
      <c r="K859" s="1" t="s">
        <v>21488</v>
      </c>
      <c r="L859" s="1"/>
      <c r="M859" s="20">
        <f t="shared" ref="M859:M923" si="14">IF(F859="○",1,0)</f>
        <v>1</v>
      </c>
    </row>
    <row r="860" spans="1:13" ht="20.100000000000001" customHeight="1" x14ac:dyDescent="0.15">
      <c r="A860" s="1" t="s">
        <v>21215</v>
      </c>
      <c r="B860" s="1" t="s">
        <v>21470</v>
      </c>
      <c r="C860" s="1" t="s">
        <v>21489</v>
      </c>
      <c r="D860" s="1" t="s">
        <v>78</v>
      </c>
      <c r="E860" s="1" t="s">
        <v>51</v>
      </c>
      <c r="F860" s="1" t="s">
        <v>51</v>
      </c>
      <c r="G860" s="1" t="s">
        <v>52</v>
      </c>
      <c r="H860" s="1" t="s">
        <v>121</v>
      </c>
      <c r="I860" s="1" t="s">
        <v>84</v>
      </c>
      <c r="J860" s="1" t="s">
        <v>122</v>
      </c>
      <c r="K860" s="1" t="s">
        <v>21490</v>
      </c>
      <c r="L860" s="1"/>
      <c r="M860" s="20">
        <f t="shared" si="14"/>
        <v>1</v>
      </c>
    </row>
    <row r="861" spans="1:13" ht="20.100000000000001" customHeight="1" x14ac:dyDescent="0.15">
      <c r="A861" s="1" t="s">
        <v>21215</v>
      </c>
      <c r="B861" s="1" t="s">
        <v>21470</v>
      </c>
      <c r="C861" s="1" t="s">
        <v>21491</v>
      </c>
      <c r="D861" s="1" t="s">
        <v>78</v>
      </c>
      <c r="E861" s="1" t="s">
        <v>51</v>
      </c>
      <c r="F861" s="1" t="s">
        <v>51</v>
      </c>
      <c r="G861" s="1" t="s">
        <v>52</v>
      </c>
      <c r="H861" s="1" t="s">
        <v>121</v>
      </c>
      <c r="I861" s="1" t="s">
        <v>84</v>
      </c>
      <c r="J861" s="1" t="s">
        <v>122</v>
      </c>
      <c r="K861" s="1" t="s">
        <v>21476</v>
      </c>
      <c r="L861" s="1"/>
      <c r="M861" s="20">
        <f t="shared" si="14"/>
        <v>1</v>
      </c>
    </row>
    <row r="862" spans="1:13" ht="20.100000000000001" customHeight="1" x14ac:dyDescent="0.15">
      <c r="A862" s="1" t="s">
        <v>21215</v>
      </c>
      <c r="B862" s="1" t="s">
        <v>21492</v>
      </c>
      <c r="C862" s="1" t="s">
        <v>21493</v>
      </c>
      <c r="D862" s="1" t="s">
        <v>50</v>
      </c>
      <c r="E862" s="1" t="s">
        <v>51</v>
      </c>
      <c r="F862" s="1" t="s">
        <v>51</v>
      </c>
      <c r="G862" s="1" t="s">
        <v>52</v>
      </c>
      <c r="H862" s="1" t="s">
        <v>121</v>
      </c>
      <c r="I862" s="1" t="s">
        <v>84</v>
      </c>
      <c r="J862" s="1" t="s">
        <v>122</v>
      </c>
      <c r="K862" s="1" t="s">
        <v>21494</v>
      </c>
      <c r="L862" s="1"/>
      <c r="M862" s="20">
        <f t="shared" si="14"/>
        <v>1</v>
      </c>
    </row>
    <row r="863" spans="1:13" ht="20.100000000000001" customHeight="1" x14ac:dyDescent="0.15">
      <c r="A863" s="1" t="s">
        <v>21215</v>
      </c>
      <c r="B863" s="1" t="s">
        <v>21492</v>
      </c>
      <c r="C863" s="1" t="s">
        <v>21495</v>
      </c>
      <c r="D863" s="1" t="s">
        <v>78</v>
      </c>
      <c r="E863" s="1" t="s">
        <v>51</v>
      </c>
      <c r="F863" s="1" t="s">
        <v>81</v>
      </c>
      <c r="G863" s="1" t="s">
        <v>82</v>
      </c>
      <c r="H863" s="1" t="s">
        <v>212</v>
      </c>
      <c r="I863" s="1" t="s">
        <v>7857</v>
      </c>
      <c r="J863" s="1" t="s">
        <v>122</v>
      </c>
      <c r="K863" s="1" t="s">
        <v>21496</v>
      </c>
      <c r="L863" s="1"/>
      <c r="M863" s="20">
        <f t="shared" si="14"/>
        <v>0</v>
      </c>
    </row>
    <row r="864" spans="1:13" ht="20.100000000000001" customHeight="1" x14ac:dyDescent="0.15">
      <c r="A864" s="1" t="s">
        <v>21215</v>
      </c>
      <c r="B864" s="1" t="s">
        <v>21492</v>
      </c>
      <c r="C864" s="1" t="s">
        <v>21497</v>
      </c>
      <c r="D864" s="1" t="s">
        <v>78</v>
      </c>
      <c r="E864" s="1" t="s">
        <v>51</v>
      </c>
      <c r="F864" s="1" t="s">
        <v>51</v>
      </c>
      <c r="G864" s="1" t="s">
        <v>52</v>
      </c>
      <c r="H864" s="1" t="s">
        <v>121</v>
      </c>
      <c r="I864" s="1" t="s">
        <v>84</v>
      </c>
      <c r="J864" s="1" t="s">
        <v>122</v>
      </c>
      <c r="K864" s="1" t="s">
        <v>21498</v>
      </c>
      <c r="L864" s="1"/>
      <c r="M864" s="20">
        <f t="shared" si="14"/>
        <v>1</v>
      </c>
    </row>
    <row r="865" spans="1:13" ht="20.100000000000001" customHeight="1" x14ac:dyDescent="0.15">
      <c r="A865" s="1" t="s">
        <v>21215</v>
      </c>
      <c r="B865" s="1" t="s">
        <v>21492</v>
      </c>
      <c r="C865" s="1" t="s">
        <v>21499</v>
      </c>
      <c r="D865" s="1" t="s">
        <v>78</v>
      </c>
      <c r="E865" s="1" t="s">
        <v>51</v>
      </c>
      <c r="F865" s="1" t="s">
        <v>51</v>
      </c>
      <c r="G865" s="1" t="s">
        <v>52</v>
      </c>
      <c r="H865" s="1" t="s">
        <v>121</v>
      </c>
      <c r="I865" s="1" t="s">
        <v>84</v>
      </c>
      <c r="J865" s="1" t="s">
        <v>122</v>
      </c>
      <c r="K865" s="1" t="s">
        <v>21500</v>
      </c>
      <c r="L865" s="1"/>
      <c r="M865" s="20">
        <f t="shared" si="14"/>
        <v>1</v>
      </c>
    </row>
    <row r="866" spans="1:13" ht="20.100000000000001" customHeight="1" x14ac:dyDescent="0.15">
      <c r="A866" s="1" t="s">
        <v>21215</v>
      </c>
      <c r="B866" s="1" t="s">
        <v>21492</v>
      </c>
      <c r="C866" s="1" t="s">
        <v>21501</v>
      </c>
      <c r="D866" s="1" t="s">
        <v>78</v>
      </c>
      <c r="E866" s="1" t="s">
        <v>51</v>
      </c>
      <c r="F866" s="1" t="s">
        <v>81</v>
      </c>
      <c r="G866" s="1" t="s">
        <v>82</v>
      </c>
      <c r="H866" s="1" t="s">
        <v>1151</v>
      </c>
      <c r="I866" s="1" t="s">
        <v>84</v>
      </c>
      <c r="J866" s="1" t="s">
        <v>7809</v>
      </c>
      <c r="K866" s="1" t="s">
        <v>21502</v>
      </c>
      <c r="L866" s="1"/>
      <c r="M866" s="20">
        <f t="shared" si="14"/>
        <v>0</v>
      </c>
    </row>
    <row r="867" spans="1:13" ht="20.100000000000001" customHeight="1" x14ac:dyDescent="0.15">
      <c r="A867" s="1" t="s">
        <v>21215</v>
      </c>
      <c r="B867" s="1" t="s">
        <v>21492</v>
      </c>
      <c r="C867" s="1" t="s">
        <v>21503</v>
      </c>
      <c r="D867" s="1" t="s">
        <v>78</v>
      </c>
      <c r="E867" s="1" t="s">
        <v>51</v>
      </c>
      <c r="F867" s="1" t="s">
        <v>51</v>
      </c>
      <c r="G867" s="1" t="s">
        <v>52</v>
      </c>
      <c r="H867" s="1" t="s">
        <v>121</v>
      </c>
      <c r="I867" s="1" t="s">
        <v>84</v>
      </c>
      <c r="J867" s="1" t="s">
        <v>122</v>
      </c>
      <c r="K867" s="1" t="s">
        <v>21504</v>
      </c>
      <c r="L867" s="1"/>
      <c r="M867" s="20">
        <f t="shared" si="14"/>
        <v>1</v>
      </c>
    </row>
    <row r="868" spans="1:13" ht="20.100000000000001" customHeight="1" x14ac:dyDescent="0.15">
      <c r="A868" s="1" t="s">
        <v>21215</v>
      </c>
      <c r="B868" s="1" t="s">
        <v>21492</v>
      </c>
      <c r="C868" s="1" t="s">
        <v>21505</v>
      </c>
      <c r="D868" s="1" t="s">
        <v>78</v>
      </c>
      <c r="E868" s="1" t="s">
        <v>51</v>
      </c>
      <c r="F868" s="1" t="s">
        <v>51</v>
      </c>
      <c r="G868" s="1" t="s">
        <v>52</v>
      </c>
      <c r="H868" s="1" t="s">
        <v>121</v>
      </c>
      <c r="I868" s="1" t="s">
        <v>84</v>
      </c>
      <c r="J868" s="1" t="s">
        <v>122</v>
      </c>
      <c r="K868" s="1" t="s">
        <v>21506</v>
      </c>
      <c r="L868" s="1"/>
      <c r="M868" s="20">
        <f t="shared" si="14"/>
        <v>1</v>
      </c>
    </row>
    <row r="869" spans="1:13" ht="20.100000000000001" customHeight="1" x14ac:dyDescent="0.15">
      <c r="A869" s="1" t="s">
        <v>21215</v>
      </c>
      <c r="B869" s="1" t="s">
        <v>21492</v>
      </c>
      <c r="C869" s="1" t="s">
        <v>21507</v>
      </c>
      <c r="D869" s="1" t="s">
        <v>78</v>
      </c>
      <c r="E869" s="1" t="s">
        <v>51</v>
      </c>
      <c r="F869" s="1" t="s">
        <v>51</v>
      </c>
      <c r="G869" s="1" t="s">
        <v>52</v>
      </c>
      <c r="H869" s="1" t="s">
        <v>121</v>
      </c>
      <c r="I869" s="1" t="s">
        <v>84</v>
      </c>
      <c r="J869" s="1" t="s">
        <v>122</v>
      </c>
      <c r="K869" s="1" t="s">
        <v>21508</v>
      </c>
      <c r="L869" s="1"/>
      <c r="M869" s="20">
        <f t="shared" si="14"/>
        <v>1</v>
      </c>
    </row>
    <row r="870" spans="1:13" ht="20.100000000000001" customHeight="1" x14ac:dyDescent="0.15">
      <c r="A870" s="1" t="s">
        <v>21215</v>
      </c>
      <c r="B870" s="1" t="s">
        <v>7574</v>
      </c>
      <c r="C870" s="1" t="s">
        <v>21509</v>
      </c>
      <c r="D870" s="1" t="s">
        <v>50</v>
      </c>
      <c r="E870" s="1" t="s">
        <v>51</v>
      </c>
      <c r="F870" s="1" t="s">
        <v>51</v>
      </c>
      <c r="G870" s="1" t="s">
        <v>52</v>
      </c>
      <c r="H870" s="1" t="s">
        <v>121</v>
      </c>
      <c r="I870" s="1" t="s">
        <v>84</v>
      </c>
      <c r="J870" s="1" t="s">
        <v>122</v>
      </c>
      <c r="K870" s="1" t="s">
        <v>21510</v>
      </c>
      <c r="L870" s="1"/>
      <c r="M870" s="20">
        <f t="shared" si="14"/>
        <v>1</v>
      </c>
    </row>
    <row r="871" spans="1:13" ht="20.100000000000001" customHeight="1" x14ac:dyDescent="0.15">
      <c r="A871" s="1" t="s">
        <v>21215</v>
      </c>
      <c r="B871" s="1" t="s">
        <v>7574</v>
      </c>
      <c r="C871" s="1" t="s">
        <v>21511</v>
      </c>
      <c r="D871" s="1" t="s">
        <v>50</v>
      </c>
      <c r="E871" s="1" t="s">
        <v>51</v>
      </c>
      <c r="F871" s="1" t="s">
        <v>51</v>
      </c>
      <c r="G871" s="1" t="s">
        <v>52</v>
      </c>
      <c r="H871" s="1" t="s">
        <v>121</v>
      </c>
      <c r="I871" s="1" t="s">
        <v>84</v>
      </c>
      <c r="J871" s="1" t="s">
        <v>122</v>
      </c>
      <c r="K871" s="1" t="s">
        <v>21512</v>
      </c>
      <c r="L871" s="1"/>
      <c r="M871" s="20">
        <f t="shared" si="14"/>
        <v>1</v>
      </c>
    </row>
    <row r="872" spans="1:13" ht="20.100000000000001" customHeight="1" x14ac:dyDescent="0.15">
      <c r="A872" s="1" t="s">
        <v>21215</v>
      </c>
      <c r="B872" s="1" t="s">
        <v>7574</v>
      </c>
      <c r="C872" s="1" t="s">
        <v>21513</v>
      </c>
      <c r="D872" s="1" t="s">
        <v>50</v>
      </c>
      <c r="E872" s="1" t="s">
        <v>51</v>
      </c>
      <c r="F872" s="1" t="s">
        <v>51</v>
      </c>
      <c r="G872" s="1" t="s">
        <v>52</v>
      </c>
      <c r="H872" s="1" t="s">
        <v>121</v>
      </c>
      <c r="I872" s="1" t="s">
        <v>84</v>
      </c>
      <c r="J872" s="1" t="s">
        <v>122</v>
      </c>
      <c r="K872" s="1" t="s">
        <v>21514</v>
      </c>
      <c r="L872" s="1"/>
      <c r="M872" s="20">
        <f t="shared" si="14"/>
        <v>1</v>
      </c>
    </row>
    <row r="873" spans="1:13" ht="20.100000000000001" customHeight="1" x14ac:dyDescent="0.15">
      <c r="A873" s="1" t="s">
        <v>21215</v>
      </c>
      <c r="B873" s="1" t="s">
        <v>7574</v>
      </c>
      <c r="C873" s="1" t="s">
        <v>21515</v>
      </c>
      <c r="D873" s="1" t="s">
        <v>78</v>
      </c>
      <c r="E873" s="1" t="s">
        <v>51</v>
      </c>
      <c r="F873" s="1" t="s">
        <v>51</v>
      </c>
      <c r="G873" s="1" t="s">
        <v>52</v>
      </c>
      <c r="H873" s="1" t="s">
        <v>121</v>
      </c>
      <c r="I873" s="1" t="s">
        <v>84</v>
      </c>
      <c r="J873" s="1" t="s">
        <v>122</v>
      </c>
      <c r="K873" s="1" t="s">
        <v>21516</v>
      </c>
      <c r="L873" s="1"/>
      <c r="M873" s="20">
        <f t="shared" si="14"/>
        <v>1</v>
      </c>
    </row>
    <row r="874" spans="1:13" ht="20.100000000000001" customHeight="1" x14ac:dyDescent="0.15">
      <c r="A874" s="1" t="s">
        <v>21215</v>
      </c>
      <c r="B874" s="1" t="s">
        <v>7574</v>
      </c>
      <c r="C874" s="1" t="s">
        <v>21517</v>
      </c>
      <c r="D874" s="1" t="s">
        <v>78</v>
      </c>
      <c r="E874" s="1" t="s">
        <v>51</v>
      </c>
      <c r="F874" s="1" t="s">
        <v>51</v>
      </c>
      <c r="G874" s="1" t="s">
        <v>52</v>
      </c>
      <c r="H874" s="1" t="s">
        <v>121</v>
      </c>
      <c r="I874" s="1" t="s">
        <v>84</v>
      </c>
      <c r="J874" s="1" t="s">
        <v>122</v>
      </c>
      <c r="K874" s="1" t="s">
        <v>21518</v>
      </c>
      <c r="L874" s="1"/>
      <c r="M874" s="20">
        <f t="shared" si="14"/>
        <v>1</v>
      </c>
    </row>
    <row r="875" spans="1:13" ht="20.100000000000001" customHeight="1" x14ac:dyDescent="0.15">
      <c r="A875" s="1" t="s">
        <v>21215</v>
      </c>
      <c r="B875" s="1" t="s">
        <v>7574</v>
      </c>
      <c r="C875" s="1" t="s">
        <v>21519</v>
      </c>
      <c r="D875" s="1" t="s">
        <v>78</v>
      </c>
      <c r="E875" s="1" t="s">
        <v>51</v>
      </c>
      <c r="F875" s="1" t="s">
        <v>179</v>
      </c>
      <c r="G875" s="1" t="s">
        <v>82</v>
      </c>
      <c r="H875" s="1" t="s">
        <v>2038</v>
      </c>
      <c r="I875" s="1" t="s">
        <v>84</v>
      </c>
      <c r="J875" s="1" t="s">
        <v>55</v>
      </c>
      <c r="K875" s="1" t="s">
        <v>21520</v>
      </c>
      <c r="L875" s="1"/>
      <c r="M875" s="20">
        <f t="shared" si="14"/>
        <v>0</v>
      </c>
    </row>
    <row r="876" spans="1:13" ht="20.100000000000001" customHeight="1" x14ac:dyDescent="0.15">
      <c r="A876" s="1" t="s">
        <v>21215</v>
      </c>
      <c r="B876" s="1" t="s">
        <v>21521</v>
      </c>
      <c r="C876" s="1" t="s">
        <v>21522</v>
      </c>
      <c r="D876" s="1" t="s">
        <v>50</v>
      </c>
      <c r="E876" s="1" t="s">
        <v>51</v>
      </c>
      <c r="F876" s="1" t="s">
        <v>51</v>
      </c>
      <c r="G876" s="1" t="s">
        <v>52</v>
      </c>
      <c r="H876" s="1" t="s">
        <v>121</v>
      </c>
      <c r="I876" s="1" t="s">
        <v>84</v>
      </c>
      <c r="J876" s="1" t="s">
        <v>122</v>
      </c>
      <c r="K876" s="1" t="s">
        <v>21523</v>
      </c>
      <c r="L876" s="1"/>
      <c r="M876" s="20">
        <f t="shared" si="14"/>
        <v>1</v>
      </c>
    </row>
    <row r="877" spans="1:13" ht="20.100000000000001" customHeight="1" x14ac:dyDescent="0.15">
      <c r="A877" s="1" t="s">
        <v>21215</v>
      </c>
      <c r="B877" s="1" t="s">
        <v>21521</v>
      </c>
      <c r="C877" s="1" t="s">
        <v>21524</v>
      </c>
      <c r="D877" s="1" t="s">
        <v>50</v>
      </c>
      <c r="E877" s="1" t="s">
        <v>51</v>
      </c>
      <c r="F877" s="1" t="s">
        <v>51</v>
      </c>
      <c r="G877" s="1" t="s">
        <v>52</v>
      </c>
      <c r="H877" s="1" t="s">
        <v>121</v>
      </c>
      <c r="I877" s="1" t="s">
        <v>84</v>
      </c>
      <c r="J877" s="1" t="s">
        <v>122</v>
      </c>
      <c r="K877" s="1" t="s">
        <v>21525</v>
      </c>
      <c r="L877" s="1"/>
      <c r="M877" s="20">
        <f t="shared" si="14"/>
        <v>1</v>
      </c>
    </row>
    <row r="878" spans="1:13" ht="20.100000000000001" customHeight="1" x14ac:dyDescent="0.15">
      <c r="A878" s="1" t="s">
        <v>21215</v>
      </c>
      <c r="B878" s="1" t="s">
        <v>21521</v>
      </c>
      <c r="C878" s="1" t="s">
        <v>21526</v>
      </c>
      <c r="D878" s="1" t="s">
        <v>78</v>
      </c>
      <c r="E878" s="1" t="s">
        <v>51</v>
      </c>
      <c r="F878" s="1" t="s">
        <v>51</v>
      </c>
      <c r="G878" s="1" t="s">
        <v>52</v>
      </c>
      <c r="H878" s="1" t="s">
        <v>121</v>
      </c>
      <c r="I878" s="1" t="s">
        <v>84</v>
      </c>
      <c r="J878" s="1" t="s">
        <v>122</v>
      </c>
      <c r="K878" s="1" t="s">
        <v>21527</v>
      </c>
      <c r="L878" s="1"/>
      <c r="M878" s="20">
        <f t="shared" si="14"/>
        <v>1</v>
      </c>
    </row>
    <row r="879" spans="1:13" ht="20.100000000000001" customHeight="1" x14ac:dyDescent="0.15">
      <c r="A879" s="1" t="s">
        <v>21215</v>
      </c>
      <c r="B879" s="1" t="s">
        <v>21521</v>
      </c>
      <c r="C879" s="1" t="s">
        <v>21528</v>
      </c>
      <c r="D879" s="1" t="s">
        <v>78</v>
      </c>
      <c r="E879" s="1" t="s">
        <v>51</v>
      </c>
      <c r="F879" s="1" t="s">
        <v>179</v>
      </c>
      <c r="G879" s="1" t="s">
        <v>82</v>
      </c>
      <c r="H879" s="1" t="s">
        <v>2038</v>
      </c>
      <c r="I879" s="1" t="s">
        <v>84</v>
      </c>
      <c r="J879" s="1" t="s">
        <v>55</v>
      </c>
      <c r="K879" s="1" t="s">
        <v>21529</v>
      </c>
      <c r="L879" s="1"/>
      <c r="M879" s="20">
        <f t="shared" si="14"/>
        <v>0</v>
      </c>
    </row>
    <row r="880" spans="1:13" ht="20.100000000000001" customHeight="1" x14ac:dyDescent="0.15">
      <c r="A880" s="1" t="s">
        <v>21215</v>
      </c>
      <c r="B880" s="1" t="s">
        <v>21521</v>
      </c>
      <c r="C880" s="1" t="s">
        <v>21530</v>
      </c>
      <c r="D880" s="1" t="s">
        <v>78</v>
      </c>
      <c r="E880" s="1" t="s">
        <v>51</v>
      </c>
      <c r="F880" s="1" t="s">
        <v>51</v>
      </c>
      <c r="G880" s="1" t="s">
        <v>52</v>
      </c>
      <c r="H880" s="1" t="s">
        <v>121</v>
      </c>
      <c r="I880" s="1" t="s">
        <v>84</v>
      </c>
      <c r="J880" s="1" t="s">
        <v>122</v>
      </c>
      <c r="K880" s="1" t="s">
        <v>21531</v>
      </c>
      <c r="L880" s="1"/>
      <c r="M880" s="20">
        <f t="shared" si="14"/>
        <v>1</v>
      </c>
    </row>
    <row r="881" spans="1:13" ht="20.100000000000001" customHeight="1" x14ac:dyDescent="0.15">
      <c r="A881" s="1" t="s">
        <v>21215</v>
      </c>
      <c r="B881" s="1" t="s">
        <v>21532</v>
      </c>
      <c r="C881" s="1" t="s">
        <v>21533</v>
      </c>
      <c r="D881" s="1" t="s">
        <v>50</v>
      </c>
      <c r="E881" s="1" t="s">
        <v>51</v>
      </c>
      <c r="F881" s="1" t="s">
        <v>51</v>
      </c>
      <c r="G881" s="1" t="s">
        <v>52</v>
      </c>
      <c r="H881" s="1" t="s">
        <v>121</v>
      </c>
      <c r="I881" s="1" t="s">
        <v>84</v>
      </c>
      <c r="J881" s="1" t="s">
        <v>122</v>
      </c>
      <c r="K881" s="1" t="s">
        <v>21534</v>
      </c>
      <c r="L881" s="1"/>
      <c r="M881" s="20">
        <f t="shared" si="14"/>
        <v>1</v>
      </c>
    </row>
    <row r="882" spans="1:13" ht="20.100000000000001" customHeight="1" x14ac:dyDescent="0.15">
      <c r="A882" s="1" t="s">
        <v>21215</v>
      </c>
      <c r="B882" s="1" t="s">
        <v>21532</v>
      </c>
      <c r="C882" s="1" t="s">
        <v>21535</v>
      </c>
      <c r="D882" s="1" t="s">
        <v>50</v>
      </c>
      <c r="E882" s="1" t="s">
        <v>51</v>
      </c>
      <c r="F882" s="1" t="s">
        <v>51</v>
      </c>
      <c r="G882" s="1" t="s">
        <v>52</v>
      </c>
      <c r="H882" s="1" t="s">
        <v>121</v>
      </c>
      <c r="I882" s="1" t="s">
        <v>84</v>
      </c>
      <c r="J882" s="1" t="s">
        <v>122</v>
      </c>
      <c r="K882" s="1" t="s">
        <v>21536</v>
      </c>
      <c r="L882" s="1"/>
      <c r="M882" s="20">
        <f t="shared" si="14"/>
        <v>1</v>
      </c>
    </row>
    <row r="883" spans="1:13" ht="20.100000000000001" customHeight="1" x14ac:dyDescent="0.15">
      <c r="A883" s="1" t="s">
        <v>21215</v>
      </c>
      <c r="B883" s="1" t="s">
        <v>5948</v>
      </c>
      <c r="C883" s="1" t="s">
        <v>21537</v>
      </c>
      <c r="D883" s="1" t="s">
        <v>50</v>
      </c>
      <c r="E883" s="1" t="s">
        <v>51</v>
      </c>
      <c r="F883" s="1" t="s">
        <v>51</v>
      </c>
      <c r="G883" s="1" t="s">
        <v>52</v>
      </c>
      <c r="H883" s="1" t="s">
        <v>121</v>
      </c>
      <c r="I883" s="1" t="s">
        <v>84</v>
      </c>
      <c r="J883" s="1" t="s">
        <v>122</v>
      </c>
      <c r="K883" s="1" t="s">
        <v>21538</v>
      </c>
      <c r="L883" s="1"/>
      <c r="M883" s="20">
        <f t="shared" si="14"/>
        <v>1</v>
      </c>
    </row>
    <row r="884" spans="1:13" ht="20.100000000000001" customHeight="1" x14ac:dyDescent="0.15">
      <c r="A884" s="1" t="s">
        <v>21215</v>
      </c>
      <c r="B884" s="1" t="s">
        <v>5948</v>
      </c>
      <c r="C884" s="1" t="s">
        <v>21539</v>
      </c>
      <c r="D884" s="1" t="s">
        <v>50</v>
      </c>
      <c r="E884" s="1" t="s">
        <v>51</v>
      </c>
      <c r="F884" s="1" t="s">
        <v>51</v>
      </c>
      <c r="G884" s="1" t="s">
        <v>52</v>
      </c>
      <c r="H884" s="1" t="s">
        <v>121</v>
      </c>
      <c r="I884" s="1" t="s">
        <v>84</v>
      </c>
      <c r="J884" s="1" t="s">
        <v>122</v>
      </c>
      <c r="K884" s="1" t="s">
        <v>21540</v>
      </c>
      <c r="L884" s="1"/>
      <c r="M884" s="20">
        <f t="shared" si="14"/>
        <v>1</v>
      </c>
    </row>
    <row r="885" spans="1:13" ht="20.100000000000001" customHeight="1" x14ac:dyDescent="0.15">
      <c r="A885" s="1" t="s">
        <v>21215</v>
      </c>
      <c r="B885" s="1" t="s">
        <v>5948</v>
      </c>
      <c r="C885" s="1" t="s">
        <v>21541</v>
      </c>
      <c r="D885" s="1" t="s">
        <v>50</v>
      </c>
      <c r="E885" s="1" t="s">
        <v>51</v>
      </c>
      <c r="F885" s="1" t="s">
        <v>51</v>
      </c>
      <c r="G885" s="1" t="s">
        <v>52</v>
      </c>
      <c r="H885" s="1" t="s">
        <v>121</v>
      </c>
      <c r="I885" s="1" t="s">
        <v>84</v>
      </c>
      <c r="J885" s="1" t="s">
        <v>122</v>
      </c>
      <c r="K885" s="1" t="s">
        <v>21542</v>
      </c>
      <c r="L885" s="1"/>
      <c r="M885" s="20">
        <f t="shared" si="14"/>
        <v>1</v>
      </c>
    </row>
    <row r="886" spans="1:13" ht="20.100000000000001" customHeight="1" x14ac:dyDescent="0.15">
      <c r="A886" s="1" t="s">
        <v>21215</v>
      </c>
      <c r="B886" s="1" t="s">
        <v>5948</v>
      </c>
      <c r="C886" s="1" t="s">
        <v>21543</v>
      </c>
      <c r="D886" s="1" t="s">
        <v>78</v>
      </c>
      <c r="E886" s="1" t="s">
        <v>51</v>
      </c>
      <c r="F886" s="1" t="s">
        <v>51</v>
      </c>
      <c r="G886" s="1" t="s">
        <v>52</v>
      </c>
      <c r="H886" s="1" t="s">
        <v>121</v>
      </c>
      <c r="I886" s="1" t="s">
        <v>84</v>
      </c>
      <c r="J886" s="1" t="s">
        <v>122</v>
      </c>
      <c r="K886" s="1" t="s">
        <v>21544</v>
      </c>
      <c r="L886" s="1"/>
      <c r="M886" s="20">
        <f t="shared" si="14"/>
        <v>1</v>
      </c>
    </row>
    <row r="887" spans="1:13" ht="20.100000000000001" customHeight="1" x14ac:dyDescent="0.15">
      <c r="A887" s="1" t="s">
        <v>21215</v>
      </c>
      <c r="B887" s="1" t="s">
        <v>5948</v>
      </c>
      <c r="C887" s="1" t="s">
        <v>21545</v>
      </c>
      <c r="D887" s="1" t="s">
        <v>78</v>
      </c>
      <c r="E887" s="1" t="s">
        <v>51</v>
      </c>
      <c r="F887" s="1" t="s">
        <v>51</v>
      </c>
      <c r="G887" s="1" t="s">
        <v>52</v>
      </c>
      <c r="H887" s="1" t="s">
        <v>121</v>
      </c>
      <c r="I887" s="1" t="s">
        <v>84</v>
      </c>
      <c r="J887" s="1" t="s">
        <v>122</v>
      </c>
      <c r="K887" s="1" t="s">
        <v>21546</v>
      </c>
      <c r="L887" s="1"/>
      <c r="M887" s="20">
        <f t="shared" si="14"/>
        <v>1</v>
      </c>
    </row>
    <row r="888" spans="1:13" ht="20.100000000000001" customHeight="1" x14ac:dyDescent="0.15">
      <c r="A888" s="1" t="s">
        <v>21215</v>
      </c>
      <c r="B888" s="1" t="s">
        <v>5948</v>
      </c>
      <c r="C888" s="1" t="s">
        <v>21547</v>
      </c>
      <c r="D888" s="1" t="s">
        <v>78</v>
      </c>
      <c r="E888" s="1" t="s">
        <v>51</v>
      </c>
      <c r="F888" s="1" t="s">
        <v>51</v>
      </c>
      <c r="G888" s="1" t="s">
        <v>52</v>
      </c>
      <c r="H888" s="1" t="s">
        <v>121</v>
      </c>
      <c r="I888" s="1" t="s">
        <v>84</v>
      </c>
      <c r="J888" s="1" t="s">
        <v>122</v>
      </c>
      <c r="K888" s="1" t="s">
        <v>21548</v>
      </c>
      <c r="L888" s="1"/>
      <c r="M888" s="20">
        <f t="shared" si="14"/>
        <v>1</v>
      </c>
    </row>
    <row r="889" spans="1:13" ht="20.100000000000001" customHeight="1" x14ac:dyDescent="0.15">
      <c r="A889" s="1" t="s">
        <v>21215</v>
      </c>
      <c r="B889" s="1" t="s">
        <v>5948</v>
      </c>
      <c r="C889" s="1" t="s">
        <v>21549</v>
      </c>
      <c r="D889" s="1" t="s">
        <v>78</v>
      </c>
      <c r="E889" s="1" t="s">
        <v>51</v>
      </c>
      <c r="F889" s="1" t="s">
        <v>179</v>
      </c>
      <c r="G889" s="1" t="s">
        <v>82</v>
      </c>
      <c r="H889" s="1" t="s">
        <v>2038</v>
      </c>
      <c r="I889" s="1" t="s">
        <v>84</v>
      </c>
      <c r="J889" s="1" t="s">
        <v>55</v>
      </c>
      <c r="K889" s="1" t="s">
        <v>21550</v>
      </c>
      <c r="L889" s="1"/>
      <c r="M889" s="20">
        <f t="shared" si="14"/>
        <v>0</v>
      </c>
    </row>
    <row r="890" spans="1:13" ht="20.100000000000001" customHeight="1" x14ac:dyDescent="0.15">
      <c r="A890" s="1" t="s">
        <v>21215</v>
      </c>
      <c r="B890" s="1" t="s">
        <v>5948</v>
      </c>
      <c r="C890" s="1" t="s">
        <v>21551</v>
      </c>
      <c r="D890" s="1" t="s">
        <v>78</v>
      </c>
      <c r="E890" s="1" t="s">
        <v>51</v>
      </c>
      <c r="F890" s="1" t="s">
        <v>51</v>
      </c>
      <c r="G890" s="1" t="s">
        <v>52</v>
      </c>
      <c r="H890" s="1" t="s">
        <v>121</v>
      </c>
      <c r="I890" s="1" t="s">
        <v>84</v>
      </c>
      <c r="J890" s="1" t="s">
        <v>122</v>
      </c>
      <c r="K890" s="1" t="s">
        <v>21552</v>
      </c>
      <c r="L890" s="1"/>
      <c r="M890" s="20">
        <f t="shared" si="14"/>
        <v>1</v>
      </c>
    </row>
    <row r="891" spans="1:13" ht="20.100000000000001" customHeight="1" x14ac:dyDescent="0.15">
      <c r="A891" s="1" t="s">
        <v>21215</v>
      </c>
      <c r="B891" s="1" t="s">
        <v>5948</v>
      </c>
      <c r="C891" s="1" t="s">
        <v>21553</v>
      </c>
      <c r="D891" s="1" t="s">
        <v>78</v>
      </c>
      <c r="E891" s="1" t="s">
        <v>51</v>
      </c>
      <c r="F891" s="1" t="s">
        <v>51</v>
      </c>
      <c r="G891" s="1" t="s">
        <v>52</v>
      </c>
      <c r="H891" s="1" t="s">
        <v>121</v>
      </c>
      <c r="I891" s="1" t="s">
        <v>84</v>
      </c>
      <c r="J891" s="1" t="s">
        <v>122</v>
      </c>
      <c r="K891" s="1" t="s">
        <v>21554</v>
      </c>
      <c r="L891" s="1"/>
      <c r="M891" s="20">
        <f t="shared" si="14"/>
        <v>1</v>
      </c>
    </row>
    <row r="892" spans="1:13" ht="20.100000000000001" customHeight="1" x14ac:dyDescent="0.15">
      <c r="A892" s="1" t="s">
        <v>21215</v>
      </c>
      <c r="B892" s="1" t="s">
        <v>21555</v>
      </c>
      <c r="C892" s="1" t="s">
        <v>21556</v>
      </c>
      <c r="D892" s="1" t="s">
        <v>78</v>
      </c>
      <c r="E892" s="1" t="s">
        <v>51</v>
      </c>
      <c r="F892" s="1" t="s">
        <v>81</v>
      </c>
      <c r="G892" s="1" t="s">
        <v>82</v>
      </c>
      <c r="H892" s="1" t="s">
        <v>212</v>
      </c>
      <c r="I892" s="1" t="s">
        <v>7857</v>
      </c>
      <c r="J892" s="1" t="s">
        <v>122</v>
      </c>
      <c r="K892" s="1" t="s">
        <v>21557</v>
      </c>
      <c r="L892" s="1"/>
      <c r="M892" s="20">
        <f t="shared" si="14"/>
        <v>0</v>
      </c>
    </row>
    <row r="893" spans="1:13" ht="20.100000000000001" customHeight="1" x14ac:dyDescent="0.15">
      <c r="A893" s="1" t="s">
        <v>21215</v>
      </c>
      <c r="B893" s="1" t="s">
        <v>21558</v>
      </c>
      <c r="C893" s="1" t="s">
        <v>21559</v>
      </c>
      <c r="D893" s="1" t="s">
        <v>50</v>
      </c>
      <c r="E893" s="1" t="s">
        <v>51</v>
      </c>
      <c r="F893" s="1" t="s">
        <v>81</v>
      </c>
      <c r="G893" s="1" t="s">
        <v>82</v>
      </c>
      <c r="H893" s="1" t="s">
        <v>1151</v>
      </c>
      <c r="I893" s="1" t="s">
        <v>84</v>
      </c>
      <c r="J893" s="1" t="s">
        <v>7809</v>
      </c>
      <c r="K893" s="1" t="s">
        <v>21560</v>
      </c>
      <c r="L893" s="1"/>
      <c r="M893" s="20">
        <f t="shared" si="14"/>
        <v>0</v>
      </c>
    </row>
    <row r="894" spans="1:13" ht="20.100000000000001" customHeight="1" x14ac:dyDescent="0.15">
      <c r="A894" s="1" t="s">
        <v>21215</v>
      </c>
      <c r="B894" s="1" t="s">
        <v>21558</v>
      </c>
      <c r="C894" s="1" t="s">
        <v>21561</v>
      </c>
      <c r="D894" s="1" t="s">
        <v>50</v>
      </c>
      <c r="E894" s="1" t="s">
        <v>51</v>
      </c>
      <c r="F894" s="1" t="s">
        <v>81</v>
      </c>
      <c r="G894" s="1" t="s">
        <v>82</v>
      </c>
      <c r="H894" s="1" t="s">
        <v>129</v>
      </c>
      <c r="I894" s="1" t="s">
        <v>7857</v>
      </c>
      <c r="J894" s="1" t="s">
        <v>7858</v>
      </c>
      <c r="K894" s="1" t="s">
        <v>21562</v>
      </c>
      <c r="L894" s="1"/>
      <c r="M894" s="20">
        <f t="shared" si="14"/>
        <v>0</v>
      </c>
    </row>
    <row r="895" spans="1:13" ht="20.100000000000001" customHeight="1" x14ac:dyDescent="0.15">
      <c r="A895" s="1" t="s">
        <v>21215</v>
      </c>
      <c r="B895" s="1" t="s">
        <v>21558</v>
      </c>
      <c r="C895" s="1" t="s">
        <v>21563</v>
      </c>
      <c r="D895" s="1" t="s">
        <v>50</v>
      </c>
      <c r="E895" s="1" t="s">
        <v>51</v>
      </c>
      <c r="F895" s="1" t="s">
        <v>81</v>
      </c>
      <c r="G895" s="1" t="s">
        <v>82</v>
      </c>
      <c r="H895" s="1" t="s">
        <v>129</v>
      </c>
      <c r="I895" s="1" t="s">
        <v>7857</v>
      </c>
      <c r="J895" s="1" t="s">
        <v>7858</v>
      </c>
      <c r="K895" s="1" t="s">
        <v>21564</v>
      </c>
      <c r="L895" s="1"/>
      <c r="M895" s="20">
        <f t="shared" si="14"/>
        <v>0</v>
      </c>
    </row>
    <row r="896" spans="1:13" ht="20.100000000000001" customHeight="1" x14ac:dyDescent="0.15">
      <c r="A896" s="1" t="s">
        <v>21215</v>
      </c>
      <c r="B896" s="1" t="s">
        <v>21558</v>
      </c>
      <c r="C896" s="1" t="s">
        <v>21565</v>
      </c>
      <c r="D896" s="1" t="s">
        <v>50</v>
      </c>
      <c r="E896" s="1" t="s">
        <v>51</v>
      </c>
      <c r="F896" s="1" t="s">
        <v>81</v>
      </c>
      <c r="G896" s="1" t="s">
        <v>82</v>
      </c>
      <c r="H896" s="1" t="s">
        <v>129</v>
      </c>
      <c r="I896" s="1" t="s">
        <v>7857</v>
      </c>
      <c r="J896" s="1" t="s">
        <v>7858</v>
      </c>
      <c r="K896" s="1" t="s">
        <v>21566</v>
      </c>
      <c r="L896" s="1"/>
      <c r="M896" s="20">
        <f t="shared" si="14"/>
        <v>0</v>
      </c>
    </row>
    <row r="897" spans="1:13" ht="20.100000000000001" customHeight="1" x14ac:dyDescent="0.15">
      <c r="A897" s="1" t="s">
        <v>21215</v>
      </c>
      <c r="B897" s="1" t="s">
        <v>21558</v>
      </c>
      <c r="C897" s="1" t="s">
        <v>21567</v>
      </c>
      <c r="D897" s="1" t="s">
        <v>50</v>
      </c>
      <c r="E897" s="1" t="s">
        <v>51</v>
      </c>
      <c r="F897" s="1" t="s">
        <v>51</v>
      </c>
      <c r="G897" s="1" t="s">
        <v>52</v>
      </c>
      <c r="H897" s="1" t="s">
        <v>121</v>
      </c>
      <c r="I897" s="1" t="s">
        <v>84</v>
      </c>
      <c r="J897" s="1" t="s">
        <v>122</v>
      </c>
      <c r="K897" s="1" t="s">
        <v>21568</v>
      </c>
      <c r="L897" s="1"/>
      <c r="M897" s="20">
        <f t="shared" si="14"/>
        <v>1</v>
      </c>
    </row>
    <row r="898" spans="1:13" ht="20.100000000000001" customHeight="1" x14ac:dyDescent="0.15">
      <c r="A898" s="1" t="s">
        <v>21215</v>
      </c>
      <c r="B898" s="1" t="s">
        <v>21558</v>
      </c>
      <c r="C898" s="1" t="s">
        <v>21569</v>
      </c>
      <c r="D898" s="1" t="s">
        <v>50</v>
      </c>
      <c r="E898" s="1" t="s">
        <v>51</v>
      </c>
      <c r="F898" s="1" t="s">
        <v>51</v>
      </c>
      <c r="G898" s="1" t="s">
        <v>52</v>
      </c>
      <c r="H898" s="1" t="s">
        <v>121</v>
      </c>
      <c r="I898" s="1" t="s">
        <v>84</v>
      </c>
      <c r="J898" s="1" t="s">
        <v>122</v>
      </c>
      <c r="K898" s="1" t="s">
        <v>21570</v>
      </c>
      <c r="L898" s="1"/>
      <c r="M898" s="20">
        <f t="shared" si="14"/>
        <v>1</v>
      </c>
    </row>
    <row r="899" spans="1:13" ht="20.100000000000001" customHeight="1" x14ac:dyDescent="0.15">
      <c r="A899" s="1" t="s">
        <v>21215</v>
      </c>
      <c r="B899" s="1" t="s">
        <v>21558</v>
      </c>
      <c r="C899" s="1" t="s">
        <v>21571</v>
      </c>
      <c r="D899" s="1" t="s">
        <v>78</v>
      </c>
      <c r="E899" s="1" t="s">
        <v>51</v>
      </c>
      <c r="F899" s="1" t="s">
        <v>179</v>
      </c>
      <c r="G899" s="1" t="s">
        <v>82</v>
      </c>
      <c r="H899" s="1" t="s">
        <v>4727</v>
      </c>
      <c r="I899" s="1" t="s">
        <v>447</v>
      </c>
      <c r="J899" s="1" t="s">
        <v>448</v>
      </c>
      <c r="K899" s="1" t="s">
        <v>21572</v>
      </c>
      <c r="L899" s="1"/>
      <c r="M899" s="20">
        <f t="shared" si="14"/>
        <v>0</v>
      </c>
    </row>
    <row r="900" spans="1:13" ht="20.100000000000001" customHeight="1" x14ac:dyDescent="0.15">
      <c r="A900" s="1" t="s">
        <v>21215</v>
      </c>
      <c r="B900" s="1" t="s">
        <v>21558</v>
      </c>
      <c r="C900" s="1" t="s">
        <v>21573</v>
      </c>
      <c r="D900" s="1" t="s">
        <v>78</v>
      </c>
      <c r="E900" s="1" t="s">
        <v>51</v>
      </c>
      <c r="F900" s="1" t="s">
        <v>81</v>
      </c>
      <c r="G900" s="1" t="s">
        <v>82</v>
      </c>
      <c r="H900" s="1" t="s">
        <v>4727</v>
      </c>
      <c r="I900" s="1" t="s">
        <v>447</v>
      </c>
      <c r="J900" s="1" t="s">
        <v>448</v>
      </c>
      <c r="K900" s="1" t="s">
        <v>21574</v>
      </c>
      <c r="L900" s="1"/>
      <c r="M900" s="20">
        <f t="shared" si="14"/>
        <v>0</v>
      </c>
    </row>
    <row r="901" spans="1:13" ht="20.100000000000001" customHeight="1" x14ac:dyDescent="0.15">
      <c r="A901" s="1" t="s">
        <v>21215</v>
      </c>
      <c r="B901" s="1" t="s">
        <v>21558</v>
      </c>
      <c r="C901" s="1" t="s">
        <v>21575</v>
      </c>
      <c r="D901" s="1" t="s">
        <v>78</v>
      </c>
      <c r="E901" s="1" t="s">
        <v>51</v>
      </c>
      <c r="F901" s="1" t="s">
        <v>81</v>
      </c>
      <c r="G901" s="1" t="s">
        <v>82</v>
      </c>
      <c r="H901" s="1" t="s">
        <v>4727</v>
      </c>
      <c r="I901" s="1" t="s">
        <v>447</v>
      </c>
      <c r="J901" s="1" t="s">
        <v>448</v>
      </c>
      <c r="K901" s="1" t="s">
        <v>21576</v>
      </c>
      <c r="L901" s="1"/>
      <c r="M901" s="20">
        <f t="shared" si="14"/>
        <v>0</v>
      </c>
    </row>
    <row r="902" spans="1:13" ht="20.100000000000001" customHeight="1" x14ac:dyDescent="0.15">
      <c r="A902" s="1" t="s">
        <v>21215</v>
      </c>
      <c r="B902" s="1" t="s">
        <v>21577</v>
      </c>
      <c r="C902" s="1" t="s">
        <v>21578</v>
      </c>
      <c r="D902" s="1" t="s">
        <v>50</v>
      </c>
      <c r="E902" s="1" t="s">
        <v>51</v>
      </c>
      <c r="F902" s="1" t="s">
        <v>51</v>
      </c>
      <c r="G902" s="1" t="s">
        <v>52</v>
      </c>
      <c r="H902" s="1" t="s">
        <v>121</v>
      </c>
      <c r="I902" s="1" t="s">
        <v>84</v>
      </c>
      <c r="J902" s="1" t="s">
        <v>122</v>
      </c>
      <c r="K902" s="1" t="s">
        <v>21579</v>
      </c>
      <c r="L902" s="1"/>
      <c r="M902" s="20">
        <f t="shared" si="14"/>
        <v>1</v>
      </c>
    </row>
    <row r="903" spans="1:13" ht="20.100000000000001" customHeight="1" x14ac:dyDescent="0.15">
      <c r="A903" s="1" t="s">
        <v>21215</v>
      </c>
      <c r="B903" s="1" t="s">
        <v>21577</v>
      </c>
      <c r="C903" s="1" t="s">
        <v>21580</v>
      </c>
      <c r="D903" s="1" t="s">
        <v>78</v>
      </c>
      <c r="E903" s="1" t="s">
        <v>51</v>
      </c>
      <c r="F903" s="1" t="s">
        <v>51</v>
      </c>
      <c r="G903" s="1" t="s">
        <v>52</v>
      </c>
      <c r="H903" s="1" t="s">
        <v>121</v>
      </c>
      <c r="I903" s="1" t="s">
        <v>84</v>
      </c>
      <c r="J903" s="1" t="s">
        <v>122</v>
      </c>
      <c r="K903" s="1" t="s">
        <v>21581</v>
      </c>
      <c r="L903" s="1"/>
      <c r="M903" s="20">
        <f t="shared" si="14"/>
        <v>1</v>
      </c>
    </row>
    <row r="904" spans="1:13" ht="20.100000000000001" customHeight="1" x14ac:dyDescent="0.15">
      <c r="A904" s="1" t="s">
        <v>21215</v>
      </c>
      <c r="B904" s="1" t="s">
        <v>7720</v>
      </c>
      <c r="C904" s="1" t="s">
        <v>21582</v>
      </c>
      <c r="D904" s="1" t="s">
        <v>50</v>
      </c>
      <c r="E904" s="1" t="s">
        <v>51</v>
      </c>
      <c r="F904" s="1" t="s">
        <v>81</v>
      </c>
      <c r="G904" s="1" t="s">
        <v>82</v>
      </c>
      <c r="H904" s="1" t="s">
        <v>2140</v>
      </c>
      <c r="I904" s="1" t="s">
        <v>447</v>
      </c>
      <c r="J904" s="1" t="s">
        <v>17033</v>
      </c>
      <c r="K904" s="1" t="s">
        <v>21583</v>
      </c>
      <c r="L904" s="1"/>
      <c r="M904" s="20">
        <f t="shared" si="14"/>
        <v>0</v>
      </c>
    </row>
    <row r="905" spans="1:13" ht="20.100000000000001" customHeight="1" x14ac:dyDescent="0.15">
      <c r="A905" s="1" t="s">
        <v>21215</v>
      </c>
      <c r="B905" s="1" t="s">
        <v>7720</v>
      </c>
      <c r="C905" s="1" t="s">
        <v>21584</v>
      </c>
      <c r="D905" s="1" t="s">
        <v>50</v>
      </c>
      <c r="E905" s="1" t="s">
        <v>51</v>
      </c>
      <c r="F905" s="1" t="s">
        <v>51</v>
      </c>
      <c r="G905" s="1" t="s">
        <v>52</v>
      </c>
      <c r="H905" s="1" t="s">
        <v>121</v>
      </c>
      <c r="I905" s="1" t="s">
        <v>84</v>
      </c>
      <c r="J905" s="1" t="s">
        <v>122</v>
      </c>
      <c r="K905" s="1" t="s">
        <v>21585</v>
      </c>
      <c r="L905" s="1"/>
      <c r="M905" s="20">
        <f t="shared" si="14"/>
        <v>1</v>
      </c>
    </row>
    <row r="906" spans="1:13" ht="20.100000000000001" customHeight="1" x14ac:dyDescent="0.15">
      <c r="A906" s="1" t="s">
        <v>21215</v>
      </c>
      <c r="B906" s="1" t="s">
        <v>7720</v>
      </c>
      <c r="C906" s="1" t="s">
        <v>21586</v>
      </c>
      <c r="D906" s="1" t="s">
        <v>50</v>
      </c>
      <c r="E906" s="1" t="s">
        <v>51</v>
      </c>
      <c r="F906" s="1" t="s">
        <v>51</v>
      </c>
      <c r="G906" s="1" t="s">
        <v>52</v>
      </c>
      <c r="H906" s="1" t="s">
        <v>121</v>
      </c>
      <c r="I906" s="1" t="s">
        <v>84</v>
      </c>
      <c r="J906" s="1" t="s">
        <v>122</v>
      </c>
      <c r="K906" s="1" t="s">
        <v>21587</v>
      </c>
      <c r="L906" s="1"/>
      <c r="M906" s="20">
        <f t="shared" si="14"/>
        <v>1</v>
      </c>
    </row>
    <row r="907" spans="1:13" ht="20.100000000000001" customHeight="1" x14ac:dyDescent="0.15">
      <c r="A907" s="1" t="s">
        <v>21215</v>
      </c>
      <c r="B907" s="1" t="s">
        <v>7720</v>
      </c>
      <c r="C907" s="1" t="s">
        <v>21588</v>
      </c>
      <c r="D907" s="1" t="s">
        <v>78</v>
      </c>
      <c r="E907" s="1" t="s">
        <v>51</v>
      </c>
      <c r="F907" s="1" t="s">
        <v>51</v>
      </c>
      <c r="G907" s="1" t="s">
        <v>52</v>
      </c>
      <c r="H907" s="1" t="s">
        <v>121</v>
      </c>
      <c r="I907" s="1" t="s">
        <v>84</v>
      </c>
      <c r="J907" s="1" t="s">
        <v>122</v>
      </c>
      <c r="K907" s="1" t="s">
        <v>21589</v>
      </c>
      <c r="L907" s="1"/>
      <c r="M907" s="20">
        <f t="shared" si="14"/>
        <v>1</v>
      </c>
    </row>
    <row r="908" spans="1:13" ht="20.100000000000001" customHeight="1" x14ac:dyDescent="0.15">
      <c r="A908" s="1" t="s">
        <v>21215</v>
      </c>
      <c r="B908" s="1" t="s">
        <v>7720</v>
      </c>
      <c r="C908" s="1" t="s">
        <v>21590</v>
      </c>
      <c r="D908" s="1" t="s">
        <v>78</v>
      </c>
      <c r="E908" s="1" t="s">
        <v>51</v>
      </c>
      <c r="F908" s="1" t="s">
        <v>51</v>
      </c>
      <c r="G908" s="1" t="s">
        <v>52</v>
      </c>
      <c r="H908" s="1" t="s">
        <v>121</v>
      </c>
      <c r="I908" s="1" t="s">
        <v>84</v>
      </c>
      <c r="J908" s="1" t="s">
        <v>122</v>
      </c>
      <c r="K908" s="1" t="s">
        <v>21591</v>
      </c>
      <c r="L908" s="1"/>
      <c r="M908" s="20">
        <f t="shared" si="14"/>
        <v>1</v>
      </c>
    </row>
    <row r="909" spans="1:13" ht="20.100000000000001" customHeight="1" x14ac:dyDescent="0.15">
      <c r="A909" s="1" t="s">
        <v>21215</v>
      </c>
      <c r="B909" s="1" t="s">
        <v>21592</v>
      </c>
      <c r="C909" s="1" t="s">
        <v>21593</v>
      </c>
      <c r="D909" s="1" t="s">
        <v>50</v>
      </c>
      <c r="E909" s="1" t="s">
        <v>51</v>
      </c>
      <c r="F909" s="1" t="s">
        <v>51</v>
      </c>
      <c r="G909" s="1" t="s">
        <v>52</v>
      </c>
      <c r="H909" s="1" t="s">
        <v>121</v>
      </c>
      <c r="I909" s="1" t="s">
        <v>84</v>
      </c>
      <c r="J909" s="1" t="s">
        <v>122</v>
      </c>
      <c r="K909" s="1" t="s">
        <v>21594</v>
      </c>
      <c r="L909" s="1"/>
      <c r="M909" s="20">
        <f t="shared" si="14"/>
        <v>1</v>
      </c>
    </row>
    <row r="910" spans="1:13" ht="20.100000000000001" customHeight="1" x14ac:dyDescent="0.15">
      <c r="A910" s="1" t="s">
        <v>21215</v>
      </c>
      <c r="B910" s="1" t="s">
        <v>21592</v>
      </c>
      <c r="C910" s="1" t="s">
        <v>21595</v>
      </c>
      <c r="D910" s="1" t="s">
        <v>78</v>
      </c>
      <c r="E910" s="1" t="s">
        <v>51</v>
      </c>
      <c r="F910" s="1" t="s">
        <v>51</v>
      </c>
      <c r="G910" s="1" t="s">
        <v>52</v>
      </c>
      <c r="H910" s="1" t="s">
        <v>121</v>
      </c>
      <c r="I910" s="1" t="s">
        <v>84</v>
      </c>
      <c r="J910" s="1" t="s">
        <v>122</v>
      </c>
      <c r="K910" s="1" t="s">
        <v>21596</v>
      </c>
      <c r="L910" s="1"/>
      <c r="M910" s="20">
        <f t="shared" si="14"/>
        <v>1</v>
      </c>
    </row>
    <row r="911" spans="1:13" ht="20.100000000000001" customHeight="1" x14ac:dyDescent="0.15">
      <c r="A911" s="1" t="s">
        <v>21215</v>
      </c>
      <c r="B911" s="1" t="s">
        <v>21592</v>
      </c>
      <c r="C911" s="1" t="s">
        <v>21597</v>
      </c>
      <c r="D911" s="1" t="s">
        <v>78</v>
      </c>
      <c r="E911" s="1" t="s">
        <v>51</v>
      </c>
      <c r="F911" s="1" t="s">
        <v>51</v>
      </c>
      <c r="G911" s="1" t="s">
        <v>52</v>
      </c>
      <c r="H911" s="1" t="s">
        <v>121</v>
      </c>
      <c r="I911" s="1" t="s">
        <v>84</v>
      </c>
      <c r="J911" s="1" t="s">
        <v>122</v>
      </c>
      <c r="K911" s="1" t="s">
        <v>21598</v>
      </c>
      <c r="L911" s="1"/>
      <c r="M911" s="20">
        <f t="shared" si="14"/>
        <v>1</v>
      </c>
    </row>
    <row r="912" spans="1:13" ht="20.100000000000001" customHeight="1" x14ac:dyDescent="0.15">
      <c r="A912" s="1" t="s">
        <v>21215</v>
      </c>
      <c r="B912" s="1" t="s">
        <v>21592</v>
      </c>
      <c r="C912" s="1" t="s">
        <v>21599</v>
      </c>
      <c r="D912" s="1" t="s">
        <v>78</v>
      </c>
      <c r="E912" s="1" t="s">
        <v>51</v>
      </c>
      <c r="F912" s="1" t="s">
        <v>51</v>
      </c>
      <c r="G912" s="1" t="s">
        <v>52</v>
      </c>
      <c r="H912" s="1" t="s">
        <v>121</v>
      </c>
      <c r="I912" s="1" t="s">
        <v>84</v>
      </c>
      <c r="J912" s="1" t="s">
        <v>122</v>
      </c>
      <c r="K912" s="1" t="s">
        <v>21600</v>
      </c>
      <c r="L912" s="1"/>
      <c r="M912" s="20">
        <f t="shared" si="14"/>
        <v>1</v>
      </c>
    </row>
    <row r="913" spans="1:13" ht="20.100000000000001" customHeight="1" x14ac:dyDescent="0.15">
      <c r="A913" s="1" t="s">
        <v>21215</v>
      </c>
      <c r="B913" s="1" t="s">
        <v>21592</v>
      </c>
      <c r="C913" s="1" t="s">
        <v>21601</v>
      </c>
      <c r="D913" s="1" t="s">
        <v>78</v>
      </c>
      <c r="E913" s="1" t="s">
        <v>51</v>
      </c>
      <c r="F913" s="1" t="s">
        <v>81</v>
      </c>
      <c r="G913" s="1" t="s">
        <v>82</v>
      </c>
      <c r="H913" s="1" t="s">
        <v>4727</v>
      </c>
      <c r="I913" s="1" t="s">
        <v>447</v>
      </c>
      <c r="J913" s="1" t="s">
        <v>448</v>
      </c>
      <c r="K913" s="1" t="s">
        <v>21602</v>
      </c>
      <c r="L913" s="1"/>
      <c r="M913" s="20">
        <f t="shared" si="14"/>
        <v>0</v>
      </c>
    </row>
    <row r="914" spans="1:13" ht="20.100000000000001" customHeight="1" x14ac:dyDescent="0.15">
      <c r="A914" s="1" t="s">
        <v>21215</v>
      </c>
      <c r="B914" s="1" t="s">
        <v>21592</v>
      </c>
      <c r="C914" s="1" t="s">
        <v>21603</v>
      </c>
      <c r="D914" s="1" t="s">
        <v>78</v>
      </c>
      <c r="E914" s="1" t="s">
        <v>51</v>
      </c>
      <c r="F914" s="1" t="s">
        <v>179</v>
      </c>
      <c r="G914" s="1" t="s">
        <v>82</v>
      </c>
      <c r="H914" s="1" t="s">
        <v>129</v>
      </c>
      <c r="I914" s="1" t="s">
        <v>7857</v>
      </c>
      <c r="J914" s="1" t="s">
        <v>7858</v>
      </c>
      <c r="K914" s="1" t="s">
        <v>21604</v>
      </c>
      <c r="L914" s="1"/>
      <c r="M914" s="20">
        <f t="shared" si="14"/>
        <v>0</v>
      </c>
    </row>
    <row r="915" spans="1:13" ht="20.100000000000001" customHeight="1" x14ac:dyDescent="0.15">
      <c r="A915" s="1" t="s">
        <v>21215</v>
      </c>
      <c r="B915" s="1" t="s">
        <v>21592</v>
      </c>
      <c r="C915" s="1" t="s">
        <v>21605</v>
      </c>
      <c r="D915" s="1" t="s">
        <v>78</v>
      </c>
      <c r="E915" s="1" t="s">
        <v>51</v>
      </c>
      <c r="F915" s="1" t="s">
        <v>51</v>
      </c>
      <c r="G915" s="1" t="s">
        <v>52</v>
      </c>
      <c r="H915" s="1" t="s">
        <v>121</v>
      </c>
      <c r="I915" s="1" t="s">
        <v>84</v>
      </c>
      <c r="J915" s="1" t="s">
        <v>122</v>
      </c>
      <c r="K915" s="1" t="s">
        <v>21606</v>
      </c>
      <c r="L915" s="1"/>
      <c r="M915" s="20">
        <f t="shared" si="14"/>
        <v>1</v>
      </c>
    </row>
    <row r="916" spans="1:13" ht="20.100000000000001" customHeight="1" x14ac:dyDescent="0.15">
      <c r="A916" s="1" t="s">
        <v>21215</v>
      </c>
      <c r="B916" s="1" t="s">
        <v>21592</v>
      </c>
      <c r="C916" s="1" t="s">
        <v>21607</v>
      </c>
      <c r="D916" s="1" t="s">
        <v>78</v>
      </c>
      <c r="E916" s="1" t="s">
        <v>51</v>
      </c>
      <c r="F916" s="1" t="s">
        <v>179</v>
      </c>
      <c r="G916" s="1" t="s">
        <v>82</v>
      </c>
      <c r="H916" s="1" t="s">
        <v>129</v>
      </c>
      <c r="I916" s="1" t="s">
        <v>7857</v>
      </c>
      <c r="J916" s="1" t="s">
        <v>7858</v>
      </c>
      <c r="K916" s="1" t="s">
        <v>21608</v>
      </c>
      <c r="L916" s="1"/>
      <c r="M916" s="20">
        <f t="shared" si="14"/>
        <v>0</v>
      </c>
    </row>
    <row r="917" spans="1:13" ht="20.100000000000001" customHeight="1" x14ac:dyDescent="0.15">
      <c r="A917" s="1" t="s">
        <v>21215</v>
      </c>
      <c r="B917" s="1" t="s">
        <v>21592</v>
      </c>
      <c r="C917" s="1" t="s">
        <v>21609</v>
      </c>
      <c r="D917" s="1" t="s">
        <v>78</v>
      </c>
      <c r="E917" s="1" t="s">
        <v>51</v>
      </c>
      <c r="F917" s="1" t="s">
        <v>179</v>
      </c>
      <c r="G917" s="1" t="s">
        <v>82</v>
      </c>
      <c r="H917" s="1" t="s">
        <v>129</v>
      </c>
      <c r="I917" s="1" t="s">
        <v>7857</v>
      </c>
      <c r="J917" s="1" t="s">
        <v>7858</v>
      </c>
      <c r="K917" s="1" t="s">
        <v>21610</v>
      </c>
      <c r="L917" s="1"/>
      <c r="M917" s="20">
        <f t="shared" si="14"/>
        <v>0</v>
      </c>
    </row>
    <row r="918" spans="1:13" ht="20.100000000000001" customHeight="1" x14ac:dyDescent="0.15">
      <c r="A918" s="1" t="s">
        <v>21215</v>
      </c>
      <c r="B918" s="1" t="s">
        <v>21611</v>
      </c>
      <c r="C918" s="1" t="s">
        <v>21612</v>
      </c>
      <c r="D918" s="1" t="s">
        <v>50</v>
      </c>
      <c r="E918" s="1" t="s">
        <v>51</v>
      </c>
      <c r="F918" s="1" t="s">
        <v>51</v>
      </c>
      <c r="G918" s="1" t="s">
        <v>52</v>
      </c>
      <c r="H918" s="1" t="s">
        <v>121</v>
      </c>
      <c r="I918" s="1" t="s">
        <v>84</v>
      </c>
      <c r="J918" s="1" t="s">
        <v>122</v>
      </c>
      <c r="K918" s="1" t="s">
        <v>21613</v>
      </c>
      <c r="L918" s="1"/>
      <c r="M918" s="20">
        <f t="shared" si="14"/>
        <v>1</v>
      </c>
    </row>
    <row r="919" spans="1:13" ht="20.100000000000001" customHeight="1" x14ac:dyDescent="0.15">
      <c r="A919" s="1" t="s">
        <v>21215</v>
      </c>
      <c r="B919" s="1" t="s">
        <v>1084</v>
      </c>
      <c r="C919" s="1" t="s">
        <v>21614</v>
      </c>
      <c r="D919" s="1" t="s">
        <v>50</v>
      </c>
      <c r="E919" s="1" t="s">
        <v>51</v>
      </c>
      <c r="F919" s="1" t="s">
        <v>51</v>
      </c>
      <c r="G919" s="1" t="s">
        <v>52</v>
      </c>
      <c r="H919" s="1" t="s">
        <v>121</v>
      </c>
      <c r="I919" s="1" t="s">
        <v>84</v>
      </c>
      <c r="J919" s="1" t="s">
        <v>122</v>
      </c>
      <c r="K919" s="1" t="s">
        <v>21615</v>
      </c>
      <c r="L919" s="1"/>
      <c r="M919" s="20">
        <f t="shared" si="14"/>
        <v>1</v>
      </c>
    </row>
    <row r="920" spans="1:13" ht="20.100000000000001" customHeight="1" x14ac:dyDescent="0.15">
      <c r="A920" s="1" t="s">
        <v>21215</v>
      </c>
      <c r="B920" s="1" t="s">
        <v>1084</v>
      </c>
      <c r="C920" s="1" t="s">
        <v>21616</v>
      </c>
      <c r="D920" s="1" t="s">
        <v>78</v>
      </c>
      <c r="E920" s="1" t="s">
        <v>51</v>
      </c>
      <c r="F920" s="1" t="s">
        <v>179</v>
      </c>
      <c r="G920" s="1" t="s">
        <v>82</v>
      </c>
      <c r="H920" s="1" t="s">
        <v>212</v>
      </c>
      <c r="I920" s="1" t="s">
        <v>7857</v>
      </c>
      <c r="J920" s="1" t="s">
        <v>122</v>
      </c>
      <c r="K920" s="1" t="s">
        <v>21617</v>
      </c>
      <c r="L920" s="1"/>
      <c r="M920" s="20">
        <f t="shared" si="14"/>
        <v>0</v>
      </c>
    </row>
    <row r="921" spans="1:13" ht="20.100000000000001" customHeight="1" x14ac:dyDescent="0.15">
      <c r="A921" s="1" t="s">
        <v>21215</v>
      </c>
      <c r="B921" s="1" t="s">
        <v>6785</v>
      </c>
      <c r="C921" s="1" t="s">
        <v>21618</v>
      </c>
      <c r="D921" s="1" t="s">
        <v>50</v>
      </c>
      <c r="E921" s="1" t="s">
        <v>51</v>
      </c>
      <c r="F921" s="1" t="s">
        <v>51</v>
      </c>
      <c r="G921" s="1" t="s">
        <v>52</v>
      </c>
      <c r="H921" s="1" t="s">
        <v>121</v>
      </c>
      <c r="I921" s="1" t="s">
        <v>84</v>
      </c>
      <c r="J921" s="1" t="s">
        <v>122</v>
      </c>
      <c r="K921" s="1" t="s">
        <v>21619</v>
      </c>
      <c r="L921" s="1"/>
      <c r="M921" s="20">
        <f t="shared" si="14"/>
        <v>1</v>
      </c>
    </row>
    <row r="922" spans="1:13" ht="20.100000000000001" customHeight="1" x14ac:dyDescent="0.15">
      <c r="A922" s="1" t="s">
        <v>21215</v>
      </c>
      <c r="B922" s="1" t="s">
        <v>6785</v>
      </c>
      <c r="C922" s="1" t="s">
        <v>21620</v>
      </c>
      <c r="D922" s="1" t="s">
        <v>78</v>
      </c>
      <c r="E922" s="1" t="s">
        <v>51</v>
      </c>
      <c r="F922" s="1" t="s">
        <v>81</v>
      </c>
      <c r="G922" s="1" t="s">
        <v>82</v>
      </c>
      <c r="H922" s="1" t="s">
        <v>212</v>
      </c>
      <c r="I922" s="1" t="s">
        <v>7857</v>
      </c>
      <c r="J922" s="1" t="s">
        <v>122</v>
      </c>
      <c r="K922" s="1" t="s">
        <v>21621</v>
      </c>
      <c r="L922" s="1"/>
      <c r="M922" s="20">
        <f t="shared" si="14"/>
        <v>0</v>
      </c>
    </row>
    <row r="923" spans="1:13" ht="39.950000000000003" customHeight="1" x14ac:dyDescent="0.15">
      <c r="A923" s="82" t="s">
        <v>27105</v>
      </c>
      <c r="B923" s="82" t="s">
        <v>27106</v>
      </c>
      <c r="C923" s="1" t="s">
        <v>27107</v>
      </c>
      <c r="D923" s="1" t="s">
        <v>849</v>
      </c>
      <c r="E923" s="1" t="s">
        <v>51</v>
      </c>
      <c r="F923" s="83" t="s">
        <v>26832</v>
      </c>
      <c r="G923" s="1" t="s">
        <v>82</v>
      </c>
      <c r="H923" s="1" t="s">
        <v>83</v>
      </c>
      <c r="I923" s="1" t="s">
        <v>84</v>
      </c>
      <c r="J923" s="1" t="s">
        <v>6142</v>
      </c>
      <c r="K923" s="1" t="s">
        <v>24396</v>
      </c>
      <c r="L923" s="84" t="s">
        <v>27108</v>
      </c>
      <c r="M923" s="20">
        <f t="shared" si="14"/>
        <v>0</v>
      </c>
    </row>
    <row r="924" spans="1:13" ht="39.950000000000003" customHeight="1" x14ac:dyDescent="0.15">
      <c r="A924" s="86" t="s">
        <v>27109</v>
      </c>
      <c r="B924" s="85" t="s">
        <v>27110</v>
      </c>
      <c r="C924" s="1" t="s">
        <v>27111</v>
      </c>
      <c r="D924" s="1" t="s">
        <v>50</v>
      </c>
      <c r="E924" s="1" t="s">
        <v>51</v>
      </c>
      <c r="F924" s="83" t="s">
        <v>51</v>
      </c>
      <c r="G924" s="1" t="s">
        <v>52</v>
      </c>
      <c r="H924" s="1" t="s">
        <v>121</v>
      </c>
      <c r="I924" s="1" t="s">
        <v>84</v>
      </c>
      <c r="J924" s="1" t="s">
        <v>122</v>
      </c>
      <c r="K924" s="1" t="s">
        <v>25711</v>
      </c>
      <c r="L924" s="84" t="s">
        <v>26946</v>
      </c>
      <c r="M924" s="20">
        <f>IF(F924="○",1,0)</f>
        <v>1</v>
      </c>
    </row>
  </sheetData>
  <autoFilter ref="A7:L924" xr:uid="{00000000-0009-0000-0000-000013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N180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0" style="20" hidden="1" customWidth="1"/>
    <col min="14" max="16384" width="9" style="20"/>
  </cols>
  <sheetData>
    <row r="1" spans="1:14" ht="20.100000000000001" customHeight="1" x14ac:dyDescent="0.15">
      <c r="A1" s="3" t="s">
        <v>21622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SUBTOTAL(3,E8:E180)</f>
        <v>173</v>
      </c>
      <c r="F6" s="23">
        <f>SUBTOTAL(9,M8:M180)</f>
        <v>139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21623</v>
      </c>
      <c r="B8" s="1" t="s">
        <v>21624</v>
      </c>
      <c r="C8" s="1" t="s">
        <v>21625</v>
      </c>
      <c r="D8" s="1" t="s">
        <v>50</v>
      </c>
      <c r="E8" s="1" t="s">
        <v>51</v>
      </c>
      <c r="F8" s="1" t="s">
        <v>51</v>
      </c>
      <c r="G8" s="1" t="s">
        <v>82</v>
      </c>
      <c r="H8" s="17" t="s">
        <v>1151</v>
      </c>
      <c r="I8" s="17" t="s">
        <v>84</v>
      </c>
      <c r="J8" s="1" t="s">
        <v>130</v>
      </c>
      <c r="K8" s="1" t="s">
        <v>21626</v>
      </c>
      <c r="L8" s="1"/>
      <c r="M8" s="20">
        <f t="shared" ref="M8:M39" si="0">IF(F8="○",1,0)</f>
        <v>1</v>
      </c>
    </row>
    <row r="9" spans="1:14" ht="20.100000000000001" customHeight="1" x14ac:dyDescent="0.15">
      <c r="A9" s="1" t="s">
        <v>21623</v>
      </c>
      <c r="B9" s="1" t="s">
        <v>21624</v>
      </c>
      <c r="C9" s="1" t="s">
        <v>21627</v>
      </c>
      <c r="D9" s="1" t="s">
        <v>50</v>
      </c>
      <c r="E9" s="1" t="s">
        <v>51</v>
      </c>
      <c r="F9" s="1" t="s">
        <v>21628</v>
      </c>
      <c r="G9" s="1" t="s">
        <v>82</v>
      </c>
      <c r="H9" s="17" t="s">
        <v>83</v>
      </c>
      <c r="I9" s="17" t="s">
        <v>84</v>
      </c>
      <c r="J9" s="1" t="s">
        <v>9120</v>
      </c>
      <c r="K9" s="1" t="s">
        <v>21629</v>
      </c>
      <c r="L9" s="1"/>
      <c r="M9" s="20">
        <f t="shared" si="0"/>
        <v>0</v>
      </c>
    </row>
    <row r="10" spans="1:14" ht="20.100000000000001" customHeight="1" x14ac:dyDescent="0.15">
      <c r="A10" s="1" t="s">
        <v>21623</v>
      </c>
      <c r="B10" s="1" t="s">
        <v>21624</v>
      </c>
      <c r="C10" s="1" t="s">
        <v>21630</v>
      </c>
      <c r="D10" s="1" t="s">
        <v>78</v>
      </c>
      <c r="E10" s="1" t="s">
        <v>51</v>
      </c>
      <c r="F10" s="1" t="s">
        <v>21628</v>
      </c>
      <c r="G10" s="1" t="s">
        <v>82</v>
      </c>
      <c r="H10" s="1" t="s">
        <v>83</v>
      </c>
      <c r="I10" s="1" t="s">
        <v>84</v>
      </c>
      <c r="J10" s="1" t="s">
        <v>9120</v>
      </c>
      <c r="K10" s="1" t="s">
        <v>21631</v>
      </c>
      <c r="L10" s="1"/>
      <c r="M10" s="20">
        <f t="shared" si="0"/>
        <v>0</v>
      </c>
    </row>
    <row r="11" spans="1:14" ht="20.100000000000001" customHeight="1" x14ac:dyDescent="0.15">
      <c r="A11" s="1" t="s">
        <v>21623</v>
      </c>
      <c r="B11" s="1" t="s">
        <v>21624</v>
      </c>
      <c r="C11" s="1" t="s">
        <v>21632</v>
      </c>
      <c r="D11" s="1" t="s">
        <v>78</v>
      </c>
      <c r="E11" s="1" t="s">
        <v>51</v>
      </c>
      <c r="F11" s="1" t="s">
        <v>51</v>
      </c>
      <c r="G11" s="1" t="s">
        <v>82</v>
      </c>
      <c r="H11" s="1" t="s">
        <v>83</v>
      </c>
      <c r="I11" s="1" t="s">
        <v>84</v>
      </c>
      <c r="J11" s="1" t="s">
        <v>9120</v>
      </c>
      <c r="K11" s="1" t="s">
        <v>21633</v>
      </c>
      <c r="L11" s="1"/>
      <c r="M11" s="20">
        <f t="shared" si="0"/>
        <v>1</v>
      </c>
    </row>
    <row r="12" spans="1:14" ht="20.100000000000001" customHeight="1" x14ac:dyDescent="0.15">
      <c r="A12" s="1" t="s">
        <v>21623</v>
      </c>
      <c r="B12" s="1" t="s">
        <v>21634</v>
      </c>
      <c r="C12" s="1" t="s">
        <v>21635</v>
      </c>
      <c r="D12" s="1" t="s">
        <v>78</v>
      </c>
      <c r="E12" s="1" t="s">
        <v>51</v>
      </c>
      <c r="F12" s="1" t="s">
        <v>51</v>
      </c>
      <c r="G12" s="1" t="s">
        <v>82</v>
      </c>
      <c r="H12" s="1" t="s">
        <v>2234</v>
      </c>
      <c r="I12" s="1" t="s">
        <v>84</v>
      </c>
      <c r="J12" s="1" t="s">
        <v>18408</v>
      </c>
      <c r="K12" s="1" t="s">
        <v>21636</v>
      </c>
      <c r="L12" s="1"/>
      <c r="M12" s="20">
        <f t="shared" si="0"/>
        <v>1</v>
      </c>
    </row>
    <row r="13" spans="1:14" ht="20.100000000000001" customHeight="1" x14ac:dyDescent="0.15">
      <c r="A13" s="1" t="s">
        <v>21623</v>
      </c>
      <c r="B13" s="1" t="s">
        <v>21634</v>
      </c>
      <c r="C13" s="1" t="s">
        <v>21637</v>
      </c>
      <c r="D13" s="1" t="s">
        <v>78</v>
      </c>
      <c r="E13" s="1" t="s">
        <v>51</v>
      </c>
      <c r="F13" s="1" t="s">
        <v>51</v>
      </c>
      <c r="G13" s="1" t="s">
        <v>82</v>
      </c>
      <c r="H13" s="1" t="s">
        <v>2234</v>
      </c>
      <c r="I13" s="1" t="s">
        <v>84</v>
      </c>
      <c r="J13" s="1" t="s">
        <v>18408</v>
      </c>
      <c r="K13" s="1" t="s">
        <v>21638</v>
      </c>
      <c r="L13" s="1"/>
      <c r="M13" s="20">
        <f t="shared" si="0"/>
        <v>1</v>
      </c>
      <c r="N13" s="3"/>
    </row>
    <row r="14" spans="1:14" ht="20.100000000000001" customHeight="1" x14ac:dyDescent="0.15">
      <c r="A14" s="1" t="s">
        <v>21623</v>
      </c>
      <c r="B14" s="1" t="s">
        <v>21634</v>
      </c>
      <c r="C14" s="1" t="s">
        <v>21639</v>
      </c>
      <c r="D14" s="1" t="s">
        <v>78</v>
      </c>
      <c r="E14" s="1" t="s">
        <v>51</v>
      </c>
      <c r="F14" s="1" t="s">
        <v>51</v>
      </c>
      <c r="G14" s="1" t="s">
        <v>82</v>
      </c>
      <c r="H14" s="1" t="s">
        <v>2234</v>
      </c>
      <c r="I14" s="1" t="s">
        <v>84</v>
      </c>
      <c r="J14" s="1" t="s">
        <v>18408</v>
      </c>
      <c r="K14" s="1" t="s">
        <v>21640</v>
      </c>
      <c r="L14" s="1"/>
      <c r="M14" s="20">
        <f t="shared" si="0"/>
        <v>1</v>
      </c>
    </row>
    <row r="15" spans="1:14" ht="20.100000000000001" customHeight="1" x14ac:dyDescent="0.15">
      <c r="A15" s="1" t="s">
        <v>21623</v>
      </c>
      <c r="B15" s="1" t="s">
        <v>21634</v>
      </c>
      <c r="C15" s="1" t="s">
        <v>21641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2234</v>
      </c>
      <c r="I15" s="1" t="s">
        <v>84</v>
      </c>
      <c r="J15" s="1" t="s">
        <v>18408</v>
      </c>
      <c r="K15" s="1" t="s">
        <v>21642</v>
      </c>
      <c r="L15" s="1"/>
      <c r="M15" s="20">
        <f t="shared" si="0"/>
        <v>1</v>
      </c>
    </row>
    <row r="16" spans="1:14" ht="20.100000000000001" customHeight="1" x14ac:dyDescent="0.15">
      <c r="A16" s="1" t="s">
        <v>21623</v>
      </c>
      <c r="B16" s="1" t="s">
        <v>21634</v>
      </c>
      <c r="C16" s="1" t="s">
        <v>21643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2234</v>
      </c>
      <c r="I16" s="1" t="s">
        <v>84</v>
      </c>
      <c r="J16" s="1" t="s">
        <v>18408</v>
      </c>
      <c r="K16" s="1" t="s">
        <v>21644</v>
      </c>
      <c r="L16" s="1"/>
      <c r="M16" s="20">
        <f t="shared" si="0"/>
        <v>1</v>
      </c>
    </row>
    <row r="17" spans="1:13" ht="20.100000000000001" customHeight="1" x14ac:dyDescent="0.15">
      <c r="A17" s="1" t="s">
        <v>21623</v>
      </c>
      <c r="B17" s="1" t="s">
        <v>21634</v>
      </c>
      <c r="C17" s="1" t="s">
        <v>21645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2234</v>
      </c>
      <c r="I17" s="1" t="s">
        <v>84</v>
      </c>
      <c r="J17" s="1" t="s">
        <v>18408</v>
      </c>
      <c r="K17" s="1" t="s">
        <v>21646</v>
      </c>
      <c r="L17" s="1"/>
      <c r="M17" s="20">
        <f t="shared" si="0"/>
        <v>1</v>
      </c>
    </row>
    <row r="18" spans="1:13" ht="20.100000000000001" customHeight="1" x14ac:dyDescent="0.15">
      <c r="A18" s="1" t="s">
        <v>21623</v>
      </c>
      <c r="B18" s="1" t="s">
        <v>21634</v>
      </c>
      <c r="C18" s="1" t="s">
        <v>21647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2234</v>
      </c>
      <c r="I18" s="1" t="s">
        <v>84</v>
      </c>
      <c r="J18" s="1" t="s">
        <v>18408</v>
      </c>
      <c r="K18" s="1" t="s">
        <v>21648</v>
      </c>
      <c r="L18" s="1"/>
      <c r="M18" s="20">
        <f t="shared" si="0"/>
        <v>1</v>
      </c>
    </row>
    <row r="19" spans="1:13" ht="20.100000000000001" customHeight="1" x14ac:dyDescent="0.15">
      <c r="A19" s="1" t="s">
        <v>21623</v>
      </c>
      <c r="B19" s="1" t="s">
        <v>21634</v>
      </c>
      <c r="C19" s="1" t="s">
        <v>21649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2234</v>
      </c>
      <c r="I19" s="1" t="s">
        <v>84</v>
      </c>
      <c r="J19" s="1" t="s">
        <v>18408</v>
      </c>
      <c r="K19" s="1" t="s">
        <v>21650</v>
      </c>
      <c r="L19" s="1"/>
      <c r="M19" s="20">
        <f t="shared" si="0"/>
        <v>0</v>
      </c>
    </row>
    <row r="20" spans="1:13" ht="20.100000000000001" customHeight="1" x14ac:dyDescent="0.15">
      <c r="A20" s="1" t="s">
        <v>21623</v>
      </c>
      <c r="B20" s="1" t="s">
        <v>21651</v>
      </c>
      <c r="C20" s="1" t="s">
        <v>21652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212</v>
      </c>
      <c r="I20" s="1" t="s">
        <v>181</v>
      </c>
      <c r="J20" s="1" t="s">
        <v>1137</v>
      </c>
      <c r="K20" s="1" t="s">
        <v>21653</v>
      </c>
      <c r="L20" s="1"/>
      <c r="M20" s="20">
        <f t="shared" si="0"/>
        <v>1</v>
      </c>
    </row>
    <row r="21" spans="1:13" ht="20.100000000000001" customHeight="1" x14ac:dyDescent="0.15">
      <c r="A21" s="1" t="s">
        <v>21623</v>
      </c>
      <c r="B21" s="1" t="s">
        <v>21651</v>
      </c>
      <c r="C21" s="1" t="s">
        <v>21654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212</v>
      </c>
      <c r="I21" s="1" t="s">
        <v>181</v>
      </c>
      <c r="J21" s="1" t="s">
        <v>1137</v>
      </c>
      <c r="K21" s="1" t="s">
        <v>21655</v>
      </c>
      <c r="L21" s="1"/>
      <c r="M21" s="20">
        <f t="shared" si="0"/>
        <v>1</v>
      </c>
    </row>
    <row r="22" spans="1:13" ht="20.100000000000001" customHeight="1" x14ac:dyDescent="0.15">
      <c r="A22" s="1" t="s">
        <v>21623</v>
      </c>
      <c r="B22" s="1" t="s">
        <v>21651</v>
      </c>
      <c r="C22" s="1" t="s">
        <v>21656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212</v>
      </c>
      <c r="I22" s="1" t="s">
        <v>181</v>
      </c>
      <c r="J22" s="1" t="s">
        <v>1137</v>
      </c>
      <c r="K22" s="1" t="s">
        <v>21657</v>
      </c>
      <c r="L22" s="1"/>
      <c r="M22" s="20">
        <f t="shared" si="0"/>
        <v>1</v>
      </c>
    </row>
    <row r="23" spans="1:13" ht="20.100000000000001" customHeight="1" x14ac:dyDescent="0.15">
      <c r="A23" s="1" t="s">
        <v>21623</v>
      </c>
      <c r="B23" s="1" t="s">
        <v>21651</v>
      </c>
      <c r="C23" s="1" t="s">
        <v>21658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212</v>
      </c>
      <c r="I23" s="1" t="s">
        <v>181</v>
      </c>
      <c r="J23" s="1" t="s">
        <v>1137</v>
      </c>
      <c r="K23" s="1" t="s">
        <v>21659</v>
      </c>
      <c r="L23" s="1"/>
      <c r="M23" s="20">
        <f t="shared" si="0"/>
        <v>1</v>
      </c>
    </row>
    <row r="24" spans="1:13" ht="20.100000000000001" customHeight="1" x14ac:dyDescent="0.15">
      <c r="A24" s="1" t="s">
        <v>21623</v>
      </c>
      <c r="B24" s="1" t="s">
        <v>21651</v>
      </c>
      <c r="C24" s="1" t="s">
        <v>21660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1151</v>
      </c>
      <c r="I24" s="1" t="s">
        <v>84</v>
      </c>
      <c r="J24" s="1" t="s">
        <v>130</v>
      </c>
      <c r="K24" s="1" t="s">
        <v>21661</v>
      </c>
      <c r="L24" s="1"/>
      <c r="M24" s="20">
        <f t="shared" si="0"/>
        <v>1</v>
      </c>
    </row>
    <row r="25" spans="1:13" ht="20.100000000000001" customHeight="1" x14ac:dyDescent="0.15">
      <c r="A25" s="1" t="s">
        <v>21623</v>
      </c>
      <c r="B25" s="1" t="s">
        <v>21651</v>
      </c>
      <c r="C25" s="1" t="s">
        <v>21662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83</v>
      </c>
      <c r="I25" s="1" t="s">
        <v>84</v>
      </c>
      <c r="J25" s="1" t="s">
        <v>9120</v>
      </c>
      <c r="K25" s="1" t="s">
        <v>21663</v>
      </c>
      <c r="L25" s="1"/>
      <c r="M25" s="20">
        <f t="shared" si="0"/>
        <v>1</v>
      </c>
    </row>
    <row r="26" spans="1:13" ht="20.100000000000001" customHeight="1" x14ac:dyDescent="0.15">
      <c r="A26" s="1" t="s">
        <v>21623</v>
      </c>
      <c r="B26" s="1" t="s">
        <v>21651</v>
      </c>
      <c r="C26" s="1" t="s">
        <v>21664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83</v>
      </c>
      <c r="I26" s="1" t="s">
        <v>84</v>
      </c>
      <c r="J26" s="1" t="s">
        <v>9120</v>
      </c>
      <c r="K26" s="1" t="s">
        <v>21665</v>
      </c>
      <c r="L26" s="1"/>
      <c r="M26" s="20">
        <f t="shared" si="0"/>
        <v>1</v>
      </c>
    </row>
    <row r="27" spans="1:13" ht="20.100000000000001" customHeight="1" x14ac:dyDescent="0.15">
      <c r="A27" s="1" t="s">
        <v>21623</v>
      </c>
      <c r="B27" s="1" t="s">
        <v>21651</v>
      </c>
      <c r="C27" s="1" t="s">
        <v>21666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83</v>
      </c>
      <c r="I27" s="1" t="s">
        <v>84</v>
      </c>
      <c r="J27" s="1" t="s">
        <v>9120</v>
      </c>
      <c r="K27" s="1" t="s">
        <v>21667</v>
      </c>
      <c r="L27" s="1"/>
      <c r="M27" s="20">
        <f t="shared" si="0"/>
        <v>1</v>
      </c>
    </row>
    <row r="28" spans="1:13" ht="20.100000000000001" customHeight="1" x14ac:dyDescent="0.15">
      <c r="A28" s="1" t="s">
        <v>21623</v>
      </c>
      <c r="B28" s="1" t="s">
        <v>21651</v>
      </c>
      <c r="C28" s="1" t="s">
        <v>21668</v>
      </c>
      <c r="D28" s="1" t="s">
        <v>78</v>
      </c>
      <c r="E28" s="1" t="s">
        <v>51</v>
      </c>
      <c r="F28" s="1" t="s">
        <v>51</v>
      </c>
      <c r="G28" s="1" t="s">
        <v>82</v>
      </c>
      <c r="H28" s="1" t="s">
        <v>212</v>
      </c>
      <c r="I28" s="1" t="s">
        <v>181</v>
      </c>
      <c r="J28" s="1" t="s">
        <v>1137</v>
      </c>
      <c r="K28" s="1" t="s">
        <v>21669</v>
      </c>
      <c r="L28" s="1"/>
      <c r="M28" s="20">
        <f t="shared" si="0"/>
        <v>1</v>
      </c>
    </row>
    <row r="29" spans="1:13" ht="20.100000000000001" customHeight="1" x14ac:dyDescent="0.15">
      <c r="A29" s="1" t="s">
        <v>21623</v>
      </c>
      <c r="B29" s="1" t="s">
        <v>21651</v>
      </c>
      <c r="C29" s="1" t="s">
        <v>21670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212</v>
      </c>
      <c r="I29" s="1" t="s">
        <v>181</v>
      </c>
      <c r="J29" s="1" t="s">
        <v>1137</v>
      </c>
      <c r="K29" s="1" t="s">
        <v>21671</v>
      </c>
      <c r="L29" s="1"/>
      <c r="M29" s="20">
        <f t="shared" si="0"/>
        <v>1</v>
      </c>
    </row>
    <row r="30" spans="1:13" ht="20.100000000000001" customHeight="1" x14ac:dyDescent="0.15">
      <c r="A30" s="1" t="s">
        <v>21623</v>
      </c>
      <c r="B30" s="1" t="s">
        <v>21651</v>
      </c>
      <c r="C30" s="1" t="s">
        <v>21672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212</v>
      </c>
      <c r="I30" s="1" t="s">
        <v>181</v>
      </c>
      <c r="J30" s="1" t="s">
        <v>1137</v>
      </c>
      <c r="K30" s="1" t="s">
        <v>21673</v>
      </c>
      <c r="L30" s="1"/>
      <c r="M30" s="20">
        <f t="shared" si="0"/>
        <v>1</v>
      </c>
    </row>
    <row r="31" spans="1:13" ht="20.100000000000001" customHeight="1" x14ac:dyDescent="0.15">
      <c r="A31" s="1" t="s">
        <v>21623</v>
      </c>
      <c r="B31" s="1" t="s">
        <v>21651</v>
      </c>
      <c r="C31" s="1" t="s">
        <v>21674</v>
      </c>
      <c r="D31" s="1" t="s">
        <v>78</v>
      </c>
      <c r="E31" s="1" t="s">
        <v>51</v>
      </c>
      <c r="F31" s="1" t="s">
        <v>51</v>
      </c>
      <c r="G31" s="1" t="s">
        <v>82</v>
      </c>
      <c r="H31" s="1" t="s">
        <v>212</v>
      </c>
      <c r="I31" s="1" t="s">
        <v>181</v>
      </c>
      <c r="J31" s="1" t="s">
        <v>1137</v>
      </c>
      <c r="K31" s="1" t="s">
        <v>21675</v>
      </c>
      <c r="L31" s="1"/>
      <c r="M31" s="20">
        <f t="shared" si="0"/>
        <v>1</v>
      </c>
    </row>
    <row r="32" spans="1:13" ht="20.100000000000001" customHeight="1" x14ac:dyDescent="0.15">
      <c r="A32" s="1" t="s">
        <v>21623</v>
      </c>
      <c r="B32" s="1" t="s">
        <v>21651</v>
      </c>
      <c r="C32" s="1" t="s">
        <v>21676</v>
      </c>
      <c r="D32" s="1" t="s">
        <v>78</v>
      </c>
      <c r="E32" s="1" t="s">
        <v>51</v>
      </c>
      <c r="F32" s="1" t="s">
        <v>51</v>
      </c>
      <c r="G32" s="1" t="s">
        <v>82</v>
      </c>
      <c r="H32" s="1" t="s">
        <v>212</v>
      </c>
      <c r="I32" s="1" t="s">
        <v>181</v>
      </c>
      <c r="J32" s="1" t="s">
        <v>1137</v>
      </c>
      <c r="K32" s="1" t="s">
        <v>21677</v>
      </c>
      <c r="L32" s="1"/>
      <c r="M32" s="20">
        <f t="shared" si="0"/>
        <v>1</v>
      </c>
    </row>
    <row r="33" spans="1:13" ht="20.100000000000001" customHeight="1" x14ac:dyDescent="0.15">
      <c r="A33" s="1" t="s">
        <v>21623</v>
      </c>
      <c r="B33" s="1" t="s">
        <v>21651</v>
      </c>
      <c r="C33" s="1" t="s">
        <v>21678</v>
      </c>
      <c r="D33" s="1" t="s">
        <v>78</v>
      </c>
      <c r="E33" s="1" t="s">
        <v>51</v>
      </c>
      <c r="F33" s="1" t="s">
        <v>51</v>
      </c>
      <c r="G33" s="1" t="s">
        <v>82</v>
      </c>
      <c r="H33" s="1" t="s">
        <v>83</v>
      </c>
      <c r="I33" s="1" t="s">
        <v>84</v>
      </c>
      <c r="J33" s="1" t="s">
        <v>9120</v>
      </c>
      <c r="K33" s="1" t="s">
        <v>21679</v>
      </c>
      <c r="L33" s="1"/>
      <c r="M33" s="20">
        <f t="shared" si="0"/>
        <v>1</v>
      </c>
    </row>
    <row r="34" spans="1:13" ht="20.100000000000001" customHeight="1" x14ac:dyDescent="0.15">
      <c r="A34" s="1" t="s">
        <v>21623</v>
      </c>
      <c r="B34" s="1" t="s">
        <v>21651</v>
      </c>
      <c r="C34" s="1" t="s">
        <v>21680</v>
      </c>
      <c r="D34" s="1" t="s">
        <v>78</v>
      </c>
      <c r="E34" s="1" t="s">
        <v>51</v>
      </c>
      <c r="F34" s="1" t="s">
        <v>51</v>
      </c>
      <c r="G34" s="1" t="s">
        <v>82</v>
      </c>
      <c r="H34" s="1" t="s">
        <v>83</v>
      </c>
      <c r="I34" s="1" t="s">
        <v>84</v>
      </c>
      <c r="J34" s="1" t="s">
        <v>9120</v>
      </c>
      <c r="K34" s="1" t="s">
        <v>21681</v>
      </c>
      <c r="L34" s="1"/>
      <c r="M34" s="20">
        <f t="shared" si="0"/>
        <v>1</v>
      </c>
    </row>
    <row r="35" spans="1:13" ht="20.100000000000001" customHeight="1" x14ac:dyDescent="0.15">
      <c r="A35" s="1" t="s">
        <v>21623</v>
      </c>
      <c r="B35" s="1" t="s">
        <v>21651</v>
      </c>
      <c r="C35" s="1" t="s">
        <v>21682</v>
      </c>
      <c r="D35" s="1" t="s">
        <v>78</v>
      </c>
      <c r="E35" s="1" t="s">
        <v>51</v>
      </c>
      <c r="F35" s="1" t="s">
        <v>51</v>
      </c>
      <c r="G35" s="1" t="s">
        <v>82</v>
      </c>
      <c r="H35" s="1" t="s">
        <v>83</v>
      </c>
      <c r="I35" s="1" t="s">
        <v>84</v>
      </c>
      <c r="J35" s="1" t="s">
        <v>9120</v>
      </c>
      <c r="K35" s="1" t="s">
        <v>21683</v>
      </c>
      <c r="L35" s="1"/>
      <c r="M35" s="20">
        <f t="shared" si="0"/>
        <v>1</v>
      </c>
    </row>
    <row r="36" spans="1:13" ht="20.100000000000001" customHeight="1" x14ac:dyDescent="0.15">
      <c r="A36" s="1" t="s">
        <v>21623</v>
      </c>
      <c r="B36" s="1" t="s">
        <v>21651</v>
      </c>
      <c r="C36" s="1" t="s">
        <v>21684</v>
      </c>
      <c r="D36" s="1" t="s">
        <v>78</v>
      </c>
      <c r="E36" s="1" t="s">
        <v>51</v>
      </c>
      <c r="F36" s="1" t="s">
        <v>51</v>
      </c>
      <c r="G36" s="1" t="s">
        <v>82</v>
      </c>
      <c r="H36" s="1" t="s">
        <v>83</v>
      </c>
      <c r="I36" s="1" t="s">
        <v>84</v>
      </c>
      <c r="J36" s="1" t="s">
        <v>9120</v>
      </c>
      <c r="K36" s="1" t="s">
        <v>21685</v>
      </c>
      <c r="L36" s="1"/>
      <c r="M36" s="20">
        <f t="shared" si="0"/>
        <v>1</v>
      </c>
    </row>
    <row r="37" spans="1:13" ht="20.100000000000001" customHeight="1" x14ac:dyDescent="0.15">
      <c r="A37" s="1" t="s">
        <v>21623</v>
      </c>
      <c r="B37" s="1" t="s">
        <v>21651</v>
      </c>
      <c r="C37" s="1" t="s">
        <v>21686</v>
      </c>
      <c r="D37" s="1" t="s">
        <v>78</v>
      </c>
      <c r="E37" s="1" t="s">
        <v>51</v>
      </c>
      <c r="F37" s="1" t="s">
        <v>51</v>
      </c>
      <c r="G37" s="1" t="s">
        <v>82</v>
      </c>
      <c r="H37" s="1" t="s">
        <v>83</v>
      </c>
      <c r="I37" s="1" t="s">
        <v>84</v>
      </c>
      <c r="J37" s="1" t="s">
        <v>9120</v>
      </c>
      <c r="K37" s="1" t="s">
        <v>21687</v>
      </c>
      <c r="L37" s="1"/>
      <c r="M37" s="20">
        <f t="shared" si="0"/>
        <v>1</v>
      </c>
    </row>
    <row r="38" spans="1:13" ht="20.100000000000001" customHeight="1" x14ac:dyDescent="0.15">
      <c r="A38" s="1" t="s">
        <v>21623</v>
      </c>
      <c r="B38" s="1" t="s">
        <v>21651</v>
      </c>
      <c r="C38" s="1" t="s">
        <v>21688</v>
      </c>
      <c r="D38" s="1" t="s">
        <v>78</v>
      </c>
      <c r="E38" s="1" t="s">
        <v>51</v>
      </c>
      <c r="F38" s="1" t="s">
        <v>51</v>
      </c>
      <c r="G38" s="1" t="s">
        <v>82</v>
      </c>
      <c r="H38" s="1" t="s">
        <v>83</v>
      </c>
      <c r="I38" s="1" t="s">
        <v>84</v>
      </c>
      <c r="J38" s="1" t="s">
        <v>9120</v>
      </c>
      <c r="K38" s="1" t="s">
        <v>21689</v>
      </c>
      <c r="L38" s="1"/>
      <c r="M38" s="20">
        <f t="shared" si="0"/>
        <v>1</v>
      </c>
    </row>
    <row r="39" spans="1:13" ht="20.100000000000001" customHeight="1" x14ac:dyDescent="0.15">
      <c r="A39" s="1" t="s">
        <v>21623</v>
      </c>
      <c r="B39" s="1" t="s">
        <v>21690</v>
      </c>
      <c r="C39" s="1" t="s">
        <v>21691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1151</v>
      </c>
      <c r="I39" s="1" t="s">
        <v>84</v>
      </c>
      <c r="J39" s="1" t="s">
        <v>130</v>
      </c>
      <c r="K39" s="1" t="s">
        <v>21692</v>
      </c>
      <c r="L39" s="1"/>
      <c r="M39" s="20">
        <f t="shared" si="0"/>
        <v>1</v>
      </c>
    </row>
    <row r="40" spans="1:13" ht="20.100000000000001" customHeight="1" x14ac:dyDescent="0.15">
      <c r="A40" s="1" t="s">
        <v>21623</v>
      </c>
      <c r="B40" s="1" t="s">
        <v>21690</v>
      </c>
      <c r="C40" s="1" t="s">
        <v>21693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1151</v>
      </c>
      <c r="I40" s="1" t="s">
        <v>84</v>
      </c>
      <c r="J40" s="1" t="s">
        <v>130</v>
      </c>
      <c r="K40" s="1" t="s">
        <v>21694</v>
      </c>
      <c r="L40" s="1"/>
      <c r="M40" s="20">
        <f t="shared" ref="M40:M71" si="1">IF(F40="○",1,0)</f>
        <v>1</v>
      </c>
    </row>
    <row r="41" spans="1:13" ht="20.100000000000001" customHeight="1" x14ac:dyDescent="0.15">
      <c r="A41" s="1" t="s">
        <v>21623</v>
      </c>
      <c r="B41" s="1" t="s">
        <v>21690</v>
      </c>
      <c r="C41" s="1" t="s">
        <v>21695</v>
      </c>
      <c r="D41" s="1" t="s">
        <v>78</v>
      </c>
      <c r="E41" s="1" t="s">
        <v>51</v>
      </c>
      <c r="F41" s="1" t="s">
        <v>179</v>
      </c>
      <c r="G41" s="1" t="s">
        <v>82</v>
      </c>
      <c r="H41" s="1" t="s">
        <v>83</v>
      </c>
      <c r="I41" s="1" t="s">
        <v>84</v>
      </c>
      <c r="J41" s="1" t="s">
        <v>9120</v>
      </c>
      <c r="K41" s="1" t="s">
        <v>21696</v>
      </c>
      <c r="L41" s="1"/>
      <c r="M41" s="20">
        <f t="shared" si="1"/>
        <v>0</v>
      </c>
    </row>
    <row r="42" spans="1:13" ht="20.100000000000001" customHeight="1" x14ac:dyDescent="0.15">
      <c r="A42" s="1" t="s">
        <v>21623</v>
      </c>
      <c r="B42" s="1" t="s">
        <v>21690</v>
      </c>
      <c r="C42" s="1" t="s">
        <v>21697</v>
      </c>
      <c r="D42" s="1" t="s">
        <v>78</v>
      </c>
      <c r="E42" s="1" t="s">
        <v>51</v>
      </c>
      <c r="F42" s="1" t="s">
        <v>179</v>
      </c>
      <c r="G42" s="1" t="s">
        <v>82</v>
      </c>
      <c r="H42" s="1" t="s">
        <v>83</v>
      </c>
      <c r="I42" s="1" t="s">
        <v>84</v>
      </c>
      <c r="J42" s="1" t="s">
        <v>9120</v>
      </c>
      <c r="K42" s="1" t="s">
        <v>21698</v>
      </c>
      <c r="L42" s="1"/>
      <c r="M42" s="20">
        <f t="shared" si="1"/>
        <v>0</v>
      </c>
    </row>
    <row r="43" spans="1:13" ht="20.100000000000001" customHeight="1" x14ac:dyDescent="0.15">
      <c r="A43" s="1" t="s">
        <v>21623</v>
      </c>
      <c r="B43" s="1" t="s">
        <v>21690</v>
      </c>
      <c r="C43" s="1" t="s">
        <v>21699</v>
      </c>
      <c r="D43" s="1" t="s">
        <v>78</v>
      </c>
      <c r="E43" s="1" t="s">
        <v>51</v>
      </c>
      <c r="F43" s="1" t="s">
        <v>179</v>
      </c>
      <c r="G43" s="1" t="s">
        <v>82</v>
      </c>
      <c r="H43" s="1" t="s">
        <v>83</v>
      </c>
      <c r="I43" s="1" t="s">
        <v>84</v>
      </c>
      <c r="J43" s="1" t="s">
        <v>9120</v>
      </c>
      <c r="K43" s="1" t="s">
        <v>21700</v>
      </c>
      <c r="L43" s="1"/>
      <c r="M43" s="20">
        <f t="shared" si="1"/>
        <v>0</v>
      </c>
    </row>
    <row r="44" spans="1:13" ht="20.100000000000001" customHeight="1" x14ac:dyDescent="0.15">
      <c r="A44" s="1" t="s">
        <v>21623</v>
      </c>
      <c r="B44" s="1" t="s">
        <v>21701</v>
      </c>
      <c r="C44" s="1" t="s">
        <v>21702</v>
      </c>
      <c r="D44" s="1" t="s">
        <v>50</v>
      </c>
      <c r="E44" s="1" t="s">
        <v>51</v>
      </c>
      <c r="F44" s="1" t="s">
        <v>51</v>
      </c>
      <c r="G44" s="1" t="s">
        <v>82</v>
      </c>
      <c r="H44" s="1" t="s">
        <v>83</v>
      </c>
      <c r="I44" s="1" t="s">
        <v>84</v>
      </c>
      <c r="J44" s="1" t="s">
        <v>9120</v>
      </c>
      <c r="K44" s="1" t="s">
        <v>21703</v>
      </c>
      <c r="L44" s="1"/>
      <c r="M44" s="20">
        <f t="shared" si="1"/>
        <v>1</v>
      </c>
    </row>
    <row r="45" spans="1:13" ht="20.100000000000001" customHeight="1" x14ac:dyDescent="0.15">
      <c r="A45" s="1" t="s">
        <v>21623</v>
      </c>
      <c r="B45" s="1" t="s">
        <v>21704</v>
      </c>
      <c r="C45" s="1" t="s">
        <v>21705</v>
      </c>
      <c r="D45" s="1" t="s">
        <v>50</v>
      </c>
      <c r="E45" s="1" t="s">
        <v>51</v>
      </c>
      <c r="F45" s="1" t="s">
        <v>51</v>
      </c>
      <c r="G45" s="1" t="s">
        <v>82</v>
      </c>
      <c r="H45" s="1" t="s">
        <v>1151</v>
      </c>
      <c r="I45" s="1" t="s">
        <v>84</v>
      </c>
      <c r="J45" s="1" t="s">
        <v>130</v>
      </c>
      <c r="K45" s="1" t="s">
        <v>21706</v>
      </c>
      <c r="L45" s="1"/>
      <c r="M45" s="20">
        <f t="shared" si="1"/>
        <v>1</v>
      </c>
    </row>
    <row r="46" spans="1:13" ht="20.100000000000001" customHeight="1" x14ac:dyDescent="0.15">
      <c r="A46" s="1" t="s">
        <v>21623</v>
      </c>
      <c r="B46" s="1" t="s">
        <v>21704</v>
      </c>
      <c r="C46" s="1" t="s">
        <v>21707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83</v>
      </c>
      <c r="I46" s="1" t="s">
        <v>84</v>
      </c>
      <c r="J46" s="1" t="s">
        <v>9120</v>
      </c>
      <c r="K46" s="1" t="s">
        <v>21708</v>
      </c>
      <c r="L46" s="1"/>
      <c r="M46" s="20">
        <f t="shared" si="1"/>
        <v>1</v>
      </c>
    </row>
    <row r="47" spans="1:13" ht="20.100000000000001" customHeight="1" x14ac:dyDescent="0.15">
      <c r="A47" s="1" t="s">
        <v>21623</v>
      </c>
      <c r="B47" s="1" t="s">
        <v>21704</v>
      </c>
      <c r="C47" s="1" t="s">
        <v>21709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83</v>
      </c>
      <c r="I47" s="1" t="s">
        <v>84</v>
      </c>
      <c r="J47" s="1" t="s">
        <v>9120</v>
      </c>
      <c r="K47" s="1" t="s">
        <v>21710</v>
      </c>
      <c r="L47" s="1"/>
      <c r="M47" s="20">
        <f t="shared" si="1"/>
        <v>1</v>
      </c>
    </row>
    <row r="48" spans="1:13" ht="20.100000000000001" customHeight="1" x14ac:dyDescent="0.15">
      <c r="A48" s="1" t="s">
        <v>21623</v>
      </c>
      <c r="B48" s="1" t="s">
        <v>21704</v>
      </c>
      <c r="C48" s="1" t="s">
        <v>21711</v>
      </c>
      <c r="D48" s="1" t="s">
        <v>78</v>
      </c>
      <c r="E48" s="1" t="s">
        <v>51</v>
      </c>
      <c r="F48" s="1" t="s">
        <v>51</v>
      </c>
      <c r="G48" s="1" t="s">
        <v>82</v>
      </c>
      <c r="H48" s="1" t="s">
        <v>1151</v>
      </c>
      <c r="I48" s="1" t="s">
        <v>84</v>
      </c>
      <c r="J48" s="1" t="s">
        <v>130</v>
      </c>
      <c r="K48" s="1" t="s">
        <v>21712</v>
      </c>
      <c r="L48" s="1"/>
      <c r="M48" s="20">
        <f t="shared" si="1"/>
        <v>1</v>
      </c>
    </row>
    <row r="49" spans="1:13" ht="20.100000000000001" customHeight="1" x14ac:dyDescent="0.15">
      <c r="A49" s="1" t="s">
        <v>21623</v>
      </c>
      <c r="B49" s="1" t="s">
        <v>21704</v>
      </c>
      <c r="C49" s="1" t="s">
        <v>21713</v>
      </c>
      <c r="D49" s="1" t="s">
        <v>78</v>
      </c>
      <c r="E49" s="1" t="s">
        <v>51</v>
      </c>
      <c r="F49" s="1" t="s">
        <v>51</v>
      </c>
      <c r="G49" s="1" t="s">
        <v>82</v>
      </c>
      <c r="H49" s="1" t="s">
        <v>83</v>
      </c>
      <c r="I49" s="1" t="s">
        <v>84</v>
      </c>
      <c r="J49" s="1" t="s">
        <v>9120</v>
      </c>
      <c r="K49" s="1" t="s">
        <v>21714</v>
      </c>
      <c r="L49" s="1"/>
      <c r="M49" s="20">
        <f t="shared" si="1"/>
        <v>1</v>
      </c>
    </row>
    <row r="50" spans="1:13" ht="20.100000000000001" customHeight="1" x14ac:dyDescent="0.15">
      <c r="A50" s="1" t="s">
        <v>21623</v>
      </c>
      <c r="B50" s="1" t="s">
        <v>21704</v>
      </c>
      <c r="C50" s="1" t="s">
        <v>21715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83</v>
      </c>
      <c r="I50" s="1" t="s">
        <v>84</v>
      </c>
      <c r="J50" s="1" t="s">
        <v>9120</v>
      </c>
      <c r="K50" s="1" t="s">
        <v>21716</v>
      </c>
      <c r="L50" s="1"/>
      <c r="M50" s="20">
        <f t="shared" si="1"/>
        <v>1</v>
      </c>
    </row>
    <row r="51" spans="1:13" ht="20.100000000000001" customHeight="1" x14ac:dyDescent="0.15">
      <c r="A51" s="1" t="s">
        <v>21623</v>
      </c>
      <c r="B51" s="1" t="s">
        <v>21704</v>
      </c>
      <c r="C51" s="1" t="s">
        <v>21717</v>
      </c>
      <c r="D51" s="1" t="s">
        <v>78</v>
      </c>
      <c r="E51" s="1" t="s">
        <v>51</v>
      </c>
      <c r="F51" s="1" t="s">
        <v>179</v>
      </c>
      <c r="G51" s="1" t="s">
        <v>82</v>
      </c>
      <c r="H51" s="1" t="s">
        <v>83</v>
      </c>
      <c r="I51" s="1" t="s">
        <v>84</v>
      </c>
      <c r="J51" s="1" t="s">
        <v>9120</v>
      </c>
      <c r="K51" s="1" t="s">
        <v>21718</v>
      </c>
      <c r="L51" s="1"/>
      <c r="M51" s="20">
        <f t="shared" si="1"/>
        <v>0</v>
      </c>
    </row>
    <row r="52" spans="1:13" ht="20.100000000000001" customHeight="1" x14ac:dyDescent="0.15">
      <c r="A52" s="1" t="s">
        <v>21623</v>
      </c>
      <c r="B52" s="1" t="s">
        <v>21704</v>
      </c>
      <c r="C52" s="1" t="s">
        <v>21719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83</v>
      </c>
      <c r="I52" s="1" t="s">
        <v>84</v>
      </c>
      <c r="J52" s="1" t="s">
        <v>9120</v>
      </c>
      <c r="K52" s="1" t="s">
        <v>21720</v>
      </c>
      <c r="L52" s="1"/>
      <c r="M52" s="20">
        <f t="shared" si="1"/>
        <v>1</v>
      </c>
    </row>
    <row r="53" spans="1:13" ht="20.100000000000001" customHeight="1" x14ac:dyDescent="0.15">
      <c r="A53" s="1" t="s">
        <v>21623</v>
      </c>
      <c r="B53" s="1" t="s">
        <v>21704</v>
      </c>
      <c r="C53" s="1" t="s">
        <v>21721</v>
      </c>
      <c r="D53" s="1" t="s">
        <v>78</v>
      </c>
      <c r="E53" s="1" t="s">
        <v>51</v>
      </c>
      <c r="F53" s="1" t="s">
        <v>179</v>
      </c>
      <c r="G53" s="1" t="s">
        <v>82</v>
      </c>
      <c r="H53" s="1" t="s">
        <v>83</v>
      </c>
      <c r="I53" s="1" t="s">
        <v>84</v>
      </c>
      <c r="J53" s="1" t="s">
        <v>9120</v>
      </c>
      <c r="K53" s="1" t="s">
        <v>21722</v>
      </c>
      <c r="L53" s="1"/>
      <c r="M53" s="20">
        <f t="shared" si="1"/>
        <v>0</v>
      </c>
    </row>
    <row r="54" spans="1:13" ht="20.100000000000001" customHeight="1" x14ac:dyDescent="0.15">
      <c r="A54" s="1" t="s">
        <v>21623</v>
      </c>
      <c r="B54" s="1" t="s">
        <v>21704</v>
      </c>
      <c r="C54" s="1" t="s">
        <v>21723</v>
      </c>
      <c r="D54" s="1" t="s">
        <v>78</v>
      </c>
      <c r="E54" s="1" t="s">
        <v>51</v>
      </c>
      <c r="F54" s="1" t="s">
        <v>179</v>
      </c>
      <c r="G54" s="1" t="s">
        <v>82</v>
      </c>
      <c r="H54" s="1" t="s">
        <v>83</v>
      </c>
      <c r="I54" s="1" t="s">
        <v>84</v>
      </c>
      <c r="J54" s="1" t="s">
        <v>9120</v>
      </c>
      <c r="K54" s="1" t="s">
        <v>21724</v>
      </c>
      <c r="L54" s="1"/>
      <c r="M54" s="20">
        <f t="shared" si="1"/>
        <v>0</v>
      </c>
    </row>
    <row r="55" spans="1:13" ht="20.100000000000001" customHeight="1" x14ac:dyDescent="0.15">
      <c r="A55" s="1" t="s">
        <v>21623</v>
      </c>
      <c r="B55" s="1" t="s">
        <v>21704</v>
      </c>
      <c r="C55" s="1" t="s">
        <v>21725</v>
      </c>
      <c r="D55" s="1" t="s">
        <v>78</v>
      </c>
      <c r="E55" s="1" t="s">
        <v>51</v>
      </c>
      <c r="F55" s="1" t="s">
        <v>179</v>
      </c>
      <c r="G55" s="1" t="s">
        <v>82</v>
      </c>
      <c r="H55" s="1" t="s">
        <v>83</v>
      </c>
      <c r="I55" s="1" t="s">
        <v>84</v>
      </c>
      <c r="J55" s="1" t="s">
        <v>9120</v>
      </c>
      <c r="K55" s="1" t="s">
        <v>21726</v>
      </c>
      <c r="L55" s="1"/>
      <c r="M55" s="20">
        <f t="shared" si="1"/>
        <v>0</v>
      </c>
    </row>
    <row r="56" spans="1:13" ht="20.100000000000001" customHeight="1" x14ac:dyDescent="0.15">
      <c r="A56" s="1" t="s">
        <v>21623</v>
      </c>
      <c r="B56" s="1" t="s">
        <v>21704</v>
      </c>
      <c r="C56" s="1" t="s">
        <v>21727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83</v>
      </c>
      <c r="I56" s="1" t="s">
        <v>84</v>
      </c>
      <c r="J56" s="1" t="s">
        <v>9120</v>
      </c>
      <c r="K56" s="1" t="s">
        <v>21728</v>
      </c>
      <c r="L56" s="1"/>
      <c r="M56" s="20">
        <f t="shared" si="1"/>
        <v>1</v>
      </c>
    </row>
    <row r="57" spans="1:13" ht="20.100000000000001" customHeight="1" x14ac:dyDescent="0.15">
      <c r="A57" s="1" t="s">
        <v>21623</v>
      </c>
      <c r="B57" s="1" t="s">
        <v>21704</v>
      </c>
      <c r="C57" s="1" t="s">
        <v>21729</v>
      </c>
      <c r="D57" s="1" t="s">
        <v>78</v>
      </c>
      <c r="E57" s="1" t="s">
        <v>51</v>
      </c>
      <c r="F57" s="1" t="s">
        <v>179</v>
      </c>
      <c r="G57" s="1" t="s">
        <v>82</v>
      </c>
      <c r="H57" s="1" t="s">
        <v>83</v>
      </c>
      <c r="I57" s="1" t="s">
        <v>84</v>
      </c>
      <c r="J57" s="1" t="s">
        <v>9120</v>
      </c>
      <c r="K57" s="1" t="s">
        <v>21730</v>
      </c>
      <c r="L57" s="1"/>
      <c r="M57" s="20">
        <f t="shared" si="1"/>
        <v>0</v>
      </c>
    </row>
    <row r="58" spans="1:13" ht="20.100000000000001" customHeight="1" x14ac:dyDescent="0.15">
      <c r="A58" s="1" t="s">
        <v>21623</v>
      </c>
      <c r="B58" s="1" t="s">
        <v>21731</v>
      </c>
      <c r="C58" s="1" t="s">
        <v>21732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180</v>
      </c>
      <c r="I58" s="1" t="s">
        <v>84</v>
      </c>
      <c r="J58" s="1" t="s">
        <v>7191</v>
      </c>
      <c r="K58" s="1" t="s">
        <v>21733</v>
      </c>
      <c r="L58" s="1"/>
      <c r="M58" s="20">
        <f t="shared" si="1"/>
        <v>1</v>
      </c>
    </row>
    <row r="59" spans="1:13" ht="20.100000000000001" customHeight="1" x14ac:dyDescent="0.15">
      <c r="A59" s="1" t="s">
        <v>21623</v>
      </c>
      <c r="B59" s="1" t="s">
        <v>21731</v>
      </c>
      <c r="C59" s="1" t="s">
        <v>21734</v>
      </c>
      <c r="D59" s="1" t="s">
        <v>50</v>
      </c>
      <c r="E59" s="1" t="s">
        <v>51</v>
      </c>
      <c r="F59" s="1" t="s">
        <v>51</v>
      </c>
      <c r="G59" s="1" t="s">
        <v>82</v>
      </c>
      <c r="H59" s="1" t="s">
        <v>180</v>
      </c>
      <c r="I59" s="1" t="s">
        <v>84</v>
      </c>
      <c r="J59" s="1" t="s">
        <v>7191</v>
      </c>
      <c r="K59" s="1" t="s">
        <v>21735</v>
      </c>
      <c r="L59" s="1"/>
      <c r="M59" s="20">
        <f t="shared" si="1"/>
        <v>1</v>
      </c>
    </row>
    <row r="60" spans="1:13" ht="20.100000000000001" customHeight="1" x14ac:dyDescent="0.15">
      <c r="A60" s="1" t="s">
        <v>21623</v>
      </c>
      <c r="B60" s="1" t="s">
        <v>21731</v>
      </c>
      <c r="C60" s="1" t="s">
        <v>21736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180</v>
      </c>
      <c r="I60" s="1" t="s">
        <v>84</v>
      </c>
      <c r="J60" s="1" t="s">
        <v>7191</v>
      </c>
      <c r="K60" s="1" t="s">
        <v>21737</v>
      </c>
      <c r="L60" s="1"/>
      <c r="M60" s="20">
        <f t="shared" si="1"/>
        <v>1</v>
      </c>
    </row>
    <row r="61" spans="1:13" ht="20.100000000000001" customHeight="1" x14ac:dyDescent="0.15">
      <c r="A61" s="1" t="s">
        <v>21623</v>
      </c>
      <c r="B61" s="1" t="s">
        <v>21731</v>
      </c>
      <c r="C61" s="1" t="s">
        <v>21738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83</v>
      </c>
      <c r="I61" s="1" t="s">
        <v>84</v>
      </c>
      <c r="J61" s="1" t="s">
        <v>9120</v>
      </c>
      <c r="K61" s="1" t="s">
        <v>21739</v>
      </c>
      <c r="L61" s="1"/>
      <c r="M61" s="20">
        <f t="shared" si="1"/>
        <v>1</v>
      </c>
    </row>
    <row r="62" spans="1:13" ht="20.100000000000001" customHeight="1" x14ac:dyDescent="0.15">
      <c r="A62" s="1" t="s">
        <v>21623</v>
      </c>
      <c r="B62" s="1" t="s">
        <v>21731</v>
      </c>
      <c r="C62" s="1" t="s">
        <v>21740</v>
      </c>
      <c r="D62" s="1" t="s">
        <v>78</v>
      </c>
      <c r="E62" s="1" t="s">
        <v>51</v>
      </c>
      <c r="F62" s="1" t="s">
        <v>179</v>
      </c>
      <c r="G62" s="1" t="s">
        <v>82</v>
      </c>
      <c r="H62" s="1" t="s">
        <v>180</v>
      </c>
      <c r="I62" s="1" t="s">
        <v>84</v>
      </c>
      <c r="J62" s="1" t="s">
        <v>7191</v>
      </c>
      <c r="K62" s="1" t="s">
        <v>21741</v>
      </c>
      <c r="L62" s="1"/>
      <c r="M62" s="20">
        <f t="shared" si="1"/>
        <v>0</v>
      </c>
    </row>
    <row r="63" spans="1:13" ht="20.100000000000001" customHeight="1" x14ac:dyDescent="0.15">
      <c r="A63" s="1" t="s">
        <v>21623</v>
      </c>
      <c r="B63" s="1" t="s">
        <v>21731</v>
      </c>
      <c r="C63" s="1" t="s">
        <v>21742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180</v>
      </c>
      <c r="I63" s="1" t="s">
        <v>84</v>
      </c>
      <c r="J63" s="1" t="s">
        <v>7191</v>
      </c>
      <c r="K63" s="1" t="s">
        <v>21743</v>
      </c>
      <c r="L63" s="1"/>
      <c r="M63" s="20">
        <f t="shared" si="1"/>
        <v>0</v>
      </c>
    </row>
    <row r="64" spans="1:13" ht="20.100000000000001" customHeight="1" x14ac:dyDescent="0.15">
      <c r="A64" s="1" t="s">
        <v>21623</v>
      </c>
      <c r="B64" s="1" t="s">
        <v>21731</v>
      </c>
      <c r="C64" s="1" t="s">
        <v>21744</v>
      </c>
      <c r="D64" s="1" t="s">
        <v>78</v>
      </c>
      <c r="E64" s="1" t="s">
        <v>51</v>
      </c>
      <c r="F64" s="1" t="s">
        <v>179</v>
      </c>
      <c r="G64" s="1" t="s">
        <v>82</v>
      </c>
      <c r="H64" s="1" t="s">
        <v>180</v>
      </c>
      <c r="I64" s="1" t="s">
        <v>84</v>
      </c>
      <c r="J64" s="1" t="s">
        <v>7191</v>
      </c>
      <c r="K64" s="1" t="s">
        <v>21745</v>
      </c>
      <c r="L64" s="1"/>
      <c r="M64" s="20">
        <f t="shared" si="1"/>
        <v>0</v>
      </c>
    </row>
    <row r="65" spans="1:13" ht="20.100000000000001" customHeight="1" x14ac:dyDescent="0.15">
      <c r="A65" s="1" t="s">
        <v>21623</v>
      </c>
      <c r="B65" s="1" t="s">
        <v>21731</v>
      </c>
      <c r="C65" s="1" t="s">
        <v>21746</v>
      </c>
      <c r="D65" s="1" t="s">
        <v>78</v>
      </c>
      <c r="E65" s="1" t="s">
        <v>51</v>
      </c>
      <c r="F65" s="1" t="s">
        <v>179</v>
      </c>
      <c r="G65" s="1" t="s">
        <v>82</v>
      </c>
      <c r="H65" s="1" t="s">
        <v>180</v>
      </c>
      <c r="I65" s="1" t="s">
        <v>84</v>
      </c>
      <c r="J65" s="1" t="s">
        <v>7191</v>
      </c>
      <c r="K65" s="1" t="s">
        <v>21747</v>
      </c>
      <c r="L65" s="1"/>
      <c r="M65" s="20">
        <f t="shared" si="1"/>
        <v>0</v>
      </c>
    </row>
    <row r="66" spans="1:13" ht="20.100000000000001" customHeight="1" x14ac:dyDescent="0.15">
      <c r="A66" s="1" t="s">
        <v>21623</v>
      </c>
      <c r="B66" s="1" t="s">
        <v>21731</v>
      </c>
      <c r="C66" s="1" t="s">
        <v>21748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180</v>
      </c>
      <c r="I66" s="1" t="s">
        <v>84</v>
      </c>
      <c r="J66" s="1" t="s">
        <v>7191</v>
      </c>
      <c r="K66" s="1" t="s">
        <v>21749</v>
      </c>
      <c r="L66" s="1"/>
      <c r="M66" s="20">
        <f t="shared" si="1"/>
        <v>1</v>
      </c>
    </row>
    <row r="67" spans="1:13" ht="20.100000000000001" customHeight="1" x14ac:dyDescent="0.15">
      <c r="A67" s="1" t="s">
        <v>21623</v>
      </c>
      <c r="B67" s="1" t="s">
        <v>21731</v>
      </c>
      <c r="C67" s="1" t="s">
        <v>21750</v>
      </c>
      <c r="D67" s="1" t="s">
        <v>78</v>
      </c>
      <c r="E67" s="1" t="s">
        <v>51</v>
      </c>
      <c r="F67" s="1" t="s">
        <v>179</v>
      </c>
      <c r="G67" s="1" t="s">
        <v>82</v>
      </c>
      <c r="H67" s="1" t="s">
        <v>180</v>
      </c>
      <c r="I67" s="1" t="s">
        <v>84</v>
      </c>
      <c r="J67" s="1" t="s">
        <v>7191</v>
      </c>
      <c r="K67" s="1" t="s">
        <v>21751</v>
      </c>
      <c r="L67" s="1"/>
      <c r="M67" s="20">
        <f t="shared" si="1"/>
        <v>0</v>
      </c>
    </row>
    <row r="68" spans="1:13" ht="20.100000000000001" customHeight="1" x14ac:dyDescent="0.15">
      <c r="A68" s="1" t="s">
        <v>21623</v>
      </c>
      <c r="B68" s="1" t="s">
        <v>21731</v>
      </c>
      <c r="C68" s="1" t="s">
        <v>21752</v>
      </c>
      <c r="D68" s="1" t="s">
        <v>78</v>
      </c>
      <c r="E68" s="1" t="s">
        <v>51</v>
      </c>
      <c r="F68" s="1" t="s">
        <v>179</v>
      </c>
      <c r="G68" s="1" t="s">
        <v>82</v>
      </c>
      <c r="H68" s="1" t="s">
        <v>180</v>
      </c>
      <c r="I68" s="1" t="s">
        <v>84</v>
      </c>
      <c r="J68" s="1" t="s">
        <v>7191</v>
      </c>
      <c r="K68" s="1" t="s">
        <v>21753</v>
      </c>
      <c r="L68" s="1"/>
      <c r="M68" s="20">
        <f t="shared" si="1"/>
        <v>0</v>
      </c>
    </row>
    <row r="69" spans="1:13" ht="20.100000000000001" customHeight="1" x14ac:dyDescent="0.15">
      <c r="A69" s="1" t="s">
        <v>21623</v>
      </c>
      <c r="B69" s="1" t="s">
        <v>21731</v>
      </c>
      <c r="C69" s="1" t="s">
        <v>21754</v>
      </c>
      <c r="D69" s="1" t="s">
        <v>78</v>
      </c>
      <c r="E69" s="1" t="s">
        <v>51</v>
      </c>
      <c r="F69" s="1" t="s">
        <v>179</v>
      </c>
      <c r="G69" s="1" t="s">
        <v>82</v>
      </c>
      <c r="H69" s="1" t="s">
        <v>180</v>
      </c>
      <c r="I69" s="1" t="s">
        <v>84</v>
      </c>
      <c r="J69" s="1" t="s">
        <v>7191</v>
      </c>
      <c r="K69" s="1" t="s">
        <v>21755</v>
      </c>
      <c r="L69" s="1"/>
      <c r="M69" s="20">
        <f t="shared" si="1"/>
        <v>0</v>
      </c>
    </row>
    <row r="70" spans="1:13" ht="20.100000000000001" customHeight="1" x14ac:dyDescent="0.15">
      <c r="A70" s="1" t="s">
        <v>21623</v>
      </c>
      <c r="B70" s="1" t="s">
        <v>21731</v>
      </c>
      <c r="C70" s="1" t="s">
        <v>21756</v>
      </c>
      <c r="D70" s="1" t="s">
        <v>78</v>
      </c>
      <c r="E70" s="1" t="s">
        <v>51</v>
      </c>
      <c r="F70" s="1" t="s">
        <v>51</v>
      </c>
      <c r="G70" s="1" t="s">
        <v>82</v>
      </c>
      <c r="H70" s="1" t="s">
        <v>180</v>
      </c>
      <c r="I70" s="1" t="s">
        <v>84</v>
      </c>
      <c r="J70" s="1" t="s">
        <v>7191</v>
      </c>
      <c r="K70" s="1" t="s">
        <v>21757</v>
      </c>
      <c r="L70" s="1"/>
      <c r="M70" s="20">
        <f t="shared" si="1"/>
        <v>1</v>
      </c>
    </row>
    <row r="71" spans="1:13" ht="20.100000000000001" customHeight="1" x14ac:dyDescent="0.15">
      <c r="A71" s="1" t="s">
        <v>21623</v>
      </c>
      <c r="B71" s="1" t="s">
        <v>21731</v>
      </c>
      <c r="C71" s="1" t="s">
        <v>21758</v>
      </c>
      <c r="D71" s="1" t="s">
        <v>78</v>
      </c>
      <c r="E71" s="1" t="s">
        <v>51</v>
      </c>
      <c r="F71" s="1" t="s">
        <v>179</v>
      </c>
      <c r="G71" s="1" t="s">
        <v>82</v>
      </c>
      <c r="H71" s="1" t="s">
        <v>180</v>
      </c>
      <c r="I71" s="1" t="s">
        <v>84</v>
      </c>
      <c r="J71" s="1" t="s">
        <v>7191</v>
      </c>
      <c r="K71" s="1" t="s">
        <v>21759</v>
      </c>
      <c r="L71" s="1"/>
      <c r="M71" s="20">
        <f t="shared" si="1"/>
        <v>0</v>
      </c>
    </row>
    <row r="72" spans="1:13" ht="20.100000000000001" customHeight="1" x14ac:dyDescent="0.15">
      <c r="A72" s="1" t="s">
        <v>21623</v>
      </c>
      <c r="B72" s="1" t="s">
        <v>21731</v>
      </c>
      <c r="C72" s="1" t="s">
        <v>21760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180</v>
      </c>
      <c r="I72" s="1" t="s">
        <v>84</v>
      </c>
      <c r="J72" s="1" t="s">
        <v>7191</v>
      </c>
      <c r="K72" s="1" t="s">
        <v>21761</v>
      </c>
      <c r="L72" s="1"/>
      <c r="M72" s="20">
        <f t="shared" ref="M72:M103" si="2">IF(F72="○",1,0)</f>
        <v>0</v>
      </c>
    </row>
    <row r="73" spans="1:13" ht="20.100000000000001" customHeight="1" x14ac:dyDescent="0.15">
      <c r="A73" s="1" t="s">
        <v>21623</v>
      </c>
      <c r="B73" s="1" t="s">
        <v>21762</v>
      </c>
      <c r="C73" s="1" t="s">
        <v>21763</v>
      </c>
      <c r="D73" s="1" t="s">
        <v>50</v>
      </c>
      <c r="E73" s="1" t="s">
        <v>51</v>
      </c>
      <c r="F73" s="1" t="s">
        <v>51</v>
      </c>
      <c r="G73" s="1" t="s">
        <v>82</v>
      </c>
      <c r="H73" s="1" t="s">
        <v>83</v>
      </c>
      <c r="I73" s="1" t="s">
        <v>84</v>
      </c>
      <c r="J73" s="1" t="s">
        <v>9120</v>
      </c>
      <c r="K73" s="1" t="s">
        <v>21764</v>
      </c>
      <c r="L73" s="1"/>
      <c r="M73" s="20">
        <f t="shared" si="2"/>
        <v>1</v>
      </c>
    </row>
    <row r="74" spans="1:13" ht="20.100000000000001" customHeight="1" x14ac:dyDescent="0.15">
      <c r="A74" s="1" t="s">
        <v>21623</v>
      </c>
      <c r="B74" s="1" t="s">
        <v>21762</v>
      </c>
      <c r="C74" s="1" t="s">
        <v>21765</v>
      </c>
      <c r="D74" s="1" t="s">
        <v>50</v>
      </c>
      <c r="E74" s="1" t="s">
        <v>51</v>
      </c>
      <c r="F74" s="1" t="s">
        <v>51</v>
      </c>
      <c r="G74" s="1" t="s">
        <v>82</v>
      </c>
      <c r="H74" s="1" t="s">
        <v>83</v>
      </c>
      <c r="I74" s="1" t="s">
        <v>84</v>
      </c>
      <c r="J74" s="1" t="s">
        <v>9120</v>
      </c>
      <c r="K74" s="1" t="s">
        <v>21766</v>
      </c>
      <c r="L74" s="1"/>
      <c r="M74" s="20">
        <f t="shared" si="2"/>
        <v>1</v>
      </c>
    </row>
    <row r="75" spans="1:13" ht="20.100000000000001" customHeight="1" x14ac:dyDescent="0.15">
      <c r="A75" s="1" t="s">
        <v>21623</v>
      </c>
      <c r="B75" s="1" t="s">
        <v>21767</v>
      </c>
      <c r="C75" s="1" t="s">
        <v>21768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83</v>
      </c>
      <c r="I75" s="1" t="s">
        <v>84</v>
      </c>
      <c r="J75" s="1" t="s">
        <v>9120</v>
      </c>
      <c r="K75" s="1" t="s">
        <v>21769</v>
      </c>
      <c r="L75" s="1"/>
      <c r="M75" s="20">
        <f t="shared" si="2"/>
        <v>1</v>
      </c>
    </row>
    <row r="76" spans="1:13" ht="20.100000000000001" customHeight="1" x14ac:dyDescent="0.15">
      <c r="A76" s="1" t="s">
        <v>21623</v>
      </c>
      <c r="B76" s="1" t="s">
        <v>21767</v>
      </c>
      <c r="C76" s="1" t="s">
        <v>21770</v>
      </c>
      <c r="D76" s="1" t="s">
        <v>50</v>
      </c>
      <c r="E76" s="1" t="s">
        <v>51</v>
      </c>
      <c r="F76" s="1" t="s">
        <v>51</v>
      </c>
      <c r="G76" s="1" t="s">
        <v>82</v>
      </c>
      <c r="H76" s="1" t="s">
        <v>83</v>
      </c>
      <c r="I76" s="1" t="s">
        <v>84</v>
      </c>
      <c r="J76" s="1" t="s">
        <v>9120</v>
      </c>
      <c r="K76" s="1" t="s">
        <v>21771</v>
      </c>
      <c r="L76" s="1"/>
      <c r="M76" s="20">
        <f t="shared" si="2"/>
        <v>1</v>
      </c>
    </row>
    <row r="77" spans="1:13" ht="20.100000000000001" customHeight="1" x14ac:dyDescent="0.15">
      <c r="A77" s="1" t="s">
        <v>21623</v>
      </c>
      <c r="B77" s="1" t="s">
        <v>21767</v>
      </c>
      <c r="C77" s="1" t="s">
        <v>21772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83</v>
      </c>
      <c r="I77" s="1" t="s">
        <v>84</v>
      </c>
      <c r="J77" s="1" t="s">
        <v>9120</v>
      </c>
      <c r="K77" s="1" t="s">
        <v>21773</v>
      </c>
      <c r="L77" s="1"/>
      <c r="M77" s="20">
        <f t="shared" si="2"/>
        <v>1</v>
      </c>
    </row>
    <row r="78" spans="1:13" ht="20.100000000000001" customHeight="1" x14ac:dyDescent="0.15">
      <c r="A78" s="1" t="s">
        <v>21623</v>
      </c>
      <c r="B78" s="1" t="s">
        <v>21767</v>
      </c>
      <c r="C78" s="1" t="s">
        <v>21774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83</v>
      </c>
      <c r="I78" s="1" t="s">
        <v>84</v>
      </c>
      <c r="J78" s="1" t="s">
        <v>9120</v>
      </c>
      <c r="K78" s="1" t="s">
        <v>21775</v>
      </c>
      <c r="L78" s="1"/>
      <c r="M78" s="20">
        <f t="shared" si="2"/>
        <v>1</v>
      </c>
    </row>
    <row r="79" spans="1:13" ht="20.100000000000001" customHeight="1" x14ac:dyDescent="0.15">
      <c r="A79" s="1" t="s">
        <v>21623</v>
      </c>
      <c r="B79" s="1" t="s">
        <v>21767</v>
      </c>
      <c r="C79" s="1" t="s">
        <v>21776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83</v>
      </c>
      <c r="I79" s="1" t="s">
        <v>84</v>
      </c>
      <c r="J79" s="1" t="s">
        <v>9120</v>
      </c>
      <c r="K79" s="1" t="s">
        <v>21777</v>
      </c>
      <c r="L79" s="1"/>
      <c r="M79" s="20">
        <f t="shared" si="2"/>
        <v>1</v>
      </c>
    </row>
    <row r="80" spans="1:13" ht="20.100000000000001" customHeight="1" x14ac:dyDescent="0.15">
      <c r="A80" s="1" t="s">
        <v>21623</v>
      </c>
      <c r="B80" s="1" t="s">
        <v>21767</v>
      </c>
      <c r="C80" s="1" t="s">
        <v>21778</v>
      </c>
      <c r="D80" s="1" t="s">
        <v>78</v>
      </c>
      <c r="E80" s="1" t="s">
        <v>51</v>
      </c>
      <c r="F80" s="1" t="s">
        <v>51</v>
      </c>
      <c r="G80" s="1" t="s">
        <v>82</v>
      </c>
      <c r="H80" s="1" t="s">
        <v>2038</v>
      </c>
      <c r="I80" s="1" t="s">
        <v>84</v>
      </c>
      <c r="J80" s="1" t="s">
        <v>55</v>
      </c>
      <c r="K80" s="1" t="s">
        <v>21779</v>
      </c>
      <c r="L80" s="1"/>
      <c r="M80" s="20">
        <f t="shared" si="2"/>
        <v>1</v>
      </c>
    </row>
    <row r="81" spans="1:13" ht="20.100000000000001" customHeight="1" x14ac:dyDescent="0.15">
      <c r="A81" s="1" t="s">
        <v>21623</v>
      </c>
      <c r="B81" s="1" t="s">
        <v>21767</v>
      </c>
      <c r="C81" s="1" t="s">
        <v>21780</v>
      </c>
      <c r="D81" s="1" t="s">
        <v>78</v>
      </c>
      <c r="E81" s="1" t="s">
        <v>51</v>
      </c>
      <c r="F81" s="1" t="s">
        <v>51</v>
      </c>
      <c r="G81" s="1" t="s">
        <v>82</v>
      </c>
      <c r="H81" s="1" t="s">
        <v>2038</v>
      </c>
      <c r="I81" s="1" t="s">
        <v>84</v>
      </c>
      <c r="J81" s="1" t="s">
        <v>55</v>
      </c>
      <c r="K81" s="1" t="s">
        <v>21781</v>
      </c>
      <c r="L81" s="1"/>
      <c r="M81" s="20">
        <f t="shared" si="2"/>
        <v>1</v>
      </c>
    </row>
    <row r="82" spans="1:13" ht="20.100000000000001" customHeight="1" x14ac:dyDescent="0.15">
      <c r="A82" s="1" t="s">
        <v>21623</v>
      </c>
      <c r="B82" s="1" t="s">
        <v>21767</v>
      </c>
      <c r="C82" s="1" t="s">
        <v>21782</v>
      </c>
      <c r="D82" s="1" t="s">
        <v>78</v>
      </c>
      <c r="E82" s="1" t="s">
        <v>51</v>
      </c>
      <c r="F82" s="1" t="s">
        <v>51</v>
      </c>
      <c r="G82" s="1" t="s">
        <v>82</v>
      </c>
      <c r="H82" s="1" t="s">
        <v>2038</v>
      </c>
      <c r="I82" s="1" t="s">
        <v>84</v>
      </c>
      <c r="J82" s="1" t="s">
        <v>55</v>
      </c>
      <c r="K82" s="1" t="s">
        <v>21783</v>
      </c>
      <c r="L82" s="1"/>
      <c r="M82" s="20">
        <f t="shared" si="2"/>
        <v>1</v>
      </c>
    </row>
    <row r="83" spans="1:13" ht="20.100000000000001" customHeight="1" x14ac:dyDescent="0.15">
      <c r="A83" s="1" t="s">
        <v>21623</v>
      </c>
      <c r="B83" s="1" t="s">
        <v>21767</v>
      </c>
      <c r="C83" s="1" t="s">
        <v>21784</v>
      </c>
      <c r="D83" s="1" t="s">
        <v>78</v>
      </c>
      <c r="E83" s="1" t="s">
        <v>51</v>
      </c>
      <c r="F83" s="1" t="s">
        <v>179</v>
      </c>
      <c r="G83" s="1" t="s">
        <v>82</v>
      </c>
      <c r="H83" s="1" t="s">
        <v>2038</v>
      </c>
      <c r="I83" s="1" t="s">
        <v>84</v>
      </c>
      <c r="J83" s="1" t="s">
        <v>55</v>
      </c>
      <c r="K83" s="1" t="s">
        <v>21785</v>
      </c>
      <c r="L83" s="1"/>
      <c r="M83" s="20">
        <f t="shared" si="2"/>
        <v>0</v>
      </c>
    </row>
    <row r="84" spans="1:13" ht="20.100000000000001" customHeight="1" x14ac:dyDescent="0.15">
      <c r="A84" s="1" t="s">
        <v>21623</v>
      </c>
      <c r="B84" s="1" t="s">
        <v>21767</v>
      </c>
      <c r="C84" s="1" t="s">
        <v>21786</v>
      </c>
      <c r="D84" s="1" t="s">
        <v>78</v>
      </c>
      <c r="E84" s="1" t="s">
        <v>51</v>
      </c>
      <c r="F84" s="1" t="s">
        <v>51</v>
      </c>
      <c r="G84" s="1" t="s">
        <v>82</v>
      </c>
      <c r="H84" s="1" t="s">
        <v>2038</v>
      </c>
      <c r="I84" s="1" t="s">
        <v>84</v>
      </c>
      <c r="J84" s="1" t="s">
        <v>55</v>
      </c>
      <c r="K84" s="1" t="s">
        <v>21787</v>
      </c>
      <c r="L84" s="1"/>
      <c r="M84" s="20">
        <f t="shared" si="2"/>
        <v>1</v>
      </c>
    </row>
    <row r="85" spans="1:13" ht="20.100000000000001" customHeight="1" x14ac:dyDescent="0.15">
      <c r="A85" s="1" t="s">
        <v>21623</v>
      </c>
      <c r="B85" s="1" t="s">
        <v>21767</v>
      </c>
      <c r="C85" s="1" t="s">
        <v>21788</v>
      </c>
      <c r="D85" s="1" t="s">
        <v>78</v>
      </c>
      <c r="E85" s="1" t="s">
        <v>51</v>
      </c>
      <c r="F85" s="1" t="s">
        <v>51</v>
      </c>
      <c r="G85" s="1" t="s">
        <v>82</v>
      </c>
      <c r="H85" s="1" t="s">
        <v>83</v>
      </c>
      <c r="I85" s="1" t="s">
        <v>84</v>
      </c>
      <c r="J85" s="1" t="s">
        <v>9120</v>
      </c>
      <c r="K85" s="1" t="s">
        <v>21789</v>
      </c>
      <c r="L85" s="1"/>
      <c r="M85" s="20">
        <f t="shared" si="2"/>
        <v>1</v>
      </c>
    </row>
    <row r="86" spans="1:13" ht="20.100000000000001" customHeight="1" x14ac:dyDescent="0.15">
      <c r="A86" s="1" t="s">
        <v>21623</v>
      </c>
      <c r="B86" s="1" t="s">
        <v>21767</v>
      </c>
      <c r="C86" s="1" t="s">
        <v>21790</v>
      </c>
      <c r="D86" s="1" t="s">
        <v>78</v>
      </c>
      <c r="E86" s="1" t="s">
        <v>51</v>
      </c>
      <c r="F86" s="1" t="s">
        <v>51</v>
      </c>
      <c r="G86" s="1" t="s">
        <v>82</v>
      </c>
      <c r="H86" s="1" t="s">
        <v>83</v>
      </c>
      <c r="I86" s="1" t="s">
        <v>84</v>
      </c>
      <c r="J86" s="1" t="s">
        <v>9120</v>
      </c>
      <c r="K86" s="1" t="s">
        <v>21791</v>
      </c>
      <c r="L86" s="1"/>
      <c r="M86" s="20">
        <f t="shared" si="2"/>
        <v>1</v>
      </c>
    </row>
    <row r="87" spans="1:13" ht="20.100000000000001" customHeight="1" x14ac:dyDescent="0.15">
      <c r="A87" s="1" t="s">
        <v>21623</v>
      </c>
      <c r="B87" s="1" t="s">
        <v>21767</v>
      </c>
      <c r="C87" s="1" t="s">
        <v>21792</v>
      </c>
      <c r="D87" s="1" t="s">
        <v>78</v>
      </c>
      <c r="E87" s="1" t="s">
        <v>51</v>
      </c>
      <c r="F87" s="1" t="s">
        <v>51</v>
      </c>
      <c r="G87" s="1" t="s">
        <v>82</v>
      </c>
      <c r="H87" s="1" t="s">
        <v>83</v>
      </c>
      <c r="I87" s="1" t="s">
        <v>84</v>
      </c>
      <c r="J87" s="1" t="s">
        <v>9120</v>
      </c>
      <c r="K87" s="1" t="s">
        <v>21793</v>
      </c>
      <c r="L87" s="1"/>
      <c r="M87" s="20">
        <f t="shared" si="2"/>
        <v>1</v>
      </c>
    </row>
    <row r="88" spans="1:13" ht="20.100000000000001" customHeight="1" x14ac:dyDescent="0.15">
      <c r="A88" s="1" t="s">
        <v>21623</v>
      </c>
      <c r="B88" s="1" t="s">
        <v>21767</v>
      </c>
      <c r="C88" s="1" t="s">
        <v>21794</v>
      </c>
      <c r="D88" s="1" t="s">
        <v>78</v>
      </c>
      <c r="E88" s="1" t="s">
        <v>51</v>
      </c>
      <c r="F88" s="1" t="s">
        <v>51</v>
      </c>
      <c r="G88" s="1" t="s">
        <v>82</v>
      </c>
      <c r="H88" s="1" t="s">
        <v>83</v>
      </c>
      <c r="I88" s="1" t="s">
        <v>84</v>
      </c>
      <c r="J88" s="1" t="s">
        <v>9120</v>
      </c>
      <c r="K88" s="1" t="s">
        <v>21795</v>
      </c>
      <c r="L88" s="1"/>
      <c r="M88" s="20">
        <f t="shared" si="2"/>
        <v>1</v>
      </c>
    </row>
    <row r="89" spans="1:13" ht="20.100000000000001" customHeight="1" x14ac:dyDescent="0.15">
      <c r="A89" s="1" t="s">
        <v>21623</v>
      </c>
      <c r="B89" s="1" t="s">
        <v>21767</v>
      </c>
      <c r="C89" s="1" t="s">
        <v>21796</v>
      </c>
      <c r="D89" s="1" t="s">
        <v>78</v>
      </c>
      <c r="E89" s="1" t="s">
        <v>51</v>
      </c>
      <c r="F89" s="1" t="s">
        <v>51</v>
      </c>
      <c r="G89" s="1" t="s">
        <v>82</v>
      </c>
      <c r="H89" s="1" t="s">
        <v>83</v>
      </c>
      <c r="I89" s="1" t="s">
        <v>84</v>
      </c>
      <c r="J89" s="1" t="s">
        <v>9120</v>
      </c>
      <c r="K89" s="1" t="s">
        <v>21797</v>
      </c>
      <c r="L89" s="1"/>
      <c r="M89" s="20">
        <f t="shared" si="2"/>
        <v>1</v>
      </c>
    </row>
    <row r="90" spans="1:13" ht="20.100000000000001" customHeight="1" x14ac:dyDescent="0.15">
      <c r="A90" s="1" t="s">
        <v>21623</v>
      </c>
      <c r="B90" s="1" t="s">
        <v>21767</v>
      </c>
      <c r="C90" s="1" t="s">
        <v>21798</v>
      </c>
      <c r="D90" s="1" t="s">
        <v>78</v>
      </c>
      <c r="E90" s="1" t="s">
        <v>51</v>
      </c>
      <c r="F90" s="1" t="s">
        <v>51</v>
      </c>
      <c r="G90" s="1" t="s">
        <v>82</v>
      </c>
      <c r="H90" s="1" t="s">
        <v>83</v>
      </c>
      <c r="I90" s="1" t="s">
        <v>84</v>
      </c>
      <c r="J90" s="1" t="s">
        <v>9120</v>
      </c>
      <c r="K90" s="1" t="s">
        <v>21799</v>
      </c>
      <c r="L90" s="1"/>
      <c r="M90" s="20">
        <f t="shared" si="2"/>
        <v>1</v>
      </c>
    </row>
    <row r="91" spans="1:13" ht="20.100000000000001" customHeight="1" x14ac:dyDescent="0.15">
      <c r="A91" s="1" t="s">
        <v>21623</v>
      </c>
      <c r="B91" s="1" t="s">
        <v>21767</v>
      </c>
      <c r="C91" s="1" t="s">
        <v>21800</v>
      </c>
      <c r="D91" s="1" t="s">
        <v>78</v>
      </c>
      <c r="E91" s="1" t="s">
        <v>51</v>
      </c>
      <c r="F91" s="1" t="s">
        <v>51</v>
      </c>
      <c r="G91" s="1" t="s">
        <v>82</v>
      </c>
      <c r="H91" s="1" t="s">
        <v>83</v>
      </c>
      <c r="I91" s="1" t="s">
        <v>84</v>
      </c>
      <c r="J91" s="1" t="s">
        <v>9120</v>
      </c>
      <c r="K91" s="1" t="s">
        <v>21801</v>
      </c>
      <c r="L91" s="1"/>
      <c r="M91" s="20">
        <f t="shared" si="2"/>
        <v>1</v>
      </c>
    </row>
    <row r="92" spans="1:13" ht="20.100000000000001" customHeight="1" x14ac:dyDescent="0.15">
      <c r="A92" s="1" t="s">
        <v>21623</v>
      </c>
      <c r="B92" s="1" t="s">
        <v>21767</v>
      </c>
      <c r="C92" s="1" t="s">
        <v>21802</v>
      </c>
      <c r="D92" s="1" t="s">
        <v>78</v>
      </c>
      <c r="E92" s="1" t="s">
        <v>51</v>
      </c>
      <c r="F92" s="1" t="s">
        <v>51</v>
      </c>
      <c r="G92" s="1" t="s">
        <v>82</v>
      </c>
      <c r="H92" s="1" t="s">
        <v>83</v>
      </c>
      <c r="I92" s="1" t="s">
        <v>84</v>
      </c>
      <c r="J92" s="1" t="s">
        <v>9120</v>
      </c>
      <c r="K92" s="1" t="s">
        <v>21803</v>
      </c>
      <c r="L92" s="1"/>
      <c r="M92" s="20">
        <f t="shared" si="2"/>
        <v>1</v>
      </c>
    </row>
    <row r="93" spans="1:13" ht="20.100000000000001" customHeight="1" x14ac:dyDescent="0.15">
      <c r="A93" s="1" t="s">
        <v>21623</v>
      </c>
      <c r="B93" s="1" t="s">
        <v>21804</v>
      </c>
      <c r="C93" s="1" t="s">
        <v>21805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129</v>
      </c>
      <c r="I93" s="1" t="s">
        <v>84</v>
      </c>
      <c r="J93" s="1" t="s">
        <v>130</v>
      </c>
      <c r="K93" s="1" t="s">
        <v>21806</v>
      </c>
      <c r="L93" s="1"/>
      <c r="M93" s="20">
        <f t="shared" si="2"/>
        <v>1</v>
      </c>
    </row>
    <row r="94" spans="1:13" ht="20.100000000000001" customHeight="1" x14ac:dyDescent="0.15">
      <c r="A94" s="1" t="s">
        <v>21623</v>
      </c>
      <c r="B94" s="1" t="s">
        <v>21804</v>
      </c>
      <c r="C94" s="1" t="s">
        <v>21807</v>
      </c>
      <c r="D94" s="1" t="s">
        <v>78</v>
      </c>
      <c r="E94" s="1" t="s">
        <v>51</v>
      </c>
      <c r="F94" s="1" t="s">
        <v>51</v>
      </c>
      <c r="G94" s="1" t="s">
        <v>82</v>
      </c>
      <c r="H94" s="1" t="s">
        <v>129</v>
      </c>
      <c r="I94" s="1" t="s">
        <v>84</v>
      </c>
      <c r="J94" s="1" t="s">
        <v>130</v>
      </c>
      <c r="K94" s="1" t="s">
        <v>21808</v>
      </c>
      <c r="L94" s="1"/>
      <c r="M94" s="20">
        <f t="shared" si="2"/>
        <v>1</v>
      </c>
    </row>
    <row r="95" spans="1:13" ht="20.100000000000001" customHeight="1" x14ac:dyDescent="0.15">
      <c r="A95" s="1" t="s">
        <v>21623</v>
      </c>
      <c r="B95" s="1" t="s">
        <v>21804</v>
      </c>
      <c r="C95" s="1" t="s">
        <v>21809</v>
      </c>
      <c r="D95" s="1" t="s">
        <v>78</v>
      </c>
      <c r="E95" s="1" t="s">
        <v>51</v>
      </c>
      <c r="F95" s="1" t="s">
        <v>51</v>
      </c>
      <c r="G95" s="1" t="s">
        <v>82</v>
      </c>
      <c r="H95" s="1" t="s">
        <v>129</v>
      </c>
      <c r="I95" s="1" t="s">
        <v>84</v>
      </c>
      <c r="J95" s="1" t="s">
        <v>130</v>
      </c>
      <c r="K95" s="1" t="s">
        <v>21810</v>
      </c>
      <c r="L95" s="1"/>
      <c r="M95" s="20">
        <f t="shared" si="2"/>
        <v>1</v>
      </c>
    </row>
    <row r="96" spans="1:13" ht="20.100000000000001" customHeight="1" x14ac:dyDescent="0.15">
      <c r="A96" s="1" t="s">
        <v>21623</v>
      </c>
      <c r="B96" s="1" t="s">
        <v>21811</v>
      </c>
      <c r="C96" s="1" t="s">
        <v>21812</v>
      </c>
      <c r="D96" s="1" t="s">
        <v>50</v>
      </c>
      <c r="E96" s="1" t="s">
        <v>51</v>
      </c>
      <c r="F96" s="1" t="s">
        <v>51</v>
      </c>
      <c r="G96" s="1" t="s">
        <v>82</v>
      </c>
      <c r="H96" s="1" t="s">
        <v>2038</v>
      </c>
      <c r="I96" s="1" t="s">
        <v>84</v>
      </c>
      <c r="J96" s="1" t="s">
        <v>55</v>
      </c>
      <c r="K96" s="1" t="s">
        <v>21813</v>
      </c>
      <c r="L96" s="1"/>
      <c r="M96" s="20">
        <f t="shared" si="2"/>
        <v>1</v>
      </c>
    </row>
    <row r="97" spans="1:13" ht="20.100000000000001" customHeight="1" x14ac:dyDescent="0.15">
      <c r="A97" s="1" t="s">
        <v>21623</v>
      </c>
      <c r="B97" s="1" t="s">
        <v>21811</v>
      </c>
      <c r="C97" s="1" t="s">
        <v>21814</v>
      </c>
      <c r="D97" s="1" t="s">
        <v>50</v>
      </c>
      <c r="E97" s="1" t="s">
        <v>51</v>
      </c>
      <c r="F97" s="1" t="s">
        <v>51</v>
      </c>
      <c r="G97" s="1" t="s">
        <v>82</v>
      </c>
      <c r="H97" s="1" t="s">
        <v>83</v>
      </c>
      <c r="I97" s="1" t="s">
        <v>84</v>
      </c>
      <c r="J97" s="1" t="s">
        <v>9120</v>
      </c>
      <c r="K97" s="1" t="s">
        <v>21815</v>
      </c>
      <c r="L97" s="1"/>
      <c r="M97" s="20">
        <f t="shared" si="2"/>
        <v>1</v>
      </c>
    </row>
    <row r="98" spans="1:13" ht="20.100000000000001" customHeight="1" x14ac:dyDescent="0.15">
      <c r="A98" s="1" t="s">
        <v>21623</v>
      </c>
      <c r="B98" s="1" t="s">
        <v>21811</v>
      </c>
      <c r="C98" s="1" t="s">
        <v>21816</v>
      </c>
      <c r="D98" s="1" t="s">
        <v>50</v>
      </c>
      <c r="E98" s="1" t="s">
        <v>51</v>
      </c>
      <c r="F98" s="1" t="s">
        <v>51</v>
      </c>
      <c r="G98" s="1" t="s">
        <v>82</v>
      </c>
      <c r="H98" s="1" t="s">
        <v>83</v>
      </c>
      <c r="I98" s="1" t="s">
        <v>84</v>
      </c>
      <c r="J98" s="1" t="s">
        <v>9120</v>
      </c>
      <c r="K98" s="1" t="s">
        <v>21817</v>
      </c>
      <c r="L98" s="1"/>
      <c r="M98" s="20">
        <f t="shared" si="2"/>
        <v>1</v>
      </c>
    </row>
    <row r="99" spans="1:13" ht="20.100000000000001" customHeight="1" x14ac:dyDescent="0.15">
      <c r="A99" s="1" t="s">
        <v>21623</v>
      </c>
      <c r="B99" s="1" t="s">
        <v>21811</v>
      </c>
      <c r="C99" s="1" t="s">
        <v>21818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21819</v>
      </c>
      <c r="L99" s="1"/>
      <c r="M99" s="20">
        <f t="shared" si="2"/>
        <v>1</v>
      </c>
    </row>
    <row r="100" spans="1:13" ht="20.100000000000001" customHeight="1" x14ac:dyDescent="0.15">
      <c r="A100" s="1" t="s">
        <v>21820</v>
      </c>
      <c r="B100" s="1" t="s">
        <v>21821</v>
      </c>
      <c r="C100" s="1" t="s">
        <v>21822</v>
      </c>
      <c r="D100" s="1" t="s">
        <v>78</v>
      </c>
      <c r="E100" s="1" t="s">
        <v>51</v>
      </c>
      <c r="F100" s="1" t="s">
        <v>179</v>
      </c>
      <c r="G100" s="1" t="s">
        <v>82</v>
      </c>
      <c r="H100" s="1" t="s">
        <v>1151</v>
      </c>
      <c r="I100" s="1" t="s">
        <v>84</v>
      </c>
      <c r="J100" s="1" t="s">
        <v>130</v>
      </c>
      <c r="K100" s="1" t="s">
        <v>21823</v>
      </c>
      <c r="L100" s="1"/>
      <c r="M100" s="20">
        <f t="shared" si="2"/>
        <v>0</v>
      </c>
    </row>
    <row r="101" spans="1:13" ht="20.100000000000001" customHeight="1" x14ac:dyDescent="0.15">
      <c r="A101" s="1" t="s">
        <v>21820</v>
      </c>
      <c r="B101" s="1" t="s">
        <v>21821</v>
      </c>
      <c r="C101" s="1" t="s">
        <v>21824</v>
      </c>
      <c r="D101" s="1" t="s">
        <v>78</v>
      </c>
      <c r="E101" s="1" t="s">
        <v>51</v>
      </c>
      <c r="F101" s="1" t="s">
        <v>51</v>
      </c>
      <c r="G101" s="1" t="s">
        <v>82</v>
      </c>
      <c r="H101" s="1" t="s">
        <v>1151</v>
      </c>
      <c r="I101" s="1" t="s">
        <v>84</v>
      </c>
      <c r="J101" s="1" t="s">
        <v>130</v>
      </c>
      <c r="K101" s="1" t="s">
        <v>21825</v>
      </c>
      <c r="L101" s="1"/>
      <c r="M101" s="20">
        <f t="shared" si="2"/>
        <v>1</v>
      </c>
    </row>
    <row r="102" spans="1:13" ht="20.100000000000001" customHeight="1" x14ac:dyDescent="0.15">
      <c r="A102" s="1" t="s">
        <v>21820</v>
      </c>
      <c r="B102" s="1" t="s">
        <v>21826</v>
      </c>
      <c r="C102" s="1" t="s">
        <v>21827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83</v>
      </c>
      <c r="I102" s="1" t="s">
        <v>84</v>
      </c>
      <c r="J102" s="1" t="s">
        <v>9120</v>
      </c>
      <c r="K102" s="1" t="s">
        <v>21828</v>
      </c>
      <c r="L102" s="1"/>
      <c r="M102" s="20">
        <f t="shared" si="2"/>
        <v>1</v>
      </c>
    </row>
    <row r="103" spans="1:13" ht="20.100000000000001" customHeight="1" x14ac:dyDescent="0.15">
      <c r="A103" s="1" t="s">
        <v>21820</v>
      </c>
      <c r="B103" s="1" t="s">
        <v>21826</v>
      </c>
      <c r="C103" s="1" t="s">
        <v>21829</v>
      </c>
      <c r="D103" s="1" t="s">
        <v>78</v>
      </c>
      <c r="E103" s="1" t="s">
        <v>51</v>
      </c>
      <c r="F103" s="1" t="s">
        <v>51</v>
      </c>
      <c r="G103" s="1" t="s">
        <v>82</v>
      </c>
      <c r="H103" s="1" t="s">
        <v>129</v>
      </c>
      <c r="I103" s="1" t="s">
        <v>84</v>
      </c>
      <c r="J103" s="1" t="s">
        <v>130</v>
      </c>
      <c r="K103" s="1" t="s">
        <v>21830</v>
      </c>
      <c r="L103" s="1"/>
      <c r="M103" s="20">
        <f t="shared" si="2"/>
        <v>1</v>
      </c>
    </row>
    <row r="104" spans="1:13" ht="20.100000000000001" customHeight="1" x14ac:dyDescent="0.15">
      <c r="A104" s="1" t="s">
        <v>21820</v>
      </c>
      <c r="B104" s="1" t="s">
        <v>21831</v>
      </c>
      <c r="C104" s="1" t="s">
        <v>21832</v>
      </c>
      <c r="D104" s="1" t="s">
        <v>50</v>
      </c>
      <c r="E104" s="1" t="s">
        <v>51</v>
      </c>
      <c r="F104" s="1" t="s">
        <v>51</v>
      </c>
      <c r="G104" s="1" t="s">
        <v>82</v>
      </c>
      <c r="H104" s="1" t="s">
        <v>83</v>
      </c>
      <c r="I104" s="1" t="s">
        <v>84</v>
      </c>
      <c r="J104" s="1" t="s">
        <v>9120</v>
      </c>
      <c r="K104" s="1" t="s">
        <v>21833</v>
      </c>
      <c r="L104" s="1"/>
      <c r="M104" s="20">
        <f t="shared" ref="M104:M116" si="3">IF(F104="○",1,0)</f>
        <v>1</v>
      </c>
    </row>
    <row r="105" spans="1:13" ht="20.100000000000001" customHeight="1" x14ac:dyDescent="0.15">
      <c r="A105" s="1" t="s">
        <v>21820</v>
      </c>
      <c r="B105" s="1" t="s">
        <v>21831</v>
      </c>
      <c r="C105" s="1" t="s">
        <v>21834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83</v>
      </c>
      <c r="I105" s="1" t="s">
        <v>84</v>
      </c>
      <c r="J105" s="1" t="s">
        <v>9120</v>
      </c>
      <c r="K105" s="1" t="s">
        <v>21835</v>
      </c>
      <c r="L105" s="1"/>
      <c r="M105" s="20">
        <f t="shared" si="3"/>
        <v>1</v>
      </c>
    </row>
    <row r="106" spans="1:13" ht="20.100000000000001" customHeight="1" x14ac:dyDescent="0.15">
      <c r="A106" s="1" t="s">
        <v>21820</v>
      </c>
      <c r="B106" s="1" t="s">
        <v>21831</v>
      </c>
      <c r="C106" s="1" t="s">
        <v>21836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83</v>
      </c>
      <c r="I106" s="1" t="s">
        <v>84</v>
      </c>
      <c r="J106" s="1" t="s">
        <v>9120</v>
      </c>
      <c r="K106" s="1" t="s">
        <v>21837</v>
      </c>
      <c r="L106" s="1"/>
      <c r="M106" s="20">
        <f t="shared" si="3"/>
        <v>1</v>
      </c>
    </row>
    <row r="107" spans="1:13" ht="20.100000000000001" customHeight="1" x14ac:dyDescent="0.15">
      <c r="A107" s="1" t="s">
        <v>21820</v>
      </c>
      <c r="B107" s="1" t="s">
        <v>21831</v>
      </c>
      <c r="C107" s="1" t="s">
        <v>21838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83</v>
      </c>
      <c r="I107" s="1" t="s">
        <v>84</v>
      </c>
      <c r="J107" s="1" t="s">
        <v>9120</v>
      </c>
      <c r="K107" s="1" t="s">
        <v>21839</v>
      </c>
      <c r="L107" s="1"/>
      <c r="M107" s="20">
        <f t="shared" si="3"/>
        <v>1</v>
      </c>
    </row>
    <row r="108" spans="1:13" ht="20.100000000000001" customHeight="1" x14ac:dyDescent="0.15">
      <c r="A108" s="1" t="s">
        <v>21820</v>
      </c>
      <c r="B108" s="1" t="s">
        <v>21831</v>
      </c>
      <c r="C108" s="1" t="s">
        <v>21840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83</v>
      </c>
      <c r="I108" s="1" t="s">
        <v>84</v>
      </c>
      <c r="J108" s="1" t="s">
        <v>9120</v>
      </c>
      <c r="K108" s="1" t="s">
        <v>21841</v>
      </c>
      <c r="L108" s="1"/>
      <c r="M108" s="20">
        <f t="shared" si="3"/>
        <v>1</v>
      </c>
    </row>
    <row r="109" spans="1:13" ht="20.100000000000001" customHeight="1" x14ac:dyDescent="0.15">
      <c r="A109" s="1" t="s">
        <v>21820</v>
      </c>
      <c r="B109" s="1" t="s">
        <v>21831</v>
      </c>
      <c r="C109" s="1" t="s">
        <v>21842</v>
      </c>
      <c r="D109" s="1" t="s">
        <v>50</v>
      </c>
      <c r="E109" s="1" t="s">
        <v>51</v>
      </c>
      <c r="F109" s="1" t="s">
        <v>51</v>
      </c>
      <c r="G109" s="1" t="s">
        <v>82</v>
      </c>
      <c r="H109" s="1" t="s">
        <v>83</v>
      </c>
      <c r="I109" s="1" t="s">
        <v>84</v>
      </c>
      <c r="J109" s="1" t="s">
        <v>9120</v>
      </c>
      <c r="K109" s="1" t="s">
        <v>21843</v>
      </c>
      <c r="L109" s="1"/>
      <c r="M109" s="20">
        <f t="shared" si="3"/>
        <v>1</v>
      </c>
    </row>
    <row r="110" spans="1:13" ht="20.100000000000001" customHeight="1" x14ac:dyDescent="0.15">
      <c r="A110" s="1" t="s">
        <v>21820</v>
      </c>
      <c r="B110" s="1" t="s">
        <v>21831</v>
      </c>
      <c r="C110" s="1" t="s">
        <v>21844</v>
      </c>
      <c r="D110" s="1" t="s">
        <v>78</v>
      </c>
      <c r="E110" s="1" t="s">
        <v>51</v>
      </c>
      <c r="F110" s="1" t="s">
        <v>51</v>
      </c>
      <c r="G110" s="1" t="s">
        <v>82</v>
      </c>
      <c r="H110" s="1" t="s">
        <v>2038</v>
      </c>
      <c r="I110" s="1" t="s">
        <v>84</v>
      </c>
      <c r="J110" s="1" t="s">
        <v>55</v>
      </c>
      <c r="K110" s="1" t="s">
        <v>21845</v>
      </c>
      <c r="L110" s="1"/>
      <c r="M110" s="20">
        <f t="shared" si="3"/>
        <v>1</v>
      </c>
    </row>
    <row r="111" spans="1:13" ht="20.100000000000001" customHeight="1" x14ac:dyDescent="0.15">
      <c r="A111" s="1" t="s">
        <v>21820</v>
      </c>
      <c r="B111" s="1" t="s">
        <v>21831</v>
      </c>
      <c r="C111" s="1" t="s">
        <v>21846</v>
      </c>
      <c r="D111" s="1" t="s">
        <v>78</v>
      </c>
      <c r="E111" s="1" t="s">
        <v>51</v>
      </c>
      <c r="F111" s="1" t="s">
        <v>51</v>
      </c>
      <c r="G111" s="1" t="s">
        <v>82</v>
      </c>
      <c r="H111" s="1" t="s">
        <v>2038</v>
      </c>
      <c r="I111" s="1" t="s">
        <v>84</v>
      </c>
      <c r="J111" s="1" t="s">
        <v>55</v>
      </c>
      <c r="K111" s="1" t="s">
        <v>21847</v>
      </c>
      <c r="L111" s="1"/>
      <c r="M111" s="20">
        <f t="shared" si="3"/>
        <v>1</v>
      </c>
    </row>
    <row r="112" spans="1:13" ht="20.100000000000001" customHeight="1" x14ac:dyDescent="0.15">
      <c r="A112" s="1" t="s">
        <v>21820</v>
      </c>
      <c r="B112" s="1" t="s">
        <v>21831</v>
      </c>
      <c r="C112" s="1" t="s">
        <v>21848</v>
      </c>
      <c r="D112" s="1" t="s">
        <v>78</v>
      </c>
      <c r="E112" s="1" t="s">
        <v>51</v>
      </c>
      <c r="F112" s="1" t="s">
        <v>51</v>
      </c>
      <c r="G112" s="1" t="s">
        <v>82</v>
      </c>
      <c r="H112" s="1" t="s">
        <v>83</v>
      </c>
      <c r="I112" s="1" t="s">
        <v>84</v>
      </c>
      <c r="J112" s="1" t="s">
        <v>9120</v>
      </c>
      <c r="K112" s="1" t="s">
        <v>21849</v>
      </c>
      <c r="L112" s="1"/>
      <c r="M112" s="20">
        <f t="shared" si="3"/>
        <v>1</v>
      </c>
    </row>
    <row r="113" spans="1:13" ht="20.100000000000001" customHeight="1" x14ac:dyDescent="0.15">
      <c r="A113" s="1" t="s">
        <v>21820</v>
      </c>
      <c r="B113" s="1" t="s">
        <v>21831</v>
      </c>
      <c r="C113" s="1" t="s">
        <v>21850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83</v>
      </c>
      <c r="I113" s="1" t="s">
        <v>84</v>
      </c>
      <c r="J113" s="1" t="s">
        <v>9120</v>
      </c>
      <c r="K113" s="1" t="s">
        <v>21851</v>
      </c>
      <c r="L113" s="1"/>
      <c r="M113" s="20">
        <f t="shared" si="3"/>
        <v>1</v>
      </c>
    </row>
    <row r="114" spans="1:13" ht="20.100000000000001" customHeight="1" x14ac:dyDescent="0.15">
      <c r="A114" s="1" t="s">
        <v>21820</v>
      </c>
      <c r="B114" s="1" t="s">
        <v>21831</v>
      </c>
      <c r="C114" s="1" t="s">
        <v>21852</v>
      </c>
      <c r="D114" s="1" t="s">
        <v>78</v>
      </c>
      <c r="E114" s="1" t="s">
        <v>51</v>
      </c>
      <c r="F114" s="1" t="s">
        <v>51</v>
      </c>
      <c r="G114" s="1" t="s">
        <v>82</v>
      </c>
      <c r="H114" s="1" t="s">
        <v>83</v>
      </c>
      <c r="I114" s="1" t="s">
        <v>84</v>
      </c>
      <c r="J114" s="1" t="s">
        <v>9120</v>
      </c>
      <c r="K114" s="1" t="s">
        <v>21853</v>
      </c>
      <c r="L114" s="1"/>
      <c r="M114" s="20">
        <f t="shared" si="3"/>
        <v>1</v>
      </c>
    </row>
    <row r="115" spans="1:13" ht="20.100000000000001" customHeight="1" x14ac:dyDescent="0.15">
      <c r="A115" s="1" t="s">
        <v>21820</v>
      </c>
      <c r="B115" s="1" t="s">
        <v>21854</v>
      </c>
      <c r="C115" s="1" t="s">
        <v>21855</v>
      </c>
      <c r="D115" s="1" t="s">
        <v>50</v>
      </c>
      <c r="E115" s="1" t="s">
        <v>51</v>
      </c>
      <c r="F115" s="1" t="s">
        <v>51</v>
      </c>
      <c r="G115" s="1" t="s">
        <v>82</v>
      </c>
      <c r="H115" s="1" t="s">
        <v>212</v>
      </c>
      <c r="I115" s="1" t="s">
        <v>181</v>
      </c>
      <c r="J115" s="1" t="s">
        <v>1137</v>
      </c>
      <c r="K115" s="1" t="s">
        <v>21856</v>
      </c>
      <c r="L115" s="1"/>
      <c r="M115" s="20">
        <f t="shared" si="3"/>
        <v>1</v>
      </c>
    </row>
    <row r="116" spans="1:13" ht="20.100000000000001" customHeight="1" x14ac:dyDescent="0.15">
      <c r="A116" s="1" t="s">
        <v>21820</v>
      </c>
      <c r="B116" s="1" t="s">
        <v>21854</v>
      </c>
      <c r="C116" s="1" t="s">
        <v>21857</v>
      </c>
      <c r="D116" s="1" t="s">
        <v>50</v>
      </c>
      <c r="E116" s="1" t="s">
        <v>51</v>
      </c>
      <c r="F116" s="1" t="s">
        <v>51</v>
      </c>
      <c r="G116" s="1" t="s">
        <v>82</v>
      </c>
      <c r="H116" s="1" t="s">
        <v>212</v>
      </c>
      <c r="I116" s="1" t="s">
        <v>181</v>
      </c>
      <c r="J116" s="1" t="s">
        <v>1137</v>
      </c>
      <c r="K116" s="1" t="s">
        <v>21858</v>
      </c>
      <c r="L116" s="1"/>
      <c r="M116" s="20">
        <f t="shared" si="3"/>
        <v>1</v>
      </c>
    </row>
    <row r="117" spans="1:13" ht="20.100000000000001" customHeight="1" x14ac:dyDescent="0.15">
      <c r="A117" s="1" t="s">
        <v>21820</v>
      </c>
      <c r="B117" s="1" t="s">
        <v>21854</v>
      </c>
      <c r="C117" s="1" t="s">
        <v>21859</v>
      </c>
      <c r="D117" s="1" t="s">
        <v>50</v>
      </c>
      <c r="E117" s="1" t="s">
        <v>51</v>
      </c>
      <c r="F117" s="1" t="s">
        <v>51</v>
      </c>
      <c r="G117" s="1" t="s">
        <v>82</v>
      </c>
      <c r="H117" s="1" t="s">
        <v>212</v>
      </c>
      <c r="I117" s="1" t="s">
        <v>181</v>
      </c>
      <c r="J117" s="1" t="s">
        <v>1137</v>
      </c>
      <c r="K117" s="1" t="s">
        <v>21860</v>
      </c>
      <c r="L117" s="1"/>
      <c r="M117" s="20">
        <f t="shared" ref="M117:M180" si="4">IF(F117="○",1,0)</f>
        <v>1</v>
      </c>
    </row>
    <row r="118" spans="1:13" ht="20.100000000000001" customHeight="1" x14ac:dyDescent="0.15">
      <c r="A118" s="1" t="s">
        <v>21820</v>
      </c>
      <c r="B118" s="1" t="s">
        <v>21854</v>
      </c>
      <c r="C118" s="1" t="s">
        <v>21861</v>
      </c>
      <c r="D118" s="1" t="s">
        <v>50</v>
      </c>
      <c r="E118" s="1" t="s">
        <v>51</v>
      </c>
      <c r="F118" s="1" t="s">
        <v>51</v>
      </c>
      <c r="G118" s="1" t="s">
        <v>82</v>
      </c>
      <c r="H118" s="1" t="s">
        <v>1151</v>
      </c>
      <c r="I118" s="1" t="s">
        <v>84</v>
      </c>
      <c r="J118" s="1" t="s">
        <v>130</v>
      </c>
      <c r="K118" s="1" t="s">
        <v>21862</v>
      </c>
      <c r="L118" s="1"/>
      <c r="M118" s="20">
        <f t="shared" si="4"/>
        <v>1</v>
      </c>
    </row>
    <row r="119" spans="1:13" ht="20.100000000000001" customHeight="1" x14ac:dyDescent="0.15">
      <c r="A119" s="1" t="s">
        <v>21820</v>
      </c>
      <c r="B119" s="1" t="s">
        <v>21854</v>
      </c>
      <c r="C119" s="1" t="s">
        <v>21863</v>
      </c>
      <c r="D119" s="1" t="s">
        <v>50</v>
      </c>
      <c r="E119" s="1" t="s">
        <v>51</v>
      </c>
      <c r="F119" s="1" t="s">
        <v>51</v>
      </c>
      <c r="G119" s="1" t="s">
        <v>82</v>
      </c>
      <c r="H119" s="1" t="s">
        <v>1151</v>
      </c>
      <c r="I119" s="1" t="s">
        <v>84</v>
      </c>
      <c r="J119" s="1" t="s">
        <v>130</v>
      </c>
      <c r="K119" s="1" t="s">
        <v>21864</v>
      </c>
      <c r="L119" s="1"/>
      <c r="M119" s="20">
        <f t="shared" si="4"/>
        <v>1</v>
      </c>
    </row>
    <row r="120" spans="1:13" ht="20.100000000000001" customHeight="1" x14ac:dyDescent="0.15">
      <c r="A120" s="1" t="s">
        <v>21820</v>
      </c>
      <c r="B120" s="1" t="s">
        <v>21854</v>
      </c>
      <c r="C120" s="1" t="s">
        <v>21865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1151</v>
      </c>
      <c r="I120" s="1" t="s">
        <v>84</v>
      </c>
      <c r="J120" s="1" t="s">
        <v>130</v>
      </c>
      <c r="K120" s="1" t="s">
        <v>21866</v>
      </c>
      <c r="L120" s="1"/>
      <c r="M120" s="20">
        <f t="shared" si="4"/>
        <v>1</v>
      </c>
    </row>
    <row r="121" spans="1:13" ht="20.100000000000001" customHeight="1" x14ac:dyDescent="0.15">
      <c r="A121" s="1" t="s">
        <v>21820</v>
      </c>
      <c r="B121" s="1" t="s">
        <v>21867</v>
      </c>
      <c r="C121" s="1" t="s">
        <v>21868</v>
      </c>
      <c r="D121" s="1" t="s">
        <v>50</v>
      </c>
      <c r="E121" s="1" t="s">
        <v>51</v>
      </c>
      <c r="F121" s="1" t="s">
        <v>51</v>
      </c>
      <c r="G121" s="1" t="s">
        <v>82</v>
      </c>
      <c r="H121" s="1" t="s">
        <v>1151</v>
      </c>
      <c r="I121" s="1" t="s">
        <v>84</v>
      </c>
      <c r="J121" s="1" t="s">
        <v>130</v>
      </c>
      <c r="K121" s="1" t="s">
        <v>21869</v>
      </c>
      <c r="L121" s="1"/>
      <c r="M121" s="20">
        <f t="shared" si="4"/>
        <v>1</v>
      </c>
    </row>
    <row r="122" spans="1:13" ht="20.100000000000001" customHeight="1" x14ac:dyDescent="0.15">
      <c r="A122" s="1" t="s">
        <v>21820</v>
      </c>
      <c r="B122" s="1" t="s">
        <v>21867</v>
      </c>
      <c r="C122" s="1" t="s">
        <v>21870</v>
      </c>
      <c r="D122" s="1" t="s">
        <v>50</v>
      </c>
      <c r="E122" s="1" t="s">
        <v>51</v>
      </c>
      <c r="F122" s="1" t="s">
        <v>51</v>
      </c>
      <c r="G122" s="1" t="s">
        <v>82</v>
      </c>
      <c r="H122" s="1" t="s">
        <v>83</v>
      </c>
      <c r="I122" s="1" t="s">
        <v>84</v>
      </c>
      <c r="J122" s="1" t="s">
        <v>9120</v>
      </c>
      <c r="K122" s="1" t="s">
        <v>21871</v>
      </c>
      <c r="L122" s="1"/>
      <c r="M122" s="20">
        <f t="shared" si="4"/>
        <v>1</v>
      </c>
    </row>
    <row r="123" spans="1:13" ht="20.100000000000001" customHeight="1" x14ac:dyDescent="0.15">
      <c r="A123" s="1" t="s">
        <v>21820</v>
      </c>
      <c r="B123" s="1" t="s">
        <v>21867</v>
      </c>
      <c r="C123" s="1" t="s">
        <v>21872</v>
      </c>
      <c r="D123" s="1" t="s">
        <v>78</v>
      </c>
      <c r="E123" s="1" t="s">
        <v>51</v>
      </c>
      <c r="F123" s="1" t="s">
        <v>179</v>
      </c>
      <c r="G123" s="1" t="s">
        <v>82</v>
      </c>
      <c r="H123" s="1" t="s">
        <v>129</v>
      </c>
      <c r="I123" s="1" t="s">
        <v>84</v>
      </c>
      <c r="J123" s="1" t="s">
        <v>130</v>
      </c>
      <c r="K123" s="1" t="s">
        <v>21873</v>
      </c>
      <c r="L123" s="1"/>
      <c r="M123" s="20">
        <f t="shared" si="4"/>
        <v>0</v>
      </c>
    </row>
    <row r="124" spans="1:13" ht="20.100000000000001" customHeight="1" x14ac:dyDescent="0.15">
      <c r="A124" s="1" t="s">
        <v>21820</v>
      </c>
      <c r="B124" s="1" t="s">
        <v>21867</v>
      </c>
      <c r="C124" s="1" t="s">
        <v>21874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129</v>
      </c>
      <c r="I124" s="1" t="s">
        <v>84</v>
      </c>
      <c r="J124" s="1" t="s">
        <v>130</v>
      </c>
      <c r="K124" s="1" t="s">
        <v>21875</v>
      </c>
      <c r="L124" s="1"/>
      <c r="M124" s="20">
        <f t="shared" si="4"/>
        <v>1</v>
      </c>
    </row>
    <row r="125" spans="1:13" ht="20.100000000000001" customHeight="1" x14ac:dyDescent="0.15">
      <c r="A125" s="1" t="s">
        <v>21820</v>
      </c>
      <c r="B125" s="1" t="s">
        <v>21876</v>
      </c>
      <c r="C125" s="1" t="s">
        <v>21877</v>
      </c>
      <c r="D125" s="1" t="s">
        <v>50</v>
      </c>
      <c r="E125" s="1" t="s">
        <v>51</v>
      </c>
      <c r="F125" s="1" t="s">
        <v>51</v>
      </c>
      <c r="G125" s="1" t="s">
        <v>82</v>
      </c>
      <c r="H125" s="1" t="s">
        <v>2038</v>
      </c>
      <c r="I125" s="1" t="s">
        <v>84</v>
      </c>
      <c r="J125" s="1" t="s">
        <v>55</v>
      </c>
      <c r="K125" s="1" t="s">
        <v>21878</v>
      </c>
      <c r="L125" s="1"/>
      <c r="M125" s="20">
        <f t="shared" si="4"/>
        <v>1</v>
      </c>
    </row>
    <row r="126" spans="1:13" ht="20.100000000000001" customHeight="1" x14ac:dyDescent="0.15">
      <c r="A126" s="1" t="s">
        <v>21820</v>
      </c>
      <c r="B126" s="1" t="s">
        <v>21876</v>
      </c>
      <c r="C126" s="1" t="s">
        <v>21879</v>
      </c>
      <c r="D126" s="1" t="s">
        <v>50</v>
      </c>
      <c r="E126" s="1" t="s">
        <v>51</v>
      </c>
      <c r="F126" s="1" t="s">
        <v>51</v>
      </c>
      <c r="G126" s="1" t="s">
        <v>82</v>
      </c>
      <c r="H126" s="1" t="s">
        <v>83</v>
      </c>
      <c r="I126" s="1" t="s">
        <v>84</v>
      </c>
      <c r="J126" s="1" t="s">
        <v>9120</v>
      </c>
      <c r="K126" s="1" t="s">
        <v>21880</v>
      </c>
      <c r="L126" s="1"/>
      <c r="M126" s="20">
        <f t="shared" si="4"/>
        <v>1</v>
      </c>
    </row>
    <row r="127" spans="1:13" ht="20.100000000000001" customHeight="1" x14ac:dyDescent="0.15">
      <c r="A127" s="1" t="s">
        <v>21820</v>
      </c>
      <c r="B127" s="1" t="s">
        <v>21881</v>
      </c>
      <c r="C127" s="1" t="s">
        <v>21882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1151</v>
      </c>
      <c r="I127" s="1" t="s">
        <v>84</v>
      </c>
      <c r="J127" s="1" t="s">
        <v>130</v>
      </c>
      <c r="K127" s="1" t="s">
        <v>21883</v>
      </c>
      <c r="L127" s="1"/>
      <c r="M127" s="20">
        <f t="shared" si="4"/>
        <v>1</v>
      </c>
    </row>
    <row r="128" spans="1:13" ht="20.100000000000001" customHeight="1" x14ac:dyDescent="0.15">
      <c r="A128" s="1" t="s">
        <v>21820</v>
      </c>
      <c r="B128" s="1" t="s">
        <v>21881</v>
      </c>
      <c r="C128" s="1" t="s">
        <v>21884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1151</v>
      </c>
      <c r="I128" s="1" t="s">
        <v>84</v>
      </c>
      <c r="J128" s="1" t="s">
        <v>130</v>
      </c>
      <c r="K128" s="1" t="s">
        <v>21885</v>
      </c>
      <c r="L128" s="1"/>
      <c r="M128" s="20">
        <f t="shared" si="4"/>
        <v>1</v>
      </c>
    </row>
    <row r="129" spans="1:13" ht="20.100000000000001" customHeight="1" x14ac:dyDescent="0.15">
      <c r="A129" s="1" t="s">
        <v>21820</v>
      </c>
      <c r="B129" s="1" t="s">
        <v>21881</v>
      </c>
      <c r="C129" s="1" t="s">
        <v>21886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1151</v>
      </c>
      <c r="I129" s="1" t="s">
        <v>84</v>
      </c>
      <c r="J129" s="1" t="s">
        <v>130</v>
      </c>
      <c r="K129" s="1" t="s">
        <v>21887</v>
      </c>
      <c r="L129" s="1"/>
      <c r="M129" s="20">
        <f t="shared" si="4"/>
        <v>1</v>
      </c>
    </row>
    <row r="130" spans="1:13" ht="20.100000000000001" customHeight="1" x14ac:dyDescent="0.15">
      <c r="A130" s="1" t="s">
        <v>21820</v>
      </c>
      <c r="B130" s="1" t="s">
        <v>21881</v>
      </c>
      <c r="C130" s="1" t="s">
        <v>21888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1151</v>
      </c>
      <c r="I130" s="1" t="s">
        <v>84</v>
      </c>
      <c r="J130" s="1" t="s">
        <v>130</v>
      </c>
      <c r="K130" s="1" t="s">
        <v>21889</v>
      </c>
      <c r="L130" s="1"/>
      <c r="M130" s="20">
        <f t="shared" si="4"/>
        <v>1</v>
      </c>
    </row>
    <row r="131" spans="1:13" ht="20.100000000000001" customHeight="1" x14ac:dyDescent="0.15">
      <c r="A131" s="1" t="s">
        <v>21820</v>
      </c>
      <c r="B131" s="1" t="s">
        <v>21881</v>
      </c>
      <c r="C131" s="1" t="s">
        <v>21890</v>
      </c>
      <c r="D131" s="1" t="s">
        <v>78</v>
      </c>
      <c r="E131" s="1" t="s">
        <v>51</v>
      </c>
      <c r="F131" s="1" t="s">
        <v>51</v>
      </c>
      <c r="G131" s="1" t="s">
        <v>82</v>
      </c>
      <c r="H131" s="1" t="s">
        <v>1151</v>
      </c>
      <c r="I131" s="1" t="s">
        <v>84</v>
      </c>
      <c r="J131" s="1" t="s">
        <v>130</v>
      </c>
      <c r="K131" s="1" t="s">
        <v>21891</v>
      </c>
      <c r="L131" s="1"/>
      <c r="M131" s="20">
        <f t="shared" si="4"/>
        <v>1</v>
      </c>
    </row>
    <row r="132" spans="1:13" ht="20.100000000000001" customHeight="1" x14ac:dyDescent="0.15">
      <c r="A132" s="1" t="s">
        <v>21820</v>
      </c>
      <c r="B132" s="1" t="s">
        <v>21892</v>
      </c>
      <c r="C132" s="1" t="s">
        <v>21893</v>
      </c>
      <c r="D132" s="1" t="s">
        <v>50</v>
      </c>
      <c r="E132" s="1" t="s">
        <v>51</v>
      </c>
      <c r="F132" s="1" t="s">
        <v>51</v>
      </c>
      <c r="G132" s="1" t="s">
        <v>82</v>
      </c>
      <c r="H132" s="1" t="s">
        <v>1151</v>
      </c>
      <c r="I132" s="1" t="s">
        <v>84</v>
      </c>
      <c r="J132" s="1" t="s">
        <v>130</v>
      </c>
      <c r="K132" s="1" t="s">
        <v>21894</v>
      </c>
      <c r="L132" s="1"/>
      <c r="M132" s="20">
        <f t="shared" si="4"/>
        <v>1</v>
      </c>
    </row>
    <row r="133" spans="1:13" ht="20.100000000000001" customHeight="1" x14ac:dyDescent="0.15">
      <c r="A133" s="1" t="s">
        <v>21820</v>
      </c>
      <c r="B133" s="1" t="s">
        <v>21892</v>
      </c>
      <c r="C133" s="1" t="s">
        <v>21895</v>
      </c>
      <c r="D133" s="1" t="s">
        <v>50</v>
      </c>
      <c r="E133" s="1" t="s">
        <v>51</v>
      </c>
      <c r="F133" s="1" t="s">
        <v>51</v>
      </c>
      <c r="G133" s="1" t="s">
        <v>82</v>
      </c>
      <c r="H133" s="1" t="s">
        <v>83</v>
      </c>
      <c r="I133" s="1" t="s">
        <v>84</v>
      </c>
      <c r="J133" s="1" t="s">
        <v>9120</v>
      </c>
      <c r="K133" s="1" t="s">
        <v>21896</v>
      </c>
      <c r="L133" s="1"/>
      <c r="M133" s="20">
        <f t="shared" si="4"/>
        <v>1</v>
      </c>
    </row>
    <row r="134" spans="1:13" ht="20.100000000000001" customHeight="1" x14ac:dyDescent="0.15">
      <c r="A134" s="1" t="s">
        <v>21897</v>
      </c>
      <c r="B134" s="1" t="s">
        <v>21897</v>
      </c>
      <c r="C134" s="1" t="s">
        <v>21898</v>
      </c>
      <c r="D134" s="1" t="s">
        <v>50</v>
      </c>
      <c r="E134" s="1" t="s">
        <v>51</v>
      </c>
      <c r="F134" s="1" t="s">
        <v>51</v>
      </c>
      <c r="G134" s="1" t="s">
        <v>82</v>
      </c>
      <c r="H134" s="1" t="s">
        <v>212</v>
      </c>
      <c r="I134" s="1" t="s">
        <v>181</v>
      </c>
      <c r="J134" s="1" t="s">
        <v>1137</v>
      </c>
      <c r="K134" s="1" t="s">
        <v>21899</v>
      </c>
      <c r="L134" s="1"/>
      <c r="M134" s="20">
        <f t="shared" si="4"/>
        <v>1</v>
      </c>
    </row>
    <row r="135" spans="1:13" ht="20.100000000000001" customHeight="1" x14ac:dyDescent="0.15">
      <c r="A135" s="1" t="s">
        <v>21897</v>
      </c>
      <c r="B135" s="1" t="s">
        <v>21897</v>
      </c>
      <c r="C135" s="1" t="s">
        <v>21900</v>
      </c>
      <c r="D135" s="1" t="s">
        <v>50</v>
      </c>
      <c r="E135" s="1" t="s">
        <v>51</v>
      </c>
      <c r="F135" s="1" t="s">
        <v>179</v>
      </c>
      <c r="G135" s="1" t="s">
        <v>82</v>
      </c>
      <c r="H135" s="1" t="s">
        <v>1151</v>
      </c>
      <c r="I135" s="1" t="s">
        <v>84</v>
      </c>
      <c r="J135" s="1" t="s">
        <v>130</v>
      </c>
      <c r="K135" s="1" t="s">
        <v>21901</v>
      </c>
      <c r="L135" s="1"/>
      <c r="M135" s="20">
        <f t="shared" si="4"/>
        <v>0</v>
      </c>
    </row>
    <row r="136" spans="1:13" ht="20.100000000000001" customHeight="1" x14ac:dyDescent="0.15">
      <c r="A136" s="1" t="s">
        <v>21897</v>
      </c>
      <c r="B136" s="1" t="s">
        <v>21897</v>
      </c>
      <c r="C136" s="1" t="s">
        <v>21902</v>
      </c>
      <c r="D136" s="1" t="s">
        <v>50</v>
      </c>
      <c r="E136" s="1" t="s">
        <v>51</v>
      </c>
      <c r="F136" s="1" t="s">
        <v>51</v>
      </c>
      <c r="G136" s="1" t="s">
        <v>82</v>
      </c>
      <c r="H136" s="1" t="s">
        <v>1151</v>
      </c>
      <c r="I136" s="1" t="s">
        <v>84</v>
      </c>
      <c r="J136" s="1" t="s">
        <v>130</v>
      </c>
      <c r="K136" s="1" t="s">
        <v>21903</v>
      </c>
      <c r="L136" s="1"/>
      <c r="M136" s="20">
        <f t="shared" si="4"/>
        <v>1</v>
      </c>
    </row>
    <row r="137" spans="1:13" ht="20.100000000000001" customHeight="1" x14ac:dyDescent="0.15">
      <c r="A137" s="1" t="s">
        <v>21897</v>
      </c>
      <c r="B137" s="1" t="s">
        <v>21897</v>
      </c>
      <c r="C137" s="1" t="s">
        <v>21904</v>
      </c>
      <c r="D137" s="1" t="s">
        <v>50</v>
      </c>
      <c r="E137" s="1" t="s">
        <v>51</v>
      </c>
      <c r="F137" s="1" t="s">
        <v>51</v>
      </c>
      <c r="G137" s="1" t="s">
        <v>82</v>
      </c>
      <c r="H137" s="1" t="s">
        <v>1151</v>
      </c>
      <c r="I137" s="1" t="s">
        <v>84</v>
      </c>
      <c r="J137" s="1" t="s">
        <v>130</v>
      </c>
      <c r="K137" s="1" t="s">
        <v>21905</v>
      </c>
      <c r="L137" s="1"/>
      <c r="M137" s="20">
        <f t="shared" si="4"/>
        <v>1</v>
      </c>
    </row>
    <row r="138" spans="1:13" ht="20.100000000000001" customHeight="1" x14ac:dyDescent="0.15">
      <c r="A138" s="1" t="s">
        <v>21897</v>
      </c>
      <c r="B138" s="1" t="s">
        <v>21897</v>
      </c>
      <c r="C138" s="1" t="s">
        <v>21906</v>
      </c>
      <c r="D138" s="1" t="s">
        <v>50</v>
      </c>
      <c r="E138" s="1" t="s">
        <v>51</v>
      </c>
      <c r="F138" s="1" t="s">
        <v>51</v>
      </c>
      <c r="G138" s="1" t="s">
        <v>82</v>
      </c>
      <c r="H138" s="1" t="s">
        <v>1151</v>
      </c>
      <c r="I138" s="1" t="s">
        <v>84</v>
      </c>
      <c r="J138" s="1" t="s">
        <v>130</v>
      </c>
      <c r="K138" s="1" t="s">
        <v>21907</v>
      </c>
      <c r="L138" s="1"/>
      <c r="M138" s="20">
        <f t="shared" si="4"/>
        <v>1</v>
      </c>
    </row>
    <row r="139" spans="1:13" ht="20.100000000000001" customHeight="1" x14ac:dyDescent="0.15">
      <c r="A139" s="1" t="s">
        <v>21897</v>
      </c>
      <c r="B139" s="1" t="s">
        <v>21897</v>
      </c>
      <c r="C139" s="1" t="s">
        <v>21908</v>
      </c>
      <c r="D139" s="1" t="s">
        <v>50</v>
      </c>
      <c r="E139" s="1" t="s">
        <v>51</v>
      </c>
      <c r="F139" s="1" t="s">
        <v>51</v>
      </c>
      <c r="G139" s="1" t="s">
        <v>82</v>
      </c>
      <c r="H139" s="1" t="s">
        <v>1151</v>
      </c>
      <c r="I139" s="1" t="s">
        <v>84</v>
      </c>
      <c r="J139" s="1" t="s">
        <v>130</v>
      </c>
      <c r="K139" s="1" t="s">
        <v>21909</v>
      </c>
      <c r="L139" s="1"/>
      <c r="M139" s="20">
        <f t="shared" si="4"/>
        <v>1</v>
      </c>
    </row>
    <row r="140" spans="1:13" ht="20.100000000000001" customHeight="1" x14ac:dyDescent="0.15">
      <c r="A140" s="1" t="s">
        <v>21897</v>
      </c>
      <c r="B140" s="1" t="s">
        <v>21897</v>
      </c>
      <c r="C140" s="1" t="s">
        <v>21910</v>
      </c>
      <c r="D140" s="1" t="s">
        <v>50</v>
      </c>
      <c r="E140" s="1" t="s">
        <v>51</v>
      </c>
      <c r="F140" s="1" t="s">
        <v>51</v>
      </c>
      <c r="G140" s="1" t="s">
        <v>82</v>
      </c>
      <c r="H140" s="1" t="s">
        <v>2234</v>
      </c>
      <c r="I140" s="1" t="s">
        <v>84</v>
      </c>
      <c r="J140" s="1" t="s">
        <v>18408</v>
      </c>
      <c r="K140" s="1" t="s">
        <v>21911</v>
      </c>
      <c r="L140" s="1"/>
      <c r="M140" s="20">
        <f t="shared" si="4"/>
        <v>1</v>
      </c>
    </row>
    <row r="141" spans="1:13" ht="20.100000000000001" customHeight="1" x14ac:dyDescent="0.15">
      <c r="A141" s="1" t="s">
        <v>21897</v>
      </c>
      <c r="B141" s="1" t="s">
        <v>21897</v>
      </c>
      <c r="C141" s="1" t="s">
        <v>21912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129</v>
      </c>
      <c r="I141" s="1" t="s">
        <v>84</v>
      </c>
      <c r="J141" s="1" t="s">
        <v>130</v>
      </c>
      <c r="K141" s="1" t="s">
        <v>21913</v>
      </c>
      <c r="L141" s="1"/>
      <c r="M141" s="20">
        <f t="shared" si="4"/>
        <v>1</v>
      </c>
    </row>
    <row r="142" spans="1:13" ht="20.100000000000001" customHeight="1" x14ac:dyDescent="0.15">
      <c r="A142" s="1" t="s">
        <v>21897</v>
      </c>
      <c r="B142" s="1" t="s">
        <v>21897</v>
      </c>
      <c r="C142" s="1" t="s">
        <v>21914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2038</v>
      </c>
      <c r="I142" s="1" t="s">
        <v>84</v>
      </c>
      <c r="J142" s="1" t="s">
        <v>55</v>
      </c>
      <c r="K142" s="1" t="s">
        <v>21915</v>
      </c>
      <c r="L142" s="1"/>
      <c r="M142" s="20">
        <f t="shared" si="4"/>
        <v>1</v>
      </c>
    </row>
    <row r="143" spans="1:13" ht="20.100000000000001" customHeight="1" x14ac:dyDescent="0.15">
      <c r="A143" s="1" t="s">
        <v>21897</v>
      </c>
      <c r="B143" s="1" t="s">
        <v>21897</v>
      </c>
      <c r="C143" s="1" t="s">
        <v>21916</v>
      </c>
      <c r="D143" s="1" t="s">
        <v>50</v>
      </c>
      <c r="E143" s="1" t="s">
        <v>51</v>
      </c>
      <c r="F143" s="1" t="s">
        <v>179</v>
      </c>
      <c r="G143" s="1" t="s">
        <v>82</v>
      </c>
      <c r="H143" s="1" t="s">
        <v>2038</v>
      </c>
      <c r="I143" s="1" t="s">
        <v>84</v>
      </c>
      <c r="J143" s="1" t="s">
        <v>55</v>
      </c>
      <c r="K143" s="1" t="s">
        <v>21917</v>
      </c>
      <c r="L143" s="1"/>
      <c r="M143" s="20">
        <f t="shared" si="4"/>
        <v>0</v>
      </c>
    </row>
    <row r="144" spans="1:13" ht="20.100000000000001" customHeight="1" x14ac:dyDescent="0.15">
      <c r="A144" s="1" t="s">
        <v>21897</v>
      </c>
      <c r="B144" s="1" t="s">
        <v>21897</v>
      </c>
      <c r="C144" s="1" t="s">
        <v>21918</v>
      </c>
      <c r="D144" s="1" t="s">
        <v>50</v>
      </c>
      <c r="E144" s="1" t="s">
        <v>51</v>
      </c>
      <c r="F144" s="1" t="s">
        <v>51</v>
      </c>
      <c r="G144" s="1" t="s">
        <v>82</v>
      </c>
      <c r="H144" s="1" t="s">
        <v>2038</v>
      </c>
      <c r="I144" s="1" t="s">
        <v>84</v>
      </c>
      <c r="J144" s="1" t="s">
        <v>55</v>
      </c>
      <c r="K144" s="1" t="s">
        <v>21919</v>
      </c>
      <c r="L144" s="1"/>
      <c r="M144" s="20">
        <f t="shared" si="4"/>
        <v>1</v>
      </c>
    </row>
    <row r="145" spans="1:13" ht="20.100000000000001" customHeight="1" x14ac:dyDescent="0.15">
      <c r="A145" s="1" t="s">
        <v>21897</v>
      </c>
      <c r="B145" s="1" t="s">
        <v>21897</v>
      </c>
      <c r="C145" s="1" t="s">
        <v>21920</v>
      </c>
      <c r="D145" s="1" t="s">
        <v>50</v>
      </c>
      <c r="E145" s="1" t="s">
        <v>51</v>
      </c>
      <c r="F145" s="1" t="s">
        <v>51</v>
      </c>
      <c r="G145" s="1" t="s">
        <v>82</v>
      </c>
      <c r="H145" s="1" t="s">
        <v>2038</v>
      </c>
      <c r="I145" s="1" t="s">
        <v>84</v>
      </c>
      <c r="J145" s="1" t="s">
        <v>55</v>
      </c>
      <c r="K145" s="1" t="s">
        <v>21921</v>
      </c>
      <c r="L145" s="1"/>
      <c r="M145" s="20">
        <f t="shared" si="4"/>
        <v>1</v>
      </c>
    </row>
    <row r="146" spans="1:13" ht="20.100000000000001" customHeight="1" x14ac:dyDescent="0.15">
      <c r="A146" s="1" t="s">
        <v>21897</v>
      </c>
      <c r="B146" s="1" t="s">
        <v>21897</v>
      </c>
      <c r="C146" s="1" t="s">
        <v>21922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180</v>
      </c>
      <c r="I146" s="1" t="s">
        <v>84</v>
      </c>
      <c r="J146" s="1" t="s">
        <v>7191</v>
      </c>
      <c r="K146" s="1" t="s">
        <v>21923</v>
      </c>
      <c r="L146" s="1"/>
      <c r="M146" s="20">
        <f t="shared" si="4"/>
        <v>1</v>
      </c>
    </row>
    <row r="147" spans="1:13" ht="20.100000000000001" customHeight="1" x14ac:dyDescent="0.15">
      <c r="A147" s="1" t="s">
        <v>21897</v>
      </c>
      <c r="B147" s="1" t="s">
        <v>21897</v>
      </c>
      <c r="C147" s="1" t="s">
        <v>21924</v>
      </c>
      <c r="D147" s="1" t="s">
        <v>50</v>
      </c>
      <c r="E147" s="1" t="s">
        <v>51</v>
      </c>
      <c r="F147" s="1" t="s">
        <v>51</v>
      </c>
      <c r="G147" s="1" t="s">
        <v>82</v>
      </c>
      <c r="H147" s="1" t="s">
        <v>180</v>
      </c>
      <c r="I147" s="1" t="s">
        <v>84</v>
      </c>
      <c r="J147" s="1" t="s">
        <v>7191</v>
      </c>
      <c r="K147" s="1" t="s">
        <v>21925</v>
      </c>
      <c r="L147" s="1"/>
      <c r="M147" s="20">
        <f t="shared" si="4"/>
        <v>1</v>
      </c>
    </row>
    <row r="148" spans="1:13" ht="20.100000000000001" customHeight="1" x14ac:dyDescent="0.15">
      <c r="A148" s="1" t="s">
        <v>21897</v>
      </c>
      <c r="B148" s="1" t="s">
        <v>21897</v>
      </c>
      <c r="C148" s="1" t="s">
        <v>21926</v>
      </c>
      <c r="D148" s="1" t="s">
        <v>50</v>
      </c>
      <c r="E148" s="1" t="s">
        <v>51</v>
      </c>
      <c r="F148" s="1" t="s">
        <v>51</v>
      </c>
      <c r="G148" s="1" t="s">
        <v>82</v>
      </c>
      <c r="H148" s="1" t="s">
        <v>180</v>
      </c>
      <c r="I148" s="1" t="s">
        <v>84</v>
      </c>
      <c r="J148" s="1" t="s">
        <v>7191</v>
      </c>
      <c r="K148" s="1" t="s">
        <v>21927</v>
      </c>
      <c r="L148" s="1"/>
      <c r="M148" s="20">
        <f t="shared" si="4"/>
        <v>1</v>
      </c>
    </row>
    <row r="149" spans="1:13" ht="20.100000000000001" customHeight="1" x14ac:dyDescent="0.15">
      <c r="A149" s="1" t="s">
        <v>21897</v>
      </c>
      <c r="B149" s="1" t="s">
        <v>21897</v>
      </c>
      <c r="C149" s="1" t="s">
        <v>21928</v>
      </c>
      <c r="D149" s="1" t="s">
        <v>50</v>
      </c>
      <c r="E149" s="1" t="s">
        <v>51</v>
      </c>
      <c r="F149" s="1" t="s">
        <v>51</v>
      </c>
      <c r="G149" s="1" t="s">
        <v>82</v>
      </c>
      <c r="H149" s="1" t="s">
        <v>83</v>
      </c>
      <c r="I149" s="1" t="s">
        <v>84</v>
      </c>
      <c r="J149" s="1" t="s">
        <v>9120</v>
      </c>
      <c r="K149" s="1" t="s">
        <v>21929</v>
      </c>
      <c r="L149" s="1"/>
      <c r="M149" s="20">
        <f t="shared" si="4"/>
        <v>1</v>
      </c>
    </row>
    <row r="150" spans="1:13" ht="20.100000000000001" customHeight="1" x14ac:dyDescent="0.15">
      <c r="A150" s="1" t="s">
        <v>21897</v>
      </c>
      <c r="B150" s="1" t="s">
        <v>21897</v>
      </c>
      <c r="C150" s="1" t="s">
        <v>21930</v>
      </c>
      <c r="D150" s="1" t="s">
        <v>50</v>
      </c>
      <c r="E150" s="1" t="s">
        <v>51</v>
      </c>
      <c r="F150" s="1" t="s">
        <v>21628</v>
      </c>
      <c r="G150" s="1" t="s">
        <v>82</v>
      </c>
      <c r="H150" s="1" t="s">
        <v>83</v>
      </c>
      <c r="I150" s="1" t="s">
        <v>84</v>
      </c>
      <c r="J150" s="1" t="s">
        <v>9120</v>
      </c>
      <c r="K150" s="1" t="s">
        <v>21931</v>
      </c>
      <c r="L150" s="1"/>
      <c r="M150" s="20">
        <f t="shared" si="4"/>
        <v>0</v>
      </c>
    </row>
    <row r="151" spans="1:13" ht="20.100000000000001" customHeight="1" x14ac:dyDescent="0.15">
      <c r="A151" s="1" t="s">
        <v>21897</v>
      </c>
      <c r="B151" s="1" t="s">
        <v>21897</v>
      </c>
      <c r="C151" s="1" t="s">
        <v>21932</v>
      </c>
      <c r="D151" s="1" t="s">
        <v>50</v>
      </c>
      <c r="E151" s="1" t="s">
        <v>51</v>
      </c>
      <c r="F151" s="1" t="s">
        <v>51</v>
      </c>
      <c r="G151" s="1" t="s">
        <v>82</v>
      </c>
      <c r="H151" s="1" t="s">
        <v>83</v>
      </c>
      <c r="I151" s="1" t="s">
        <v>84</v>
      </c>
      <c r="J151" s="1" t="s">
        <v>9120</v>
      </c>
      <c r="K151" s="1" t="s">
        <v>21933</v>
      </c>
      <c r="L151" s="1"/>
      <c r="M151" s="20">
        <f t="shared" si="4"/>
        <v>1</v>
      </c>
    </row>
    <row r="152" spans="1:13" ht="20.100000000000001" customHeight="1" x14ac:dyDescent="0.15">
      <c r="A152" s="1" t="s">
        <v>21897</v>
      </c>
      <c r="B152" s="1" t="s">
        <v>21897</v>
      </c>
      <c r="C152" s="1" t="s">
        <v>21934</v>
      </c>
      <c r="D152" s="1" t="s">
        <v>50</v>
      </c>
      <c r="E152" s="1" t="s">
        <v>51</v>
      </c>
      <c r="F152" s="1" t="s">
        <v>51</v>
      </c>
      <c r="G152" s="1" t="s">
        <v>82</v>
      </c>
      <c r="H152" s="1" t="s">
        <v>83</v>
      </c>
      <c r="I152" s="1" t="s">
        <v>84</v>
      </c>
      <c r="J152" s="1" t="s">
        <v>9120</v>
      </c>
      <c r="K152" s="1" t="s">
        <v>21935</v>
      </c>
      <c r="L152" s="1"/>
      <c r="M152" s="20">
        <f t="shared" si="4"/>
        <v>1</v>
      </c>
    </row>
    <row r="153" spans="1:13" ht="20.100000000000001" customHeight="1" x14ac:dyDescent="0.15">
      <c r="A153" s="1" t="s">
        <v>21897</v>
      </c>
      <c r="B153" s="1" t="s">
        <v>21897</v>
      </c>
      <c r="C153" s="1" t="s">
        <v>21936</v>
      </c>
      <c r="D153" s="1" t="s">
        <v>50</v>
      </c>
      <c r="E153" s="1" t="s">
        <v>51</v>
      </c>
      <c r="F153" s="1" t="s">
        <v>51</v>
      </c>
      <c r="G153" s="1" t="s">
        <v>82</v>
      </c>
      <c r="H153" s="1" t="s">
        <v>83</v>
      </c>
      <c r="I153" s="1" t="s">
        <v>84</v>
      </c>
      <c r="J153" s="1" t="s">
        <v>9120</v>
      </c>
      <c r="K153" s="1" t="s">
        <v>21937</v>
      </c>
      <c r="L153" s="1"/>
      <c r="M153" s="20">
        <f t="shared" si="4"/>
        <v>1</v>
      </c>
    </row>
    <row r="154" spans="1:13" ht="20.100000000000001" customHeight="1" x14ac:dyDescent="0.15">
      <c r="A154" s="1" t="s">
        <v>21897</v>
      </c>
      <c r="B154" s="1" t="s">
        <v>21897</v>
      </c>
      <c r="C154" s="1" t="s">
        <v>21938</v>
      </c>
      <c r="D154" s="1" t="s">
        <v>50</v>
      </c>
      <c r="E154" s="1" t="s">
        <v>51</v>
      </c>
      <c r="F154" s="1" t="s">
        <v>51</v>
      </c>
      <c r="G154" s="1" t="s">
        <v>82</v>
      </c>
      <c r="H154" s="1" t="s">
        <v>83</v>
      </c>
      <c r="I154" s="1" t="s">
        <v>84</v>
      </c>
      <c r="J154" s="1" t="s">
        <v>9120</v>
      </c>
      <c r="K154" s="1" t="s">
        <v>21939</v>
      </c>
      <c r="L154" s="1"/>
      <c r="M154" s="20">
        <f t="shared" si="4"/>
        <v>1</v>
      </c>
    </row>
    <row r="155" spans="1:13" ht="20.100000000000001" customHeight="1" x14ac:dyDescent="0.15">
      <c r="A155" s="1" t="s">
        <v>21897</v>
      </c>
      <c r="B155" s="1" t="s">
        <v>21897</v>
      </c>
      <c r="C155" s="1" t="s">
        <v>21940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83</v>
      </c>
      <c r="I155" s="1" t="s">
        <v>84</v>
      </c>
      <c r="J155" s="1" t="s">
        <v>9120</v>
      </c>
      <c r="K155" s="1" t="s">
        <v>21941</v>
      </c>
      <c r="L155" s="1"/>
      <c r="M155" s="20">
        <f t="shared" si="4"/>
        <v>1</v>
      </c>
    </row>
    <row r="156" spans="1:13" ht="20.100000000000001" customHeight="1" x14ac:dyDescent="0.15">
      <c r="A156" s="1" t="s">
        <v>21897</v>
      </c>
      <c r="B156" s="1" t="s">
        <v>21897</v>
      </c>
      <c r="C156" s="1" t="s">
        <v>21942</v>
      </c>
      <c r="D156" s="1" t="s">
        <v>78</v>
      </c>
      <c r="E156" s="1" t="s">
        <v>51</v>
      </c>
      <c r="F156" s="1" t="s">
        <v>51</v>
      </c>
      <c r="G156" s="1" t="s">
        <v>82</v>
      </c>
      <c r="H156" s="1" t="s">
        <v>212</v>
      </c>
      <c r="I156" s="1" t="s">
        <v>181</v>
      </c>
      <c r="J156" s="1" t="s">
        <v>1137</v>
      </c>
      <c r="K156" s="1" t="s">
        <v>21943</v>
      </c>
      <c r="L156" s="1"/>
      <c r="M156" s="20">
        <f t="shared" si="4"/>
        <v>1</v>
      </c>
    </row>
    <row r="157" spans="1:13" ht="20.100000000000001" customHeight="1" x14ac:dyDescent="0.15">
      <c r="A157" s="1" t="s">
        <v>21897</v>
      </c>
      <c r="B157" s="1" t="s">
        <v>21897</v>
      </c>
      <c r="C157" s="1" t="s">
        <v>21944</v>
      </c>
      <c r="D157" s="1" t="s">
        <v>78</v>
      </c>
      <c r="E157" s="1" t="s">
        <v>51</v>
      </c>
      <c r="F157" s="1" t="s">
        <v>51</v>
      </c>
      <c r="G157" s="1" t="s">
        <v>82</v>
      </c>
      <c r="H157" s="1" t="s">
        <v>212</v>
      </c>
      <c r="I157" s="1" t="s">
        <v>181</v>
      </c>
      <c r="J157" s="1" t="s">
        <v>1137</v>
      </c>
      <c r="K157" s="1" t="s">
        <v>21945</v>
      </c>
      <c r="L157" s="1"/>
      <c r="M157" s="20">
        <f t="shared" si="4"/>
        <v>1</v>
      </c>
    </row>
    <row r="158" spans="1:13" ht="20.100000000000001" customHeight="1" x14ac:dyDescent="0.15">
      <c r="A158" s="1" t="s">
        <v>21897</v>
      </c>
      <c r="B158" s="1" t="s">
        <v>21897</v>
      </c>
      <c r="C158" s="1" t="s">
        <v>21946</v>
      </c>
      <c r="D158" s="1" t="s">
        <v>78</v>
      </c>
      <c r="E158" s="1" t="s">
        <v>51</v>
      </c>
      <c r="F158" s="1" t="s">
        <v>51</v>
      </c>
      <c r="G158" s="1" t="s">
        <v>82</v>
      </c>
      <c r="H158" s="1" t="s">
        <v>212</v>
      </c>
      <c r="I158" s="1" t="s">
        <v>181</v>
      </c>
      <c r="J158" s="1" t="s">
        <v>1137</v>
      </c>
      <c r="K158" s="1" t="s">
        <v>21947</v>
      </c>
      <c r="L158" s="1"/>
      <c r="M158" s="20">
        <f t="shared" si="4"/>
        <v>1</v>
      </c>
    </row>
    <row r="159" spans="1:13" ht="20.100000000000001" customHeight="1" x14ac:dyDescent="0.15">
      <c r="A159" s="1" t="s">
        <v>21897</v>
      </c>
      <c r="B159" s="1" t="s">
        <v>21897</v>
      </c>
      <c r="C159" s="1" t="s">
        <v>21948</v>
      </c>
      <c r="D159" s="1" t="s">
        <v>78</v>
      </c>
      <c r="E159" s="1" t="s">
        <v>51</v>
      </c>
      <c r="F159" s="1" t="s">
        <v>51</v>
      </c>
      <c r="G159" s="1" t="s">
        <v>82</v>
      </c>
      <c r="H159" s="1" t="s">
        <v>1151</v>
      </c>
      <c r="I159" s="1" t="s">
        <v>84</v>
      </c>
      <c r="J159" s="1" t="s">
        <v>130</v>
      </c>
      <c r="K159" s="1" t="s">
        <v>21949</v>
      </c>
      <c r="L159" s="1"/>
      <c r="M159" s="20">
        <f t="shared" si="4"/>
        <v>1</v>
      </c>
    </row>
    <row r="160" spans="1:13" ht="20.100000000000001" customHeight="1" x14ac:dyDescent="0.15">
      <c r="A160" s="1" t="s">
        <v>21897</v>
      </c>
      <c r="B160" s="1" t="s">
        <v>21897</v>
      </c>
      <c r="C160" s="1" t="s">
        <v>21950</v>
      </c>
      <c r="D160" s="1" t="s">
        <v>78</v>
      </c>
      <c r="E160" s="1" t="s">
        <v>51</v>
      </c>
      <c r="F160" s="1" t="s">
        <v>51</v>
      </c>
      <c r="G160" s="1" t="s">
        <v>82</v>
      </c>
      <c r="H160" s="1" t="s">
        <v>1151</v>
      </c>
      <c r="I160" s="1" t="s">
        <v>84</v>
      </c>
      <c r="J160" s="1" t="s">
        <v>130</v>
      </c>
      <c r="K160" s="1" t="s">
        <v>21951</v>
      </c>
      <c r="L160" s="1"/>
      <c r="M160" s="20">
        <f t="shared" si="4"/>
        <v>1</v>
      </c>
    </row>
    <row r="161" spans="1:13" ht="20.100000000000001" customHeight="1" x14ac:dyDescent="0.15">
      <c r="A161" s="1" t="s">
        <v>21897</v>
      </c>
      <c r="B161" s="1" t="s">
        <v>21897</v>
      </c>
      <c r="C161" s="1" t="s">
        <v>21952</v>
      </c>
      <c r="D161" s="1" t="s">
        <v>78</v>
      </c>
      <c r="E161" s="1" t="s">
        <v>51</v>
      </c>
      <c r="F161" s="1" t="s">
        <v>179</v>
      </c>
      <c r="G161" s="1" t="s">
        <v>82</v>
      </c>
      <c r="H161" s="1" t="s">
        <v>1151</v>
      </c>
      <c r="I161" s="1" t="s">
        <v>84</v>
      </c>
      <c r="J161" s="1" t="s">
        <v>130</v>
      </c>
      <c r="K161" s="1" t="s">
        <v>21953</v>
      </c>
      <c r="L161" s="1"/>
      <c r="M161" s="20">
        <f t="shared" si="4"/>
        <v>0</v>
      </c>
    </row>
    <row r="162" spans="1:13" ht="20.100000000000001" customHeight="1" x14ac:dyDescent="0.15">
      <c r="A162" s="1" t="s">
        <v>21897</v>
      </c>
      <c r="B162" s="1" t="s">
        <v>21897</v>
      </c>
      <c r="C162" s="1" t="s">
        <v>21954</v>
      </c>
      <c r="D162" s="1" t="s">
        <v>78</v>
      </c>
      <c r="E162" s="1" t="s">
        <v>51</v>
      </c>
      <c r="F162" s="1" t="s">
        <v>179</v>
      </c>
      <c r="G162" s="1" t="s">
        <v>82</v>
      </c>
      <c r="H162" s="1" t="s">
        <v>1151</v>
      </c>
      <c r="I162" s="1" t="s">
        <v>84</v>
      </c>
      <c r="J162" s="1" t="s">
        <v>130</v>
      </c>
      <c r="K162" s="1" t="s">
        <v>21955</v>
      </c>
      <c r="L162" s="1"/>
      <c r="M162" s="20">
        <f t="shared" si="4"/>
        <v>0</v>
      </c>
    </row>
    <row r="163" spans="1:13" ht="20.100000000000001" customHeight="1" x14ac:dyDescent="0.15">
      <c r="A163" s="1" t="s">
        <v>21897</v>
      </c>
      <c r="B163" s="1" t="s">
        <v>21897</v>
      </c>
      <c r="C163" s="1" t="s">
        <v>21956</v>
      </c>
      <c r="D163" s="1" t="s">
        <v>78</v>
      </c>
      <c r="E163" s="1" t="s">
        <v>51</v>
      </c>
      <c r="F163" s="1" t="s">
        <v>179</v>
      </c>
      <c r="G163" s="1" t="s">
        <v>82</v>
      </c>
      <c r="H163" s="1" t="s">
        <v>1151</v>
      </c>
      <c r="I163" s="1" t="s">
        <v>84</v>
      </c>
      <c r="J163" s="1" t="s">
        <v>130</v>
      </c>
      <c r="K163" s="1" t="s">
        <v>21957</v>
      </c>
      <c r="L163" s="1"/>
      <c r="M163" s="20">
        <f t="shared" si="4"/>
        <v>0</v>
      </c>
    </row>
    <row r="164" spans="1:13" ht="20.100000000000001" customHeight="1" x14ac:dyDescent="0.15">
      <c r="A164" s="1" t="s">
        <v>21897</v>
      </c>
      <c r="B164" s="1" t="s">
        <v>21897</v>
      </c>
      <c r="C164" s="1" t="s">
        <v>21958</v>
      </c>
      <c r="D164" s="1" t="s">
        <v>78</v>
      </c>
      <c r="E164" s="1" t="s">
        <v>51</v>
      </c>
      <c r="F164" s="1" t="s">
        <v>51</v>
      </c>
      <c r="G164" s="1" t="s">
        <v>82</v>
      </c>
      <c r="H164" s="1" t="s">
        <v>1151</v>
      </c>
      <c r="I164" s="1" t="s">
        <v>84</v>
      </c>
      <c r="J164" s="1" t="s">
        <v>130</v>
      </c>
      <c r="K164" s="1" t="s">
        <v>21959</v>
      </c>
      <c r="L164" s="1"/>
      <c r="M164" s="20">
        <f t="shared" si="4"/>
        <v>1</v>
      </c>
    </row>
    <row r="165" spans="1:13" ht="20.100000000000001" customHeight="1" x14ac:dyDescent="0.15">
      <c r="A165" s="1" t="s">
        <v>21897</v>
      </c>
      <c r="B165" s="1" t="s">
        <v>21897</v>
      </c>
      <c r="C165" s="1" t="s">
        <v>21960</v>
      </c>
      <c r="D165" s="1" t="s">
        <v>78</v>
      </c>
      <c r="E165" s="1" t="s">
        <v>51</v>
      </c>
      <c r="F165" s="1" t="s">
        <v>179</v>
      </c>
      <c r="G165" s="1" t="s">
        <v>82</v>
      </c>
      <c r="H165" s="1" t="s">
        <v>1151</v>
      </c>
      <c r="I165" s="1" t="s">
        <v>84</v>
      </c>
      <c r="J165" s="1" t="s">
        <v>130</v>
      </c>
      <c r="K165" s="1" t="s">
        <v>21961</v>
      </c>
      <c r="L165" s="1"/>
      <c r="M165" s="20">
        <f t="shared" si="4"/>
        <v>0</v>
      </c>
    </row>
    <row r="166" spans="1:13" ht="20.100000000000001" customHeight="1" x14ac:dyDescent="0.15">
      <c r="A166" s="1" t="s">
        <v>21897</v>
      </c>
      <c r="B166" s="1" t="s">
        <v>21897</v>
      </c>
      <c r="C166" s="1" t="s">
        <v>21962</v>
      </c>
      <c r="D166" s="1" t="s">
        <v>78</v>
      </c>
      <c r="E166" s="1" t="s">
        <v>51</v>
      </c>
      <c r="F166" s="1" t="s">
        <v>51</v>
      </c>
      <c r="G166" s="1" t="s">
        <v>82</v>
      </c>
      <c r="H166" s="1" t="s">
        <v>1151</v>
      </c>
      <c r="I166" s="1" t="s">
        <v>84</v>
      </c>
      <c r="J166" s="1" t="s">
        <v>130</v>
      </c>
      <c r="K166" s="1" t="s">
        <v>21963</v>
      </c>
      <c r="L166" s="1"/>
      <c r="M166" s="20">
        <f t="shared" si="4"/>
        <v>1</v>
      </c>
    </row>
    <row r="167" spans="1:13" ht="20.100000000000001" customHeight="1" x14ac:dyDescent="0.15">
      <c r="A167" s="1" t="s">
        <v>21897</v>
      </c>
      <c r="B167" s="1" t="s">
        <v>21897</v>
      </c>
      <c r="C167" s="1" t="s">
        <v>21964</v>
      </c>
      <c r="D167" s="1" t="s">
        <v>78</v>
      </c>
      <c r="E167" s="1" t="s">
        <v>51</v>
      </c>
      <c r="F167" s="1" t="s">
        <v>51</v>
      </c>
      <c r="G167" s="1" t="s">
        <v>82</v>
      </c>
      <c r="H167" s="1" t="s">
        <v>1151</v>
      </c>
      <c r="I167" s="1" t="s">
        <v>84</v>
      </c>
      <c r="J167" s="1" t="s">
        <v>130</v>
      </c>
      <c r="K167" s="1" t="s">
        <v>21965</v>
      </c>
      <c r="L167" s="1"/>
      <c r="M167" s="20">
        <f t="shared" si="4"/>
        <v>1</v>
      </c>
    </row>
    <row r="168" spans="1:13" ht="20.100000000000001" customHeight="1" x14ac:dyDescent="0.15">
      <c r="A168" s="1" t="s">
        <v>21897</v>
      </c>
      <c r="B168" s="1" t="s">
        <v>21897</v>
      </c>
      <c r="C168" s="1" t="s">
        <v>21966</v>
      </c>
      <c r="D168" s="1" t="s">
        <v>78</v>
      </c>
      <c r="E168" s="1" t="s">
        <v>51</v>
      </c>
      <c r="F168" s="1" t="s">
        <v>51</v>
      </c>
      <c r="G168" s="1" t="s">
        <v>82</v>
      </c>
      <c r="H168" s="1" t="s">
        <v>1151</v>
      </c>
      <c r="I168" s="1" t="s">
        <v>84</v>
      </c>
      <c r="J168" s="1" t="s">
        <v>130</v>
      </c>
      <c r="K168" s="1" t="s">
        <v>21967</v>
      </c>
      <c r="L168" s="1"/>
      <c r="M168" s="20">
        <f t="shared" si="4"/>
        <v>1</v>
      </c>
    </row>
    <row r="169" spans="1:13" ht="20.100000000000001" customHeight="1" x14ac:dyDescent="0.15">
      <c r="A169" s="1" t="s">
        <v>21897</v>
      </c>
      <c r="B169" s="1" t="s">
        <v>21897</v>
      </c>
      <c r="C169" s="1" t="s">
        <v>21968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1151</v>
      </c>
      <c r="I169" s="1" t="s">
        <v>84</v>
      </c>
      <c r="J169" s="1" t="s">
        <v>130</v>
      </c>
      <c r="K169" s="1" t="s">
        <v>21969</v>
      </c>
      <c r="L169" s="1"/>
      <c r="M169" s="20">
        <f t="shared" si="4"/>
        <v>1</v>
      </c>
    </row>
    <row r="170" spans="1:13" ht="20.100000000000001" customHeight="1" x14ac:dyDescent="0.15">
      <c r="A170" s="1" t="s">
        <v>21897</v>
      </c>
      <c r="B170" s="1" t="s">
        <v>21897</v>
      </c>
      <c r="C170" s="1" t="s">
        <v>21970</v>
      </c>
      <c r="D170" s="1" t="s">
        <v>78</v>
      </c>
      <c r="E170" s="1" t="s">
        <v>51</v>
      </c>
      <c r="F170" s="1" t="s">
        <v>51</v>
      </c>
      <c r="G170" s="1" t="s">
        <v>82</v>
      </c>
      <c r="H170" s="1" t="s">
        <v>2234</v>
      </c>
      <c r="I170" s="1" t="s">
        <v>84</v>
      </c>
      <c r="J170" s="1" t="s">
        <v>18408</v>
      </c>
      <c r="K170" s="1" t="s">
        <v>21971</v>
      </c>
      <c r="L170" s="1"/>
      <c r="M170" s="20">
        <f t="shared" si="4"/>
        <v>1</v>
      </c>
    </row>
    <row r="171" spans="1:13" ht="20.100000000000001" customHeight="1" x14ac:dyDescent="0.15">
      <c r="A171" s="1" t="s">
        <v>21897</v>
      </c>
      <c r="B171" s="1" t="s">
        <v>21897</v>
      </c>
      <c r="C171" s="1" t="s">
        <v>21972</v>
      </c>
      <c r="D171" s="1" t="s">
        <v>78</v>
      </c>
      <c r="E171" s="1" t="s">
        <v>51</v>
      </c>
      <c r="F171" s="1" t="s">
        <v>179</v>
      </c>
      <c r="G171" s="1" t="s">
        <v>82</v>
      </c>
      <c r="H171" s="1" t="s">
        <v>2234</v>
      </c>
      <c r="I171" s="1" t="s">
        <v>84</v>
      </c>
      <c r="J171" s="1" t="s">
        <v>18408</v>
      </c>
      <c r="K171" s="1" t="s">
        <v>21973</v>
      </c>
      <c r="L171" s="1"/>
      <c r="M171" s="20">
        <f t="shared" si="4"/>
        <v>0</v>
      </c>
    </row>
    <row r="172" spans="1:13" ht="20.100000000000001" customHeight="1" x14ac:dyDescent="0.15">
      <c r="A172" s="1" t="s">
        <v>21897</v>
      </c>
      <c r="B172" s="1" t="s">
        <v>21897</v>
      </c>
      <c r="C172" s="1" t="s">
        <v>21974</v>
      </c>
      <c r="D172" s="1" t="s">
        <v>78</v>
      </c>
      <c r="E172" s="1" t="s">
        <v>51</v>
      </c>
      <c r="F172" s="1" t="s">
        <v>51</v>
      </c>
      <c r="G172" s="1" t="s">
        <v>82</v>
      </c>
      <c r="H172" s="1" t="s">
        <v>2234</v>
      </c>
      <c r="I172" s="1" t="s">
        <v>84</v>
      </c>
      <c r="J172" s="1" t="s">
        <v>18408</v>
      </c>
      <c r="K172" s="1" t="s">
        <v>21975</v>
      </c>
      <c r="L172" s="1"/>
      <c r="M172" s="20">
        <f t="shared" si="4"/>
        <v>1</v>
      </c>
    </row>
    <row r="173" spans="1:13" ht="20.100000000000001" customHeight="1" x14ac:dyDescent="0.15">
      <c r="A173" s="1" t="s">
        <v>21897</v>
      </c>
      <c r="B173" s="1" t="s">
        <v>21897</v>
      </c>
      <c r="C173" s="1" t="s">
        <v>21976</v>
      </c>
      <c r="D173" s="1" t="s">
        <v>78</v>
      </c>
      <c r="E173" s="1" t="s">
        <v>51</v>
      </c>
      <c r="F173" s="1" t="s">
        <v>51</v>
      </c>
      <c r="G173" s="1" t="s">
        <v>82</v>
      </c>
      <c r="H173" s="1" t="s">
        <v>2234</v>
      </c>
      <c r="I173" s="1" t="s">
        <v>84</v>
      </c>
      <c r="J173" s="1" t="s">
        <v>18408</v>
      </c>
      <c r="K173" s="1" t="s">
        <v>21977</v>
      </c>
      <c r="L173" s="1"/>
      <c r="M173" s="20">
        <f t="shared" si="4"/>
        <v>1</v>
      </c>
    </row>
    <row r="174" spans="1:13" ht="20.100000000000001" customHeight="1" x14ac:dyDescent="0.15">
      <c r="A174" s="1" t="s">
        <v>21897</v>
      </c>
      <c r="B174" s="1" t="s">
        <v>21897</v>
      </c>
      <c r="C174" s="1" t="s">
        <v>21978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129</v>
      </c>
      <c r="I174" s="1" t="s">
        <v>84</v>
      </c>
      <c r="J174" s="1" t="s">
        <v>130</v>
      </c>
      <c r="K174" s="1" t="s">
        <v>21979</v>
      </c>
      <c r="L174" s="1"/>
      <c r="M174" s="20">
        <f t="shared" si="4"/>
        <v>0</v>
      </c>
    </row>
    <row r="175" spans="1:13" ht="20.100000000000001" customHeight="1" x14ac:dyDescent="0.15">
      <c r="A175" s="1" t="s">
        <v>21897</v>
      </c>
      <c r="B175" s="1" t="s">
        <v>21897</v>
      </c>
      <c r="C175" s="1" t="s">
        <v>21980</v>
      </c>
      <c r="D175" s="1" t="s">
        <v>78</v>
      </c>
      <c r="E175" s="1" t="s">
        <v>51</v>
      </c>
      <c r="F175" s="1" t="s">
        <v>51</v>
      </c>
      <c r="G175" s="1" t="s">
        <v>82</v>
      </c>
      <c r="H175" s="1" t="s">
        <v>129</v>
      </c>
      <c r="I175" s="1" t="s">
        <v>84</v>
      </c>
      <c r="J175" s="1" t="s">
        <v>130</v>
      </c>
      <c r="K175" s="1" t="s">
        <v>21981</v>
      </c>
      <c r="L175" s="1"/>
      <c r="M175" s="20">
        <f t="shared" si="4"/>
        <v>1</v>
      </c>
    </row>
    <row r="176" spans="1:13" ht="20.100000000000001" customHeight="1" x14ac:dyDescent="0.15">
      <c r="A176" s="1" t="s">
        <v>21897</v>
      </c>
      <c r="B176" s="1" t="s">
        <v>21897</v>
      </c>
      <c r="C176" s="1" t="s">
        <v>21982</v>
      </c>
      <c r="D176" s="1" t="s">
        <v>78</v>
      </c>
      <c r="E176" s="1" t="s">
        <v>51</v>
      </c>
      <c r="F176" s="1" t="s">
        <v>51</v>
      </c>
      <c r="G176" s="1" t="s">
        <v>82</v>
      </c>
      <c r="H176" s="1" t="s">
        <v>129</v>
      </c>
      <c r="I176" s="1" t="s">
        <v>84</v>
      </c>
      <c r="J176" s="1" t="s">
        <v>130</v>
      </c>
      <c r="K176" s="1" t="s">
        <v>21983</v>
      </c>
      <c r="L176" s="1"/>
      <c r="M176" s="20">
        <f t="shared" si="4"/>
        <v>1</v>
      </c>
    </row>
    <row r="177" spans="1:13" ht="20.100000000000001" customHeight="1" x14ac:dyDescent="0.15">
      <c r="A177" s="1" t="s">
        <v>21897</v>
      </c>
      <c r="B177" s="1" t="s">
        <v>21897</v>
      </c>
      <c r="C177" s="1" t="s">
        <v>21984</v>
      </c>
      <c r="D177" s="1" t="s">
        <v>78</v>
      </c>
      <c r="E177" s="1" t="s">
        <v>51</v>
      </c>
      <c r="F177" s="1" t="s">
        <v>51</v>
      </c>
      <c r="G177" s="1" t="s">
        <v>82</v>
      </c>
      <c r="H177" s="1" t="s">
        <v>2038</v>
      </c>
      <c r="I177" s="1" t="s">
        <v>84</v>
      </c>
      <c r="J177" s="1" t="s">
        <v>55</v>
      </c>
      <c r="K177" s="1" t="s">
        <v>21985</v>
      </c>
      <c r="L177" s="1"/>
      <c r="M177" s="20">
        <f t="shared" si="4"/>
        <v>1</v>
      </c>
    </row>
    <row r="178" spans="1:13" ht="20.100000000000001" customHeight="1" x14ac:dyDescent="0.15">
      <c r="A178" s="1" t="s">
        <v>21897</v>
      </c>
      <c r="B178" s="1" t="s">
        <v>21897</v>
      </c>
      <c r="C178" s="1" t="s">
        <v>21986</v>
      </c>
      <c r="D178" s="1" t="s">
        <v>78</v>
      </c>
      <c r="E178" s="1" t="s">
        <v>51</v>
      </c>
      <c r="F178" s="1" t="s">
        <v>179</v>
      </c>
      <c r="G178" s="1" t="s">
        <v>82</v>
      </c>
      <c r="H178" s="1" t="s">
        <v>180</v>
      </c>
      <c r="I178" s="1" t="s">
        <v>84</v>
      </c>
      <c r="J178" s="1" t="s">
        <v>7191</v>
      </c>
      <c r="K178" s="1" t="s">
        <v>21987</v>
      </c>
      <c r="L178" s="1"/>
      <c r="M178" s="20">
        <f t="shared" si="4"/>
        <v>0</v>
      </c>
    </row>
    <row r="179" spans="1:13" ht="20.100000000000001" customHeight="1" x14ac:dyDescent="0.15">
      <c r="A179" s="1" t="s">
        <v>21897</v>
      </c>
      <c r="B179" s="1" t="s">
        <v>21897</v>
      </c>
      <c r="C179" s="1" t="s">
        <v>21988</v>
      </c>
      <c r="D179" s="1" t="s">
        <v>78</v>
      </c>
      <c r="E179" s="1" t="s">
        <v>51</v>
      </c>
      <c r="F179" s="1" t="s">
        <v>179</v>
      </c>
      <c r="G179" s="1" t="s">
        <v>82</v>
      </c>
      <c r="H179" s="1" t="s">
        <v>83</v>
      </c>
      <c r="I179" s="1" t="s">
        <v>84</v>
      </c>
      <c r="J179" s="1" t="s">
        <v>9120</v>
      </c>
      <c r="K179" s="1" t="s">
        <v>21989</v>
      </c>
      <c r="L179" s="1"/>
      <c r="M179" s="20">
        <f t="shared" si="4"/>
        <v>0</v>
      </c>
    </row>
    <row r="180" spans="1:13" ht="20.100000000000001" customHeight="1" x14ac:dyDescent="0.15">
      <c r="A180" s="1" t="s">
        <v>21897</v>
      </c>
      <c r="B180" s="1" t="s">
        <v>21897</v>
      </c>
      <c r="C180" s="1" t="s">
        <v>21990</v>
      </c>
      <c r="D180" s="1" t="s">
        <v>78</v>
      </c>
      <c r="E180" s="1" t="s">
        <v>51</v>
      </c>
      <c r="F180" s="1" t="s">
        <v>51</v>
      </c>
      <c r="G180" s="1" t="s">
        <v>82</v>
      </c>
      <c r="H180" s="1" t="s">
        <v>83</v>
      </c>
      <c r="I180" s="1" t="s">
        <v>84</v>
      </c>
      <c r="J180" s="1" t="s">
        <v>9120</v>
      </c>
      <c r="K180" s="1" t="s">
        <v>21991</v>
      </c>
      <c r="L180" s="1"/>
      <c r="M180" s="20">
        <f t="shared" si="4"/>
        <v>1</v>
      </c>
    </row>
  </sheetData>
  <autoFilter ref="A7:L180" xr:uid="{00000000-0009-0000-0000-000014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255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 customWidth="1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21992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SUBTOTAL(3,E8:E255)</f>
        <v>248</v>
      </c>
      <c r="F6" s="23">
        <f>SUBTOTAL(9,M8:M255)</f>
        <v>221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21993</v>
      </c>
      <c r="B8" s="1" t="s">
        <v>21994</v>
      </c>
      <c r="C8" s="1" t="s">
        <v>21995</v>
      </c>
      <c r="D8" s="1" t="s">
        <v>50</v>
      </c>
      <c r="E8" s="1" t="s">
        <v>51</v>
      </c>
      <c r="F8" s="1" t="s">
        <v>51</v>
      </c>
      <c r="G8" s="1" t="s">
        <v>52</v>
      </c>
      <c r="H8" s="1" t="s">
        <v>739</v>
      </c>
      <c r="I8" s="1" t="s">
        <v>54</v>
      </c>
      <c r="J8" s="1" t="s">
        <v>6858</v>
      </c>
      <c r="K8" s="1" t="s">
        <v>21996</v>
      </c>
      <c r="L8" s="1"/>
      <c r="M8" s="20">
        <f t="shared" ref="M8:M71" si="0">IF(F8="○",1,0)</f>
        <v>1</v>
      </c>
    </row>
    <row r="9" spans="1:14" ht="20.100000000000001" customHeight="1" x14ac:dyDescent="0.15">
      <c r="A9" s="1" t="s">
        <v>21993</v>
      </c>
      <c r="B9" s="1" t="s">
        <v>21994</v>
      </c>
      <c r="C9" s="1" t="s">
        <v>21997</v>
      </c>
      <c r="D9" s="1" t="s">
        <v>78</v>
      </c>
      <c r="E9" s="1" t="s">
        <v>51</v>
      </c>
      <c r="F9" s="1" t="s">
        <v>51</v>
      </c>
      <c r="G9" s="1" t="s">
        <v>52</v>
      </c>
      <c r="H9" s="1" t="s">
        <v>739</v>
      </c>
      <c r="I9" s="1" t="s">
        <v>54</v>
      </c>
      <c r="J9" s="1" t="s">
        <v>6858</v>
      </c>
      <c r="K9" s="1" t="s">
        <v>21998</v>
      </c>
      <c r="L9" s="1"/>
      <c r="M9" s="20">
        <f t="shared" si="0"/>
        <v>1</v>
      </c>
    </row>
    <row r="10" spans="1:14" ht="20.100000000000001" customHeight="1" x14ac:dyDescent="0.15">
      <c r="A10" s="1" t="s">
        <v>21993</v>
      </c>
      <c r="B10" s="1" t="s">
        <v>21994</v>
      </c>
      <c r="C10" s="1" t="s">
        <v>21999</v>
      </c>
      <c r="D10" s="1" t="s">
        <v>78</v>
      </c>
      <c r="E10" s="1" t="s">
        <v>51</v>
      </c>
      <c r="F10" s="1" t="s">
        <v>179</v>
      </c>
      <c r="G10" s="1" t="s">
        <v>52</v>
      </c>
      <c r="H10" s="1" t="s">
        <v>121</v>
      </c>
      <c r="I10" s="1" t="s">
        <v>84</v>
      </c>
      <c r="J10" s="1" t="s">
        <v>122</v>
      </c>
      <c r="K10" s="1" t="s">
        <v>22000</v>
      </c>
      <c r="L10" s="1"/>
      <c r="M10" s="20">
        <f t="shared" si="0"/>
        <v>0</v>
      </c>
    </row>
    <row r="11" spans="1:14" ht="20.100000000000001" customHeight="1" x14ac:dyDescent="0.15">
      <c r="A11" s="1" t="s">
        <v>21993</v>
      </c>
      <c r="B11" s="1" t="s">
        <v>22001</v>
      </c>
      <c r="C11" s="1" t="s">
        <v>22002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207</v>
      </c>
      <c r="I11" s="1" t="s">
        <v>84</v>
      </c>
      <c r="J11" s="1" t="s">
        <v>122</v>
      </c>
      <c r="K11" s="1" t="s">
        <v>22003</v>
      </c>
      <c r="L11" s="1"/>
      <c r="M11" s="20">
        <f t="shared" si="0"/>
        <v>1</v>
      </c>
      <c r="N11" s="3"/>
    </row>
    <row r="12" spans="1:14" ht="20.100000000000001" customHeight="1" x14ac:dyDescent="0.15">
      <c r="A12" s="1" t="s">
        <v>21993</v>
      </c>
      <c r="B12" s="1" t="s">
        <v>22001</v>
      </c>
      <c r="C12" s="1" t="s">
        <v>22004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122</v>
      </c>
      <c r="K12" s="1" t="s">
        <v>22005</v>
      </c>
      <c r="L12" s="1"/>
      <c r="M12" s="20">
        <f t="shared" si="0"/>
        <v>1</v>
      </c>
    </row>
    <row r="13" spans="1:14" ht="20.100000000000001" customHeight="1" x14ac:dyDescent="0.15">
      <c r="A13" s="1" t="s">
        <v>21993</v>
      </c>
      <c r="B13" s="1" t="s">
        <v>22001</v>
      </c>
      <c r="C13" s="1" t="s">
        <v>22006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122</v>
      </c>
      <c r="K13" s="1" t="s">
        <v>22007</v>
      </c>
      <c r="L13" s="1"/>
      <c r="M13" s="20">
        <f t="shared" si="0"/>
        <v>1</v>
      </c>
    </row>
    <row r="14" spans="1:14" ht="20.100000000000001" customHeight="1" x14ac:dyDescent="0.15">
      <c r="A14" s="1" t="s">
        <v>21993</v>
      </c>
      <c r="B14" s="1" t="s">
        <v>22001</v>
      </c>
      <c r="C14" s="1" t="s">
        <v>22008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207</v>
      </c>
      <c r="I14" s="1" t="s">
        <v>84</v>
      </c>
      <c r="J14" s="1" t="s">
        <v>122</v>
      </c>
      <c r="K14" s="1" t="s">
        <v>22009</v>
      </c>
      <c r="L14" s="1"/>
      <c r="M14" s="20">
        <f t="shared" si="0"/>
        <v>1</v>
      </c>
    </row>
    <row r="15" spans="1:14" ht="20.100000000000001" customHeight="1" x14ac:dyDescent="0.15">
      <c r="A15" s="1" t="s">
        <v>21993</v>
      </c>
      <c r="B15" s="1" t="s">
        <v>22001</v>
      </c>
      <c r="C15" s="1" t="s">
        <v>22010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122</v>
      </c>
      <c r="K15" s="1" t="s">
        <v>22011</v>
      </c>
      <c r="L15" s="1"/>
      <c r="M15" s="20">
        <f t="shared" si="0"/>
        <v>1</v>
      </c>
    </row>
    <row r="16" spans="1:14" ht="20.100000000000001" customHeight="1" x14ac:dyDescent="0.15">
      <c r="A16" s="1" t="s">
        <v>21993</v>
      </c>
      <c r="B16" s="1" t="s">
        <v>22001</v>
      </c>
      <c r="C16" s="1" t="s">
        <v>22012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207</v>
      </c>
      <c r="I16" s="1" t="s">
        <v>84</v>
      </c>
      <c r="J16" s="1" t="s">
        <v>122</v>
      </c>
      <c r="K16" s="1" t="s">
        <v>22013</v>
      </c>
      <c r="L16" s="1"/>
      <c r="M16" s="20">
        <f t="shared" si="0"/>
        <v>1</v>
      </c>
    </row>
    <row r="17" spans="1:13" ht="20.100000000000001" customHeight="1" x14ac:dyDescent="0.15">
      <c r="A17" s="1" t="s">
        <v>21993</v>
      </c>
      <c r="B17" s="1" t="s">
        <v>22001</v>
      </c>
      <c r="C17" s="1" t="s">
        <v>22014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22015</v>
      </c>
      <c r="L17" s="1"/>
      <c r="M17" s="20">
        <f t="shared" si="0"/>
        <v>1</v>
      </c>
    </row>
    <row r="18" spans="1:13" ht="20.100000000000001" customHeight="1" x14ac:dyDescent="0.15">
      <c r="A18" s="1" t="s">
        <v>21993</v>
      </c>
      <c r="B18" s="1" t="s">
        <v>22001</v>
      </c>
      <c r="C18" s="1" t="s">
        <v>22016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22017</v>
      </c>
      <c r="L18" s="1"/>
      <c r="M18" s="20">
        <f t="shared" si="0"/>
        <v>1</v>
      </c>
    </row>
    <row r="19" spans="1:13" ht="20.100000000000001" customHeight="1" x14ac:dyDescent="0.15">
      <c r="A19" s="1" t="s">
        <v>21993</v>
      </c>
      <c r="B19" s="1" t="s">
        <v>22001</v>
      </c>
      <c r="C19" s="1" t="s">
        <v>22018</v>
      </c>
      <c r="D19" s="1" t="s">
        <v>78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122</v>
      </c>
      <c r="K19" s="1" t="s">
        <v>22019</v>
      </c>
      <c r="L19" s="1"/>
      <c r="M19" s="20">
        <f t="shared" si="0"/>
        <v>1</v>
      </c>
    </row>
    <row r="20" spans="1:13" ht="20.100000000000001" customHeight="1" x14ac:dyDescent="0.15">
      <c r="A20" s="1" t="s">
        <v>21993</v>
      </c>
      <c r="B20" s="1" t="s">
        <v>22001</v>
      </c>
      <c r="C20" s="1" t="s">
        <v>22020</v>
      </c>
      <c r="D20" s="1" t="s">
        <v>78</v>
      </c>
      <c r="E20" s="1" t="s">
        <v>51</v>
      </c>
      <c r="F20" s="1" t="s">
        <v>179</v>
      </c>
      <c r="G20" s="1" t="s">
        <v>82</v>
      </c>
      <c r="H20" s="1" t="s">
        <v>2038</v>
      </c>
      <c r="I20" s="1" t="s">
        <v>84</v>
      </c>
      <c r="J20" s="1" t="s">
        <v>6853</v>
      </c>
      <c r="K20" s="1" t="s">
        <v>22021</v>
      </c>
      <c r="L20" s="1"/>
      <c r="M20" s="20">
        <f t="shared" si="0"/>
        <v>0</v>
      </c>
    </row>
    <row r="21" spans="1:13" ht="20.100000000000001" customHeight="1" x14ac:dyDescent="0.15">
      <c r="A21" s="1" t="s">
        <v>21993</v>
      </c>
      <c r="B21" s="1" t="s">
        <v>22022</v>
      </c>
      <c r="C21" s="1" t="s">
        <v>22023</v>
      </c>
      <c r="D21" s="1" t="s">
        <v>78</v>
      </c>
      <c r="E21" s="1" t="s">
        <v>51</v>
      </c>
      <c r="F21" s="1" t="s">
        <v>51</v>
      </c>
      <c r="G21" s="1" t="s">
        <v>52</v>
      </c>
      <c r="H21" s="1" t="s">
        <v>121</v>
      </c>
      <c r="I21" s="1" t="s">
        <v>84</v>
      </c>
      <c r="J21" s="1" t="s">
        <v>122</v>
      </c>
      <c r="K21" s="1" t="s">
        <v>22024</v>
      </c>
      <c r="L21" s="1"/>
      <c r="M21" s="20">
        <f t="shared" si="0"/>
        <v>1</v>
      </c>
    </row>
    <row r="22" spans="1:13" ht="20.100000000000001" customHeight="1" x14ac:dyDescent="0.15">
      <c r="A22" s="1" t="s">
        <v>21993</v>
      </c>
      <c r="B22" s="1" t="s">
        <v>22025</v>
      </c>
      <c r="C22" s="1" t="s">
        <v>22026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739</v>
      </c>
      <c r="I22" s="1" t="s">
        <v>54</v>
      </c>
      <c r="J22" s="1" t="s">
        <v>6858</v>
      </c>
      <c r="K22" s="1" t="s">
        <v>22027</v>
      </c>
      <c r="L22" s="1"/>
      <c r="M22" s="20">
        <f t="shared" si="0"/>
        <v>1</v>
      </c>
    </row>
    <row r="23" spans="1:13" ht="20.100000000000001" customHeight="1" x14ac:dyDescent="0.15">
      <c r="A23" s="1" t="s">
        <v>21993</v>
      </c>
      <c r="B23" s="1" t="s">
        <v>22025</v>
      </c>
      <c r="C23" s="1" t="s">
        <v>22028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739</v>
      </c>
      <c r="I23" s="1" t="s">
        <v>54</v>
      </c>
      <c r="J23" s="1" t="s">
        <v>6858</v>
      </c>
      <c r="K23" s="1" t="s">
        <v>22029</v>
      </c>
      <c r="L23" s="1"/>
      <c r="M23" s="20">
        <f t="shared" si="0"/>
        <v>1</v>
      </c>
    </row>
    <row r="24" spans="1:13" ht="20.100000000000001" customHeight="1" x14ac:dyDescent="0.15">
      <c r="A24" s="1" t="s">
        <v>21993</v>
      </c>
      <c r="B24" s="1" t="s">
        <v>22025</v>
      </c>
      <c r="C24" s="1" t="s">
        <v>22030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739</v>
      </c>
      <c r="I24" s="1" t="s">
        <v>54</v>
      </c>
      <c r="J24" s="1" t="s">
        <v>6858</v>
      </c>
      <c r="K24" s="1" t="s">
        <v>22031</v>
      </c>
      <c r="L24" s="1"/>
      <c r="M24" s="20">
        <f t="shared" si="0"/>
        <v>1</v>
      </c>
    </row>
    <row r="25" spans="1:13" ht="20.100000000000001" customHeight="1" x14ac:dyDescent="0.15">
      <c r="A25" s="1" t="s">
        <v>21993</v>
      </c>
      <c r="B25" s="1" t="s">
        <v>22025</v>
      </c>
      <c r="C25" s="1" t="s">
        <v>22032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739</v>
      </c>
      <c r="I25" s="1" t="s">
        <v>54</v>
      </c>
      <c r="J25" s="1" t="s">
        <v>6858</v>
      </c>
      <c r="K25" s="1" t="s">
        <v>22033</v>
      </c>
      <c r="L25" s="1"/>
      <c r="M25" s="20">
        <f t="shared" si="0"/>
        <v>1</v>
      </c>
    </row>
    <row r="26" spans="1:13" ht="20.100000000000001" customHeight="1" x14ac:dyDescent="0.15">
      <c r="A26" s="1" t="s">
        <v>21993</v>
      </c>
      <c r="B26" s="1" t="s">
        <v>22025</v>
      </c>
      <c r="C26" s="1" t="s">
        <v>22034</v>
      </c>
      <c r="D26" s="1" t="s">
        <v>78</v>
      </c>
      <c r="E26" s="1" t="s">
        <v>51</v>
      </c>
      <c r="F26" s="1" t="s">
        <v>179</v>
      </c>
      <c r="G26" s="1" t="s">
        <v>82</v>
      </c>
      <c r="H26" s="1" t="s">
        <v>2038</v>
      </c>
      <c r="I26" s="1" t="s">
        <v>84</v>
      </c>
      <c r="J26" s="1" t="s">
        <v>6853</v>
      </c>
      <c r="K26" s="1" t="s">
        <v>22035</v>
      </c>
      <c r="L26" s="1"/>
      <c r="M26" s="20">
        <f t="shared" si="0"/>
        <v>0</v>
      </c>
    </row>
    <row r="27" spans="1:13" ht="20.100000000000001" customHeight="1" x14ac:dyDescent="0.15">
      <c r="A27" s="1" t="s">
        <v>21993</v>
      </c>
      <c r="B27" s="1" t="s">
        <v>22036</v>
      </c>
      <c r="C27" s="1" t="s">
        <v>22037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739</v>
      </c>
      <c r="I27" s="1" t="s">
        <v>54</v>
      </c>
      <c r="J27" s="1" t="s">
        <v>6858</v>
      </c>
      <c r="K27" s="1" t="s">
        <v>22038</v>
      </c>
      <c r="L27" s="1"/>
      <c r="M27" s="20">
        <f t="shared" si="0"/>
        <v>1</v>
      </c>
    </row>
    <row r="28" spans="1:13" ht="20.100000000000001" customHeight="1" x14ac:dyDescent="0.15">
      <c r="A28" s="1" t="s">
        <v>21993</v>
      </c>
      <c r="B28" s="1" t="s">
        <v>22036</v>
      </c>
      <c r="C28" s="1" t="s">
        <v>22039</v>
      </c>
      <c r="D28" s="1" t="s">
        <v>78</v>
      </c>
      <c r="E28" s="1" t="s">
        <v>51</v>
      </c>
      <c r="F28" s="1" t="s">
        <v>51</v>
      </c>
      <c r="G28" s="1" t="s">
        <v>52</v>
      </c>
      <c r="H28" s="1" t="s">
        <v>739</v>
      </c>
      <c r="I28" s="1" t="s">
        <v>54</v>
      </c>
      <c r="J28" s="1" t="s">
        <v>6858</v>
      </c>
      <c r="K28" s="1" t="s">
        <v>22040</v>
      </c>
      <c r="L28" s="1"/>
      <c r="M28" s="20">
        <f t="shared" si="0"/>
        <v>1</v>
      </c>
    </row>
    <row r="29" spans="1:13" ht="20.100000000000001" customHeight="1" x14ac:dyDescent="0.15">
      <c r="A29" s="1" t="s">
        <v>21993</v>
      </c>
      <c r="B29" s="1" t="s">
        <v>22036</v>
      </c>
      <c r="C29" s="1" t="s">
        <v>22041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739</v>
      </c>
      <c r="I29" s="1" t="s">
        <v>54</v>
      </c>
      <c r="J29" s="1" t="s">
        <v>6858</v>
      </c>
      <c r="K29" s="1" t="s">
        <v>22042</v>
      </c>
      <c r="L29" s="1"/>
      <c r="M29" s="20">
        <f t="shared" si="0"/>
        <v>1</v>
      </c>
    </row>
    <row r="30" spans="1:13" ht="20.100000000000001" customHeight="1" x14ac:dyDescent="0.15">
      <c r="A30" s="1" t="s">
        <v>21993</v>
      </c>
      <c r="B30" s="1" t="s">
        <v>22036</v>
      </c>
      <c r="C30" s="1" t="s">
        <v>22043</v>
      </c>
      <c r="D30" s="1" t="s">
        <v>78</v>
      </c>
      <c r="E30" s="1" t="s">
        <v>51</v>
      </c>
      <c r="F30" s="1" t="s">
        <v>51</v>
      </c>
      <c r="G30" s="1" t="s">
        <v>52</v>
      </c>
      <c r="H30" s="1" t="s">
        <v>739</v>
      </c>
      <c r="I30" s="1" t="s">
        <v>54</v>
      </c>
      <c r="J30" s="1" t="s">
        <v>6858</v>
      </c>
      <c r="K30" s="1" t="s">
        <v>22044</v>
      </c>
      <c r="L30" s="1"/>
      <c r="M30" s="20">
        <f t="shared" si="0"/>
        <v>1</v>
      </c>
    </row>
    <row r="31" spans="1:13" ht="20.100000000000001" customHeight="1" x14ac:dyDescent="0.15">
      <c r="A31" s="1" t="s">
        <v>21993</v>
      </c>
      <c r="B31" s="1" t="s">
        <v>22036</v>
      </c>
      <c r="C31" s="1" t="s">
        <v>22045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739</v>
      </c>
      <c r="I31" s="1" t="s">
        <v>54</v>
      </c>
      <c r="J31" s="1" t="s">
        <v>6858</v>
      </c>
      <c r="K31" s="1" t="s">
        <v>22046</v>
      </c>
      <c r="L31" s="1"/>
      <c r="M31" s="20">
        <f t="shared" si="0"/>
        <v>1</v>
      </c>
    </row>
    <row r="32" spans="1:13" ht="20.100000000000001" customHeight="1" x14ac:dyDescent="0.15">
      <c r="A32" s="1" t="s">
        <v>21993</v>
      </c>
      <c r="B32" s="1" t="s">
        <v>22036</v>
      </c>
      <c r="C32" s="1" t="s">
        <v>22047</v>
      </c>
      <c r="D32" s="1" t="s">
        <v>78</v>
      </c>
      <c r="E32" s="1" t="s">
        <v>51</v>
      </c>
      <c r="F32" s="1" t="s">
        <v>51</v>
      </c>
      <c r="G32" s="1" t="s">
        <v>52</v>
      </c>
      <c r="H32" s="1" t="s">
        <v>739</v>
      </c>
      <c r="I32" s="1" t="s">
        <v>54</v>
      </c>
      <c r="J32" s="1" t="s">
        <v>6858</v>
      </c>
      <c r="K32" s="1" t="s">
        <v>22048</v>
      </c>
      <c r="L32" s="1"/>
      <c r="M32" s="20">
        <f t="shared" si="0"/>
        <v>1</v>
      </c>
    </row>
    <row r="33" spans="1:13" ht="20.100000000000001" customHeight="1" x14ac:dyDescent="0.15">
      <c r="A33" s="1" t="s">
        <v>21993</v>
      </c>
      <c r="B33" s="1" t="s">
        <v>22036</v>
      </c>
      <c r="C33" s="1" t="s">
        <v>22049</v>
      </c>
      <c r="D33" s="1" t="s">
        <v>78</v>
      </c>
      <c r="E33" s="1" t="s">
        <v>51</v>
      </c>
      <c r="F33" s="1" t="s">
        <v>51</v>
      </c>
      <c r="G33" s="1" t="s">
        <v>52</v>
      </c>
      <c r="H33" s="1" t="s">
        <v>739</v>
      </c>
      <c r="I33" s="1" t="s">
        <v>54</v>
      </c>
      <c r="J33" s="1" t="s">
        <v>6858</v>
      </c>
      <c r="K33" s="1" t="s">
        <v>22050</v>
      </c>
      <c r="L33" s="1"/>
      <c r="M33" s="20">
        <f t="shared" si="0"/>
        <v>1</v>
      </c>
    </row>
    <row r="34" spans="1:13" ht="20.100000000000001" customHeight="1" x14ac:dyDescent="0.15">
      <c r="A34" s="1" t="s">
        <v>21993</v>
      </c>
      <c r="B34" s="1" t="s">
        <v>22036</v>
      </c>
      <c r="C34" s="1" t="s">
        <v>22051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739</v>
      </c>
      <c r="I34" s="1" t="s">
        <v>54</v>
      </c>
      <c r="J34" s="1" t="s">
        <v>6858</v>
      </c>
      <c r="K34" s="1" t="s">
        <v>22052</v>
      </c>
      <c r="L34" s="1"/>
      <c r="M34" s="20">
        <f t="shared" si="0"/>
        <v>1</v>
      </c>
    </row>
    <row r="35" spans="1:13" ht="20.100000000000001" customHeight="1" x14ac:dyDescent="0.15">
      <c r="A35" s="1" t="s">
        <v>21993</v>
      </c>
      <c r="B35" s="1" t="s">
        <v>22053</v>
      </c>
      <c r="C35" s="1" t="s">
        <v>22054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739</v>
      </c>
      <c r="I35" s="1" t="s">
        <v>54</v>
      </c>
      <c r="J35" s="1" t="s">
        <v>6858</v>
      </c>
      <c r="K35" s="1" t="s">
        <v>22055</v>
      </c>
      <c r="L35" s="1"/>
      <c r="M35" s="20">
        <f t="shared" si="0"/>
        <v>1</v>
      </c>
    </row>
    <row r="36" spans="1:13" ht="20.100000000000001" customHeight="1" x14ac:dyDescent="0.15">
      <c r="A36" s="1" t="s">
        <v>21993</v>
      </c>
      <c r="B36" s="1" t="s">
        <v>22053</v>
      </c>
      <c r="C36" s="1" t="s">
        <v>22056</v>
      </c>
      <c r="D36" s="1" t="s">
        <v>78</v>
      </c>
      <c r="E36" s="1" t="s">
        <v>51</v>
      </c>
      <c r="F36" s="1" t="s">
        <v>179</v>
      </c>
      <c r="G36" s="1" t="s">
        <v>52</v>
      </c>
      <c r="H36" s="1" t="s">
        <v>739</v>
      </c>
      <c r="I36" s="1" t="s">
        <v>54</v>
      </c>
      <c r="J36" s="1" t="s">
        <v>6858</v>
      </c>
      <c r="K36" s="1" t="s">
        <v>22057</v>
      </c>
      <c r="L36" s="1"/>
      <c r="M36" s="20">
        <f t="shared" si="0"/>
        <v>0</v>
      </c>
    </row>
    <row r="37" spans="1:13" ht="20.100000000000001" customHeight="1" x14ac:dyDescent="0.15">
      <c r="A37" s="1" t="s">
        <v>21993</v>
      </c>
      <c r="B37" s="1" t="s">
        <v>22058</v>
      </c>
      <c r="C37" s="1" t="s">
        <v>22059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22060</v>
      </c>
      <c r="L37" s="1"/>
      <c r="M37" s="20">
        <f t="shared" si="0"/>
        <v>1</v>
      </c>
    </row>
    <row r="38" spans="1:13" ht="20.100000000000001" customHeight="1" x14ac:dyDescent="0.15">
      <c r="A38" s="1" t="s">
        <v>21993</v>
      </c>
      <c r="B38" s="1" t="s">
        <v>22058</v>
      </c>
      <c r="C38" s="1" t="s">
        <v>22061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22062</v>
      </c>
      <c r="L38" s="1"/>
      <c r="M38" s="20">
        <f t="shared" si="0"/>
        <v>1</v>
      </c>
    </row>
    <row r="39" spans="1:13" ht="20.100000000000001" customHeight="1" x14ac:dyDescent="0.15">
      <c r="A39" s="1" t="s">
        <v>21993</v>
      </c>
      <c r="B39" s="1" t="s">
        <v>22058</v>
      </c>
      <c r="C39" s="1" t="s">
        <v>22063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207</v>
      </c>
      <c r="I39" s="1" t="s">
        <v>84</v>
      </c>
      <c r="J39" s="1" t="s">
        <v>122</v>
      </c>
      <c r="K39" s="1" t="s">
        <v>22064</v>
      </c>
      <c r="L39" s="1"/>
      <c r="M39" s="20">
        <f t="shared" si="0"/>
        <v>1</v>
      </c>
    </row>
    <row r="40" spans="1:13" ht="20.100000000000001" customHeight="1" x14ac:dyDescent="0.15">
      <c r="A40" s="1" t="s">
        <v>21993</v>
      </c>
      <c r="B40" s="1" t="s">
        <v>22058</v>
      </c>
      <c r="C40" s="1" t="s">
        <v>22065</v>
      </c>
      <c r="D40" s="1" t="s">
        <v>78</v>
      </c>
      <c r="E40" s="1" t="s">
        <v>51</v>
      </c>
      <c r="F40" s="1" t="s">
        <v>51</v>
      </c>
      <c r="G40" s="1" t="s">
        <v>82</v>
      </c>
      <c r="H40" s="1" t="s">
        <v>207</v>
      </c>
      <c r="I40" s="1" t="s">
        <v>84</v>
      </c>
      <c r="J40" s="1" t="s">
        <v>122</v>
      </c>
      <c r="K40" s="1" t="s">
        <v>22066</v>
      </c>
      <c r="L40" s="1"/>
      <c r="M40" s="20">
        <f t="shared" si="0"/>
        <v>1</v>
      </c>
    </row>
    <row r="41" spans="1:13" ht="20.100000000000001" customHeight="1" x14ac:dyDescent="0.15">
      <c r="A41" s="1" t="s">
        <v>21993</v>
      </c>
      <c r="B41" s="1" t="s">
        <v>22058</v>
      </c>
      <c r="C41" s="1" t="s">
        <v>22067</v>
      </c>
      <c r="D41" s="1" t="s">
        <v>78</v>
      </c>
      <c r="E41" s="1" t="s">
        <v>51</v>
      </c>
      <c r="F41" s="1" t="s">
        <v>51</v>
      </c>
      <c r="G41" s="1" t="s">
        <v>82</v>
      </c>
      <c r="H41" s="1" t="s">
        <v>207</v>
      </c>
      <c r="I41" s="1" t="s">
        <v>84</v>
      </c>
      <c r="J41" s="1" t="s">
        <v>122</v>
      </c>
      <c r="K41" s="1" t="s">
        <v>22068</v>
      </c>
      <c r="L41" s="1"/>
      <c r="M41" s="20">
        <f t="shared" si="0"/>
        <v>1</v>
      </c>
    </row>
    <row r="42" spans="1:13" ht="20.100000000000001" customHeight="1" x14ac:dyDescent="0.15">
      <c r="A42" s="1" t="s">
        <v>21993</v>
      </c>
      <c r="B42" s="1" t="s">
        <v>22069</v>
      </c>
      <c r="C42" s="1" t="s">
        <v>22070</v>
      </c>
      <c r="D42" s="1" t="s">
        <v>50</v>
      </c>
      <c r="E42" s="1" t="s">
        <v>51</v>
      </c>
      <c r="F42" s="1" t="s">
        <v>51</v>
      </c>
      <c r="G42" s="1" t="s">
        <v>52</v>
      </c>
      <c r="H42" s="1" t="s">
        <v>739</v>
      </c>
      <c r="I42" s="1" t="s">
        <v>54</v>
      </c>
      <c r="J42" s="1" t="s">
        <v>6858</v>
      </c>
      <c r="K42" s="1" t="s">
        <v>22071</v>
      </c>
      <c r="L42" s="1"/>
      <c r="M42" s="20">
        <f t="shared" si="0"/>
        <v>1</v>
      </c>
    </row>
    <row r="43" spans="1:13" ht="20.100000000000001" customHeight="1" x14ac:dyDescent="0.15">
      <c r="A43" s="1" t="s">
        <v>21993</v>
      </c>
      <c r="B43" s="1" t="s">
        <v>22069</v>
      </c>
      <c r="C43" s="1" t="s">
        <v>22072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739</v>
      </c>
      <c r="I43" s="1" t="s">
        <v>54</v>
      </c>
      <c r="J43" s="1" t="s">
        <v>6858</v>
      </c>
      <c r="K43" s="1" t="s">
        <v>22073</v>
      </c>
      <c r="L43" s="1"/>
      <c r="M43" s="20">
        <f t="shared" si="0"/>
        <v>1</v>
      </c>
    </row>
    <row r="44" spans="1:13" ht="20.100000000000001" customHeight="1" x14ac:dyDescent="0.15">
      <c r="A44" s="1" t="s">
        <v>21993</v>
      </c>
      <c r="B44" s="1" t="s">
        <v>22074</v>
      </c>
      <c r="C44" s="1" t="s">
        <v>22075</v>
      </c>
      <c r="D44" s="1" t="s">
        <v>50</v>
      </c>
      <c r="E44" s="1" t="s">
        <v>51</v>
      </c>
      <c r="F44" s="1" t="s">
        <v>51</v>
      </c>
      <c r="G44" s="1" t="s">
        <v>82</v>
      </c>
      <c r="H44" s="1" t="s">
        <v>207</v>
      </c>
      <c r="I44" s="1" t="s">
        <v>84</v>
      </c>
      <c r="J44" s="1" t="s">
        <v>122</v>
      </c>
      <c r="K44" s="1" t="s">
        <v>22076</v>
      </c>
      <c r="L44" s="1"/>
      <c r="M44" s="20">
        <f t="shared" si="0"/>
        <v>1</v>
      </c>
    </row>
    <row r="45" spans="1:13" ht="20.100000000000001" customHeight="1" x14ac:dyDescent="0.15">
      <c r="A45" s="1" t="s">
        <v>21993</v>
      </c>
      <c r="B45" s="1" t="s">
        <v>22074</v>
      </c>
      <c r="C45" s="1" t="s">
        <v>22077</v>
      </c>
      <c r="D45" s="1" t="s">
        <v>50</v>
      </c>
      <c r="E45" s="1" t="s">
        <v>51</v>
      </c>
      <c r="F45" s="1" t="s">
        <v>51</v>
      </c>
      <c r="G45" s="1" t="s">
        <v>82</v>
      </c>
      <c r="H45" s="1" t="s">
        <v>207</v>
      </c>
      <c r="I45" s="1" t="s">
        <v>84</v>
      </c>
      <c r="J45" s="1" t="s">
        <v>122</v>
      </c>
      <c r="K45" s="1" t="s">
        <v>22078</v>
      </c>
      <c r="L45" s="1"/>
      <c r="M45" s="20">
        <f t="shared" si="0"/>
        <v>1</v>
      </c>
    </row>
    <row r="46" spans="1:13" ht="20.100000000000001" customHeight="1" x14ac:dyDescent="0.15">
      <c r="A46" s="1" t="s">
        <v>21993</v>
      </c>
      <c r="B46" s="1" t="s">
        <v>22074</v>
      </c>
      <c r="C46" s="1" t="s">
        <v>22079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207</v>
      </c>
      <c r="I46" s="1" t="s">
        <v>84</v>
      </c>
      <c r="J46" s="1" t="s">
        <v>122</v>
      </c>
      <c r="K46" s="1" t="s">
        <v>22080</v>
      </c>
      <c r="L46" s="1"/>
      <c r="M46" s="20">
        <f t="shared" si="0"/>
        <v>1</v>
      </c>
    </row>
    <row r="47" spans="1:13" ht="20.100000000000001" customHeight="1" x14ac:dyDescent="0.15">
      <c r="A47" s="1" t="s">
        <v>21993</v>
      </c>
      <c r="B47" s="1" t="s">
        <v>22074</v>
      </c>
      <c r="C47" s="1" t="s">
        <v>22081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207</v>
      </c>
      <c r="I47" s="1" t="s">
        <v>84</v>
      </c>
      <c r="J47" s="1" t="s">
        <v>122</v>
      </c>
      <c r="K47" s="1" t="s">
        <v>22082</v>
      </c>
      <c r="L47" s="1"/>
      <c r="M47" s="20">
        <f t="shared" si="0"/>
        <v>1</v>
      </c>
    </row>
    <row r="48" spans="1:13" ht="20.100000000000001" customHeight="1" x14ac:dyDescent="0.15">
      <c r="A48" s="1" t="s">
        <v>21993</v>
      </c>
      <c r="B48" s="1" t="s">
        <v>22074</v>
      </c>
      <c r="C48" s="1" t="s">
        <v>22083</v>
      </c>
      <c r="D48" s="1" t="s">
        <v>50</v>
      </c>
      <c r="E48" s="1" t="s">
        <v>51</v>
      </c>
      <c r="F48" s="1" t="s">
        <v>51</v>
      </c>
      <c r="G48" s="1" t="s">
        <v>82</v>
      </c>
      <c r="H48" s="1" t="s">
        <v>207</v>
      </c>
      <c r="I48" s="1" t="s">
        <v>84</v>
      </c>
      <c r="J48" s="1" t="s">
        <v>122</v>
      </c>
      <c r="K48" s="1" t="s">
        <v>22084</v>
      </c>
      <c r="L48" s="1"/>
      <c r="M48" s="20">
        <f t="shared" si="0"/>
        <v>1</v>
      </c>
    </row>
    <row r="49" spans="1:13" ht="20.100000000000001" customHeight="1" x14ac:dyDescent="0.15">
      <c r="A49" s="1" t="s">
        <v>21993</v>
      </c>
      <c r="B49" s="1" t="s">
        <v>22074</v>
      </c>
      <c r="C49" s="1" t="s">
        <v>22085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122</v>
      </c>
      <c r="K49" s="1" t="s">
        <v>22086</v>
      </c>
      <c r="L49" s="1"/>
      <c r="M49" s="20">
        <f t="shared" si="0"/>
        <v>1</v>
      </c>
    </row>
    <row r="50" spans="1:13" ht="20.100000000000001" customHeight="1" x14ac:dyDescent="0.15">
      <c r="A50" s="1" t="s">
        <v>21993</v>
      </c>
      <c r="B50" s="1" t="s">
        <v>22074</v>
      </c>
      <c r="C50" s="1" t="s">
        <v>22087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207</v>
      </c>
      <c r="I50" s="1" t="s">
        <v>84</v>
      </c>
      <c r="J50" s="1" t="s">
        <v>122</v>
      </c>
      <c r="K50" s="1" t="s">
        <v>22088</v>
      </c>
      <c r="L50" s="1"/>
      <c r="M50" s="20">
        <f t="shared" si="0"/>
        <v>1</v>
      </c>
    </row>
    <row r="51" spans="1:13" ht="20.100000000000001" customHeight="1" x14ac:dyDescent="0.15">
      <c r="A51" s="1" t="s">
        <v>21993</v>
      </c>
      <c r="B51" s="1" t="s">
        <v>22074</v>
      </c>
      <c r="C51" s="1" t="s">
        <v>22089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121</v>
      </c>
      <c r="I51" s="1" t="s">
        <v>84</v>
      </c>
      <c r="J51" s="1" t="s">
        <v>122</v>
      </c>
      <c r="K51" s="1" t="s">
        <v>22090</v>
      </c>
      <c r="L51" s="1"/>
      <c r="M51" s="20">
        <f t="shared" si="0"/>
        <v>1</v>
      </c>
    </row>
    <row r="52" spans="1:13" ht="20.100000000000001" customHeight="1" x14ac:dyDescent="0.15">
      <c r="A52" s="1" t="s">
        <v>21993</v>
      </c>
      <c r="B52" s="1" t="s">
        <v>22091</v>
      </c>
      <c r="C52" s="1" t="s">
        <v>22092</v>
      </c>
      <c r="D52" s="1" t="s">
        <v>50</v>
      </c>
      <c r="E52" s="1" t="s">
        <v>51</v>
      </c>
      <c r="F52" s="1" t="s">
        <v>51</v>
      </c>
      <c r="G52" s="1" t="s">
        <v>52</v>
      </c>
      <c r="H52" s="1" t="s">
        <v>739</v>
      </c>
      <c r="I52" s="1" t="s">
        <v>54</v>
      </c>
      <c r="J52" s="1" t="s">
        <v>6858</v>
      </c>
      <c r="K52" s="1" t="s">
        <v>22093</v>
      </c>
      <c r="L52" s="1"/>
      <c r="M52" s="20">
        <f t="shared" si="0"/>
        <v>1</v>
      </c>
    </row>
    <row r="53" spans="1:13" ht="20.100000000000001" customHeight="1" x14ac:dyDescent="0.15">
      <c r="A53" s="1" t="s">
        <v>21993</v>
      </c>
      <c r="B53" s="1" t="s">
        <v>22091</v>
      </c>
      <c r="C53" s="1" t="s">
        <v>22094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739</v>
      </c>
      <c r="I53" s="1" t="s">
        <v>54</v>
      </c>
      <c r="J53" s="1" t="s">
        <v>6858</v>
      </c>
      <c r="K53" s="1" t="s">
        <v>22095</v>
      </c>
      <c r="L53" s="1"/>
      <c r="M53" s="20">
        <f t="shared" si="0"/>
        <v>1</v>
      </c>
    </row>
    <row r="54" spans="1:13" ht="20.100000000000001" customHeight="1" x14ac:dyDescent="0.15">
      <c r="A54" s="1" t="s">
        <v>21993</v>
      </c>
      <c r="B54" s="1" t="s">
        <v>22091</v>
      </c>
      <c r="C54" s="1" t="s">
        <v>22096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739</v>
      </c>
      <c r="I54" s="1" t="s">
        <v>54</v>
      </c>
      <c r="J54" s="1" t="s">
        <v>6858</v>
      </c>
      <c r="K54" s="1" t="s">
        <v>22097</v>
      </c>
      <c r="L54" s="1"/>
      <c r="M54" s="20">
        <f t="shared" si="0"/>
        <v>1</v>
      </c>
    </row>
    <row r="55" spans="1:13" ht="20.100000000000001" customHeight="1" x14ac:dyDescent="0.15">
      <c r="A55" s="1" t="s">
        <v>21993</v>
      </c>
      <c r="B55" s="1" t="s">
        <v>22091</v>
      </c>
      <c r="C55" s="1" t="s">
        <v>22098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121</v>
      </c>
      <c r="I55" s="1" t="s">
        <v>84</v>
      </c>
      <c r="J55" s="1" t="s">
        <v>122</v>
      </c>
      <c r="K55" s="1" t="s">
        <v>22099</v>
      </c>
      <c r="L55" s="1"/>
      <c r="M55" s="20">
        <f t="shared" si="0"/>
        <v>1</v>
      </c>
    </row>
    <row r="56" spans="1:13" ht="20.100000000000001" customHeight="1" x14ac:dyDescent="0.15">
      <c r="A56" s="1" t="s">
        <v>21993</v>
      </c>
      <c r="B56" s="1" t="s">
        <v>22091</v>
      </c>
      <c r="C56" s="1" t="s">
        <v>22100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84</v>
      </c>
      <c r="J56" s="1" t="s">
        <v>122</v>
      </c>
      <c r="K56" s="1" t="s">
        <v>22101</v>
      </c>
      <c r="L56" s="1"/>
      <c r="M56" s="20">
        <f t="shared" si="0"/>
        <v>1</v>
      </c>
    </row>
    <row r="57" spans="1:13" ht="20.100000000000001" customHeight="1" x14ac:dyDescent="0.15">
      <c r="A57" s="1" t="s">
        <v>21993</v>
      </c>
      <c r="B57" s="1" t="s">
        <v>22091</v>
      </c>
      <c r="C57" s="1" t="s">
        <v>22102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739</v>
      </c>
      <c r="I57" s="1" t="s">
        <v>54</v>
      </c>
      <c r="J57" s="1" t="s">
        <v>6858</v>
      </c>
      <c r="K57" s="1" t="s">
        <v>22103</v>
      </c>
      <c r="L57" s="1"/>
      <c r="M57" s="20">
        <f t="shared" si="0"/>
        <v>1</v>
      </c>
    </row>
    <row r="58" spans="1:13" ht="20.100000000000001" customHeight="1" x14ac:dyDescent="0.15">
      <c r="A58" s="1" t="s">
        <v>21993</v>
      </c>
      <c r="B58" s="1" t="s">
        <v>22091</v>
      </c>
      <c r="C58" s="1" t="s">
        <v>22104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739</v>
      </c>
      <c r="I58" s="1" t="s">
        <v>54</v>
      </c>
      <c r="J58" s="1" t="s">
        <v>6858</v>
      </c>
      <c r="K58" s="1" t="s">
        <v>22105</v>
      </c>
      <c r="L58" s="1"/>
      <c r="M58" s="20">
        <f t="shared" si="0"/>
        <v>1</v>
      </c>
    </row>
    <row r="59" spans="1:13" ht="20.100000000000001" customHeight="1" x14ac:dyDescent="0.15">
      <c r="A59" s="1" t="s">
        <v>21993</v>
      </c>
      <c r="B59" s="1" t="s">
        <v>22106</v>
      </c>
      <c r="C59" s="1" t="s">
        <v>22107</v>
      </c>
      <c r="D59" s="1" t="s">
        <v>50</v>
      </c>
      <c r="E59" s="1" t="s">
        <v>51</v>
      </c>
      <c r="F59" s="1" t="s">
        <v>51</v>
      </c>
      <c r="G59" s="1" t="s">
        <v>52</v>
      </c>
      <c r="H59" s="1" t="s">
        <v>739</v>
      </c>
      <c r="I59" s="1" t="s">
        <v>54</v>
      </c>
      <c r="J59" s="1" t="s">
        <v>6858</v>
      </c>
      <c r="K59" s="1" t="s">
        <v>22108</v>
      </c>
      <c r="L59" s="1"/>
      <c r="M59" s="20">
        <f t="shared" si="0"/>
        <v>1</v>
      </c>
    </row>
    <row r="60" spans="1:13" ht="20.100000000000001" customHeight="1" x14ac:dyDescent="0.15">
      <c r="A60" s="1" t="s">
        <v>21993</v>
      </c>
      <c r="B60" s="1" t="s">
        <v>22106</v>
      </c>
      <c r="C60" s="1" t="s">
        <v>22109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739</v>
      </c>
      <c r="I60" s="1" t="s">
        <v>54</v>
      </c>
      <c r="J60" s="1" t="s">
        <v>6858</v>
      </c>
      <c r="K60" s="1" t="s">
        <v>22110</v>
      </c>
      <c r="L60" s="1"/>
      <c r="M60" s="20">
        <f t="shared" si="0"/>
        <v>1</v>
      </c>
    </row>
    <row r="61" spans="1:13" ht="20.100000000000001" customHeight="1" x14ac:dyDescent="0.15">
      <c r="A61" s="1" t="s">
        <v>21993</v>
      </c>
      <c r="B61" s="1" t="s">
        <v>22106</v>
      </c>
      <c r="C61" s="1" t="s">
        <v>22111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739</v>
      </c>
      <c r="I61" s="1" t="s">
        <v>54</v>
      </c>
      <c r="J61" s="1" t="s">
        <v>6858</v>
      </c>
      <c r="K61" s="1" t="s">
        <v>22112</v>
      </c>
      <c r="L61" s="1"/>
      <c r="M61" s="20">
        <f t="shared" si="0"/>
        <v>1</v>
      </c>
    </row>
    <row r="62" spans="1:13" ht="20.100000000000001" customHeight="1" x14ac:dyDescent="0.15">
      <c r="A62" s="1" t="s">
        <v>21993</v>
      </c>
      <c r="B62" s="1" t="s">
        <v>22106</v>
      </c>
      <c r="C62" s="1" t="s">
        <v>22113</v>
      </c>
      <c r="D62" s="1" t="s">
        <v>78</v>
      </c>
      <c r="E62" s="1" t="s">
        <v>51</v>
      </c>
      <c r="F62" s="1" t="s">
        <v>81</v>
      </c>
      <c r="G62" s="1" t="s">
        <v>82</v>
      </c>
      <c r="H62" s="1" t="s">
        <v>129</v>
      </c>
      <c r="I62" s="1" t="s">
        <v>447</v>
      </c>
      <c r="J62" s="1" t="s">
        <v>2362</v>
      </c>
      <c r="K62" s="1" t="s">
        <v>22114</v>
      </c>
      <c r="L62" s="1"/>
      <c r="M62" s="20">
        <f t="shared" si="0"/>
        <v>0</v>
      </c>
    </row>
    <row r="63" spans="1:13" ht="20.100000000000001" customHeight="1" x14ac:dyDescent="0.15">
      <c r="A63" s="1" t="s">
        <v>21993</v>
      </c>
      <c r="B63" s="1" t="s">
        <v>22115</v>
      </c>
      <c r="C63" s="1" t="s">
        <v>22116</v>
      </c>
      <c r="D63" s="1" t="s">
        <v>50</v>
      </c>
      <c r="E63" s="1" t="s">
        <v>51</v>
      </c>
      <c r="F63" s="1" t="s">
        <v>51</v>
      </c>
      <c r="G63" s="1" t="s">
        <v>82</v>
      </c>
      <c r="H63" s="1" t="s">
        <v>207</v>
      </c>
      <c r="I63" s="1" t="s">
        <v>84</v>
      </c>
      <c r="J63" s="1" t="s">
        <v>122</v>
      </c>
      <c r="K63" s="1" t="s">
        <v>22117</v>
      </c>
      <c r="L63" s="1"/>
      <c r="M63" s="20">
        <f t="shared" si="0"/>
        <v>1</v>
      </c>
    </row>
    <row r="64" spans="1:13" ht="20.100000000000001" customHeight="1" x14ac:dyDescent="0.15">
      <c r="A64" s="1" t="s">
        <v>21993</v>
      </c>
      <c r="B64" s="1" t="s">
        <v>22115</v>
      </c>
      <c r="C64" s="1" t="s">
        <v>22118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207</v>
      </c>
      <c r="I64" s="1" t="s">
        <v>84</v>
      </c>
      <c r="J64" s="1" t="s">
        <v>122</v>
      </c>
      <c r="K64" s="1" t="s">
        <v>22119</v>
      </c>
      <c r="L64" s="1"/>
      <c r="M64" s="20">
        <f t="shared" si="0"/>
        <v>1</v>
      </c>
    </row>
    <row r="65" spans="1:13" ht="20.100000000000001" customHeight="1" x14ac:dyDescent="0.15">
      <c r="A65" s="1" t="s">
        <v>21993</v>
      </c>
      <c r="B65" s="1" t="s">
        <v>22115</v>
      </c>
      <c r="C65" s="1" t="s">
        <v>22120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22121</v>
      </c>
      <c r="L65" s="1"/>
      <c r="M65" s="20">
        <f t="shared" si="0"/>
        <v>1</v>
      </c>
    </row>
    <row r="66" spans="1:13" ht="20.100000000000001" customHeight="1" x14ac:dyDescent="0.15">
      <c r="A66" s="1" t="s">
        <v>21993</v>
      </c>
      <c r="B66" s="1" t="s">
        <v>22115</v>
      </c>
      <c r="C66" s="1" t="s">
        <v>22122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207</v>
      </c>
      <c r="I66" s="1" t="s">
        <v>84</v>
      </c>
      <c r="J66" s="1" t="s">
        <v>122</v>
      </c>
      <c r="K66" s="1" t="s">
        <v>22123</v>
      </c>
      <c r="L66" s="1"/>
      <c r="M66" s="20">
        <f t="shared" si="0"/>
        <v>1</v>
      </c>
    </row>
    <row r="67" spans="1:13" ht="20.100000000000001" customHeight="1" x14ac:dyDescent="0.15">
      <c r="A67" s="1" t="s">
        <v>21993</v>
      </c>
      <c r="B67" s="1" t="s">
        <v>22115</v>
      </c>
      <c r="C67" s="1" t="s">
        <v>22124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22125</v>
      </c>
      <c r="L67" s="1"/>
      <c r="M67" s="20">
        <f t="shared" si="0"/>
        <v>1</v>
      </c>
    </row>
    <row r="68" spans="1:13" ht="20.100000000000001" customHeight="1" x14ac:dyDescent="0.15">
      <c r="A68" s="1" t="s">
        <v>21993</v>
      </c>
      <c r="B68" s="1" t="s">
        <v>22115</v>
      </c>
      <c r="C68" s="1" t="s">
        <v>22126</v>
      </c>
      <c r="D68" s="1" t="s">
        <v>78</v>
      </c>
      <c r="E68" s="1" t="s">
        <v>51</v>
      </c>
      <c r="F68" s="1" t="s">
        <v>51</v>
      </c>
      <c r="G68" s="1" t="s">
        <v>82</v>
      </c>
      <c r="H68" s="1" t="s">
        <v>207</v>
      </c>
      <c r="I68" s="1" t="s">
        <v>84</v>
      </c>
      <c r="J68" s="1" t="s">
        <v>122</v>
      </c>
      <c r="K68" s="1" t="s">
        <v>22127</v>
      </c>
      <c r="L68" s="1"/>
      <c r="M68" s="20">
        <f t="shared" si="0"/>
        <v>1</v>
      </c>
    </row>
    <row r="69" spans="1:13" ht="20.100000000000001" customHeight="1" x14ac:dyDescent="0.15">
      <c r="A69" s="1" t="s">
        <v>21993</v>
      </c>
      <c r="B69" s="1" t="s">
        <v>22115</v>
      </c>
      <c r="C69" s="1" t="s">
        <v>22128</v>
      </c>
      <c r="D69" s="1" t="s">
        <v>78</v>
      </c>
      <c r="E69" s="1" t="s">
        <v>51</v>
      </c>
      <c r="F69" s="1" t="s">
        <v>51</v>
      </c>
      <c r="G69" s="1" t="s">
        <v>82</v>
      </c>
      <c r="H69" s="1" t="s">
        <v>207</v>
      </c>
      <c r="I69" s="1" t="s">
        <v>84</v>
      </c>
      <c r="J69" s="1" t="s">
        <v>122</v>
      </c>
      <c r="K69" s="1" t="s">
        <v>22129</v>
      </c>
      <c r="L69" s="1"/>
      <c r="M69" s="20">
        <f t="shared" si="0"/>
        <v>1</v>
      </c>
    </row>
    <row r="70" spans="1:13" ht="20.100000000000001" customHeight="1" x14ac:dyDescent="0.15">
      <c r="A70" s="1" t="s">
        <v>21993</v>
      </c>
      <c r="B70" s="1" t="s">
        <v>22115</v>
      </c>
      <c r="C70" s="1" t="s">
        <v>22130</v>
      </c>
      <c r="D70" s="1" t="s">
        <v>78</v>
      </c>
      <c r="E70" s="1" t="s">
        <v>51</v>
      </c>
      <c r="F70" s="1" t="s">
        <v>51</v>
      </c>
      <c r="G70" s="1" t="s">
        <v>82</v>
      </c>
      <c r="H70" s="1" t="s">
        <v>207</v>
      </c>
      <c r="I70" s="1" t="s">
        <v>84</v>
      </c>
      <c r="J70" s="1" t="s">
        <v>122</v>
      </c>
      <c r="K70" s="1" t="s">
        <v>22131</v>
      </c>
      <c r="L70" s="1"/>
      <c r="M70" s="20">
        <f t="shared" si="0"/>
        <v>1</v>
      </c>
    </row>
    <row r="71" spans="1:13" ht="20.100000000000001" customHeight="1" x14ac:dyDescent="0.15">
      <c r="A71" s="1" t="s">
        <v>21993</v>
      </c>
      <c r="B71" s="1" t="s">
        <v>22115</v>
      </c>
      <c r="C71" s="1" t="s">
        <v>22132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739</v>
      </c>
      <c r="I71" s="1" t="s">
        <v>54</v>
      </c>
      <c r="J71" s="1" t="s">
        <v>6858</v>
      </c>
      <c r="K71" s="1" t="s">
        <v>22133</v>
      </c>
      <c r="L71" s="1"/>
      <c r="M71" s="20">
        <f t="shared" si="0"/>
        <v>1</v>
      </c>
    </row>
    <row r="72" spans="1:13" ht="20.100000000000001" customHeight="1" x14ac:dyDescent="0.15">
      <c r="A72" s="1" t="s">
        <v>21993</v>
      </c>
      <c r="B72" s="1" t="s">
        <v>22115</v>
      </c>
      <c r="C72" s="1" t="s">
        <v>22134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739</v>
      </c>
      <c r="I72" s="1" t="s">
        <v>54</v>
      </c>
      <c r="J72" s="1" t="s">
        <v>6858</v>
      </c>
      <c r="K72" s="1" t="s">
        <v>22135</v>
      </c>
      <c r="L72" s="1"/>
      <c r="M72" s="20">
        <f t="shared" ref="M72:M135" si="1">IF(F72="○",1,0)</f>
        <v>1</v>
      </c>
    </row>
    <row r="73" spans="1:13" ht="20.100000000000001" customHeight="1" x14ac:dyDescent="0.15">
      <c r="A73" s="1" t="s">
        <v>21993</v>
      </c>
      <c r="B73" s="1" t="s">
        <v>22136</v>
      </c>
      <c r="C73" s="1" t="s">
        <v>22137</v>
      </c>
      <c r="D73" s="1" t="s">
        <v>50</v>
      </c>
      <c r="E73" s="1" t="s">
        <v>51</v>
      </c>
      <c r="F73" s="1" t="s">
        <v>51</v>
      </c>
      <c r="G73" s="1" t="s">
        <v>82</v>
      </c>
      <c r="H73" s="1" t="s">
        <v>207</v>
      </c>
      <c r="I73" s="1" t="s">
        <v>84</v>
      </c>
      <c r="J73" s="1" t="s">
        <v>122</v>
      </c>
      <c r="K73" s="1" t="s">
        <v>22138</v>
      </c>
      <c r="L73" s="1"/>
      <c r="M73" s="20">
        <f t="shared" si="1"/>
        <v>1</v>
      </c>
    </row>
    <row r="74" spans="1:13" ht="20.100000000000001" customHeight="1" x14ac:dyDescent="0.15">
      <c r="A74" s="1" t="s">
        <v>21993</v>
      </c>
      <c r="B74" s="1" t="s">
        <v>22136</v>
      </c>
      <c r="C74" s="1" t="s">
        <v>22139</v>
      </c>
      <c r="D74" s="1" t="s">
        <v>50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122</v>
      </c>
      <c r="K74" s="1" t="s">
        <v>22140</v>
      </c>
      <c r="L74" s="1"/>
      <c r="M74" s="20">
        <f t="shared" si="1"/>
        <v>1</v>
      </c>
    </row>
    <row r="75" spans="1:13" ht="20.100000000000001" customHeight="1" x14ac:dyDescent="0.15">
      <c r="A75" s="1" t="s">
        <v>21993</v>
      </c>
      <c r="B75" s="1" t="s">
        <v>22141</v>
      </c>
      <c r="C75" s="1" t="s">
        <v>22142</v>
      </c>
      <c r="D75" s="1" t="s">
        <v>50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122</v>
      </c>
      <c r="K75" s="1" t="s">
        <v>22143</v>
      </c>
      <c r="L75" s="1"/>
      <c r="M75" s="20">
        <f t="shared" si="1"/>
        <v>1</v>
      </c>
    </row>
    <row r="76" spans="1:13" ht="20.100000000000001" customHeight="1" x14ac:dyDescent="0.15">
      <c r="A76" s="1" t="s">
        <v>21993</v>
      </c>
      <c r="B76" s="1" t="s">
        <v>22141</v>
      </c>
      <c r="C76" s="1" t="s">
        <v>22144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22145</v>
      </c>
      <c r="L76" s="1"/>
      <c r="M76" s="20">
        <f t="shared" si="1"/>
        <v>1</v>
      </c>
    </row>
    <row r="77" spans="1:13" ht="20.100000000000001" customHeight="1" x14ac:dyDescent="0.15">
      <c r="A77" s="1" t="s">
        <v>21993</v>
      </c>
      <c r="B77" s="1" t="s">
        <v>20616</v>
      </c>
      <c r="C77" s="1" t="s">
        <v>22146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207</v>
      </c>
      <c r="I77" s="1" t="s">
        <v>84</v>
      </c>
      <c r="J77" s="1" t="s">
        <v>122</v>
      </c>
      <c r="K77" s="1" t="s">
        <v>22147</v>
      </c>
      <c r="L77" s="1"/>
      <c r="M77" s="20">
        <f t="shared" si="1"/>
        <v>1</v>
      </c>
    </row>
    <row r="78" spans="1:13" ht="20.100000000000001" customHeight="1" x14ac:dyDescent="0.15">
      <c r="A78" s="1" t="s">
        <v>21993</v>
      </c>
      <c r="B78" s="1" t="s">
        <v>20616</v>
      </c>
      <c r="C78" s="1" t="s">
        <v>22148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207</v>
      </c>
      <c r="I78" s="1" t="s">
        <v>84</v>
      </c>
      <c r="J78" s="1" t="s">
        <v>122</v>
      </c>
      <c r="K78" s="1" t="s">
        <v>22149</v>
      </c>
      <c r="L78" s="1"/>
      <c r="M78" s="20">
        <f t="shared" si="1"/>
        <v>1</v>
      </c>
    </row>
    <row r="79" spans="1:13" ht="20.100000000000001" customHeight="1" x14ac:dyDescent="0.15">
      <c r="A79" s="1" t="s">
        <v>21993</v>
      </c>
      <c r="B79" s="1" t="s">
        <v>20616</v>
      </c>
      <c r="C79" s="1" t="s">
        <v>22150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207</v>
      </c>
      <c r="I79" s="1" t="s">
        <v>84</v>
      </c>
      <c r="J79" s="1" t="s">
        <v>122</v>
      </c>
      <c r="K79" s="1" t="s">
        <v>22151</v>
      </c>
      <c r="L79" s="1"/>
      <c r="M79" s="20">
        <f t="shared" si="1"/>
        <v>1</v>
      </c>
    </row>
    <row r="80" spans="1:13" ht="20.100000000000001" customHeight="1" x14ac:dyDescent="0.15">
      <c r="A80" s="1" t="s">
        <v>21993</v>
      </c>
      <c r="B80" s="1" t="s">
        <v>20616</v>
      </c>
      <c r="C80" s="1" t="s">
        <v>22152</v>
      </c>
      <c r="D80" s="1" t="s">
        <v>50</v>
      </c>
      <c r="E80" s="1" t="s">
        <v>51</v>
      </c>
      <c r="F80" s="1" t="s">
        <v>51</v>
      </c>
      <c r="G80" s="1" t="s">
        <v>82</v>
      </c>
      <c r="H80" s="1" t="s">
        <v>207</v>
      </c>
      <c r="I80" s="1" t="s">
        <v>84</v>
      </c>
      <c r="J80" s="1" t="s">
        <v>122</v>
      </c>
      <c r="K80" s="1" t="s">
        <v>22153</v>
      </c>
      <c r="L80" s="1"/>
      <c r="M80" s="20">
        <f t="shared" si="1"/>
        <v>1</v>
      </c>
    </row>
    <row r="81" spans="1:13" ht="20.100000000000001" customHeight="1" x14ac:dyDescent="0.15">
      <c r="A81" s="1" t="s">
        <v>21993</v>
      </c>
      <c r="B81" s="1" t="s">
        <v>20616</v>
      </c>
      <c r="C81" s="1" t="s">
        <v>22154</v>
      </c>
      <c r="D81" s="1" t="s">
        <v>78</v>
      </c>
      <c r="E81" s="1" t="s">
        <v>51</v>
      </c>
      <c r="F81" s="1" t="s">
        <v>179</v>
      </c>
      <c r="G81" s="1" t="s">
        <v>82</v>
      </c>
      <c r="H81" s="1" t="s">
        <v>2234</v>
      </c>
      <c r="I81" s="1" t="s">
        <v>84</v>
      </c>
      <c r="J81" s="1" t="s">
        <v>7191</v>
      </c>
      <c r="K81" s="1" t="s">
        <v>22155</v>
      </c>
      <c r="L81" s="1"/>
      <c r="M81" s="20">
        <f t="shared" si="1"/>
        <v>0</v>
      </c>
    </row>
    <row r="82" spans="1:13" ht="20.100000000000001" customHeight="1" x14ac:dyDescent="0.15">
      <c r="A82" s="1" t="s">
        <v>21993</v>
      </c>
      <c r="B82" s="1" t="s">
        <v>20616</v>
      </c>
      <c r="C82" s="1" t="s">
        <v>22156</v>
      </c>
      <c r="D82" s="1" t="s">
        <v>78</v>
      </c>
      <c r="E82" s="1" t="s">
        <v>51</v>
      </c>
      <c r="F82" s="1" t="s">
        <v>51</v>
      </c>
      <c r="G82" s="1" t="s">
        <v>82</v>
      </c>
      <c r="H82" s="1" t="s">
        <v>207</v>
      </c>
      <c r="I82" s="1" t="s">
        <v>84</v>
      </c>
      <c r="J82" s="1" t="s">
        <v>122</v>
      </c>
      <c r="K82" s="1" t="s">
        <v>22157</v>
      </c>
      <c r="L82" s="1"/>
      <c r="M82" s="20">
        <f t="shared" si="1"/>
        <v>1</v>
      </c>
    </row>
    <row r="83" spans="1:13" ht="20.100000000000001" customHeight="1" x14ac:dyDescent="0.15">
      <c r="A83" s="1" t="s">
        <v>21993</v>
      </c>
      <c r="B83" s="1" t="s">
        <v>20616</v>
      </c>
      <c r="C83" s="1" t="s">
        <v>22158</v>
      </c>
      <c r="D83" s="1" t="s">
        <v>78</v>
      </c>
      <c r="E83" s="1" t="s">
        <v>51</v>
      </c>
      <c r="F83" s="1" t="s">
        <v>51</v>
      </c>
      <c r="G83" s="1" t="s">
        <v>82</v>
      </c>
      <c r="H83" s="1" t="s">
        <v>207</v>
      </c>
      <c r="I83" s="1" t="s">
        <v>84</v>
      </c>
      <c r="J83" s="1" t="s">
        <v>122</v>
      </c>
      <c r="K83" s="1" t="s">
        <v>22159</v>
      </c>
      <c r="L83" s="1"/>
      <c r="M83" s="20">
        <f t="shared" si="1"/>
        <v>1</v>
      </c>
    </row>
    <row r="84" spans="1:13" ht="20.100000000000001" customHeight="1" x14ac:dyDescent="0.15">
      <c r="A84" s="1" t="s">
        <v>21993</v>
      </c>
      <c r="B84" s="1" t="s">
        <v>20616</v>
      </c>
      <c r="C84" s="1" t="s">
        <v>22160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122</v>
      </c>
      <c r="K84" s="1" t="s">
        <v>22161</v>
      </c>
      <c r="L84" s="1"/>
      <c r="M84" s="20">
        <f t="shared" si="1"/>
        <v>1</v>
      </c>
    </row>
    <row r="85" spans="1:13" ht="20.100000000000001" customHeight="1" x14ac:dyDescent="0.15">
      <c r="A85" s="1" t="s">
        <v>21993</v>
      </c>
      <c r="B85" s="1" t="s">
        <v>20616</v>
      </c>
      <c r="C85" s="1" t="s">
        <v>22162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122</v>
      </c>
      <c r="K85" s="1" t="s">
        <v>22163</v>
      </c>
      <c r="L85" s="1"/>
      <c r="M85" s="20">
        <f t="shared" si="1"/>
        <v>1</v>
      </c>
    </row>
    <row r="86" spans="1:13" ht="20.100000000000001" customHeight="1" x14ac:dyDescent="0.15">
      <c r="A86" s="1" t="s">
        <v>21993</v>
      </c>
      <c r="B86" s="1" t="s">
        <v>20616</v>
      </c>
      <c r="C86" s="1" t="s">
        <v>22164</v>
      </c>
      <c r="D86" s="1" t="s">
        <v>78</v>
      </c>
      <c r="E86" s="1" t="s">
        <v>51</v>
      </c>
      <c r="F86" s="1" t="s">
        <v>51</v>
      </c>
      <c r="G86" s="1" t="s">
        <v>82</v>
      </c>
      <c r="H86" s="1" t="s">
        <v>207</v>
      </c>
      <c r="I86" s="1" t="s">
        <v>84</v>
      </c>
      <c r="J86" s="1" t="s">
        <v>122</v>
      </c>
      <c r="K86" s="1" t="s">
        <v>22165</v>
      </c>
      <c r="L86" s="1"/>
      <c r="M86" s="20">
        <f t="shared" si="1"/>
        <v>1</v>
      </c>
    </row>
    <row r="87" spans="1:13" ht="20.100000000000001" customHeight="1" x14ac:dyDescent="0.15">
      <c r="A87" s="1" t="s">
        <v>21993</v>
      </c>
      <c r="B87" s="1" t="s">
        <v>22166</v>
      </c>
      <c r="C87" s="1" t="s">
        <v>22167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739</v>
      </c>
      <c r="I87" s="1" t="s">
        <v>54</v>
      </c>
      <c r="J87" s="1" t="s">
        <v>6858</v>
      </c>
      <c r="K87" s="1" t="s">
        <v>22168</v>
      </c>
      <c r="L87" s="1"/>
      <c r="M87" s="20">
        <f t="shared" si="1"/>
        <v>1</v>
      </c>
    </row>
    <row r="88" spans="1:13" ht="20.100000000000001" customHeight="1" x14ac:dyDescent="0.15">
      <c r="A88" s="1" t="s">
        <v>21993</v>
      </c>
      <c r="B88" s="1" t="s">
        <v>22166</v>
      </c>
      <c r="C88" s="1" t="s">
        <v>22169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739</v>
      </c>
      <c r="I88" s="1" t="s">
        <v>54</v>
      </c>
      <c r="J88" s="1" t="s">
        <v>6858</v>
      </c>
      <c r="K88" s="1" t="s">
        <v>22170</v>
      </c>
      <c r="L88" s="1"/>
      <c r="M88" s="20">
        <f t="shared" si="1"/>
        <v>1</v>
      </c>
    </row>
    <row r="89" spans="1:13" ht="39.950000000000003" customHeight="1" x14ac:dyDescent="0.15">
      <c r="A89" s="82" t="s">
        <v>27016</v>
      </c>
      <c r="B89" s="82" t="s">
        <v>27017</v>
      </c>
      <c r="C89" s="1" t="s">
        <v>22171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739</v>
      </c>
      <c r="I89" s="1" t="s">
        <v>54</v>
      </c>
      <c r="J89" s="1" t="s">
        <v>6858</v>
      </c>
      <c r="K89" s="1" t="s">
        <v>22172</v>
      </c>
      <c r="L89" s="83" t="s">
        <v>26974</v>
      </c>
      <c r="M89" s="20">
        <f t="shared" si="1"/>
        <v>1</v>
      </c>
    </row>
    <row r="90" spans="1:13" ht="20.100000000000001" customHeight="1" x14ac:dyDescent="0.15">
      <c r="A90" s="1" t="s">
        <v>21993</v>
      </c>
      <c r="B90" s="1" t="s">
        <v>22166</v>
      </c>
      <c r="C90" s="1" t="s">
        <v>22173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739</v>
      </c>
      <c r="I90" s="1" t="s">
        <v>54</v>
      </c>
      <c r="J90" s="1" t="s">
        <v>6858</v>
      </c>
      <c r="K90" s="1" t="s">
        <v>22174</v>
      </c>
      <c r="L90" s="1"/>
      <c r="M90" s="20">
        <f t="shared" si="1"/>
        <v>1</v>
      </c>
    </row>
    <row r="91" spans="1:13" ht="20.100000000000001" customHeight="1" x14ac:dyDescent="0.15">
      <c r="A91" s="1" t="s">
        <v>21993</v>
      </c>
      <c r="B91" s="1" t="s">
        <v>22166</v>
      </c>
      <c r="C91" s="1" t="s">
        <v>22175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739</v>
      </c>
      <c r="I91" s="1" t="s">
        <v>54</v>
      </c>
      <c r="J91" s="1" t="s">
        <v>6858</v>
      </c>
      <c r="K91" s="1" t="s">
        <v>22176</v>
      </c>
      <c r="L91" s="1"/>
      <c r="M91" s="20">
        <f t="shared" si="1"/>
        <v>1</v>
      </c>
    </row>
    <row r="92" spans="1:13" ht="20.100000000000001" customHeight="1" x14ac:dyDescent="0.15">
      <c r="A92" s="1" t="s">
        <v>21993</v>
      </c>
      <c r="B92" s="1" t="s">
        <v>22166</v>
      </c>
      <c r="C92" s="1" t="s">
        <v>22177</v>
      </c>
      <c r="D92" s="1" t="s">
        <v>78</v>
      </c>
      <c r="E92" s="1" t="s">
        <v>51</v>
      </c>
      <c r="F92" s="1" t="s">
        <v>179</v>
      </c>
      <c r="G92" s="1" t="s">
        <v>82</v>
      </c>
      <c r="H92" s="1" t="s">
        <v>180</v>
      </c>
      <c r="I92" s="1" t="s">
        <v>84</v>
      </c>
      <c r="J92" s="1" t="s">
        <v>7191</v>
      </c>
      <c r="K92" s="1" t="s">
        <v>22178</v>
      </c>
      <c r="L92" s="1"/>
      <c r="M92" s="20">
        <f t="shared" si="1"/>
        <v>0</v>
      </c>
    </row>
    <row r="93" spans="1:13" ht="20.100000000000001" customHeight="1" x14ac:dyDescent="0.15">
      <c r="A93" s="1" t="s">
        <v>21993</v>
      </c>
      <c r="B93" s="1" t="s">
        <v>22179</v>
      </c>
      <c r="C93" s="1" t="s">
        <v>22180</v>
      </c>
      <c r="D93" s="1" t="s">
        <v>78</v>
      </c>
      <c r="E93" s="1" t="s">
        <v>51</v>
      </c>
      <c r="F93" s="1" t="s">
        <v>51</v>
      </c>
      <c r="G93" s="1" t="s">
        <v>52</v>
      </c>
      <c r="H93" s="1" t="s">
        <v>739</v>
      </c>
      <c r="I93" s="1" t="s">
        <v>54</v>
      </c>
      <c r="J93" s="1" t="s">
        <v>6858</v>
      </c>
      <c r="K93" s="1" t="s">
        <v>22181</v>
      </c>
      <c r="L93" s="1"/>
      <c r="M93" s="20">
        <f t="shared" si="1"/>
        <v>1</v>
      </c>
    </row>
    <row r="94" spans="1:13" ht="20.100000000000001" customHeight="1" x14ac:dyDescent="0.15">
      <c r="A94" s="1" t="s">
        <v>21993</v>
      </c>
      <c r="B94" s="1" t="s">
        <v>22179</v>
      </c>
      <c r="C94" s="1" t="s">
        <v>22182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739</v>
      </c>
      <c r="I94" s="1" t="s">
        <v>54</v>
      </c>
      <c r="J94" s="1" t="s">
        <v>6858</v>
      </c>
      <c r="K94" s="1" t="s">
        <v>22183</v>
      </c>
      <c r="L94" s="1"/>
      <c r="M94" s="20">
        <f t="shared" si="1"/>
        <v>1</v>
      </c>
    </row>
    <row r="95" spans="1:13" ht="20.100000000000001" customHeight="1" x14ac:dyDescent="0.15">
      <c r="A95" s="1" t="s">
        <v>21993</v>
      </c>
      <c r="B95" s="1" t="s">
        <v>22179</v>
      </c>
      <c r="C95" s="1" t="s">
        <v>22184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739</v>
      </c>
      <c r="I95" s="1" t="s">
        <v>54</v>
      </c>
      <c r="J95" s="1" t="s">
        <v>6858</v>
      </c>
      <c r="K95" s="1" t="s">
        <v>22185</v>
      </c>
      <c r="L95" s="1"/>
      <c r="M95" s="20">
        <f t="shared" si="1"/>
        <v>1</v>
      </c>
    </row>
    <row r="96" spans="1:13" ht="20.100000000000001" customHeight="1" x14ac:dyDescent="0.15">
      <c r="A96" s="1" t="s">
        <v>21993</v>
      </c>
      <c r="B96" s="1" t="s">
        <v>22186</v>
      </c>
      <c r="C96" s="1" t="s">
        <v>22187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22188</v>
      </c>
      <c r="L96" s="1"/>
      <c r="M96" s="20">
        <f t="shared" si="1"/>
        <v>1</v>
      </c>
    </row>
    <row r="97" spans="1:13" ht="20.100000000000001" customHeight="1" x14ac:dyDescent="0.15">
      <c r="A97" s="1" t="s">
        <v>19</v>
      </c>
      <c r="B97" s="1" t="s">
        <v>22189</v>
      </c>
      <c r="C97" s="1" t="s">
        <v>22190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22191</v>
      </c>
      <c r="L97" s="1"/>
      <c r="M97" s="20">
        <f t="shared" si="1"/>
        <v>1</v>
      </c>
    </row>
    <row r="98" spans="1:13" ht="20.100000000000001" customHeight="1" x14ac:dyDescent="0.15">
      <c r="A98" s="1" t="s">
        <v>19</v>
      </c>
      <c r="B98" s="1" t="s">
        <v>22189</v>
      </c>
      <c r="C98" s="1" t="s">
        <v>22192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121</v>
      </c>
      <c r="I98" s="1" t="s">
        <v>84</v>
      </c>
      <c r="J98" s="1" t="s">
        <v>122</v>
      </c>
      <c r="K98" s="1" t="s">
        <v>22193</v>
      </c>
      <c r="L98" s="1"/>
      <c r="M98" s="20">
        <f t="shared" si="1"/>
        <v>1</v>
      </c>
    </row>
    <row r="99" spans="1:13" ht="20.100000000000001" customHeight="1" x14ac:dyDescent="0.15">
      <c r="A99" s="1" t="s">
        <v>19</v>
      </c>
      <c r="B99" s="1" t="s">
        <v>22189</v>
      </c>
      <c r="C99" s="1" t="s">
        <v>22194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22195</v>
      </c>
      <c r="L99" s="1"/>
      <c r="M99" s="20">
        <f t="shared" si="1"/>
        <v>1</v>
      </c>
    </row>
    <row r="100" spans="1:13" ht="20.100000000000001" customHeight="1" x14ac:dyDescent="0.15">
      <c r="A100" s="1" t="s">
        <v>19</v>
      </c>
      <c r="B100" s="1" t="s">
        <v>22189</v>
      </c>
      <c r="C100" s="1" t="s">
        <v>22196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121</v>
      </c>
      <c r="I100" s="1" t="s">
        <v>84</v>
      </c>
      <c r="J100" s="1" t="s">
        <v>122</v>
      </c>
      <c r="K100" s="1" t="s">
        <v>22197</v>
      </c>
      <c r="L100" s="1"/>
      <c r="M100" s="20">
        <f t="shared" si="1"/>
        <v>1</v>
      </c>
    </row>
    <row r="101" spans="1:13" ht="20.100000000000001" customHeight="1" x14ac:dyDescent="0.15">
      <c r="A101" s="1" t="s">
        <v>19</v>
      </c>
      <c r="B101" s="1" t="s">
        <v>22189</v>
      </c>
      <c r="C101" s="1" t="s">
        <v>22198</v>
      </c>
      <c r="D101" s="1" t="s">
        <v>78</v>
      </c>
      <c r="E101" s="1" t="s">
        <v>51</v>
      </c>
      <c r="F101" s="1" t="s">
        <v>51</v>
      </c>
      <c r="G101" s="1" t="s">
        <v>52</v>
      </c>
      <c r="H101" s="1" t="s">
        <v>121</v>
      </c>
      <c r="I101" s="1" t="s">
        <v>84</v>
      </c>
      <c r="J101" s="1" t="s">
        <v>122</v>
      </c>
      <c r="K101" s="1" t="s">
        <v>22199</v>
      </c>
      <c r="L101" s="1"/>
      <c r="M101" s="20">
        <f t="shared" si="1"/>
        <v>1</v>
      </c>
    </row>
    <row r="102" spans="1:13" ht="20.100000000000001" customHeight="1" x14ac:dyDescent="0.15">
      <c r="A102" s="1" t="s">
        <v>19</v>
      </c>
      <c r="B102" s="1" t="s">
        <v>22189</v>
      </c>
      <c r="C102" s="1" t="s">
        <v>22200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84</v>
      </c>
      <c r="J102" s="1" t="s">
        <v>122</v>
      </c>
      <c r="K102" s="1" t="s">
        <v>22201</v>
      </c>
      <c r="L102" s="1"/>
      <c r="M102" s="20">
        <f t="shared" si="1"/>
        <v>1</v>
      </c>
    </row>
    <row r="103" spans="1:13" ht="20.100000000000001" customHeight="1" x14ac:dyDescent="0.15">
      <c r="A103" s="1" t="s">
        <v>19</v>
      </c>
      <c r="B103" s="1" t="s">
        <v>22189</v>
      </c>
      <c r="C103" s="1" t="s">
        <v>22202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121</v>
      </c>
      <c r="I103" s="1" t="s">
        <v>84</v>
      </c>
      <c r="J103" s="1" t="s">
        <v>122</v>
      </c>
      <c r="K103" s="1" t="s">
        <v>22203</v>
      </c>
      <c r="L103" s="1"/>
      <c r="M103" s="20">
        <f t="shared" si="1"/>
        <v>1</v>
      </c>
    </row>
    <row r="104" spans="1:13" ht="20.100000000000001" customHeight="1" x14ac:dyDescent="0.15">
      <c r="A104" s="1" t="s">
        <v>19</v>
      </c>
      <c r="B104" s="1" t="s">
        <v>22189</v>
      </c>
      <c r="C104" s="1" t="s">
        <v>22204</v>
      </c>
      <c r="D104" s="1" t="s">
        <v>78</v>
      </c>
      <c r="E104" s="1" t="s">
        <v>51</v>
      </c>
      <c r="F104" s="1" t="s">
        <v>51</v>
      </c>
      <c r="G104" s="1" t="s">
        <v>52</v>
      </c>
      <c r="H104" s="1" t="s">
        <v>121</v>
      </c>
      <c r="I104" s="1" t="s">
        <v>84</v>
      </c>
      <c r="J104" s="1" t="s">
        <v>122</v>
      </c>
      <c r="K104" s="1" t="s">
        <v>22205</v>
      </c>
      <c r="L104" s="1"/>
      <c r="M104" s="20">
        <f t="shared" si="1"/>
        <v>1</v>
      </c>
    </row>
    <row r="105" spans="1:13" ht="20.100000000000001" customHeight="1" x14ac:dyDescent="0.15">
      <c r="A105" s="1" t="s">
        <v>19</v>
      </c>
      <c r="B105" s="1" t="s">
        <v>22206</v>
      </c>
      <c r="C105" s="1" t="s">
        <v>22207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207</v>
      </c>
      <c r="I105" s="1" t="s">
        <v>84</v>
      </c>
      <c r="J105" s="1" t="s">
        <v>122</v>
      </c>
      <c r="K105" s="1" t="s">
        <v>22208</v>
      </c>
      <c r="L105" s="1"/>
      <c r="M105" s="20">
        <f t="shared" si="1"/>
        <v>1</v>
      </c>
    </row>
    <row r="106" spans="1:13" ht="20.100000000000001" customHeight="1" x14ac:dyDescent="0.15">
      <c r="A106" s="1" t="s">
        <v>19</v>
      </c>
      <c r="B106" s="1" t="s">
        <v>22206</v>
      </c>
      <c r="C106" s="1" t="s">
        <v>22209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207</v>
      </c>
      <c r="I106" s="1" t="s">
        <v>84</v>
      </c>
      <c r="J106" s="1" t="s">
        <v>122</v>
      </c>
      <c r="K106" s="1" t="s">
        <v>22210</v>
      </c>
      <c r="L106" s="1"/>
      <c r="M106" s="20">
        <f t="shared" si="1"/>
        <v>1</v>
      </c>
    </row>
    <row r="107" spans="1:13" ht="20.100000000000001" customHeight="1" x14ac:dyDescent="0.15">
      <c r="A107" s="1" t="s">
        <v>19</v>
      </c>
      <c r="B107" s="1" t="s">
        <v>22206</v>
      </c>
      <c r="C107" s="1" t="s">
        <v>22211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207</v>
      </c>
      <c r="I107" s="1" t="s">
        <v>84</v>
      </c>
      <c r="J107" s="1" t="s">
        <v>122</v>
      </c>
      <c r="K107" s="1" t="s">
        <v>22212</v>
      </c>
      <c r="L107" s="1"/>
      <c r="M107" s="20">
        <f t="shared" si="1"/>
        <v>1</v>
      </c>
    </row>
    <row r="108" spans="1:13" ht="20.100000000000001" customHeight="1" x14ac:dyDescent="0.15">
      <c r="A108" s="1" t="s">
        <v>19</v>
      </c>
      <c r="B108" s="1" t="s">
        <v>22206</v>
      </c>
      <c r="C108" s="1" t="s">
        <v>22213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207</v>
      </c>
      <c r="I108" s="1" t="s">
        <v>84</v>
      </c>
      <c r="J108" s="1" t="s">
        <v>122</v>
      </c>
      <c r="K108" s="1" t="s">
        <v>22214</v>
      </c>
      <c r="L108" s="1"/>
      <c r="M108" s="20">
        <f t="shared" si="1"/>
        <v>1</v>
      </c>
    </row>
    <row r="109" spans="1:13" ht="20.100000000000001" customHeight="1" x14ac:dyDescent="0.15">
      <c r="A109" s="1" t="s">
        <v>19</v>
      </c>
      <c r="B109" s="1" t="s">
        <v>22206</v>
      </c>
      <c r="C109" s="1" t="s">
        <v>22215</v>
      </c>
      <c r="D109" s="1" t="s">
        <v>78</v>
      </c>
      <c r="E109" s="1" t="s">
        <v>51</v>
      </c>
      <c r="F109" s="1" t="s">
        <v>26832</v>
      </c>
      <c r="G109" s="1" t="s">
        <v>82</v>
      </c>
      <c r="H109" s="1" t="s">
        <v>83</v>
      </c>
      <c r="I109" s="1" t="s">
        <v>84</v>
      </c>
      <c r="J109" s="1" t="s">
        <v>9120</v>
      </c>
      <c r="K109" s="1" t="s">
        <v>22216</v>
      </c>
      <c r="L109" s="1"/>
      <c r="M109" s="20">
        <f t="shared" si="1"/>
        <v>0</v>
      </c>
    </row>
    <row r="110" spans="1:13" ht="20.100000000000001" customHeight="1" x14ac:dyDescent="0.15">
      <c r="A110" s="1" t="s">
        <v>19</v>
      </c>
      <c r="B110" s="1" t="s">
        <v>22206</v>
      </c>
      <c r="C110" s="1" t="s">
        <v>22217</v>
      </c>
      <c r="D110" s="1" t="s">
        <v>78</v>
      </c>
      <c r="E110" s="1" t="s">
        <v>51</v>
      </c>
      <c r="F110" s="1" t="s">
        <v>179</v>
      </c>
      <c r="G110" s="1" t="s">
        <v>82</v>
      </c>
      <c r="H110" s="1" t="s">
        <v>83</v>
      </c>
      <c r="I110" s="1" t="s">
        <v>84</v>
      </c>
      <c r="J110" s="1" t="s">
        <v>9120</v>
      </c>
      <c r="K110" s="1" t="s">
        <v>22218</v>
      </c>
      <c r="L110" s="1"/>
      <c r="M110" s="20">
        <f t="shared" si="1"/>
        <v>0</v>
      </c>
    </row>
    <row r="111" spans="1:13" ht="20.100000000000001" customHeight="1" x14ac:dyDescent="0.15">
      <c r="A111" s="1" t="s">
        <v>19</v>
      </c>
      <c r="B111" s="1" t="s">
        <v>22206</v>
      </c>
      <c r="C111" s="1" t="s">
        <v>22219</v>
      </c>
      <c r="D111" s="1" t="s">
        <v>78</v>
      </c>
      <c r="E111" s="1" t="s">
        <v>51</v>
      </c>
      <c r="F111" s="1" t="s">
        <v>51</v>
      </c>
      <c r="G111" s="1" t="s">
        <v>82</v>
      </c>
      <c r="H111" s="1" t="s">
        <v>207</v>
      </c>
      <c r="I111" s="1" t="s">
        <v>84</v>
      </c>
      <c r="J111" s="1" t="s">
        <v>122</v>
      </c>
      <c r="K111" s="1" t="s">
        <v>22220</v>
      </c>
      <c r="L111" s="1"/>
      <c r="M111" s="20">
        <f t="shared" si="1"/>
        <v>1</v>
      </c>
    </row>
    <row r="112" spans="1:13" ht="20.100000000000001" customHeight="1" x14ac:dyDescent="0.15">
      <c r="A112" s="1" t="s">
        <v>19</v>
      </c>
      <c r="B112" s="1" t="s">
        <v>22206</v>
      </c>
      <c r="C112" s="1" t="s">
        <v>22221</v>
      </c>
      <c r="D112" s="1" t="s">
        <v>78</v>
      </c>
      <c r="E112" s="1" t="s">
        <v>51</v>
      </c>
      <c r="F112" s="1" t="s">
        <v>51</v>
      </c>
      <c r="G112" s="1" t="s">
        <v>82</v>
      </c>
      <c r="H112" s="1" t="s">
        <v>207</v>
      </c>
      <c r="I112" s="1" t="s">
        <v>84</v>
      </c>
      <c r="J112" s="1" t="s">
        <v>122</v>
      </c>
      <c r="K112" s="1" t="s">
        <v>22222</v>
      </c>
      <c r="L112" s="1"/>
      <c r="M112" s="20">
        <f t="shared" si="1"/>
        <v>1</v>
      </c>
    </row>
    <row r="113" spans="1:13" ht="20.100000000000001" customHeight="1" x14ac:dyDescent="0.15">
      <c r="A113" s="1" t="s">
        <v>19</v>
      </c>
      <c r="B113" s="1" t="s">
        <v>22206</v>
      </c>
      <c r="C113" s="1" t="s">
        <v>22223</v>
      </c>
      <c r="D113" s="1" t="s">
        <v>78</v>
      </c>
      <c r="E113" s="1" t="s">
        <v>51</v>
      </c>
      <c r="F113" s="1" t="s">
        <v>179</v>
      </c>
      <c r="G113" s="1" t="s">
        <v>82</v>
      </c>
      <c r="H113" s="1" t="s">
        <v>83</v>
      </c>
      <c r="I113" s="1" t="s">
        <v>84</v>
      </c>
      <c r="J113" s="1" t="s">
        <v>9120</v>
      </c>
      <c r="K113" s="1" t="s">
        <v>22224</v>
      </c>
      <c r="L113" s="1"/>
      <c r="M113" s="20">
        <f t="shared" si="1"/>
        <v>0</v>
      </c>
    </row>
    <row r="114" spans="1:13" ht="20.100000000000001" customHeight="1" x14ac:dyDescent="0.15">
      <c r="A114" s="1" t="s">
        <v>19</v>
      </c>
      <c r="B114" s="1" t="s">
        <v>22225</v>
      </c>
      <c r="C114" s="1" t="s">
        <v>22226</v>
      </c>
      <c r="D114" s="1" t="s">
        <v>50</v>
      </c>
      <c r="E114" s="1" t="s">
        <v>51</v>
      </c>
      <c r="F114" s="1" t="s">
        <v>51</v>
      </c>
      <c r="G114" s="1" t="s">
        <v>82</v>
      </c>
      <c r="H114" s="1" t="s">
        <v>207</v>
      </c>
      <c r="I114" s="1" t="s">
        <v>84</v>
      </c>
      <c r="J114" s="1" t="s">
        <v>122</v>
      </c>
      <c r="K114" s="1" t="s">
        <v>22227</v>
      </c>
      <c r="L114" s="1"/>
      <c r="M114" s="20">
        <f t="shared" si="1"/>
        <v>1</v>
      </c>
    </row>
    <row r="115" spans="1:13" ht="20.100000000000001" customHeight="1" x14ac:dyDescent="0.15">
      <c r="A115" s="1" t="s">
        <v>19</v>
      </c>
      <c r="B115" s="1" t="s">
        <v>22228</v>
      </c>
      <c r="C115" s="1" t="s">
        <v>22229</v>
      </c>
      <c r="D115" s="1" t="s">
        <v>50</v>
      </c>
      <c r="E115" s="1" t="s">
        <v>51</v>
      </c>
      <c r="F115" s="1" t="s">
        <v>81</v>
      </c>
      <c r="G115" s="1" t="s">
        <v>82</v>
      </c>
      <c r="H115" s="1" t="s">
        <v>129</v>
      </c>
      <c r="I115" s="1" t="s">
        <v>447</v>
      </c>
      <c r="J115" s="1" t="s">
        <v>2362</v>
      </c>
      <c r="K115" s="1" t="s">
        <v>22230</v>
      </c>
      <c r="L115" s="1"/>
      <c r="M115" s="20">
        <f t="shared" si="1"/>
        <v>0</v>
      </c>
    </row>
    <row r="116" spans="1:13" ht="20.100000000000001" customHeight="1" x14ac:dyDescent="0.15">
      <c r="A116" s="1" t="s">
        <v>19</v>
      </c>
      <c r="B116" s="1" t="s">
        <v>22228</v>
      </c>
      <c r="C116" s="1" t="s">
        <v>22231</v>
      </c>
      <c r="D116" s="1" t="s">
        <v>50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54</v>
      </c>
      <c r="J116" s="1" t="s">
        <v>55</v>
      </c>
      <c r="K116" s="1" t="s">
        <v>22232</v>
      </c>
      <c r="L116" s="1"/>
      <c r="M116" s="20">
        <f t="shared" si="1"/>
        <v>1</v>
      </c>
    </row>
    <row r="117" spans="1:13" ht="20.100000000000001" customHeight="1" x14ac:dyDescent="0.15">
      <c r="A117" s="1" t="s">
        <v>19</v>
      </c>
      <c r="B117" s="1" t="s">
        <v>22228</v>
      </c>
      <c r="C117" s="1" t="s">
        <v>22233</v>
      </c>
      <c r="D117" s="1" t="s">
        <v>50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54</v>
      </c>
      <c r="J117" s="1" t="s">
        <v>55</v>
      </c>
      <c r="K117" s="1" t="s">
        <v>22234</v>
      </c>
      <c r="L117" s="1"/>
      <c r="M117" s="20">
        <f t="shared" si="1"/>
        <v>1</v>
      </c>
    </row>
    <row r="118" spans="1:13" ht="20.100000000000001" customHeight="1" x14ac:dyDescent="0.15">
      <c r="A118" s="1" t="s">
        <v>19</v>
      </c>
      <c r="B118" s="1" t="s">
        <v>22228</v>
      </c>
      <c r="C118" s="1" t="s">
        <v>22235</v>
      </c>
      <c r="D118" s="1" t="s">
        <v>50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54</v>
      </c>
      <c r="J118" s="1" t="s">
        <v>55</v>
      </c>
      <c r="K118" s="1" t="s">
        <v>22236</v>
      </c>
      <c r="L118" s="1"/>
      <c r="M118" s="20">
        <f t="shared" si="1"/>
        <v>1</v>
      </c>
    </row>
    <row r="119" spans="1:13" ht="20.100000000000001" customHeight="1" x14ac:dyDescent="0.15">
      <c r="A119" s="1" t="s">
        <v>19</v>
      </c>
      <c r="B119" s="1" t="s">
        <v>22228</v>
      </c>
      <c r="C119" s="1" t="s">
        <v>22237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54</v>
      </c>
      <c r="J119" s="1" t="s">
        <v>55</v>
      </c>
      <c r="K119" s="1" t="s">
        <v>22238</v>
      </c>
      <c r="L119" s="1"/>
      <c r="M119" s="20">
        <f t="shared" si="1"/>
        <v>1</v>
      </c>
    </row>
    <row r="120" spans="1:13" ht="20.100000000000001" customHeight="1" x14ac:dyDescent="0.15">
      <c r="A120" s="1" t="s">
        <v>19</v>
      </c>
      <c r="B120" s="1" t="s">
        <v>22228</v>
      </c>
      <c r="C120" s="1" t="s">
        <v>22239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54</v>
      </c>
      <c r="J120" s="1" t="s">
        <v>55</v>
      </c>
      <c r="K120" s="1" t="s">
        <v>22240</v>
      </c>
      <c r="L120" s="1"/>
      <c r="M120" s="20">
        <f t="shared" si="1"/>
        <v>1</v>
      </c>
    </row>
    <row r="121" spans="1:13" ht="20.100000000000001" customHeight="1" x14ac:dyDescent="0.15">
      <c r="A121" s="1" t="s">
        <v>19</v>
      </c>
      <c r="B121" s="1" t="s">
        <v>22228</v>
      </c>
      <c r="C121" s="1" t="s">
        <v>22241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54</v>
      </c>
      <c r="J121" s="1" t="s">
        <v>55</v>
      </c>
      <c r="K121" s="1" t="s">
        <v>22242</v>
      </c>
      <c r="L121" s="1"/>
      <c r="M121" s="20">
        <f t="shared" si="1"/>
        <v>1</v>
      </c>
    </row>
    <row r="122" spans="1:13" ht="20.100000000000001" customHeight="1" x14ac:dyDescent="0.15">
      <c r="A122" s="1" t="s">
        <v>19</v>
      </c>
      <c r="B122" s="1" t="s">
        <v>22228</v>
      </c>
      <c r="C122" s="1" t="s">
        <v>22243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54</v>
      </c>
      <c r="J122" s="1" t="s">
        <v>55</v>
      </c>
      <c r="K122" s="1" t="s">
        <v>22244</v>
      </c>
      <c r="L122" s="1"/>
      <c r="M122" s="20">
        <f t="shared" si="1"/>
        <v>1</v>
      </c>
    </row>
    <row r="123" spans="1:13" ht="20.100000000000001" customHeight="1" x14ac:dyDescent="0.15">
      <c r="A123" s="1" t="s">
        <v>19</v>
      </c>
      <c r="B123" s="1" t="s">
        <v>22228</v>
      </c>
      <c r="C123" s="1" t="s">
        <v>22245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54</v>
      </c>
      <c r="J123" s="1" t="s">
        <v>55</v>
      </c>
      <c r="K123" s="1" t="s">
        <v>22246</v>
      </c>
      <c r="L123" s="1"/>
      <c r="M123" s="20">
        <f t="shared" si="1"/>
        <v>1</v>
      </c>
    </row>
    <row r="124" spans="1:13" ht="20.100000000000001" customHeight="1" x14ac:dyDescent="0.15">
      <c r="A124" s="1" t="s">
        <v>19</v>
      </c>
      <c r="B124" s="1" t="s">
        <v>22228</v>
      </c>
      <c r="C124" s="1" t="s">
        <v>22247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53</v>
      </c>
      <c r="I124" s="1" t="s">
        <v>54</v>
      </c>
      <c r="J124" s="1" t="s">
        <v>55</v>
      </c>
      <c r="K124" s="1" t="s">
        <v>22248</v>
      </c>
      <c r="L124" s="1"/>
      <c r="M124" s="20">
        <f t="shared" si="1"/>
        <v>1</v>
      </c>
    </row>
    <row r="125" spans="1:13" ht="20.100000000000001" customHeight="1" x14ac:dyDescent="0.15">
      <c r="A125" s="1" t="s">
        <v>19</v>
      </c>
      <c r="B125" s="1" t="s">
        <v>22228</v>
      </c>
      <c r="C125" s="1" t="s">
        <v>22249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54</v>
      </c>
      <c r="J125" s="1" t="s">
        <v>55</v>
      </c>
      <c r="K125" s="1" t="s">
        <v>22250</v>
      </c>
      <c r="L125" s="1"/>
      <c r="M125" s="20">
        <f t="shared" si="1"/>
        <v>1</v>
      </c>
    </row>
    <row r="126" spans="1:13" ht="20.100000000000001" customHeight="1" x14ac:dyDescent="0.15">
      <c r="A126" s="1" t="s">
        <v>19</v>
      </c>
      <c r="B126" s="1" t="s">
        <v>22228</v>
      </c>
      <c r="C126" s="1" t="s">
        <v>22251</v>
      </c>
      <c r="D126" s="1" t="s">
        <v>78</v>
      </c>
      <c r="E126" s="1" t="s">
        <v>51</v>
      </c>
      <c r="F126" s="1" t="s">
        <v>81</v>
      </c>
      <c r="G126" s="1" t="s">
        <v>82</v>
      </c>
      <c r="H126" s="1" t="s">
        <v>2038</v>
      </c>
      <c r="I126" s="1" t="s">
        <v>84</v>
      </c>
      <c r="J126" s="1" t="s">
        <v>6853</v>
      </c>
      <c r="K126" s="1" t="s">
        <v>22252</v>
      </c>
      <c r="L126" s="1"/>
      <c r="M126" s="20">
        <f t="shared" si="1"/>
        <v>0</v>
      </c>
    </row>
    <row r="127" spans="1:13" ht="20.100000000000001" customHeight="1" x14ac:dyDescent="0.15">
      <c r="A127" s="1" t="s">
        <v>19</v>
      </c>
      <c r="B127" s="1" t="s">
        <v>22253</v>
      </c>
      <c r="C127" s="1" t="s">
        <v>22254</v>
      </c>
      <c r="D127" s="1" t="s">
        <v>78</v>
      </c>
      <c r="E127" s="1" t="s">
        <v>51</v>
      </c>
      <c r="F127" s="1" t="s">
        <v>51</v>
      </c>
      <c r="G127" s="1" t="s">
        <v>52</v>
      </c>
      <c r="H127" s="1" t="s">
        <v>121</v>
      </c>
      <c r="I127" s="1" t="s">
        <v>84</v>
      </c>
      <c r="J127" s="1" t="s">
        <v>122</v>
      </c>
      <c r="K127" s="1" t="s">
        <v>22255</v>
      </c>
      <c r="L127" s="1"/>
      <c r="M127" s="20">
        <f t="shared" si="1"/>
        <v>1</v>
      </c>
    </row>
    <row r="128" spans="1:13" ht="20.100000000000001" customHeight="1" x14ac:dyDescent="0.15">
      <c r="A128" s="1" t="s">
        <v>19</v>
      </c>
      <c r="B128" s="1" t="s">
        <v>22253</v>
      </c>
      <c r="C128" s="1" t="s">
        <v>22256</v>
      </c>
      <c r="D128" s="1" t="s">
        <v>78</v>
      </c>
      <c r="E128" s="1" t="s">
        <v>51</v>
      </c>
      <c r="F128" s="1" t="s">
        <v>179</v>
      </c>
      <c r="G128" s="1" t="s">
        <v>82</v>
      </c>
      <c r="H128" s="1" t="s">
        <v>212</v>
      </c>
      <c r="I128" s="1" t="s">
        <v>7857</v>
      </c>
      <c r="J128" s="1" t="s">
        <v>122</v>
      </c>
      <c r="K128" s="1" t="s">
        <v>22257</v>
      </c>
      <c r="L128" s="1"/>
      <c r="M128" s="20">
        <f t="shared" si="1"/>
        <v>0</v>
      </c>
    </row>
    <row r="129" spans="1:13" ht="20.100000000000001" customHeight="1" x14ac:dyDescent="0.15">
      <c r="A129" s="1" t="s">
        <v>19</v>
      </c>
      <c r="B129" s="1" t="s">
        <v>22253</v>
      </c>
      <c r="C129" s="1" t="s">
        <v>22258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207</v>
      </c>
      <c r="I129" s="1" t="s">
        <v>84</v>
      </c>
      <c r="J129" s="1" t="s">
        <v>122</v>
      </c>
      <c r="K129" s="1" t="s">
        <v>22259</v>
      </c>
      <c r="L129" s="1"/>
      <c r="M129" s="20">
        <f t="shared" si="1"/>
        <v>1</v>
      </c>
    </row>
    <row r="130" spans="1:13" ht="20.100000000000001" customHeight="1" x14ac:dyDescent="0.15">
      <c r="A130" s="1" t="s">
        <v>19</v>
      </c>
      <c r="B130" s="1" t="s">
        <v>22253</v>
      </c>
      <c r="C130" s="1" t="s">
        <v>22260</v>
      </c>
      <c r="D130" s="1" t="s">
        <v>78</v>
      </c>
      <c r="E130" s="1" t="s">
        <v>51</v>
      </c>
      <c r="F130" s="1" t="s">
        <v>26832</v>
      </c>
      <c r="G130" s="1" t="s">
        <v>82</v>
      </c>
      <c r="H130" s="1" t="s">
        <v>212</v>
      </c>
      <c r="I130" s="1" t="s">
        <v>7857</v>
      </c>
      <c r="J130" s="1" t="s">
        <v>122</v>
      </c>
      <c r="K130" s="1" t="s">
        <v>22261</v>
      </c>
      <c r="L130" s="1"/>
      <c r="M130" s="20">
        <f t="shared" si="1"/>
        <v>0</v>
      </c>
    </row>
    <row r="131" spans="1:13" ht="20.100000000000001" customHeight="1" x14ac:dyDescent="0.15">
      <c r="A131" s="1" t="s">
        <v>19</v>
      </c>
      <c r="B131" s="1" t="s">
        <v>22253</v>
      </c>
      <c r="C131" s="1" t="s">
        <v>22262</v>
      </c>
      <c r="D131" s="1" t="s">
        <v>78</v>
      </c>
      <c r="E131" s="1" t="s">
        <v>51</v>
      </c>
      <c r="F131" s="1" t="s">
        <v>51</v>
      </c>
      <c r="G131" s="1" t="s">
        <v>82</v>
      </c>
      <c r="H131" s="1" t="s">
        <v>207</v>
      </c>
      <c r="I131" s="1" t="s">
        <v>84</v>
      </c>
      <c r="J131" s="1" t="s">
        <v>122</v>
      </c>
      <c r="K131" s="1" t="s">
        <v>22263</v>
      </c>
      <c r="L131" s="1"/>
      <c r="M131" s="20">
        <f t="shared" si="1"/>
        <v>1</v>
      </c>
    </row>
    <row r="132" spans="1:13" ht="20.100000000000001" customHeight="1" x14ac:dyDescent="0.15">
      <c r="A132" s="1" t="s">
        <v>19</v>
      </c>
      <c r="B132" s="1" t="s">
        <v>22253</v>
      </c>
      <c r="C132" s="1" t="s">
        <v>22264</v>
      </c>
      <c r="D132" s="1" t="s">
        <v>78</v>
      </c>
      <c r="E132" s="1" t="s">
        <v>51</v>
      </c>
      <c r="F132" s="1" t="s">
        <v>179</v>
      </c>
      <c r="G132" s="1" t="s">
        <v>82</v>
      </c>
      <c r="H132" s="1" t="s">
        <v>83</v>
      </c>
      <c r="I132" s="1" t="s">
        <v>84</v>
      </c>
      <c r="J132" s="1" t="s">
        <v>9120</v>
      </c>
      <c r="K132" s="1" t="s">
        <v>22265</v>
      </c>
      <c r="L132" s="1"/>
      <c r="M132" s="20">
        <f t="shared" si="1"/>
        <v>0</v>
      </c>
    </row>
    <row r="133" spans="1:13" ht="20.100000000000001" customHeight="1" x14ac:dyDescent="0.15">
      <c r="A133" s="1" t="s">
        <v>19</v>
      </c>
      <c r="B133" s="1" t="s">
        <v>22253</v>
      </c>
      <c r="C133" s="1" t="s">
        <v>22266</v>
      </c>
      <c r="D133" s="1" t="s">
        <v>78</v>
      </c>
      <c r="E133" s="1" t="s">
        <v>51</v>
      </c>
      <c r="F133" s="1" t="s">
        <v>179</v>
      </c>
      <c r="G133" s="1" t="s">
        <v>82</v>
      </c>
      <c r="H133" s="1" t="s">
        <v>83</v>
      </c>
      <c r="I133" s="1" t="s">
        <v>84</v>
      </c>
      <c r="J133" s="1" t="s">
        <v>9120</v>
      </c>
      <c r="K133" s="1" t="s">
        <v>22267</v>
      </c>
      <c r="L133" s="1"/>
      <c r="M133" s="20">
        <f t="shared" si="1"/>
        <v>0</v>
      </c>
    </row>
    <row r="134" spans="1:13" ht="20.100000000000001" customHeight="1" x14ac:dyDescent="0.15">
      <c r="A134" s="1" t="s">
        <v>19</v>
      </c>
      <c r="B134" s="1" t="s">
        <v>22268</v>
      </c>
      <c r="C134" s="1" t="s">
        <v>22269</v>
      </c>
      <c r="D134" s="1" t="s">
        <v>78</v>
      </c>
      <c r="E134" s="1" t="s">
        <v>51</v>
      </c>
      <c r="F134" s="1" t="s">
        <v>81</v>
      </c>
      <c r="G134" s="1" t="s">
        <v>82</v>
      </c>
      <c r="H134" s="1" t="s">
        <v>129</v>
      </c>
      <c r="I134" s="1" t="s">
        <v>447</v>
      </c>
      <c r="J134" s="1" t="s">
        <v>2362</v>
      </c>
      <c r="K134" s="1" t="s">
        <v>22270</v>
      </c>
      <c r="L134" s="1"/>
      <c r="M134" s="20">
        <f t="shared" si="1"/>
        <v>0</v>
      </c>
    </row>
    <row r="135" spans="1:13" ht="20.100000000000001" customHeight="1" x14ac:dyDescent="0.15">
      <c r="A135" s="1" t="s">
        <v>19</v>
      </c>
      <c r="B135" s="1" t="s">
        <v>22268</v>
      </c>
      <c r="C135" s="1" t="s">
        <v>22271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84</v>
      </c>
      <c r="J135" s="1" t="s">
        <v>122</v>
      </c>
      <c r="K135" s="1" t="s">
        <v>22272</v>
      </c>
      <c r="L135" s="1"/>
      <c r="M135" s="20">
        <f t="shared" si="1"/>
        <v>1</v>
      </c>
    </row>
    <row r="136" spans="1:13" ht="20.100000000000001" customHeight="1" x14ac:dyDescent="0.15">
      <c r="A136" s="1" t="s">
        <v>19</v>
      </c>
      <c r="B136" s="1" t="s">
        <v>22273</v>
      </c>
      <c r="C136" s="1" t="s">
        <v>22274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84</v>
      </c>
      <c r="J136" s="1" t="s">
        <v>122</v>
      </c>
      <c r="K136" s="1" t="s">
        <v>22275</v>
      </c>
      <c r="L136" s="1"/>
      <c r="M136" s="20">
        <f t="shared" ref="M136:M199" si="2">IF(F136="○",1,0)</f>
        <v>1</v>
      </c>
    </row>
    <row r="137" spans="1:13" ht="20.100000000000001" customHeight="1" x14ac:dyDescent="0.15">
      <c r="A137" s="1" t="s">
        <v>19</v>
      </c>
      <c r="B137" s="1" t="s">
        <v>22273</v>
      </c>
      <c r="C137" s="1" t="s">
        <v>22276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121</v>
      </c>
      <c r="I137" s="1" t="s">
        <v>84</v>
      </c>
      <c r="J137" s="1" t="s">
        <v>122</v>
      </c>
      <c r="K137" s="1" t="s">
        <v>22277</v>
      </c>
      <c r="L137" s="1"/>
      <c r="M137" s="20">
        <f t="shared" si="2"/>
        <v>1</v>
      </c>
    </row>
    <row r="138" spans="1:13" ht="20.100000000000001" customHeight="1" x14ac:dyDescent="0.15">
      <c r="A138" s="1" t="s">
        <v>19</v>
      </c>
      <c r="B138" s="1" t="s">
        <v>22273</v>
      </c>
      <c r="C138" s="1" t="s">
        <v>22278</v>
      </c>
      <c r="D138" s="1" t="s">
        <v>78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84</v>
      </c>
      <c r="J138" s="1" t="s">
        <v>122</v>
      </c>
      <c r="K138" s="1" t="s">
        <v>22279</v>
      </c>
      <c r="L138" s="1"/>
      <c r="M138" s="20">
        <f t="shared" si="2"/>
        <v>1</v>
      </c>
    </row>
    <row r="139" spans="1:13" ht="20.100000000000001" customHeight="1" x14ac:dyDescent="0.15">
      <c r="A139" s="1" t="s">
        <v>19</v>
      </c>
      <c r="B139" s="1" t="s">
        <v>22273</v>
      </c>
      <c r="C139" s="1" t="s">
        <v>22280</v>
      </c>
      <c r="D139" s="1" t="s">
        <v>78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84</v>
      </c>
      <c r="J139" s="1" t="s">
        <v>122</v>
      </c>
      <c r="K139" s="1" t="s">
        <v>22281</v>
      </c>
      <c r="L139" s="1"/>
      <c r="M139" s="20">
        <f t="shared" si="2"/>
        <v>1</v>
      </c>
    </row>
    <row r="140" spans="1:13" ht="20.100000000000001" customHeight="1" x14ac:dyDescent="0.15">
      <c r="A140" s="1" t="s">
        <v>19</v>
      </c>
      <c r="B140" s="1" t="s">
        <v>22273</v>
      </c>
      <c r="C140" s="1" t="s">
        <v>22282</v>
      </c>
      <c r="D140" s="1" t="s">
        <v>78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84</v>
      </c>
      <c r="J140" s="1" t="s">
        <v>122</v>
      </c>
      <c r="K140" s="1" t="s">
        <v>22283</v>
      </c>
      <c r="L140" s="1"/>
      <c r="M140" s="20">
        <f t="shared" si="2"/>
        <v>1</v>
      </c>
    </row>
    <row r="141" spans="1:13" ht="20.100000000000001" customHeight="1" x14ac:dyDescent="0.15">
      <c r="A141" s="1" t="s">
        <v>19</v>
      </c>
      <c r="B141" s="1" t="s">
        <v>22273</v>
      </c>
      <c r="C141" s="1" t="s">
        <v>22284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84</v>
      </c>
      <c r="J141" s="1" t="s">
        <v>122</v>
      </c>
      <c r="K141" s="1" t="s">
        <v>22285</v>
      </c>
      <c r="L141" s="1"/>
      <c r="M141" s="20">
        <f t="shared" si="2"/>
        <v>1</v>
      </c>
    </row>
    <row r="142" spans="1:13" ht="20.100000000000001" customHeight="1" x14ac:dyDescent="0.15">
      <c r="A142" s="1" t="s">
        <v>19</v>
      </c>
      <c r="B142" s="1" t="s">
        <v>22273</v>
      </c>
      <c r="C142" s="1" t="s">
        <v>22286</v>
      </c>
      <c r="D142" s="1" t="s">
        <v>78</v>
      </c>
      <c r="E142" s="1" t="s">
        <v>51</v>
      </c>
      <c r="F142" s="1" t="s">
        <v>51</v>
      </c>
      <c r="G142" s="1" t="s">
        <v>52</v>
      </c>
      <c r="H142" s="1" t="s">
        <v>121</v>
      </c>
      <c r="I142" s="1" t="s">
        <v>84</v>
      </c>
      <c r="J142" s="1" t="s">
        <v>122</v>
      </c>
      <c r="K142" s="1" t="s">
        <v>22287</v>
      </c>
      <c r="L142" s="1"/>
      <c r="M142" s="20">
        <f t="shared" si="2"/>
        <v>1</v>
      </c>
    </row>
    <row r="143" spans="1:13" ht="20.100000000000001" customHeight="1" x14ac:dyDescent="0.15">
      <c r="A143" s="1" t="s">
        <v>19</v>
      </c>
      <c r="B143" s="1" t="s">
        <v>811</v>
      </c>
      <c r="C143" s="1" t="s">
        <v>22288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121</v>
      </c>
      <c r="I143" s="1" t="s">
        <v>84</v>
      </c>
      <c r="J143" s="1" t="s">
        <v>122</v>
      </c>
      <c r="K143" s="1" t="s">
        <v>22289</v>
      </c>
      <c r="L143" s="1"/>
      <c r="M143" s="20">
        <f t="shared" si="2"/>
        <v>1</v>
      </c>
    </row>
    <row r="144" spans="1:13" ht="20.100000000000001" customHeight="1" x14ac:dyDescent="0.15">
      <c r="A144" s="1" t="s">
        <v>19</v>
      </c>
      <c r="B144" s="1" t="s">
        <v>811</v>
      </c>
      <c r="C144" s="1" t="s">
        <v>22290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121</v>
      </c>
      <c r="I144" s="1" t="s">
        <v>84</v>
      </c>
      <c r="J144" s="1" t="s">
        <v>122</v>
      </c>
      <c r="K144" s="1" t="s">
        <v>22291</v>
      </c>
      <c r="L144" s="1"/>
      <c r="M144" s="20">
        <f t="shared" si="2"/>
        <v>1</v>
      </c>
    </row>
    <row r="145" spans="1:13" ht="20.100000000000001" customHeight="1" x14ac:dyDescent="0.15">
      <c r="A145" s="1" t="s">
        <v>19</v>
      </c>
      <c r="B145" s="1" t="s">
        <v>811</v>
      </c>
      <c r="C145" s="1" t="s">
        <v>22292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121</v>
      </c>
      <c r="I145" s="1" t="s">
        <v>84</v>
      </c>
      <c r="J145" s="1" t="s">
        <v>122</v>
      </c>
      <c r="K145" s="1" t="s">
        <v>22293</v>
      </c>
      <c r="L145" s="1"/>
      <c r="M145" s="20">
        <f t="shared" si="2"/>
        <v>1</v>
      </c>
    </row>
    <row r="146" spans="1:13" ht="20.100000000000001" customHeight="1" x14ac:dyDescent="0.15">
      <c r="A146" s="1" t="s">
        <v>19</v>
      </c>
      <c r="B146" s="1" t="s">
        <v>811</v>
      </c>
      <c r="C146" s="1" t="s">
        <v>22294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121</v>
      </c>
      <c r="I146" s="1" t="s">
        <v>84</v>
      </c>
      <c r="J146" s="1" t="s">
        <v>122</v>
      </c>
      <c r="K146" s="1" t="s">
        <v>22295</v>
      </c>
      <c r="L146" s="1"/>
      <c r="M146" s="20">
        <f t="shared" si="2"/>
        <v>1</v>
      </c>
    </row>
    <row r="147" spans="1:13" ht="20.100000000000001" customHeight="1" x14ac:dyDescent="0.15">
      <c r="A147" s="1" t="s">
        <v>19</v>
      </c>
      <c r="B147" s="1" t="s">
        <v>811</v>
      </c>
      <c r="C147" s="1" t="s">
        <v>22296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121</v>
      </c>
      <c r="I147" s="1" t="s">
        <v>84</v>
      </c>
      <c r="J147" s="1" t="s">
        <v>122</v>
      </c>
      <c r="K147" s="1" t="s">
        <v>22297</v>
      </c>
      <c r="L147" s="1"/>
      <c r="M147" s="20">
        <f t="shared" si="2"/>
        <v>1</v>
      </c>
    </row>
    <row r="148" spans="1:13" ht="20.100000000000001" customHeight="1" x14ac:dyDescent="0.15">
      <c r="A148" s="1" t="s">
        <v>19</v>
      </c>
      <c r="B148" s="1" t="s">
        <v>22298</v>
      </c>
      <c r="C148" s="1" t="s">
        <v>22299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22300</v>
      </c>
      <c r="L148" s="1"/>
      <c r="M148" s="20">
        <f t="shared" si="2"/>
        <v>1</v>
      </c>
    </row>
    <row r="149" spans="1:13" ht="20.100000000000001" customHeight="1" x14ac:dyDescent="0.15">
      <c r="A149" s="1" t="s">
        <v>19</v>
      </c>
      <c r="B149" s="1" t="s">
        <v>22298</v>
      </c>
      <c r="C149" s="1" t="s">
        <v>22301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54</v>
      </c>
      <c r="J149" s="1" t="s">
        <v>55</v>
      </c>
      <c r="K149" s="1" t="s">
        <v>22302</v>
      </c>
      <c r="L149" s="1"/>
      <c r="M149" s="20">
        <f t="shared" si="2"/>
        <v>1</v>
      </c>
    </row>
    <row r="150" spans="1:13" ht="20.100000000000001" customHeight="1" x14ac:dyDescent="0.15">
      <c r="A150" s="1" t="s">
        <v>19</v>
      </c>
      <c r="B150" s="1" t="s">
        <v>22298</v>
      </c>
      <c r="C150" s="1" t="s">
        <v>22303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54</v>
      </c>
      <c r="J150" s="1" t="s">
        <v>55</v>
      </c>
      <c r="K150" s="1" t="s">
        <v>22304</v>
      </c>
      <c r="L150" s="1"/>
      <c r="M150" s="20">
        <f t="shared" si="2"/>
        <v>1</v>
      </c>
    </row>
    <row r="151" spans="1:13" ht="20.100000000000001" customHeight="1" x14ac:dyDescent="0.15">
      <c r="A151" s="1" t="s">
        <v>19</v>
      </c>
      <c r="B151" s="1" t="s">
        <v>22298</v>
      </c>
      <c r="C151" s="1" t="s">
        <v>22305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54</v>
      </c>
      <c r="J151" s="1" t="s">
        <v>55</v>
      </c>
      <c r="K151" s="1" t="s">
        <v>22306</v>
      </c>
      <c r="L151" s="1"/>
      <c r="M151" s="20">
        <f t="shared" si="2"/>
        <v>1</v>
      </c>
    </row>
    <row r="152" spans="1:13" ht="20.100000000000001" customHeight="1" x14ac:dyDescent="0.15">
      <c r="A152" s="1" t="s">
        <v>19</v>
      </c>
      <c r="B152" s="1" t="s">
        <v>22298</v>
      </c>
      <c r="C152" s="1" t="s">
        <v>22307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54</v>
      </c>
      <c r="J152" s="1" t="s">
        <v>55</v>
      </c>
      <c r="K152" s="1" t="s">
        <v>22308</v>
      </c>
      <c r="L152" s="1"/>
      <c r="M152" s="20">
        <f t="shared" si="2"/>
        <v>1</v>
      </c>
    </row>
    <row r="153" spans="1:13" ht="20.100000000000001" customHeight="1" x14ac:dyDescent="0.15">
      <c r="A153" s="1" t="s">
        <v>19</v>
      </c>
      <c r="B153" s="1" t="s">
        <v>22298</v>
      </c>
      <c r="C153" s="1" t="s">
        <v>22309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54</v>
      </c>
      <c r="J153" s="1" t="s">
        <v>55</v>
      </c>
      <c r="K153" s="1" t="s">
        <v>22310</v>
      </c>
      <c r="L153" s="1"/>
      <c r="M153" s="20">
        <f t="shared" si="2"/>
        <v>1</v>
      </c>
    </row>
    <row r="154" spans="1:13" ht="20.100000000000001" customHeight="1" x14ac:dyDescent="0.15">
      <c r="A154" s="1" t="s">
        <v>19</v>
      </c>
      <c r="B154" s="1" t="s">
        <v>22298</v>
      </c>
      <c r="C154" s="1" t="s">
        <v>22311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54</v>
      </c>
      <c r="J154" s="1" t="s">
        <v>55</v>
      </c>
      <c r="K154" s="1" t="s">
        <v>22312</v>
      </c>
      <c r="L154" s="1"/>
      <c r="M154" s="20">
        <f t="shared" si="2"/>
        <v>1</v>
      </c>
    </row>
    <row r="155" spans="1:13" ht="20.100000000000001" customHeight="1" x14ac:dyDescent="0.15">
      <c r="A155" s="1" t="s">
        <v>19</v>
      </c>
      <c r="B155" s="1" t="s">
        <v>22298</v>
      </c>
      <c r="C155" s="1" t="s">
        <v>22313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54</v>
      </c>
      <c r="J155" s="1" t="s">
        <v>55</v>
      </c>
      <c r="K155" s="1" t="s">
        <v>22314</v>
      </c>
      <c r="L155" s="1"/>
      <c r="M155" s="20">
        <f t="shared" si="2"/>
        <v>1</v>
      </c>
    </row>
    <row r="156" spans="1:13" ht="20.100000000000001" customHeight="1" x14ac:dyDescent="0.15">
      <c r="A156" s="1" t="s">
        <v>19</v>
      </c>
      <c r="B156" s="1" t="s">
        <v>22298</v>
      </c>
      <c r="C156" s="1" t="s">
        <v>22315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53</v>
      </c>
      <c r="I156" s="1" t="s">
        <v>54</v>
      </c>
      <c r="J156" s="1" t="s">
        <v>55</v>
      </c>
      <c r="K156" s="1" t="s">
        <v>22316</v>
      </c>
      <c r="L156" s="1"/>
      <c r="M156" s="20">
        <f t="shared" si="2"/>
        <v>1</v>
      </c>
    </row>
    <row r="157" spans="1:13" ht="20.100000000000001" customHeight="1" x14ac:dyDescent="0.15">
      <c r="A157" s="1" t="s">
        <v>19</v>
      </c>
      <c r="B157" s="1" t="s">
        <v>22298</v>
      </c>
      <c r="C157" s="1" t="s">
        <v>22317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54</v>
      </c>
      <c r="J157" s="1" t="s">
        <v>55</v>
      </c>
      <c r="K157" s="1" t="s">
        <v>22318</v>
      </c>
      <c r="L157" s="1"/>
      <c r="M157" s="20">
        <f t="shared" si="2"/>
        <v>1</v>
      </c>
    </row>
    <row r="158" spans="1:13" ht="20.100000000000001" customHeight="1" x14ac:dyDescent="0.15">
      <c r="A158" s="1" t="s">
        <v>19</v>
      </c>
      <c r="B158" s="1" t="s">
        <v>22298</v>
      </c>
      <c r="C158" s="1" t="s">
        <v>22319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54</v>
      </c>
      <c r="J158" s="1" t="s">
        <v>55</v>
      </c>
      <c r="K158" s="1" t="s">
        <v>22320</v>
      </c>
      <c r="L158" s="1"/>
      <c r="M158" s="20">
        <f t="shared" si="2"/>
        <v>1</v>
      </c>
    </row>
    <row r="159" spans="1:13" ht="20.100000000000001" customHeight="1" x14ac:dyDescent="0.15">
      <c r="A159" s="1" t="s">
        <v>19</v>
      </c>
      <c r="B159" s="1" t="s">
        <v>22298</v>
      </c>
      <c r="C159" s="1" t="s">
        <v>22321</v>
      </c>
      <c r="D159" s="1" t="s">
        <v>78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54</v>
      </c>
      <c r="J159" s="1" t="s">
        <v>55</v>
      </c>
      <c r="K159" s="1" t="s">
        <v>22322</v>
      </c>
      <c r="L159" s="1"/>
      <c r="M159" s="20">
        <f t="shared" si="2"/>
        <v>1</v>
      </c>
    </row>
    <row r="160" spans="1:13" ht="20.100000000000001" customHeight="1" x14ac:dyDescent="0.15">
      <c r="A160" s="1" t="s">
        <v>19</v>
      </c>
      <c r="B160" s="1" t="s">
        <v>22298</v>
      </c>
      <c r="C160" s="1" t="s">
        <v>22323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54</v>
      </c>
      <c r="J160" s="1" t="s">
        <v>55</v>
      </c>
      <c r="K160" s="1" t="s">
        <v>22324</v>
      </c>
      <c r="L160" s="1"/>
      <c r="M160" s="20">
        <f t="shared" si="2"/>
        <v>1</v>
      </c>
    </row>
    <row r="161" spans="1:13" ht="20.100000000000001" customHeight="1" x14ac:dyDescent="0.15">
      <c r="A161" s="1" t="s">
        <v>19</v>
      </c>
      <c r="B161" s="1" t="s">
        <v>22298</v>
      </c>
      <c r="C161" s="1" t="s">
        <v>22325</v>
      </c>
      <c r="D161" s="1" t="s">
        <v>78</v>
      </c>
      <c r="E161" s="1" t="s">
        <v>51</v>
      </c>
      <c r="F161" s="1" t="s">
        <v>51</v>
      </c>
      <c r="G161" s="1" t="s">
        <v>52</v>
      </c>
      <c r="H161" s="1" t="s">
        <v>53</v>
      </c>
      <c r="I161" s="1" t="s">
        <v>54</v>
      </c>
      <c r="J161" s="1" t="s">
        <v>55</v>
      </c>
      <c r="K161" s="1" t="s">
        <v>22326</v>
      </c>
      <c r="L161" s="1"/>
      <c r="M161" s="20">
        <f t="shared" si="2"/>
        <v>1</v>
      </c>
    </row>
    <row r="162" spans="1:13" ht="20.100000000000001" customHeight="1" x14ac:dyDescent="0.15">
      <c r="A162" s="1" t="s">
        <v>19</v>
      </c>
      <c r="B162" s="1" t="s">
        <v>22298</v>
      </c>
      <c r="C162" s="1" t="s">
        <v>22327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54</v>
      </c>
      <c r="J162" s="1" t="s">
        <v>55</v>
      </c>
      <c r="K162" s="1" t="s">
        <v>22328</v>
      </c>
      <c r="L162" s="1"/>
      <c r="M162" s="20">
        <f t="shared" si="2"/>
        <v>1</v>
      </c>
    </row>
    <row r="163" spans="1:13" ht="20.100000000000001" customHeight="1" x14ac:dyDescent="0.15">
      <c r="A163" s="1" t="s">
        <v>19</v>
      </c>
      <c r="B163" s="1" t="s">
        <v>22329</v>
      </c>
      <c r="C163" s="1" t="s">
        <v>22330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54</v>
      </c>
      <c r="J163" s="1" t="s">
        <v>55</v>
      </c>
      <c r="K163" s="1" t="s">
        <v>22331</v>
      </c>
      <c r="L163" s="1"/>
      <c r="M163" s="20">
        <f t="shared" si="2"/>
        <v>1</v>
      </c>
    </row>
    <row r="164" spans="1:13" ht="20.100000000000001" customHeight="1" x14ac:dyDescent="0.15">
      <c r="A164" s="1" t="s">
        <v>19</v>
      </c>
      <c r="B164" s="1" t="s">
        <v>22329</v>
      </c>
      <c r="C164" s="1" t="s">
        <v>22332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54</v>
      </c>
      <c r="J164" s="1" t="s">
        <v>55</v>
      </c>
      <c r="K164" s="1" t="s">
        <v>22333</v>
      </c>
      <c r="L164" s="1"/>
      <c r="M164" s="20">
        <f t="shared" si="2"/>
        <v>1</v>
      </c>
    </row>
    <row r="165" spans="1:13" ht="20.100000000000001" customHeight="1" x14ac:dyDescent="0.15">
      <c r="A165" s="1" t="s">
        <v>19</v>
      </c>
      <c r="B165" s="1" t="s">
        <v>22329</v>
      </c>
      <c r="C165" s="1" t="s">
        <v>22334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54</v>
      </c>
      <c r="J165" s="1" t="s">
        <v>55</v>
      </c>
      <c r="K165" s="1" t="s">
        <v>22335</v>
      </c>
      <c r="L165" s="1"/>
      <c r="M165" s="20">
        <f t="shared" si="2"/>
        <v>1</v>
      </c>
    </row>
    <row r="166" spans="1:13" ht="20.100000000000001" customHeight="1" x14ac:dyDescent="0.15">
      <c r="A166" s="1" t="s">
        <v>19</v>
      </c>
      <c r="B166" s="1" t="s">
        <v>22329</v>
      </c>
      <c r="C166" s="1" t="s">
        <v>22336</v>
      </c>
      <c r="D166" s="1" t="s">
        <v>50</v>
      </c>
      <c r="E166" s="1" t="s">
        <v>51</v>
      </c>
      <c r="F166" s="1" t="s">
        <v>179</v>
      </c>
      <c r="G166" s="1" t="s">
        <v>82</v>
      </c>
      <c r="H166" s="1" t="s">
        <v>129</v>
      </c>
      <c r="I166" s="1" t="s">
        <v>447</v>
      </c>
      <c r="J166" s="1" t="s">
        <v>2362</v>
      </c>
      <c r="K166" s="1" t="s">
        <v>22337</v>
      </c>
      <c r="L166" s="1"/>
      <c r="M166" s="20">
        <f t="shared" si="2"/>
        <v>0</v>
      </c>
    </row>
    <row r="167" spans="1:13" ht="20.100000000000001" customHeight="1" x14ac:dyDescent="0.15">
      <c r="A167" s="1" t="s">
        <v>19</v>
      </c>
      <c r="B167" s="1" t="s">
        <v>22329</v>
      </c>
      <c r="C167" s="1" t="s">
        <v>22338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54</v>
      </c>
      <c r="J167" s="1" t="s">
        <v>55</v>
      </c>
      <c r="K167" s="1" t="s">
        <v>22339</v>
      </c>
      <c r="L167" s="1"/>
      <c r="M167" s="20">
        <f t="shared" si="2"/>
        <v>1</v>
      </c>
    </row>
    <row r="168" spans="1:13" ht="20.100000000000001" customHeight="1" x14ac:dyDescent="0.15">
      <c r="A168" s="1" t="s">
        <v>19</v>
      </c>
      <c r="B168" s="1" t="s">
        <v>22329</v>
      </c>
      <c r="C168" s="1" t="s">
        <v>22340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121</v>
      </c>
      <c r="I168" s="1" t="s">
        <v>84</v>
      </c>
      <c r="J168" s="1" t="s">
        <v>122</v>
      </c>
      <c r="K168" s="1" t="s">
        <v>22341</v>
      </c>
      <c r="L168" s="1"/>
      <c r="M168" s="20">
        <f t="shared" si="2"/>
        <v>1</v>
      </c>
    </row>
    <row r="169" spans="1:13" ht="20.100000000000001" customHeight="1" x14ac:dyDescent="0.15">
      <c r="A169" s="1" t="s">
        <v>19</v>
      </c>
      <c r="B169" s="1" t="s">
        <v>22329</v>
      </c>
      <c r="C169" s="1" t="s">
        <v>22342</v>
      </c>
      <c r="D169" s="1" t="s">
        <v>78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54</v>
      </c>
      <c r="J169" s="1" t="s">
        <v>55</v>
      </c>
      <c r="K169" s="1" t="s">
        <v>22343</v>
      </c>
      <c r="L169" s="1"/>
      <c r="M169" s="20">
        <f t="shared" si="2"/>
        <v>1</v>
      </c>
    </row>
    <row r="170" spans="1:13" ht="20.100000000000001" customHeight="1" x14ac:dyDescent="0.15">
      <c r="A170" s="1" t="s">
        <v>19</v>
      </c>
      <c r="B170" s="1" t="s">
        <v>22329</v>
      </c>
      <c r="C170" s="1" t="s">
        <v>22344</v>
      </c>
      <c r="D170" s="1" t="s">
        <v>78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54</v>
      </c>
      <c r="J170" s="1" t="s">
        <v>55</v>
      </c>
      <c r="K170" s="1" t="s">
        <v>22345</v>
      </c>
      <c r="L170" s="1"/>
      <c r="M170" s="20">
        <f t="shared" si="2"/>
        <v>1</v>
      </c>
    </row>
    <row r="171" spans="1:13" ht="20.100000000000001" customHeight="1" x14ac:dyDescent="0.15">
      <c r="A171" s="1" t="s">
        <v>19</v>
      </c>
      <c r="B171" s="1" t="s">
        <v>22329</v>
      </c>
      <c r="C171" s="1" t="s">
        <v>22346</v>
      </c>
      <c r="D171" s="1" t="s">
        <v>78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54</v>
      </c>
      <c r="J171" s="1" t="s">
        <v>55</v>
      </c>
      <c r="K171" s="1" t="s">
        <v>22347</v>
      </c>
      <c r="L171" s="1"/>
      <c r="M171" s="20">
        <f t="shared" si="2"/>
        <v>1</v>
      </c>
    </row>
    <row r="172" spans="1:13" ht="20.100000000000001" customHeight="1" x14ac:dyDescent="0.15">
      <c r="A172" s="1" t="s">
        <v>19</v>
      </c>
      <c r="B172" s="1" t="s">
        <v>22329</v>
      </c>
      <c r="C172" s="1" t="s">
        <v>22348</v>
      </c>
      <c r="D172" s="1" t="s">
        <v>78</v>
      </c>
      <c r="E172" s="1" t="s">
        <v>51</v>
      </c>
      <c r="F172" s="1" t="s">
        <v>81</v>
      </c>
      <c r="G172" s="1" t="s">
        <v>82</v>
      </c>
      <c r="H172" s="1" t="s">
        <v>2038</v>
      </c>
      <c r="I172" s="1" t="s">
        <v>84</v>
      </c>
      <c r="J172" s="1" t="s">
        <v>6853</v>
      </c>
      <c r="K172" s="1" t="s">
        <v>22349</v>
      </c>
      <c r="L172" s="1"/>
      <c r="M172" s="20">
        <f t="shared" si="2"/>
        <v>0</v>
      </c>
    </row>
    <row r="173" spans="1:13" ht="20.100000000000001" customHeight="1" x14ac:dyDescent="0.15">
      <c r="A173" s="1" t="s">
        <v>19</v>
      </c>
      <c r="B173" s="1" t="s">
        <v>22329</v>
      </c>
      <c r="C173" s="1" t="s">
        <v>22350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54</v>
      </c>
      <c r="J173" s="1" t="s">
        <v>55</v>
      </c>
      <c r="K173" s="1" t="s">
        <v>22351</v>
      </c>
      <c r="L173" s="1"/>
      <c r="M173" s="20">
        <f t="shared" si="2"/>
        <v>1</v>
      </c>
    </row>
    <row r="174" spans="1:13" ht="20.100000000000001" customHeight="1" x14ac:dyDescent="0.15">
      <c r="A174" s="1" t="s">
        <v>19</v>
      </c>
      <c r="B174" s="1" t="s">
        <v>22329</v>
      </c>
      <c r="C174" s="1" t="s">
        <v>22352</v>
      </c>
      <c r="D174" s="1" t="s">
        <v>78</v>
      </c>
      <c r="E174" s="1" t="s">
        <v>51</v>
      </c>
      <c r="F174" s="1" t="s">
        <v>51</v>
      </c>
      <c r="G174" s="1" t="s">
        <v>52</v>
      </c>
      <c r="H174" s="1" t="s">
        <v>53</v>
      </c>
      <c r="I174" s="1" t="s">
        <v>54</v>
      </c>
      <c r="J174" s="1" t="s">
        <v>55</v>
      </c>
      <c r="K174" s="1" t="s">
        <v>22353</v>
      </c>
      <c r="L174" s="1"/>
      <c r="M174" s="20">
        <f t="shared" si="2"/>
        <v>1</v>
      </c>
    </row>
    <row r="175" spans="1:13" ht="20.100000000000001" customHeight="1" x14ac:dyDescent="0.15">
      <c r="A175" s="1" t="s">
        <v>19</v>
      </c>
      <c r="B175" s="1" t="s">
        <v>22354</v>
      </c>
      <c r="C175" s="1" t="s">
        <v>22355</v>
      </c>
      <c r="D175" s="1" t="s">
        <v>50</v>
      </c>
      <c r="E175" s="1" t="s">
        <v>51</v>
      </c>
      <c r="F175" s="1" t="s">
        <v>51</v>
      </c>
      <c r="G175" s="1" t="s">
        <v>82</v>
      </c>
      <c r="H175" s="1" t="s">
        <v>207</v>
      </c>
      <c r="I175" s="1" t="s">
        <v>84</v>
      </c>
      <c r="J175" s="1" t="s">
        <v>122</v>
      </c>
      <c r="K175" s="1" t="s">
        <v>22356</v>
      </c>
      <c r="L175" s="1"/>
      <c r="M175" s="20">
        <f t="shared" si="2"/>
        <v>1</v>
      </c>
    </row>
    <row r="176" spans="1:13" ht="20.100000000000001" customHeight="1" x14ac:dyDescent="0.15">
      <c r="A176" s="1" t="s">
        <v>19</v>
      </c>
      <c r="B176" s="1" t="s">
        <v>22354</v>
      </c>
      <c r="C176" s="1" t="s">
        <v>22357</v>
      </c>
      <c r="D176" s="1" t="s">
        <v>50</v>
      </c>
      <c r="E176" s="1" t="s">
        <v>51</v>
      </c>
      <c r="F176" s="1" t="s">
        <v>51</v>
      </c>
      <c r="G176" s="1" t="s">
        <v>82</v>
      </c>
      <c r="H176" s="1" t="s">
        <v>207</v>
      </c>
      <c r="I176" s="1" t="s">
        <v>84</v>
      </c>
      <c r="J176" s="1" t="s">
        <v>122</v>
      </c>
      <c r="K176" s="1" t="s">
        <v>22358</v>
      </c>
      <c r="L176" s="1"/>
      <c r="M176" s="20">
        <f t="shared" si="2"/>
        <v>1</v>
      </c>
    </row>
    <row r="177" spans="1:13" ht="20.100000000000001" customHeight="1" x14ac:dyDescent="0.15">
      <c r="A177" s="1" t="s">
        <v>19</v>
      </c>
      <c r="B177" s="1" t="s">
        <v>22354</v>
      </c>
      <c r="C177" s="1" t="s">
        <v>22359</v>
      </c>
      <c r="D177" s="1" t="s">
        <v>50</v>
      </c>
      <c r="E177" s="1" t="s">
        <v>51</v>
      </c>
      <c r="F177" s="1" t="s">
        <v>51</v>
      </c>
      <c r="G177" s="1" t="s">
        <v>82</v>
      </c>
      <c r="H177" s="1" t="s">
        <v>207</v>
      </c>
      <c r="I177" s="1" t="s">
        <v>84</v>
      </c>
      <c r="J177" s="1" t="s">
        <v>122</v>
      </c>
      <c r="K177" s="1" t="s">
        <v>22360</v>
      </c>
      <c r="L177" s="1"/>
      <c r="M177" s="20">
        <f t="shared" si="2"/>
        <v>1</v>
      </c>
    </row>
    <row r="178" spans="1:13" ht="20.100000000000001" customHeight="1" x14ac:dyDescent="0.15">
      <c r="A178" s="1" t="s">
        <v>19</v>
      </c>
      <c r="B178" s="1" t="s">
        <v>22354</v>
      </c>
      <c r="C178" s="1" t="s">
        <v>22361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84</v>
      </c>
      <c r="J178" s="1" t="s">
        <v>122</v>
      </c>
      <c r="K178" s="1" t="s">
        <v>22362</v>
      </c>
      <c r="L178" s="1"/>
      <c r="M178" s="20">
        <f t="shared" si="2"/>
        <v>1</v>
      </c>
    </row>
    <row r="179" spans="1:13" ht="20.100000000000001" customHeight="1" x14ac:dyDescent="0.15">
      <c r="A179" s="1" t="s">
        <v>19</v>
      </c>
      <c r="B179" s="1" t="s">
        <v>22354</v>
      </c>
      <c r="C179" s="1" t="s">
        <v>22363</v>
      </c>
      <c r="D179" s="1" t="s">
        <v>78</v>
      </c>
      <c r="E179" s="1" t="s">
        <v>51</v>
      </c>
      <c r="F179" s="1" t="s">
        <v>51</v>
      </c>
      <c r="G179" s="1" t="s">
        <v>82</v>
      </c>
      <c r="H179" s="1" t="s">
        <v>207</v>
      </c>
      <c r="I179" s="1" t="s">
        <v>84</v>
      </c>
      <c r="J179" s="1" t="s">
        <v>122</v>
      </c>
      <c r="K179" s="1" t="s">
        <v>22364</v>
      </c>
      <c r="L179" s="1"/>
      <c r="M179" s="20">
        <f t="shared" si="2"/>
        <v>1</v>
      </c>
    </row>
    <row r="180" spans="1:13" ht="20.100000000000001" customHeight="1" x14ac:dyDescent="0.15">
      <c r="A180" s="1" t="s">
        <v>19</v>
      </c>
      <c r="B180" s="1" t="s">
        <v>22354</v>
      </c>
      <c r="C180" s="1" t="s">
        <v>22365</v>
      </c>
      <c r="D180" s="1" t="s">
        <v>78</v>
      </c>
      <c r="E180" s="1" t="s">
        <v>51</v>
      </c>
      <c r="F180" s="1" t="s">
        <v>179</v>
      </c>
      <c r="G180" s="1" t="s">
        <v>82</v>
      </c>
      <c r="H180" s="1" t="s">
        <v>180</v>
      </c>
      <c r="I180" s="1" t="s">
        <v>84</v>
      </c>
      <c r="J180" s="1" t="s">
        <v>7191</v>
      </c>
      <c r="K180" s="1" t="s">
        <v>22366</v>
      </c>
      <c r="L180" s="1"/>
      <c r="M180" s="20">
        <f t="shared" si="2"/>
        <v>0</v>
      </c>
    </row>
    <row r="181" spans="1:13" ht="20.100000000000001" customHeight="1" x14ac:dyDescent="0.15">
      <c r="A181" s="1" t="s">
        <v>19</v>
      </c>
      <c r="B181" s="1" t="s">
        <v>22367</v>
      </c>
      <c r="C181" s="1" t="s">
        <v>22368</v>
      </c>
      <c r="D181" s="1" t="s">
        <v>50</v>
      </c>
      <c r="E181" s="1" t="s">
        <v>51</v>
      </c>
      <c r="F181" s="1" t="s">
        <v>51</v>
      </c>
      <c r="G181" s="1" t="s">
        <v>82</v>
      </c>
      <c r="H181" s="1" t="s">
        <v>207</v>
      </c>
      <c r="I181" s="1" t="s">
        <v>84</v>
      </c>
      <c r="J181" s="1" t="s">
        <v>122</v>
      </c>
      <c r="K181" s="1" t="s">
        <v>22369</v>
      </c>
      <c r="L181" s="1"/>
      <c r="M181" s="20">
        <f t="shared" si="2"/>
        <v>1</v>
      </c>
    </row>
    <row r="182" spans="1:13" ht="20.100000000000001" customHeight="1" x14ac:dyDescent="0.15">
      <c r="A182" s="1" t="s">
        <v>19</v>
      </c>
      <c r="B182" s="1" t="s">
        <v>22367</v>
      </c>
      <c r="C182" s="1" t="s">
        <v>22370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207</v>
      </c>
      <c r="I182" s="1" t="s">
        <v>84</v>
      </c>
      <c r="J182" s="1" t="s">
        <v>122</v>
      </c>
      <c r="K182" s="1" t="s">
        <v>22371</v>
      </c>
      <c r="L182" s="1"/>
      <c r="M182" s="20">
        <f t="shared" si="2"/>
        <v>1</v>
      </c>
    </row>
    <row r="183" spans="1:13" ht="20.100000000000001" customHeight="1" x14ac:dyDescent="0.15">
      <c r="A183" s="1" t="s">
        <v>19</v>
      </c>
      <c r="B183" s="1" t="s">
        <v>22367</v>
      </c>
      <c r="C183" s="1" t="s">
        <v>22372</v>
      </c>
      <c r="D183" s="1" t="s">
        <v>78</v>
      </c>
      <c r="E183" s="1" t="s">
        <v>51</v>
      </c>
      <c r="F183" s="1" t="s">
        <v>51</v>
      </c>
      <c r="G183" s="1" t="s">
        <v>52</v>
      </c>
      <c r="H183" s="1" t="s">
        <v>121</v>
      </c>
      <c r="I183" s="1" t="s">
        <v>84</v>
      </c>
      <c r="J183" s="1" t="s">
        <v>122</v>
      </c>
      <c r="K183" s="1" t="s">
        <v>22373</v>
      </c>
      <c r="L183" s="1"/>
      <c r="M183" s="20">
        <f t="shared" si="2"/>
        <v>1</v>
      </c>
    </row>
    <row r="184" spans="1:13" ht="20.100000000000001" customHeight="1" x14ac:dyDescent="0.15">
      <c r="A184" s="1" t="s">
        <v>19</v>
      </c>
      <c r="B184" s="1" t="s">
        <v>22367</v>
      </c>
      <c r="C184" s="1" t="s">
        <v>22374</v>
      </c>
      <c r="D184" s="1" t="s">
        <v>78</v>
      </c>
      <c r="E184" s="1" t="s">
        <v>51</v>
      </c>
      <c r="F184" s="1" t="s">
        <v>51</v>
      </c>
      <c r="G184" s="1" t="s">
        <v>82</v>
      </c>
      <c r="H184" s="1" t="s">
        <v>207</v>
      </c>
      <c r="I184" s="1" t="s">
        <v>84</v>
      </c>
      <c r="J184" s="1" t="s">
        <v>122</v>
      </c>
      <c r="K184" s="1" t="s">
        <v>22375</v>
      </c>
      <c r="L184" s="1"/>
      <c r="M184" s="20">
        <f t="shared" si="2"/>
        <v>1</v>
      </c>
    </row>
    <row r="185" spans="1:13" ht="20.100000000000001" customHeight="1" x14ac:dyDescent="0.15">
      <c r="A185" s="1" t="s">
        <v>19</v>
      </c>
      <c r="B185" s="1" t="s">
        <v>22376</v>
      </c>
      <c r="C185" s="1" t="s">
        <v>22377</v>
      </c>
      <c r="D185" s="1" t="s">
        <v>50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84</v>
      </c>
      <c r="J185" s="1" t="s">
        <v>122</v>
      </c>
      <c r="K185" s="1" t="s">
        <v>22378</v>
      </c>
      <c r="L185" s="1"/>
      <c r="M185" s="20">
        <f t="shared" si="2"/>
        <v>1</v>
      </c>
    </row>
    <row r="186" spans="1:13" ht="20.100000000000001" customHeight="1" x14ac:dyDescent="0.15">
      <c r="A186" s="1" t="s">
        <v>19</v>
      </c>
      <c r="B186" s="1" t="s">
        <v>22376</v>
      </c>
      <c r="C186" s="1" t="s">
        <v>22379</v>
      </c>
      <c r="D186" s="1" t="s">
        <v>50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84</v>
      </c>
      <c r="J186" s="1" t="s">
        <v>122</v>
      </c>
      <c r="K186" s="1" t="s">
        <v>22380</v>
      </c>
      <c r="L186" s="1"/>
      <c r="M186" s="20">
        <f t="shared" si="2"/>
        <v>1</v>
      </c>
    </row>
    <row r="187" spans="1:13" ht="20.100000000000001" customHeight="1" x14ac:dyDescent="0.15">
      <c r="A187" s="1" t="s">
        <v>19</v>
      </c>
      <c r="B187" s="1" t="s">
        <v>22376</v>
      </c>
      <c r="C187" s="1" t="s">
        <v>22381</v>
      </c>
      <c r="D187" s="1" t="s">
        <v>50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84</v>
      </c>
      <c r="J187" s="1" t="s">
        <v>122</v>
      </c>
      <c r="K187" s="1" t="s">
        <v>22382</v>
      </c>
      <c r="L187" s="1"/>
      <c r="M187" s="20">
        <f t="shared" si="2"/>
        <v>1</v>
      </c>
    </row>
    <row r="188" spans="1:13" ht="20.100000000000001" customHeight="1" x14ac:dyDescent="0.15">
      <c r="A188" s="1" t="s">
        <v>19</v>
      </c>
      <c r="B188" s="1" t="s">
        <v>22376</v>
      </c>
      <c r="C188" s="1" t="s">
        <v>22383</v>
      </c>
      <c r="D188" s="1" t="s">
        <v>50</v>
      </c>
      <c r="E188" s="1" t="s">
        <v>51</v>
      </c>
      <c r="F188" s="1" t="s">
        <v>51</v>
      </c>
      <c r="G188" s="1" t="s">
        <v>52</v>
      </c>
      <c r="H188" s="1" t="s">
        <v>121</v>
      </c>
      <c r="I188" s="1" t="s">
        <v>84</v>
      </c>
      <c r="J188" s="1" t="s">
        <v>122</v>
      </c>
      <c r="K188" s="1" t="s">
        <v>22384</v>
      </c>
      <c r="L188" s="1"/>
      <c r="M188" s="20">
        <f t="shared" si="2"/>
        <v>1</v>
      </c>
    </row>
    <row r="189" spans="1:13" ht="20.100000000000001" customHeight="1" x14ac:dyDescent="0.15">
      <c r="A189" s="1" t="s">
        <v>19</v>
      </c>
      <c r="B189" s="1" t="s">
        <v>22376</v>
      </c>
      <c r="C189" s="1" t="s">
        <v>22385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84</v>
      </c>
      <c r="J189" s="1" t="s">
        <v>122</v>
      </c>
      <c r="K189" s="1" t="s">
        <v>22386</v>
      </c>
      <c r="L189" s="1"/>
      <c r="M189" s="20">
        <f t="shared" si="2"/>
        <v>1</v>
      </c>
    </row>
    <row r="190" spans="1:13" ht="20.100000000000001" customHeight="1" x14ac:dyDescent="0.15">
      <c r="A190" s="1" t="s">
        <v>19</v>
      </c>
      <c r="B190" s="1" t="s">
        <v>22376</v>
      </c>
      <c r="C190" s="1" t="s">
        <v>22387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122</v>
      </c>
      <c r="K190" s="1" t="s">
        <v>22388</v>
      </c>
      <c r="L190" s="1"/>
      <c r="M190" s="20">
        <f t="shared" si="2"/>
        <v>1</v>
      </c>
    </row>
    <row r="191" spans="1:13" ht="20.100000000000001" customHeight="1" x14ac:dyDescent="0.15">
      <c r="A191" s="1" t="s">
        <v>19</v>
      </c>
      <c r="B191" s="1" t="s">
        <v>22389</v>
      </c>
      <c r="C191" s="1" t="s">
        <v>22390</v>
      </c>
      <c r="D191" s="1" t="s">
        <v>50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54</v>
      </c>
      <c r="J191" s="1" t="s">
        <v>55</v>
      </c>
      <c r="K191" s="1" t="s">
        <v>22391</v>
      </c>
      <c r="L191" s="1"/>
      <c r="M191" s="20">
        <f t="shared" si="2"/>
        <v>1</v>
      </c>
    </row>
    <row r="192" spans="1:13" ht="20.100000000000001" customHeight="1" x14ac:dyDescent="0.15">
      <c r="A192" s="1" t="s">
        <v>19</v>
      </c>
      <c r="B192" s="1" t="s">
        <v>22389</v>
      </c>
      <c r="C192" s="1" t="s">
        <v>22392</v>
      </c>
      <c r="D192" s="1" t="s">
        <v>50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54</v>
      </c>
      <c r="J192" s="1" t="s">
        <v>55</v>
      </c>
      <c r="K192" s="1" t="s">
        <v>22393</v>
      </c>
      <c r="L192" s="1"/>
      <c r="M192" s="20">
        <f t="shared" si="2"/>
        <v>1</v>
      </c>
    </row>
    <row r="193" spans="1:13" ht="20.100000000000001" customHeight="1" x14ac:dyDescent="0.15">
      <c r="A193" s="1" t="s">
        <v>19</v>
      </c>
      <c r="B193" s="1" t="s">
        <v>22389</v>
      </c>
      <c r="C193" s="1" t="s">
        <v>22394</v>
      </c>
      <c r="D193" s="1" t="s">
        <v>50</v>
      </c>
      <c r="E193" s="1" t="s">
        <v>51</v>
      </c>
      <c r="F193" s="1" t="s">
        <v>51</v>
      </c>
      <c r="G193" s="1" t="s">
        <v>52</v>
      </c>
      <c r="H193" s="1" t="s">
        <v>53</v>
      </c>
      <c r="I193" s="1" t="s">
        <v>54</v>
      </c>
      <c r="J193" s="1" t="s">
        <v>55</v>
      </c>
      <c r="K193" s="1" t="s">
        <v>22395</v>
      </c>
      <c r="L193" s="1"/>
      <c r="M193" s="20">
        <f t="shared" si="2"/>
        <v>1</v>
      </c>
    </row>
    <row r="194" spans="1:13" ht="20.100000000000001" customHeight="1" x14ac:dyDescent="0.15">
      <c r="A194" s="1" t="s">
        <v>19</v>
      </c>
      <c r="B194" s="1" t="s">
        <v>22389</v>
      </c>
      <c r="C194" s="1" t="s">
        <v>22396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54</v>
      </c>
      <c r="J194" s="1" t="s">
        <v>55</v>
      </c>
      <c r="K194" s="1" t="s">
        <v>22397</v>
      </c>
      <c r="L194" s="1"/>
      <c r="M194" s="20">
        <f t="shared" si="2"/>
        <v>1</v>
      </c>
    </row>
    <row r="195" spans="1:13" ht="20.100000000000001" customHeight="1" x14ac:dyDescent="0.15">
      <c r="A195" s="1" t="s">
        <v>19</v>
      </c>
      <c r="B195" s="1" t="s">
        <v>22389</v>
      </c>
      <c r="C195" s="1" t="s">
        <v>22398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54</v>
      </c>
      <c r="J195" s="1" t="s">
        <v>55</v>
      </c>
      <c r="K195" s="1" t="s">
        <v>22399</v>
      </c>
      <c r="L195" s="1"/>
      <c r="M195" s="20">
        <f t="shared" si="2"/>
        <v>1</v>
      </c>
    </row>
    <row r="196" spans="1:13" ht="20.100000000000001" customHeight="1" x14ac:dyDescent="0.15">
      <c r="A196" s="1" t="s">
        <v>19</v>
      </c>
      <c r="B196" s="1" t="s">
        <v>22389</v>
      </c>
      <c r="C196" s="1" t="s">
        <v>22400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54</v>
      </c>
      <c r="J196" s="1" t="s">
        <v>55</v>
      </c>
      <c r="K196" s="1" t="s">
        <v>22401</v>
      </c>
      <c r="L196" s="1"/>
      <c r="M196" s="20">
        <f t="shared" si="2"/>
        <v>1</v>
      </c>
    </row>
    <row r="197" spans="1:13" ht="20.100000000000001" customHeight="1" x14ac:dyDescent="0.15">
      <c r="A197" s="1" t="s">
        <v>19</v>
      </c>
      <c r="B197" s="1" t="s">
        <v>22389</v>
      </c>
      <c r="C197" s="1" t="s">
        <v>22402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54</v>
      </c>
      <c r="J197" s="1" t="s">
        <v>55</v>
      </c>
      <c r="K197" s="1" t="s">
        <v>22403</v>
      </c>
      <c r="L197" s="1"/>
      <c r="M197" s="20">
        <f t="shared" si="2"/>
        <v>1</v>
      </c>
    </row>
    <row r="198" spans="1:13" ht="20.100000000000001" customHeight="1" x14ac:dyDescent="0.15">
      <c r="A198" s="1" t="s">
        <v>19</v>
      </c>
      <c r="B198" s="1" t="s">
        <v>22389</v>
      </c>
      <c r="C198" s="1" t="s">
        <v>22404</v>
      </c>
      <c r="D198" s="1" t="s">
        <v>50</v>
      </c>
      <c r="E198" s="1" t="s">
        <v>51</v>
      </c>
      <c r="F198" s="1" t="s">
        <v>51</v>
      </c>
      <c r="G198" s="1" t="s">
        <v>52</v>
      </c>
      <c r="H198" s="1" t="s">
        <v>53</v>
      </c>
      <c r="I198" s="1" t="s">
        <v>54</v>
      </c>
      <c r="J198" s="1" t="s">
        <v>55</v>
      </c>
      <c r="K198" s="1" t="s">
        <v>22405</v>
      </c>
      <c r="L198" s="1"/>
      <c r="M198" s="20">
        <f t="shared" si="2"/>
        <v>1</v>
      </c>
    </row>
    <row r="199" spans="1:13" ht="20.100000000000001" customHeight="1" x14ac:dyDescent="0.15">
      <c r="A199" s="1" t="s">
        <v>19</v>
      </c>
      <c r="B199" s="1" t="s">
        <v>22389</v>
      </c>
      <c r="C199" s="1" t="s">
        <v>22406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54</v>
      </c>
      <c r="J199" s="1" t="s">
        <v>55</v>
      </c>
      <c r="K199" s="1" t="s">
        <v>22407</v>
      </c>
      <c r="L199" s="1"/>
      <c r="M199" s="20">
        <f t="shared" si="2"/>
        <v>1</v>
      </c>
    </row>
    <row r="200" spans="1:13" ht="20.100000000000001" customHeight="1" x14ac:dyDescent="0.15">
      <c r="A200" s="1" t="s">
        <v>19</v>
      </c>
      <c r="B200" s="1" t="s">
        <v>22389</v>
      </c>
      <c r="C200" s="1" t="s">
        <v>22408</v>
      </c>
      <c r="D200" s="1" t="s">
        <v>50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54</v>
      </c>
      <c r="J200" s="1" t="s">
        <v>55</v>
      </c>
      <c r="K200" s="1" t="s">
        <v>22409</v>
      </c>
      <c r="L200" s="1"/>
      <c r="M200" s="20">
        <f t="shared" ref="M200:M255" si="3">IF(F200="○",1,0)</f>
        <v>1</v>
      </c>
    </row>
    <row r="201" spans="1:13" ht="20.100000000000001" customHeight="1" x14ac:dyDescent="0.15">
      <c r="A201" s="1" t="s">
        <v>19</v>
      </c>
      <c r="B201" s="1" t="s">
        <v>22389</v>
      </c>
      <c r="C201" s="1" t="s">
        <v>22410</v>
      </c>
      <c r="D201" s="1" t="s">
        <v>50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54</v>
      </c>
      <c r="J201" s="1" t="s">
        <v>55</v>
      </c>
      <c r="K201" s="1" t="s">
        <v>22411</v>
      </c>
      <c r="L201" s="1"/>
      <c r="M201" s="20">
        <f t="shared" si="3"/>
        <v>1</v>
      </c>
    </row>
    <row r="202" spans="1:13" ht="20.100000000000001" customHeight="1" x14ac:dyDescent="0.15">
      <c r="A202" s="1" t="s">
        <v>19</v>
      </c>
      <c r="B202" s="1" t="s">
        <v>22389</v>
      </c>
      <c r="C202" s="1" t="s">
        <v>22412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53</v>
      </c>
      <c r="I202" s="1" t="s">
        <v>54</v>
      </c>
      <c r="J202" s="1" t="s">
        <v>55</v>
      </c>
      <c r="K202" s="1" t="s">
        <v>22413</v>
      </c>
      <c r="L202" s="1"/>
      <c r="M202" s="20">
        <f t="shared" si="3"/>
        <v>1</v>
      </c>
    </row>
    <row r="203" spans="1:13" ht="20.100000000000001" customHeight="1" x14ac:dyDescent="0.15">
      <c r="A203" s="1" t="s">
        <v>19</v>
      </c>
      <c r="B203" s="1" t="s">
        <v>22389</v>
      </c>
      <c r="C203" s="1" t="s">
        <v>22414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53</v>
      </c>
      <c r="I203" s="1" t="s">
        <v>54</v>
      </c>
      <c r="J203" s="1" t="s">
        <v>55</v>
      </c>
      <c r="K203" s="1" t="s">
        <v>22415</v>
      </c>
      <c r="L203" s="1"/>
      <c r="M203" s="20">
        <f t="shared" si="3"/>
        <v>1</v>
      </c>
    </row>
    <row r="204" spans="1:13" ht="20.100000000000001" customHeight="1" x14ac:dyDescent="0.15">
      <c r="A204" s="1" t="s">
        <v>19</v>
      </c>
      <c r="B204" s="1" t="s">
        <v>22389</v>
      </c>
      <c r="C204" s="1" t="s">
        <v>22416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53</v>
      </c>
      <c r="I204" s="1" t="s">
        <v>54</v>
      </c>
      <c r="J204" s="1" t="s">
        <v>55</v>
      </c>
      <c r="K204" s="1" t="s">
        <v>22417</v>
      </c>
      <c r="L204" s="1"/>
      <c r="M204" s="20">
        <f t="shared" si="3"/>
        <v>1</v>
      </c>
    </row>
    <row r="205" spans="1:13" ht="20.100000000000001" customHeight="1" x14ac:dyDescent="0.15">
      <c r="A205" s="1" t="s">
        <v>19</v>
      </c>
      <c r="B205" s="1" t="s">
        <v>22389</v>
      </c>
      <c r="C205" s="1" t="s">
        <v>22418</v>
      </c>
      <c r="D205" s="1" t="s">
        <v>78</v>
      </c>
      <c r="E205" s="1" t="s">
        <v>51</v>
      </c>
      <c r="F205" s="1" t="s">
        <v>51</v>
      </c>
      <c r="G205" s="1" t="s">
        <v>52</v>
      </c>
      <c r="H205" s="1" t="s">
        <v>53</v>
      </c>
      <c r="I205" s="1" t="s">
        <v>54</v>
      </c>
      <c r="J205" s="1" t="s">
        <v>55</v>
      </c>
      <c r="K205" s="1" t="s">
        <v>22419</v>
      </c>
      <c r="L205" s="1"/>
      <c r="M205" s="20">
        <f t="shared" si="3"/>
        <v>1</v>
      </c>
    </row>
    <row r="206" spans="1:13" ht="20.100000000000001" customHeight="1" x14ac:dyDescent="0.15">
      <c r="A206" s="1" t="s">
        <v>19</v>
      </c>
      <c r="B206" s="1" t="s">
        <v>22389</v>
      </c>
      <c r="C206" s="1" t="s">
        <v>22420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54</v>
      </c>
      <c r="J206" s="1" t="s">
        <v>55</v>
      </c>
      <c r="K206" s="1" t="s">
        <v>22421</v>
      </c>
      <c r="L206" s="1"/>
      <c r="M206" s="20">
        <f t="shared" si="3"/>
        <v>1</v>
      </c>
    </row>
    <row r="207" spans="1:13" ht="20.100000000000001" customHeight="1" x14ac:dyDescent="0.15">
      <c r="A207" s="1" t="s">
        <v>19</v>
      </c>
      <c r="B207" s="1" t="s">
        <v>22389</v>
      </c>
      <c r="C207" s="1" t="s">
        <v>22422</v>
      </c>
      <c r="D207" s="1" t="s">
        <v>78</v>
      </c>
      <c r="E207" s="1" t="s">
        <v>51</v>
      </c>
      <c r="F207" s="1" t="s">
        <v>51</v>
      </c>
      <c r="G207" s="1" t="s">
        <v>52</v>
      </c>
      <c r="H207" s="1" t="s">
        <v>53</v>
      </c>
      <c r="I207" s="1" t="s">
        <v>54</v>
      </c>
      <c r="J207" s="1" t="s">
        <v>55</v>
      </c>
      <c r="K207" s="1" t="s">
        <v>22423</v>
      </c>
      <c r="L207" s="1"/>
      <c r="M207" s="20">
        <f t="shared" si="3"/>
        <v>1</v>
      </c>
    </row>
    <row r="208" spans="1:13" ht="20.100000000000001" customHeight="1" x14ac:dyDescent="0.15">
      <c r="A208" s="1" t="s">
        <v>19</v>
      </c>
      <c r="B208" s="1" t="s">
        <v>22389</v>
      </c>
      <c r="C208" s="1" t="s">
        <v>22424</v>
      </c>
      <c r="D208" s="1" t="s">
        <v>78</v>
      </c>
      <c r="E208" s="1" t="s">
        <v>51</v>
      </c>
      <c r="F208" s="1" t="s">
        <v>81</v>
      </c>
      <c r="G208" s="1" t="s">
        <v>82</v>
      </c>
      <c r="H208" s="1" t="s">
        <v>2038</v>
      </c>
      <c r="I208" s="1" t="s">
        <v>84</v>
      </c>
      <c r="J208" s="1" t="s">
        <v>6853</v>
      </c>
      <c r="K208" s="1" t="s">
        <v>22425</v>
      </c>
      <c r="L208" s="1"/>
      <c r="M208" s="20">
        <f t="shared" si="3"/>
        <v>0</v>
      </c>
    </row>
    <row r="209" spans="1:13" ht="20.100000000000001" customHeight="1" x14ac:dyDescent="0.15">
      <c r="A209" s="1" t="s">
        <v>19</v>
      </c>
      <c r="B209" s="1" t="s">
        <v>22389</v>
      </c>
      <c r="C209" s="1" t="s">
        <v>22426</v>
      </c>
      <c r="D209" s="1" t="s">
        <v>78</v>
      </c>
      <c r="E209" s="1" t="s">
        <v>51</v>
      </c>
      <c r="F209" s="1" t="s">
        <v>51</v>
      </c>
      <c r="G209" s="1" t="s">
        <v>52</v>
      </c>
      <c r="H209" s="1" t="s">
        <v>121</v>
      </c>
      <c r="I209" s="1" t="s">
        <v>84</v>
      </c>
      <c r="J209" s="1" t="s">
        <v>122</v>
      </c>
      <c r="K209" s="1" t="s">
        <v>22427</v>
      </c>
      <c r="L209" s="1"/>
      <c r="M209" s="20">
        <f t="shared" si="3"/>
        <v>1</v>
      </c>
    </row>
    <row r="210" spans="1:13" ht="20.100000000000001" customHeight="1" x14ac:dyDescent="0.15">
      <c r="A210" s="1" t="s">
        <v>19</v>
      </c>
      <c r="B210" s="1" t="s">
        <v>22389</v>
      </c>
      <c r="C210" s="1" t="s">
        <v>22428</v>
      </c>
      <c r="D210" s="1" t="s">
        <v>78</v>
      </c>
      <c r="E210" s="1" t="s">
        <v>51</v>
      </c>
      <c r="F210" s="1" t="s">
        <v>51</v>
      </c>
      <c r="G210" s="1" t="s">
        <v>52</v>
      </c>
      <c r="H210" s="1" t="s">
        <v>53</v>
      </c>
      <c r="I210" s="1" t="s">
        <v>54</v>
      </c>
      <c r="J210" s="1" t="s">
        <v>55</v>
      </c>
      <c r="K210" s="1" t="s">
        <v>22429</v>
      </c>
      <c r="L210" s="1"/>
      <c r="M210" s="20">
        <f t="shared" si="3"/>
        <v>1</v>
      </c>
    </row>
    <row r="211" spans="1:13" ht="20.100000000000001" customHeight="1" x14ac:dyDescent="0.15">
      <c r="A211" s="1" t="s">
        <v>19</v>
      </c>
      <c r="B211" s="1" t="s">
        <v>22389</v>
      </c>
      <c r="C211" s="1" t="s">
        <v>22430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53</v>
      </c>
      <c r="I211" s="1" t="s">
        <v>54</v>
      </c>
      <c r="J211" s="1" t="s">
        <v>55</v>
      </c>
      <c r="K211" s="1" t="s">
        <v>22431</v>
      </c>
      <c r="L211" s="1"/>
      <c r="M211" s="20">
        <f t="shared" si="3"/>
        <v>1</v>
      </c>
    </row>
    <row r="212" spans="1:13" ht="20.100000000000001" customHeight="1" x14ac:dyDescent="0.15">
      <c r="A212" s="1" t="s">
        <v>19</v>
      </c>
      <c r="B212" s="1" t="s">
        <v>22389</v>
      </c>
      <c r="C212" s="1" t="s">
        <v>22432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53</v>
      </c>
      <c r="I212" s="1" t="s">
        <v>54</v>
      </c>
      <c r="J212" s="1" t="s">
        <v>55</v>
      </c>
      <c r="K212" s="1" t="s">
        <v>22433</v>
      </c>
      <c r="L212" s="1"/>
      <c r="M212" s="20">
        <f t="shared" si="3"/>
        <v>1</v>
      </c>
    </row>
    <row r="213" spans="1:13" ht="20.100000000000001" customHeight="1" x14ac:dyDescent="0.15">
      <c r="A213" s="1" t="s">
        <v>19</v>
      </c>
      <c r="B213" s="1" t="s">
        <v>22389</v>
      </c>
      <c r="C213" s="1" t="s">
        <v>22434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54</v>
      </c>
      <c r="J213" s="1" t="s">
        <v>55</v>
      </c>
      <c r="K213" s="1" t="s">
        <v>22435</v>
      </c>
      <c r="L213" s="1"/>
      <c r="M213" s="20">
        <f t="shared" si="3"/>
        <v>1</v>
      </c>
    </row>
    <row r="214" spans="1:13" ht="20.100000000000001" customHeight="1" x14ac:dyDescent="0.15">
      <c r="A214" s="1" t="s">
        <v>19</v>
      </c>
      <c r="B214" s="1" t="s">
        <v>22389</v>
      </c>
      <c r="C214" s="1" t="s">
        <v>22436</v>
      </c>
      <c r="D214" s="1" t="s">
        <v>78</v>
      </c>
      <c r="E214" s="1" t="s">
        <v>51</v>
      </c>
      <c r="F214" s="1" t="s">
        <v>81</v>
      </c>
      <c r="G214" s="1" t="s">
        <v>82</v>
      </c>
      <c r="H214" s="1" t="s">
        <v>2038</v>
      </c>
      <c r="I214" s="1" t="s">
        <v>84</v>
      </c>
      <c r="J214" s="1" t="s">
        <v>6853</v>
      </c>
      <c r="K214" s="1" t="s">
        <v>22437</v>
      </c>
      <c r="L214" s="1"/>
      <c r="M214" s="20">
        <f t="shared" si="3"/>
        <v>0</v>
      </c>
    </row>
    <row r="215" spans="1:13" ht="20.100000000000001" customHeight="1" x14ac:dyDescent="0.15">
      <c r="A215" s="1" t="s">
        <v>19</v>
      </c>
      <c r="B215" s="1" t="s">
        <v>22389</v>
      </c>
      <c r="C215" s="1" t="s">
        <v>22438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54</v>
      </c>
      <c r="J215" s="1" t="s">
        <v>55</v>
      </c>
      <c r="K215" s="1" t="s">
        <v>22439</v>
      </c>
      <c r="L215" s="1"/>
      <c r="M215" s="20">
        <f t="shared" si="3"/>
        <v>1</v>
      </c>
    </row>
    <row r="216" spans="1:13" ht="20.100000000000001" customHeight="1" x14ac:dyDescent="0.15">
      <c r="A216" s="1" t="s">
        <v>19</v>
      </c>
      <c r="B216" s="1" t="s">
        <v>22389</v>
      </c>
      <c r="C216" s="1" t="s">
        <v>22440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53</v>
      </c>
      <c r="I216" s="1" t="s">
        <v>54</v>
      </c>
      <c r="J216" s="1" t="s">
        <v>55</v>
      </c>
      <c r="K216" s="1" t="s">
        <v>22441</v>
      </c>
      <c r="L216" s="1"/>
      <c r="M216" s="20">
        <f t="shared" si="3"/>
        <v>1</v>
      </c>
    </row>
    <row r="217" spans="1:13" ht="20.100000000000001" customHeight="1" x14ac:dyDescent="0.15">
      <c r="A217" s="1" t="s">
        <v>19</v>
      </c>
      <c r="B217" s="1" t="s">
        <v>22389</v>
      </c>
      <c r="C217" s="1" t="s">
        <v>22442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53</v>
      </c>
      <c r="I217" s="1" t="s">
        <v>54</v>
      </c>
      <c r="J217" s="1" t="s">
        <v>55</v>
      </c>
      <c r="K217" s="1" t="s">
        <v>22443</v>
      </c>
      <c r="L217" s="1"/>
      <c r="M217" s="20">
        <f t="shared" si="3"/>
        <v>1</v>
      </c>
    </row>
    <row r="218" spans="1:13" ht="20.100000000000001" customHeight="1" x14ac:dyDescent="0.15">
      <c r="A218" s="1" t="s">
        <v>19</v>
      </c>
      <c r="B218" s="1" t="s">
        <v>22389</v>
      </c>
      <c r="C218" s="1" t="s">
        <v>22444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53</v>
      </c>
      <c r="I218" s="1" t="s">
        <v>54</v>
      </c>
      <c r="J218" s="1" t="s">
        <v>55</v>
      </c>
      <c r="K218" s="1" t="s">
        <v>22445</v>
      </c>
      <c r="L218" s="1"/>
      <c r="M218" s="20">
        <f t="shared" si="3"/>
        <v>1</v>
      </c>
    </row>
    <row r="219" spans="1:13" ht="20.100000000000001" customHeight="1" x14ac:dyDescent="0.15">
      <c r="A219" s="1" t="s">
        <v>19</v>
      </c>
      <c r="B219" s="1" t="s">
        <v>22446</v>
      </c>
      <c r="C219" s="1" t="s">
        <v>22447</v>
      </c>
      <c r="D219" s="1" t="s">
        <v>50</v>
      </c>
      <c r="E219" s="1" t="s">
        <v>51</v>
      </c>
      <c r="F219" s="1" t="s">
        <v>51</v>
      </c>
      <c r="G219" s="1" t="s">
        <v>52</v>
      </c>
      <c r="H219" s="1" t="s">
        <v>121</v>
      </c>
      <c r="I219" s="1" t="s">
        <v>84</v>
      </c>
      <c r="J219" s="1" t="s">
        <v>122</v>
      </c>
      <c r="K219" s="1" t="s">
        <v>22448</v>
      </c>
      <c r="L219" s="1"/>
      <c r="M219" s="20">
        <f t="shared" si="3"/>
        <v>1</v>
      </c>
    </row>
    <row r="220" spans="1:13" ht="20.100000000000001" customHeight="1" x14ac:dyDescent="0.15">
      <c r="A220" s="1" t="s">
        <v>19</v>
      </c>
      <c r="B220" s="1" t="s">
        <v>22446</v>
      </c>
      <c r="C220" s="1" t="s">
        <v>22449</v>
      </c>
      <c r="D220" s="1" t="s">
        <v>50</v>
      </c>
      <c r="E220" s="1" t="s">
        <v>51</v>
      </c>
      <c r="F220" s="1" t="s">
        <v>51</v>
      </c>
      <c r="G220" s="1" t="s">
        <v>52</v>
      </c>
      <c r="H220" s="1" t="s">
        <v>121</v>
      </c>
      <c r="I220" s="1" t="s">
        <v>84</v>
      </c>
      <c r="J220" s="1" t="s">
        <v>122</v>
      </c>
      <c r="K220" s="1" t="s">
        <v>22450</v>
      </c>
      <c r="L220" s="1"/>
      <c r="M220" s="20">
        <f t="shared" si="3"/>
        <v>1</v>
      </c>
    </row>
    <row r="221" spans="1:13" ht="20.100000000000001" customHeight="1" x14ac:dyDescent="0.15">
      <c r="A221" s="1" t="s">
        <v>19</v>
      </c>
      <c r="B221" s="1" t="s">
        <v>22446</v>
      </c>
      <c r="C221" s="1" t="s">
        <v>22451</v>
      </c>
      <c r="D221" s="1" t="s">
        <v>78</v>
      </c>
      <c r="E221" s="1" t="s">
        <v>51</v>
      </c>
      <c r="F221" s="1" t="s">
        <v>26832</v>
      </c>
      <c r="G221" s="1" t="s">
        <v>82</v>
      </c>
      <c r="H221" s="1" t="s">
        <v>2234</v>
      </c>
      <c r="I221" s="1" t="s">
        <v>84</v>
      </c>
      <c r="J221" s="1" t="s">
        <v>7191</v>
      </c>
      <c r="K221" s="1" t="s">
        <v>22452</v>
      </c>
      <c r="L221" s="1"/>
      <c r="M221" s="20">
        <f t="shared" si="3"/>
        <v>0</v>
      </c>
    </row>
    <row r="222" spans="1:13" ht="20.100000000000001" customHeight="1" x14ac:dyDescent="0.15">
      <c r="A222" s="1" t="s">
        <v>19</v>
      </c>
      <c r="B222" s="1" t="s">
        <v>22446</v>
      </c>
      <c r="C222" s="1" t="s">
        <v>22453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121</v>
      </c>
      <c r="I222" s="1" t="s">
        <v>84</v>
      </c>
      <c r="J222" s="1" t="s">
        <v>122</v>
      </c>
      <c r="K222" s="1" t="s">
        <v>22454</v>
      </c>
      <c r="L222" s="1"/>
      <c r="M222" s="20">
        <f t="shared" si="3"/>
        <v>1</v>
      </c>
    </row>
    <row r="223" spans="1:13" ht="20.100000000000001" customHeight="1" x14ac:dyDescent="0.15">
      <c r="A223" s="1" t="s">
        <v>19</v>
      </c>
      <c r="B223" s="1" t="s">
        <v>22446</v>
      </c>
      <c r="C223" s="1" t="s">
        <v>22455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121</v>
      </c>
      <c r="I223" s="1" t="s">
        <v>84</v>
      </c>
      <c r="J223" s="1" t="s">
        <v>122</v>
      </c>
      <c r="K223" s="1" t="s">
        <v>22456</v>
      </c>
      <c r="L223" s="1"/>
      <c r="M223" s="20">
        <f t="shared" si="3"/>
        <v>1</v>
      </c>
    </row>
    <row r="224" spans="1:13" ht="20.100000000000001" customHeight="1" x14ac:dyDescent="0.15">
      <c r="A224" s="1" t="s">
        <v>19</v>
      </c>
      <c r="B224" s="1" t="s">
        <v>22446</v>
      </c>
      <c r="C224" s="1" t="s">
        <v>22457</v>
      </c>
      <c r="D224" s="1" t="s">
        <v>78</v>
      </c>
      <c r="E224" s="1" t="s">
        <v>51</v>
      </c>
      <c r="F224" s="1" t="s">
        <v>51</v>
      </c>
      <c r="G224" s="1" t="s">
        <v>52</v>
      </c>
      <c r="H224" s="1" t="s">
        <v>121</v>
      </c>
      <c r="I224" s="1" t="s">
        <v>84</v>
      </c>
      <c r="J224" s="1" t="s">
        <v>122</v>
      </c>
      <c r="K224" s="1" t="s">
        <v>22458</v>
      </c>
      <c r="L224" s="1"/>
      <c r="M224" s="20">
        <f t="shared" si="3"/>
        <v>1</v>
      </c>
    </row>
    <row r="225" spans="1:13" ht="20.100000000000001" customHeight="1" x14ac:dyDescent="0.15">
      <c r="A225" s="1" t="s">
        <v>19</v>
      </c>
      <c r="B225" s="1" t="s">
        <v>22459</v>
      </c>
      <c r="C225" s="1" t="s">
        <v>22460</v>
      </c>
      <c r="D225" s="1" t="s">
        <v>50</v>
      </c>
      <c r="E225" s="1" t="s">
        <v>51</v>
      </c>
      <c r="F225" s="1" t="s">
        <v>51</v>
      </c>
      <c r="G225" s="1" t="s">
        <v>52</v>
      </c>
      <c r="H225" s="1" t="s">
        <v>121</v>
      </c>
      <c r="I225" s="1" t="s">
        <v>84</v>
      </c>
      <c r="J225" s="1" t="s">
        <v>122</v>
      </c>
      <c r="K225" s="1" t="s">
        <v>22461</v>
      </c>
      <c r="L225" s="1"/>
      <c r="M225" s="20">
        <f t="shared" si="3"/>
        <v>1</v>
      </c>
    </row>
    <row r="226" spans="1:13" ht="20.100000000000001" customHeight="1" x14ac:dyDescent="0.15">
      <c r="A226" s="1" t="s">
        <v>19</v>
      </c>
      <c r="B226" s="1" t="s">
        <v>22459</v>
      </c>
      <c r="C226" s="1" t="s">
        <v>22462</v>
      </c>
      <c r="D226" s="1" t="s">
        <v>78</v>
      </c>
      <c r="E226" s="1" t="s">
        <v>51</v>
      </c>
      <c r="F226" s="1" t="s">
        <v>51</v>
      </c>
      <c r="G226" s="1" t="s">
        <v>52</v>
      </c>
      <c r="H226" s="1" t="s">
        <v>121</v>
      </c>
      <c r="I226" s="1" t="s">
        <v>84</v>
      </c>
      <c r="J226" s="1" t="s">
        <v>122</v>
      </c>
      <c r="K226" s="1" t="s">
        <v>22463</v>
      </c>
      <c r="L226" s="1"/>
      <c r="M226" s="20">
        <f t="shared" si="3"/>
        <v>1</v>
      </c>
    </row>
    <row r="227" spans="1:13" ht="20.100000000000001" customHeight="1" x14ac:dyDescent="0.15">
      <c r="A227" s="1" t="s">
        <v>19</v>
      </c>
      <c r="B227" s="1" t="s">
        <v>22459</v>
      </c>
      <c r="C227" s="1" t="s">
        <v>22464</v>
      </c>
      <c r="D227" s="1" t="s">
        <v>78</v>
      </c>
      <c r="E227" s="1" t="s">
        <v>51</v>
      </c>
      <c r="F227" s="1" t="s">
        <v>179</v>
      </c>
      <c r="G227" s="1" t="s">
        <v>52</v>
      </c>
      <c r="H227" s="1" t="s">
        <v>121</v>
      </c>
      <c r="I227" s="1" t="s">
        <v>84</v>
      </c>
      <c r="J227" s="1" t="s">
        <v>122</v>
      </c>
      <c r="K227" s="1" t="s">
        <v>22465</v>
      </c>
      <c r="L227" s="1"/>
      <c r="M227" s="20">
        <f t="shared" si="3"/>
        <v>0</v>
      </c>
    </row>
    <row r="228" spans="1:13" ht="20.100000000000001" customHeight="1" x14ac:dyDescent="0.15">
      <c r="A228" s="1" t="s">
        <v>19</v>
      </c>
      <c r="B228" s="1" t="s">
        <v>22459</v>
      </c>
      <c r="C228" s="1" t="s">
        <v>22466</v>
      </c>
      <c r="D228" s="1" t="s">
        <v>78</v>
      </c>
      <c r="E228" s="1" t="s">
        <v>51</v>
      </c>
      <c r="F228" s="1" t="s">
        <v>179</v>
      </c>
      <c r="G228" s="1" t="s">
        <v>82</v>
      </c>
      <c r="H228" s="1" t="s">
        <v>129</v>
      </c>
      <c r="I228" s="1" t="s">
        <v>447</v>
      </c>
      <c r="J228" s="1" t="s">
        <v>2362</v>
      </c>
      <c r="K228" s="1" t="s">
        <v>22467</v>
      </c>
      <c r="L228" s="1"/>
      <c r="M228" s="20">
        <f t="shared" si="3"/>
        <v>0</v>
      </c>
    </row>
    <row r="229" spans="1:13" ht="20.100000000000001" customHeight="1" x14ac:dyDescent="0.15">
      <c r="A229" s="1" t="s">
        <v>19</v>
      </c>
      <c r="B229" s="1" t="s">
        <v>22459</v>
      </c>
      <c r="C229" s="1" t="s">
        <v>22468</v>
      </c>
      <c r="D229" s="1" t="s">
        <v>78</v>
      </c>
      <c r="E229" s="1" t="s">
        <v>51</v>
      </c>
      <c r="F229" s="1" t="s">
        <v>51</v>
      </c>
      <c r="G229" s="1" t="s">
        <v>52</v>
      </c>
      <c r="H229" s="1" t="s">
        <v>121</v>
      </c>
      <c r="I229" s="1" t="s">
        <v>84</v>
      </c>
      <c r="J229" s="1" t="s">
        <v>122</v>
      </c>
      <c r="K229" s="1" t="s">
        <v>22469</v>
      </c>
      <c r="L229" s="1"/>
      <c r="M229" s="20">
        <f t="shared" si="3"/>
        <v>1</v>
      </c>
    </row>
    <row r="230" spans="1:13" ht="20.100000000000001" customHeight="1" x14ac:dyDescent="0.15">
      <c r="A230" s="1" t="s">
        <v>19</v>
      </c>
      <c r="B230" s="1" t="s">
        <v>22459</v>
      </c>
      <c r="C230" s="1" t="s">
        <v>22470</v>
      </c>
      <c r="D230" s="1" t="s">
        <v>78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84</v>
      </c>
      <c r="J230" s="1" t="s">
        <v>122</v>
      </c>
      <c r="K230" s="1" t="s">
        <v>22471</v>
      </c>
      <c r="L230" s="1"/>
      <c r="M230" s="20">
        <f t="shared" si="3"/>
        <v>1</v>
      </c>
    </row>
    <row r="231" spans="1:13" ht="20.100000000000001" customHeight="1" x14ac:dyDescent="0.15">
      <c r="A231" s="1" t="s">
        <v>19</v>
      </c>
      <c r="B231" s="1" t="s">
        <v>22459</v>
      </c>
      <c r="C231" s="1" t="s">
        <v>22472</v>
      </c>
      <c r="D231" s="1" t="s">
        <v>78</v>
      </c>
      <c r="E231" s="1" t="s">
        <v>51</v>
      </c>
      <c r="F231" s="1" t="s">
        <v>51</v>
      </c>
      <c r="G231" s="1" t="s">
        <v>52</v>
      </c>
      <c r="H231" s="1" t="s">
        <v>121</v>
      </c>
      <c r="I231" s="1" t="s">
        <v>84</v>
      </c>
      <c r="J231" s="1" t="s">
        <v>122</v>
      </c>
      <c r="K231" s="1" t="s">
        <v>22473</v>
      </c>
      <c r="L231" s="1"/>
      <c r="M231" s="20">
        <f t="shared" si="3"/>
        <v>1</v>
      </c>
    </row>
    <row r="232" spans="1:13" ht="20.100000000000001" customHeight="1" x14ac:dyDescent="0.15">
      <c r="A232" s="1" t="s">
        <v>19</v>
      </c>
      <c r="B232" s="1" t="s">
        <v>22459</v>
      </c>
      <c r="C232" s="1" t="s">
        <v>22474</v>
      </c>
      <c r="D232" s="1" t="s">
        <v>78</v>
      </c>
      <c r="E232" s="1" t="s">
        <v>51</v>
      </c>
      <c r="F232" s="1" t="s">
        <v>51</v>
      </c>
      <c r="G232" s="1" t="s">
        <v>52</v>
      </c>
      <c r="H232" s="1" t="s">
        <v>121</v>
      </c>
      <c r="I232" s="1" t="s">
        <v>84</v>
      </c>
      <c r="J232" s="1" t="s">
        <v>122</v>
      </c>
      <c r="K232" s="1" t="s">
        <v>22475</v>
      </c>
      <c r="L232" s="1"/>
      <c r="M232" s="20">
        <f t="shared" si="3"/>
        <v>1</v>
      </c>
    </row>
    <row r="233" spans="1:13" ht="20.100000000000001" customHeight="1" x14ac:dyDescent="0.15">
      <c r="A233" s="1" t="s">
        <v>19</v>
      </c>
      <c r="B233" s="1" t="s">
        <v>22459</v>
      </c>
      <c r="C233" s="1" t="s">
        <v>22476</v>
      </c>
      <c r="D233" s="1" t="s">
        <v>78</v>
      </c>
      <c r="E233" s="1" t="s">
        <v>51</v>
      </c>
      <c r="F233" s="1" t="s">
        <v>51</v>
      </c>
      <c r="G233" s="1" t="s">
        <v>52</v>
      </c>
      <c r="H233" s="1" t="s">
        <v>121</v>
      </c>
      <c r="I233" s="1" t="s">
        <v>84</v>
      </c>
      <c r="J233" s="1" t="s">
        <v>122</v>
      </c>
      <c r="K233" s="1" t="s">
        <v>22477</v>
      </c>
      <c r="L233" s="1"/>
      <c r="M233" s="20">
        <f t="shared" si="3"/>
        <v>1</v>
      </c>
    </row>
    <row r="234" spans="1:13" ht="20.100000000000001" customHeight="1" x14ac:dyDescent="0.15">
      <c r="A234" s="1" t="s">
        <v>19</v>
      </c>
      <c r="B234" s="1" t="s">
        <v>22459</v>
      </c>
      <c r="C234" s="1" t="s">
        <v>22478</v>
      </c>
      <c r="D234" s="1" t="s">
        <v>78</v>
      </c>
      <c r="E234" s="1" t="s">
        <v>51</v>
      </c>
      <c r="F234" s="1" t="s">
        <v>51</v>
      </c>
      <c r="G234" s="1" t="s">
        <v>52</v>
      </c>
      <c r="H234" s="1" t="s">
        <v>121</v>
      </c>
      <c r="I234" s="1" t="s">
        <v>84</v>
      </c>
      <c r="J234" s="1" t="s">
        <v>122</v>
      </c>
      <c r="K234" s="1" t="s">
        <v>22479</v>
      </c>
      <c r="L234" s="1"/>
      <c r="M234" s="20">
        <f t="shared" si="3"/>
        <v>1</v>
      </c>
    </row>
    <row r="235" spans="1:13" ht="20.100000000000001" customHeight="1" x14ac:dyDescent="0.15">
      <c r="A235" s="1" t="s">
        <v>19</v>
      </c>
      <c r="B235" s="1" t="s">
        <v>22459</v>
      </c>
      <c r="C235" s="1" t="s">
        <v>22480</v>
      </c>
      <c r="D235" s="1" t="s">
        <v>78</v>
      </c>
      <c r="E235" s="1" t="s">
        <v>51</v>
      </c>
      <c r="F235" s="1" t="s">
        <v>51</v>
      </c>
      <c r="G235" s="1" t="s">
        <v>52</v>
      </c>
      <c r="H235" s="1" t="s">
        <v>121</v>
      </c>
      <c r="I235" s="1" t="s">
        <v>84</v>
      </c>
      <c r="J235" s="1" t="s">
        <v>122</v>
      </c>
      <c r="K235" s="1" t="s">
        <v>22481</v>
      </c>
      <c r="L235" s="1"/>
      <c r="M235" s="20">
        <f t="shared" si="3"/>
        <v>1</v>
      </c>
    </row>
    <row r="236" spans="1:13" ht="20.100000000000001" customHeight="1" x14ac:dyDescent="0.15">
      <c r="A236" s="1" t="s">
        <v>19</v>
      </c>
      <c r="B236" s="1" t="s">
        <v>22459</v>
      </c>
      <c r="C236" s="1" t="s">
        <v>22482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121</v>
      </c>
      <c r="I236" s="1" t="s">
        <v>84</v>
      </c>
      <c r="J236" s="1" t="s">
        <v>122</v>
      </c>
      <c r="K236" s="1" t="s">
        <v>22483</v>
      </c>
      <c r="L236" s="1"/>
      <c r="M236" s="20">
        <f t="shared" si="3"/>
        <v>1</v>
      </c>
    </row>
    <row r="237" spans="1:13" ht="20.100000000000001" customHeight="1" x14ac:dyDescent="0.15">
      <c r="A237" s="1" t="s">
        <v>19</v>
      </c>
      <c r="B237" s="1" t="s">
        <v>22459</v>
      </c>
      <c r="C237" s="1" t="s">
        <v>22484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121</v>
      </c>
      <c r="I237" s="1" t="s">
        <v>84</v>
      </c>
      <c r="J237" s="1" t="s">
        <v>122</v>
      </c>
      <c r="K237" s="1" t="s">
        <v>22485</v>
      </c>
      <c r="L237" s="1"/>
      <c r="M237" s="20">
        <f t="shared" si="3"/>
        <v>1</v>
      </c>
    </row>
    <row r="238" spans="1:13" ht="20.100000000000001" customHeight="1" x14ac:dyDescent="0.15">
      <c r="A238" s="1" t="s">
        <v>19</v>
      </c>
      <c r="B238" s="1" t="s">
        <v>22459</v>
      </c>
      <c r="C238" s="1" t="s">
        <v>22486</v>
      </c>
      <c r="D238" s="1" t="s">
        <v>78</v>
      </c>
      <c r="E238" s="1" t="s">
        <v>51</v>
      </c>
      <c r="F238" s="1" t="s">
        <v>179</v>
      </c>
      <c r="G238" s="1" t="s">
        <v>52</v>
      </c>
      <c r="H238" s="1" t="s">
        <v>121</v>
      </c>
      <c r="I238" s="1" t="s">
        <v>84</v>
      </c>
      <c r="J238" s="1" t="s">
        <v>122</v>
      </c>
      <c r="K238" s="1" t="s">
        <v>22487</v>
      </c>
      <c r="L238" s="1"/>
      <c r="M238" s="20">
        <f t="shared" si="3"/>
        <v>0</v>
      </c>
    </row>
    <row r="239" spans="1:13" ht="20.100000000000001" customHeight="1" x14ac:dyDescent="0.15">
      <c r="A239" s="1" t="s">
        <v>19</v>
      </c>
      <c r="B239" s="1" t="s">
        <v>7737</v>
      </c>
      <c r="C239" s="1" t="s">
        <v>22488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121</v>
      </c>
      <c r="I239" s="1" t="s">
        <v>84</v>
      </c>
      <c r="J239" s="1" t="s">
        <v>122</v>
      </c>
      <c r="K239" s="1" t="s">
        <v>22489</v>
      </c>
      <c r="L239" s="1"/>
      <c r="M239" s="20">
        <f t="shared" si="3"/>
        <v>1</v>
      </c>
    </row>
    <row r="240" spans="1:13" ht="20.100000000000001" customHeight="1" x14ac:dyDescent="0.15">
      <c r="A240" s="1" t="s">
        <v>19</v>
      </c>
      <c r="B240" s="1" t="s">
        <v>7737</v>
      </c>
      <c r="C240" s="1" t="s">
        <v>22490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121</v>
      </c>
      <c r="I240" s="1" t="s">
        <v>84</v>
      </c>
      <c r="J240" s="1" t="s">
        <v>122</v>
      </c>
      <c r="K240" s="1" t="s">
        <v>22491</v>
      </c>
      <c r="L240" s="1"/>
      <c r="M240" s="20">
        <f t="shared" si="3"/>
        <v>1</v>
      </c>
    </row>
    <row r="241" spans="1:13" ht="20.100000000000001" customHeight="1" x14ac:dyDescent="0.15">
      <c r="A241" s="1" t="s">
        <v>19</v>
      </c>
      <c r="B241" s="1" t="s">
        <v>7737</v>
      </c>
      <c r="C241" s="1" t="s">
        <v>22492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121</v>
      </c>
      <c r="I241" s="1" t="s">
        <v>84</v>
      </c>
      <c r="J241" s="1" t="s">
        <v>122</v>
      </c>
      <c r="K241" s="1" t="s">
        <v>22493</v>
      </c>
      <c r="L241" s="1"/>
      <c r="M241" s="20">
        <f t="shared" si="3"/>
        <v>1</v>
      </c>
    </row>
    <row r="242" spans="1:13" ht="20.100000000000001" customHeight="1" x14ac:dyDescent="0.15">
      <c r="A242" s="1" t="s">
        <v>19</v>
      </c>
      <c r="B242" s="1" t="s">
        <v>7737</v>
      </c>
      <c r="C242" s="1" t="s">
        <v>22494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121</v>
      </c>
      <c r="I242" s="1" t="s">
        <v>84</v>
      </c>
      <c r="J242" s="1" t="s">
        <v>122</v>
      </c>
      <c r="K242" s="1" t="s">
        <v>22495</v>
      </c>
      <c r="L242" s="1"/>
      <c r="M242" s="20">
        <f t="shared" si="3"/>
        <v>1</v>
      </c>
    </row>
    <row r="243" spans="1:13" ht="20.100000000000001" customHeight="1" x14ac:dyDescent="0.15">
      <c r="A243" s="1" t="s">
        <v>19</v>
      </c>
      <c r="B243" s="1" t="s">
        <v>7737</v>
      </c>
      <c r="C243" s="1" t="s">
        <v>22496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121</v>
      </c>
      <c r="I243" s="1" t="s">
        <v>84</v>
      </c>
      <c r="J243" s="1" t="s">
        <v>122</v>
      </c>
      <c r="K243" s="1" t="s">
        <v>22497</v>
      </c>
      <c r="L243" s="1"/>
      <c r="M243" s="20">
        <f t="shared" si="3"/>
        <v>1</v>
      </c>
    </row>
    <row r="244" spans="1:13" ht="20.100000000000001" customHeight="1" x14ac:dyDescent="0.15">
      <c r="A244" s="1" t="s">
        <v>19</v>
      </c>
      <c r="B244" s="1" t="s">
        <v>7737</v>
      </c>
      <c r="C244" s="1" t="s">
        <v>22498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121</v>
      </c>
      <c r="I244" s="1" t="s">
        <v>84</v>
      </c>
      <c r="J244" s="1" t="s">
        <v>122</v>
      </c>
      <c r="K244" s="1" t="s">
        <v>22499</v>
      </c>
      <c r="L244" s="1"/>
      <c r="M244" s="20">
        <f t="shared" si="3"/>
        <v>1</v>
      </c>
    </row>
    <row r="245" spans="1:13" ht="20.100000000000001" customHeight="1" x14ac:dyDescent="0.15">
      <c r="A245" s="1" t="s">
        <v>19</v>
      </c>
      <c r="B245" s="1" t="s">
        <v>7737</v>
      </c>
      <c r="C245" s="1" t="s">
        <v>22500</v>
      </c>
      <c r="D245" s="1" t="s">
        <v>78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22501</v>
      </c>
      <c r="L245" s="1"/>
      <c r="M245" s="20">
        <f t="shared" si="3"/>
        <v>1</v>
      </c>
    </row>
    <row r="246" spans="1:13" ht="20.100000000000001" customHeight="1" x14ac:dyDescent="0.15">
      <c r="A246" s="1" t="s">
        <v>19</v>
      </c>
      <c r="B246" s="1" t="s">
        <v>7737</v>
      </c>
      <c r="C246" s="1" t="s">
        <v>22502</v>
      </c>
      <c r="D246" s="1" t="s">
        <v>78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22503</v>
      </c>
      <c r="L246" s="1"/>
      <c r="M246" s="20">
        <f t="shared" si="3"/>
        <v>1</v>
      </c>
    </row>
    <row r="247" spans="1:13" ht="20.100000000000001" customHeight="1" x14ac:dyDescent="0.15">
      <c r="A247" s="1" t="s">
        <v>19</v>
      </c>
      <c r="B247" s="1" t="s">
        <v>7737</v>
      </c>
      <c r="C247" s="1" t="s">
        <v>22504</v>
      </c>
      <c r="D247" s="1" t="s">
        <v>78</v>
      </c>
      <c r="E247" s="1" t="s">
        <v>51</v>
      </c>
      <c r="F247" s="1" t="s">
        <v>179</v>
      </c>
      <c r="G247" s="1" t="s">
        <v>82</v>
      </c>
      <c r="H247" s="1" t="s">
        <v>180</v>
      </c>
      <c r="I247" s="1" t="s">
        <v>84</v>
      </c>
      <c r="J247" s="1" t="s">
        <v>7191</v>
      </c>
      <c r="K247" s="1" t="s">
        <v>22505</v>
      </c>
      <c r="L247" s="1"/>
      <c r="M247" s="20">
        <f t="shared" si="3"/>
        <v>0</v>
      </c>
    </row>
    <row r="248" spans="1:13" ht="20.100000000000001" customHeight="1" x14ac:dyDescent="0.15">
      <c r="A248" s="1" t="s">
        <v>19</v>
      </c>
      <c r="B248" s="1" t="s">
        <v>7737</v>
      </c>
      <c r="C248" s="1" t="s">
        <v>22506</v>
      </c>
      <c r="D248" s="1" t="s">
        <v>78</v>
      </c>
      <c r="E248" s="1" t="s">
        <v>51</v>
      </c>
      <c r="F248" s="1" t="s">
        <v>51</v>
      </c>
      <c r="G248" s="1" t="s">
        <v>52</v>
      </c>
      <c r="H248" s="1" t="s">
        <v>121</v>
      </c>
      <c r="I248" s="1" t="s">
        <v>84</v>
      </c>
      <c r="J248" s="1" t="s">
        <v>122</v>
      </c>
      <c r="K248" s="1" t="s">
        <v>22507</v>
      </c>
      <c r="L248" s="1"/>
      <c r="M248" s="20">
        <f t="shared" si="3"/>
        <v>1</v>
      </c>
    </row>
    <row r="249" spans="1:13" ht="20.100000000000001" customHeight="1" x14ac:dyDescent="0.15">
      <c r="A249" s="1" t="s">
        <v>19</v>
      </c>
      <c r="B249" s="1" t="s">
        <v>7737</v>
      </c>
      <c r="C249" s="1" t="s">
        <v>22508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121</v>
      </c>
      <c r="I249" s="1" t="s">
        <v>84</v>
      </c>
      <c r="J249" s="1" t="s">
        <v>122</v>
      </c>
      <c r="K249" s="1" t="s">
        <v>22509</v>
      </c>
      <c r="L249" s="1"/>
      <c r="M249" s="20">
        <f t="shared" si="3"/>
        <v>1</v>
      </c>
    </row>
    <row r="250" spans="1:13" ht="20.100000000000001" customHeight="1" x14ac:dyDescent="0.15">
      <c r="A250" s="1" t="s">
        <v>19</v>
      </c>
      <c r="B250" s="1" t="s">
        <v>22510</v>
      </c>
      <c r="C250" s="1" t="s">
        <v>22511</v>
      </c>
      <c r="D250" s="1" t="s">
        <v>50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84</v>
      </c>
      <c r="J250" s="1" t="s">
        <v>122</v>
      </c>
      <c r="K250" s="1" t="s">
        <v>22512</v>
      </c>
      <c r="L250" s="1"/>
      <c r="M250" s="20">
        <f t="shared" si="3"/>
        <v>1</v>
      </c>
    </row>
    <row r="251" spans="1:13" ht="20.100000000000001" customHeight="1" x14ac:dyDescent="0.15">
      <c r="A251" s="1" t="s">
        <v>19</v>
      </c>
      <c r="B251" s="1" t="s">
        <v>22510</v>
      </c>
      <c r="C251" s="1" t="s">
        <v>22513</v>
      </c>
      <c r="D251" s="1" t="s">
        <v>50</v>
      </c>
      <c r="E251" s="1" t="s">
        <v>51</v>
      </c>
      <c r="F251" s="1" t="s">
        <v>51</v>
      </c>
      <c r="G251" s="1" t="s">
        <v>52</v>
      </c>
      <c r="H251" s="1" t="s">
        <v>121</v>
      </c>
      <c r="I251" s="1" t="s">
        <v>84</v>
      </c>
      <c r="J251" s="1" t="s">
        <v>122</v>
      </c>
      <c r="K251" s="1" t="s">
        <v>22514</v>
      </c>
      <c r="L251" s="1"/>
      <c r="M251" s="20">
        <f t="shared" si="3"/>
        <v>1</v>
      </c>
    </row>
    <row r="252" spans="1:13" ht="20.100000000000001" customHeight="1" x14ac:dyDescent="0.15">
      <c r="A252" s="1" t="s">
        <v>19</v>
      </c>
      <c r="B252" s="1" t="s">
        <v>22510</v>
      </c>
      <c r="C252" s="1" t="s">
        <v>22515</v>
      </c>
      <c r="D252" s="1" t="s">
        <v>50</v>
      </c>
      <c r="E252" s="1" t="s">
        <v>51</v>
      </c>
      <c r="F252" s="1" t="s">
        <v>51</v>
      </c>
      <c r="G252" s="1" t="s">
        <v>52</v>
      </c>
      <c r="H252" s="1" t="s">
        <v>121</v>
      </c>
      <c r="I252" s="1" t="s">
        <v>84</v>
      </c>
      <c r="J252" s="1" t="s">
        <v>122</v>
      </c>
      <c r="K252" s="1" t="s">
        <v>22516</v>
      </c>
      <c r="L252" s="1"/>
      <c r="M252" s="20">
        <f t="shared" si="3"/>
        <v>1</v>
      </c>
    </row>
    <row r="253" spans="1:13" ht="20.100000000000001" customHeight="1" x14ac:dyDescent="0.15">
      <c r="A253" s="1" t="s">
        <v>19</v>
      </c>
      <c r="B253" s="1" t="s">
        <v>22510</v>
      </c>
      <c r="C253" s="1" t="s">
        <v>22517</v>
      </c>
      <c r="D253" s="1" t="s">
        <v>50</v>
      </c>
      <c r="E253" s="1" t="s">
        <v>51</v>
      </c>
      <c r="F253" s="1" t="s">
        <v>51</v>
      </c>
      <c r="G253" s="1" t="s">
        <v>52</v>
      </c>
      <c r="H253" s="1" t="s">
        <v>121</v>
      </c>
      <c r="I253" s="1" t="s">
        <v>84</v>
      </c>
      <c r="J253" s="1" t="s">
        <v>122</v>
      </c>
      <c r="K253" s="1" t="s">
        <v>22518</v>
      </c>
      <c r="L253" s="1"/>
      <c r="M253" s="20">
        <f t="shared" si="3"/>
        <v>1</v>
      </c>
    </row>
    <row r="254" spans="1:13" ht="20.100000000000001" customHeight="1" x14ac:dyDescent="0.15">
      <c r="A254" s="1" t="s">
        <v>19</v>
      </c>
      <c r="B254" s="1" t="s">
        <v>22510</v>
      </c>
      <c r="C254" s="1" t="s">
        <v>22519</v>
      </c>
      <c r="D254" s="1" t="s">
        <v>50</v>
      </c>
      <c r="E254" s="1" t="s">
        <v>51</v>
      </c>
      <c r="F254" s="1" t="s">
        <v>51</v>
      </c>
      <c r="G254" s="1" t="s">
        <v>52</v>
      </c>
      <c r="H254" s="1" t="s">
        <v>121</v>
      </c>
      <c r="I254" s="1" t="s">
        <v>84</v>
      </c>
      <c r="J254" s="1" t="s">
        <v>122</v>
      </c>
      <c r="K254" s="1" t="s">
        <v>22520</v>
      </c>
      <c r="L254" s="1"/>
      <c r="M254" s="20">
        <f t="shared" si="3"/>
        <v>1</v>
      </c>
    </row>
    <row r="255" spans="1:13" ht="39.950000000000003" customHeight="1" x14ac:dyDescent="0.15">
      <c r="A255" s="85" t="s">
        <v>27013</v>
      </c>
      <c r="B255" s="85" t="s">
        <v>27014</v>
      </c>
      <c r="C255" s="1" t="s">
        <v>27015</v>
      </c>
      <c r="D255" s="1" t="s">
        <v>50</v>
      </c>
      <c r="E255" s="1" t="s">
        <v>51</v>
      </c>
      <c r="F255" s="83" t="s">
        <v>51</v>
      </c>
      <c r="G255" s="1" t="s">
        <v>82</v>
      </c>
      <c r="H255" s="1" t="s">
        <v>207</v>
      </c>
      <c r="I255" s="1" t="s">
        <v>84</v>
      </c>
      <c r="J255" s="1" t="s">
        <v>122</v>
      </c>
      <c r="K255" s="1" t="s">
        <v>16264</v>
      </c>
      <c r="L255" s="83" t="s">
        <v>26974</v>
      </c>
      <c r="M255" s="20">
        <f t="shared" si="3"/>
        <v>1</v>
      </c>
    </row>
  </sheetData>
  <autoFilter ref="A7:L255" xr:uid="{00000000-0009-0000-0000-000015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N19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22521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SUBTOTAL(3,E8:E19)</f>
        <v>12</v>
      </c>
      <c r="F6" s="23">
        <f>SUBTOTAL(9,M8:M19)</f>
        <v>11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20</v>
      </c>
      <c r="B8" s="1" t="s">
        <v>22522</v>
      </c>
      <c r="C8" s="1" t="s">
        <v>22523</v>
      </c>
      <c r="D8" s="1" t="s">
        <v>50</v>
      </c>
      <c r="E8" s="1" t="s">
        <v>51</v>
      </c>
      <c r="F8" s="1" t="s">
        <v>51</v>
      </c>
      <c r="G8" s="1" t="s">
        <v>82</v>
      </c>
      <c r="H8" s="17" t="s">
        <v>729</v>
      </c>
      <c r="I8" s="17" t="s">
        <v>54</v>
      </c>
      <c r="J8" s="1" t="s">
        <v>17033</v>
      </c>
      <c r="K8" s="1" t="s">
        <v>22524</v>
      </c>
      <c r="L8" s="1"/>
      <c r="M8" s="20">
        <f>IF(F8="○",1,0)</f>
        <v>1</v>
      </c>
    </row>
    <row r="9" spans="1:14" ht="20.100000000000001" customHeight="1" x14ac:dyDescent="0.15">
      <c r="A9" s="1" t="s">
        <v>20</v>
      </c>
      <c r="B9" s="1" t="s">
        <v>22522</v>
      </c>
      <c r="C9" s="1" t="s">
        <v>22525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729</v>
      </c>
      <c r="I9" s="1" t="s">
        <v>54</v>
      </c>
      <c r="J9" s="1" t="s">
        <v>17033</v>
      </c>
      <c r="K9" s="1" t="s">
        <v>22526</v>
      </c>
      <c r="L9" s="1"/>
      <c r="M9" s="20">
        <f t="shared" ref="M9:M19" si="0">IF(F9="○",1,0)</f>
        <v>1</v>
      </c>
    </row>
    <row r="10" spans="1:14" ht="20.100000000000001" customHeight="1" x14ac:dyDescent="0.15">
      <c r="A10" s="1" t="s">
        <v>20</v>
      </c>
      <c r="B10" s="1" t="s">
        <v>22522</v>
      </c>
      <c r="C10" s="1" t="s">
        <v>22527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729</v>
      </c>
      <c r="I10" s="1" t="s">
        <v>54</v>
      </c>
      <c r="J10" s="1" t="s">
        <v>17033</v>
      </c>
      <c r="K10" s="1" t="s">
        <v>22528</v>
      </c>
      <c r="L10" s="1"/>
      <c r="M10" s="20">
        <f t="shared" si="0"/>
        <v>1</v>
      </c>
    </row>
    <row r="11" spans="1:14" ht="20.100000000000001" customHeight="1" x14ac:dyDescent="0.15">
      <c r="A11" s="1" t="s">
        <v>20</v>
      </c>
      <c r="B11" s="1" t="s">
        <v>22522</v>
      </c>
      <c r="C11" s="1" t="s">
        <v>22529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729</v>
      </c>
      <c r="I11" s="1" t="s">
        <v>54</v>
      </c>
      <c r="J11" s="1" t="s">
        <v>17033</v>
      </c>
      <c r="K11" s="1" t="s">
        <v>22530</v>
      </c>
      <c r="L11" s="1"/>
      <c r="M11" s="20">
        <f t="shared" si="0"/>
        <v>1</v>
      </c>
    </row>
    <row r="12" spans="1:14" ht="20.100000000000001" customHeight="1" x14ac:dyDescent="0.15">
      <c r="A12" s="1" t="s">
        <v>20</v>
      </c>
      <c r="B12" s="1" t="s">
        <v>22522</v>
      </c>
      <c r="C12" s="1" t="s">
        <v>22531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729</v>
      </c>
      <c r="I12" s="1" t="s">
        <v>54</v>
      </c>
      <c r="J12" s="1" t="s">
        <v>17033</v>
      </c>
      <c r="K12" s="1" t="s">
        <v>22532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20</v>
      </c>
      <c r="B13" s="1" t="s">
        <v>22522</v>
      </c>
      <c r="C13" s="1" t="s">
        <v>22533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729</v>
      </c>
      <c r="I13" s="1" t="s">
        <v>54</v>
      </c>
      <c r="J13" s="1" t="s">
        <v>17033</v>
      </c>
      <c r="K13" s="1" t="s">
        <v>22534</v>
      </c>
      <c r="L13" s="1"/>
      <c r="M13" s="20">
        <f t="shared" si="0"/>
        <v>1</v>
      </c>
    </row>
    <row r="14" spans="1:14" ht="20.100000000000001" customHeight="1" x14ac:dyDescent="0.15">
      <c r="A14" s="1" t="s">
        <v>20</v>
      </c>
      <c r="B14" s="1" t="s">
        <v>22522</v>
      </c>
      <c r="C14" s="1" t="s">
        <v>22535</v>
      </c>
      <c r="D14" s="1" t="s">
        <v>50</v>
      </c>
      <c r="E14" s="1" t="s">
        <v>51</v>
      </c>
      <c r="F14" s="1" t="s">
        <v>179</v>
      </c>
      <c r="G14" s="1" t="s">
        <v>82</v>
      </c>
      <c r="H14" s="1" t="s">
        <v>212</v>
      </c>
      <c r="I14" s="1" t="s">
        <v>84</v>
      </c>
      <c r="J14" s="1" t="s">
        <v>122</v>
      </c>
      <c r="K14" s="1" t="s">
        <v>22536</v>
      </c>
      <c r="L14" s="1"/>
      <c r="M14" s="20">
        <f t="shared" si="0"/>
        <v>0</v>
      </c>
    </row>
    <row r="15" spans="1:14" ht="20.100000000000001" customHeight="1" x14ac:dyDescent="0.15">
      <c r="A15" s="1" t="s">
        <v>20</v>
      </c>
      <c r="B15" s="1" t="s">
        <v>22522</v>
      </c>
      <c r="C15" s="1" t="s">
        <v>22537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729</v>
      </c>
      <c r="I15" s="1" t="s">
        <v>54</v>
      </c>
      <c r="J15" s="1" t="s">
        <v>17033</v>
      </c>
      <c r="K15" s="1" t="s">
        <v>22538</v>
      </c>
      <c r="L15" s="1"/>
      <c r="M15" s="20">
        <f t="shared" si="0"/>
        <v>1</v>
      </c>
    </row>
    <row r="16" spans="1:14" ht="20.100000000000001" customHeight="1" x14ac:dyDescent="0.15">
      <c r="A16" s="1" t="s">
        <v>20</v>
      </c>
      <c r="B16" s="1" t="s">
        <v>22522</v>
      </c>
      <c r="C16" s="1" t="s">
        <v>22539</v>
      </c>
      <c r="D16" s="1" t="s">
        <v>50</v>
      </c>
      <c r="E16" s="1" t="s">
        <v>51</v>
      </c>
      <c r="F16" s="1" t="s">
        <v>51</v>
      </c>
      <c r="G16" s="1" t="s">
        <v>82</v>
      </c>
      <c r="H16" s="1" t="s">
        <v>729</v>
      </c>
      <c r="I16" s="1" t="s">
        <v>54</v>
      </c>
      <c r="J16" s="1" t="s">
        <v>17033</v>
      </c>
      <c r="K16" s="1" t="s">
        <v>22540</v>
      </c>
      <c r="L16" s="1"/>
      <c r="M16" s="20">
        <f t="shared" si="0"/>
        <v>1</v>
      </c>
    </row>
    <row r="17" spans="1:13" ht="20.100000000000001" customHeight="1" x14ac:dyDescent="0.15">
      <c r="A17" s="1" t="s">
        <v>20</v>
      </c>
      <c r="B17" s="1" t="s">
        <v>22522</v>
      </c>
      <c r="C17" s="1" t="s">
        <v>22541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729</v>
      </c>
      <c r="I17" s="1" t="s">
        <v>54</v>
      </c>
      <c r="J17" s="1" t="s">
        <v>17033</v>
      </c>
      <c r="K17" s="1" t="s">
        <v>22542</v>
      </c>
      <c r="L17" s="1"/>
      <c r="M17" s="20">
        <f t="shared" si="0"/>
        <v>1</v>
      </c>
    </row>
    <row r="18" spans="1:13" ht="20.100000000000001" customHeight="1" x14ac:dyDescent="0.15">
      <c r="A18" s="1" t="s">
        <v>20</v>
      </c>
      <c r="B18" s="1" t="s">
        <v>22543</v>
      </c>
      <c r="C18" s="1" t="s">
        <v>22544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729</v>
      </c>
      <c r="I18" s="1" t="s">
        <v>54</v>
      </c>
      <c r="J18" s="1" t="s">
        <v>17033</v>
      </c>
      <c r="K18" s="1" t="s">
        <v>22545</v>
      </c>
      <c r="L18" s="1"/>
      <c r="M18" s="20">
        <f t="shared" si="0"/>
        <v>1</v>
      </c>
    </row>
    <row r="19" spans="1:13" ht="39.950000000000003" customHeight="1" x14ac:dyDescent="0.15">
      <c r="A19" s="85" t="s">
        <v>27032</v>
      </c>
      <c r="B19" s="85" t="s">
        <v>27033</v>
      </c>
      <c r="C19" s="1" t="s">
        <v>27034</v>
      </c>
      <c r="D19" s="1" t="s">
        <v>50</v>
      </c>
      <c r="E19" s="1" t="s">
        <v>51</v>
      </c>
      <c r="F19" s="83" t="s">
        <v>51</v>
      </c>
      <c r="G19" s="1" t="s">
        <v>82</v>
      </c>
      <c r="H19" s="1" t="s">
        <v>95</v>
      </c>
      <c r="I19" s="1" t="s">
        <v>84</v>
      </c>
      <c r="J19" s="1" t="s">
        <v>96</v>
      </c>
      <c r="K19" s="1" t="s">
        <v>4463</v>
      </c>
      <c r="L19" s="83" t="s">
        <v>27035</v>
      </c>
      <c r="M19" s="20">
        <f t="shared" si="0"/>
        <v>1</v>
      </c>
    </row>
  </sheetData>
  <autoFilter ref="A7:L18" xr:uid="{00000000-0009-0000-0000-000016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28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22546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SUBTOTAL(3,E8:E28)</f>
        <v>21</v>
      </c>
      <c r="F6" s="23">
        <f>SUBTOTAL(9,M8:M28)</f>
        <v>15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21</v>
      </c>
      <c r="B8" s="1" t="s">
        <v>22547</v>
      </c>
      <c r="C8" s="1" t="s">
        <v>22548</v>
      </c>
      <c r="D8" s="1" t="s">
        <v>78</v>
      </c>
      <c r="E8" s="1" t="s">
        <v>51</v>
      </c>
      <c r="F8" s="1" t="s">
        <v>10720</v>
      </c>
      <c r="G8" s="1" t="s">
        <v>82</v>
      </c>
      <c r="H8" s="17" t="s">
        <v>212</v>
      </c>
      <c r="I8" s="17" t="s">
        <v>7857</v>
      </c>
      <c r="J8" s="1" t="s">
        <v>122</v>
      </c>
      <c r="K8" s="1" t="s">
        <v>22549</v>
      </c>
      <c r="L8" s="1"/>
      <c r="M8" s="20">
        <f>IF(F8="○",1,0)</f>
        <v>0</v>
      </c>
    </row>
    <row r="9" spans="1:14" ht="20.100000000000001" customHeight="1" x14ac:dyDescent="0.15">
      <c r="A9" s="1" t="s">
        <v>21</v>
      </c>
      <c r="B9" s="1" t="s">
        <v>22550</v>
      </c>
      <c r="C9" s="1" t="s">
        <v>22551</v>
      </c>
      <c r="D9" s="1" t="s">
        <v>78</v>
      </c>
      <c r="E9" s="1" t="s">
        <v>51</v>
      </c>
      <c r="F9" s="1" t="s">
        <v>10720</v>
      </c>
      <c r="G9" s="1" t="s">
        <v>82</v>
      </c>
      <c r="H9" s="1" t="s">
        <v>212</v>
      </c>
      <c r="I9" s="1" t="s">
        <v>7857</v>
      </c>
      <c r="J9" s="1" t="s">
        <v>122</v>
      </c>
      <c r="K9" s="1" t="s">
        <v>22552</v>
      </c>
      <c r="L9" s="1"/>
      <c r="M9" s="20">
        <f t="shared" ref="M9:M28" si="0">IF(F9="○",1,0)</f>
        <v>0</v>
      </c>
    </row>
    <row r="10" spans="1:14" ht="20.100000000000001" customHeight="1" x14ac:dyDescent="0.15">
      <c r="A10" s="1" t="s">
        <v>21</v>
      </c>
      <c r="B10" s="1" t="s">
        <v>22553</v>
      </c>
      <c r="C10" s="1" t="s">
        <v>22554</v>
      </c>
      <c r="D10" s="1" t="s">
        <v>78</v>
      </c>
      <c r="E10" s="1" t="s">
        <v>51</v>
      </c>
      <c r="F10" s="1" t="s">
        <v>10720</v>
      </c>
      <c r="G10" s="1" t="s">
        <v>82</v>
      </c>
      <c r="H10" s="1" t="s">
        <v>212</v>
      </c>
      <c r="I10" s="1" t="s">
        <v>7857</v>
      </c>
      <c r="J10" s="1" t="s">
        <v>122</v>
      </c>
      <c r="K10" s="1" t="s">
        <v>22555</v>
      </c>
      <c r="L10" s="1"/>
      <c r="M10" s="20">
        <f t="shared" si="0"/>
        <v>0</v>
      </c>
    </row>
    <row r="11" spans="1:14" ht="20.100000000000001" customHeight="1" x14ac:dyDescent="0.15">
      <c r="A11" s="1" t="s">
        <v>21</v>
      </c>
      <c r="B11" s="1" t="s">
        <v>22556</v>
      </c>
      <c r="C11" s="1" t="s">
        <v>22557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207</v>
      </c>
      <c r="I11" s="1" t="s">
        <v>84</v>
      </c>
      <c r="J11" s="1" t="s">
        <v>448</v>
      </c>
      <c r="K11" s="1" t="s">
        <v>22558</v>
      </c>
      <c r="L11" s="1"/>
      <c r="M11" s="20">
        <f t="shared" si="0"/>
        <v>1</v>
      </c>
    </row>
    <row r="12" spans="1:14" ht="20.100000000000001" customHeight="1" x14ac:dyDescent="0.15">
      <c r="A12" s="1" t="s">
        <v>21</v>
      </c>
      <c r="B12" s="1" t="s">
        <v>22556</v>
      </c>
      <c r="C12" s="1" t="s">
        <v>22559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448</v>
      </c>
      <c r="K12" s="1" t="s">
        <v>22560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21</v>
      </c>
      <c r="B13" s="1" t="s">
        <v>22556</v>
      </c>
      <c r="C13" s="1" t="s">
        <v>22561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448</v>
      </c>
      <c r="K13" s="1" t="s">
        <v>22562</v>
      </c>
      <c r="L13" s="1"/>
      <c r="M13" s="20">
        <f t="shared" si="0"/>
        <v>1</v>
      </c>
    </row>
    <row r="14" spans="1:14" ht="20.100000000000001" customHeight="1" x14ac:dyDescent="0.15">
      <c r="A14" s="1" t="s">
        <v>21</v>
      </c>
      <c r="B14" s="1" t="s">
        <v>22556</v>
      </c>
      <c r="C14" s="1" t="s">
        <v>22563</v>
      </c>
      <c r="D14" s="1" t="s">
        <v>50</v>
      </c>
      <c r="E14" s="1" t="s">
        <v>51</v>
      </c>
      <c r="F14" s="1" t="s">
        <v>10720</v>
      </c>
      <c r="G14" s="1" t="s">
        <v>82</v>
      </c>
      <c r="H14" s="1" t="s">
        <v>4727</v>
      </c>
      <c r="I14" s="1" t="s">
        <v>7857</v>
      </c>
      <c r="J14" s="1" t="s">
        <v>17033</v>
      </c>
      <c r="K14" s="1" t="s">
        <v>22564</v>
      </c>
      <c r="L14" s="1"/>
      <c r="M14" s="20">
        <f t="shared" si="0"/>
        <v>0</v>
      </c>
    </row>
    <row r="15" spans="1:14" ht="20.100000000000001" customHeight="1" x14ac:dyDescent="0.15">
      <c r="A15" s="1" t="s">
        <v>21</v>
      </c>
      <c r="B15" s="1" t="s">
        <v>22556</v>
      </c>
      <c r="C15" s="1" t="s">
        <v>22565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448</v>
      </c>
      <c r="K15" s="1" t="s">
        <v>22566</v>
      </c>
      <c r="L15" s="1"/>
      <c r="M15" s="20">
        <f t="shared" si="0"/>
        <v>1</v>
      </c>
    </row>
    <row r="16" spans="1:14" ht="20.100000000000001" customHeight="1" x14ac:dyDescent="0.15">
      <c r="A16" s="1" t="s">
        <v>21</v>
      </c>
      <c r="B16" s="1" t="s">
        <v>22556</v>
      </c>
      <c r="C16" s="1" t="s">
        <v>22567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207</v>
      </c>
      <c r="I16" s="1" t="s">
        <v>84</v>
      </c>
      <c r="J16" s="1" t="s">
        <v>448</v>
      </c>
      <c r="K16" s="1" t="s">
        <v>22568</v>
      </c>
      <c r="L16" s="1"/>
      <c r="M16" s="20">
        <f t="shared" si="0"/>
        <v>1</v>
      </c>
    </row>
    <row r="17" spans="1:13" ht="20.100000000000001" customHeight="1" x14ac:dyDescent="0.15">
      <c r="A17" s="1" t="s">
        <v>21</v>
      </c>
      <c r="B17" s="1" t="s">
        <v>22556</v>
      </c>
      <c r="C17" s="1" t="s">
        <v>22569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448</v>
      </c>
      <c r="K17" s="1" t="s">
        <v>22570</v>
      </c>
      <c r="L17" s="1"/>
      <c r="M17" s="20">
        <f t="shared" si="0"/>
        <v>1</v>
      </c>
    </row>
    <row r="18" spans="1:13" ht="20.100000000000001" customHeight="1" x14ac:dyDescent="0.15">
      <c r="A18" s="1" t="s">
        <v>21</v>
      </c>
      <c r="B18" s="1" t="s">
        <v>22556</v>
      </c>
      <c r="C18" s="1" t="s">
        <v>22571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448</v>
      </c>
      <c r="K18" s="1" t="s">
        <v>22572</v>
      </c>
      <c r="L18" s="1"/>
      <c r="M18" s="20">
        <f t="shared" si="0"/>
        <v>1</v>
      </c>
    </row>
    <row r="19" spans="1:13" ht="20.100000000000001" customHeight="1" x14ac:dyDescent="0.15">
      <c r="A19" s="1" t="s">
        <v>21</v>
      </c>
      <c r="B19" s="1" t="s">
        <v>22556</v>
      </c>
      <c r="C19" s="1" t="s">
        <v>22573</v>
      </c>
      <c r="D19" s="1" t="s">
        <v>78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448</v>
      </c>
      <c r="K19" s="1" t="s">
        <v>22574</v>
      </c>
      <c r="L19" s="1"/>
      <c r="M19" s="20">
        <f t="shared" si="0"/>
        <v>1</v>
      </c>
    </row>
    <row r="20" spans="1:13" ht="20.100000000000001" customHeight="1" x14ac:dyDescent="0.15">
      <c r="A20" s="1" t="s">
        <v>21</v>
      </c>
      <c r="B20" s="1" t="s">
        <v>22556</v>
      </c>
      <c r="C20" s="1" t="s">
        <v>22575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84</v>
      </c>
      <c r="J20" s="1" t="s">
        <v>122</v>
      </c>
      <c r="K20" s="1" t="s">
        <v>22576</v>
      </c>
      <c r="L20" s="1"/>
      <c r="M20" s="20">
        <f t="shared" si="0"/>
        <v>1</v>
      </c>
    </row>
    <row r="21" spans="1:13" ht="20.100000000000001" customHeight="1" x14ac:dyDescent="0.15">
      <c r="A21" s="1" t="s">
        <v>21</v>
      </c>
      <c r="B21" s="1" t="s">
        <v>22577</v>
      </c>
      <c r="C21" s="1" t="s">
        <v>22578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207</v>
      </c>
      <c r="I21" s="1" t="s">
        <v>84</v>
      </c>
      <c r="J21" s="1" t="s">
        <v>448</v>
      </c>
      <c r="K21" s="1" t="s">
        <v>22579</v>
      </c>
      <c r="L21" s="1"/>
      <c r="M21" s="20">
        <f t="shared" si="0"/>
        <v>1</v>
      </c>
    </row>
    <row r="22" spans="1:13" ht="20.100000000000001" customHeight="1" x14ac:dyDescent="0.15">
      <c r="A22" s="1" t="s">
        <v>21</v>
      </c>
      <c r="B22" s="1" t="s">
        <v>22577</v>
      </c>
      <c r="C22" s="1" t="s">
        <v>22580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207</v>
      </c>
      <c r="I22" s="1" t="s">
        <v>84</v>
      </c>
      <c r="J22" s="1" t="s">
        <v>448</v>
      </c>
      <c r="K22" s="1" t="s">
        <v>22581</v>
      </c>
      <c r="L22" s="1"/>
      <c r="M22" s="20">
        <f t="shared" si="0"/>
        <v>1</v>
      </c>
    </row>
    <row r="23" spans="1:13" ht="20.100000000000001" customHeight="1" x14ac:dyDescent="0.15">
      <c r="A23" s="1" t="s">
        <v>21</v>
      </c>
      <c r="B23" s="1" t="s">
        <v>22577</v>
      </c>
      <c r="C23" s="1" t="s">
        <v>22582</v>
      </c>
      <c r="D23" s="1" t="s">
        <v>50</v>
      </c>
      <c r="E23" s="1" t="s">
        <v>51</v>
      </c>
      <c r="F23" s="1" t="s">
        <v>10720</v>
      </c>
      <c r="G23" s="1" t="s">
        <v>82</v>
      </c>
      <c r="H23" s="1" t="s">
        <v>1151</v>
      </c>
      <c r="I23" s="1" t="s">
        <v>84</v>
      </c>
      <c r="J23" s="1" t="s">
        <v>9120</v>
      </c>
      <c r="K23" s="1" t="s">
        <v>22583</v>
      </c>
      <c r="L23" s="1"/>
      <c r="M23" s="20">
        <f t="shared" si="0"/>
        <v>0</v>
      </c>
    </row>
    <row r="24" spans="1:13" ht="20.100000000000001" customHeight="1" x14ac:dyDescent="0.15">
      <c r="A24" s="1" t="s">
        <v>21</v>
      </c>
      <c r="B24" s="1" t="s">
        <v>22577</v>
      </c>
      <c r="C24" s="1" t="s">
        <v>22584</v>
      </c>
      <c r="D24" s="1" t="s">
        <v>50</v>
      </c>
      <c r="E24" s="1" t="s">
        <v>51</v>
      </c>
      <c r="F24" s="1" t="s">
        <v>10720</v>
      </c>
      <c r="G24" s="1" t="s">
        <v>82</v>
      </c>
      <c r="H24" s="1" t="s">
        <v>1151</v>
      </c>
      <c r="I24" s="1" t="s">
        <v>84</v>
      </c>
      <c r="J24" s="1" t="s">
        <v>9120</v>
      </c>
      <c r="K24" s="1" t="s">
        <v>22585</v>
      </c>
      <c r="L24" s="1"/>
      <c r="M24" s="20">
        <f t="shared" si="0"/>
        <v>0</v>
      </c>
    </row>
    <row r="25" spans="1:13" ht="20.100000000000001" customHeight="1" x14ac:dyDescent="0.15">
      <c r="A25" s="1" t="s">
        <v>21</v>
      </c>
      <c r="B25" s="1" t="s">
        <v>22577</v>
      </c>
      <c r="C25" s="1" t="s">
        <v>22586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207</v>
      </c>
      <c r="I25" s="1" t="s">
        <v>84</v>
      </c>
      <c r="J25" s="1" t="s">
        <v>448</v>
      </c>
      <c r="K25" s="1" t="s">
        <v>22587</v>
      </c>
      <c r="L25" s="1"/>
      <c r="M25" s="20">
        <f t="shared" si="0"/>
        <v>1</v>
      </c>
    </row>
    <row r="26" spans="1:13" ht="20.100000000000001" customHeight="1" x14ac:dyDescent="0.15">
      <c r="A26" s="1" t="s">
        <v>21</v>
      </c>
      <c r="B26" s="1" t="s">
        <v>22577</v>
      </c>
      <c r="C26" s="1" t="s">
        <v>22588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448</v>
      </c>
      <c r="K26" s="1" t="s">
        <v>22589</v>
      </c>
      <c r="L26" s="1"/>
      <c r="M26" s="20">
        <f t="shared" si="0"/>
        <v>1</v>
      </c>
    </row>
    <row r="27" spans="1:13" ht="20.100000000000001" customHeight="1" x14ac:dyDescent="0.15">
      <c r="A27" s="1" t="s">
        <v>21</v>
      </c>
      <c r="B27" s="1" t="s">
        <v>22577</v>
      </c>
      <c r="C27" s="1" t="s">
        <v>22590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448</v>
      </c>
      <c r="K27" s="1" t="s">
        <v>22591</v>
      </c>
      <c r="L27" s="1"/>
      <c r="M27" s="20">
        <f t="shared" si="0"/>
        <v>1</v>
      </c>
    </row>
    <row r="28" spans="1:13" ht="39.950000000000003" customHeight="1" x14ac:dyDescent="0.15">
      <c r="A28" s="86" t="s">
        <v>27036</v>
      </c>
      <c r="B28" s="85" t="s">
        <v>27037</v>
      </c>
      <c r="C28" s="1" t="s">
        <v>27038</v>
      </c>
      <c r="D28" s="1" t="s">
        <v>78</v>
      </c>
      <c r="E28" s="1" t="s">
        <v>51</v>
      </c>
      <c r="F28" s="83" t="s">
        <v>51</v>
      </c>
      <c r="G28" s="1" t="s">
        <v>52</v>
      </c>
      <c r="H28" s="1" t="s">
        <v>739</v>
      </c>
      <c r="I28" s="1" t="s">
        <v>54</v>
      </c>
      <c r="J28" s="1" t="s">
        <v>6858</v>
      </c>
      <c r="K28" s="1" t="s">
        <v>7563</v>
      </c>
      <c r="L28" s="83" t="s">
        <v>27039</v>
      </c>
      <c r="M28" s="20">
        <f t="shared" si="0"/>
        <v>1</v>
      </c>
    </row>
  </sheetData>
  <autoFilter ref="A7:L28" xr:uid="{00000000-0009-0000-0000-000017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N247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22592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SUBTOTAL(3,E8:E247)</f>
        <v>240</v>
      </c>
      <c r="F6" s="23">
        <f>SUBTOTAL(9,M8:M247)</f>
        <v>183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22</v>
      </c>
      <c r="B8" s="1" t="s">
        <v>22593</v>
      </c>
      <c r="C8" s="1" t="s">
        <v>22594</v>
      </c>
      <c r="D8" s="1" t="s">
        <v>50</v>
      </c>
      <c r="E8" s="1" t="s">
        <v>51</v>
      </c>
      <c r="F8" s="1" t="s">
        <v>51</v>
      </c>
      <c r="G8" s="1" t="s">
        <v>52</v>
      </c>
      <c r="H8" s="17" t="s">
        <v>739</v>
      </c>
      <c r="I8" s="17" t="s">
        <v>54</v>
      </c>
      <c r="J8" s="1" t="s">
        <v>6858</v>
      </c>
      <c r="K8" s="1" t="s">
        <v>22595</v>
      </c>
      <c r="L8" s="1"/>
      <c r="M8" s="20">
        <f t="shared" ref="M8:M39" si="0">IF(F8="○",1,0)</f>
        <v>1</v>
      </c>
    </row>
    <row r="9" spans="1:14" ht="20.100000000000001" customHeight="1" x14ac:dyDescent="0.15">
      <c r="A9" s="1" t="s">
        <v>22</v>
      </c>
      <c r="B9" s="1" t="s">
        <v>22593</v>
      </c>
      <c r="C9" s="1" t="s">
        <v>22596</v>
      </c>
      <c r="D9" s="1" t="s">
        <v>50</v>
      </c>
      <c r="E9" s="1" t="s">
        <v>51</v>
      </c>
      <c r="F9" s="1" t="s">
        <v>51</v>
      </c>
      <c r="G9" s="1" t="s">
        <v>52</v>
      </c>
      <c r="H9" s="17" t="s">
        <v>739</v>
      </c>
      <c r="I9" s="17" t="s">
        <v>54</v>
      </c>
      <c r="J9" s="1" t="s">
        <v>6858</v>
      </c>
      <c r="K9" s="1" t="s">
        <v>22597</v>
      </c>
      <c r="L9" s="1"/>
      <c r="M9" s="20">
        <f t="shared" si="0"/>
        <v>1</v>
      </c>
    </row>
    <row r="10" spans="1:14" ht="20.100000000000001" customHeight="1" x14ac:dyDescent="0.15">
      <c r="A10" s="1" t="s">
        <v>22</v>
      </c>
      <c r="B10" s="1" t="s">
        <v>22593</v>
      </c>
      <c r="C10" s="1" t="s">
        <v>22598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739</v>
      </c>
      <c r="I10" s="1" t="s">
        <v>54</v>
      </c>
      <c r="J10" s="1" t="s">
        <v>6858</v>
      </c>
      <c r="K10" s="1" t="s">
        <v>22599</v>
      </c>
      <c r="L10" s="1"/>
      <c r="M10" s="20">
        <f t="shared" si="0"/>
        <v>1</v>
      </c>
    </row>
    <row r="11" spans="1:14" ht="20.100000000000001" customHeight="1" x14ac:dyDescent="0.15">
      <c r="A11" s="1" t="s">
        <v>22</v>
      </c>
      <c r="B11" s="1" t="s">
        <v>22593</v>
      </c>
      <c r="C11" s="1" t="s">
        <v>22600</v>
      </c>
      <c r="D11" s="1" t="s">
        <v>78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662</v>
      </c>
      <c r="J11" s="1" t="s">
        <v>663</v>
      </c>
      <c r="K11" s="1" t="s">
        <v>22601</v>
      </c>
      <c r="L11" s="1"/>
      <c r="M11" s="20">
        <f t="shared" si="0"/>
        <v>1</v>
      </c>
    </row>
    <row r="12" spans="1:14" ht="20.100000000000001" customHeight="1" x14ac:dyDescent="0.15">
      <c r="A12" s="1" t="s">
        <v>22</v>
      </c>
      <c r="B12" s="1" t="s">
        <v>22593</v>
      </c>
      <c r="C12" s="1" t="s">
        <v>22602</v>
      </c>
      <c r="D12" s="1" t="s">
        <v>78</v>
      </c>
      <c r="E12" s="1" t="s">
        <v>51</v>
      </c>
      <c r="F12" s="1" t="s">
        <v>51</v>
      </c>
      <c r="G12" s="1" t="s">
        <v>52</v>
      </c>
      <c r="H12" s="1" t="s">
        <v>739</v>
      </c>
      <c r="I12" s="1" t="s">
        <v>54</v>
      </c>
      <c r="J12" s="1" t="s">
        <v>6858</v>
      </c>
      <c r="K12" s="1" t="s">
        <v>22603</v>
      </c>
      <c r="L12" s="1"/>
      <c r="M12" s="20">
        <f t="shared" si="0"/>
        <v>1</v>
      </c>
    </row>
    <row r="13" spans="1:14" ht="20.100000000000001" customHeight="1" x14ac:dyDescent="0.15">
      <c r="A13" s="1" t="s">
        <v>22</v>
      </c>
      <c r="B13" s="1" t="s">
        <v>22593</v>
      </c>
      <c r="C13" s="1" t="s">
        <v>22604</v>
      </c>
      <c r="D13" s="1" t="s">
        <v>78</v>
      </c>
      <c r="E13" s="1" t="s">
        <v>51</v>
      </c>
      <c r="F13" s="1" t="s">
        <v>51</v>
      </c>
      <c r="G13" s="1" t="s">
        <v>52</v>
      </c>
      <c r="H13" s="1" t="s">
        <v>739</v>
      </c>
      <c r="I13" s="1" t="s">
        <v>54</v>
      </c>
      <c r="J13" s="1" t="s">
        <v>6858</v>
      </c>
      <c r="K13" s="1" t="s">
        <v>22605</v>
      </c>
      <c r="L13" s="1"/>
      <c r="M13" s="20">
        <f t="shared" si="0"/>
        <v>1</v>
      </c>
      <c r="N13" s="3"/>
    </row>
    <row r="14" spans="1:14" ht="20.100000000000001" customHeight="1" x14ac:dyDescent="0.15">
      <c r="A14" s="1" t="s">
        <v>22</v>
      </c>
      <c r="B14" s="1" t="s">
        <v>22593</v>
      </c>
      <c r="C14" s="1" t="s">
        <v>22606</v>
      </c>
      <c r="D14" s="1" t="s">
        <v>78</v>
      </c>
      <c r="E14" s="1" t="s">
        <v>51</v>
      </c>
      <c r="F14" s="1" t="s">
        <v>51</v>
      </c>
      <c r="G14" s="1" t="s">
        <v>52</v>
      </c>
      <c r="H14" s="1" t="s">
        <v>739</v>
      </c>
      <c r="I14" s="1" t="s">
        <v>54</v>
      </c>
      <c r="J14" s="1" t="s">
        <v>6858</v>
      </c>
      <c r="K14" s="1" t="s">
        <v>22607</v>
      </c>
      <c r="L14" s="1"/>
      <c r="M14" s="20">
        <f t="shared" si="0"/>
        <v>1</v>
      </c>
    </row>
    <row r="15" spans="1:14" ht="20.100000000000001" customHeight="1" x14ac:dyDescent="0.15">
      <c r="A15" s="1" t="s">
        <v>22</v>
      </c>
      <c r="B15" s="1" t="s">
        <v>22608</v>
      </c>
      <c r="C15" s="1" t="s">
        <v>22609</v>
      </c>
      <c r="D15" s="1" t="s">
        <v>78</v>
      </c>
      <c r="E15" s="1" t="s">
        <v>51</v>
      </c>
      <c r="F15" s="1" t="s">
        <v>51</v>
      </c>
      <c r="G15" s="1" t="s">
        <v>52</v>
      </c>
      <c r="H15" s="1" t="s">
        <v>53</v>
      </c>
      <c r="I15" s="1" t="s">
        <v>54</v>
      </c>
      <c r="J15" s="1" t="s">
        <v>55</v>
      </c>
      <c r="K15" s="1" t="s">
        <v>22610</v>
      </c>
      <c r="L15" s="1"/>
      <c r="M15" s="20">
        <f t="shared" si="0"/>
        <v>1</v>
      </c>
    </row>
    <row r="16" spans="1:14" ht="20.100000000000001" customHeight="1" x14ac:dyDescent="0.15">
      <c r="A16" s="1" t="s">
        <v>22</v>
      </c>
      <c r="B16" s="1" t="s">
        <v>22608</v>
      </c>
      <c r="C16" s="1" t="s">
        <v>22611</v>
      </c>
      <c r="D16" s="1" t="s">
        <v>78</v>
      </c>
      <c r="E16" s="1" t="s">
        <v>51</v>
      </c>
      <c r="F16" s="1" t="s">
        <v>179</v>
      </c>
      <c r="G16" s="1" t="s">
        <v>82</v>
      </c>
      <c r="H16" s="1" t="s">
        <v>2038</v>
      </c>
      <c r="I16" s="1" t="s">
        <v>84</v>
      </c>
      <c r="J16" s="1" t="s">
        <v>2039</v>
      </c>
      <c r="K16" s="1" t="s">
        <v>22612</v>
      </c>
      <c r="L16" s="1"/>
      <c r="M16" s="20">
        <f t="shared" si="0"/>
        <v>0</v>
      </c>
    </row>
    <row r="17" spans="1:13" ht="20.100000000000001" customHeight="1" x14ac:dyDescent="0.15">
      <c r="A17" s="1" t="s">
        <v>22</v>
      </c>
      <c r="B17" s="1" t="s">
        <v>22608</v>
      </c>
      <c r="C17" s="1" t="s">
        <v>22613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53</v>
      </c>
      <c r="I17" s="1" t="s">
        <v>54</v>
      </c>
      <c r="J17" s="1" t="s">
        <v>55</v>
      </c>
      <c r="K17" s="1" t="s">
        <v>22614</v>
      </c>
      <c r="L17" s="1"/>
      <c r="M17" s="20">
        <f t="shared" si="0"/>
        <v>1</v>
      </c>
    </row>
    <row r="18" spans="1:13" ht="20.100000000000001" customHeight="1" x14ac:dyDescent="0.15">
      <c r="A18" s="1" t="s">
        <v>22</v>
      </c>
      <c r="B18" s="1" t="s">
        <v>22608</v>
      </c>
      <c r="C18" s="1" t="s">
        <v>22615</v>
      </c>
      <c r="D18" s="1" t="s">
        <v>78</v>
      </c>
      <c r="E18" s="1" t="s">
        <v>51</v>
      </c>
      <c r="F18" s="1" t="s">
        <v>179</v>
      </c>
      <c r="G18" s="1" t="s">
        <v>82</v>
      </c>
      <c r="H18" s="1" t="s">
        <v>180</v>
      </c>
      <c r="I18" s="1" t="s">
        <v>181</v>
      </c>
      <c r="J18" s="1" t="s">
        <v>182</v>
      </c>
      <c r="K18" s="1" t="s">
        <v>22616</v>
      </c>
      <c r="L18" s="1"/>
      <c r="M18" s="20">
        <f t="shared" si="0"/>
        <v>0</v>
      </c>
    </row>
    <row r="19" spans="1:13" ht="20.100000000000001" customHeight="1" x14ac:dyDescent="0.15">
      <c r="A19" s="1" t="s">
        <v>22</v>
      </c>
      <c r="B19" s="1" t="s">
        <v>22608</v>
      </c>
      <c r="C19" s="1" t="s">
        <v>22617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53</v>
      </c>
      <c r="I19" s="1" t="s">
        <v>54</v>
      </c>
      <c r="J19" s="1" t="s">
        <v>55</v>
      </c>
      <c r="K19" s="1" t="s">
        <v>22618</v>
      </c>
      <c r="L19" s="1"/>
      <c r="M19" s="20">
        <f t="shared" si="0"/>
        <v>1</v>
      </c>
    </row>
    <row r="20" spans="1:13" ht="20.100000000000001" customHeight="1" x14ac:dyDescent="0.15">
      <c r="A20" s="1" t="s">
        <v>22</v>
      </c>
      <c r="B20" s="1" t="s">
        <v>22619</v>
      </c>
      <c r="C20" s="1" t="s">
        <v>22620</v>
      </c>
      <c r="D20" s="1" t="s">
        <v>50</v>
      </c>
      <c r="E20" s="1" t="s">
        <v>51</v>
      </c>
      <c r="F20" s="1" t="s">
        <v>51</v>
      </c>
      <c r="G20" s="1" t="s">
        <v>52</v>
      </c>
      <c r="H20" s="1" t="s">
        <v>53</v>
      </c>
      <c r="I20" s="1" t="s">
        <v>54</v>
      </c>
      <c r="J20" s="1" t="s">
        <v>55</v>
      </c>
      <c r="K20" s="1" t="s">
        <v>22621</v>
      </c>
      <c r="L20" s="1"/>
      <c r="M20" s="20">
        <f t="shared" si="0"/>
        <v>1</v>
      </c>
    </row>
    <row r="21" spans="1:13" ht="20.100000000000001" customHeight="1" x14ac:dyDescent="0.15">
      <c r="A21" s="1" t="s">
        <v>22</v>
      </c>
      <c r="B21" s="1" t="s">
        <v>22619</v>
      </c>
      <c r="C21" s="1" t="s">
        <v>22622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53</v>
      </c>
      <c r="I21" s="1" t="s">
        <v>54</v>
      </c>
      <c r="J21" s="1" t="s">
        <v>55</v>
      </c>
      <c r="K21" s="1" t="s">
        <v>22623</v>
      </c>
      <c r="L21" s="1"/>
      <c r="M21" s="20">
        <f t="shared" si="0"/>
        <v>1</v>
      </c>
    </row>
    <row r="22" spans="1:13" ht="20.100000000000001" customHeight="1" x14ac:dyDescent="0.15">
      <c r="A22" s="1" t="s">
        <v>22</v>
      </c>
      <c r="B22" s="1" t="s">
        <v>22619</v>
      </c>
      <c r="C22" s="1" t="s">
        <v>22624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53</v>
      </c>
      <c r="I22" s="1" t="s">
        <v>54</v>
      </c>
      <c r="J22" s="1" t="s">
        <v>55</v>
      </c>
      <c r="K22" s="1" t="s">
        <v>22625</v>
      </c>
      <c r="L22" s="1"/>
      <c r="M22" s="20">
        <f t="shared" si="0"/>
        <v>1</v>
      </c>
    </row>
    <row r="23" spans="1:13" ht="20.100000000000001" customHeight="1" x14ac:dyDescent="0.15">
      <c r="A23" s="1" t="s">
        <v>22</v>
      </c>
      <c r="B23" s="1" t="s">
        <v>22619</v>
      </c>
      <c r="C23" s="1" t="s">
        <v>22626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53</v>
      </c>
      <c r="I23" s="1" t="s">
        <v>54</v>
      </c>
      <c r="J23" s="1" t="s">
        <v>55</v>
      </c>
      <c r="K23" s="1" t="s">
        <v>22627</v>
      </c>
      <c r="L23" s="1"/>
      <c r="M23" s="20">
        <f t="shared" si="0"/>
        <v>1</v>
      </c>
    </row>
    <row r="24" spans="1:13" ht="20.100000000000001" customHeight="1" x14ac:dyDescent="0.15">
      <c r="A24" s="1" t="s">
        <v>22</v>
      </c>
      <c r="B24" s="1" t="s">
        <v>22619</v>
      </c>
      <c r="C24" s="1" t="s">
        <v>22628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53</v>
      </c>
      <c r="I24" s="1" t="s">
        <v>54</v>
      </c>
      <c r="J24" s="1" t="s">
        <v>55</v>
      </c>
      <c r="K24" s="1" t="s">
        <v>22629</v>
      </c>
      <c r="L24" s="1"/>
      <c r="M24" s="20">
        <f t="shared" si="0"/>
        <v>1</v>
      </c>
    </row>
    <row r="25" spans="1:13" ht="20.100000000000001" customHeight="1" x14ac:dyDescent="0.15">
      <c r="A25" s="1" t="s">
        <v>22</v>
      </c>
      <c r="B25" s="1" t="s">
        <v>22619</v>
      </c>
      <c r="C25" s="1" t="s">
        <v>22630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53</v>
      </c>
      <c r="I25" s="1" t="s">
        <v>54</v>
      </c>
      <c r="J25" s="1" t="s">
        <v>55</v>
      </c>
      <c r="K25" s="1" t="s">
        <v>22631</v>
      </c>
      <c r="L25" s="1"/>
      <c r="M25" s="20">
        <f t="shared" si="0"/>
        <v>1</v>
      </c>
    </row>
    <row r="26" spans="1:13" ht="20.100000000000001" customHeight="1" x14ac:dyDescent="0.15">
      <c r="A26" s="1" t="s">
        <v>22</v>
      </c>
      <c r="B26" s="1" t="s">
        <v>22619</v>
      </c>
      <c r="C26" s="1" t="s">
        <v>22632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53</v>
      </c>
      <c r="I26" s="1" t="s">
        <v>54</v>
      </c>
      <c r="J26" s="1" t="s">
        <v>55</v>
      </c>
      <c r="K26" s="1" t="s">
        <v>22633</v>
      </c>
      <c r="L26" s="1"/>
      <c r="M26" s="20">
        <f t="shared" si="0"/>
        <v>1</v>
      </c>
    </row>
    <row r="27" spans="1:13" ht="20.100000000000001" customHeight="1" x14ac:dyDescent="0.15">
      <c r="A27" s="1" t="s">
        <v>22</v>
      </c>
      <c r="B27" s="1" t="s">
        <v>22619</v>
      </c>
      <c r="C27" s="1" t="s">
        <v>22634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662</v>
      </c>
      <c r="J27" s="1" t="s">
        <v>663</v>
      </c>
      <c r="K27" s="1" t="s">
        <v>22635</v>
      </c>
      <c r="L27" s="1"/>
      <c r="M27" s="20">
        <f t="shared" si="0"/>
        <v>1</v>
      </c>
    </row>
    <row r="28" spans="1:13" ht="20.100000000000001" customHeight="1" x14ac:dyDescent="0.15">
      <c r="A28" s="1" t="s">
        <v>22</v>
      </c>
      <c r="B28" s="1" t="s">
        <v>22619</v>
      </c>
      <c r="C28" s="1" t="s">
        <v>22636</v>
      </c>
      <c r="D28" s="1" t="s">
        <v>78</v>
      </c>
      <c r="E28" s="1" t="s">
        <v>51</v>
      </c>
      <c r="F28" s="1" t="s">
        <v>179</v>
      </c>
      <c r="G28" s="1" t="s">
        <v>82</v>
      </c>
      <c r="H28" s="1" t="s">
        <v>180</v>
      </c>
      <c r="I28" s="1" t="s">
        <v>447</v>
      </c>
      <c r="J28" s="1" t="s">
        <v>730</v>
      </c>
      <c r="K28" s="1" t="s">
        <v>22637</v>
      </c>
      <c r="L28" s="1"/>
      <c r="M28" s="20">
        <f t="shared" si="0"/>
        <v>0</v>
      </c>
    </row>
    <row r="29" spans="1:13" ht="20.100000000000001" customHeight="1" x14ac:dyDescent="0.15">
      <c r="A29" s="1" t="s">
        <v>22</v>
      </c>
      <c r="B29" s="1" t="s">
        <v>22619</v>
      </c>
      <c r="C29" s="1" t="s">
        <v>22638</v>
      </c>
      <c r="D29" s="1" t="s">
        <v>78</v>
      </c>
      <c r="E29" s="1" t="s">
        <v>51</v>
      </c>
      <c r="F29" s="1" t="s">
        <v>179</v>
      </c>
      <c r="G29" s="1" t="s">
        <v>82</v>
      </c>
      <c r="H29" s="1" t="s">
        <v>180</v>
      </c>
      <c r="I29" s="1" t="s">
        <v>447</v>
      </c>
      <c r="J29" s="1" t="s">
        <v>730</v>
      </c>
      <c r="K29" s="1" t="s">
        <v>22639</v>
      </c>
      <c r="L29" s="1"/>
      <c r="M29" s="20">
        <f t="shared" si="0"/>
        <v>0</v>
      </c>
    </row>
    <row r="30" spans="1:13" ht="20.100000000000001" customHeight="1" x14ac:dyDescent="0.15">
      <c r="A30" s="1" t="s">
        <v>22</v>
      </c>
      <c r="B30" s="1" t="s">
        <v>22619</v>
      </c>
      <c r="C30" s="1" t="s">
        <v>22640</v>
      </c>
      <c r="D30" s="1" t="s">
        <v>78</v>
      </c>
      <c r="E30" s="1" t="s">
        <v>51</v>
      </c>
      <c r="F30" s="1" t="s">
        <v>51</v>
      </c>
      <c r="G30" s="1" t="s">
        <v>52</v>
      </c>
      <c r="H30" s="1" t="s">
        <v>53</v>
      </c>
      <c r="I30" s="1" t="s">
        <v>54</v>
      </c>
      <c r="J30" s="1" t="s">
        <v>55</v>
      </c>
      <c r="K30" s="1" t="s">
        <v>22641</v>
      </c>
      <c r="L30" s="1"/>
      <c r="M30" s="20">
        <f t="shared" si="0"/>
        <v>1</v>
      </c>
    </row>
    <row r="31" spans="1:13" ht="20.100000000000001" customHeight="1" x14ac:dyDescent="0.15">
      <c r="A31" s="1" t="s">
        <v>22</v>
      </c>
      <c r="B31" s="1" t="s">
        <v>22619</v>
      </c>
      <c r="C31" s="1" t="s">
        <v>22642</v>
      </c>
      <c r="D31" s="1" t="s">
        <v>78</v>
      </c>
      <c r="E31" s="1" t="s">
        <v>51</v>
      </c>
      <c r="F31" s="1" t="s">
        <v>179</v>
      </c>
      <c r="G31" s="1" t="s">
        <v>82</v>
      </c>
      <c r="H31" s="1" t="s">
        <v>180</v>
      </c>
      <c r="I31" s="1" t="s">
        <v>447</v>
      </c>
      <c r="J31" s="1" t="s">
        <v>730</v>
      </c>
      <c r="K31" s="1" t="s">
        <v>22643</v>
      </c>
      <c r="L31" s="1"/>
      <c r="M31" s="20">
        <f t="shared" si="0"/>
        <v>0</v>
      </c>
    </row>
    <row r="32" spans="1:13" ht="20.100000000000001" customHeight="1" x14ac:dyDescent="0.15">
      <c r="A32" s="1" t="s">
        <v>22</v>
      </c>
      <c r="B32" s="1" t="s">
        <v>22619</v>
      </c>
      <c r="C32" s="1" t="s">
        <v>22644</v>
      </c>
      <c r="D32" s="1" t="s">
        <v>78</v>
      </c>
      <c r="E32" s="1" t="s">
        <v>51</v>
      </c>
      <c r="F32" s="1" t="s">
        <v>51</v>
      </c>
      <c r="G32" s="1" t="s">
        <v>52</v>
      </c>
      <c r="H32" s="1" t="s">
        <v>53</v>
      </c>
      <c r="I32" s="1" t="s">
        <v>54</v>
      </c>
      <c r="J32" s="1" t="s">
        <v>55</v>
      </c>
      <c r="K32" s="1" t="s">
        <v>22645</v>
      </c>
      <c r="L32" s="1"/>
      <c r="M32" s="20">
        <f t="shared" si="0"/>
        <v>1</v>
      </c>
    </row>
    <row r="33" spans="1:13" ht="20.100000000000001" customHeight="1" x14ac:dyDescent="0.15">
      <c r="A33" s="1" t="s">
        <v>22</v>
      </c>
      <c r="B33" s="1" t="s">
        <v>22619</v>
      </c>
      <c r="C33" s="1" t="s">
        <v>22646</v>
      </c>
      <c r="D33" s="1" t="s">
        <v>78</v>
      </c>
      <c r="E33" s="1" t="s">
        <v>51</v>
      </c>
      <c r="F33" s="1" t="s">
        <v>81</v>
      </c>
      <c r="G33" s="1" t="s">
        <v>82</v>
      </c>
      <c r="H33" s="1" t="s">
        <v>83</v>
      </c>
      <c r="I33" s="1" t="s">
        <v>84</v>
      </c>
      <c r="J33" s="1" t="s">
        <v>1137</v>
      </c>
      <c r="K33" s="1" t="s">
        <v>22647</v>
      </c>
      <c r="L33" s="1"/>
      <c r="M33" s="20">
        <f t="shared" si="0"/>
        <v>0</v>
      </c>
    </row>
    <row r="34" spans="1:13" ht="20.100000000000001" customHeight="1" x14ac:dyDescent="0.15">
      <c r="A34" s="1" t="s">
        <v>22</v>
      </c>
      <c r="B34" s="1" t="s">
        <v>22619</v>
      </c>
      <c r="C34" s="1" t="s">
        <v>22648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53</v>
      </c>
      <c r="I34" s="1" t="s">
        <v>54</v>
      </c>
      <c r="J34" s="1" t="s">
        <v>55</v>
      </c>
      <c r="K34" s="1" t="s">
        <v>22649</v>
      </c>
      <c r="L34" s="1"/>
      <c r="M34" s="20">
        <f t="shared" si="0"/>
        <v>1</v>
      </c>
    </row>
    <row r="35" spans="1:13" ht="20.100000000000001" customHeight="1" x14ac:dyDescent="0.15">
      <c r="A35" s="1" t="s">
        <v>22</v>
      </c>
      <c r="B35" s="1" t="s">
        <v>22619</v>
      </c>
      <c r="C35" s="1" t="s">
        <v>22650</v>
      </c>
      <c r="D35" s="1" t="s">
        <v>78</v>
      </c>
      <c r="E35" s="1" t="s">
        <v>51</v>
      </c>
      <c r="F35" s="1" t="s">
        <v>179</v>
      </c>
      <c r="G35" s="1" t="s">
        <v>82</v>
      </c>
      <c r="H35" s="1" t="s">
        <v>83</v>
      </c>
      <c r="I35" s="1" t="s">
        <v>84</v>
      </c>
      <c r="J35" s="1" t="s">
        <v>1137</v>
      </c>
      <c r="K35" s="1" t="s">
        <v>22651</v>
      </c>
      <c r="L35" s="1"/>
      <c r="M35" s="20">
        <f t="shared" si="0"/>
        <v>0</v>
      </c>
    </row>
    <row r="36" spans="1:13" ht="20.100000000000001" customHeight="1" x14ac:dyDescent="0.15">
      <c r="A36" s="1" t="s">
        <v>22</v>
      </c>
      <c r="B36" s="1" t="s">
        <v>22619</v>
      </c>
      <c r="C36" s="1" t="s">
        <v>22652</v>
      </c>
      <c r="D36" s="1" t="s">
        <v>78</v>
      </c>
      <c r="E36" s="1" t="s">
        <v>51</v>
      </c>
      <c r="F36" s="1" t="s">
        <v>179</v>
      </c>
      <c r="G36" s="1" t="s">
        <v>82</v>
      </c>
      <c r="H36" s="1" t="s">
        <v>83</v>
      </c>
      <c r="I36" s="1" t="s">
        <v>84</v>
      </c>
      <c r="J36" s="1" t="s">
        <v>1137</v>
      </c>
      <c r="K36" s="1" t="s">
        <v>22653</v>
      </c>
      <c r="L36" s="1"/>
      <c r="M36" s="20">
        <f t="shared" si="0"/>
        <v>0</v>
      </c>
    </row>
    <row r="37" spans="1:13" ht="20.100000000000001" customHeight="1" x14ac:dyDescent="0.15">
      <c r="A37" s="1" t="s">
        <v>22</v>
      </c>
      <c r="B37" s="1" t="s">
        <v>22654</v>
      </c>
      <c r="C37" s="1" t="s">
        <v>22655</v>
      </c>
      <c r="D37" s="1" t="s">
        <v>50</v>
      </c>
      <c r="E37" s="1" t="s">
        <v>51</v>
      </c>
      <c r="F37" s="1" t="s">
        <v>51</v>
      </c>
      <c r="G37" s="1" t="s">
        <v>52</v>
      </c>
      <c r="H37" s="1" t="s">
        <v>739</v>
      </c>
      <c r="I37" s="1" t="s">
        <v>54</v>
      </c>
      <c r="J37" s="1" t="s">
        <v>6858</v>
      </c>
      <c r="K37" s="1" t="s">
        <v>22656</v>
      </c>
      <c r="L37" s="1"/>
      <c r="M37" s="20">
        <f t="shared" si="0"/>
        <v>1</v>
      </c>
    </row>
    <row r="38" spans="1:13" ht="20.100000000000001" customHeight="1" x14ac:dyDescent="0.15">
      <c r="A38" s="1" t="s">
        <v>22</v>
      </c>
      <c r="B38" s="1" t="s">
        <v>22654</v>
      </c>
      <c r="C38" s="1" t="s">
        <v>22657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739</v>
      </c>
      <c r="I38" s="1" t="s">
        <v>54</v>
      </c>
      <c r="J38" s="1" t="s">
        <v>6858</v>
      </c>
      <c r="K38" s="1" t="s">
        <v>22658</v>
      </c>
      <c r="L38" s="1"/>
      <c r="M38" s="20">
        <f t="shared" si="0"/>
        <v>1</v>
      </c>
    </row>
    <row r="39" spans="1:13" ht="20.100000000000001" customHeight="1" x14ac:dyDescent="0.15">
      <c r="A39" s="1" t="s">
        <v>22</v>
      </c>
      <c r="B39" s="1" t="s">
        <v>22654</v>
      </c>
      <c r="C39" s="1" t="s">
        <v>22659</v>
      </c>
      <c r="D39" s="1" t="s">
        <v>50</v>
      </c>
      <c r="E39" s="1" t="s">
        <v>51</v>
      </c>
      <c r="F39" s="1" t="s">
        <v>51</v>
      </c>
      <c r="G39" s="1" t="s">
        <v>52</v>
      </c>
      <c r="H39" s="1" t="s">
        <v>739</v>
      </c>
      <c r="I39" s="1" t="s">
        <v>54</v>
      </c>
      <c r="J39" s="1" t="s">
        <v>6858</v>
      </c>
      <c r="K39" s="1" t="s">
        <v>22660</v>
      </c>
      <c r="L39" s="1"/>
      <c r="M39" s="20">
        <f t="shared" si="0"/>
        <v>1</v>
      </c>
    </row>
    <row r="40" spans="1:13" ht="20.100000000000001" customHeight="1" x14ac:dyDescent="0.15">
      <c r="A40" s="1" t="s">
        <v>22</v>
      </c>
      <c r="B40" s="1" t="s">
        <v>22654</v>
      </c>
      <c r="C40" s="1" t="s">
        <v>22661</v>
      </c>
      <c r="D40" s="1" t="s">
        <v>50</v>
      </c>
      <c r="E40" s="1" t="s">
        <v>51</v>
      </c>
      <c r="F40" s="1" t="s">
        <v>51</v>
      </c>
      <c r="G40" s="1" t="s">
        <v>52</v>
      </c>
      <c r="H40" s="1" t="s">
        <v>739</v>
      </c>
      <c r="I40" s="1" t="s">
        <v>54</v>
      </c>
      <c r="J40" s="1" t="s">
        <v>6858</v>
      </c>
      <c r="K40" s="1" t="s">
        <v>22662</v>
      </c>
      <c r="L40" s="1"/>
      <c r="M40" s="20">
        <f t="shared" ref="M40:M71" si="1">IF(F40="○",1,0)</f>
        <v>1</v>
      </c>
    </row>
    <row r="41" spans="1:13" ht="20.100000000000001" customHeight="1" x14ac:dyDescent="0.15">
      <c r="A41" s="1" t="s">
        <v>22</v>
      </c>
      <c r="B41" s="1" t="s">
        <v>22654</v>
      </c>
      <c r="C41" s="1" t="s">
        <v>22663</v>
      </c>
      <c r="D41" s="1" t="s">
        <v>50</v>
      </c>
      <c r="E41" s="1" t="s">
        <v>51</v>
      </c>
      <c r="F41" s="1" t="s">
        <v>51</v>
      </c>
      <c r="G41" s="1" t="s">
        <v>52</v>
      </c>
      <c r="H41" s="1" t="s">
        <v>739</v>
      </c>
      <c r="I41" s="1" t="s">
        <v>54</v>
      </c>
      <c r="J41" s="1" t="s">
        <v>6858</v>
      </c>
      <c r="K41" s="1" t="s">
        <v>22664</v>
      </c>
      <c r="L41" s="1"/>
      <c r="M41" s="20">
        <f t="shared" si="1"/>
        <v>1</v>
      </c>
    </row>
    <row r="42" spans="1:13" ht="20.100000000000001" customHeight="1" x14ac:dyDescent="0.15">
      <c r="A42" s="1" t="s">
        <v>22</v>
      </c>
      <c r="B42" s="1" t="s">
        <v>22654</v>
      </c>
      <c r="C42" s="1" t="s">
        <v>22665</v>
      </c>
      <c r="D42" s="1" t="s">
        <v>50</v>
      </c>
      <c r="E42" s="1" t="s">
        <v>51</v>
      </c>
      <c r="F42" s="1" t="s">
        <v>51</v>
      </c>
      <c r="G42" s="1" t="s">
        <v>52</v>
      </c>
      <c r="H42" s="1" t="s">
        <v>739</v>
      </c>
      <c r="I42" s="1" t="s">
        <v>54</v>
      </c>
      <c r="J42" s="1" t="s">
        <v>6858</v>
      </c>
      <c r="K42" s="1" t="s">
        <v>22666</v>
      </c>
      <c r="L42" s="1"/>
      <c r="M42" s="20">
        <f t="shared" si="1"/>
        <v>1</v>
      </c>
    </row>
    <row r="43" spans="1:13" ht="20.100000000000001" customHeight="1" x14ac:dyDescent="0.15">
      <c r="A43" s="1" t="s">
        <v>22</v>
      </c>
      <c r="B43" s="1" t="s">
        <v>22654</v>
      </c>
      <c r="C43" s="1" t="s">
        <v>22667</v>
      </c>
      <c r="D43" s="1" t="s">
        <v>78</v>
      </c>
      <c r="E43" s="1" t="s">
        <v>51</v>
      </c>
      <c r="F43" s="1" t="s">
        <v>81</v>
      </c>
      <c r="G43" s="1" t="s">
        <v>82</v>
      </c>
      <c r="H43" s="1" t="s">
        <v>129</v>
      </c>
      <c r="I43" s="1" t="s">
        <v>84</v>
      </c>
      <c r="J43" s="1" t="s">
        <v>130</v>
      </c>
      <c r="K43" s="1" t="s">
        <v>22668</v>
      </c>
      <c r="L43" s="1"/>
      <c r="M43" s="20">
        <f t="shared" si="1"/>
        <v>0</v>
      </c>
    </row>
    <row r="44" spans="1:13" ht="20.100000000000001" customHeight="1" x14ac:dyDescent="0.15">
      <c r="A44" s="1" t="s">
        <v>22</v>
      </c>
      <c r="B44" s="1" t="s">
        <v>22654</v>
      </c>
      <c r="C44" s="1" t="s">
        <v>22669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739</v>
      </c>
      <c r="I44" s="1" t="s">
        <v>54</v>
      </c>
      <c r="J44" s="1" t="s">
        <v>6858</v>
      </c>
      <c r="K44" s="1" t="s">
        <v>22670</v>
      </c>
      <c r="L44" s="1"/>
      <c r="M44" s="20">
        <f t="shared" si="1"/>
        <v>1</v>
      </c>
    </row>
    <row r="45" spans="1:13" ht="20.100000000000001" customHeight="1" x14ac:dyDescent="0.15">
      <c r="A45" s="1" t="s">
        <v>22</v>
      </c>
      <c r="B45" s="1" t="s">
        <v>22654</v>
      </c>
      <c r="C45" s="1" t="s">
        <v>22671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739</v>
      </c>
      <c r="I45" s="1" t="s">
        <v>54</v>
      </c>
      <c r="J45" s="1" t="s">
        <v>6858</v>
      </c>
      <c r="K45" s="1" t="s">
        <v>22672</v>
      </c>
      <c r="L45" s="1"/>
      <c r="M45" s="20">
        <f t="shared" si="1"/>
        <v>1</v>
      </c>
    </row>
    <row r="46" spans="1:13" ht="20.100000000000001" customHeight="1" x14ac:dyDescent="0.15">
      <c r="A46" s="1" t="s">
        <v>22</v>
      </c>
      <c r="B46" s="1" t="s">
        <v>22654</v>
      </c>
      <c r="C46" s="1" t="s">
        <v>22673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739</v>
      </c>
      <c r="I46" s="1" t="s">
        <v>54</v>
      </c>
      <c r="J46" s="1" t="s">
        <v>6858</v>
      </c>
      <c r="K46" s="1" t="s">
        <v>22674</v>
      </c>
      <c r="L46" s="1"/>
      <c r="M46" s="20">
        <f t="shared" si="1"/>
        <v>1</v>
      </c>
    </row>
    <row r="47" spans="1:13" ht="20.100000000000001" customHeight="1" x14ac:dyDescent="0.15">
      <c r="A47" s="1" t="s">
        <v>22</v>
      </c>
      <c r="B47" s="1" t="s">
        <v>22654</v>
      </c>
      <c r="C47" s="1" t="s">
        <v>22675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739</v>
      </c>
      <c r="I47" s="1" t="s">
        <v>54</v>
      </c>
      <c r="J47" s="1" t="s">
        <v>6858</v>
      </c>
      <c r="K47" s="1" t="s">
        <v>22676</v>
      </c>
      <c r="L47" s="1"/>
      <c r="M47" s="20">
        <f t="shared" si="1"/>
        <v>1</v>
      </c>
    </row>
    <row r="48" spans="1:13" ht="20.100000000000001" customHeight="1" x14ac:dyDescent="0.15">
      <c r="A48" s="1" t="s">
        <v>22</v>
      </c>
      <c r="B48" s="1" t="s">
        <v>22654</v>
      </c>
      <c r="C48" s="1" t="s">
        <v>22677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739</v>
      </c>
      <c r="I48" s="1" t="s">
        <v>54</v>
      </c>
      <c r="J48" s="1" t="s">
        <v>6858</v>
      </c>
      <c r="K48" s="1" t="s">
        <v>22678</v>
      </c>
      <c r="L48" s="1"/>
      <c r="M48" s="20">
        <f t="shared" si="1"/>
        <v>1</v>
      </c>
    </row>
    <row r="49" spans="1:13" ht="20.100000000000001" customHeight="1" x14ac:dyDescent="0.15">
      <c r="A49" s="1" t="s">
        <v>22</v>
      </c>
      <c r="B49" s="1" t="s">
        <v>22654</v>
      </c>
      <c r="C49" s="1" t="s">
        <v>22679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739</v>
      </c>
      <c r="I49" s="1" t="s">
        <v>54</v>
      </c>
      <c r="J49" s="1" t="s">
        <v>6858</v>
      </c>
      <c r="K49" s="1" t="s">
        <v>22680</v>
      </c>
      <c r="L49" s="1"/>
      <c r="M49" s="20">
        <f t="shared" si="1"/>
        <v>1</v>
      </c>
    </row>
    <row r="50" spans="1:13" ht="20.100000000000001" customHeight="1" x14ac:dyDescent="0.15">
      <c r="A50" s="1" t="s">
        <v>22</v>
      </c>
      <c r="B50" s="1" t="s">
        <v>22654</v>
      </c>
      <c r="C50" s="1" t="s">
        <v>22681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739</v>
      </c>
      <c r="I50" s="1" t="s">
        <v>54</v>
      </c>
      <c r="J50" s="1" t="s">
        <v>6858</v>
      </c>
      <c r="K50" s="1" t="s">
        <v>22682</v>
      </c>
      <c r="L50" s="1"/>
      <c r="M50" s="20">
        <f t="shared" si="1"/>
        <v>1</v>
      </c>
    </row>
    <row r="51" spans="1:13" ht="20.100000000000001" customHeight="1" x14ac:dyDescent="0.15">
      <c r="A51" s="1" t="s">
        <v>22</v>
      </c>
      <c r="B51" s="1" t="s">
        <v>22654</v>
      </c>
      <c r="C51" s="1" t="s">
        <v>22683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739</v>
      </c>
      <c r="I51" s="1" t="s">
        <v>54</v>
      </c>
      <c r="J51" s="1" t="s">
        <v>6858</v>
      </c>
      <c r="K51" s="1" t="s">
        <v>22684</v>
      </c>
      <c r="L51" s="1"/>
      <c r="M51" s="20">
        <f t="shared" si="1"/>
        <v>1</v>
      </c>
    </row>
    <row r="52" spans="1:13" ht="20.100000000000001" customHeight="1" x14ac:dyDescent="0.15">
      <c r="A52" s="1" t="s">
        <v>22</v>
      </c>
      <c r="B52" s="1" t="s">
        <v>22685</v>
      </c>
      <c r="C52" s="1" t="s">
        <v>22686</v>
      </c>
      <c r="D52" s="1" t="s">
        <v>50</v>
      </c>
      <c r="E52" s="1" t="s">
        <v>51</v>
      </c>
      <c r="F52" s="1" t="s">
        <v>51</v>
      </c>
      <c r="G52" s="1" t="s">
        <v>52</v>
      </c>
      <c r="H52" s="1" t="s">
        <v>739</v>
      </c>
      <c r="I52" s="1" t="s">
        <v>54</v>
      </c>
      <c r="J52" s="1" t="s">
        <v>6858</v>
      </c>
      <c r="K52" s="1" t="s">
        <v>22687</v>
      </c>
      <c r="L52" s="1"/>
      <c r="M52" s="20">
        <f t="shared" si="1"/>
        <v>1</v>
      </c>
    </row>
    <row r="53" spans="1:13" ht="20.100000000000001" customHeight="1" x14ac:dyDescent="0.15">
      <c r="A53" s="1" t="s">
        <v>22</v>
      </c>
      <c r="B53" s="1" t="s">
        <v>22685</v>
      </c>
      <c r="C53" s="1" t="s">
        <v>22688</v>
      </c>
      <c r="D53" s="1" t="s">
        <v>78</v>
      </c>
      <c r="E53" s="1" t="s">
        <v>51</v>
      </c>
      <c r="F53" s="1" t="s">
        <v>51</v>
      </c>
      <c r="G53" s="1" t="s">
        <v>52</v>
      </c>
      <c r="H53" s="1" t="s">
        <v>739</v>
      </c>
      <c r="I53" s="1" t="s">
        <v>54</v>
      </c>
      <c r="J53" s="1" t="s">
        <v>6858</v>
      </c>
      <c r="K53" s="1" t="s">
        <v>22689</v>
      </c>
      <c r="L53" s="1"/>
      <c r="M53" s="20">
        <f t="shared" si="1"/>
        <v>1</v>
      </c>
    </row>
    <row r="54" spans="1:13" ht="20.100000000000001" customHeight="1" x14ac:dyDescent="0.15">
      <c r="A54" s="1" t="s">
        <v>22</v>
      </c>
      <c r="B54" s="1" t="s">
        <v>22685</v>
      </c>
      <c r="C54" s="1" t="s">
        <v>22690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662</v>
      </c>
      <c r="J54" s="1" t="s">
        <v>663</v>
      </c>
      <c r="K54" s="1" t="s">
        <v>22691</v>
      </c>
      <c r="L54" s="1"/>
      <c r="M54" s="20">
        <f t="shared" si="1"/>
        <v>1</v>
      </c>
    </row>
    <row r="55" spans="1:13" ht="20.100000000000001" customHeight="1" x14ac:dyDescent="0.15">
      <c r="A55" s="1" t="s">
        <v>22</v>
      </c>
      <c r="B55" s="1" t="s">
        <v>22685</v>
      </c>
      <c r="C55" s="1" t="s">
        <v>22692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739</v>
      </c>
      <c r="I55" s="1" t="s">
        <v>54</v>
      </c>
      <c r="J55" s="1" t="s">
        <v>6858</v>
      </c>
      <c r="K55" s="1" t="s">
        <v>22693</v>
      </c>
      <c r="L55" s="1"/>
      <c r="M55" s="20">
        <f t="shared" si="1"/>
        <v>1</v>
      </c>
    </row>
    <row r="56" spans="1:13" ht="20.100000000000001" customHeight="1" x14ac:dyDescent="0.15">
      <c r="A56" s="1" t="s">
        <v>22</v>
      </c>
      <c r="B56" s="1" t="s">
        <v>22685</v>
      </c>
      <c r="C56" s="1" t="s">
        <v>22694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739</v>
      </c>
      <c r="I56" s="1" t="s">
        <v>54</v>
      </c>
      <c r="J56" s="1" t="s">
        <v>6858</v>
      </c>
      <c r="K56" s="1" t="s">
        <v>22695</v>
      </c>
      <c r="L56" s="1"/>
      <c r="M56" s="20">
        <f t="shared" si="1"/>
        <v>1</v>
      </c>
    </row>
    <row r="57" spans="1:13" ht="20.100000000000001" customHeight="1" x14ac:dyDescent="0.15">
      <c r="A57" s="1" t="s">
        <v>22</v>
      </c>
      <c r="B57" s="1" t="s">
        <v>22685</v>
      </c>
      <c r="C57" s="1" t="s">
        <v>22696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662</v>
      </c>
      <c r="J57" s="1" t="s">
        <v>663</v>
      </c>
      <c r="K57" s="1" t="s">
        <v>22697</v>
      </c>
      <c r="L57" s="1"/>
      <c r="M57" s="20">
        <f t="shared" si="1"/>
        <v>1</v>
      </c>
    </row>
    <row r="58" spans="1:13" ht="20.100000000000001" customHeight="1" x14ac:dyDescent="0.15">
      <c r="A58" s="1" t="s">
        <v>22</v>
      </c>
      <c r="B58" s="1" t="s">
        <v>22685</v>
      </c>
      <c r="C58" s="1" t="s">
        <v>22698</v>
      </c>
      <c r="D58" s="1" t="s">
        <v>78</v>
      </c>
      <c r="E58" s="1" t="s">
        <v>51</v>
      </c>
      <c r="F58" s="1" t="s">
        <v>179</v>
      </c>
      <c r="G58" s="1" t="s">
        <v>82</v>
      </c>
      <c r="H58" s="1" t="s">
        <v>180</v>
      </c>
      <c r="I58" s="1" t="s">
        <v>181</v>
      </c>
      <c r="J58" s="1" t="s">
        <v>182</v>
      </c>
      <c r="K58" s="1" t="s">
        <v>22699</v>
      </c>
      <c r="L58" s="1"/>
      <c r="M58" s="20">
        <f t="shared" si="1"/>
        <v>0</v>
      </c>
    </row>
    <row r="59" spans="1:13" ht="20.100000000000001" customHeight="1" x14ac:dyDescent="0.15">
      <c r="A59" s="1" t="s">
        <v>22</v>
      </c>
      <c r="B59" s="1" t="s">
        <v>22685</v>
      </c>
      <c r="C59" s="1" t="s">
        <v>22700</v>
      </c>
      <c r="D59" s="1" t="s">
        <v>78</v>
      </c>
      <c r="E59" s="1" t="s">
        <v>51</v>
      </c>
      <c r="F59" s="1" t="s">
        <v>51</v>
      </c>
      <c r="G59" s="1" t="s">
        <v>52</v>
      </c>
      <c r="H59" s="1" t="s">
        <v>739</v>
      </c>
      <c r="I59" s="1" t="s">
        <v>54</v>
      </c>
      <c r="J59" s="1" t="s">
        <v>6858</v>
      </c>
      <c r="K59" s="1" t="s">
        <v>22701</v>
      </c>
      <c r="L59" s="1"/>
      <c r="M59" s="20">
        <f t="shared" si="1"/>
        <v>1</v>
      </c>
    </row>
    <row r="60" spans="1:13" ht="20.100000000000001" customHeight="1" x14ac:dyDescent="0.15">
      <c r="A60" s="1" t="s">
        <v>22</v>
      </c>
      <c r="B60" s="1" t="s">
        <v>22702</v>
      </c>
      <c r="C60" s="1" t="s">
        <v>22703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207</v>
      </c>
      <c r="I60" s="1" t="s">
        <v>84</v>
      </c>
      <c r="J60" s="1" t="s">
        <v>122</v>
      </c>
      <c r="K60" s="1" t="s">
        <v>22704</v>
      </c>
      <c r="L60" s="1"/>
      <c r="M60" s="20">
        <f t="shared" si="1"/>
        <v>1</v>
      </c>
    </row>
    <row r="61" spans="1:13" ht="20.100000000000001" customHeight="1" x14ac:dyDescent="0.15">
      <c r="A61" s="1" t="s">
        <v>22</v>
      </c>
      <c r="B61" s="1" t="s">
        <v>22702</v>
      </c>
      <c r="C61" s="1" t="s">
        <v>22705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207</v>
      </c>
      <c r="I61" s="1" t="s">
        <v>84</v>
      </c>
      <c r="J61" s="1" t="s">
        <v>122</v>
      </c>
      <c r="K61" s="1" t="s">
        <v>22706</v>
      </c>
      <c r="L61" s="1"/>
      <c r="M61" s="20">
        <f t="shared" si="1"/>
        <v>1</v>
      </c>
    </row>
    <row r="62" spans="1:13" ht="20.100000000000001" customHeight="1" x14ac:dyDescent="0.15">
      <c r="A62" s="1" t="s">
        <v>22</v>
      </c>
      <c r="B62" s="1" t="s">
        <v>22702</v>
      </c>
      <c r="C62" s="1" t="s">
        <v>22707</v>
      </c>
      <c r="D62" s="1" t="s">
        <v>50</v>
      </c>
      <c r="E62" s="1" t="s">
        <v>51</v>
      </c>
      <c r="F62" s="1" t="s">
        <v>51</v>
      </c>
      <c r="G62" s="1" t="s">
        <v>82</v>
      </c>
      <c r="H62" s="1" t="s">
        <v>207</v>
      </c>
      <c r="I62" s="1" t="s">
        <v>84</v>
      </c>
      <c r="J62" s="1" t="s">
        <v>122</v>
      </c>
      <c r="K62" s="1" t="s">
        <v>22708</v>
      </c>
      <c r="L62" s="1"/>
      <c r="M62" s="20">
        <f t="shared" si="1"/>
        <v>1</v>
      </c>
    </row>
    <row r="63" spans="1:13" ht="20.100000000000001" customHeight="1" x14ac:dyDescent="0.15">
      <c r="A63" s="1" t="s">
        <v>22</v>
      </c>
      <c r="B63" s="1" t="s">
        <v>22702</v>
      </c>
      <c r="C63" s="1" t="s">
        <v>22709</v>
      </c>
      <c r="D63" s="1" t="s">
        <v>50</v>
      </c>
      <c r="E63" s="1" t="s">
        <v>51</v>
      </c>
      <c r="F63" s="1" t="s">
        <v>51</v>
      </c>
      <c r="G63" s="1" t="s">
        <v>82</v>
      </c>
      <c r="H63" s="1" t="s">
        <v>207</v>
      </c>
      <c r="I63" s="1" t="s">
        <v>84</v>
      </c>
      <c r="J63" s="1" t="s">
        <v>122</v>
      </c>
      <c r="K63" s="1" t="s">
        <v>22710</v>
      </c>
      <c r="L63" s="1"/>
      <c r="M63" s="20">
        <f t="shared" si="1"/>
        <v>1</v>
      </c>
    </row>
    <row r="64" spans="1:13" ht="20.100000000000001" customHeight="1" x14ac:dyDescent="0.15">
      <c r="A64" s="1" t="s">
        <v>22</v>
      </c>
      <c r="B64" s="1" t="s">
        <v>22702</v>
      </c>
      <c r="C64" s="1" t="s">
        <v>22711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207</v>
      </c>
      <c r="I64" s="1" t="s">
        <v>84</v>
      </c>
      <c r="J64" s="1" t="s">
        <v>122</v>
      </c>
      <c r="K64" s="1" t="s">
        <v>22712</v>
      </c>
      <c r="L64" s="1"/>
      <c r="M64" s="20">
        <f t="shared" si="1"/>
        <v>1</v>
      </c>
    </row>
    <row r="65" spans="1:13" ht="20.100000000000001" customHeight="1" x14ac:dyDescent="0.15">
      <c r="A65" s="1" t="s">
        <v>22</v>
      </c>
      <c r="B65" s="1" t="s">
        <v>22702</v>
      </c>
      <c r="C65" s="1" t="s">
        <v>22713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22714</v>
      </c>
      <c r="L65" s="1"/>
      <c r="M65" s="20">
        <f t="shared" si="1"/>
        <v>1</v>
      </c>
    </row>
    <row r="66" spans="1:13" ht="20.100000000000001" customHeight="1" x14ac:dyDescent="0.15">
      <c r="A66" s="1" t="s">
        <v>22</v>
      </c>
      <c r="B66" s="1" t="s">
        <v>22702</v>
      </c>
      <c r="C66" s="1" t="s">
        <v>22715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207</v>
      </c>
      <c r="I66" s="1" t="s">
        <v>84</v>
      </c>
      <c r="J66" s="1" t="s">
        <v>122</v>
      </c>
      <c r="K66" s="1" t="s">
        <v>22716</v>
      </c>
      <c r="L66" s="1"/>
      <c r="M66" s="20">
        <f t="shared" si="1"/>
        <v>1</v>
      </c>
    </row>
    <row r="67" spans="1:13" ht="20.100000000000001" customHeight="1" x14ac:dyDescent="0.15">
      <c r="A67" s="1" t="s">
        <v>22</v>
      </c>
      <c r="B67" s="1" t="s">
        <v>22702</v>
      </c>
      <c r="C67" s="1" t="s">
        <v>22717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22718</v>
      </c>
      <c r="L67" s="1"/>
      <c r="M67" s="20">
        <f t="shared" si="1"/>
        <v>1</v>
      </c>
    </row>
    <row r="68" spans="1:13" ht="20.100000000000001" customHeight="1" x14ac:dyDescent="0.15">
      <c r="A68" s="1" t="s">
        <v>22</v>
      </c>
      <c r="B68" s="1" t="s">
        <v>22702</v>
      </c>
      <c r="C68" s="1" t="s">
        <v>22719</v>
      </c>
      <c r="D68" s="1" t="s">
        <v>50</v>
      </c>
      <c r="E68" s="1" t="s">
        <v>51</v>
      </c>
      <c r="F68" s="1" t="s">
        <v>51</v>
      </c>
      <c r="G68" s="1" t="s">
        <v>82</v>
      </c>
      <c r="H68" s="1" t="s">
        <v>207</v>
      </c>
      <c r="I68" s="1" t="s">
        <v>84</v>
      </c>
      <c r="J68" s="1" t="s">
        <v>122</v>
      </c>
      <c r="K68" s="1" t="s">
        <v>22720</v>
      </c>
      <c r="L68" s="1"/>
      <c r="M68" s="20">
        <f t="shared" si="1"/>
        <v>1</v>
      </c>
    </row>
    <row r="69" spans="1:13" ht="20.100000000000001" customHeight="1" x14ac:dyDescent="0.15">
      <c r="A69" s="1" t="s">
        <v>22</v>
      </c>
      <c r="B69" s="1" t="s">
        <v>22702</v>
      </c>
      <c r="C69" s="1" t="s">
        <v>22721</v>
      </c>
      <c r="D69" s="1" t="s">
        <v>50</v>
      </c>
      <c r="E69" s="1" t="s">
        <v>51</v>
      </c>
      <c r="F69" s="1" t="s">
        <v>51</v>
      </c>
      <c r="G69" s="1" t="s">
        <v>82</v>
      </c>
      <c r="H69" s="1" t="s">
        <v>207</v>
      </c>
      <c r="I69" s="1" t="s">
        <v>84</v>
      </c>
      <c r="J69" s="1" t="s">
        <v>122</v>
      </c>
      <c r="K69" s="1" t="s">
        <v>22722</v>
      </c>
      <c r="L69" s="1"/>
      <c r="M69" s="20">
        <f t="shared" si="1"/>
        <v>1</v>
      </c>
    </row>
    <row r="70" spans="1:13" ht="20.100000000000001" customHeight="1" x14ac:dyDescent="0.15">
      <c r="A70" s="1" t="s">
        <v>22</v>
      </c>
      <c r="B70" s="1" t="s">
        <v>22702</v>
      </c>
      <c r="C70" s="1" t="s">
        <v>22723</v>
      </c>
      <c r="D70" s="1" t="s">
        <v>50</v>
      </c>
      <c r="E70" s="1" t="s">
        <v>51</v>
      </c>
      <c r="F70" s="1" t="s">
        <v>51</v>
      </c>
      <c r="G70" s="1" t="s">
        <v>82</v>
      </c>
      <c r="H70" s="1" t="s">
        <v>207</v>
      </c>
      <c r="I70" s="1" t="s">
        <v>84</v>
      </c>
      <c r="J70" s="1" t="s">
        <v>122</v>
      </c>
      <c r="K70" s="1" t="s">
        <v>22724</v>
      </c>
      <c r="L70" s="1"/>
      <c r="M70" s="20">
        <f t="shared" si="1"/>
        <v>1</v>
      </c>
    </row>
    <row r="71" spans="1:13" ht="20.100000000000001" customHeight="1" x14ac:dyDescent="0.15">
      <c r="A71" s="1" t="s">
        <v>22</v>
      </c>
      <c r="B71" s="1" t="s">
        <v>22702</v>
      </c>
      <c r="C71" s="1" t="s">
        <v>22725</v>
      </c>
      <c r="D71" s="1" t="s">
        <v>50</v>
      </c>
      <c r="E71" s="1" t="s">
        <v>51</v>
      </c>
      <c r="F71" s="1" t="s">
        <v>51</v>
      </c>
      <c r="G71" s="1" t="s">
        <v>82</v>
      </c>
      <c r="H71" s="1" t="s">
        <v>207</v>
      </c>
      <c r="I71" s="1" t="s">
        <v>84</v>
      </c>
      <c r="J71" s="1" t="s">
        <v>122</v>
      </c>
      <c r="K71" s="1" t="s">
        <v>22726</v>
      </c>
      <c r="L71" s="1"/>
      <c r="M71" s="20">
        <f t="shared" si="1"/>
        <v>1</v>
      </c>
    </row>
    <row r="72" spans="1:13" ht="20.100000000000001" customHeight="1" x14ac:dyDescent="0.15">
      <c r="A72" s="1" t="s">
        <v>22</v>
      </c>
      <c r="B72" s="1" t="s">
        <v>22702</v>
      </c>
      <c r="C72" s="1" t="s">
        <v>22727</v>
      </c>
      <c r="D72" s="1" t="s">
        <v>50</v>
      </c>
      <c r="E72" s="1" t="s">
        <v>51</v>
      </c>
      <c r="F72" s="1" t="s">
        <v>51</v>
      </c>
      <c r="G72" s="1" t="s">
        <v>82</v>
      </c>
      <c r="H72" s="1" t="s">
        <v>207</v>
      </c>
      <c r="I72" s="1" t="s">
        <v>84</v>
      </c>
      <c r="J72" s="1" t="s">
        <v>122</v>
      </c>
      <c r="K72" s="1" t="s">
        <v>22728</v>
      </c>
      <c r="L72" s="1"/>
      <c r="M72" s="20">
        <f t="shared" ref="M72:M103" si="2">IF(F72="○",1,0)</f>
        <v>1</v>
      </c>
    </row>
    <row r="73" spans="1:13" ht="20.100000000000001" customHeight="1" x14ac:dyDescent="0.15">
      <c r="A73" s="1" t="s">
        <v>22</v>
      </c>
      <c r="B73" s="1" t="s">
        <v>22702</v>
      </c>
      <c r="C73" s="1" t="s">
        <v>22729</v>
      </c>
      <c r="D73" s="1" t="s">
        <v>78</v>
      </c>
      <c r="E73" s="1" t="s">
        <v>51</v>
      </c>
      <c r="F73" s="1" t="s">
        <v>26832</v>
      </c>
      <c r="G73" s="1" t="s">
        <v>82</v>
      </c>
      <c r="H73" s="1" t="s">
        <v>129</v>
      </c>
      <c r="I73" s="1" t="s">
        <v>84</v>
      </c>
      <c r="J73" s="1" t="s">
        <v>130</v>
      </c>
      <c r="K73" s="1" t="s">
        <v>22730</v>
      </c>
      <c r="L73" s="1"/>
      <c r="M73" s="20">
        <f t="shared" si="2"/>
        <v>0</v>
      </c>
    </row>
    <row r="74" spans="1:13" ht="20.100000000000001" customHeight="1" x14ac:dyDescent="0.15">
      <c r="A74" s="1" t="s">
        <v>22</v>
      </c>
      <c r="B74" s="1" t="s">
        <v>22702</v>
      </c>
      <c r="C74" s="1" t="s">
        <v>22731</v>
      </c>
      <c r="D74" s="1" t="s">
        <v>78</v>
      </c>
      <c r="E74" s="1" t="s">
        <v>51</v>
      </c>
      <c r="F74" s="1" t="s">
        <v>51</v>
      </c>
      <c r="G74" s="1" t="s">
        <v>82</v>
      </c>
      <c r="H74" s="1" t="s">
        <v>207</v>
      </c>
      <c r="I74" s="1" t="s">
        <v>84</v>
      </c>
      <c r="J74" s="1" t="s">
        <v>122</v>
      </c>
      <c r="K74" s="1" t="s">
        <v>22732</v>
      </c>
      <c r="L74" s="1"/>
      <c r="M74" s="20">
        <f t="shared" si="2"/>
        <v>1</v>
      </c>
    </row>
    <row r="75" spans="1:13" ht="20.100000000000001" customHeight="1" x14ac:dyDescent="0.15">
      <c r="A75" s="1" t="s">
        <v>22</v>
      </c>
      <c r="B75" s="1" t="s">
        <v>22702</v>
      </c>
      <c r="C75" s="1" t="s">
        <v>22733</v>
      </c>
      <c r="D75" s="1" t="s">
        <v>78</v>
      </c>
      <c r="E75" s="1" t="s">
        <v>51</v>
      </c>
      <c r="F75" s="1" t="s">
        <v>179</v>
      </c>
      <c r="G75" s="1" t="s">
        <v>82</v>
      </c>
      <c r="H75" s="1" t="s">
        <v>180</v>
      </c>
      <c r="I75" s="1" t="s">
        <v>447</v>
      </c>
      <c r="J75" s="1" t="s">
        <v>730</v>
      </c>
      <c r="K75" s="1" t="s">
        <v>22734</v>
      </c>
      <c r="L75" s="1"/>
      <c r="M75" s="20">
        <f t="shared" si="2"/>
        <v>0</v>
      </c>
    </row>
    <row r="76" spans="1:13" ht="20.100000000000001" customHeight="1" x14ac:dyDescent="0.15">
      <c r="A76" s="1" t="s">
        <v>22</v>
      </c>
      <c r="B76" s="1" t="s">
        <v>22702</v>
      </c>
      <c r="C76" s="1" t="s">
        <v>22735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662</v>
      </c>
      <c r="J76" s="1" t="s">
        <v>663</v>
      </c>
      <c r="K76" s="1" t="s">
        <v>22736</v>
      </c>
      <c r="L76" s="1"/>
      <c r="M76" s="20">
        <f t="shared" si="2"/>
        <v>1</v>
      </c>
    </row>
    <row r="77" spans="1:13" ht="20.100000000000001" customHeight="1" x14ac:dyDescent="0.15">
      <c r="A77" s="1" t="s">
        <v>22</v>
      </c>
      <c r="B77" s="1" t="s">
        <v>22702</v>
      </c>
      <c r="C77" s="1" t="s">
        <v>22737</v>
      </c>
      <c r="D77" s="1" t="s">
        <v>78</v>
      </c>
      <c r="E77" s="1" t="s">
        <v>51</v>
      </c>
      <c r="F77" s="1" t="s">
        <v>179</v>
      </c>
      <c r="G77" s="1" t="s">
        <v>82</v>
      </c>
      <c r="H77" s="1" t="s">
        <v>83</v>
      </c>
      <c r="I77" s="1" t="s">
        <v>84</v>
      </c>
      <c r="J77" s="1" t="s">
        <v>1137</v>
      </c>
      <c r="K77" s="1" t="s">
        <v>22738</v>
      </c>
      <c r="L77" s="1"/>
      <c r="M77" s="20">
        <f t="shared" si="2"/>
        <v>0</v>
      </c>
    </row>
    <row r="78" spans="1:13" ht="20.100000000000001" customHeight="1" x14ac:dyDescent="0.15">
      <c r="A78" s="1" t="s">
        <v>22</v>
      </c>
      <c r="B78" s="1" t="s">
        <v>22702</v>
      </c>
      <c r="C78" s="1" t="s">
        <v>22739</v>
      </c>
      <c r="D78" s="1" t="s">
        <v>78</v>
      </c>
      <c r="E78" s="1" t="s">
        <v>51</v>
      </c>
      <c r="F78" s="1" t="s">
        <v>51</v>
      </c>
      <c r="G78" s="1" t="s">
        <v>82</v>
      </c>
      <c r="H78" s="1" t="s">
        <v>207</v>
      </c>
      <c r="I78" s="1" t="s">
        <v>84</v>
      </c>
      <c r="J78" s="1" t="s">
        <v>122</v>
      </c>
      <c r="K78" s="1" t="s">
        <v>22740</v>
      </c>
      <c r="L78" s="1"/>
      <c r="M78" s="20">
        <f t="shared" si="2"/>
        <v>1</v>
      </c>
    </row>
    <row r="79" spans="1:13" ht="20.100000000000001" customHeight="1" x14ac:dyDescent="0.15">
      <c r="A79" s="1" t="s">
        <v>22</v>
      </c>
      <c r="B79" s="1" t="s">
        <v>22702</v>
      </c>
      <c r="C79" s="1" t="s">
        <v>22741</v>
      </c>
      <c r="D79" s="1" t="s">
        <v>78</v>
      </c>
      <c r="E79" s="1" t="s">
        <v>51</v>
      </c>
      <c r="F79" s="1" t="s">
        <v>179</v>
      </c>
      <c r="G79" s="1" t="s">
        <v>82</v>
      </c>
      <c r="H79" s="1" t="s">
        <v>83</v>
      </c>
      <c r="I79" s="1" t="s">
        <v>84</v>
      </c>
      <c r="J79" s="1" t="s">
        <v>1137</v>
      </c>
      <c r="K79" s="1" t="s">
        <v>22742</v>
      </c>
      <c r="L79" s="1"/>
      <c r="M79" s="20">
        <f t="shared" si="2"/>
        <v>0</v>
      </c>
    </row>
    <row r="80" spans="1:13" ht="20.100000000000001" customHeight="1" x14ac:dyDescent="0.15">
      <c r="A80" s="1" t="s">
        <v>22</v>
      </c>
      <c r="B80" s="1" t="s">
        <v>22702</v>
      </c>
      <c r="C80" s="1" t="s">
        <v>22743</v>
      </c>
      <c r="D80" s="1" t="s">
        <v>78</v>
      </c>
      <c r="E80" s="1" t="s">
        <v>51</v>
      </c>
      <c r="F80" s="1" t="s">
        <v>179</v>
      </c>
      <c r="G80" s="1" t="s">
        <v>82</v>
      </c>
      <c r="H80" s="1" t="s">
        <v>83</v>
      </c>
      <c r="I80" s="1" t="s">
        <v>84</v>
      </c>
      <c r="J80" s="1" t="s">
        <v>1137</v>
      </c>
      <c r="K80" s="1" t="s">
        <v>22744</v>
      </c>
      <c r="L80" s="1"/>
      <c r="M80" s="20">
        <f t="shared" si="2"/>
        <v>0</v>
      </c>
    </row>
    <row r="81" spans="1:13" ht="20.100000000000001" customHeight="1" x14ac:dyDescent="0.15">
      <c r="A81" s="1" t="s">
        <v>22</v>
      </c>
      <c r="B81" s="1" t="s">
        <v>22745</v>
      </c>
      <c r="C81" s="1" t="s">
        <v>22746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207</v>
      </c>
      <c r="I81" s="1" t="s">
        <v>84</v>
      </c>
      <c r="J81" s="1" t="s">
        <v>122</v>
      </c>
      <c r="K81" s="1" t="s">
        <v>22747</v>
      </c>
      <c r="L81" s="1"/>
      <c r="M81" s="20">
        <f t="shared" si="2"/>
        <v>1</v>
      </c>
    </row>
    <row r="82" spans="1:13" ht="20.100000000000001" customHeight="1" x14ac:dyDescent="0.15">
      <c r="A82" s="1" t="s">
        <v>22</v>
      </c>
      <c r="B82" s="1" t="s">
        <v>22745</v>
      </c>
      <c r="C82" s="1" t="s">
        <v>22748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207</v>
      </c>
      <c r="I82" s="1" t="s">
        <v>84</v>
      </c>
      <c r="J82" s="1" t="s">
        <v>122</v>
      </c>
      <c r="K82" s="1" t="s">
        <v>22749</v>
      </c>
      <c r="L82" s="1"/>
      <c r="M82" s="20">
        <f t="shared" si="2"/>
        <v>1</v>
      </c>
    </row>
    <row r="83" spans="1:13" ht="20.100000000000001" customHeight="1" x14ac:dyDescent="0.15">
      <c r="A83" s="1" t="s">
        <v>22</v>
      </c>
      <c r="B83" s="1" t="s">
        <v>22745</v>
      </c>
      <c r="C83" s="1" t="s">
        <v>22750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207</v>
      </c>
      <c r="I83" s="1" t="s">
        <v>84</v>
      </c>
      <c r="J83" s="1" t="s">
        <v>122</v>
      </c>
      <c r="K83" s="1" t="s">
        <v>22751</v>
      </c>
      <c r="L83" s="1"/>
      <c r="M83" s="20">
        <f t="shared" si="2"/>
        <v>1</v>
      </c>
    </row>
    <row r="84" spans="1:13" ht="20.100000000000001" customHeight="1" x14ac:dyDescent="0.15">
      <c r="A84" s="1" t="s">
        <v>22</v>
      </c>
      <c r="B84" s="1" t="s">
        <v>22745</v>
      </c>
      <c r="C84" s="1" t="s">
        <v>22752</v>
      </c>
      <c r="D84" s="1" t="s">
        <v>50</v>
      </c>
      <c r="E84" s="1" t="s">
        <v>51</v>
      </c>
      <c r="F84" s="1" t="s">
        <v>51</v>
      </c>
      <c r="G84" s="1" t="s">
        <v>82</v>
      </c>
      <c r="H84" s="1" t="s">
        <v>207</v>
      </c>
      <c r="I84" s="1" t="s">
        <v>84</v>
      </c>
      <c r="J84" s="1" t="s">
        <v>122</v>
      </c>
      <c r="K84" s="1" t="s">
        <v>22753</v>
      </c>
      <c r="L84" s="1"/>
      <c r="M84" s="20">
        <f t="shared" si="2"/>
        <v>1</v>
      </c>
    </row>
    <row r="85" spans="1:13" ht="20.100000000000001" customHeight="1" x14ac:dyDescent="0.15">
      <c r="A85" s="1" t="s">
        <v>22</v>
      </c>
      <c r="B85" s="1" t="s">
        <v>22745</v>
      </c>
      <c r="C85" s="1" t="s">
        <v>22754</v>
      </c>
      <c r="D85" s="1" t="s">
        <v>50</v>
      </c>
      <c r="E85" s="1" t="s">
        <v>51</v>
      </c>
      <c r="F85" s="1" t="s">
        <v>26832</v>
      </c>
      <c r="G85" s="1" t="s">
        <v>82</v>
      </c>
      <c r="H85" s="1" t="s">
        <v>1151</v>
      </c>
      <c r="I85" s="1" t="s">
        <v>84</v>
      </c>
      <c r="J85" s="1" t="s">
        <v>130</v>
      </c>
      <c r="K85" s="1" t="s">
        <v>22755</v>
      </c>
      <c r="L85" s="1"/>
      <c r="M85" s="20">
        <f t="shared" si="2"/>
        <v>0</v>
      </c>
    </row>
    <row r="86" spans="1:13" ht="20.100000000000001" customHeight="1" x14ac:dyDescent="0.15">
      <c r="A86" s="1" t="s">
        <v>22</v>
      </c>
      <c r="B86" s="1" t="s">
        <v>22745</v>
      </c>
      <c r="C86" s="1" t="s">
        <v>22756</v>
      </c>
      <c r="D86" s="1" t="s">
        <v>50</v>
      </c>
      <c r="E86" s="1" t="s">
        <v>51</v>
      </c>
      <c r="F86" s="1" t="s">
        <v>26832</v>
      </c>
      <c r="G86" s="1" t="s">
        <v>82</v>
      </c>
      <c r="H86" s="1" t="s">
        <v>1151</v>
      </c>
      <c r="I86" s="1" t="s">
        <v>84</v>
      </c>
      <c r="J86" s="1" t="s">
        <v>130</v>
      </c>
      <c r="K86" s="1" t="s">
        <v>22757</v>
      </c>
      <c r="L86" s="1"/>
      <c r="M86" s="20">
        <f t="shared" si="2"/>
        <v>0</v>
      </c>
    </row>
    <row r="87" spans="1:13" ht="20.100000000000001" customHeight="1" x14ac:dyDescent="0.15">
      <c r="A87" s="1" t="s">
        <v>22</v>
      </c>
      <c r="B87" s="1" t="s">
        <v>22745</v>
      </c>
      <c r="C87" s="1" t="s">
        <v>22758</v>
      </c>
      <c r="D87" s="1" t="s">
        <v>50</v>
      </c>
      <c r="E87" s="1" t="s">
        <v>51</v>
      </c>
      <c r="F87" s="1" t="s">
        <v>51</v>
      </c>
      <c r="G87" s="1" t="s">
        <v>82</v>
      </c>
      <c r="H87" s="1" t="s">
        <v>207</v>
      </c>
      <c r="I87" s="1" t="s">
        <v>84</v>
      </c>
      <c r="J87" s="1" t="s">
        <v>122</v>
      </c>
      <c r="K87" s="1" t="s">
        <v>22759</v>
      </c>
      <c r="L87" s="1"/>
      <c r="M87" s="20">
        <f t="shared" si="2"/>
        <v>1</v>
      </c>
    </row>
    <row r="88" spans="1:13" ht="20.100000000000001" customHeight="1" x14ac:dyDescent="0.15">
      <c r="A88" s="1" t="s">
        <v>22</v>
      </c>
      <c r="B88" s="1" t="s">
        <v>22745</v>
      </c>
      <c r="C88" s="1" t="s">
        <v>22760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662</v>
      </c>
      <c r="J88" s="1" t="s">
        <v>663</v>
      </c>
      <c r="K88" s="1" t="s">
        <v>22761</v>
      </c>
      <c r="L88" s="1"/>
      <c r="M88" s="20">
        <f t="shared" si="2"/>
        <v>1</v>
      </c>
    </row>
    <row r="89" spans="1:13" ht="20.100000000000001" customHeight="1" x14ac:dyDescent="0.15">
      <c r="A89" s="1" t="s">
        <v>22</v>
      </c>
      <c r="B89" s="1" t="s">
        <v>22745</v>
      </c>
      <c r="C89" s="1" t="s">
        <v>22762</v>
      </c>
      <c r="D89" s="1" t="s">
        <v>78</v>
      </c>
      <c r="E89" s="1" t="s">
        <v>51</v>
      </c>
      <c r="F89" s="1" t="s">
        <v>51</v>
      </c>
      <c r="G89" s="1" t="s">
        <v>82</v>
      </c>
      <c r="H89" s="1" t="s">
        <v>207</v>
      </c>
      <c r="I89" s="1" t="s">
        <v>84</v>
      </c>
      <c r="J89" s="1" t="s">
        <v>122</v>
      </c>
      <c r="K89" s="1" t="s">
        <v>22763</v>
      </c>
      <c r="L89" s="1"/>
      <c r="M89" s="20">
        <f t="shared" si="2"/>
        <v>1</v>
      </c>
    </row>
    <row r="90" spans="1:13" ht="20.100000000000001" customHeight="1" x14ac:dyDescent="0.15">
      <c r="A90" s="1" t="s">
        <v>22</v>
      </c>
      <c r="B90" s="1" t="s">
        <v>22745</v>
      </c>
      <c r="C90" s="1" t="s">
        <v>22764</v>
      </c>
      <c r="D90" s="1" t="s">
        <v>78</v>
      </c>
      <c r="E90" s="1" t="s">
        <v>51</v>
      </c>
      <c r="F90" s="1" t="s">
        <v>179</v>
      </c>
      <c r="G90" s="1" t="s">
        <v>82</v>
      </c>
      <c r="H90" s="1" t="s">
        <v>180</v>
      </c>
      <c r="I90" s="1" t="s">
        <v>447</v>
      </c>
      <c r="J90" s="1" t="s">
        <v>730</v>
      </c>
      <c r="K90" s="1" t="s">
        <v>22765</v>
      </c>
      <c r="L90" s="1"/>
      <c r="M90" s="20">
        <f t="shared" si="2"/>
        <v>0</v>
      </c>
    </row>
    <row r="91" spans="1:13" ht="20.100000000000001" customHeight="1" x14ac:dyDescent="0.15">
      <c r="A91" s="1" t="s">
        <v>22</v>
      </c>
      <c r="B91" s="1" t="s">
        <v>22745</v>
      </c>
      <c r="C91" s="1" t="s">
        <v>22766</v>
      </c>
      <c r="D91" s="1" t="s">
        <v>78</v>
      </c>
      <c r="E91" s="1" t="s">
        <v>51</v>
      </c>
      <c r="F91" s="1" t="s">
        <v>179</v>
      </c>
      <c r="G91" s="1" t="s">
        <v>82</v>
      </c>
      <c r="H91" s="1" t="s">
        <v>180</v>
      </c>
      <c r="I91" s="1" t="s">
        <v>447</v>
      </c>
      <c r="J91" s="1" t="s">
        <v>730</v>
      </c>
      <c r="K91" s="1" t="s">
        <v>22767</v>
      </c>
      <c r="L91" s="1"/>
      <c r="M91" s="20">
        <f t="shared" si="2"/>
        <v>0</v>
      </c>
    </row>
    <row r="92" spans="1:13" ht="20.100000000000001" customHeight="1" x14ac:dyDescent="0.15">
      <c r="A92" s="1" t="s">
        <v>22</v>
      </c>
      <c r="B92" s="1" t="s">
        <v>22745</v>
      </c>
      <c r="C92" s="1" t="s">
        <v>22768</v>
      </c>
      <c r="D92" s="1" t="s">
        <v>78</v>
      </c>
      <c r="E92" s="1" t="s">
        <v>51</v>
      </c>
      <c r="F92" s="1" t="s">
        <v>51</v>
      </c>
      <c r="G92" s="1" t="s">
        <v>82</v>
      </c>
      <c r="H92" s="1" t="s">
        <v>207</v>
      </c>
      <c r="I92" s="1" t="s">
        <v>84</v>
      </c>
      <c r="J92" s="1" t="s">
        <v>122</v>
      </c>
      <c r="K92" s="1" t="s">
        <v>22769</v>
      </c>
      <c r="L92" s="1"/>
      <c r="M92" s="20">
        <f t="shared" si="2"/>
        <v>1</v>
      </c>
    </row>
    <row r="93" spans="1:13" ht="20.100000000000001" customHeight="1" x14ac:dyDescent="0.15">
      <c r="A93" s="1" t="s">
        <v>22</v>
      </c>
      <c r="B93" s="1" t="s">
        <v>22745</v>
      </c>
      <c r="C93" s="1" t="s">
        <v>22770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207</v>
      </c>
      <c r="I93" s="1" t="s">
        <v>84</v>
      </c>
      <c r="J93" s="1" t="s">
        <v>122</v>
      </c>
      <c r="K93" s="1" t="s">
        <v>22771</v>
      </c>
      <c r="L93" s="1"/>
      <c r="M93" s="20">
        <f t="shared" si="2"/>
        <v>1</v>
      </c>
    </row>
    <row r="94" spans="1:13" ht="20.100000000000001" customHeight="1" x14ac:dyDescent="0.15">
      <c r="A94" s="1" t="s">
        <v>22</v>
      </c>
      <c r="B94" s="1" t="s">
        <v>22745</v>
      </c>
      <c r="C94" s="1" t="s">
        <v>22772</v>
      </c>
      <c r="D94" s="1" t="s">
        <v>78</v>
      </c>
      <c r="E94" s="1" t="s">
        <v>51</v>
      </c>
      <c r="F94" s="1" t="s">
        <v>179</v>
      </c>
      <c r="G94" s="1" t="s">
        <v>82</v>
      </c>
      <c r="H94" s="1" t="s">
        <v>83</v>
      </c>
      <c r="I94" s="1" t="s">
        <v>84</v>
      </c>
      <c r="J94" s="1" t="s">
        <v>1137</v>
      </c>
      <c r="K94" s="1" t="s">
        <v>22773</v>
      </c>
      <c r="L94" s="1"/>
      <c r="M94" s="20">
        <f t="shared" si="2"/>
        <v>0</v>
      </c>
    </row>
    <row r="95" spans="1:13" ht="20.100000000000001" customHeight="1" x14ac:dyDescent="0.15">
      <c r="A95" s="1" t="s">
        <v>22</v>
      </c>
      <c r="B95" s="1" t="s">
        <v>22774</v>
      </c>
      <c r="C95" s="1" t="s">
        <v>22775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53</v>
      </c>
      <c r="I95" s="1" t="s">
        <v>54</v>
      </c>
      <c r="J95" s="1" t="s">
        <v>55</v>
      </c>
      <c r="K95" s="1" t="s">
        <v>22776</v>
      </c>
      <c r="L95" s="1"/>
      <c r="M95" s="20">
        <f t="shared" si="2"/>
        <v>1</v>
      </c>
    </row>
    <row r="96" spans="1:13" ht="20.100000000000001" customHeight="1" x14ac:dyDescent="0.15">
      <c r="A96" s="1" t="s">
        <v>22</v>
      </c>
      <c r="B96" s="1" t="s">
        <v>22774</v>
      </c>
      <c r="C96" s="1" t="s">
        <v>22777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53</v>
      </c>
      <c r="I96" s="1" t="s">
        <v>54</v>
      </c>
      <c r="J96" s="1" t="s">
        <v>55</v>
      </c>
      <c r="K96" s="1" t="s">
        <v>22778</v>
      </c>
      <c r="L96" s="1"/>
      <c r="M96" s="20">
        <f t="shared" si="2"/>
        <v>1</v>
      </c>
    </row>
    <row r="97" spans="1:13" ht="20.100000000000001" customHeight="1" x14ac:dyDescent="0.15">
      <c r="A97" s="1" t="s">
        <v>22</v>
      </c>
      <c r="B97" s="1" t="s">
        <v>22774</v>
      </c>
      <c r="C97" s="1" t="s">
        <v>22779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54</v>
      </c>
      <c r="J97" s="1" t="s">
        <v>55</v>
      </c>
      <c r="K97" s="1" t="s">
        <v>22780</v>
      </c>
      <c r="L97" s="1"/>
      <c r="M97" s="20">
        <f t="shared" si="2"/>
        <v>1</v>
      </c>
    </row>
    <row r="98" spans="1:13" ht="20.100000000000001" customHeight="1" x14ac:dyDescent="0.15">
      <c r="A98" s="1" t="s">
        <v>22</v>
      </c>
      <c r="B98" s="1" t="s">
        <v>22774</v>
      </c>
      <c r="C98" s="1" t="s">
        <v>22781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54</v>
      </c>
      <c r="J98" s="1" t="s">
        <v>55</v>
      </c>
      <c r="K98" s="1" t="s">
        <v>22782</v>
      </c>
      <c r="L98" s="1"/>
      <c r="M98" s="20">
        <f t="shared" si="2"/>
        <v>1</v>
      </c>
    </row>
    <row r="99" spans="1:13" ht="20.100000000000001" customHeight="1" x14ac:dyDescent="0.15">
      <c r="A99" s="1" t="s">
        <v>22</v>
      </c>
      <c r="B99" s="1" t="s">
        <v>22774</v>
      </c>
      <c r="C99" s="1" t="s">
        <v>22783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54</v>
      </c>
      <c r="J99" s="1" t="s">
        <v>55</v>
      </c>
      <c r="K99" s="1" t="s">
        <v>22784</v>
      </c>
      <c r="L99" s="1"/>
      <c r="M99" s="20">
        <f t="shared" si="2"/>
        <v>1</v>
      </c>
    </row>
    <row r="100" spans="1:13" ht="20.100000000000001" customHeight="1" x14ac:dyDescent="0.15">
      <c r="A100" s="1" t="s">
        <v>22</v>
      </c>
      <c r="B100" s="1" t="s">
        <v>22774</v>
      </c>
      <c r="C100" s="1" t="s">
        <v>22785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54</v>
      </c>
      <c r="J100" s="1" t="s">
        <v>55</v>
      </c>
      <c r="K100" s="1" t="s">
        <v>22786</v>
      </c>
      <c r="L100" s="1"/>
      <c r="M100" s="20">
        <f t="shared" si="2"/>
        <v>1</v>
      </c>
    </row>
    <row r="101" spans="1:13" ht="20.100000000000001" customHeight="1" x14ac:dyDescent="0.15">
      <c r="A101" s="1" t="s">
        <v>22</v>
      </c>
      <c r="B101" s="1" t="s">
        <v>22774</v>
      </c>
      <c r="C101" s="1" t="s">
        <v>22787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54</v>
      </c>
      <c r="J101" s="1" t="s">
        <v>55</v>
      </c>
      <c r="K101" s="1" t="s">
        <v>22788</v>
      </c>
      <c r="L101" s="1"/>
      <c r="M101" s="20">
        <f t="shared" si="2"/>
        <v>1</v>
      </c>
    </row>
    <row r="102" spans="1:13" ht="20.100000000000001" customHeight="1" x14ac:dyDescent="0.15">
      <c r="A102" s="1" t="s">
        <v>22</v>
      </c>
      <c r="B102" s="1" t="s">
        <v>22774</v>
      </c>
      <c r="C102" s="1" t="s">
        <v>22789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54</v>
      </c>
      <c r="J102" s="1" t="s">
        <v>55</v>
      </c>
      <c r="K102" s="1" t="s">
        <v>22790</v>
      </c>
      <c r="L102" s="1"/>
      <c r="M102" s="20">
        <f t="shared" si="2"/>
        <v>1</v>
      </c>
    </row>
    <row r="103" spans="1:13" ht="20.100000000000001" customHeight="1" x14ac:dyDescent="0.15">
      <c r="A103" s="1" t="s">
        <v>22</v>
      </c>
      <c r="B103" s="1" t="s">
        <v>22774</v>
      </c>
      <c r="C103" s="1" t="s">
        <v>22791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54</v>
      </c>
      <c r="J103" s="1" t="s">
        <v>55</v>
      </c>
      <c r="K103" s="1" t="s">
        <v>22792</v>
      </c>
      <c r="L103" s="1"/>
      <c r="M103" s="20">
        <f t="shared" si="2"/>
        <v>1</v>
      </c>
    </row>
    <row r="104" spans="1:13" ht="20.100000000000001" customHeight="1" x14ac:dyDescent="0.15">
      <c r="A104" s="1" t="s">
        <v>22</v>
      </c>
      <c r="B104" s="1" t="s">
        <v>22774</v>
      </c>
      <c r="C104" s="1" t="s">
        <v>22793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54</v>
      </c>
      <c r="J104" s="1" t="s">
        <v>55</v>
      </c>
      <c r="K104" s="1" t="s">
        <v>22794</v>
      </c>
      <c r="L104" s="1"/>
      <c r="M104" s="20">
        <f t="shared" ref="M104:M135" si="3">IF(F104="○",1,0)</f>
        <v>1</v>
      </c>
    </row>
    <row r="105" spans="1:13" ht="20.100000000000001" customHeight="1" x14ac:dyDescent="0.15">
      <c r="A105" s="1" t="s">
        <v>22</v>
      </c>
      <c r="B105" s="1" t="s">
        <v>22774</v>
      </c>
      <c r="C105" s="1" t="s">
        <v>22795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54</v>
      </c>
      <c r="J105" s="1" t="s">
        <v>55</v>
      </c>
      <c r="K105" s="1" t="s">
        <v>22796</v>
      </c>
      <c r="L105" s="1"/>
      <c r="M105" s="20">
        <f t="shared" si="3"/>
        <v>1</v>
      </c>
    </row>
    <row r="106" spans="1:13" ht="20.100000000000001" customHeight="1" x14ac:dyDescent="0.15">
      <c r="A106" s="1" t="s">
        <v>22</v>
      </c>
      <c r="B106" s="1" t="s">
        <v>22774</v>
      </c>
      <c r="C106" s="1" t="s">
        <v>22797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54</v>
      </c>
      <c r="J106" s="1" t="s">
        <v>55</v>
      </c>
      <c r="K106" s="1" t="s">
        <v>22798</v>
      </c>
      <c r="L106" s="1"/>
      <c r="M106" s="20">
        <f t="shared" si="3"/>
        <v>1</v>
      </c>
    </row>
    <row r="107" spans="1:13" ht="20.100000000000001" customHeight="1" x14ac:dyDescent="0.15">
      <c r="A107" s="1" t="s">
        <v>22</v>
      </c>
      <c r="B107" s="1" t="s">
        <v>22774</v>
      </c>
      <c r="C107" s="1" t="s">
        <v>22799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54</v>
      </c>
      <c r="J107" s="1" t="s">
        <v>55</v>
      </c>
      <c r="K107" s="1" t="s">
        <v>22800</v>
      </c>
      <c r="L107" s="1"/>
      <c r="M107" s="20">
        <f t="shared" si="3"/>
        <v>1</v>
      </c>
    </row>
    <row r="108" spans="1:13" ht="20.100000000000001" customHeight="1" x14ac:dyDescent="0.15">
      <c r="A108" s="1" t="s">
        <v>22</v>
      </c>
      <c r="B108" s="1" t="s">
        <v>22774</v>
      </c>
      <c r="C108" s="1" t="s">
        <v>22801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54</v>
      </c>
      <c r="J108" s="1" t="s">
        <v>55</v>
      </c>
      <c r="K108" s="1" t="s">
        <v>22802</v>
      </c>
      <c r="L108" s="1"/>
      <c r="M108" s="20">
        <f t="shared" si="3"/>
        <v>1</v>
      </c>
    </row>
    <row r="109" spans="1:13" ht="20.100000000000001" customHeight="1" x14ac:dyDescent="0.15">
      <c r="A109" s="1" t="s">
        <v>22</v>
      </c>
      <c r="B109" s="1" t="s">
        <v>22774</v>
      </c>
      <c r="C109" s="1" t="s">
        <v>22803</v>
      </c>
      <c r="D109" s="1" t="s">
        <v>78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54</v>
      </c>
      <c r="J109" s="1" t="s">
        <v>55</v>
      </c>
      <c r="K109" s="1" t="s">
        <v>22804</v>
      </c>
      <c r="L109" s="1"/>
      <c r="M109" s="20">
        <f t="shared" si="3"/>
        <v>1</v>
      </c>
    </row>
    <row r="110" spans="1:13" ht="20.100000000000001" customHeight="1" x14ac:dyDescent="0.15">
      <c r="A110" s="1" t="s">
        <v>22</v>
      </c>
      <c r="B110" s="1" t="s">
        <v>22774</v>
      </c>
      <c r="C110" s="1" t="s">
        <v>22805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54</v>
      </c>
      <c r="J110" s="1" t="s">
        <v>55</v>
      </c>
      <c r="K110" s="1" t="s">
        <v>22806</v>
      </c>
      <c r="L110" s="1"/>
      <c r="M110" s="20">
        <f t="shared" si="3"/>
        <v>1</v>
      </c>
    </row>
    <row r="111" spans="1:13" ht="20.100000000000001" customHeight="1" x14ac:dyDescent="0.15">
      <c r="A111" s="1" t="s">
        <v>22</v>
      </c>
      <c r="B111" s="1" t="s">
        <v>22774</v>
      </c>
      <c r="C111" s="1" t="s">
        <v>22807</v>
      </c>
      <c r="D111" s="1" t="s">
        <v>78</v>
      </c>
      <c r="E111" s="1" t="s">
        <v>51</v>
      </c>
      <c r="F111" s="1" t="s">
        <v>179</v>
      </c>
      <c r="G111" s="1" t="s">
        <v>82</v>
      </c>
      <c r="H111" s="1" t="s">
        <v>2038</v>
      </c>
      <c r="I111" s="1" t="s">
        <v>84</v>
      </c>
      <c r="J111" s="1" t="s">
        <v>2039</v>
      </c>
      <c r="K111" s="1" t="s">
        <v>22808</v>
      </c>
      <c r="L111" s="1"/>
      <c r="M111" s="20">
        <f t="shared" si="3"/>
        <v>0</v>
      </c>
    </row>
    <row r="112" spans="1:13" ht="20.100000000000001" customHeight="1" x14ac:dyDescent="0.15">
      <c r="A112" s="1" t="s">
        <v>22</v>
      </c>
      <c r="B112" s="1" t="s">
        <v>22774</v>
      </c>
      <c r="C112" s="1" t="s">
        <v>22809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54</v>
      </c>
      <c r="J112" s="1" t="s">
        <v>55</v>
      </c>
      <c r="K112" s="1" t="s">
        <v>22810</v>
      </c>
      <c r="L112" s="1"/>
      <c r="M112" s="20">
        <f t="shared" si="3"/>
        <v>1</v>
      </c>
    </row>
    <row r="113" spans="1:13" ht="20.100000000000001" customHeight="1" x14ac:dyDescent="0.15">
      <c r="A113" s="1" t="s">
        <v>22</v>
      </c>
      <c r="B113" s="1" t="s">
        <v>22774</v>
      </c>
      <c r="C113" s="1" t="s">
        <v>22811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54</v>
      </c>
      <c r="J113" s="1" t="s">
        <v>55</v>
      </c>
      <c r="K113" s="1" t="s">
        <v>22812</v>
      </c>
      <c r="L113" s="1"/>
      <c r="M113" s="20">
        <f t="shared" si="3"/>
        <v>1</v>
      </c>
    </row>
    <row r="114" spans="1:13" ht="20.100000000000001" customHeight="1" x14ac:dyDescent="0.15">
      <c r="A114" s="1" t="s">
        <v>22</v>
      </c>
      <c r="B114" s="1" t="s">
        <v>22774</v>
      </c>
      <c r="C114" s="1" t="s">
        <v>22813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54</v>
      </c>
      <c r="J114" s="1" t="s">
        <v>55</v>
      </c>
      <c r="K114" s="1" t="s">
        <v>22814</v>
      </c>
      <c r="L114" s="1"/>
      <c r="M114" s="20">
        <f t="shared" si="3"/>
        <v>1</v>
      </c>
    </row>
    <row r="115" spans="1:13" ht="20.100000000000001" customHeight="1" x14ac:dyDescent="0.15">
      <c r="A115" s="1" t="s">
        <v>22</v>
      </c>
      <c r="B115" s="1" t="s">
        <v>22774</v>
      </c>
      <c r="C115" s="1" t="s">
        <v>22815</v>
      </c>
      <c r="D115" s="1" t="s">
        <v>78</v>
      </c>
      <c r="E115" s="1" t="s">
        <v>51</v>
      </c>
      <c r="F115" s="1" t="s">
        <v>179</v>
      </c>
      <c r="G115" s="1" t="s">
        <v>82</v>
      </c>
      <c r="H115" s="1" t="s">
        <v>83</v>
      </c>
      <c r="I115" s="1" t="s">
        <v>84</v>
      </c>
      <c r="J115" s="1" t="s">
        <v>1137</v>
      </c>
      <c r="K115" s="1" t="s">
        <v>22816</v>
      </c>
      <c r="L115" s="1"/>
      <c r="M115" s="20">
        <f t="shared" si="3"/>
        <v>0</v>
      </c>
    </row>
    <row r="116" spans="1:13" ht="20.100000000000001" customHeight="1" x14ac:dyDescent="0.15">
      <c r="A116" s="1" t="s">
        <v>22</v>
      </c>
      <c r="B116" s="1" t="s">
        <v>22774</v>
      </c>
      <c r="C116" s="1" t="s">
        <v>22817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54</v>
      </c>
      <c r="J116" s="1" t="s">
        <v>55</v>
      </c>
      <c r="K116" s="1" t="s">
        <v>22818</v>
      </c>
      <c r="L116" s="1"/>
      <c r="M116" s="20">
        <f t="shared" si="3"/>
        <v>1</v>
      </c>
    </row>
    <row r="117" spans="1:13" ht="20.100000000000001" customHeight="1" x14ac:dyDescent="0.15">
      <c r="A117" s="1" t="s">
        <v>22</v>
      </c>
      <c r="B117" s="1" t="s">
        <v>22774</v>
      </c>
      <c r="C117" s="1" t="s">
        <v>22819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54</v>
      </c>
      <c r="J117" s="1" t="s">
        <v>55</v>
      </c>
      <c r="K117" s="1" t="s">
        <v>22820</v>
      </c>
      <c r="L117" s="1"/>
      <c r="M117" s="20">
        <f t="shared" si="3"/>
        <v>1</v>
      </c>
    </row>
    <row r="118" spans="1:13" ht="20.100000000000001" customHeight="1" x14ac:dyDescent="0.15">
      <c r="A118" s="1" t="s">
        <v>22</v>
      </c>
      <c r="B118" s="1" t="s">
        <v>22774</v>
      </c>
      <c r="C118" s="1" t="s">
        <v>22821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54</v>
      </c>
      <c r="J118" s="1" t="s">
        <v>55</v>
      </c>
      <c r="K118" s="1" t="s">
        <v>22822</v>
      </c>
      <c r="L118" s="1"/>
      <c r="M118" s="20">
        <f t="shared" si="3"/>
        <v>1</v>
      </c>
    </row>
    <row r="119" spans="1:13" ht="20.100000000000001" customHeight="1" x14ac:dyDescent="0.15">
      <c r="A119" s="1" t="s">
        <v>22</v>
      </c>
      <c r="B119" s="1" t="s">
        <v>22774</v>
      </c>
      <c r="C119" s="1" t="s">
        <v>22823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54</v>
      </c>
      <c r="J119" s="1" t="s">
        <v>55</v>
      </c>
      <c r="K119" s="1" t="s">
        <v>22824</v>
      </c>
      <c r="L119" s="1"/>
      <c r="M119" s="20">
        <f t="shared" si="3"/>
        <v>1</v>
      </c>
    </row>
    <row r="120" spans="1:13" ht="20.100000000000001" customHeight="1" x14ac:dyDescent="0.15">
      <c r="A120" s="1" t="s">
        <v>22</v>
      </c>
      <c r="B120" s="1" t="s">
        <v>22774</v>
      </c>
      <c r="C120" s="1" t="s">
        <v>22825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54</v>
      </c>
      <c r="J120" s="1" t="s">
        <v>55</v>
      </c>
      <c r="K120" s="1" t="s">
        <v>22826</v>
      </c>
      <c r="L120" s="1"/>
      <c r="M120" s="20">
        <f t="shared" si="3"/>
        <v>1</v>
      </c>
    </row>
    <row r="121" spans="1:13" ht="20.100000000000001" customHeight="1" x14ac:dyDescent="0.15">
      <c r="A121" s="1" t="s">
        <v>22</v>
      </c>
      <c r="B121" s="1" t="s">
        <v>22774</v>
      </c>
      <c r="C121" s="1" t="s">
        <v>22827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54</v>
      </c>
      <c r="J121" s="1" t="s">
        <v>55</v>
      </c>
      <c r="K121" s="1" t="s">
        <v>22828</v>
      </c>
      <c r="L121" s="1"/>
      <c r="M121" s="20">
        <f t="shared" si="3"/>
        <v>1</v>
      </c>
    </row>
    <row r="122" spans="1:13" ht="20.100000000000001" customHeight="1" x14ac:dyDescent="0.15">
      <c r="A122" s="1" t="s">
        <v>22</v>
      </c>
      <c r="B122" s="1" t="s">
        <v>22774</v>
      </c>
      <c r="C122" s="1" t="s">
        <v>22829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54</v>
      </c>
      <c r="J122" s="1" t="s">
        <v>55</v>
      </c>
      <c r="K122" s="1" t="s">
        <v>22830</v>
      </c>
      <c r="L122" s="1"/>
      <c r="M122" s="20">
        <f t="shared" si="3"/>
        <v>1</v>
      </c>
    </row>
    <row r="123" spans="1:13" ht="20.100000000000001" customHeight="1" x14ac:dyDescent="0.15">
      <c r="A123" s="1" t="s">
        <v>22</v>
      </c>
      <c r="B123" s="1" t="s">
        <v>22774</v>
      </c>
      <c r="C123" s="1" t="s">
        <v>22831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54</v>
      </c>
      <c r="J123" s="1" t="s">
        <v>55</v>
      </c>
      <c r="K123" s="1" t="s">
        <v>22832</v>
      </c>
      <c r="L123" s="1"/>
      <c r="M123" s="20">
        <f t="shared" si="3"/>
        <v>1</v>
      </c>
    </row>
    <row r="124" spans="1:13" ht="20.100000000000001" customHeight="1" x14ac:dyDescent="0.15">
      <c r="A124" s="1" t="s">
        <v>22</v>
      </c>
      <c r="B124" s="1" t="s">
        <v>22774</v>
      </c>
      <c r="C124" s="1" t="s">
        <v>22833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121</v>
      </c>
      <c r="I124" s="1" t="s">
        <v>662</v>
      </c>
      <c r="J124" s="1" t="s">
        <v>663</v>
      </c>
      <c r="K124" s="1" t="s">
        <v>22834</v>
      </c>
      <c r="L124" s="1"/>
      <c r="M124" s="20">
        <f t="shared" si="3"/>
        <v>1</v>
      </c>
    </row>
    <row r="125" spans="1:13" ht="20.100000000000001" customHeight="1" x14ac:dyDescent="0.15">
      <c r="A125" s="1" t="s">
        <v>22</v>
      </c>
      <c r="B125" s="1" t="s">
        <v>22774</v>
      </c>
      <c r="C125" s="1" t="s">
        <v>22835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54</v>
      </c>
      <c r="J125" s="1" t="s">
        <v>55</v>
      </c>
      <c r="K125" s="1" t="s">
        <v>22836</v>
      </c>
      <c r="L125" s="1"/>
      <c r="M125" s="20">
        <f t="shared" si="3"/>
        <v>1</v>
      </c>
    </row>
    <row r="126" spans="1:13" ht="20.100000000000001" customHeight="1" x14ac:dyDescent="0.15">
      <c r="A126" s="1" t="s">
        <v>22</v>
      </c>
      <c r="B126" s="1" t="s">
        <v>22774</v>
      </c>
      <c r="C126" s="1" t="s">
        <v>22837</v>
      </c>
      <c r="D126" s="1" t="s">
        <v>78</v>
      </c>
      <c r="E126" s="1" t="s">
        <v>51</v>
      </c>
      <c r="F126" s="1" t="s">
        <v>179</v>
      </c>
      <c r="G126" s="1" t="s">
        <v>82</v>
      </c>
      <c r="H126" s="1" t="s">
        <v>83</v>
      </c>
      <c r="I126" s="1" t="s">
        <v>84</v>
      </c>
      <c r="J126" s="1" t="s">
        <v>1137</v>
      </c>
      <c r="K126" s="1" t="s">
        <v>22838</v>
      </c>
      <c r="L126" s="1"/>
      <c r="M126" s="20">
        <f t="shared" si="3"/>
        <v>0</v>
      </c>
    </row>
    <row r="127" spans="1:13" ht="20.100000000000001" customHeight="1" x14ac:dyDescent="0.15">
      <c r="A127" s="1" t="s">
        <v>22</v>
      </c>
      <c r="B127" s="1" t="s">
        <v>22774</v>
      </c>
      <c r="C127" s="1" t="s">
        <v>22839</v>
      </c>
      <c r="D127" s="1" t="s">
        <v>78</v>
      </c>
      <c r="E127" s="1" t="s">
        <v>51</v>
      </c>
      <c r="F127" s="1" t="s">
        <v>179</v>
      </c>
      <c r="G127" s="1" t="s">
        <v>82</v>
      </c>
      <c r="H127" s="1" t="s">
        <v>83</v>
      </c>
      <c r="I127" s="1" t="s">
        <v>84</v>
      </c>
      <c r="J127" s="1" t="s">
        <v>1137</v>
      </c>
      <c r="K127" s="1" t="s">
        <v>22840</v>
      </c>
      <c r="L127" s="1"/>
      <c r="M127" s="20">
        <f t="shared" si="3"/>
        <v>0</v>
      </c>
    </row>
    <row r="128" spans="1:13" ht="20.100000000000001" customHeight="1" x14ac:dyDescent="0.15">
      <c r="A128" s="1" t="s">
        <v>22</v>
      </c>
      <c r="B128" s="1" t="s">
        <v>22841</v>
      </c>
      <c r="C128" s="1" t="s">
        <v>22842</v>
      </c>
      <c r="D128" s="1" t="s">
        <v>50</v>
      </c>
      <c r="E128" s="1" t="s">
        <v>51</v>
      </c>
      <c r="F128" s="1" t="s">
        <v>51</v>
      </c>
      <c r="G128" s="1" t="s">
        <v>52</v>
      </c>
      <c r="H128" s="1" t="s">
        <v>121</v>
      </c>
      <c r="I128" s="1" t="s">
        <v>662</v>
      </c>
      <c r="J128" s="1" t="s">
        <v>663</v>
      </c>
      <c r="K128" s="1" t="s">
        <v>22843</v>
      </c>
      <c r="L128" s="1"/>
      <c r="M128" s="20">
        <f t="shared" si="3"/>
        <v>1</v>
      </c>
    </row>
    <row r="129" spans="1:13" ht="20.100000000000001" customHeight="1" x14ac:dyDescent="0.15">
      <c r="A129" s="1" t="s">
        <v>22</v>
      </c>
      <c r="B129" s="1" t="s">
        <v>22841</v>
      </c>
      <c r="C129" s="1" t="s">
        <v>22844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121</v>
      </c>
      <c r="I129" s="1" t="s">
        <v>662</v>
      </c>
      <c r="J129" s="1" t="s">
        <v>663</v>
      </c>
      <c r="K129" s="1" t="s">
        <v>22845</v>
      </c>
      <c r="L129" s="1"/>
      <c r="M129" s="20">
        <f t="shared" si="3"/>
        <v>1</v>
      </c>
    </row>
    <row r="130" spans="1:13" ht="20.100000000000001" customHeight="1" x14ac:dyDescent="0.15">
      <c r="A130" s="1" t="s">
        <v>22</v>
      </c>
      <c r="B130" s="1" t="s">
        <v>22841</v>
      </c>
      <c r="C130" s="1" t="s">
        <v>22846</v>
      </c>
      <c r="D130" s="1" t="s">
        <v>78</v>
      </c>
      <c r="E130" s="1" t="s">
        <v>51</v>
      </c>
      <c r="F130" s="1" t="s">
        <v>51</v>
      </c>
      <c r="G130" s="1" t="s">
        <v>52</v>
      </c>
      <c r="H130" s="1" t="s">
        <v>121</v>
      </c>
      <c r="I130" s="1" t="s">
        <v>662</v>
      </c>
      <c r="J130" s="1" t="s">
        <v>663</v>
      </c>
      <c r="K130" s="1" t="s">
        <v>22847</v>
      </c>
      <c r="L130" s="1"/>
      <c r="M130" s="20">
        <f t="shared" si="3"/>
        <v>1</v>
      </c>
    </row>
    <row r="131" spans="1:13" ht="20.100000000000001" customHeight="1" x14ac:dyDescent="0.15">
      <c r="A131" s="1" t="s">
        <v>22</v>
      </c>
      <c r="B131" s="1" t="s">
        <v>22841</v>
      </c>
      <c r="C131" s="1" t="s">
        <v>22848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121</v>
      </c>
      <c r="I131" s="1" t="s">
        <v>662</v>
      </c>
      <c r="J131" s="1" t="s">
        <v>663</v>
      </c>
      <c r="K131" s="1" t="s">
        <v>22849</v>
      </c>
      <c r="L131" s="1"/>
      <c r="M131" s="20">
        <f t="shared" si="3"/>
        <v>1</v>
      </c>
    </row>
    <row r="132" spans="1:13" ht="20.100000000000001" customHeight="1" x14ac:dyDescent="0.15">
      <c r="A132" s="1" t="s">
        <v>22</v>
      </c>
      <c r="B132" s="1" t="s">
        <v>22841</v>
      </c>
      <c r="C132" s="1" t="s">
        <v>22850</v>
      </c>
      <c r="D132" s="1" t="s">
        <v>78</v>
      </c>
      <c r="E132" s="1" t="s">
        <v>51</v>
      </c>
      <c r="F132" s="1" t="s">
        <v>51</v>
      </c>
      <c r="G132" s="1" t="s">
        <v>52</v>
      </c>
      <c r="H132" s="1" t="s">
        <v>121</v>
      </c>
      <c r="I132" s="1" t="s">
        <v>662</v>
      </c>
      <c r="J132" s="1" t="s">
        <v>663</v>
      </c>
      <c r="K132" s="1" t="s">
        <v>22851</v>
      </c>
      <c r="L132" s="1"/>
      <c r="M132" s="20">
        <f t="shared" si="3"/>
        <v>1</v>
      </c>
    </row>
    <row r="133" spans="1:13" ht="20.100000000000001" customHeight="1" x14ac:dyDescent="0.15">
      <c r="A133" s="1" t="s">
        <v>22</v>
      </c>
      <c r="B133" s="1" t="s">
        <v>22841</v>
      </c>
      <c r="C133" s="1" t="s">
        <v>22852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121</v>
      </c>
      <c r="I133" s="1" t="s">
        <v>662</v>
      </c>
      <c r="J133" s="1" t="s">
        <v>663</v>
      </c>
      <c r="K133" s="1" t="s">
        <v>22853</v>
      </c>
      <c r="L133" s="1"/>
      <c r="M133" s="20">
        <f t="shared" si="3"/>
        <v>1</v>
      </c>
    </row>
    <row r="134" spans="1:13" ht="20.100000000000001" customHeight="1" x14ac:dyDescent="0.15">
      <c r="A134" s="1" t="s">
        <v>22</v>
      </c>
      <c r="B134" s="1" t="s">
        <v>22841</v>
      </c>
      <c r="C134" s="1" t="s">
        <v>22854</v>
      </c>
      <c r="D134" s="1" t="s">
        <v>78</v>
      </c>
      <c r="E134" s="1" t="s">
        <v>51</v>
      </c>
      <c r="F134" s="1" t="s">
        <v>179</v>
      </c>
      <c r="G134" s="1" t="s">
        <v>82</v>
      </c>
      <c r="H134" s="1" t="s">
        <v>180</v>
      </c>
      <c r="I134" s="1" t="s">
        <v>447</v>
      </c>
      <c r="J134" s="1" t="s">
        <v>730</v>
      </c>
      <c r="K134" s="1" t="s">
        <v>22855</v>
      </c>
      <c r="L134" s="1"/>
      <c r="M134" s="20">
        <f t="shared" si="3"/>
        <v>0</v>
      </c>
    </row>
    <row r="135" spans="1:13" ht="20.100000000000001" customHeight="1" x14ac:dyDescent="0.15">
      <c r="A135" s="1" t="s">
        <v>22</v>
      </c>
      <c r="B135" s="1" t="s">
        <v>22841</v>
      </c>
      <c r="C135" s="1" t="s">
        <v>22856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662</v>
      </c>
      <c r="J135" s="1" t="s">
        <v>663</v>
      </c>
      <c r="K135" s="1" t="s">
        <v>22857</v>
      </c>
      <c r="L135" s="1"/>
      <c r="M135" s="20">
        <f t="shared" si="3"/>
        <v>1</v>
      </c>
    </row>
    <row r="136" spans="1:13" ht="20.100000000000001" customHeight="1" x14ac:dyDescent="0.15">
      <c r="A136" s="1" t="s">
        <v>22</v>
      </c>
      <c r="B136" s="1" t="s">
        <v>22841</v>
      </c>
      <c r="C136" s="1" t="s">
        <v>22858</v>
      </c>
      <c r="D136" s="1" t="s">
        <v>78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662</v>
      </c>
      <c r="J136" s="1" t="s">
        <v>663</v>
      </c>
      <c r="K136" s="1" t="s">
        <v>22859</v>
      </c>
      <c r="L136" s="1"/>
      <c r="M136" s="20">
        <f t="shared" ref="M136:M167" si="4">IF(F136="○",1,0)</f>
        <v>1</v>
      </c>
    </row>
    <row r="137" spans="1:13" ht="20.100000000000001" customHeight="1" x14ac:dyDescent="0.15">
      <c r="A137" s="1" t="s">
        <v>22</v>
      </c>
      <c r="B137" s="1" t="s">
        <v>22841</v>
      </c>
      <c r="C137" s="1" t="s">
        <v>22860</v>
      </c>
      <c r="D137" s="1" t="s">
        <v>78</v>
      </c>
      <c r="E137" s="1" t="s">
        <v>51</v>
      </c>
      <c r="F137" s="1" t="s">
        <v>179</v>
      </c>
      <c r="G137" s="1" t="s">
        <v>82</v>
      </c>
      <c r="H137" s="1" t="s">
        <v>180</v>
      </c>
      <c r="I137" s="1" t="s">
        <v>181</v>
      </c>
      <c r="J137" s="1" t="s">
        <v>182</v>
      </c>
      <c r="K137" s="1" t="s">
        <v>22861</v>
      </c>
      <c r="L137" s="1"/>
      <c r="M137" s="20">
        <f t="shared" si="4"/>
        <v>0</v>
      </c>
    </row>
    <row r="138" spans="1:13" ht="20.100000000000001" customHeight="1" x14ac:dyDescent="0.15">
      <c r="A138" s="1" t="s">
        <v>22</v>
      </c>
      <c r="B138" s="1" t="s">
        <v>22841</v>
      </c>
      <c r="C138" s="1" t="s">
        <v>22862</v>
      </c>
      <c r="D138" s="1" t="s">
        <v>78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662</v>
      </c>
      <c r="J138" s="1" t="s">
        <v>663</v>
      </c>
      <c r="K138" s="1" t="s">
        <v>22863</v>
      </c>
      <c r="L138" s="1"/>
      <c r="M138" s="20">
        <f t="shared" si="4"/>
        <v>1</v>
      </c>
    </row>
    <row r="139" spans="1:13" ht="20.100000000000001" customHeight="1" x14ac:dyDescent="0.15">
      <c r="A139" s="1" t="s">
        <v>22</v>
      </c>
      <c r="B139" s="1" t="s">
        <v>22841</v>
      </c>
      <c r="C139" s="1" t="s">
        <v>22864</v>
      </c>
      <c r="D139" s="1" t="s">
        <v>78</v>
      </c>
      <c r="E139" s="1" t="s">
        <v>51</v>
      </c>
      <c r="F139" s="1" t="s">
        <v>179</v>
      </c>
      <c r="G139" s="1" t="s">
        <v>82</v>
      </c>
      <c r="H139" s="1" t="s">
        <v>83</v>
      </c>
      <c r="I139" s="1" t="s">
        <v>84</v>
      </c>
      <c r="J139" s="1" t="s">
        <v>1137</v>
      </c>
      <c r="K139" s="1" t="s">
        <v>22865</v>
      </c>
      <c r="L139" s="1"/>
      <c r="M139" s="20">
        <f t="shared" si="4"/>
        <v>0</v>
      </c>
    </row>
    <row r="140" spans="1:13" ht="20.100000000000001" customHeight="1" x14ac:dyDescent="0.15">
      <c r="A140" s="1" t="s">
        <v>22</v>
      </c>
      <c r="B140" s="1" t="s">
        <v>22841</v>
      </c>
      <c r="C140" s="1" t="s">
        <v>22866</v>
      </c>
      <c r="D140" s="1" t="s">
        <v>78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662</v>
      </c>
      <c r="J140" s="1" t="s">
        <v>663</v>
      </c>
      <c r="K140" s="1" t="s">
        <v>22867</v>
      </c>
      <c r="L140" s="1"/>
      <c r="M140" s="20">
        <f t="shared" si="4"/>
        <v>1</v>
      </c>
    </row>
    <row r="141" spans="1:13" ht="20.100000000000001" customHeight="1" x14ac:dyDescent="0.15">
      <c r="A141" s="1" t="s">
        <v>22</v>
      </c>
      <c r="B141" s="1" t="s">
        <v>22841</v>
      </c>
      <c r="C141" s="1" t="s">
        <v>22868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662</v>
      </c>
      <c r="J141" s="1" t="s">
        <v>663</v>
      </c>
      <c r="K141" s="1" t="s">
        <v>22869</v>
      </c>
      <c r="L141" s="1"/>
      <c r="M141" s="20">
        <f t="shared" si="4"/>
        <v>1</v>
      </c>
    </row>
    <row r="142" spans="1:13" ht="20.100000000000001" customHeight="1" x14ac:dyDescent="0.15">
      <c r="A142" s="1" t="s">
        <v>22</v>
      </c>
      <c r="B142" s="1" t="s">
        <v>22870</v>
      </c>
      <c r="C142" s="1" t="s">
        <v>22871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53</v>
      </c>
      <c r="I142" s="1" t="s">
        <v>54</v>
      </c>
      <c r="J142" s="1" t="s">
        <v>55</v>
      </c>
      <c r="K142" s="1" t="s">
        <v>22872</v>
      </c>
      <c r="L142" s="1"/>
      <c r="M142" s="20">
        <f t="shared" si="4"/>
        <v>1</v>
      </c>
    </row>
    <row r="143" spans="1:13" ht="20.100000000000001" customHeight="1" x14ac:dyDescent="0.15">
      <c r="A143" s="1" t="s">
        <v>22</v>
      </c>
      <c r="B143" s="1" t="s">
        <v>22870</v>
      </c>
      <c r="C143" s="1" t="s">
        <v>22873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54</v>
      </c>
      <c r="J143" s="1" t="s">
        <v>55</v>
      </c>
      <c r="K143" s="1" t="s">
        <v>22874</v>
      </c>
      <c r="L143" s="1"/>
      <c r="M143" s="20">
        <f t="shared" si="4"/>
        <v>1</v>
      </c>
    </row>
    <row r="144" spans="1:13" ht="20.100000000000001" customHeight="1" x14ac:dyDescent="0.15">
      <c r="A144" s="1" t="s">
        <v>22</v>
      </c>
      <c r="B144" s="1" t="s">
        <v>22870</v>
      </c>
      <c r="C144" s="1" t="s">
        <v>22875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54</v>
      </c>
      <c r="J144" s="1" t="s">
        <v>55</v>
      </c>
      <c r="K144" s="1" t="s">
        <v>22876</v>
      </c>
      <c r="L144" s="1"/>
      <c r="M144" s="20">
        <f t="shared" si="4"/>
        <v>1</v>
      </c>
    </row>
    <row r="145" spans="1:13" ht="20.100000000000001" customHeight="1" x14ac:dyDescent="0.15">
      <c r="A145" s="1" t="s">
        <v>22</v>
      </c>
      <c r="B145" s="1" t="s">
        <v>22870</v>
      </c>
      <c r="C145" s="1" t="s">
        <v>22877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54</v>
      </c>
      <c r="J145" s="1" t="s">
        <v>55</v>
      </c>
      <c r="K145" s="1" t="s">
        <v>22878</v>
      </c>
      <c r="L145" s="1"/>
      <c r="M145" s="20">
        <f t="shared" si="4"/>
        <v>1</v>
      </c>
    </row>
    <row r="146" spans="1:13" ht="20.100000000000001" customHeight="1" x14ac:dyDescent="0.15">
      <c r="A146" s="1" t="s">
        <v>22</v>
      </c>
      <c r="B146" s="1" t="s">
        <v>22870</v>
      </c>
      <c r="C146" s="1" t="s">
        <v>22879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54</v>
      </c>
      <c r="J146" s="1" t="s">
        <v>55</v>
      </c>
      <c r="K146" s="1" t="s">
        <v>22880</v>
      </c>
      <c r="L146" s="1"/>
      <c r="M146" s="20">
        <f t="shared" si="4"/>
        <v>1</v>
      </c>
    </row>
    <row r="147" spans="1:13" ht="20.100000000000001" customHeight="1" x14ac:dyDescent="0.15">
      <c r="A147" s="1" t="s">
        <v>22</v>
      </c>
      <c r="B147" s="1" t="s">
        <v>22870</v>
      </c>
      <c r="C147" s="1" t="s">
        <v>22881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54</v>
      </c>
      <c r="J147" s="1" t="s">
        <v>55</v>
      </c>
      <c r="K147" s="1" t="s">
        <v>22882</v>
      </c>
      <c r="L147" s="1"/>
      <c r="M147" s="20">
        <f t="shared" si="4"/>
        <v>1</v>
      </c>
    </row>
    <row r="148" spans="1:13" ht="20.100000000000001" customHeight="1" x14ac:dyDescent="0.15">
      <c r="A148" s="1" t="s">
        <v>22</v>
      </c>
      <c r="B148" s="1" t="s">
        <v>22870</v>
      </c>
      <c r="C148" s="1" t="s">
        <v>22883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22884</v>
      </c>
      <c r="L148" s="1"/>
      <c r="M148" s="20">
        <f t="shared" si="4"/>
        <v>1</v>
      </c>
    </row>
    <row r="149" spans="1:13" ht="20.100000000000001" customHeight="1" x14ac:dyDescent="0.15">
      <c r="A149" s="1" t="s">
        <v>22</v>
      </c>
      <c r="B149" s="1" t="s">
        <v>22870</v>
      </c>
      <c r="C149" s="1" t="s">
        <v>22885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54</v>
      </c>
      <c r="J149" s="1" t="s">
        <v>55</v>
      </c>
      <c r="K149" s="1" t="s">
        <v>22886</v>
      </c>
      <c r="L149" s="1"/>
      <c r="M149" s="20">
        <f t="shared" si="4"/>
        <v>1</v>
      </c>
    </row>
    <row r="150" spans="1:13" ht="20.100000000000001" customHeight="1" x14ac:dyDescent="0.15">
      <c r="A150" s="1" t="s">
        <v>22</v>
      </c>
      <c r="B150" s="1" t="s">
        <v>22870</v>
      </c>
      <c r="C150" s="1" t="s">
        <v>22887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54</v>
      </c>
      <c r="J150" s="1" t="s">
        <v>55</v>
      </c>
      <c r="K150" s="1" t="s">
        <v>22888</v>
      </c>
      <c r="L150" s="1"/>
      <c r="M150" s="20">
        <f t="shared" si="4"/>
        <v>1</v>
      </c>
    </row>
    <row r="151" spans="1:13" ht="20.100000000000001" customHeight="1" x14ac:dyDescent="0.15">
      <c r="A151" s="1" t="s">
        <v>22</v>
      </c>
      <c r="B151" s="1" t="s">
        <v>22870</v>
      </c>
      <c r="C151" s="1" t="s">
        <v>22889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54</v>
      </c>
      <c r="J151" s="1" t="s">
        <v>55</v>
      </c>
      <c r="K151" s="1" t="s">
        <v>22890</v>
      </c>
      <c r="L151" s="1"/>
      <c r="M151" s="20">
        <f t="shared" si="4"/>
        <v>1</v>
      </c>
    </row>
    <row r="152" spans="1:13" ht="20.100000000000001" customHeight="1" x14ac:dyDescent="0.15">
      <c r="A152" s="1" t="s">
        <v>22</v>
      </c>
      <c r="B152" s="1" t="s">
        <v>22870</v>
      </c>
      <c r="C152" s="1" t="s">
        <v>22891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54</v>
      </c>
      <c r="J152" s="1" t="s">
        <v>55</v>
      </c>
      <c r="K152" s="1" t="s">
        <v>22892</v>
      </c>
      <c r="L152" s="1"/>
      <c r="M152" s="20">
        <f t="shared" si="4"/>
        <v>1</v>
      </c>
    </row>
    <row r="153" spans="1:13" ht="20.100000000000001" customHeight="1" x14ac:dyDescent="0.15">
      <c r="A153" s="1" t="s">
        <v>22</v>
      </c>
      <c r="B153" s="1" t="s">
        <v>22870</v>
      </c>
      <c r="C153" s="1" t="s">
        <v>22893</v>
      </c>
      <c r="D153" s="1" t="s">
        <v>78</v>
      </c>
      <c r="E153" s="1" t="s">
        <v>51</v>
      </c>
      <c r="F153" s="1" t="s">
        <v>51</v>
      </c>
      <c r="G153" s="1" t="s">
        <v>52</v>
      </c>
      <c r="H153" s="1" t="s">
        <v>121</v>
      </c>
      <c r="I153" s="1" t="s">
        <v>662</v>
      </c>
      <c r="J153" s="1" t="s">
        <v>663</v>
      </c>
      <c r="K153" s="1" t="s">
        <v>22894</v>
      </c>
      <c r="L153" s="1"/>
      <c r="M153" s="20">
        <f t="shared" si="4"/>
        <v>1</v>
      </c>
    </row>
    <row r="154" spans="1:13" ht="20.100000000000001" customHeight="1" x14ac:dyDescent="0.15">
      <c r="A154" s="1" t="s">
        <v>22</v>
      </c>
      <c r="B154" s="1" t="s">
        <v>22870</v>
      </c>
      <c r="C154" s="1" t="s">
        <v>22895</v>
      </c>
      <c r="D154" s="1" t="s">
        <v>78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54</v>
      </c>
      <c r="J154" s="1" t="s">
        <v>55</v>
      </c>
      <c r="K154" s="1" t="s">
        <v>22896</v>
      </c>
      <c r="L154" s="1"/>
      <c r="M154" s="20">
        <f t="shared" si="4"/>
        <v>1</v>
      </c>
    </row>
    <row r="155" spans="1:13" ht="20.100000000000001" customHeight="1" x14ac:dyDescent="0.15">
      <c r="A155" s="1" t="s">
        <v>22</v>
      </c>
      <c r="B155" s="1" t="s">
        <v>22870</v>
      </c>
      <c r="C155" s="1" t="s">
        <v>22897</v>
      </c>
      <c r="D155" s="1" t="s">
        <v>78</v>
      </c>
      <c r="E155" s="1" t="s">
        <v>51</v>
      </c>
      <c r="F155" s="1" t="s">
        <v>179</v>
      </c>
      <c r="G155" s="1" t="s">
        <v>82</v>
      </c>
      <c r="H155" s="1" t="s">
        <v>83</v>
      </c>
      <c r="I155" s="1" t="s">
        <v>84</v>
      </c>
      <c r="J155" s="1" t="s">
        <v>1137</v>
      </c>
      <c r="K155" s="1" t="s">
        <v>22898</v>
      </c>
      <c r="L155" s="1"/>
      <c r="M155" s="20">
        <f t="shared" si="4"/>
        <v>0</v>
      </c>
    </row>
    <row r="156" spans="1:13" ht="20.100000000000001" customHeight="1" x14ac:dyDescent="0.15">
      <c r="A156" s="1" t="s">
        <v>22</v>
      </c>
      <c r="B156" s="1" t="s">
        <v>22870</v>
      </c>
      <c r="C156" s="1" t="s">
        <v>22899</v>
      </c>
      <c r="D156" s="1" t="s">
        <v>78</v>
      </c>
      <c r="E156" s="1" t="s">
        <v>51</v>
      </c>
      <c r="F156" s="1" t="s">
        <v>179</v>
      </c>
      <c r="G156" s="1" t="s">
        <v>82</v>
      </c>
      <c r="H156" s="1" t="s">
        <v>83</v>
      </c>
      <c r="I156" s="1" t="s">
        <v>84</v>
      </c>
      <c r="J156" s="1" t="s">
        <v>1137</v>
      </c>
      <c r="K156" s="1" t="s">
        <v>22900</v>
      </c>
      <c r="L156" s="1"/>
      <c r="M156" s="20">
        <f t="shared" si="4"/>
        <v>0</v>
      </c>
    </row>
    <row r="157" spans="1:13" ht="20.100000000000001" customHeight="1" x14ac:dyDescent="0.15">
      <c r="A157" s="1" t="s">
        <v>22</v>
      </c>
      <c r="B157" s="1" t="s">
        <v>22870</v>
      </c>
      <c r="C157" s="1" t="s">
        <v>22901</v>
      </c>
      <c r="D157" s="1" t="s">
        <v>78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54</v>
      </c>
      <c r="J157" s="1" t="s">
        <v>55</v>
      </c>
      <c r="K157" s="1" t="s">
        <v>22902</v>
      </c>
      <c r="L157" s="1"/>
      <c r="M157" s="20">
        <f t="shared" si="4"/>
        <v>1</v>
      </c>
    </row>
    <row r="158" spans="1:13" ht="20.100000000000001" customHeight="1" x14ac:dyDescent="0.15">
      <c r="A158" s="1" t="s">
        <v>22</v>
      </c>
      <c r="B158" s="1" t="s">
        <v>22870</v>
      </c>
      <c r="C158" s="1" t="s">
        <v>22903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54</v>
      </c>
      <c r="J158" s="1" t="s">
        <v>55</v>
      </c>
      <c r="K158" s="1" t="s">
        <v>22904</v>
      </c>
      <c r="L158" s="1"/>
      <c r="M158" s="20">
        <f t="shared" si="4"/>
        <v>1</v>
      </c>
    </row>
    <row r="159" spans="1:13" ht="20.100000000000001" customHeight="1" x14ac:dyDescent="0.15">
      <c r="A159" s="1" t="s">
        <v>22</v>
      </c>
      <c r="B159" s="1" t="s">
        <v>17390</v>
      </c>
      <c r="C159" s="1" t="s">
        <v>22905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121</v>
      </c>
      <c r="I159" s="1" t="s">
        <v>662</v>
      </c>
      <c r="J159" s="1" t="s">
        <v>663</v>
      </c>
      <c r="K159" s="1" t="s">
        <v>22906</v>
      </c>
      <c r="L159" s="1"/>
      <c r="M159" s="20">
        <f t="shared" si="4"/>
        <v>1</v>
      </c>
    </row>
    <row r="160" spans="1:13" ht="20.100000000000001" customHeight="1" x14ac:dyDescent="0.15">
      <c r="A160" s="1" t="s">
        <v>22</v>
      </c>
      <c r="B160" s="1" t="s">
        <v>17390</v>
      </c>
      <c r="C160" s="1" t="s">
        <v>22907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662</v>
      </c>
      <c r="J160" s="1" t="s">
        <v>663</v>
      </c>
      <c r="K160" s="1" t="s">
        <v>22908</v>
      </c>
      <c r="L160" s="1"/>
      <c r="M160" s="20">
        <f t="shared" si="4"/>
        <v>1</v>
      </c>
    </row>
    <row r="161" spans="1:13" ht="20.100000000000001" customHeight="1" x14ac:dyDescent="0.15">
      <c r="A161" s="1" t="s">
        <v>22</v>
      </c>
      <c r="B161" s="1" t="s">
        <v>17390</v>
      </c>
      <c r="C161" s="1" t="s">
        <v>22909</v>
      </c>
      <c r="D161" s="1" t="s">
        <v>78</v>
      </c>
      <c r="E161" s="1" t="s">
        <v>51</v>
      </c>
      <c r="F161" s="1" t="s">
        <v>51</v>
      </c>
      <c r="G161" s="1" t="s">
        <v>52</v>
      </c>
      <c r="H161" s="1" t="s">
        <v>121</v>
      </c>
      <c r="I161" s="1" t="s">
        <v>662</v>
      </c>
      <c r="J161" s="1" t="s">
        <v>663</v>
      </c>
      <c r="K161" s="1" t="s">
        <v>22910</v>
      </c>
      <c r="L161" s="1"/>
      <c r="M161" s="20">
        <f t="shared" si="4"/>
        <v>1</v>
      </c>
    </row>
    <row r="162" spans="1:13" ht="20.100000000000001" customHeight="1" x14ac:dyDescent="0.15">
      <c r="A162" s="1" t="s">
        <v>22</v>
      </c>
      <c r="B162" s="1" t="s">
        <v>17390</v>
      </c>
      <c r="C162" s="1" t="s">
        <v>22911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121</v>
      </c>
      <c r="I162" s="1" t="s">
        <v>662</v>
      </c>
      <c r="J162" s="1" t="s">
        <v>663</v>
      </c>
      <c r="K162" s="1" t="s">
        <v>22912</v>
      </c>
      <c r="L162" s="1"/>
      <c r="M162" s="20">
        <f t="shared" si="4"/>
        <v>1</v>
      </c>
    </row>
    <row r="163" spans="1:13" ht="20.100000000000001" customHeight="1" x14ac:dyDescent="0.15">
      <c r="A163" s="1" t="s">
        <v>22</v>
      </c>
      <c r="B163" s="1" t="s">
        <v>17390</v>
      </c>
      <c r="C163" s="1" t="s">
        <v>22913</v>
      </c>
      <c r="D163" s="1" t="s">
        <v>78</v>
      </c>
      <c r="E163" s="1" t="s">
        <v>51</v>
      </c>
      <c r="F163" s="1" t="s">
        <v>51</v>
      </c>
      <c r="G163" s="1" t="s">
        <v>52</v>
      </c>
      <c r="H163" s="1" t="s">
        <v>121</v>
      </c>
      <c r="I163" s="1" t="s">
        <v>662</v>
      </c>
      <c r="J163" s="1" t="s">
        <v>663</v>
      </c>
      <c r="K163" s="1" t="s">
        <v>22914</v>
      </c>
      <c r="L163" s="1"/>
      <c r="M163" s="20">
        <f t="shared" si="4"/>
        <v>1</v>
      </c>
    </row>
    <row r="164" spans="1:13" ht="20.100000000000001" customHeight="1" x14ac:dyDescent="0.15">
      <c r="A164" s="1" t="s">
        <v>22</v>
      </c>
      <c r="B164" s="1" t="s">
        <v>22915</v>
      </c>
      <c r="C164" s="1" t="s">
        <v>22916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739</v>
      </c>
      <c r="I164" s="1" t="s">
        <v>54</v>
      </c>
      <c r="J164" s="1" t="s">
        <v>6858</v>
      </c>
      <c r="K164" s="1" t="s">
        <v>22917</v>
      </c>
      <c r="L164" s="1"/>
      <c r="M164" s="20">
        <f t="shared" si="4"/>
        <v>1</v>
      </c>
    </row>
    <row r="165" spans="1:13" ht="20.100000000000001" customHeight="1" x14ac:dyDescent="0.15">
      <c r="A165" s="1" t="s">
        <v>22</v>
      </c>
      <c r="B165" s="1" t="s">
        <v>22915</v>
      </c>
      <c r="C165" s="1" t="s">
        <v>22918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739</v>
      </c>
      <c r="I165" s="1" t="s">
        <v>54</v>
      </c>
      <c r="J165" s="1" t="s">
        <v>6858</v>
      </c>
      <c r="K165" s="1" t="s">
        <v>22919</v>
      </c>
      <c r="L165" s="1"/>
      <c r="M165" s="20">
        <f t="shared" si="4"/>
        <v>1</v>
      </c>
    </row>
    <row r="166" spans="1:13" ht="20.100000000000001" customHeight="1" x14ac:dyDescent="0.15">
      <c r="A166" s="1" t="s">
        <v>22</v>
      </c>
      <c r="B166" s="1" t="s">
        <v>22915</v>
      </c>
      <c r="C166" s="1" t="s">
        <v>22920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739</v>
      </c>
      <c r="I166" s="1" t="s">
        <v>54</v>
      </c>
      <c r="J166" s="1" t="s">
        <v>6858</v>
      </c>
      <c r="K166" s="1" t="s">
        <v>22921</v>
      </c>
      <c r="L166" s="1"/>
      <c r="M166" s="20">
        <f t="shared" si="4"/>
        <v>1</v>
      </c>
    </row>
    <row r="167" spans="1:13" ht="20.100000000000001" customHeight="1" x14ac:dyDescent="0.15">
      <c r="A167" s="1" t="s">
        <v>22</v>
      </c>
      <c r="B167" s="1" t="s">
        <v>22915</v>
      </c>
      <c r="C167" s="1" t="s">
        <v>22922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739</v>
      </c>
      <c r="I167" s="1" t="s">
        <v>54</v>
      </c>
      <c r="J167" s="1" t="s">
        <v>6858</v>
      </c>
      <c r="K167" s="1" t="s">
        <v>22923</v>
      </c>
      <c r="L167" s="1"/>
      <c r="M167" s="20">
        <f t="shared" si="4"/>
        <v>1</v>
      </c>
    </row>
    <row r="168" spans="1:13" ht="20.100000000000001" customHeight="1" x14ac:dyDescent="0.15">
      <c r="A168" s="1" t="s">
        <v>22</v>
      </c>
      <c r="B168" s="1" t="s">
        <v>22915</v>
      </c>
      <c r="C168" s="1" t="s">
        <v>22924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739</v>
      </c>
      <c r="I168" s="1" t="s">
        <v>54</v>
      </c>
      <c r="J168" s="1" t="s">
        <v>6858</v>
      </c>
      <c r="K168" s="1" t="s">
        <v>22925</v>
      </c>
      <c r="L168" s="1"/>
      <c r="M168" s="20">
        <f t="shared" ref="M168:M180" si="5">IF(F168="○",1,0)</f>
        <v>1</v>
      </c>
    </row>
    <row r="169" spans="1:13" ht="20.100000000000001" customHeight="1" x14ac:dyDescent="0.15">
      <c r="A169" s="1" t="s">
        <v>22</v>
      </c>
      <c r="B169" s="1" t="s">
        <v>22915</v>
      </c>
      <c r="C169" s="1" t="s">
        <v>22926</v>
      </c>
      <c r="D169" s="1" t="s">
        <v>78</v>
      </c>
      <c r="E169" s="1" t="s">
        <v>51</v>
      </c>
      <c r="F169" s="1" t="s">
        <v>179</v>
      </c>
      <c r="G169" s="1" t="s">
        <v>82</v>
      </c>
      <c r="H169" s="1" t="s">
        <v>83</v>
      </c>
      <c r="I169" s="1" t="s">
        <v>84</v>
      </c>
      <c r="J169" s="1" t="s">
        <v>1137</v>
      </c>
      <c r="K169" s="1" t="s">
        <v>22927</v>
      </c>
      <c r="L169" s="1"/>
      <c r="M169" s="20">
        <f t="shared" si="5"/>
        <v>0</v>
      </c>
    </row>
    <row r="170" spans="1:13" ht="20.100000000000001" customHeight="1" x14ac:dyDescent="0.15">
      <c r="A170" s="1" t="s">
        <v>22</v>
      </c>
      <c r="B170" s="1" t="s">
        <v>22915</v>
      </c>
      <c r="C170" s="1" t="s">
        <v>22928</v>
      </c>
      <c r="D170" s="1" t="s">
        <v>78</v>
      </c>
      <c r="E170" s="1" t="s">
        <v>51</v>
      </c>
      <c r="F170" s="1" t="s">
        <v>51</v>
      </c>
      <c r="G170" s="1" t="s">
        <v>52</v>
      </c>
      <c r="H170" s="1" t="s">
        <v>739</v>
      </c>
      <c r="I170" s="1" t="s">
        <v>54</v>
      </c>
      <c r="J170" s="1" t="s">
        <v>6858</v>
      </c>
      <c r="K170" s="1" t="s">
        <v>22929</v>
      </c>
      <c r="L170" s="1"/>
      <c r="M170" s="20">
        <f t="shared" si="5"/>
        <v>1</v>
      </c>
    </row>
    <row r="171" spans="1:13" ht="39.950000000000003" customHeight="1" x14ac:dyDescent="0.15">
      <c r="A171" s="82" t="s">
        <v>27125</v>
      </c>
      <c r="B171" s="82" t="s">
        <v>27126</v>
      </c>
      <c r="C171" s="1" t="s">
        <v>22930</v>
      </c>
      <c r="D171" s="1" t="s">
        <v>78</v>
      </c>
      <c r="E171" s="1" t="s">
        <v>51</v>
      </c>
      <c r="F171" s="1" t="s">
        <v>179</v>
      </c>
      <c r="G171" s="1" t="s">
        <v>82</v>
      </c>
      <c r="H171" s="1" t="s">
        <v>83</v>
      </c>
      <c r="I171" s="1" t="s">
        <v>84</v>
      </c>
      <c r="J171" s="1" t="s">
        <v>1137</v>
      </c>
      <c r="K171" s="1" t="s">
        <v>22931</v>
      </c>
      <c r="L171" s="83" t="s">
        <v>26941</v>
      </c>
      <c r="M171" s="20">
        <f t="shared" si="5"/>
        <v>0</v>
      </c>
    </row>
    <row r="172" spans="1:13" ht="20.100000000000001" customHeight="1" x14ac:dyDescent="0.15">
      <c r="A172" s="1" t="s">
        <v>22</v>
      </c>
      <c r="B172" s="1" t="s">
        <v>22915</v>
      </c>
      <c r="C172" s="1" t="s">
        <v>22932</v>
      </c>
      <c r="D172" s="1" t="s">
        <v>78</v>
      </c>
      <c r="E172" s="1" t="s">
        <v>51</v>
      </c>
      <c r="F172" s="1" t="s">
        <v>51</v>
      </c>
      <c r="G172" s="1" t="s">
        <v>52</v>
      </c>
      <c r="H172" s="1" t="s">
        <v>739</v>
      </c>
      <c r="I172" s="1" t="s">
        <v>54</v>
      </c>
      <c r="J172" s="1" t="s">
        <v>6858</v>
      </c>
      <c r="K172" s="1" t="s">
        <v>22933</v>
      </c>
      <c r="L172" s="1"/>
      <c r="M172" s="20">
        <f t="shared" si="5"/>
        <v>1</v>
      </c>
    </row>
    <row r="173" spans="1:13" ht="20.100000000000001" customHeight="1" x14ac:dyDescent="0.15">
      <c r="A173" s="1" t="s">
        <v>22</v>
      </c>
      <c r="B173" s="1" t="s">
        <v>22915</v>
      </c>
      <c r="C173" s="1" t="s">
        <v>22934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739</v>
      </c>
      <c r="I173" s="1" t="s">
        <v>54</v>
      </c>
      <c r="J173" s="1" t="s">
        <v>6858</v>
      </c>
      <c r="K173" s="1" t="s">
        <v>22935</v>
      </c>
      <c r="L173" s="1"/>
      <c r="M173" s="20">
        <f t="shared" si="5"/>
        <v>1</v>
      </c>
    </row>
    <row r="174" spans="1:13" ht="20.100000000000001" customHeight="1" x14ac:dyDescent="0.15">
      <c r="A174" s="1" t="s">
        <v>22</v>
      </c>
      <c r="B174" s="1" t="s">
        <v>22936</v>
      </c>
      <c r="C174" s="1" t="s">
        <v>22937</v>
      </c>
      <c r="D174" s="1" t="s">
        <v>78</v>
      </c>
      <c r="E174" s="1" t="s">
        <v>51</v>
      </c>
      <c r="F174" s="1" t="s">
        <v>51</v>
      </c>
      <c r="G174" s="1" t="s">
        <v>52</v>
      </c>
      <c r="H174" s="1" t="s">
        <v>739</v>
      </c>
      <c r="I174" s="1" t="s">
        <v>54</v>
      </c>
      <c r="J174" s="1" t="s">
        <v>6858</v>
      </c>
      <c r="K174" s="1" t="s">
        <v>22938</v>
      </c>
      <c r="L174" s="1"/>
      <c r="M174" s="20">
        <f t="shared" si="5"/>
        <v>1</v>
      </c>
    </row>
    <row r="175" spans="1:13" ht="20.100000000000001" customHeight="1" x14ac:dyDescent="0.15">
      <c r="A175" s="1" t="s">
        <v>22</v>
      </c>
      <c r="B175" s="1" t="s">
        <v>22939</v>
      </c>
      <c r="C175" s="1" t="s">
        <v>22940</v>
      </c>
      <c r="D175" s="1" t="s">
        <v>50</v>
      </c>
      <c r="E175" s="1" t="s">
        <v>51</v>
      </c>
      <c r="F175" s="1" t="s">
        <v>51</v>
      </c>
      <c r="G175" s="1" t="s">
        <v>52</v>
      </c>
      <c r="H175" s="1" t="s">
        <v>121</v>
      </c>
      <c r="I175" s="1" t="s">
        <v>662</v>
      </c>
      <c r="J175" s="1" t="s">
        <v>663</v>
      </c>
      <c r="K175" s="1" t="s">
        <v>22941</v>
      </c>
      <c r="L175" s="1"/>
      <c r="M175" s="20">
        <f t="shared" si="5"/>
        <v>1</v>
      </c>
    </row>
    <row r="176" spans="1:13" ht="20.100000000000001" customHeight="1" x14ac:dyDescent="0.15">
      <c r="A176" s="1" t="s">
        <v>22</v>
      </c>
      <c r="B176" s="1" t="s">
        <v>22939</v>
      </c>
      <c r="C176" s="1" t="s">
        <v>22942</v>
      </c>
      <c r="D176" s="1" t="s">
        <v>50</v>
      </c>
      <c r="E176" s="1" t="s">
        <v>51</v>
      </c>
      <c r="F176" s="1" t="s">
        <v>51</v>
      </c>
      <c r="G176" s="1" t="s">
        <v>52</v>
      </c>
      <c r="H176" s="1" t="s">
        <v>121</v>
      </c>
      <c r="I176" s="1" t="s">
        <v>662</v>
      </c>
      <c r="J176" s="1" t="s">
        <v>663</v>
      </c>
      <c r="K176" s="1" t="s">
        <v>22943</v>
      </c>
      <c r="L176" s="1"/>
      <c r="M176" s="20">
        <f t="shared" si="5"/>
        <v>1</v>
      </c>
    </row>
    <row r="177" spans="1:13" ht="20.100000000000001" customHeight="1" x14ac:dyDescent="0.15">
      <c r="A177" s="1" t="s">
        <v>22</v>
      </c>
      <c r="B177" s="1" t="s">
        <v>22939</v>
      </c>
      <c r="C177" s="1" t="s">
        <v>22944</v>
      </c>
      <c r="D177" s="1" t="s">
        <v>50</v>
      </c>
      <c r="E177" s="1" t="s">
        <v>51</v>
      </c>
      <c r="F177" s="1" t="s">
        <v>51</v>
      </c>
      <c r="G177" s="1" t="s">
        <v>52</v>
      </c>
      <c r="H177" s="1" t="s">
        <v>121</v>
      </c>
      <c r="I177" s="1" t="s">
        <v>662</v>
      </c>
      <c r="J177" s="1" t="s">
        <v>663</v>
      </c>
      <c r="K177" s="1" t="s">
        <v>22945</v>
      </c>
      <c r="L177" s="1"/>
      <c r="M177" s="20">
        <f t="shared" si="5"/>
        <v>1</v>
      </c>
    </row>
    <row r="178" spans="1:13" ht="20.100000000000001" customHeight="1" x14ac:dyDescent="0.15">
      <c r="A178" s="1" t="s">
        <v>22</v>
      </c>
      <c r="B178" s="1" t="s">
        <v>22939</v>
      </c>
      <c r="C178" s="1" t="s">
        <v>22946</v>
      </c>
      <c r="D178" s="1" t="s">
        <v>50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662</v>
      </c>
      <c r="J178" s="1" t="s">
        <v>663</v>
      </c>
      <c r="K178" s="1" t="s">
        <v>22947</v>
      </c>
      <c r="L178" s="1"/>
      <c r="M178" s="20">
        <f t="shared" si="5"/>
        <v>1</v>
      </c>
    </row>
    <row r="179" spans="1:13" ht="20.100000000000001" customHeight="1" x14ac:dyDescent="0.15">
      <c r="A179" s="1" t="s">
        <v>22</v>
      </c>
      <c r="B179" s="1" t="s">
        <v>22939</v>
      </c>
      <c r="C179" s="1" t="s">
        <v>22948</v>
      </c>
      <c r="D179" s="1" t="s">
        <v>78</v>
      </c>
      <c r="E179" s="1" t="s">
        <v>51</v>
      </c>
      <c r="F179" s="1" t="s">
        <v>26832</v>
      </c>
      <c r="G179" s="1" t="s">
        <v>82</v>
      </c>
      <c r="H179" s="1" t="s">
        <v>129</v>
      </c>
      <c r="I179" s="1" t="s">
        <v>84</v>
      </c>
      <c r="J179" s="1" t="s">
        <v>130</v>
      </c>
      <c r="K179" s="1" t="s">
        <v>22949</v>
      </c>
      <c r="L179" s="1"/>
      <c r="M179" s="20">
        <f t="shared" si="5"/>
        <v>0</v>
      </c>
    </row>
    <row r="180" spans="1:13" ht="20.100000000000001" customHeight="1" x14ac:dyDescent="0.15">
      <c r="A180" s="1" t="s">
        <v>22</v>
      </c>
      <c r="B180" s="1" t="s">
        <v>22939</v>
      </c>
      <c r="C180" s="1" t="s">
        <v>22950</v>
      </c>
      <c r="D180" s="1" t="s">
        <v>78</v>
      </c>
      <c r="E180" s="1" t="s">
        <v>51</v>
      </c>
      <c r="F180" s="1" t="s">
        <v>26832</v>
      </c>
      <c r="G180" s="1" t="s">
        <v>82</v>
      </c>
      <c r="H180" s="1" t="s">
        <v>129</v>
      </c>
      <c r="I180" s="1" t="s">
        <v>84</v>
      </c>
      <c r="J180" s="1" t="s">
        <v>130</v>
      </c>
      <c r="K180" s="1" t="s">
        <v>22951</v>
      </c>
      <c r="L180" s="1"/>
      <c r="M180" s="20">
        <f t="shared" si="5"/>
        <v>0</v>
      </c>
    </row>
    <row r="181" spans="1:13" ht="20.100000000000001" customHeight="1" x14ac:dyDescent="0.15">
      <c r="A181" s="1" t="s">
        <v>22</v>
      </c>
      <c r="B181" s="1" t="s">
        <v>22939</v>
      </c>
      <c r="C181" s="1" t="s">
        <v>22952</v>
      </c>
      <c r="D181" s="1" t="s">
        <v>78</v>
      </c>
      <c r="E181" s="1" t="s">
        <v>51</v>
      </c>
      <c r="F181" s="1" t="s">
        <v>26832</v>
      </c>
      <c r="G181" s="1" t="s">
        <v>82</v>
      </c>
      <c r="H181" s="1" t="s">
        <v>129</v>
      </c>
      <c r="I181" s="1" t="s">
        <v>84</v>
      </c>
      <c r="J181" s="1" t="s">
        <v>130</v>
      </c>
      <c r="K181" s="1" t="s">
        <v>22953</v>
      </c>
      <c r="L181" s="1"/>
      <c r="M181" s="20">
        <f t="shared" ref="M181:M245" si="6">IF(F181="○",1,0)</f>
        <v>0</v>
      </c>
    </row>
    <row r="182" spans="1:13" ht="39.950000000000003" customHeight="1" x14ac:dyDescent="0.15">
      <c r="A182" s="82" t="s">
        <v>27023</v>
      </c>
      <c r="B182" s="82" t="s">
        <v>27024</v>
      </c>
      <c r="C182" s="1" t="s">
        <v>22954</v>
      </c>
      <c r="D182" s="1" t="s">
        <v>78</v>
      </c>
      <c r="E182" s="1" t="s">
        <v>51</v>
      </c>
      <c r="F182" s="1" t="s">
        <v>51</v>
      </c>
      <c r="G182" s="1" t="s">
        <v>52</v>
      </c>
      <c r="H182" s="1" t="s">
        <v>121</v>
      </c>
      <c r="I182" s="1" t="s">
        <v>662</v>
      </c>
      <c r="J182" s="1" t="s">
        <v>663</v>
      </c>
      <c r="K182" s="1" t="s">
        <v>22955</v>
      </c>
      <c r="L182" s="83" t="s">
        <v>27025</v>
      </c>
      <c r="M182" s="20">
        <f t="shared" si="6"/>
        <v>1</v>
      </c>
    </row>
    <row r="183" spans="1:13" ht="20.100000000000001" customHeight="1" x14ac:dyDescent="0.15">
      <c r="A183" s="1" t="s">
        <v>22</v>
      </c>
      <c r="B183" s="1" t="s">
        <v>22939</v>
      </c>
      <c r="C183" s="1" t="s">
        <v>22956</v>
      </c>
      <c r="D183" s="1" t="s">
        <v>78</v>
      </c>
      <c r="E183" s="1" t="s">
        <v>51</v>
      </c>
      <c r="F183" s="1" t="s">
        <v>26832</v>
      </c>
      <c r="G183" s="1" t="s">
        <v>82</v>
      </c>
      <c r="H183" s="1" t="s">
        <v>180</v>
      </c>
      <c r="I183" s="1" t="s">
        <v>447</v>
      </c>
      <c r="J183" s="1" t="s">
        <v>730</v>
      </c>
      <c r="K183" s="1" t="s">
        <v>22957</v>
      </c>
      <c r="L183" s="1"/>
      <c r="M183" s="20">
        <f t="shared" si="6"/>
        <v>0</v>
      </c>
    </row>
    <row r="184" spans="1:13" ht="20.100000000000001" customHeight="1" x14ac:dyDescent="0.15">
      <c r="A184" s="1" t="s">
        <v>22</v>
      </c>
      <c r="B184" s="1" t="s">
        <v>22939</v>
      </c>
      <c r="C184" s="1" t="s">
        <v>22958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662</v>
      </c>
      <c r="J184" s="1" t="s">
        <v>663</v>
      </c>
      <c r="K184" s="1" t="s">
        <v>22959</v>
      </c>
      <c r="L184" s="1"/>
      <c r="M184" s="20">
        <f t="shared" si="6"/>
        <v>1</v>
      </c>
    </row>
    <row r="185" spans="1:13" ht="20.100000000000001" customHeight="1" x14ac:dyDescent="0.15">
      <c r="A185" s="1" t="s">
        <v>22</v>
      </c>
      <c r="B185" s="1" t="s">
        <v>22939</v>
      </c>
      <c r="C185" s="1" t="s">
        <v>22960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662</v>
      </c>
      <c r="J185" s="1" t="s">
        <v>663</v>
      </c>
      <c r="K185" s="1" t="s">
        <v>22961</v>
      </c>
      <c r="L185" s="1"/>
      <c r="M185" s="20">
        <f t="shared" si="6"/>
        <v>1</v>
      </c>
    </row>
    <row r="186" spans="1:13" ht="20.100000000000001" customHeight="1" x14ac:dyDescent="0.15">
      <c r="A186" s="1" t="s">
        <v>22</v>
      </c>
      <c r="B186" s="1" t="s">
        <v>22939</v>
      </c>
      <c r="C186" s="1" t="s">
        <v>22962</v>
      </c>
      <c r="D186" s="1" t="s">
        <v>78</v>
      </c>
      <c r="E186" s="1" t="s">
        <v>51</v>
      </c>
      <c r="F186" s="1" t="s">
        <v>179</v>
      </c>
      <c r="G186" s="1" t="s">
        <v>82</v>
      </c>
      <c r="H186" s="1" t="s">
        <v>180</v>
      </c>
      <c r="I186" s="1" t="s">
        <v>181</v>
      </c>
      <c r="J186" s="1" t="s">
        <v>182</v>
      </c>
      <c r="K186" s="1" t="s">
        <v>22963</v>
      </c>
      <c r="L186" s="1"/>
      <c r="M186" s="20">
        <f t="shared" si="6"/>
        <v>0</v>
      </c>
    </row>
    <row r="187" spans="1:13" ht="20.100000000000001" customHeight="1" x14ac:dyDescent="0.15">
      <c r="A187" s="1" t="s">
        <v>22</v>
      </c>
      <c r="B187" s="1" t="s">
        <v>22939</v>
      </c>
      <c r="C187" s="1" t="s">
        <v>22964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662</v>
      </c>
      <c r="J187" s="1" t="s">
        <v>663</v>
      </c>
      <c r="K187" s="1" t="s">
        <v>22965</v>
      </c>
      <c r="L187" s="1"/>
      <c r="M187" s="20">
        <f t="shared" si="6"/>
        <v>1</v>
      </c>
    </row>
    <row r="188" spans="1:13" ht="20.100000000000001" customHeight="1" x14ac:dyDescent="0.15">
      <c r="A188" s="1" t="s">
        <v>22</v>
      </c>
      <c r="B188" s="1" t="s">
        <v>22939</v>
      </c>
      <c r="C188" s="1" t="s">
        <v>22966</v>
      </c>
      <c r="D188" s="1" t="s">
        <v>78</v>
      </c>
      <c r="E188" s="1" t="s">
        <v>51</v>
      </c>
      <c r="F188" s="1" t="s">
        <v>51</v>
      </c>
      <c r="G188" s="1" t="s">
        <v>52</v>
      </c>
      <c r="H188" s="1" t="s">
        <v>121</v>
      </c>
      <c r="I188" s="1" t="s">
        <v>662</v>
      </c>
      <c r="J188" s="1" t="s">
        <v>663</v>
      </c>
      <c r="K188" s="1" t="s">
        <v>22967</v>
      </c>
      <c r="L188" s="1"/>
      <c r="M188" s="20">
        <f t="shared" si="6"/>
        <v>1</v>
      </c>
    </row>
    <row r="189" spans="1:13" ht="20.100000000000001" customHeight="1" x14ac:dyDescent="0.15">
      <c r="A189" s="1" t="s">
        <v>22</v>
      </c>
      <c r="B189" s="1" t="s">
        <v>22939</v>
      </c>
      <c r="C189" s="1" t="s">
        <v>22968</v>
      </c>
      <c r="D189" s="1" t="s">
        <v>78</v>
      </c>
      <c r="E189" s="1" t="s">
        <v>51</v>
      </c>
      <c r="F189" s="1" t="s">
        <v>179</v>
      </c>
      <c r="G189" s="1" t="s">
        <v>82</v>
      </c>
      <c r="H189" s="1" t="s">
        <v>83</v>
      </c>
      <c r="I189" s="1" t="s">
        <v>84</v>
      </c>
      <c r="J189" s="1" t="s">
        <v>1137</v>
      </c>
      <c r="K189" s="1" t="s">
        <v>22969</v>
      </c>
      <c r="L189" s="1"/>
      <c r="M189" s="20">
        <f t="shared" si="6"/>
        <v>0</v>
      </c>
    </row>
    <row r="190" spans="1:13" ht="20.100000000000001" customHeight="1" x14ac:dyDescent="0.15">
      <c r="A190" s="1" t="s">
        <v>22</v>
      </c>
      <c r="B190" s="1" t="s">
        <v>22939</v>
      </c>
      <c r="C190" s="1" t="s">
        <v>22970</v>
      </c>
      <c r="D190" s="1" t="s">
        <v>78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662</v>
      </c>
      <c r="J190" s="1" t="s">
        <v>663</v>
      </c>
      <c r="K190" s="1" t="s">
        <v>22971</v>
      </c>
      <c r="L190" s="1"/>
      <c r="M190" s="20">
        <f t="shared" si="6"/>
        <v>1</v>
      </c>
    </row>
    <row r="191" spans="1:13" ht="20.100000000000001" customHeight="1" x14ac:dyDescent="0.15">
      <c r="A191" s="1" t="s">
        <v>22</v>
      </c>
      <c r="B191" s="1" t="s">
        <v>22939</v>
      </c>
      <c r="C191" s="1" t="s">
        <v>22972</v>
      </c>
      <c r="D191" s="1" t="s">
        <v>78</v>
      </c>
      <c r="E191" s="1" t="s">
        <v>51</v>
      </c>
      <c r="F191" s="1" t="s">
        <v>179</v>
      </c>
      <c r="G191" s="1" t="s">
        <v>82</v>
      </c>
      <c r="H191" s="1" t="s">
        <v>83</v>
      </c>
      <c r="I191" s="1" t="s">
        <v>84</v>
      </c>
      <c r="J191" s="1" t="s">
        <v>1137</v>
      </c>
      <c r="K191" s="1" t="s">
        <v>22973</v>
      </c>
      <c r="L191" s="1"/>
      <c r="M191" s="20">
        <f t="shared" si="6"/>
        <v>0</v>
      </c>
    </row>
    <row r="192" spans="1:13" ht="20.100000000000001" customHeight="1" x14ac:dyDescent="0.15">
      <c r="A192" s="1" t="s">
        <v>22</v>
      </c>
      <c r="B192" s="1" t="s">
        <v>22939</v>
      </c>
      <c r="C192" s="1" t="s">
        <v>22974</v>
      </c>
      <c r="D192" s="1" t="s">
        <v>78</v>
      </c>
      <c r="E192" s="1" t="s">
        <v>51</v>
      </c>
      <c r="F192" s="1" t="s">
        <v>179</v>
      </c>
      <c r="G192" s="1" t="s">
        <v>82</v>
      </c>
      <c r="H192" s="1" t="s">
        <v>83</v>
      </c>
      <c r="I192" s="1" t="s">
        <v>84</v>
      </c>
      <c r="J192" s="1" t="s">
        <v>1137</v>
      </c>
      <c r="K192" s="1" t="s">
        <v>22975</v>
      </c>
      <c r="L192" s="1"/>
      <c r="M192" s="20">
        <f t="shared" si="6"/>
        <v>0</v>
      </c>
    </row>
    <row r="193" spans="1:13" ht="20.100000000000001" customHeight="1" x14ac:dyDescent="0.15">
      <c r="A193" s="1" t="s">
        <v>22</v>
      </c>
      <c r="B193" s="1" t="s">
        <v>22939</v>
      </c>
      <c r="C193" s="1" t="s">
        <v>22976</v>
      </c>
      <c r="D193" s="1" t="s">
        <v>78</v>
      </c>
      <c r="E193" s="1" t="s">
        <v>51</v>
      </c>
      <c r="F193" s="1" t="s">
        <v>179</v>
      </c>
      <c r="G193" s="1" t="s">
        <v>82</v>
      </c>
      <c r="H193" s="1" t="s">
        <v>83</v>
      </c>
      <c r="I193" s="1" t="s">
        <v>84</v>
      </c>
      <c r="J193" s="1" t="s">
        <v>1137</v>
      </c>
      <c r="K193" s="1" t="s">
        <v>22977</v>
      </c>
      <c r="L193" s="1"/>
      <c r="M193" s="20">
        <f t="shared" si="6"/>
        <v>0</v>
      </c>
    </row>
    <row r="194" spans="1:13" ht="20.100000000000001" customHeight="1" x14ac:dyDescent="0.15">
      <c r="A194" s="1" t="s">
        <v>22</v>
      </c>
      <c r="B194" s="1" t="s">
        <v>22978</v>
      </c>
      <c r="C194" s="1" t="s">
        <v>22979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121</v>
      </c>
      <c r="I194" s="1" t="s">
        <v>662</v>
      </c>
      <c r="J194" s="1" t="s">
        <v>663</v>
      </c>
      <c r="K194" s="1" t="s">
        <v>22980</v>
      </c>
      <c r="L194" s="1"/>
      <c r="M194" s="20">
        <f t="shared" si="6"/>
        <v>1</v>
      </c>
    </row>
    <row r="195" spans="1:13" ht="20.100000000000001" customHeight="1" x14ac:dyDescent="0.15">
      <c r="A195" s="1" t="s">
        <v>22</v>
      </c>
      <c r="B195" s="1" t="s">
        <v>22978</v>
      </c>
      <c r="C195" s="1" t="s">
        <v>22981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121</v>
      </c>
      <c r="I195" s="1" t="s">
        <v>662</v>
      </c>
      <c r="J195" s="1" t="s">
        <v>663</v>
      </c>
      <c r="K195" s="1" t="s">
        <v>22982</v>
      </c>
      <c r="L195" s="1"/>
      <c r="M195" s="20">
        <f t="shared" si="6"/>
        <v>1</v>
      </c>
    </row>
    <row r="196" spans="1:13" ht="20.100000000000001" customHeight="1" x14ac:dyDescent="0.15">
      <c r="A196" s="1" t="s">
        <v>22</v>
      </c>
      <c r="B196" s="1" t="s">
        <v>22978</v>
      </c>
      <c r="C196" s="1" t="s">
        <v>22983</v>
      </c>
      <c r="D196" s="1" t="s">
        <v>78</v>
      </c>
      <c r="E196" s="1" t="s">
        <v>51</v>
      </c>
      <c r="F196" s="1" t="s">
        <v>51</v>
      </c>
      <c r="G196" s="1" t="s">
        <v>52</v>
      </c>
      <c r="H196" s="1" t="s">
        <v>121</v>
      </c>
      <c r="I196" s="1" t="s">
        <v>662</v>
      </c>
      <c r="J196" s="1" t="s">
        <v>663</v>
      </c>
      <c r="K196" s="1" t="s">
        <v>22984</v>
      </c>
      <c r="L196" s="1"/>
      <c r="M196" s="20">
        <f t="shared" si="6"/>
        <v>1</v>
      </c>
    </row>
    <row r="197" spans="1:13" ht="20.100000000000001" customHeight="1" x14ac:dyDescent="0.15">
      <c r="A197" s="1" t="s">
        <v>22</v>
      </c>
      <c r="B197" s="1" t="s">
        <v>22978</v>
      </c>
      <c r="C197" s="1" t="s">
        <v>22985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121</v>
      </c>
      <c r="I197" s="1" t="s">
        <v>662</v>
      </c>
      <c r="J197" s="1" t="s">
        <v>663</v>
      </c>
      <c r="K197" s="1" t="s">
        <v>22986</v>
      </c>
      <c r="L197" s="1"/>
      <c r="M197" s="20">
        <f t="shared" si="6"/>
        <v>1</v>
      </c>
    </row>
    <row r="198" spans="1:13" ht="20.100000000000001" customHeight="1" x14ac:dyDescent="0.15">
      <c r="A198" s="1" t="s">
        <v>22</v>
      </c>
      <c r="B198" s="1" t="s">
        <v>22978</v>
      </c>
      <c r="C198" s="1" t="s">
        <v>22987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121</v>
      </c>
      <c r="I198" s="1" t="s">
        <v>662</v>
      </c>
      <c r="J198" s="1" t="s">
        <v>663</v>
      </c>
      <c r="K198" s="1" t="s">
        <v>22988</v>
      </c>
      <c r="L198" s="1"/>
      <c r="M198" s="20">
        <f t="shared" si="6"/>
        <v>1</v>
      </c>
    </row>
    <row r="199" spans="1:13" ht="20.100000000000001" customHeight="1" x14ac:dyDescent="0.15">
      <c r="A199" s="1" t="s">
        <v>22</v>
      </c>
      <c r="B199" s="1" t="s">
        <v>22978</v>
      </c>
      <c r="C199" s="1" t="s">
        <v>22989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121</v>
      </c>
      <c r="I199" s="1" t="s">
        <v>662</v>
      </c>
      <c r="J199" s="1" t="s">
        <v>663</v>
      </c>
      <c r="K199" s="1" t="s">
        <v>22990</v>
      </c>
      <c r="L199" s="1"/>
      <c r="M199" s="20">
        <f t="shared" si="6"/>
        <v>1</v>
      </c>
    </row>
    <row r="200" spans="1:13" ht="20.100000000000001" customHeight="1" x14ac:dyDescent="0.15">
      <c r="A200" s="1" t="s">
        <v>22</v>
      </c>
      <c r="B200" s="1" t="s">
        <v>22978</v>
      </c>
      <c r="C200" s="1" t="s">
        <v>22991</v>
      </c>
      <c r="D200" s="1" t="s">
        <v>78</v>
      </c>
      <c r="E200" s="1" t="s">
        <v>51</v>
      </c>
      <c r="F200" s="1" t="s">
        <v>26832</v>
      </c>
      <c r="G200" s="1" t="s">
        <v>82</v>
      </c>
      <c r="H200" s="1" t="s">
        <v>2038</v>
      </c>
      <c r="I200" s="1" t="s">
        <v>84</v>
      </c>
      <c r="J200" s="1" t="s">
        <v>2039</v>
      </c>
      <c r="K200" s="1" t="s">
        <v>22992</v>
      </c>
      <c r="L200" s="1"/>
      <c r="M200" s="20">
        <f t="shared" si="6"/>
        <v>0</v>
      </c>
    </row>
    <row r="201" spans="1:13" ht="20.100000000000001" customHeight="1" x14ac:dyDescent="0.15">
      <c r="A201" s="1" t="s">
        <v>22</v>
      </c>
      <c r="B201" s="1" t="s">
        <v>22978</v>
      </c>
      <c r="C201" s="1" t="s">
        <v>22993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121</v>
      </c>
      <c r="I201" s="1" t="s">
        <v>662</v>
      </c>
      <c r="J201" s="1" t="s">
        <v>663</v>
      </c>
      <c r="K201" s="1" t="s">
        <v>22994</v>
      </c>
      <c r="L201" s="1"/>
      <c r="M201" s="20">
        <f t="shared" si="6"/>
        <v>1</v>
      </c>
    </row>
    <row r="202" spans="1:13" ht="20.100000000000001" customHeight="1" x14ac:dyDescent="0.15">
      <c r="A202" s="1" t="s">
        <v>22</v>
      </c>
      <c r="B202" s="1" t="s">
        <v>22978</v>
      </c>
      <c r="C202" s="1" t="s">
        <v>22995</v>
      </c>
      <c r="D202" s="1" t="s">
        <v>78</v>
      </c>
      <c r="E202" s="1" t="s">
        <v>51</v>
      </c>
      <c r="F202" s="1" t="s">
        <v>51</v>
      </c>
      <c r="G202" s="1" t="s">
        <v>52</v>
      </c>
      <c r="H202" s="1" t="s">
        <v>121</v>
      </c>
      <c r="I202" s="1" t="s">
        <v>662</v>
      </c>
      <c r="J202" s="1" t="s">
        <v>663</v>
      </c>
      <c r="K202" s="1" t="s">
        <v>22996</v>
      </c>
      <c r="L202" s="1"/>
      <c r="M202" s="20">
        <f t="shared" si="6"/>
        <v>1</v>
      </c>
    </row>
    <row r="203" spans="1:13" ht="20.100000000000001" customHeight="1" x14ac:dyDescent="0.15">
      <c r="A203" s="1" t="s">
        <v>22</v>
      </c>
      <c r="B203" s="1" t="s">
        <v>22978</v>
      </c>
      <c r="C203" s="1" t="s">
        <v>22997</v>
      </c>
      <c r="D203" s="1" t="s">
        <v>78</v>
      </c>
      <c r="E203" s="1" t="s">
        <v>51</v>
      </c>
      <c r="F203" s="1" t="s">
        <v>26832</v>
      </c>
      <c r="G203" s="1" t="s">
        <v>82</v>
      </c>
      <c r="H203" s="1" t="s">
        <v>180</v>
      </c>
      <c r="I203" s="1" t="s">
        <v>447</v>
      </c>
      <c r="J203" s="1" t="s">
        <v>730</v>
      </c>
      <c r="K203" s="1" t="s">
        <v>22998</v>
      </c>
      <c r="L203" s="1"/>
      <c r="M203" s="20">
        <f t="shared" si="6"/>
        <v>0</v>
      </c>
    </row>
    <row r="204" spans="1:13" ht="20.100000000000001" customHeight="1" x14ac:dyDescent="0.15">
      <c r="A204" s="1" t="s">
        <v>22</v>
      </c>
      <c r="B204" s="1" t="s">
        <v>22978</v>
      </c>
      <c r="C204" s="1" t="s">
        <v>22999</v>
      </c>
      <c r="D204" s="1" t="s">
        <v>78</v>
      </c>
      <c r="E204" s="1" t="s">
        <v>51</v>
      </c>
      <c r="F204" s="1" t="s">
        <v>51</v>
      </c>
      <c r="G204" s="1" t="s">
        <v>52</v>
      </c>
      <c r="H204" s="1" t="s">
        <v>121</v>
      </c>
      <c r="I204" s="1" t="s">
        <v>662</v>
      </c>
      <c r="J204" s="1" t="s">
        <v>663</v>
      </c>
      <c r="K204" s="1" t="s">
        <v>23000</v>
      </c>
      <c r="L204" s="1"/>
      <c r="M204" s="20">
        <f t="shared" si="6"/>
        <v>1</v>
      </c>
    </row>
    <row r="205" spans="1:13" ht="20.100000000000001" customHeight="1" x14ac:dyDescent="0.15">
      <c r="A205" s="1" t="s">
        <v>22</v>
      </c>
      <c r="B205" s="1" t="s">
        <v>22978</v>
      </c>
      <c r="C205" s="1" t="s">
        <v>23001</v>
      </c>
      <c r="D205" s="1" t="s">
        <v>78</v>
      </c>
      <c r="E205" s="1" t="s">
        <v>51</v>
      </c>
      <c r="F205" s="1" t="s">
        <v>179</v>
      </c>
      <c r="G205" s="1" t="s">
        <v>82</v>
      </c>
      <c r="H205" s="1" t="s">
        <v>180</v>
      </c>
      <c r="I205" s="1" t="s">
        <v>181</v>
      </c>
      <c r="J205" s="1" t="s">
        <v>182</v>
      </c>
      <c r="K205" s="1" t="s">
        <v>23002</v>
      </c>
      <c r="L205" s="1"/>
      <c r="M205" s="20">
        <f t="shared" si="6"/>
        <v>0</v>
      </c>
    </row>
    <row r="206" spans="1:13" ht="20.100000000000001" customHeight="1" x14ac:dyDescent="0.15">
      <c r="A206" s="1" t="s">
        <v>22</v>
      </c>
      <c r="B206" s="1" t="s">
        <v>22978</v>
      </c>
      <c r="C206" s="1" t="s">
        <v>23003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662</v>
      </c>
      <c r="J206" s="1" t="s">
        <v>663</v>
      </c>
      <c r="K206" s="1" t="s">
        <v>23004</v>
      </c>
      <c r="L206" s="1"/>
      <c r="M206" s="20">
        <f t="shared" si="6"/>
        <v>1</v>
      </c>
    </row>
    <row r="207" spans="1:13" ht="20.100000000000001" customHeight="1" x14ac:dyDescent="0.15">
      <c r="A207" s="1" t="s">
        <v>22</v>
      </c>
      <c r="B207" s="1" t="s">
        <v>22978</v>
      </c>
      <c r="C207" s="1" t="s">
        <v>23005</v>
      </c>
      <c r="D207" s="1" t="s">
        <v>78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662</v>
      </c>
      <c r="J207" s="1" t="s">
        <v>663</v>
      </c>
      <c r="K207" s="1" t="s">
        <v>23006</v>
      </c>
      <c r="L207" s="1"/>
      <c r="M207" s="20">
        <f t="shared" si="6"/>
        <v>1</v>
      </c>
    </row>
    <row r="208" spans="1:13" ht="20.100000000000001" customHeight="1" x14ac:dyDescent="0.15">
      <c r="A208" s="1" t="s">
        <v>22</v>
      </c>
      <c r="B208" s="1" t="s">
        <v>23007</v>
      </c>
      <c r="C208" s="1" t="s">
        <v>23008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739</v>
      </c>
      <c r="I208" s="1" t="s">
        <v>54</v>
      </c>
      <c r="J208" s="1" t="s">
        <v>6858</v>
      </c>
      <c r="K208" s="1" t="s">
        <v>23009</v>
      </c>
      <c r="L208" s="1"/>
      <c r="M208" s="20">
        <f t="shared" si="6"/>
        <v>1</v>
      </c>
    </row>
    <row r="209" spans="1:13" ht="20.100000000000001" customHeight="1" x14ac:dyDescent="0.15">
      <c r="A209" s="1" t="s">
        <v>22</v>
      </c>
      <c r="B209" s="1" t="s">
        <v>23007</v>
      </c>
      <c r="C209" s="1" t="s">
        <v>23010</v>
      </c>
      <c r="D209" s="1" t="s">
        <v>78</v>
      </c>
      <c r="E209" s="1" t="s">
        <v>51</v>
      </c>
      <c r="F209" s="1" t="s">
        <v>179</v>
      </c>
      <c r="G209" s="1" t="s">
        <v>82</v>
      </c>
      <c r="H209" s="1" t="s">
        <v>2038</v>
      </c>
      <c r="I209" s="1" t="s">
        <v>84</v>
      </c>
      <c r="J209" s="1" t="s">
        <v>2039</v>
      </c>
      <c r="K209" s="1" t="s">
        <v>23011</v>
      </c>
      <c r="L209" s="1"/>
      <c r="M209" s="20">
        <f t="shared" si="6"/>
        <v>0</v>
      </c>
    </row>
    <row r="210" spans="1:13" ht="20.100000000000001" customHeight="1" x14ac:dyDescent="0.15">
      <c r="A210" s="1" t="s">
        <v>22</v>
      </c>
      <c r="B210" s="1" t="s">
        <v>23007</v>
      </c>
      <c r="C210" s="1" t="s">
        <v>23012</v>
      </c>
      <c r="D210" s="1" t="s">
        <v>78</v>
      </c>
      <c r="E210" s="1" t="s">
        <v>51</v>
      </c>
      <c r="F210" s="1" t="s">
        <v>179</v>
      </c>
      <c r="G210" s="1" t="s">
        <v>82</v>
      </c>
      <c r="H210" s="1" t="s">
        <v>180</v>
      </c>
      <c r="I210" s="1" t="s">
        <v>447</v>
      </c>
      <c r="J210" s="1" t="s">
        <v>730</v>
      </c>
      <c r="K210" s="1" t="s">
        <v>23013</v>
      </c>
      <c r="L210" s="1"/>
      <c r="M210" s="20">
        <f t="shared" si="6"/>
        <v>0</v>
      </c>
    </row>
    <row r="211" spans="1:13" ht="20.100000000000001" customHeight="1" x14ac:dyDescent="0.15">
      <c r="A211" s="1" t="s">
        <v>22</v>
      </c>
      <c r="B211" s="1" t="s">
        <v>23014</v>
      </c>
      <c r="C211" s="1" t="s">
        <v>23015</v>
      </c>
      <c r="D211" s="1" t="s">
        <v>50</v>
      </c>
      <c r="E211" s="1" t="s">
        <v>51</v>
      </c>
      <c r="F211" s="1" t="s">
        <v>51</v>
      </c>
      <c r="G211" s="1" t="s">
        <v>82</v>
      </c>
      <c r="H211" s="1" t="s">
        <v>207</v>
      </c>
      <c r="I211" s="1" t="s">
        <v>84</v>
      </c>
      <c r="J211" s="1" t="s">
        <v>122</v>
      </c>
      <c r="K211" s="1" t="s">
        <v>23016</v>
      </c>
      <c r="L211" s="1"/>
      <c r="M211" s="20">
        <f t="shared" si="6"/>
        <v>1</v>
      </c>
    </row>
    <row r="212" spans="1:13" ht="20.100000000000001" customHeight="1" x14ac:dyDescent="0.15">
      <c r="A212" s="1" t="s">
        <v>22</v>
      </c>
      <c r="B212" s="1" t="s">
        <v>23014</v>
      </c>
      <c r="C212" s="1" t="s">
        <v>23017</v>
      </c>
      <c r="D212" s="1" t="s">
        <v>50</v>
      </c>
      <c r="E212" s="1" t="s">
        <v>51</v>
      </c>
      <c r="F212" s="1" t="s">
        <v>51</v>
      </c>
      <c r="G212" s="1" t="s">
        <v>82</v>
      </c>
      <c r="H212" s="1" t="s">
        <v>207</v>
      </c>
      <c r="I212" s="1" t="s">
        <v>84</v>
      </c>
      <c r="J212" s="1" t="s">
        <v>122</v>
      </c>
      <c r="K212" s="1" t="s">
        <v>23018</v>
      </c>
      <c r="L212" s="1"/>
      <c r="M212" s="20">
        <f t="shared" si="6"/>
        <v>1</v>
      </c>
    </row>
    <row r="213" spans="1:13" ht="20.100000000000001" customHeight="1" x14ac:dyDescent="0.15">
      <c r="A213" s="1" t="s">
        <v>22</v>
      </c>
      <c r="B213" s="1" t="s">
        <v>23014</v>
      </c>
      <c r="C213" s="1" t="s">
        <v>23019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662</v>
      </c>
      <c r="J213" s="1" t="s">
        <v>663</v>
      </c>
      <c r="K213" s="1" t="s">
        <v>23020</v>
      </c>
      <c r="L213" s="1"/>
      <c r="M213" s="20">
        <f t="shared" si="6"/>
        <v>1</v>
      </c>
    </row>
    <row r="214" spans="1:13" ht="20.100000000000001" customHeight="1" x14ac:dyDescent="0.15">
      <c r="A214" s="1" t="s">
        <v>22</v>
      </c>
      <c r="B214" s="1" t="s">
        <v>23014</v>
      </c>
      <c r="C214" s="1" t="s">
        <v>23021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662</v>
      </c>
      <c r="J214" s="1" t="s">
        <v>663</v>
      </c>
      <c r="K214" s="1" t="s">
        <v>23022</v>
      </c>
      <c r="L214" s="1"/>
      <c r="M214" s="20">
        <f t="shared" si="6"/>
        <v>1</v>
      </c>
    </row>
    <row r="215" spans="1:13" ht="20.100000000000001" customHeight="1" x14ac:dyDescent="0.15">
      <c r="A215" s="1" t="s">
        <v>22</v>
      </c>
      <c r="B215" s="1" t="s">
        <v>23014</v>
      </c>
      <c r="C215" s="1" t="s">
        <v>23023</v>
      </c>
      <c r="D215" s="1" t="s">
        <v>78</v>
      </c>
      <c r="E215" s="1" t="s">
        <v>51</v>
      </c>
      <c r="F215" s="1" t="s">
        <v>26832</v>
      </c>
      <c r="G215" s="1" t="s">
        <v>82</v>
      </c>
      <c r="H215" s="1" t="s">
        <v>180</v>
      </c>
      <c r="I215" s="1" t="s">
        <v>447</v>
      </c>
      <c r="J215" s="1" t="s">
        <v>730</v>
      </c>
      <c r="K215" s="1" t="s">
        <v>23024</v>
      </c>
      <c r="L215" s="1"/>
      <c r="M215" s="20">
        <f t="shared" si="6"/>
        <v>0</v>
      </c>
    </row>
    <row r="216" spans="1:13" ht="20.100000000000001" customHeight="1" x14ac:dyDescent="0.15">
      <c r="A216" s="1" t="s">
        <v>22</v>
      </c>
      <c r="B216" s="1" t="s">
        <v>23014</v>
      </c>
      <c r="C216" s="1" t="s">
        <v>23025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662</v>
      </c>
      <c r="J216" s="1" t="s">
        <v>663</v>
      </c>
      <c r="K216" s="1" t="s">
        <v>23026</v>
      </c>
      <c r="L216" s="1"/>
      <c r="M216" s="20">
        <f t="shared" si="6"/>
        <v>1</v>
      </c>
    </row>
    <row r="217" spans="1:13" ht="20.100000000000001" customHeight="1" x14ac:dyDescent="0.15">
      <c r="A217" s="1" t="s">
        <v>22</v>
      </c>
      <c r="B217" s="1" t="s">
        <v>23014</v>
      </c>
      <c r="C217" s="1" t="s">
        <v>23027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121</v>
      </c>
      <c r="I217" s="1" t="s">
        <v>662</v>
      </c>
      <c r="J217" s="1" t="s">
        <v>663</v>
      </c>
      <c r="K217" s="1" t="s">
        <v>23028</v>
      </c>
      <c r="L217" s="1"/>
      <c r="M217" s="20">
        <f t="shared" si="6"/>
        <v>1</v>
      </c>
    </row>
    <row r="218" spans="1:13" ht="20.100000000000001" customHeight="1" x14ac:dyDescent="0.15">
      <c r="A218" s="1" t="s">
        <v>22</v>
      </c>
      <c r="B218" s="1" t="s">
        <v>23014</v>
      </c>
      <c r="C218" s="1" t="s">
        <v>23029</v>
      </c>
      <c r="D218" s="1" t="s">
        <v>78</v>
      </c>
      <c r="E218" s="1" t="s">
        <v>51</v>
      </c>
      <c r="F218" s="1" t="s">
        <v>51</v>
      </c>
      <c r="G218" s="1" t="s">
        <v>82</v>
      </c>
      <c r="H218" s="1" t="s">
        <v>207</v>
      </c>
      <c r="I218" s="1" t="s">
        <v>84</v>
      </c>
      <c r="J218" s="1" t="s">
        <v>122</v>
      </c>
      <c r="K218" s="1" t="s">
        <v>23030</v>
      </c>
      <c r="L218" s="1"/>
      <c r="M218" s="20">
        <f t="shared" si="6"/>
        <v>1</v>
      </c>
    </row>
    <row r="219" spans="1:13" ht="20.100000000000001" customHeight="1" x14ac:dyDescent="0.15">
      <c r="A219" s="1" t="s">
        <v>22</v>
      </c>
      <c r="B219" s="1" t="s">
        <v>23014</v>
      </c>
      <c r="C219" s="1" t="s">
        <v>23031</v>
      </c>
      <c r="D219" s="1" t="s">
        <v>78</v>
      </c>
      <c r="E219" s="1" t="s">
        <v>51</v>
      </c>
      <c r="F219" s="1" t="s">
        <v>179</v>
      </c>
      <c r="G219" s="1" t="s">
        <v>82</v>
      </c>
      <c r="H219" s="1" t="s">
        <v>83</v>
      </c>
      <c r="I219" s="1" t="s">
        <v>84</v>
      </c>
      <c r="J219" s="1" t="s">
        <v>1137</v>
      </c>
      <c r="K219" s="1" t="s">
        <v>23032</v>
      </c>
      <c r="L219" s="1"/>
      <c r="M219" s="20">
        <f t="shared" si="6"/>
        <v>0</v>
      </c>
    </row>
    <row r="220" spans="1:13" ht="20.100000000000001" customHeight="1" x14ac:dyDescent="0.15">
      <c r="A220" s="1" t="s">
        <v>22</v>
      </c>
      <c r="B220" s="1" t="s">
        <v>23014</v>
      </c>
      <c r="C220" s="1" t="s">
        <v>23033</v>
      </c>
      <c r="D220" s="1" t="s">
        <v>78</v>
      </c>
      <c r="E220" s="1" t="s">
        <v>51</v>
      </c>
      <c r="F220" s="1" t="s">
        <v>51</v>
      </c>
      <c r="G220" s="1" t="s">
        <v>82</v>
      </c>
      <c r="H220" s="1" t="s">
        <v>207</v>
      </c>
      <c r="I220" s="1" t="s">
        <v>84</v>
      </c>
      <c r="J220" s="1" t="s">
        <v>122</v>
      </c>
      <c r="K220" s="1" t="s">
        <v>23034</v>
      </c>
      <c r="L220" s="1"/>
      <c r="M220" s="20">
        <f t="shared" si="6"/>
        <v>1</v>
      </c>
    </row>
    <row r="221" spans="1:13" ht="20.100000000000001" customHeight="1" x14ac:dyDescent="0.15">
      <c r="A221" s="1" t="s">
        <v>22</v>
      </c>
      <c r="B221" s="1" t="s">
        <v>23035</v>
      </c>
      <c r="C221" s="1" t="s">
        <v>23036</v>
      </c>
      <c r="D221" s="1" t="s">
        <v>50</v>
      </c>
      <c r="E221" s="1" t="s">
        <v>51</v>
      </c>
      <c r="F221" s="1" t="s">
        <v>51</v>
      </c>
      <c r="G221" s="1" t="s">
        <v>52</v>
      </c>
      <c r="H221" s="1" t="s">
        <v>121</v>
      </c>
      <c r="I221" s="1" t="s">
        <v>662</v>
      </c>
      <c r="J221" s="1" t="s">
        <v>663</v>
      </c>
      <c r="K221" s="1" t="s">
        <v>23037</v>
      </c>
      <c r="L221" s="1"/>
      <c r="M221" s="20">
        <f t="shared" si="6"/>
        <v>1</v>
      </c>
    </row>
    <row r="222" spans="1:13" ht="20.100000000000001" customHeight="1" x14ac:dyDescent="0.15">
      <c r="A222" s="1" t="s">
        <v>22</v>
      </c>
      <c r="B222" s="1" t="s">
        <v>23035</v>
      </c>
      <c r="C222" s="1" t="s">
        <v>23038</v>
      </c>
      <c r="D222" s="1" t="s">
        <v>50</v>
      </c>
      <c r="E222" s="1" t="s">
        <v>51</v>
      </c>
      <c r="F222" s="1" t="s">
        <v>51</v>
      </c>
      <c r="G222" s="1" t="s">
        <v>52</v>
      </c>
      <c r="H222" s="1" t="s">
        <v>121</v>
      </c>
      <c r="I222" s="1" t="s">
        <v>662</v>
      </c>
      <c r="J222" s="1" t="s">
        <v>663</v>
      </c>
      <c r="K222" s="1" t="s">
        <v>23039</v>
      </c>
      <c r="L222" s="1"/>
      <c r="M222" s="20">
        <f t="shared" si="6"/>
        <v>1</v>
      </c>
    </row>
    <row r="223" spans="1:13" ht="20.100000000000001" customHeight="1" x14ac:dyDescent="0.15">
      <c r="A223" s="1" t="s">
        <v>22</v>
      </c>
      <c r="B223" s="1" t="s">
        <v>23035</v>
      </c>
      <c r="C223" s="1" t="s">
        <v>23040</v>
      </c>
      <c r="D223" s="1" t="s">
        <v>50</v>
      </c>
      <c r="E223" s="1" t="s">
        <v>51</v>
      </c>
      <c r="F223" s="1" t="s">
        <v>51</v>
      </c>
      <c r="G223" s="1" t="s">
        <v>52</v>
      </c>
      <c r="H223" s="1" t="s">
        <v>121</v>
      </c>
      <c r="I223" s="1" t="s">
        <v>662</v>
      </c>
      <c r="J223" s="1" t="s">
        <v>663</v>
      </c>
      <c r="K223" s="1" t="s">
        <v>23041</v>
      </c>
      <c r="L223" s="1"/>
      <c r="M223" s="20">
        <f t="shared" si="6"/>
        <v>1</v>
      </c>
    </row>
    <row r="224" spans="1:13" ht="20.100000000000001" customHeight="1" x14ac:dyDescent="0.15">
      <c r="A224" s="1" t="s">
        <v>22</v>
      </c>
      <c r="B224" s="1" t="s">
        <v>23035</v>
      </c>
      <c r="C224" s="1" t="s">
        <v>23042</v>
      </c>
      <c r="D224" s="1" t="s">
        <v>50</v>
      </c>
      <c r="E224" s="1" t="s">
        <v>51</v>
      </c>
      <c r="F224" s="1" t="s">
        <v>51</v>
      </c>
      <c r="G224" s="1" t="s">
        <v>52</v>
      </c>
      <c r="H224" s="1" t="s">
        <v>121</v>
      </c>
      <c r="I224" s="1" t="s">
        <v>662</v>
      </c>
      <c r="J224" s="1" t="s">
        <v>663</v>
      </c>
      <c r="K224" s="1" t="s">
        <v>23043</v>
      </c>
      <c r="L224" s="1"/>
      <c r="M224" s="20">
        <f t="shared" si="6"/>
        <v>1</v>
      </c>
    </row>
    <row r="225" spans="1:13" ht="20.100000000000001" customHeight="1" x14ac:dyDescent="0.15">
      <c r="A225" s="1" t="s">
        <v>22</v>
      </c>
      <c r="B225" s="1" t="s">
        <v>23035</v>
      </c>
      <c r="C225" s="1" t="s">
        <v>23044</v>
      </c>
      <c r="D225" s="1" t="s">
        <v>50</v>
      </c>
      <c r="E225" s="1" t="s">
        <v>51</v>
      </c>
      <c r="F225" s="1" t="s">
        <v>51</v>
      </c>
      <c r="G225" s="1" t="s">
        <v>52</v>
      </c>
      <c r="H225" s="1" t="s">
        <v>121</v>
      </c>
      <c r="I225" s="1" t="s">
        <v>662</v>
      </c>
      <c r="J225" s="1" t="s">
        <v>663</v>
      </c>
      <c r="K225" s="1" t="s">
        <v>23045</v>
      </c>
      <c r="L225" s="1"/>
      <c r="M225" s="20">
        <f t="shared" si="6"/>
        <v>1</v>
      </c>
    </row>
    <row r="226" spans="1:13" ht="20.100000000000001" customHeight="1" x14ac:dyDescent="0.15">
      <c r="A226" s="1" t="s">
        <v>22</v>
      </c>
      <c r="B226" s="1" t="s">
        <v>23035</v>
      </c>
      <c r="C226" s="1" t="s">
        <v>23046</v>
      </c>
      <c r="D226" s="1" t="s">
        <v>50</v>
      </c>
      <c r="E226" s="1" t="s">
        <v>51</v>
      </c>
      <c r="F226" s="1" t="s">
        <v>51</v>
      </c>
      <c r="G226" s="1" t="s">
        <v>52</v>
      </c>
      <c r="H226" s="1" t="s">
        <v>121</v>
      </c>
      <c r="I226" s="1" t="s">
        <v>662</v>
      </c>
      <c r="J226" s="1" t="s">
        <v>663</v>
      </c>
      <c r="K226" s="1" t="s">
        <v>23047</v>
      </c>
      <c r="L226" s="1"/>
      <c r="M226" s="20">
        <f t="shared" si="6"/>
        <v>1</v>
      </c>
    </row>
    <row r="227" spans="1:13" ht="20.100000000000001" customHeight="1" x14ac:dyDescent="0.15">
      <c r="A227" s="1" t="s">
        <v>22</v>
      </c>
      <c r="B227" s="1" t="s">
        <v>23035</v>
      </c>
      <c r="C227" s="1" t="s">
        <v>23048</v>
      </c>
      <c r="D227" s="1" t="s">
        <v>78</v>
      </c>
      <c r="E227" s="1" t="s">
        <v>51</v>
      </c>
      <c r="F227" s="1" t="s">
        <v>51</v>
      </c>
      <c r="G227" s="1" t="s">
        <v>52</v>
      </c>
      <c r="H227" s="1" t="s">
        <v>121</v>
      </c>
      <c r="I227" s="1" t="s">
        <v>662</v>
      </c>
      <c r="J227" s="1" t="s">
        <v>663</v>
      </c>
      <c r="K227" s="1" t="s">
        <v>23049</v>
      </c>
      <c r="L227" s="1"/>
      <c r="M227" s="20">
        <f t="shared" si="6"/>
        <v>1</v>
      </c>
    </row>
    <row r="228" spans="1:13" ht="20.100000000000001" customHeight="1" x14ac:dyDescent="0.15">
      <c r="A228" s="1" t="s">
        <v>22</v>
      </c>
      <c r="B228" s="1" t="s">
        <v>23035</v>
      </c>
      <c r="C228" s="1" t="s">
        <v>23050</v>
      </c>
      <c r="D228" s="1" t="s">
        <v>78</v>
      </c>
      <c r="E228" s="1" t="s">
        <v>51</v>
      </c>
      <c r="F228" s="1" t="s">
        <v>179</v>
      </c>
      <c r="G228" s="1" t="s">
        <v>82</v>
      </c>
      <c r="H228" s="1" t="s">
        <v>180</v>
      </c>
      <c r="I228" s="1" t="s">
        <v>447</v>
      </c>
      <c r="J228" s="1" t="s">
        <v>730</v>
      </c>
      <c r="K228" s="1" t="s">
        <v>23051</v>
      </c>
      <c r="L228" s="1"/>
      <c r="M228" s="20">
        <f t="shared" si="6"/>
        <v>0</v>
      </c>
    </row>
    <row r="229" spans="1:13" ht="20.100000000000001" customHeight="1" x14ac:dyDescent="0.15">
      <c r="A229" s="1" t="s">
        <v>22</v>
      </c>
      <c r="B229" s="1" t="s">
        <v>23035</v>
      </c>
      <c r="C229" s="1" t="s">
        <v>23052</v>
      </c>
      <c r="D229" s="1" t="s">
        <v>78</v>
      </c>
      <c r="E229" s="1" t="s">
        <v>51</v>
      </c>
      <c r="F229" s="1" t="s">
        <v>179</v>
      </c>
      <c r="G229" s="1" t="s">
        <v>82</v>
      </c>
      <c r="H229" s="1" t="s">
        <v>180</v>
      </c>
      <c r="I229" s="1" t="s">
        <v>447</v>
      </c>
      <c r="J229" s="1" t="s">
        <v>730</v>
      </c>
      <c r="K229" s="1" t="s">
        <v>23053</v>
      </c>
      <c r="L229" s="1"/>
      <c r="M229" s="20">
        <f t="shared" si="6"/>
        <v>0</v>
      </c>
    </row>
    <row r="230" spans="1:13" ht="20.100000000000001" customHeight="1" x14ac:dyDescent="0.15">
      <c r="A230" s="1" t="s">
        <v>22</v>
      </c>
      <c r="B230" s="1" t="s">
        <v>23035</v>
      </c>
      <c r="C230" s="1" t="s">
        <v>23054</v>
      </c>
      <c r="D230" s="1" t="s">
        <v>78</v>
      </c>
      <c r="E230" s="1" t="s">
        <v>51</v>
      </c>
      <c r="F230" s="1" t="s">
        <v>26832</v>
      </c>
      <c r="G230" s="1" t="s">
        <v>82</v>
      </c>
      <c r="H230" s="1" t="s">
        <v>180</v>
      </c>
      <c r="I230" s="1" t="s">
        <v>447</v>
      </c>
      <c r="J230" s="1" t="s">
        <v>730</v>
      </c>
      <c r="K230" s="1" t="s">
        <v>23055</v>
      </c>
      <c r="L230" s="1"/>
      <c r="M230" s="20">
        <f t="shared" si="6"/>
        <v>0</v>
      </c>
    </row>
    <row r="231" spans="1:13" ht="20.100000000000001" customHeight="1" x14ac:dyDescent="0.15">
      <c r="A231" s="1" t="s">
        <v>22</v>
      </c>
      <c r="B231" s="1" t="s">
        <v>23035</v>
      </c>
      <c r="C231" s="1" t="s">
        <v>23056</v>
      </c>
      <c r="D231" s="1" t="s">
        <v>78</v>
      </c>
      <c r="E231" s="1" t="s">
        <v>51</v>
      </c>
      <c r="F231" s="1" t="s">
        <v>26832</v>
      </c>
      <c r="G231" s="1" t="s">
        <v>82</v>
      </c>
      <c r="H231" s="1" t="s">
        <v>180</v>
      </c>
      <c r="I231" s="1" t="s">
        <v>447</v>
      </c>
      <c r="J231" s="1" t="s">
        <v>730</v>
      </c>
      <c r="K231" s="1" t="s">
        <v>23057</v>
      </c>
      <c r="L231" s="1"/>
      <c r="M231" s="20">
        <f t="shared" si="6"/>
        <v>0</v>
      </c>
    </row>
    <row r="232" spans="1:13" ht="20.100000000000001" customHeight="1" x14ac:dyDescent="0.15">
      <c r="A232" s="1" t="s">
        <v>22</v>
      </c>
      <c r="B232" s="1" t="s">
        <v>23035</v>
      </c>
      <c r="C232" s="1" t="s">
        <v>23058</v>
      </c>
      <c r="D232" s="1" t="s">
        <v>78</v>
      </c>
      <c r="E232" s="1" t="s">
        <v>51</v>
      </c>
      <c r="F232" s="1" t="s">
        <v>51</v>
      </c>
      <c r="G232" s="1" t="s">
        <v>52</v>
      </c>
      <c r="H232" s="1" t="s">
        <v>121</v>
      </c>
      <c r="I232" s="1" t="s">
        <v>662</v>
      </c>
      <c r="J232" s="1" t="s">
        <v>663</v>
      </c>
      <c r="K232" s="1" t="s">
        <v>23059</v>
      </c>
      <c r="L232" s="1"/>
      <c r="M232" s="20">
        <f t="shared" si="6"/>
        <v>1</v>
      </c>
    </row>
    <row r="233" spans="1:13" ht="20.100000000000001" customHeight="1" x14ac:dyDescent="0.15">
      <c r="A233" s="1" t="s">
        <v>22</v>
      </c>
      <c r="B233" s="1" t="s">
        <v>23035</v>
      </c>
      <c r="C233" s="1" t="s">
        <v>23060</v>
      </c>
      <c r="D233" s="1" t="s">
        <v>78</v>
      </c>
      <c r="E233" s="1" t="s">
        <v>51</v>
      </c>
      <c r="F233" s="1" t="s">
        <v>51</v>
      </c>
      <c r="G233" s="1" t="s">
        <v>52</v>
      </c>
      <c r="H233" s="1" t="s">
        <v>121</v>
      </c>
      <c r="I233" s="1" t="s">
        <v>662</v>
      </c>
      <c r="J233" s="1" t="s">
        <v>663</v>
      </c>
      <c r="K233" s="1" t="s">
        <v>23061</v>
      </c>
      <c r="L233" s="1"/>
      <c r="M233" s="20">
        <f t="shared" si="6"/>
        <v>1</v>
      </c>
    </row>
    <row r="234" spans="1:13" ht="20.100000000000001" customHeight="1" x14ac:dyDescent="0.15">
      <c r="A234" s="1" t="s">
        <v>22</v>
      </c>
      <c r="B234" s="1" t="s">
        <v>23035</v>
      </c>
      <c r="C234" s="1" t="s">
        <v>23062</v>
      </c>
      <c r="D234" s="1" t="s">
        <v>78</v>
      </c>
      <c r="E234" s="1" t="s">
        <v>51</v>
      </c>
      <c r="F234" s="1" t="s">
        <v>51</v>
      </c>
      <c r="G234" s="1" t="s">
        <v>52</v>
      </c>
      <c r="H234" s="1" t="s">
        <v>121</v>
      </c>
      <c r="I234" s="1" t="s">
        <v>662</v>
      </c>
      <c r="J234" s="1" t="s">
        <v>663</v>
      </c>
      <c r="K234" s="1" t="s">
        <v>23063</v>
      </c>
      <c r="L234" s="1"/>
      <c r="M234" s="20">
        <f t="shared" si="6"/>
        <v>1</v>
      </c>
    </row>
    <row r="235" spans="1:13" ht="20.100000000000001" customHeight="1" x14ac:dyDescent="0.15">
      <c r="A235" s="1" t="s">
        <v>22</v>
      </c>
      <c r="B235" s="1" t="s">
        <v>23035</v>
      </c>
      <c r="C235" s="1" t="s">
        <v>23064</v>
      </c>
      <c r="D235" s="1" t="s">
        <v>78</v>
      </c>
      <c r="E235" s="1" t="s">
        <v>51</v>
      </c>
      <c r="F235" s="1" t="s">
        <v>51</v>
      </c>
      <c r="G235" s="1" t="s">
        <v>52</v>
      </c>
      <c r="H235" s="1" t="s">
        <v>121</v>
      </c>
      <c r="I235" s="1" t="s">
        <v>662</v>
      </c>
      <c r="J235" s="1" t="s">
        <v>663</v>
      </c>
      <c r="K235" s="1" t="s">
        <v>23065</v>
      </c>
      <c r="L235" s="1"/>
      <c r="M235" s="20">
        <f t="shared" si="6"/>
        <v>1</v>
      </c>
    </row>
    <row r="236" spans="1:13" ht="20.100000000000001" customHeight="1" x14ac:dyDescent="0.15">
      <c r="A236" s="1" t="s">
        <v>22</v>
      </c>
      <c r="B236" s="1" t="s">
        <v>23035</v>
      </c>
      <c r="C236" s="1" t="s">
        <v>23066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121</v>
      </c>
      <c r="I236" s="1" t="s">
        <v>662</v>
      </c>
      <c r="J236" s="1" t="s">
        <v>663</v>
      </c>
      <c r="K236" s="1" t="s">
        <v>23067</v>
      </c>
      <c r="L236" s="1"/>
      <c r="M236" s="20">
        <f t="shared" si="6"/>
        <v>1</v>
      </c>
    </row>
    <row r="237" spans="1:13" ht="20.100000000000001" customHeight="1" x14ac:dyDescent="0.15">
      <c r="A237" s="1" t="s">
        <v>22</v>
      </c>
      <c r="B237" s="1" t="s">
        <v>23035</v>
      </c>
      <c r="C237" s="1" t="s">
        <v>23068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121</v>
      </c>
      <c r="I237" s="1" t="s">
        <v>662</v>
      </c>
      <c r="J237" s="1" t="s">
        <v>663</v>
      </c>
      <c r="K237" s="1" t="s">
        <v>23069</v>
      </c>
      <c r="L237" s="1"/>
      <c r="M237" s="20">
        <f t="shared" si="6"/>
        <v>1</v>
      </c>
    </row>
    <row r="238" spans="1:13" ht="20.100000000000001" customHeight="1" x14ac:dyDescent="0.15">
      <c r="A238" s="1" t="s">
        <v>22</v>
      </c>
      <c r="B238" s="1" t="s">
        <v>23035</v>
      </c>
      <c r="C238" s="1" t="s">
        <v>23070</v>
      </c>
      <c r="D238" s="1" t="s">
        <v>78</v>
      </c>
      <c r="E238" s="1" t="s">
        <v>51</v>
      </c>
      <c r="F238" s="1" t="s">
        <v>179</v>
      </c>
      <c r="G238" s="1" t="s">
        <v>82</v>
      </c>
      <c r="H238" s="1" t="s">
        <v>83</v>
      </c>
      <c r="I238" s="1" t="s">
        <v>84</v>
      </c>
      <c r="J238" s="1" t="s">
        <v>1137</v>
      </c>
      <c r="K238" s="1" t="s">
        <v>23071</v>
      </c>
      <c r="L238" s="1"/>
      <c r="M238" s="20">
        <f t="shared" si="6"/>
        <v>0</v>
      </c>
    </row>
    <row r="239" spans="1:13" ht="20.100000000000001" customHeight="1" x14ac:dyDescent="0.15">
      <c r="A239" s="1" t="s">
        <v>22</v>
      </c>
      <c r="B239" s="1" t="s">
        <v>23035</v>
      </c>
      <c r="C239" s="1" t="s">
        <v>23072</v>
      </c>
      <c r="D239" s="1" t="s">
        <v>78</v>
      </c>
      <c r="E239" s="1" t="s">
        <v>51</v>
      </c>
      <c r="F239" s="1" t="s">
        <v>179</v>
      </c>
      <c r="G239" s="1" t="s">
        <v>82</v>
      </c>
      <c r="H239" s="1" t="s">
        <v>83</v>
      </c>
      <c r="I239" s="1" t="s">
        <v>84</v>
      </c>
      <c r="J239" s="1" t="s">
        <v>1137</v>
      </c>
      <c r="K239" s="1" t="s">
        <v>23073</v>
      </c>
      <c r="L239" s="1"/>
      <c r="M239" s="20">
        <f t="shared" si="6"/>
        <v>0</v>
      </c>
    </row>
    <row r="240" spans="1:13" ht="20.100000000000001" customHeight="1" x14ac:dyDescent="0.15">
      <c r="A240" s="1" t="s">
        <v>22</v>
      </c>
      <c r="B240" s="1" t="s">
        <v>23035</v>
      </c>
      <c r="C240" s="1" t="s">
        <v>23074</v>
      </c>
      <c r="D240" s="1" t="s">
        <v>78</v>
      </c>
      <c r="E240" s="1" t="s">
        <v>51</v>
      </c>
      <c r="F240" s="1" t="s">
        <v>179</v>
      </c>
      <c r="G240" s="1" t="s">
        <v>82</v>
      </c>
      <c r="H240" s="1" t="s">
        <v>83</v>
      </c>
      <c r="I240" s="1" t="s">
        <v>84</v>
      </c>
      <c r="J240" s="1" t="s">
        <v>1137</v>
      </c>
      <c r="K240" s="1" t="s">
        <v>23075</v>
      </c>
      <c r="L240" s="1"/>
      <c r="M240" s="20">
        <f t="shared" si="6"/>
        <v>0</v>
      </c>
    </row>
    <row r="241" spans="1:13" ht="20.100000000000001" customHeight="1" x14ac:dyDescent="0.15">
      <c r="A241" s="1" t="s">
        <v>22</v>
      </c>
      <c r="B241" s="1" t="s">
        <v>23035</v>
      </c>
      <c r="C241" s="1" t="s">
        <v>23076</v>
      </c>
      <c r="D241" s="1" t="s">
        <v>78</v>
      </c>
      <c r="E241" s="1" t="s">
        <v>51</v>
      </c>
      <c r="F241" s="1" t="s">
        <v>51</v>
      </c>
      <c r="G241" s="1" t="s">
        <v>52</v>
      </c>
      <c r="H241" s="1" t="s">
        <v>121</v>
      </c>
      <c r="I241" s="1" t="s">
        <v>662</v>
      </c>
      <c r="J241" s="1" t="s">
        <v>663</v>
      </c>
      <c r="K241" s="1" t="s">
        <v>23077</v>
      </c>
      <c r="L241" s="1"/>
      <c r="M241" s="20">
        <f t="shared" si="6"/>
        <v>1</v>
      </c>
    </row>
    <row r="242" spans="1:13" ht="20.100000000000001" customHeight="1" x14ac:dyDescent="0.15">
      <c r="A242" s="1" t="s">
        <v>22</v>
      </c>
      <c r="B242" s="1" t="s">
        <v>23035</v>
      </c>
      <c r="C242" s="1" t="s">
        <v>23078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121</v>
      </c>
      <c r="I242" s="1" t="s">
        <v>662</v>
      </c>
      <c r="J242" s="1" t="s">
        <v>663</v>
      </c>
      <c r="K242" s="1" t="s">
        <v>23079</v>
      </c>
      <c r="L242" s="1"/>
      <c r="M242" s="20">
        <f t="shared" si="6"/>
        <v>1</v>
      </c>
    </row>
    <row r="243" spans="1:13" ht="20.100000000000001" customHeight="1" x14ac:dyDescent="0.15">
      <c r="A243" s="1" t="s">
        <v>22</v>
      </c>
      <c r="B243" s="1" t="s">
        <v>23035</v>
      </c>
      <c r="C243" s="1" t="s">
        <v>23080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121</v>
      </c>
      <c r="I243" s="1" t="s">
        <v>662</v>
      </c>
      <c r="J243" s="1" t="s">
        <v>663</v>
      </c>
      <c r="K243" s="1" t="s">
        <v>23081</v>
      </c>
      <c r="L243" s="1"/>
      <c r="M243" s="20">
        <f t="shared" si="6"/>
        <v>1</v>
      </c>
    </row>
    <row r="244" spans="1:13" ht="20.100000000000001" customHeight="1" x14ac:dyDescent="0.15">
      <c r="A244" s="1" t="s">
        <v>22</v>
      </c>
      <c r="B244" s="1" t="s">
        <v>23035</v>
      </c>
      <c r="C244" s="1" t="s">
        <v>23082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121</v>
      </c>
      <c r="I244" s="1" t="s">
        <v>662</v>
      </c>
      <c r="J244" s="1" t="s">
        <v>663</v>
      </c>
      <c r="K244" s="1" t="s">
        <v>23083</v>
      </c>
      <c r="L244" s="1"/>
      <c r="M244" s="20">
        <f t="shared" si="6"/>
        <v>1</v>
      </c>
    </row>
    <row r="245" spans="1:13" ht="39.950000000000003" customHeight="1" x14ac:dyDescent="0.15">
      <c r="A245" s="82" t="s">
        <v>27040</v>
      </c>
      <c r="B245" s="82" t="s">
        <v>27041</v>
      </c>
      <c r="C245" s="1" t="s">
        <v>27042</v>
      </c>
      <c r="D245" s="1" t="s">
        <v>50</v>
      </c>
      <c r="E245" s="1" t="s">
        <v>51</v>
      </c>
      <c r="F245" s="83" t="s">
        <v>27043</v>
      </c>
      <c r="G245" s="1" t="s">
        <v>82</v>
      </c>
      <c r="H245" s="1" t="s">
        <v>2140</v>
      </c>
      <c r="I245" s="1" t="s">
        <v>84</v>
      </c>
      <c r="J245" s="1" t="s">
        <v>2362</v>
      </c>
      <c r="K245" s="1" t="s">
        <v>3351</v>
      </c>
      <c r="L245" s="83" t="s">
        <v>27025</v>
      </c>
      <c r="M245" s="20">
        <f t="shared" si="6"/>
        <v>0</v>
      </c>
    </row>
    <row r="246" spans="1:13" ht="39.950000000000003" customHeight="1" x14ac:dyDescent="0.15">
      <c r="A246" s="82" t="s">
        <v>27044</v>
      </c>
      <c r="B246" s="82" t="s">
        <v>27045</v>
      </c>
      <c r="C246" s="1" t="s">
        <v>27046</v>
      </c>
      <c r="D246" s="1" t="s">
        <v>78</v>
      </c>
      <c r="E246" s="1" t="s">
        <v>51</v>
      </c>
      <c r="F246" s="83" t="s">
        <v>27047</v>
      </c>
      <c r="G246" s="1" t="s">
        <v>82</v>
      </c>
      <c r="H246" s="1" t="s">
        <v>212</v>
      </c>
      <c r="I246" s="1" t="s">
        <v>84</v>
      </c>
      <c r="J246" s="1" t="s">
        <v>1137</v>
      </c>
      <c r="K246" s="1" t="s">
        <v>7275</v>
      </c>
      <c r="L246" s="83" t="s">
        <v>27039</v>
      </c>
      <c r="M246" s="20">
        <f>IF(F246="○",1,0)</f>
        <v>0</v>
      </c>
    </row>
    <row r="247" spans="1:13" ht="39.950000000000003" customHeight="1" x14ac:dyDescent="0.15">
      <c r="A247" s="82" t="s">
        <v>27048</v>
      </c>
      <c r="B247" s="82" t="s">
        <v>27049</v>
      </c>
      <c r="C247" s="1" t="s">
        <v>26968</v>
      </c>
      <c r="D247" s="1" t="s">
        <v>50</v>
      </c>
      <c r="E247" s="1" t="s">
        <v>51</v>
      </c>
      <c r="F247" s="84" t="s">
        <v>27050</v>
      </c>
      <c r="G247" s="1" t="s">
        <v>52</v>
      </c>
      <c r="H247" s="1" t="s">
        <v>121</v>
      </c>
      <c r="I247" s="1" t="s">
        <v>662</v>
      </c>
      <c r="J247" s="1" t="s">
        <v>663</v>
      </c>
      <c r="K247" s="1" t="s">
        <v>8483</v>
      </c>
      <c r="L247" s="83" t="s">
        <v>26941</v>
      </c>
      <c r="M247" s="20">
        <f>IF(F247="○",1,0)</f>
        <v>0</v>
      </c>
    </row>
  </sheetData>
  <autoFilter ref="A7:L247" xr:uid="{00000000-0009-0000-0000-000018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N79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23084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SUBTOTAL(3,E8:E79)</f>
        <v>72</v>
      </c>
      <c r="F6" s="23">
        <f>SUBTOTAL(9,M8:M79)</f>
        <v>44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23</v>
      </c>
      <c r="B8" s="1" t="s">
        <v>15756</v>
      </c>
      <c r="C8" s="1" t="s">
        <v>23085</v>
      </c>
      <c r="D8" s="1" t="s">
        <v>78</v>
      </c>
      <c r="E8" s="1" t="s">
        <v>51</v>
      </c>
      <c r="F8" s="1" t="s">
        <v>51</v>
      </c>
      <c r="G8" s="1" t="s">
        <v>82</v>
      </c>
      <c r="H8" s="1" t="s">
        <v>207</v>
      </c>
      <c r="I8" s="1" t="s">
        <v>84</v>
      </c>
      <c r="J8" s="1" t="s">
        <v>122</v>
      </c>
      <c r="K8" s="1" t="s">
        <v>23086</v>
      </c>
      <c r="L8" s="1"/>
      <c r="M8" s="20">
        <f t="shared" ref="M8:M71" si="0">IF(F8="○",1,0)</f>
        <v>1</v>
      </c>
    </row>
    <row r="9" spans="1:14" ht="20.100000000000001" customHeight="1" x14ac:dyDescent="0.15">
      <c r="A9" s="1" t="s">
        <v>23</v>
      </c>
      <c r="B9" s="1" t="s">
        <v>23087</v>
      </c>
      <c r="C9" s="1" t="s">
        <v>23088</v>
      </c>
      <c r="D9" s="1" t="s">
        <v>50</v>
      </c>
      <c r="E9" s="1" t="s">
        <v>51</v>
      </c>
      <c r="F9" s="1" t="s">
        <v>81</v>
      </c>
      <c r="G9" s="1" t="s">
        <v>82</v>
      </c>
      <c r="H9" s="1" t="s">
        <v>2140</v>
      </c>
      <c r="I9" s="1" t="s">
        <v>447</v>
      </c>
      <c r="J9" s="1" t="s">
        <v>663</v>
      </c>
      <c r="K9" s="1" t="s">
        <v>23089</v>
      </c>
      <c r="L9" s="1"/>
      <c r="M9" s="20">
        <f t="shared" si="0"/>
        <v>0</v>
      </c>
    </row>
    <row r="10" spans="1:14" ht="20.100000000000001" customHeight="1" x14ac:dyDescent="0.15">
      <c r="A10" s="1" t="s">
        <v>23</v>
      </c>
      <c r="B10" s="1" t="s">
        <v>23087</v>
      </c>
      <c r="C10" s="1" t="s">
        <v>23090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207</v>
      </c>
      <c r="I10" s="1" t="s">
        <v>84</v>
      </c>
      <c r="J10" s="1" t="s">
        <v>122</v>
      </c>
      <c r="K10" s="1" t="s">
        <v>23091</v>
      </c>
      <c r="L10" s="1"/>
      <c r="M10" s="20">
        <f t="shared" si="0"/>
        <v>1</v>
      </c>
    </row>
    <row r="11" spans="1:14" ht="20.100000000000001" customHeight="1" x14ac:dyDescent="0.15">
      <c r="A11" s="1" t="s">
        <v>23</v>
      </c>
      <c r="B11" s="1" t="s">
        <v>23087</v>
      </c>
      <c r="C11" s="1" t="s">
        <v>23092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207</v>
      </c>
      <c r="I11" s="1" t="s">
        <v>84</v>
      </c>
      <c r="J11" s="1" t="s">
        <v>122</v>
      </c>
      <c r="K11" s="1" t="s">
        <v>23093</v>
      </c>
      <c r="L11" s="1"/>
      <c r="M11" s="20">
        <f t="shared" si="0"/>
        <v>1</v>
      </c>
      <c r="N11" s="3"/>
    </row>
    <row r="12" spans="1:14" ht="20.100000000000001" customHeight="1" x14ac:dyDescent="0.15">
      <c r="A12" s="1" t="s">
        <v>23</v>
      </c>
      <c r="B12" s="1" t="s">
        <v>23087</v>
      </c>
      <c r="C12" s="1" t="s">
        <v>23094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122</v>
      </c>
      <c r="K12" s="1" t="s">
        <v>23095</v>
      </c>
      <c r="L12" s="1"/>
      <c r="M12" s="20">
        <f t="shared" si="0"/>
        <v>1</v>
      </c>
    </row>
    <row r="13" spans="1:14" ht="20.100000000000001" customHeight="1" x14ac:dyDescent="0.15">
      <c r="A13" s="1" t="s">
        <v>23</v>
      </c>
      <c r="B13" s="1" t="s">
        <v>23087</v>
      </c>
      <c r="C13" s="1" t="s">
        <v>23096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122</v>
      </c>
      <c r="K13" s="1" t="s">
        <v>23097</v>
      </c>
      <c r="L13" s="1"/>
      <c r="M13" s="20">
        <f t="shared" si="0"/>
        <v>1</v>
      </c>
    </row>
    <row r="14" spans="1:14" ht="20.100000000000001" customHeight="1" x14ac:dyDescent="0.15">
      <c r="A14" s="1" t="s">
        <v>23</v>
      </c>
      <c r="B14" s="1" t="s">
        <v>23087</v>
      </c>
      <c r="C14" s="1" t="s">
        <v>23098</v>
      </c>
      <c r="D14" s="1" t="s">
        <v>78</v>
      </c>
      <c r="E14" s="1" t="s">
        <v>51</v>
      </c>
      <c r="F14" s="1" t="s">
        <v>51</v>
      </c>
      <c r="G14" s="1" t="s">
        <v>82</v>
      </c>
      <c r="H14" s="1" t="s">
        <v>207</v>
      </c>
      <c r="I14" s="1" t="s">
        <v>84</v>
      </c>
      <c r="J14" s="1" t="s">
        <v>122</v>
      </c>
      <c r="K14" s="1" t="s">
        <v>23099</v>
      </c>
      <c r="L14" s="1"/>
      <c r="M14" s="20">
        <f t="shared" si="0"/>
        <v>1</v>
      </c>
    </row>
    <row r="15" spans="1:14" ht="20.100000000000001" customHeight="1" x14ac:dyDescent="0.15">
      <c r="A15" s="1" t="s">
        <v>23</v>
      </c>
      <c r="B15" s="1" t="s">
        <v>23087</v>
      </c>
      <c r="C15" s="1" t="s">
        <v>23100</v>
      </c>
      <c r="D15" s="1" t="s">
        <v>78</v>
      </c>
      <c r="E15" s="1" t="s">
        <v>51</v>
      </c>
      <c r="F15" s="1" t="s">
        <v>179</v>
      </c>
      <c r="G15" s="1" t="s">
        <v>82</v>
      </c>
      <c r="H15" s="1" t="s">
        <v>2140</v>
      </c>
      <c r="I15" s="1" t="s">
        <v>447</v>
      </c>
      <c r="J15" s="1" t="s">
        <v>663</v>
      </c>
      <c r="K15" s="1" t="s">
        <v>23101</v>
      </c>
      <c r="L15" s="1"/>
      <c r="M15" s="20">
        <f t="shared" si="0"/>
        <v>0</v>
      </c>
    </row>
    <row r="16" spans="1:14" ht="20.100000000000001" customHeight="1" x14ac:dyDescent="0.15">
      <c r="A16" s="1" t="s">
        <v>23</v>
      </c>
      <c r="B16" s="1" t="s">
        <v>23102</v>
      </c>
      <c r="C16" s="1" t="s">
        <v>23103</v>
      </c>
      <c r="D16" s="1" t="s">
        <v>78</v>
      </c>
      <c r="E16" s="1" t="s">
        <v>51</v>
      </c>
      <c r="F16" s="1" t="s">
        <v>81</v>
      </c>
      <c r="G16" s="1" t="s">
        <v>82</v>
      </c>
      <c r="H16" s="1" t="s">
        <v>2140</v>
      </c>
      <c r="I16" s="1" t="s">
        <v>447</v>
      </c>
      <c r="J16" s="1" t="s">
        <v>663</v>
      </c>
      <c r="K16" s="1" t="s">
        <v>23104</v>
      </c>
      <c r="L16" s="1"/>
      <c r="M16" s="20">
        <f t="shared" si="0"/>
        <v>0</v>
      </c>
    </row>
    <row r="17" spans="1:13" ht="20.100000000000001" customHeight="1" x14ac:dyDescent="0.15">
      <c r="A17" s="1" t="s">
        <v>23</v>
      </c>
      <c r="B17" s="1" t="s">
        <v>23102</v>
      </c>
      <c r="C17" s="1" t="s">
        <v>23105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23106</v>
      </c>
      <c r="L17" s="1"/>
      <c r="M17" s="20">
        <f t="shared" si="0"/>
        <v>1</v>
      </c>
    </row>
    <row r="18" spans="1:13" ht="20.100000000000001" customHeight="1" x14ac:dyDescent="0.15">
      <c r="A18" s="1" t="s">
        <v>23</v>
      </c>
      <c r="B18" s="1" t="s">
        <v>21242</v>
      </c>
      <c r="C18" s="1" t="s">
        <v>23107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23108</v>
      </c>
      <c r="L18" s="1"/>
      <c r="M18" s="20">
        <f t="shared" si="0"/>
        <v>1</v>
      </c>
    </row>
    <row r="19" spans="1:13" ht="20.100000000000001" customHeight="1" x14ac:dyDescent="0.15">
      <c r="A19" s="1" t="s">
        <v>23</v>
      </c>
      <c r="B19" s="1" t="s">
        <v>21242</v>
      </c>
      <c r="C19" s="1" t="s">
        <v>23109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122</v>
      </c>
      <c r="K19" s="1" t="s">
        <v>23110</v>
      </c>
      <c r="L19" s="1"/>
      <c r="M19" s="20">
        <f t="shared" si="0"/>
        <v>1</v>
      </c>
    </row>
    <row r="20" spans="1:13" ht="20.100000000000001" customHeight="1" x14ac:dyDescent="0.15">
      <c r="A20" s="1" t="s">
        <v>23</v>
      </c>
      <c r="B20" s="1" t="s">
        <v>21242</v>
      </c>
      <c r="C20" s="1" t="s">
        <v>23111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207</v>
      </c>
      <c r="I20" s="1" t="s">
        <v>84</v>
      </c>
      <c r="J20" s="1" t="s">
        <v>122</v>
      </c>
      <c r="K20" s="1" t="s">
        <v>23112</v>
      </c>
      <c r="L20" s="1"/>
      <c r="M20" s="20">
        <f t="shared" si="0"/>
        <v>1</v>
      </c>
    </row>
    <row r="21" spans="1:13" ht="20.100000000000001" customHeight="1" x14ac:dyDescent="0.15">
      <c r="A21" s="1" t="s">
        <v>23</v>
      </c>
      <c r="B21" s="1" t="s">
        <v>21242</v>
      </c>
      <c r="C21" s="1" t="s">
        <v>23113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207</v>
      </c>
      <c r="I21" s="1" t="s">
        <v>84</v>
      </c>
      <c r="J21" s="1" t="s">
        <v>122</v>
      </c>
      <c r="K21" s="1" t="s">
        <v>23114</v>
      </c>
      <c r="L21" s="1"/>
      <c r="M21" s="20">
        <f t="shared" si="0"/>
        <v>1</v>
      </c>
    </row>
    <row r="22" spans="1:13" ht="20.100000000000001" customHeight="1" x14ac:dyDescent="0.15">
      <c r="A22" s="1" t="s">
        <v>23</v>
      </c>
      <c r="B22" s="1" t="s">
        <v>21242</v>
      </c>
      <c r="C22" s="1" t="s">
        <v>23115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207</v>
      </c>
      <c r="I22" s="1" t="s">
        <v>84</v>
      </c>
      <c r="J22" s="1" t="s">
        <v>122</v>
      </c>
      <c r="K22" s="1" t="s">
        <v>23116</v>
      </c>
      <c r="L22" s="1"/>
      <c r="M22" s="20">
        <f t="shared" si="0"/>
        <v>1</v>
      </c>
    </row>
    <row r="23" spans="1:13" ht="20.100000000000001" customHeight="1" x14ac:dyDescent="0.15">
      <c r="A23" s="1" t="s">
        <v>23</v>
      </c>
      <c r="B23" s="1" t="s">
        <v>21242</v>
      </c>
      <c r="C23" s="1" t="s">
        <v>23117</v>
      </c>
      <c r="D23" s="1" t="s">
        <v>78</v>
      </c>
      <c r="E23" s="1" t="s">
        <v>51</v>
      </c>
      <c r="F23" s="1" t="s">
        <v>179</v>
      </c>
      <c r="G23" s="1" t="s">
        <v>82</v>
      </c>
      <c r="H23" s="1" t="s">
        <v>212</v>
      </c>
      <c r="I23" s="1" t="s">
        <v>447</v>
      </c>
      <c r="J23" s="1" t="s">
        <v>130</v>
      </c>
      <c r="K23" s="1" t="s">
        <v>23118</v>
      </c>
      <c r="L23" s="1"/>
      <c r="M23" s="20">
        <f t="shared" si="0"/>
        <v>0</v>
      </c>
    </row>
    <row r="24" spans="1:13" ht="20.100000000000001" customHeight="1" x14ac:dyDescent="0.15">
      <c r="A24" s="1" t="s">
        <v>23</v>
      </c>
      <c r="B24" s="1" t="s">
        <v>23119</v>
      </c>
      <c r="C24" s="1" t="s">
        <v>23120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207</v>
      </c>
      <c r="I24" s="1" t="s">
        <v>84</v>
      </c>
      <c r="J24" s="1" t="s">
        <v>122</v>
      </c>
      <c r="K24" s="1" t="s">
        <v>23121</v>
      </c>
      <c r="L24" s="1"/>
      <c r="M24" s="20">
        <f t="shared" si="0"/>
        <v>1</v>
      </c>
    </row>
    <row r="25" spans="1:13" ht="20.100000000000001" customHeight="1" x14ac:dyDescent="0.15">
      <c r="A25" s="1" t="s">
        <v>23</v>
      </c>
      <c r="B25" s="1" t="s">
        <v>23119</v>
      </c>
      <c r="C25" s="1" t="s">
        <v>23122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207</v>
      </c>
      <c r="I25" s="1" t="s">
        <v>84</v>
      </c>
      <c r="J25" s="1" t="s">
        <v>122</v>
      </c>
      <c r="K25" s="1" t="s">
        <v>23123</v>
      </c>
      <c r="L25" s="1"/>
      <c r="M25" s="20">
        <f t="shared" si="0"/>
        <v>1</v>
      </c>
    </row>
    <row r="26" spans="1:13" ht="20.100000000000001" customHeight="1" x14ac:dyDescent="0.15">
      <c r="A26" s="1" t="s">
        <v>23</v>
      </c>
      <c r="B26" s="1" t="s">
        <v>23119</v>
      </c>
      <c r="C26" s="1" t="s">
        <v>23124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23125</v>
      </c>
      <c r="L26" s="1"/>
      <c r="M26" s="20">
        <f t="shared" si="0"/>
        <v>1</v>
      </c>
    </row>
    <row r="27" spans="1:13" ht="20.100000000000001" customHeight="1" x14ac:dyDescent="0.15">
      <c r="A27" s="1" t="s">
        <v>23</v>
      </c>
      <c r="B27" s="1" t="s">
        <v>23119</v>
      </c>
      <c r="C27" s="1" t="s">
        <v>23126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23127</v>
      </c>
      <c r="L27" s="1"/>
      <c r="M27" s="20">
        <f t="shared" si="0"/>
        <v>1</v>
      </c>
    </row>
    <row r="28" spans="1:13" ht="20.100000000000001" customHeight="1" x14ac:dyDescent="0.15">
      <c r="A28" s="1" t="s">
        <v>23</v>
      </c>
      <c r="B28" s="1" t="s">
        <v>23119</v>
      </c>
      <c r="C28" s="1" t="s">
        <v>23128</v>
      </c>
      <c r="D28" s="1" t="s">
        <v>78</v>
      </c>
      <c r="E28" s="1" t="s">
        <v>51</v>
      </c>
      <c r="F28" s="1" t="s">
        <v>179</v>
      </c>
      <c r="G28" s="1" t="s">
        <v>82</v>
      </c>
      <c r="H28" s="1" t="s">
        <v>1151</v>
      </c>
      <c r="I28" s="1" t="s">
        <v>740</v>
      </c>
      <c r="J28" s="1" t="s">
        <v>182</v>
      </c>
      <c r="K28" s="1" t="s">
        <v>23129</v>
      </c>
      <c r="L28" s="1"/>
      <c r="M28" s="20">
        <f t="shared" si="0"/>
        <v>0</v>
      </c>
    </row>
    <row r="29" spans="1:13" ht="20.100000000000001" customHeight="1" x14ac:dyDescent="0.15">
      <c r="A29" s="1" t="s">
        <v>23</v>
      </c>
      <c r="B29" s="1" t="s">
        <v>23119</v>
      </c>
      <c r="C29" s="1" t="s">
        <v>23130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23131</v>
      </c>
      <c r="L29" s="1"/>
      <c r="M29" s="20">
        <f t="shared" si="0"/>
        <v>1</v>
      </c>
    </row>
    <row r="30" spans="1:13" ht="20.100000000000001" customHeight="1" x14ac:dyDescent="0.15">
      <c r="A30" s="1" t="s">
        <v>23</v>
      </c>
      <c r="B30" s="1" t="s">
        <v>23119</v>
      </c>
      <c r="C30" s="1" t="s">
        <v>23132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207</v>
      </c>
      <c r="I30" s="1" t="s">
        <v>84</v>
      </c>
      <c r="J30" s="1" t="s">
        <v>122</v>
      </c>
      <c r="K30" s="1" t="s">
        <v>23133</v>
      </c>
      <c r="L30" s="1"/>
      <c r="M30" s="20">
        <f t="shared" si="0"/>
        <v>1</v>
      </c>
    </row>
    <row r="31" spans="1:13" ht="20.100000000000001" customHeight="1" x14ac:dyDescent="0.15">
      <c r="A31" s="1" t="s">
        <v>23</v>
      </c>
      <c r="B31" s="1" t="s">
        <v>23119</v>
      </c>
      <c r="C31" s="1" t="s">
        <v>23134</v>
      </c>
      <c r="D31" s="1" t="s">
        <v>78</v>
      </c>
      <c r="E31" s="1" t="s">
        <v>51</v>
      </c>
      <c r="F31" s="1" t="s">
        <v>51</v>
      </c>
      <c r="G31" s="1" t="s">
        <v>82</v>
      </c>
      <c r="H31" s="1" t="s">
        <v>207</v>
      </c>
      <c r="I31" s="1" t="s">
        <v>84</v>
      </c>
      <c r="J31" s="1" t="s">
        <v>122</v>
      </c>
      <c r="K31" s="1" t="s">
        <v>23135</v>
      </c>
      <c r="L31" s="1"/>
      <c r="M31" s="20">
        <f t="shared" si="0"/>
        <v>1</v>
      </c>
    </row>
    <row r="32" spans="1:13" ht="20.100000000000001" customHeight="1" x14ac:dyDescent="0.15">
      <c r="A32" s="1" t="s">
        <v>23</v>
      </c>
      <c r="B32" s="1" t="s">
        <v>23119</v>
      </c>
      <c r="C32" s="1" t="s">
        <v>23136</v>
      </c>
      <c r="D32" s="1" t="s">
        <v>78</v>
      </c>
      <c r="E32" s="1" t="s">
        <v>51</v>
      </c>
      <c r="F32" s="1" t="s">
        <v>179</v>
      </c>
      <c r="G32" s="1" t="s">
        <v>82</v>
      </c>
      <c r="H32" s="1" t="s">
        <v>1151</v>
      </c>
      <c r="I32" s="1" t="s">
        <v>740</v>
      </c>
      <c r="J32" s="1" t="s">
        <v>182</v>
      </c>
      <c r="K32" s="1" t="s">
        <v>23137</v>
      </c>
      <c r="L32" s="1"/>
      <c r="M32" s="20">
        <f t="shared" si="0"/>
        <v>0</v>
      </c>
    </row>
    <row r="33" spans="1:13" ht="20.100000000000001" customHeight="1" x14ac:dyDescent="0.15">
      <c r="A33" s="1" t="s">
        <v>23</v>
      </c>
      <c r="B33" s="1" t="s">
        <v>23138</v>
      </c>
      <c r="C33" s="1" t="s">
        <v>23139</v>
      </c>
      <c r="D33" s="1" t="s">
        <v>50</v>
      </c>
      <c r="E33" s="1" t="s">
        <v>51</v>
      </c>
      <c r="F33" s="1" t="s">
        <v>81</v>
      </c>
      <c r="G33" s="1" t="s">
        <v>82</v>
      </c>
      <c r="H33" s="1" t="s">
        <v>2140</v>
      </c>
      <c r="I33" s="1" t="s">
        <v>447</v>
      </c>
      <c r="J33" s="1" t="s">
        <v>663</v>
      </c>
      <c r="K33" s="1" t="s">
        <v>23140</v>
      </c>
      <c r="L33" s="1"/>
      <c r="M33" s="20">
        <f t="shared" si="0"/>
        <v>0</v>
      </c>
    </row>
    <row r="34" spans="1:13" ht="20.100000000000001" customHeight="1" x14ac:dyDescent="0.15">
      <c r="A34" s="1" t="s">
        <v>23</v>
      </c>
      <c r="B34" s="1" t="s">
        <v>23138</v>
      </c>
      <c r="C34" s="1" t="s">
        <v>23141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207</v>
      </c>
      <c r="I34" s="1" t="s">
        <v>84</v>
      </c>
      <c r="J34" s="1" t="s">
        <v>122</v>
      </c>
      <c r="K34" s="1" t="s">
        <v>23142</v>
      </c>
      <c r="L34" s="1"/>
      <c r="M34" s="20">
        <f t="shared" si="0"/>
        <v>1</v>
      </c>
    </row>
    <row r="35" spans="1:13" ht="20.100000000000001" customHeight="1" x14ac:dyDescent="0.15">
      <c r="A35" s="1" t="s">
        <v>23</v>
      </c>
      <c r="B35" s="1" t="s">
        <v>23138</v>
      </c>
      <c r="C35" s="1" t="s">
        <v>23143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23144</v>
      </c>
      <c r="L35" s="1"/>
      <c r="M35" s="20">
        <f t="shared" si="0"/>
        <v>1</v>
      </c>
    </row>
    <row r="36" spans="1:13" ht="20.100000000000001" customHeight="1" x14ac:dyDescent="0.15">
      <c r="A36" s="1" t="s">
        <v>23</v>
      </c>
      <c r="B36" s="1" t="s">
        <v>23138</v>
      </c>
      <c r="C36" s="1" t="s">
        <v>23145</v>
      </c>
      <c r="D36" s="1" t="s">
        <v>78</v>
      </c>
      <c r="E36" s="1" t="s">
        <v>51</v>
      </c>
      <c r="F36" s="1" t="s">
        <v>179</v>
      </c>
      <c r="G36" s="1" t="s">
        <v>82</v>
      </c>
      <c r="H36" s="1" t="s">
        <v>1151</v>
      </c>
      <c r="I36" s="1" t="s">
        <v>740</v>
      </c>
      <c r="J36" s="1" t="s">
        <v>182</v>
      </c>
      <c r="K36" s="1" t="s">
        <v>23146</v>
      </c>
      <c r="L36" s="1"/>
      <c r="M36" s="20">
        <f t="shared" si="0"/>
        <v>0</v>
      </c>
    </row>
    <row r="37" spans="1:13" ht="20.100000000000001" customHeight="1" x14ac:dyDescent="0.15">
      <c r="A37" s="1" t="s">
        <v>23</v>
      </c>
      <c r="B37" s="1" t="s">
        <v>23147</v>
      </c>
      <c r="C37" s="1" t="s">
        <v>23148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23149</v>
      </c>
      <c r="L37" s="1"/>
      <c r="M37" s="20">
        <f t="shared" si="0"/>
        <v>1</v>
      </c>
    </row>
    <row r="38" spans="1:13" ht="20.100000000000001" customHeight="1" x14ac:dyDescent="0.15">
      <c r="A38" s="1" t="s">
        <v>23</v>
      </c>
      <c r="B38" s="1" t="s">
        <v>23147</v>
      </c>
      <c r="C38" s="1" t="s">
        <v>23150</v>
      </c>
      <c r="D38" s="1" t="s">
        <v>78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23151</v>
      </c>
      <c r="L38" s="1"/>
      <c r="M38" s="20">
        <f t="shared" si="0"/>
        <v>1</v>
      </c>
    </row>
    <row r="39" spans="1:13" ht="20.100000000000001" customHeight="1" x14ac:dyDescent="0.15">
      <c r="A39" s="1" t="s">
        <v>23</v>
      </c>
      <c r="B39" s="1" t="s">
        <v>23147</v>
      </c>
      <c r="C39" s="1" t="s">
        <v>23152</v>
      </c>
      <c r="D39" s="1" t="s">
        <v>78</v>
      </c>
      <c r="E39" s="1" t="s">
        <v>51</v>
      </c>
      <c r="F39" s="1" t="s">
        <v>81</v>
      </c>
      <c r="G39" s="1" t="s">
        <v>82</v>
      </c>
      <c r="H39" s="1" t="s">
        <v>2140</v>
      </c>
      <c r="I39" s="1" t="s">
        <v>447</v>
      </c>
      <c r="J39" s="1" t="s">
        <v>663</v>
      </c>
      <c r="K39" s="1" t="s">
        <v>23153</v>
      </c>
      <c r="L39" s="1"/>
      <c r="M39" s="20">
        <f t="shared" si="0"/>
        <v>0</v>
      </c>
    </row>
    <row r="40" spans="1:13" ht="20.100000000000001" customHeight="1" x14ac:dyDescent="0.15">
      <c r="A40" s="1" t="s">
        <v>23</v>
      </c>
      <c r="B40" s="1" t="s">
        <v>23154</v>
      </c>
      <c r="C40" s="1" t="s">
        <v>23155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207</v>
      </c>
      <c r="I40" s="1" t="s">
        <v>84</v>
      </c>
      <c r="J40" s="1" t="s">
        <v>122</v>
      </c>
      <c r="K40" s="1" t="s">
        <v>23156</v>
      </c>
      <c r="L40" s="1"/>
      <c r="M40" s="20">
        <f t="shared" si="0"/>
        <v>1</v>
      </c>
    </row>
    <row r="41" spans="1:13" ht="20.100000000000001" customHeight="1" x14ac:dyDescent="0.15">
      <c r="A41" s="1" t="s">
        <v>23</v>
      </c>
      <c r="B41" s="1" t="s">
        <v>23154</v>
      </c>
      <c r="C41" s="1" t="s">
        <v>23157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84</v>
      </c>
      <c r="J41" s="1" t="s">
        <v>15518</v>
      </c>
      <c r="K41" s="1" t="s">
        <v>23158</v>
      </c>
      <c r="L41" s="1"/>
      <c r="M41" s="20">
        <f t="shared" si="0"/>
        <v>1</v>
      </c>
    </row>
    <row r="42" spans="1:13" ht="20.100000000000001" customHeight="1" x14ac:dyDescent="0.15">
      <c r="A42" s="1" t="s">
        <v>23</v>
      </c>
      <c r="B42" s="1" t="s">
        <v>23159</v>
      </c>
      <c r="C42" s="1" t="s">
        <v>23160</v>
      </c>
      <c r="D42" s="1" t="s">
        <v>78</v>
      </c>
      <c r="E42" s="1" t="s">
        <v>51</v>
      </c>
      <c r="F42" s="1" t="s">
        <v>179</v>
      </c>
      <c r="G42" s="1" t="s">
        <v>82</v>
      </c>
      <c r="H42" s="1" t="s">
        <v>1151</v>
      </c>
      <c r="I42" s="1" t="s">
        <v>84</v>
      </c>
      <c r="J42" s="1" t="s">
        <v>9120</v>
      </c>
      <c r="K42" s="1" t="s">
        <v>23161</v>
      </c>
      <c r="L42" s="1"/>
      <c r="M42" s="20">
        <f t="shared" si="0"/>
        <v>0</v>
      </c>
    </row>
    <row r="43" spans="1:13" ht="20.100000000000001" customHeight="1" x14ac:dyDescent="0.15">
      <c r="A43" s="1" t="s">
        <v>23</v>
      </c>
      <c r="B43" s="1" t="s">
        <v>23159</v>
      </c>
      <c r="C43" s="1" t="s">
        <v>23162</v>
      </c>
      <c r="D43" s="1" t="s">
        <v>78</v>
      </c>
      <c r="E43" s="1" t="s">
        <v>51</v>
      </c>
      <c r="F43" s="1" t="s">
        <v>179</v>
      </c>
      <c r="G43" s="1" t="s">
        <v>82</v>
      </c>
      <c r="H43" s="1" t="s">
        <v>1151</v>
      </c>
      <c r="I43" s="1" t="s">
        <v>84</v>
      </c>
      <c r="J43" s="1" t="s">
        <v>9120</v>
      </c>
      <c r="K43" s="1" t="s">
        <v>23163</v>
      </c>
      <c r="L43" s="1"/>
      <c r="M43" s="20">
        <f t="shared" si="0"/>
        <v>0</v>
      </c>
    </row>
    <row r="44" spans="1:13" ht="20.100000000000001" customHeight="1" x14ac:dyDescent="0.15">
      <c r="A44" s="1" t="s">
        <v>23</v>
      </c>
      <c r="B44" s="1" t="s">
        <v>23159</v>
      </c>
      <c r="C44" s="1" t="s">
        <v>23164</v>
      </c>
      <c r="D44" s="1" t="s">
        <v>78</v>
      </c>
      <c r="E44" s="1" t="s">
        <v>51</v>
      </c>
      <c r="F44" s="1" t="s">
        <v>51</v>
      </c>
      <c r="G44" s="1" t="s">
        <v>82</v>
      </c>
      <c r="H44" s="1" t="s">
        <v>207</v>
      </c>
      <c r="I44" s="1" t="s">
        <v>84</v>
      </c>
      <c r="J44" s="1" t="s">
        <v>122</v>
      </c>
      <c r="K44" s="1" t="s">
        <v>23165</v>
      </c>
      <c r="L44" s="1"/>
      <c r="M44" s="20">
        <f t="shared" si="0"/>
        <v>1</v>
      </c>
    </row>
    <row r="45" spans="1:13" ht="20.100000000000001" customHeight="1" x14ac:dyDescent="0.15">
      <c r="A45" s="1" t="s">
        <v>23</v>
      </c>
      <c r="B45" s="1" t="s">
        <v>23159</v>
      </c>
      <c r="C45" s="1" t="s">
        <v>23166</v>
      </c>
      <c r="D45" s="1" t="s">
        <v>78</v>
      </c>
      <c r="E45" s="1" t="s">
        <v>51</v>
      </c>
      <c r="F45" s="1" t="s">
        <v>51</v>
      </c>
      <c r="G45" s="1" t="s">
        <v>82</v>
      </c>
      <c r="H45" s="1" t="s">
        <v>207</v>
      </c>
      <c r="I45" s="1" t="s">
        <v>84</v>
      </c>
      <c r="J45" s="1" t="s">
        <v>122</v>
      </c>
      <c r="K45" s="1" t="s">
        <v>23167</v>
      </c>
      <c r="L45" s="1"/>
      <c r="M45" s="20">
        <f t="shared" si="0"/>
        <v>1</v>
      </c>
    </row>
    <row r="46" spans="1:13" ht="20.100000000000001" customHeight="1" x14ac:dyDescent="0.15">
      <c r="A46" s="1" t="s">
        <v>23</v>
      </c>
      <c r="B46" s="1" t="s">
        <v>23168</v>
      </c>
      <c r="C46" s="1" t="s">
        <v>23169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207</v>
      </c>
      <c r="I46" s="1" t="s">
        <v>84</v>
      </c>
      <c r="J46" s="1" t="s">
        <v>122</v>
      </c>
      <c r="K46" s="1" t="s">
        <v>23170</v>
      </c>
      <c r="L46" s="1"/>
      <c r="M46" s="20">
        <f t="shared" si="0"/>
        <v>1</v>
      </c>
    </row>
    <row r="47" spans="1:13" ht="20.100000000000001" customHeight="1" x14ac:dyDescent="0.15">
      <c r="A47" s="1" t="s">
        <v>23</v>
      </c>
      <c r="B47" s="1" t="s">
        <v>23168</v>
      </c>
      <c r="C47" s="1" t="s">
        <v>23171</v>
      </c>
      <c r="D47" s="1" t="s">
        <v>78</v>
      </c>
      <c r="E47" s="1" t="s">
        <v>51</v>
      </c>
      <c r="F47" s="1" t="s">
        <v>179</v>
      </c>
      <c r="G47" s="1" t="s">
        <v>82</v>
      </c>
      <c r="H47" s="1" t="s">
        <v>1151</v>
      </c>
      <c r="I47" s="1" t="s">
        <v>740</v>
      </c>
      <c r="J47" s="1" t="s">
        <v>182</v>
      </c>
      <c r="K47" s="1" t="s">
        <v>23172</v>
      </c>
      <c r="L47" s="1"/>
      <c r="M47" s="20">
        <f t="shared" si="0"/>
        <v>0</v>
      </c>
    </row>
    <row r="48" spans="1:13" ht="20.100000000000001" customHeight="1" x14ac:dyDescent="0.15">
      <c r="A48" s="1" t="s">
        <v>23</v>
      </c>
      <c r="B48" s="1" t="s">
        <v>23173</v>
      </c>
      <c r="C48" s="1" t="s">
        <v>23174</v>
      </c>
      <c r="D48" s="1" t="s">
        <v>50</v>
      </c>
      <c r="E48" s="1" t="s">
        <v>51</v>
      </c>
      <c r="F48" s="1" t="s">
        <v>81</v>
      </c>
      <c r="G48" s="1" t="s">
        <v>82</v>
      </c>
      <c r="H48" s="1" t="s">
        <v>212</v>
      </c>
      <c r="I48" s="1" t="s">
        <v>447</v>
      </c>
      <c r="J48" s="1" t="s">
        <v>130</v>
      </c>
      <c r="K48" s="1" t="s">
        <v>23175</v>
      </c>
      <c r="L48" s="1"/>
      <c r="M48" s="20">
        <f t="shared" si="0"/>
        <v>0</v>
      </c>
    </row>
    <row r="49" spans="1:13" ht="20.100000000000001" customHeight="1" x14ac:dyDescent="0.15">
      <c r="A49" s="1" t="s">
        <v>23</v>
      </c>
      <c r="B49" s="1" t="s">
        <v>23173</v>
      </c>
      <c r="C49" s="1" t="s">
        <v>23176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122</v>
      </c>
      <c r="K49" s="1" t="s">
        <v>23177</v>
      </c>
      <c r="L49" s="1"/>
      <c r="M49" s="20">
        <f t="shared" si="0"/>
        <v>1</v>
      </c>
    </row>
    <row r="50" spans="1:13" ht="20.100000000000001" customHeight="1" x14ac:dyDescent="0.15">
      <c r="A50" s="1" t="s">
        <v>23</v>
      </c>
      <c r="B50" s="1" t="s">
        <v>23173</v>
      </c>
      <c r="C50" s="1" t="s">
        <v>23178</v>
      </c>
      <c r="D50" s="1" t="s">
        <v>50</v>
      </c>
      <c r="E50" s="1" t="s">
        <v>51</v>
      </c>
      <c r="F50" s="1" t="s">
        <v>51</v>
      </c>
      <c r="G50" s="1" t="s">
        <v>82</v>
      </c>
      <c r="H50" s="1" t="s">
        <v>207</v>
      </c>
      <c r="I50" s="1" t="s">
        <v>84</v>
      </c>
      <c r="J50" s="1" t="s">
        <v>122</v>
      </c>
      <c r="K50" s="1" t="s">
        <v>23179</v>
      </c>
      <c r="L50" s="1"/>
      <c r="M50" s="20">
        <f t="shared" si="0"/>
        <v>1</v>
      </c>
    </row>
    <row r="51" spans="1:13" ht="20.100000000000001" customHeight="1" x14ac:dyDescent="0.15">
      <c r="A51" s="1" t="s">
        <v>23</v>
      </c>
      <c r="B51" s="1" t="s">
        <v>23173</v>
      </c>
      <c r="C51" s="1" t="s">
        <v>23180</v>
      </c>
      <c r="D51" s="1" t="s">
        <v>78</v>
      </c>
      <c r="E51" s="1" t="s">
        <v>51</v>
      </c>
      <c r="F51" s="1" t="s">
        <v>51</v>
      </c>
      <c r="G51" s="1" t="s">
        <v>82</v>
      </c>
      <c r="H51" s="1" t="s">
        <v>207</v>
      </c>
      <c r="I51" s="1" t="s">
        <v>84</v>
      </c>
      <c r="J51" s="1" t="s">
        <v>122</v>
      </c>
      <c r="K51" s="1" t="s">
        <v>23181</v>
      </c>
      <c r="L51" s="1"/>
      <c r="M51" s="20">
        <f t="shared" si="0"/>
        <v>1</v>
      </c>
    </row>
    <row r="52" spans="1:13" ht="20.100000000000001" customHeight="1" x14ac:dyDescent="0.15">
      <c r="A52" s="1" t="s">
        <v>23</v>
      </c>
      <c r="B52" s="1" t="s">
        <v>23173</v>
      </c>
      <c r="C52" s="1" t="s">
        <v>23182</v>
      </c>
      <c r="D52" s="1" t="s">
        <v>78</v>
      </c>
      <c r="E52" s="1" t="s">
        <v>51</v>
      </c>
      <c r="F52" s="1" t="s">
        <v>179</v>
      </c>
      <c r="G52" s="1" t="s">
        <v>82</v>
      </c>
      <c r="H52" s="1" t="s">
        <v>1151</v>
      </c>
      <c r="I52" s="1" t="s">
        <v>740</v>
      </c>
      <c r="J52" s="1" t="s">
        <v>182</v>
      </c>
      <c r="K52" s="1" t="s">
        <v>23183</v>
      </c>
      <c r="L52" s="1"/>
      <c r="M52" s="20">
        <f t="shared" si="0"/>
        <v>0</v>
      </c>
    </row>
    <row r="53" spans="1:13" ht="20.100000000000001" customHeight="1" x14ac:dyDescent="0.15">
      <c r="A53" s="1" t="s">
        <v>23</v>
      </c>
      <c r="B53" s="1" t="s">
        <v>23173</v>
      </c>
      <c r="C53" s="1" t="s">
        <v>23184</v>
      </c>
      <c r="D53" s="1" t="s">
        <v>78</v>
      </c>
      <c r="E53" s="1" t="s">
        <v>51</v>
      </c>
      <c r="F53" s="1" t="s">
        <v>179</v>
      </c>
      <c r="G53" s="1" t="s">
        <v>82</v>
      </c>
      <c r="H53" s="1" t="s">
        <v>1151</v>
      </c>
      <c r="I53" s="1" t="s">
        <v>740</v>
      </c>
      <c r="J53" s="1" t="s">
        <v>182</v>
      </c>
      <c r="K53" s="1" t="s">
        <v>23185</v>
      </c>
      <c r="L53" s="1"/>
      <c r="M53" s="20">
        <f t="shared" si="0"/>
        <v>0</v>
      </c>
    </row>
    <row r="54" spans="1:13" ht="20.100000000000001" customHeight="1" x14ac:dyDescent="0.15">
      <c r="A54" s="1" t="s">
        <v>23</v>
      </c>
      <c r="B54" s="1" t="s">
        <v>20123</v>
      </c>
      <c r="C54" s="1" t="s">
        <v>23186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207</v>
      </c>
      <c r="I54" s="1" t="s">
        <v>84</v>
      </c>
      <c r="J54" s="1" t="s">
        <v>122</v>
      </c>
      <c r="K54" s="1" t="s">
        <v>23187</v>
      </c>
      <c r="L54" s="1"/>
      <c r="M54" s="20">
        <f t="shared" si="0"/>
        <v>1</v>
      </c>
    </row>
    <row r="55" spans="1:13" ht="20.100000000000001" customHeight="1" x14ac:dyDescent="0.15">
      <c r="A55" s="1" t="s">
        <v>23</v>
      </c>
      <c r="B55" s="1" t="s">
        <v>21136</v>
      </c>
      <c r="C55" s="1" t="s">
        <v>23188</v>
      </c>
      <c r="D55" s="1" t="s">
        <v>78</v>
      </c>
      <c r="E55" s="1" t="s">
        <v>51</v>
      </c>
      <c r="F55" s="1" t="s">
        <v>179</v>
      </c>
      <c r="G55" s="1" t="s">
        <v>82</v>
      </c>
      <c r="H55" s="1" t="s">
        <v>212</v>
      </c>
      <c r="I55" s="1" t="s">
        <v>447</v>
      </c>
      <c r="J55" s="1" t="s">
        <v>130</v>
      </c>
      <c r="K55" s="1" t="s">
        <v>23189</v>
      </c>
      <c r="L55" s="1"/>
      <c r="M55" s="20">
        <f t="shared" si="0"/>
        <v>0</v>
      </c>
    </row>
    <row r="56" spans="1:13" ht="20.100000000000001" customHeight="1" x14ac:dyDescent="0.15">
      <c r="A56" s="1" t="s">
        <v>23</v>
      </c>
      <c r="B56" s="1" t="s">
        <v>20138</v>
      </c>
      <c r="C56" s="1" t="s">
        <v>23190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207</v>
      </c>
      <c r="I56" s="1" t="s">
        <v>84</v>
      </c>
      <c r="J56" s="1" t="s">
        <v>122</v>
      </c>
      <c r="K56" s="1" t="s">
        <v>23191</v>
      </c>
      <c r="L56" s="1"/>
      <c r="M56" s="20">
        <f t="shared" si="0"/>
        <v>1</v>
      </c>
    </row>
    <row r="57" spans="1:13" ht="20.100000000000001" customHeight="1" x14ac:dyDescent="0.15">
      <c r="A57" s="1" t="s">
        <v>23</v>
      </c>
      <c r="B57" s="1" t="s">
        <v>23192</v>
      </c>
      <c r="C57" s="1" t="s">
        <v>23193</v>
      </c>
      <c r="D57" s="1" t="s">
        <v>50</v>
      </c>
      <c r="E57" s="1" t="s">
        <v>51</v>
      </c>
      <c r="F57" s="1" t="s">
        <v>51</v>
      </c>
      <c r="G57" s="1" t="s">
        <v>82</v>
      </c>
      <c r="H57" s="1" t="s">
        <v>207</v>
      </c>
      <c r="I57" s="1" t="s">
        <v>84</v>
      </c>
      <c r="J57" s="1" t="s">
        <v>122</v>
      </c>
      <c r="K57" s="1" t="s">
        <v>23194</v>
      </c>
      <c r="L57" s="1"/>
      <c r="M57" s="20">
        <f t="shared" si="0"/>
        <v>1</v>
      </c>
    </row>
    <row r="58" spans="1:13" ht="20.100000000000001" customHeight="1" x14ac:dyDescent="0.15">
      <c r="A58" s="1" t="s">
        <v>23</v>
      </c>
      <c r="B58" s="1" t="s">
        <v>23192</v>
      </c>
      <c r="C58" s="1" t="s">
        <v>23195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207</v>
      </c>
      <c r="I58" s="1" t="s">
        <v>84</v>
      </c>
      <c r="J58" s="1" t="s">
        <v>122</v>
      </c>
      <c r="K58" s="1" t="s">
        <v>23196</v>
      </c>
      <c r="L58" s="1"/>
      <c r="M58" s="20">
        <f t="shared" si="0"/>
        <v>1</v>
      </c>
    </row>
    <row r="59" spans="1:13" ht="20.100000000000001" customHeight="1" x14ac:dyDescent="0.15">
      <c r="A59" s="1" t="s">
        <v>23</v>
      </c>
      <c r="B59" s="1" t="s">
        <v>23192</v>
      </c>
      <c r="C59" s="1" t="s">
        <v>23197</v>
      </c>
      <c r="D59" s="1" t="s">
        <v>78</v>
      </c>
      <c r="E59" s="1" t="s">
        <v>51</v>
      </c>
      <c r="F59" s="1" t="s">
        <v>81</v>
      </c>
      <c r="G59" s="1" t="s">
        <v>82</v>
      </c>
      <c r="H59" s="1" t="s">
        <v>2140</v>
      </c>
      <c r="I59" s="1" t="s">
        <v>447</v>
      </c>
      <c r="J59" s="1" t="s">
        <v>663</v>
      </c>
      <c r="K59" s="1" t="s">
        <v>23198</v>
      </c>
      <c r="L59" s="1"/>
      <c r="M59" s="20">
        <f t="shared" si="0"/>
        <v>0</v>
      </c>
    </row>
    <row r="60" spans="1:13" ht="20.100000000000001" customHeight="1" x14ac:dyDescent="0.15">
      <c r="A60" s="1" t="s">
        <v>23</v>
      </c>
      <c r="B60" s="1" t="s">
        <v>23192</v>
      </c>
      <c r="C60" s="1" t="s">
        <v>23199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207</v>
      </c>
      <c r="I60" s="1" t="s">
        <v>84</v>
      </c>
      <c r="J60" s="1" t="s">
        <v>122</v>
      </c>
      <c r="K60" s="1" t="s">
        <v>23200</v>
      </c>
      <c r="L60" s="1"/>
      <c r="M60" s="20">
        <f t="shared" si="0"/>
        <v>1</v>
      </c>
    </row>
    <row r="61" spans="1:13" ht="20.100000000000001" customHeight="1" x14ac:dyDescent="0.15">
      <c r="A61" s="1" t="s">
        <v>23</v>
      </c>
      <c r="B61" s="1" t="s">
        <v>23192</v>
      </c>
      <c r="C61" s="1" t="s">
        <v>23201</v>
      </c>
      <c r="D61" s="1" t="s">
        <v>78</v>
      </c>
      <c r="E61" s="1" t="s">
        <v>51</v>
      </c>
      <c r="F61" s="1" t="s">
        <v>51</v>
      </c>
      <c r="G61" s="1" t="s">
        <v>82</v>
      </c>
      <c r="H61" s="1" t="s">
        <v>207</v>
      </c>
      <c r="I61" s="1" t="s">
        <v>84</v>
      </c>
      <c r="J61" s="1" t="s">
        <v>122</v>
      </c>
      <c r="K61" s="1" t="s">
        <v>23202</v>
      </c>
      <c r="L61" s="1"/>
      <c r="M61" s="20">
        <f t="shared" si="0"/>
        <v>1</v>
      </c>
    </row>
    <row r="62" spans="1:13" ht="20.100000000000001" customHeight="1" x14ac:dyDescent="0.15">
      <c r="A62" s="1" t="s">
        <v>23</v>
      </c>
      <c r="B62" s="1" t="s">
        <v>23192</v>
      </c>
      <c r="C62" s="1" t="s">
        <v>23203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207</v>
      </c>
      <c r="I62" s="1" t="s">
        <v>84</v>
      </c>
      <c r="J62" s="1" t="s">
        <v>122</v>
      </c>
      <c r="K62" s="1" t="s">
        <v>23204</v>
      </c>
      <c r="L62" s="1"/>
      <c r="M62" s="20">
        <f t="shared" si="0"/>
        <v>1</v>
      </c>
    </row>
    <row r="63" spans="1:13" ht="20.100000000000001" customHeight="1" x14ac:dyDescent="0.15">
      <c r="A63" s="1" t="s">
        <v>23</v>
      </c>
      <c r="B63" s="1" t="s">
        <v>23192</v>
      </c>
      <c r="C63" s="1" t="s">
        <v>23205</v>
      </c>
      <c r="D63" s="1" t="s">
        <v>78</v>
      </c>
      <c r="E63" s="1" t="s">
        <v>51</v>
      </c>
      <c r="F63" s="1" t="s">
        <v>51</v>
      </c>
      <c r="G63" s="1" t="s">
        <v>82</v>
      </c>
      <c r="H63" s="1" t="s">
        <v>207</v>
      </c>
      <c r="I63" s="1" t="s">
        <v>84</v>
      </c>
      <c r="J63" s="1" t="s">
        <v>122</v>
      </c>
      <c r="K63" s="1" t="s">
        <v>23206</v>
      </c>
      <c r="L63" s="1"/>
      <c r="M63" s="20">
        <f t="shared" si="0"/>
        <v>1</v>
      </c>
    </row>
    <row r="64" spans="1:13" ht="20.100000000000001" customHeight="1" x14ac:dyDescent="0.15">
      <c r="A64" s="1" t="s">
        <v>23</v>
      </c>
      <c r="B64" s="1" t="s">
        <v>23192</v>
      </c>
      <c r="C64" s="1" t="s">
        <v>23207</v>
      </c>
      <c r="D64" s="1" t="s">
        <v>78</v>
      </c>
      <c r="E64" s="1" t="s">
        <v>51</v>
      </c>
      <c r="F64" s="1" t="s">
        <v>179</v>
      </c>
      <c r="G64" s="1" t="s">
        <v>82</v>
      </c>
      <c r="H64" s="1" t="s">
        <v>1151</v>
      </c>
      <c r="I64" s="1" t="s">
        <v>84</v>
      </c>
      <c r="J64" s="1" t="s">
        <v>9120</v>
      </c>
      <c r="K64" s="1" t="s">
        <v>23208</v>
      </c>
      <c r="L64" s="1"/>
      <c r="M64" s="20">
        <f t="shared" si="0"/>
        <v>0</v>
      </c>
    </row>
    <row r="65" spans="1:13" ht="20.100000000000001" customHeight="1" x14ac:dyDescent="0.15">
      <c r="A65" s="1" t="s">
        <v>23</v>
      </c>
      <c r="B65" s="1" t="s">
        <v>23192</v>
      </c>
      <c r="C65" s="1" t="s">
        <v>23209</v>
      </c>
      <c r="D65" s="1" t="s">
        <v>78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23210</v>
      </c>
      <c r="L65" s="1"/>
      <c r="M65" s="20">
        <f t="shared" si="0"/>
        <v>1</v>
      </c>
    </row>
    <row r="66" spans="1:13" ht="20.100000000000001" customHeight="1" x14ac:dyDescent="0.15">
      <c r="A66" s="1" t="s">
        <v>23</v>
      </c>
      <c r="B66" s="1" t="s">
        <v>23192</v>
      </c>
      <c r="C66" s="1" t="s">
        <v>23211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207</v>
      </c>
      <c r="I66" s="1" t="s">
        <v>84</v>
      </c>
      <c r="J66" s="1" t="s">
        <v>122</v>
      </c>
      <c r="K66" s="1" t="s">
        <v>23212</v>
      </c>
      <c r="L66" s="1"/>
      <c r="M66" s="20">
        <f t="shared" si="0"/>
        <v>1</v>
      </c>
    </row>
    <row r="67" spans="1:13" ht="20.100000000000001" customHeight="1" x14ac:dyDescent="0.15">
      <c r="A67" s="1" t="s">
        <v>23</v>
      </c>
      <c r="B67" s="1" t="s">
        <v>23192</v>
      </c>
      <c r="C67" s="1" t="s">
        <v>23213</v>
      </c>
      <c r="D67" s="1" t="s">
        <v>78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23214</v>
      </c>
      <c r="L67" s="1"/>
      <c r="M67" s="20">
        <f t="shared" si="0"/>
        <v>1</v>
      </c>
    </row>
    <row r="68" spans="1:13" ht="20.100000000000001" customHeight="1" x14ac:dyDescent="0.15">
      <c r="A68" s="1" t="s">
        <v>23</v>
      </c>
      <c r="B68" s="1" t="s">
        <v>23192</v>
      </c>
      <c r="C68" s="1" t="s">
        <v>23215</v>
      </c>
      <c r="D68" s="1" t="s">
        <v>78</v>
      </c>
      <c r="E68" s="1" t="s">
        <v>51</v>
      </c>
      <c r="F68" s="1" t="s">
        <v>51</v>
      </c>
      <c r="G68" s="1" t="s">
        <v>82</v>
      </c>
      <c r="H68" s="1" t="s">
        <v>207</v>
      </c>
      <c r="I68" s="1" t="s">
        <v>84</v>
      </c>
      <c r="J68" s="1" t="s">
        <v>122</v>
      </c>
      <c r="K68" s="1" t="s">
        <v>23216</v>
      </c>
      <c r="L68" s="1"/>
      <c r="M68" s="20">
        <f t="shared" si="0"/>
        <v>1</v>
      </c>
    </row>
    <row r="69" spans="1:13" ht="20.100000000000001" customHeight="1" x14ac:dyDescent="0.15">
      <c r="A69" s="1" t="s">
        <v>23</v>
      </c>
      <c r="B69" s="1" t="s">
        <v>23217</v>
      </c>
      <c r="C69" s="1" t="s">
        <v>23218</v>
      </c>
      <c r="D69" s="1" t="s">
        <v>78</v>
      </c>
      <c r="E69" s="1" t="s">
        <v>51</v>
      </c>
      <c r="F69" s="1" t="s">
        <v>179</v>
      </c>
      <c r="G69" s="1" t="s">
        <v>82</v>
      </c>
      <c r="H69" s="1" t="s">
        <v>2140</v>
      </c>
      <c r="I69" s="1" t="s">
        <v>447</v>
      </c>
      <c r="J69" s="1" t="s">
        <v>663</v>
      </c>
      <c r="K69" s="1" t="s">
        <v>23219</v>
      </c>
      <c r="L69" s="1"/>
      <c r="M69" s="20">
        <f t="shared" si="0"/>
        <v>0</v>
      </c>
    </row>
    <row r="70" spans="1:13" ht="20.100000000000001" customHeight="1" x14ac:dyDescent="0.15">
      <c r="A70" s="1" t="s">
        <v>23</v>
      </c>
      <c r="B70" s="1" t="s">
        <v>23220</v>
      </c>
      <c r="C70" s="1" t="s">
        <v>23221</v>
      </c>
      <c r="D70" s="1" t="s">
        <v>78</v>
      </c>
      <c r="E70" s="1" t="s">
        <v>51</v>
      </c>
      <c r="F70" s="1" t="s">
        <v>179</v>
      </c>
      <c r="G70" s="1" t="s">
        <v>82</v>
      </c>
      <c r="H70" s="1" t="s">
        <v>1151</v>
      </c>
      <c r="I70" s="1" t="s">
        <v>740</v>
      </c>
      <c r="J70" s="1" t="s">
        <v>182</v>
      </c>
      <c r="K70" s="1" t="s">
        <v>23222</v>
      </c>
      <c r="L70" s="1"/>
      <c r="M70" s="20">
        <f t="shared" si="0"/>
        <v>0</v>
      </c>
    </row>
    <row r="71" spans="1:13" ht="20.100000000000001" customHeight="1" x14ac:dyDescent="0.15">
      <c r="A71" s="1" t="s">
        <v>23</v>
      </c>
      <c r="B71" s="1" t="s">
        <v>23220</v>
      </c>
      <c r="C71" s="1" t="s">
        <v>23223</v>
      </c>
      <c r="D71" s="1" t="s">
        <v>78</v>
      </c>
      <c r="E71" s="1" t="s">
        <v>51</v>
      </c>
      <c r="F71" s="1" t="s">
        <v>179</v>
      </c>
      <c r="G71" s="1" t="s">
        <v>82</v>
      </c>
      <c r="H71" s="1" t="s">
        <v>1151</v>
      </c>
      <c r="I71" s="1" t="s">
        <v>740</v>
      </c>
      <c r="J71" s="1" t="s">
        <v>182</v>
      </c>
      <c r="K71" s="1" t="s">
        <v>23224</v>
      </c>
      <c r="L71" s="1"/>
      <c r="M71" s="20">
        <f t="shared" si="0"/>
        <v>0</v>
      </c>
    </row>
    <row r="72" spans="1:13" ht="20.100000000000001" customHeight="1" x14ac:dyDescent="0.15">
      <c r="A72" s="1" t="s">
        <v>23</v>
      </c>
      <c r="B72" s="1" t="s">
        <v>23220</v>
      </c>
      <c r="C72" s="1" t="s">
        <v>23225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1151</v>
      </c>
      <c r="I72" s="1" t="s">
        <v>740</v>
      </c>
      <c r="J72" s="1" t="s">
        <v>182</v>
      </c>
      <c r="K72" s="1" t="s">
        <v>23226</v>
      </c>
      <c r="L72" s="1"/>
      <c r="M72" s="20">
        <f t="shared" ref="M72:M79" si="1">IF(F72="○",1,0)</f>
        <v>0</v>
      </c>
    </row>
    <row r="73" spans="1:13" ht="20.100000000000001" customHeight="1" x14ac:dyDescent="0.15">
      <c r="A73" s="1" t="s">
        <v>23</v>
      </c>
      <c r="B73" s="1" t="s">
        <v>23220</v>
      </c>
      <c r="C73" s="1" t="s">
        <v>23227</v>
      </c>
      <c r="D73" s="1" t="s">
        <v>78</v>
      </c>
      <c r="E73" s="1" t="s">
        <v>51</v>
      </c>
      <c r="F73" s="1" t="s">
        <v>179</v>
      </c>
      <c r="G73" s="1" t="s">
        <v>82</v>
      </c>
      <c r="H73" s="1" t="s">
        <v>1151</v>
      </c>
      <c r="I73" s="1" t="s">
        <v>740</v>
      </c>
      <c r="J73" s="1" t="s">
        <v>182</v>
      </c>
      <c r="K73" s="1" t="s">
        <v>23228</v>
      </c>
      <c r="L73" s="1"/>
      <c r="M73" s="20">
        <f t="shared" si="1"/>
        <v>0</v>
      </c>
    </row>
    <row r="74" spans="1:13" ht="20.100000000000001" customHeight="1" x14ac:dyDescent="0.15">
      <c r="A74" s="1" t="s">
        <v>23</v>
      </c>
      <c r="B74" s="1" t="s">
        <v>23220</v>
      </c>
      <c r="C74" s="1" t="s">
        <v>23229</v>
      </c>
      <c r="D74" s="1" t="s">
        <v>78</v>
      </c>
      <c r="E74" s="1" t="s">
        <v>51</v>
      </c>
      <c r="F74" s="1" t="s">
        <v>179</v>
      </c>
      <c r="G74" s="1" t="s">
        <v>82</v>
      </c>
      <c r="H74" s="1" t="s">
        <v>1151</v>
      </c>
      <c r="I74" s="1" t="s">
        <v>740</v>
      </c>
      <c r="J74" s="1" t="s">
        <v>182</v>
      </c>
      <c r="K74" s="1" t="s">
        <v>23230</v>
      </c>
      <c r="L74" s="1"/>
      <c r="M74" s="20">
        <f t="shared" si="1"/>
        <v>0</v>
      </c>
    </row>
    <row r="75" spans="1:13" ht="20.100000000000001" customHeight="1" x14ac:dyDescent="0.15">
      <c r="A75" s="1" t="s">
        <v>23</v>
      </c>
      <c r="B75" s="1" t="s">
        <v>23231</v>
      </c>
      <c r="C75" s="1" t="s">
        <v>23232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207</v>
      </c>
      <c r="I75" s="1" t="s">
        <v>84</v>
      </c>
      <c r="J75" s="1" t="s">
        <v>122</v>
      </c>
      <c r="K75" s="1" t="s">
        <v>23233</v>
      </c>
      <c r="L75" s="1"/>
      <c r="M75" s="20">
        <f t="shared" si="1"/>
        <v>1</v>
      </c>
    </row>
    <row r="76" spans="1:13" ht="20.100000000000001" customHeight="1" x14ac:dyDescent="0.15">
      <c r="A76" s="1" t="s">
        <v>23</v>
      </c>
      <c r="B76" s="1" t="s">
        <v>23231</v>
      </c>
      <c r="C76" s="1" t="s">
        <v>23234</v>
      </c>
      <c r="D76" s="1" t="s">
        <v>50</v>
      </c>
      <c r="E76" s="1" t="s">
        <v>51</v>
      </c>
      <c r="F76" s="1" t="s">
        <v>81</v>
      </c>
      <c r="G76" s="1" t="s">
        <v>82</v>
      </c>
      <c r="H76" s="1" t="s">
        <v>2140</v>
      </c>
      <c r="I76" s="1" t="s">
        <v>447</v>
      </c>
      <c r="J76" s="1" t="s">
        <v>663</v>
      </c>
      <c r="K76" s="1" t="s">
        <v>23235</v>
      </c>
      <c r="L76" s="1"/>
      <c r="M76" s="20">
        <f t="shared" si="1"/>
        <v>0</v>
      </c>
    </row>
    <row r="77" spans="1:13" ht="39.950000000000003" customHeight="1" x14ac:dyDescent="0.15">
      <c r="A77" s="82" t="s">
        <v>27099</v>
      </c>
      <c r="B77" s="82" t="s">
        <v>27100</v>
      </c>
      <c r="C77" s="1" t="s">
        <v>27101</v>
      </c>
      <c r="D77" s="1" t="s">
        <v>50</v>
      </c>
      <c r="E77" s="1" t="s">
        <v>51</v>
      </c>
      <c r="F77" s="83" t="s">
        <v>81</v>
      </c>
      <c r="G77" s="1" t="s">
        <v>82</v>
      </c>
      <c r="H77" s="1" t="s">
        <v>4727</v>
      </c>
      <c r="I77" s="1" t="s">
        <v>447</v>
      </c>
      <c r="J77" s="1" t="s">
        <v>16761</v>
      </c>
      <c r="K77" s="1" t="s">
        <v>19181</v>
      </c>
      <c r="L77" s="83" t="s">
        <v>26947</v>
      </c>
      <c r="M77" s="20">
        <f t="shared" si="1"/>
        <v>0</v>
      </c>
    </row>
    <row r="78" spans="1:13" ht="39.950000000000003" customHeight="1" x14ac:dyDescent="0.15">
      <c r="A78" s="82" t="s">
        <v>27099</v>
      </c>
      <c r="B78" s="82" t="s">
        <v>27100</v>
      </c>
      <c r="C78" s="1" t="s">
        <v>27102</v>
      </c>
      <c r="D78" s="1" t="s">
        <v>78</v>
      </c>
      <c r="E78" s="1" t="s">
        <v>51</v>
      </c>
      <c r="F78" s="83" t="s">
        <v>27168</v>
      </c>
      <c r="G78" s="1" t="s">
        <v>52</v>
      </c>
      <c r="H78" s="1" t="s">
        <v>121</v>
      </c>
      <c r="I78" s="1" t="s">
        <v>84</v>
      </c>
      <c r="J78" s="1" t="s">
        <v>122</v>
      </c>
      <c r="K78" s="1" t="s">
        <v>19223</v>
      </c>
      <c r="L78" s="83" t="s">
        <v>26947</v>
      </c>
      <c r="M78" s="20">
        <f t="shared" si="1"/>
        <v>0</v>
      </c>
    </row>
    <row r="79" spans="1:13" ht="39.950000000000003" customHeight="1" x14ac:dyDescent="0.15">
      <c r="A79" s="82" t="s">
        <v>27099</v>
      </c>
      <c r="B79" s="82" t="s">
        <v>27103</v>
      </c>
      <c r="C79" s="1" t="s">
        <v>27104</v>
      </c>
      <c r="D79" s="1" t="s">
        <v>78</v>
      </c>
      <c r="E79" s="1" t="s">
        <v>51</v>
      </c>
      <c r="F79" s="83" t="s">
        <v>179</v>
      </c>
      <c r="G79" s="1" t="s">
        <v>82</v>
      </c>
      <c r="H79" s="1" t="s">
        <v>129</v>
      </c>
      <c r="I79" s="1" t="s">
        <v>447</v>
      </c>
      <c r="J79" s="1" t="s">
        <v>6142</v>
      </c>
      <c r="K79" s="1" t="s">
        <v>19225</v>
      </c>
      <c r="L79" s="83" t="s">
        <v>26947</v>
      </c>
      <c r="M79" s="20">
        <f t="shared" si="1"/>
        <v>0</v>
      </c>
    </row>
  </sheetData>
  <autoFilter ref="A7:L79" xr:uid="{00000000-0009-0000-0000-000019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N531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0" style="20" hidden="1" customWidth="1"/>
    <col min="14" max="16384" width="9" style="20"/>
  </cols>
  <sheetData>
    <row r="1" spans="1:14" ht="20.100000000000001" customHeight="1" x14ac:dyDescent="0.15">
      <c r="A1" s="3" t="s">
        <v>23250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SUBTOTAL(3,E8:E531)</f>
        <v>524</v>
      </c>
      <c r="F6" s="23">
        <f>SUBTOTAL(9,M8:M531)</f>
        <v>472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23251</v>
      </c>
      <c r="B8" s="1" t="s">
        <v>23252</v>
      </c>
      <c r="C8" s="1" t="s">
        <v>23253</v>
      </c>
      <c r="D8" s="1" t="s">
        <v>50</v>
      </c>
      <c r="E8" s="1" t="s">
        <v>51</v>
      </c>
      <c r="F8" s="1" t="s">
        <v>51</v>
      </c>
      <c r="G8" s="1" t="s">
        <v>52</v>
      </c>
      <c r="H8" s="17" t="s">
        <v>53</v>
      </c>
      <c r="I8" s="17" t="s">
        <v>54</v>
      </c>
      <c r="J8" s="1" t="s">
        <v>55</v>
      </c>
      <c r="K8" s="1" t="s">
        <v>23254</v>
      </c>
      <c r="L8" s="1"/>
      <c r="M8" s="20">
        <f>IF(F8="○",1,0)</f>
        <v>1</v>
      </c>
    </row>
    <row r="9" spans="1:14" ht="20.100000000000001" customHeight="1" x14ac:dyDescent="0.15">
      <c r="A9" s="1" t="s">
        <v>23251</v>
      </c>
      <c r="B9" s="1" t="s">
        <v>23252</v>
      </c>
      <c r="C9" s="1" t="s">
        <v>23255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53</v>
      </c>
      <c r="I9" s="1" t="s">
        <v>54</v>
      </c>
      <c r="J9" s="1" t="s">
        <v>55</v>
      </c>
      <c r="K9" s="1" t="s">
        <v>23256</v>
      </c>
      <c r="L9" s="1"/>
      <c r="M9" s="20">
        <f t="shared" ref="M9:M72" si="0">IF(F9="○",1,0)</f>
        <v>1</v>
      </c>
    </row>
    <row r="10" spans="1:14" ht="20.100000000000001" customHeight="1" x14ac:dyDescent="0.15">
      <c r="A10" s="1" t="s">
        <v>23251</v>
      </c>
      <c r="B10" s="1" t="s">
        <v>23252</v>
      </c>
      <c r="C10" s="1" t="s">
        <v>23257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53</v>
      </c>
      <c r="I10" s="1" t="s">
        <v>54</v>
      </c>
      <c r="J10" s="1" t="s">
        <v>55</v>
      </c>
      <c r="K10" s="1" t="s">
        <v>23258</v>
      </c>
      <c r="L10" s="1"/>
      <c r="M10" s="20">
        <f t="shared" si="0"/>
        <v>1</v>
      </c>
    </row>
    <row r="11" spans="1:14" ht="20.100000000000001" customHeight="1" x14ac:dyDescent="0.15">
      <c r="A11" s="1" t="s">
        <v>23251</v>
      </c>
      <c r="B11" s="1" t="s">
        <v>23252</v>
      </c>
      <c r="C11" s="1" t="s">
        <v>23259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53</v>
      </c>
      <c r="I11" s="1" t="s">
        <v>54</v>
      </c>
      <c r="J11" s="1" t="s">
        <v>55</v>
      </c>
      <c r="K11" s="1" t="s">
        <v>23260</v>
      </c>
      <c r="L11" s="1"/>
      <c r="M11" s="20">
        <f t="shared" si="0"/>
        <v>1</v>
      </c>
    </row>
    <row r="12" spans="1:14" ht="20.100000000000001" customHeight="1" x14ac:dyDescent="0.15">
      <c r="A12" s="1" t="s">
        <v>23251</v>
      </c>
      <c r="B12" s="1" t="s">
        <v>23252</v>
      </c>
      <c r="C12" s="1" t="s">
        <v>23261</v>
      </c>
      <c r="D12" s="1" t="s">
        <v>78</v>
      </c>
      <c r="E12" s="1" t="s">
        <v>51</v>
      </c>
      <c r="F12" s="1" t="s">
        <v>51</v>
      </c>
      <c r="G12" s="1" t="s">
        <v>52</v>
      </c>
      <c r="H12" s="1" t="s">
        <v>53</v>
      </c>
      <c r="I12" s="1" t="s">
        <v>54</v>
      </c>
      <c r="J12" s="1" t="s">
        <v>55</v>
      </c>
      <c r="K12" s="1" t="s">
        <v>23262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23251</v>
      </c>
      <c r="B13" s="1" t="s">
        <v>23252</v>
      </c>
      <c r="C13" s="1" t="s">
        <v>23263</v>
      </c>
      <c r="D13" s="1" t="s">
        <v>78</v>
      </c>
      <c r="E13" s="1" t="s">
        <v>51</v>
      </c>
      <c r="F13" s="1" t="s">
        <v>51</v>
      </c>
      <c r="G13" s="1" t="s">
        <v>52</v>
      </c>
      <c r="H13" s="1" t="s">
        <v>53</v>
      </c>
      <c r="I13" s="1" t="s">
        <v>54</v>
      </c>
      <c r="J13" s="1" t="s">
        <v>55</v>
      </c>
      <c r="K13" s="1" t="s">
        <v>23264</v>
      </c>
      <c r="L13" s="1"/>
      <c r="M13" s="20">
        <f t="shared" si="0"/>
        <v>1</v>
      </c>
    </row>
    <row r="14" spans="1:14" ht="20.100000000000001" customHeight="1" x14ac:dyDescent="0.15">
      <c r="A14" s="1" t="s">
        <v>23251</v>
      </c>
      <c r="B14" s="1" t="s">
        <v>23252</v>
      </c>
      <c r="C14" s="1" t="s">
        <v>23265</v>
      </c>
      <c r="D14" s="1" t="s">
        <v>78</v>
      </c>
      <c r="E14" s="1" t="s">
        <v>51</v>
      </c>
      <c r="F14" s="1" t="s">
        <v>51</v>
      </c>
      <c r="G14" s="1" t="s">
        <v>52</v>
      </c>
      <c r="H14" s="1" t="s">
        <v>53</v>
      </c>
      <c r="I14" s="1" t="s">
        <v>54</v>
      </c>
      <c r="J14" s="1" t="s">
        <v>55</v>
      </c>
      <c r="K14" s="1" t="s">
        <v>23266</v>
      </c>
      <c r="L14" s="1"/>
      <c r="M14" s="20">
        <f t="shared" si="0"/>
        <v>1</v>
      </c>
    </row>
    <row r="15" spans="1:14" ht="20.100000000000001" customHeight="1" x14ac:dyDescent="0.15">
      <c r="A15" s="1" t="s">
        <v>23251</v>
      </c>
      <c r="B15" s="1" t="s">
        <v>23267</v>
      </c>
      <c r="C15" s="1" t="s">
        <v>23268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53</v>
      </c>
      <c r="I15" s="1" t="s">
        <v>54</v>
      </c>
      <c r="J15" s="1" t="s">
        <v>55</v>
      </c>
      <c r="K15" s="1" t="s">
        <v>23269</v>
      </c>
      <c r="L15" s="1"/>
      <c r="M15" s="20">
        <f t="shared" si="0"/>
        <v>1</v>
      </c>
    </row>
    <row r="16" spans="1:14" ht="20.100000000000001" customHeight="1" x14ac:dyDescent="0.15">
      <c r="A16" s="1" t="s">
        <v>23251</v>
      </c>
      <c r="B16" s="1" t="s">
        <v>23267</v>
      </c>
      <c r="C16" s="1" t="s">
        <v>23270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53</v>
      </c>
      <c r="I16" s="1" t="s">
        <v>54</v>
      </c>
      <c r="J16" s="1" t="s">
        <v>55</v>
      </c>
      <c r="K16" s="1" t="s">
        <v>23271</v>
      </c>
      <c r="L16" s="1"/>
      <c r="M16" s="20">
        <f t="shared" si="0"/>
        <v>1</v>
      </c>
    </row>
    <row r="17" spans="1:13" ht="20.100000000000001" customHeight="1" x14ac:dyDescent="0.15">
      <c r="A17" s="1" t="s">
        <v>23251</v>
      </c>
      <c r="B17" s="1" t="s">
        <v>23267</v>
      </c>
      <c r="C17" s="1" t="s">
        <v>23272</v>
      </c>
      <c r="D17" s="1" t="s">
        <v>50</v>
      </c>
      <c r="E17" s="1" t="s">
        <v>51</v>
      </c>
      <c r="F17" s="1" t="s">
        <v>51</v>
      </c>
      <c r="G17" s="1" t="s">
        <v>52</v>
      </c>
      <c r="H17" s="1" t="s">
        <v>53</v>
      </c>
      <c r="I17" s="1" t="s">
        <v>54</v>
      </c>
      <c r="J17" s="1" t="s">
        <v>55</v>
      </c>
      <c r="K17" s="1" t="s">
        <v>23273</v>
      </c>
      <c r="L17" s="1"/>
      <c r="M17" s="20">
        <f t="shared" si="0"/>
        <v>1</v>
      </c>
    </row>
    <row r="18" spans="1:13" ht="20.100000000000001" customHeight="1" x14ac:dyDescent="0.15">
      <c r="A18" s="1" t="s">
        <v>23251</v>
      </c>
      <c r="B18" s="1" t="s">
        <v>23267</v>
      </c>
      <c r="C18" s="1" t="s">
        <v>23274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53</v>
      </c>
      <c r="I18" s="1" t="s">
        <v>54</v>
      </c>
      <c r="J18" s="1" t="s">
        <v>55</v>
      </c>
      <c r="K18" s="1" t="s">
        <v>23275</v>
      </c>
      <c r="L18" s="1"/>
      <c r="M18" s="20">
        <f t="shared" si="0"/>
        <v>1</v>
      </c>
    </row>
    <row r="19" spans="1:13" ht="20.100000000000001" customHeight="1" x14ac:dyDescent="0.15">
      <c r="A19" s="1" t="s">
        <v>23251</v>
      </c>
      <c r="B19" s="1" t="s">
        <v>23267</v>
      </c>
      <c r="C19" s="1" t="s">
        <v>23276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53</v>
      </c>
      <c r="I19" s="1" t="s">
        <v>54</v>
      </c>
      <c r="J19" s="1" t="s">
        <v>55</v>
      </c>
      <c r="K19" s="1" t="s">
        <v>23277</v>
      </c>
      <c r="L19" s="1"/>
      <c r="M19" s="20">
        <f t="shared" si="0"/>
        <v>1</v>
      </c>
    </row>
    <row r="20" spans="1:13" ht="20.100000000000001" customHeight="1" x14ac:dyDescent="0.15">
      <c r="A20" s="1" t="s">
        <v>23251</v>
      </c>
      <c r="B20" s="1" t="s">
        <v>23267</v>
      </c>
      <c r="C20" s="1" t="s">
        <v>23278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53</v>
      </c>
      <c r="I20" s="1" t="s">
        <v>54</v>
      </c>
      <c r="J20" s="1" t="s">
        <v>55</v>
      </c>
      <c r="K20" s="1" t="s">
        <v>23279</v>
      </c>
      <c r="L20" s="1"/>
      <c r="M20" s="20">
        <f t="shared" si="0"/>
        <v>1</v>
      </c>
    </row>
    <row r="21" spans="1:13" ht="20.100000000000001" customHeight="1" x14ac:dyDescent="0.15">
      <c r="A21" s="1" t="s">
        <v>23251</v>
      </c>
      <c r="B21" s="1" t="s">
        <v>23280</v>
      </c>
      <c r="C21" s="1" t="s">
        <v>23281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53</v>
      </c>
      <c r="I21" s="1" t="s">
        <v>54</v>
      </c>
      <c r="J21" s="1" t="s">
        <v>55</v>
      </c>
      <c r="K21" s="1" t="s">
        <v>23282</v>
      </c>
      <c r="L21" s="1"/>
      <c r="M21" s="20">
        <f t="shared" si="0"/>
        <v>1</v>
      </c>
    </row>
    <row r="22" spans="1:13" ht="20.100000000000001" customHeight="1" x14ac:dyDescent="0.15">
      <c r="A22" s="1" t="s">
        <v>23251</v>
      </c>
      <c r="B22" s="1" t="s">
        <v>23280</v>
      </c>
      <c r="C22" s="1" t="s">
        <v>23283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53</v>
      </c>
      <c r="I22" s="1" t="s">
        <v>54</v>
      </c>
      <c r="J22" s="1" t="s">
        <v>55</v>
      </c>
      <c r="K22" s="1" t="s">
        <v>23284</v>
      </c>
      <c r="L22" s="1"/>
      <c r="M22" s="20">
        <f t="shared" si="0"/>
        <v>1</v>
      </c>
    </row>
    <row r="23" spans="1:13" ht="20.100000000000001" customHeight="1" x14ac:dyDescent="0.15">
      <c r="A23" s="1" t="s">
        <v>23251</v>
      </c>
      <c r="B23" s="1" t="s">
        <v>23280</v>
      </c>
      <c r="C23" s="1" t="s">
        <v>23285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53</v>
      </c>
      <c r="I23" s="1" t="s">
        <v>54</v>
      </c>
      <c r="J23" s="1" t="s">
        <v>55</v>
      </c>
      <c r="K23" s="1" t="s">
        <v>23286</v>
      </c>
      <c r="L23" s="1"/>
      <c r="M23" s="20">
        <f t="shared" si="0"/>
        <v>1</v>
      </c>
    </row>
    <row r="24" spans="1:13" ht="20.100000000000001" customHeight="1" x14ac:dyDescent="0.15">
      <c r="A24" s="1" t="s">
        <v>23251</v>
      </c>
      <c r="B24" s="1" t="s">
        <v>23280</v>
      </c>
      <c r="C24" s="1" t="s">
        <v>23287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53</v>
      </c>
      <c r="I24" s="1" t="s">
        <v>54</v>
      </c>
      <c r="J24" s="1" t="s">
        <v>55</v>
      </c>
      <c r="K24" s="1" t="s">
        <v>23288</v>
      </c>
      <c r="L24" s="1"/>
      <c r="M24" s="20">
        <f t="shared" si="0"/>
        <v>1</v>
      </c>
    </row>
    <row r="25" spans="1:13" ht="20.100000000000001" customHeight="1" x14ac:dyDescent="0.15">
      <c r="A25" s="1" t="s">
        <v>23251</v>
      </c>
      <c r="B25" s="1" t="s">
        <v>23280</v>
      </c>
      <c r="C25" s="1" t="s">
        <v>23289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53</v>
      </c>
      <c r="I25" s="1" t="s">
        <v>54</v>
      </c>
      <c r="J25" s="1" t="s">
        <v>55</v>
      </c>
      <c r="K25" s="1" t="s">
        <v>23290</v>
      </c>
      <c r="L25" s="1"/>
      <c r="M25" s="20">
        <f t="shared" si="0"/>
        <v>1</v>
      </c>
    </row>
    <row r="26" spans="1:13" ht="20.100000000000001" customHeight="1" x14ac:dyDescent="0.15">
      <c r="A26" s="1" t="s">
        <v>23251</v>
      </c>
      <c r="B26" s="1" t="s">
        <v>23280</v>
      </c>
      <c r="C26" s="1" t="s">
        <v>23291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53</v>
      </c>
      <c r="I26" s="1" t="s">
        <v>54</v>
      </c>
      <c r="J26" s="1" t="s">
        <v>55</v>
      </c>
      <c r="K26" s="1" t="s">
        <v>23292</v>
      </c>
      <c r="L26" s="1"/>
      <c r="M26" s="20">
        <f t="shared" si="0"/>
        <v>1</v>
      </c>
    </row>
    <row r="27" spans="1:13" ht="20.100000000000001" customHeight="1" x14ac:dyDescent="0.15">
      <c r="A27" s="1" t="s">
        <v>23251</v>
      </c>
      <c r="B27" s="1" t="s">
        <v>23280</v>
      </c>
      <c r="C27" s="1" t="s">
        <v>23293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53</v>
      </c>
      <c r="I27" s="1" t="s">
        <v>54</v>
      </c>
      <c r="J27" s="1" t="s">
        <v>55</v>
      </c>
      <c r="K27" s="1" t="s">
        <v>23294</v>
      </c>
      <c r="L27" s="1"/>
      <c r="M27" s="20">
        <f t="shared" si="0"/>
        <v>1</v>
      </c>
    </row>
    <row r="28" spans="1:13" ht="20.100000000000001" customHeight="1" x14ac:dyDescent="0.15">
      <c r="A28" s="1" t="s">
        <v>23251</v>
      </c>
      <c r="B28" s="1" t="s">
        <v>23280</v>
      </c>
      <c r="C28" s="1" t="s">
        <v>23295</v>
      </c>
      <c r="D28" s="1" t="s">
        <v>50</v>
      </c>
      <c r="E28" s="1" t="s">
        <v>51</v>
      </c>
      <c r="F28" s="1" t="s">
        <v>51</v>
      </c>
      <c r="G28" s="1" t="s">
        <v>52</v>
      </c>
      <c r="H28" s="1" t="s">
        <v>53</v>
      </c>
      <c r="I28" s="1" t="s">
        <v>54</v>
      </c>
      <c r="J28" s="1" t="s">
        <v>55</v>
      </c>
      <c r="K28" s="1" t="s">
        <v>23296</v>
      </c>
      <c r="L28" s="1"/>
      <c r="M28" s="20">
        <f t="shared" si="0"/>
        <v>1</v>
      </c>
    </row>
    <row r="29" spans="1:13" ht="20.100000000000001" customHeight="1" x14ac:dyDescent="0.15">
      <c r="A29" s="1" t="s">
        <v>23251</v>
      </c>
      <c r="B29" s="1" t="s">
        <v>23280</v>
      </c>
      <c r="C29" s="1" t="s">
        <v>23297</v>
      </c>
      <c r="D29" s="1" t="s">
        <v>50</v>
      </c>
      <c r="E29" s="1" t="s">
        <v>51</v>
      </c>
      <c r="F29" s="1" t="s">
        <v>51</v>
      </c>
      <c r="G29" s="1" t="s">
        <v>52</v>
      </c>
      <c r="H29" s="1" t="s">
        <v>53</v>
      </c>
      <c r="I29" s="1" t="s">
        <v>54</v>
      </c>
      <c r="J29" s="1" t="s">
        <v>55</v>
      </c>
      <c r="K29" s="1" t="s">
        <v>23298</v>
      </c>
      <c r="L29" s="1"/>
      <c r="M29" s="20">
        <f t="shared" si="0"/>
        <v>1</v>
      </c>
    </row>
    <row r="30" spans="1:13" ht="20.100000000000001" customHeight="1" x14ac:dyDescent="0.15">
      <c r="A30" s="1" t="s">
        <v>23251</v>
      </c>
      <c r="B30" s="1" t="s">
        <v>23280</v>
      </c>
      <c r="C30" s="1" t="s">
        <v>23299</v>
      </c>
      <c r="D30" s="1" t="s">
        <v>78</v>
      </c>
      <c r="E30" s="1" t="s">
        <v>51</v>
      </c>
      <c r="F30" s="1" t="s">
        <v>81</v>
      </c>
      <c r="G30" s="1" t="s">
        <v>52</v>
      </c>
      <c r="H30" s="1" t="s">
        <v>53</v>
      </c>
      <c r="I30" s="1" t="s">
        <v>54</v>
      </c>
      <c r="J30" s="1" t="s">
        <v>55</v>
      </c>
      <c r="K30" s="1" t="s">
        <v>23300</v>
      </c>
      <c r="L30" s="1"/>
      <c r="M30" s="20">
        <f t="shared" si="0"/>
        <v>0</v>
      </c>
    </row>
    <row r="31" spans="1:13" ht="20.100000000000001" customHeight="1" x14ac:dyDescent="0.15">
      <c r="A31" s="1" t="s">
        <v>23251</v>
      </c>
      <c r="B31" s="1" t="s">
        <v>23280</v>
      </c>
      <c r="C31" s="1" t="s">
        <v>23301</v>
      </c>
      <c r="D31" s="1" t="s">
        <v>78</v>
      </c>
      <c r="E31" s="1" t="s">
        <v>51</v>
      </c>
      <c r="F31" s="1" t="s">
        <v>51</v>
      </c>
      <c r="G31" s="1" t="s">
        <v>52</v>
      </c>
      <c r="H31" s="1" t="s">
        <v>53</v>
      </c>
      <c r="I31" s="1" t="s">
        <v>54</v>
      </c>
      <c r="J31" s="1" t="s">
        <v>55</v>
      </c>
      <c r="K31" s="1" t="s">
        <v>23302</v>
      </c>
      <c r="L31" s="1"/>
      <c r="M31" s="20">
        <f t="shared" si="0"/>
        <v>1</v>
      </c>
    </row>
    <row r="32" spans="1:13" ht="20.100000000000001" customHeight="1" x14ac:dyDescent="0.15">
      <c r="A32" s="1" t="s">
        <v>23251</v>
      </c>
      <c r="B32" s="1" t="s">
        <v>23280</v>
      </c>
      <c r="C32" s="1" t="s">
        <v>23303</v>
      </c>
      <c r="D32" s="1" t="s">
        <v>78</v>
      </c>
      <c r="E32" s="1" t="s">
        <v>51</v>
      </c>
      <c r="F32" s="1" t="s">
        <v>51</v>
      </c>
      <c r="G32" s="1" t="s">
        <v>52</v>
      </c>
      <c r="H32" s="1" t="s">
        <v>53</v>
      </c>
      <c r="I32" s="1" t="s">
        <v>54</v>
      </c>
      <c r="J32" s="1" t="s">
        <v>55</v>
      </c>
      <c r="K32" s="1" t="s">
        <v>23304</v>
      </c>
      <c r="L32" s="1"/>
      <c r="M32" s="20">
        <f t="shared" si="0"/>
        <v>1</v>
      </c>
    </row>
    <row r="33" spans="1:13" ht="20.100000000000001" customHeight="1" x14ac:dyDescent="0.15">
      <c r="A33" s="1" t="s">
        <v>23251</v>
      </c>
      <c r="B33" s="1" t="s">
        <v>23280</v>
      </c>
      <c r="C33" s="1" t="s">
        <v>23305</v>
      </c>
      <c r="D33" s="1" t="s">
        <v>78</v>
      </c>
      <c r="E33" s="1" t="s">
        <v>51</v>
      </c>
      <c r="F33" s="1" t="s">
        <v>51</v>
      </c>
      <c r="G33" s="1" t="s">
        <v>52</v>
      </c>
      <c r="H33" s="1" t="s">
        <v>53</v>
      </c>
      <c r="I33" s="1" t="s">
        <v>54</v>
      </c>
      <c r="J33" s="1" t="s">
        <v>55</v>
      </c>
      <c r="K33" s="1" t="s">
        <v>23306</v>
      </c>
      <c r="L33" s="1"/>
      <c r="M33" s="20">
        <f t="shared" si="0"/>
        <v>1</v>
      </c>
    </row>
    <row r="34" spans="1:13" ht="20.100000000000001" customHeight="1" x14ac:dyDescent="0.15">
      <c r="A34" s="1" t="s">
        <v>23251</v>
      </c>
      <c r="B34" s="1" t="s">
        <v>23280</v>
      </c>
      <c r="C34" s="1" t="s">
        <v>23307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53</v>
      </c>
      <c r="I34" s="1" t="s">
        <v>54</v>
      </c>
      <c r="J34" s="1" t="s">
        <v>55</v>
      </c>
      <c r="K34" s="1" t="s">
        <v>23308</v>
      </c>
      <c r="L34" s="1"/>
      <c r="M34" s="20">
        <f t="shared" si="0"/>
        <v>1</v>
      </c>
    </row>
    <row r="35" spans="1:13" ht="20.100000000000001" customHeight="1" x14ac:dyDescent="0.15">
      <c r="A35" s="1" t="s">
        <v>23251</v>
      </c>
      <c r="B35" s="1" t="s">
        <v>23280</v>
      </c>
      <c r="C35" s="1" t="s">
        <v>23309</v>
      </c>
      <c r="D35" s="1" t="s">
        <v>78</v>
      </c>
      <c r="E35" s="1" t="s">
        <v>51</v>
      </c>
      <c r="F35" s="1" t="s">
        <v>51</v>
      </c>
      <c r="G35" s="1" t="s">
        <v>52</v>
      </c>
      <c r="H35" s="1" t="s">
        <v>53</v>
      </c>
      <c r="I35" s="1" t="s">
        <v>54</v>
      </c>
      <c r="J35" s="1" t="s">
        <v>55</v>
      </c>
      <c r="K35" s="1" t="s">
        <v>23310</v>
      </c>
      <c r="L35" s="1"/>
      <c r="M35" s="20">
        <f t="shared" si="0"/>
        <v>1</v>
      </c>
    </row>
    <row r="36" spans="1:13" ht="20.100000000000001" customHeight="1" x14ac:dyDescent="0.15">
      <c r="A36" s="1" t="s">
        <v>23251</v>
      </c>
      <c r="B36" s="1" t="s">
        <v>23280</v>
      </c>
      <c r="C36" s="1" t="s">
        <v>23311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53</v>
      </c>
      <c r="I36" s="1" t="s">
        <v>54</v>
      </c>
      <c r="J36" s="1" t="s">
        <v>55</v>
      </c>
      <c r="K36" s="1" t="s">
        <v>23312</v>
      </c>
      <c r="L36" s="1"/>
      <c r="M36" s="20">
        <f t="shared" si="0"/>
        <v>1</v>
      </c>
    </row>
    <row r="37" spans="1:13" ht="20.100000000000001" customHeight="1" x14ac:dyDescent="0.15">
      <c r="A37" s="1" t="s">
        <v>23251</v>
      </c>
      <c r="B37" s="1" t="s">
        <v>23280</v>
      </c>
      <c r="C37" s="1" t="s">
        <v>23313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53</v>
      </c>
      <c r="I37" s="1" t="s">
        <v>54</v>
      </c>
      <c r="J37" s="1" t="s">
        <v>55</v>
      </c>
      <c r="K37" s="1" t="s">
        <v>23314</v>
      </c>
      <c r="L37" s="1"/>
      <c r="M37" s="20">
        <f t="shared" si="0"/>
        <v>1</v>
      </c>
    </row>
    <row r="38" spans="1:13" ht="20.100000000000001" customHeight="1" x14ac:dyDescent="0.15">
      <c r="A38" s="1" t="s">
        <v>23251</v>
      </c>
      <c r="B38" s="1" t="s">
        <v>23280</v>
      </c>
      <c r="C38" s="1" t="s">
        <v>23315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53</v>
      </c>
      <c r="I38" s="1" t="s">
        <v>54</v>
      </c>
      <c r="J38" s="1" t="s">
        <v>55</v>
      </c>
      <c r="K38" s="1" t="s">
        <v>23316</v>
      </c>
      <c r="L38" s="1"/>
      <c r="M38" s="20">
        <f t="shared" si="0"/>
        <v>1</v>
      </c>
    </row>
    <row r="39" spans="1:13" ht="20.100000000000001" customHeight="1" x14ac:dyDescent="0.15">
      <c r="A39" s="1" t="s">
        <v>23251</v>
      </c>
      <c r="B39" s="1" t="s">
        <v>23280</v>
      </c>
      <c r="C39" s="1" t="s">
        <v>23317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53</v>
      </c>
      <c r="I39" s="1" t="s">
        <v>54</v>
      </c>
      <c r="J39" s="1" t="s">
        <v>55</v>
      </c>
      <c r="K39" s="1" t="s">
        <v>23318</v>
      </c>
      <c r="L39" s="1"/>
      <c r="M39" s="20">
        <f t="shared" si="0"/>
        <v>1</v>
      </c>
    </row>
    <row r="40" spans="1:13" ht="20.100000000000001" customHeight="1" x14ac:dyDescent="0.15">
      <c r="A40" s="1" t="s">
        <v>23251</v>
      </c>
      <c r="B40" s="1" t="s">
        <v>23280</v>
      </c>
      <c r="C40" s="1" t="s">
        <v>23319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53</v>
      </c>
      <c r="I40" s="1" t="s">
        <v>54</v>
      </c>
      <c r="J40" s="1" t="s">
        <v>55</v>
      </c>
      <c r="K40" s="1" t="s">
        <v>23320</v>
      </c>
      <c r="L40" s="1"/>
      <c r="M40" s="20">
        <f t="shared" si="0"/>
        <v>1</v>
      </c>
    </row>
    <row r="41" spans="1:13" ht="20.100000000000001" customHeight="1" x14ac:dyDescent="0.15">
      <c r="A41" s="1" t="s">
        <v>23251</v>
      </c>
      <c r="B41" s="1" t="s">
        <v>23321</v>
      </c>
      <c r="C41" s="1" t="s">
        <v>23322</v>
      </c>
      <c r="D41" s="1" t="s">
        <v>50</v>
      </c>
      <c r="E41" s="1" t="s">
        <v>51</v>
      </c>
      <c r="F41" s="1" t="s">
        <v>51</v>
      </c>
      <c r="G41" s="1" t="s">
        <v>52</v>
      </c>
      <c r="H41" s="1" t="s">
        <v>53</v>
      </c>
      <c r="I41" s="1" t="s">
        <v>54</v>
      </c>
      <c r="J41" s="1" t="s">
        <v>55</v>
      </c>
      <c r="K41" s="1" t="s">
        <v>23323</v>
      </c>
      <c r="L41" s="1"/>
      <c r="M41" s="20">
        <f t="shared" si="0"/>
        <v>1</v>
      </c>
    </row>
    <row r="42" spans="1:13" ht="20.100000000000001" customHeight="1" x14ac:dyDescent="0.15">
      <c r="A42" s="1" t="s">
        <v>23251</v>
      </c>
      <c r="B42" s="1" t="s">
        <v>23321</v>
      </c>
      <c r="C42" s="1" t="s">
        <v>23324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53</v>
      </c>
      <c r="I42" s="1" t="s">
        <v>54</v>
      </c>
      <c r="J42" s="1" t="s">
        <v>55</v>
      </c>
      <c r="K42" s="1" t="s">
        <v>23325</v>
      </c>
      <c r="L42" s="1"/>
      <c r="M42" s="20">
        <f t="shared" si="0"/>
        <v>1</v>
      </c>
    </row>
    <row r="43" spans="1:13" ht="20.100000000000001" customHeight="1" x14ac:dyDescent="0.15">
      <c r="A43" s="1" t="s">
        <v>23251</v>
      </c>
      <c r="B43" s="1" t="s">
        <v>20416</v>
      </c>
      <c r="C43" s="1" t="s">
        <v>23326</v>
      </c>
      <c r="D43" s="1" t="s">
        <v>50</v>
      </c>
      <c r="E43" s="1" t="s">
        <v>51</v>
      </c>
      <c r="F43" s="1" t="s">
        <v>51</v>
      </c>
      <c r="G43" s="1" t="s">
        <v>52</v>
      </c>
      <c r="H43" s="1" t="s">
        <v>53</v>
      </c>
      <c r="I43" s="1" t="s">
        <v>54</v>
      </c>
      <c r="J43" s="1" t="s">
        <v>55</v>
      </c>
      <c r="K43" s="1" t="s">
        <v>368</v>
      </c>
      <c r="L43" s="1"/>
      <c r="M43" s="20">
        <f t="shared" si="0"/>
        <v>1</v>
      </c>
    </row>
    <row r="44" spans="1:13" ht="20.100000000000001" customHeight="1" x14ac:dyDescent="0.15">
      <c r="A44" s="1" t="s">
        <v>23251</v>
      </c>
      <c r="B44" s="1" t="s">
        <v>20416</v>
      </c>
      <c r="C44" s="1" t="s">
        <v>23327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53</v>
      </c>
      <c r="I44" s="1" t="s">
        <v>54</v>
      </c>
      <c r="J44" s="1" t="s">
        <v>55</v>
      </c>
      <c r="K44" s="1" t="s">
        <v>23328</v>
      </c>
      <c r="L44" s="1"/>
      <c r="M44" s="20">
        <f t="shared" si="0"/>
        <v>1</v>
      </c>
    </row>
    <row r="45" spans="1:13" ht="20.100000000000001" customHeight="1" x14ac:dyDescent="0.15">
      <c r="A45" s="1" t="s">
        <v>23251</v>
      </c>
      <c r="B45" s="1" t="s">
        <v>23329</v>
      </c>
      <c r="C45" s="1" t="s">
        <v>23330</v>
      </c>
      <c r="D45" s="1" t="s">
        <v>50</v>
      </c>
      <c r="E45" s="1" t="s">
        <v>51</v>
      </c>
      <c r="F45" s="1" t="s">
        <v>51</v>
      </c>
      <c r="G45" s="1" t="s">
        <v>52</v>
      </c>
      <c r="H45" s="1" t="s">
        <v>53</v>
      </c>
      <c r="I45" s="1" t="s">
        <v>54</v>
      </c>
      <c r="J45" s="1" t="s">
        <v>55</v>
      </c>
      <c r="K45" s="1" t="s">
        <v>23331</v>
      </c>
      <c r="L45" s="1"/>
      <c r="M45" s="20">
        <f t="shared" si="0"/>
        <v>1</v>
      </c>
    </row>
    <row r="46" spans="1:13" ht="20.100000000000001" customHeight="1" x14ac:dyDescent="0.15">
      <c r="A46" s="1" t="s">
        <v>23251</v>
      </c>
      <c r="B46" s="1" t="s">
        <v>23329</v>
      </c>
      <c r="C46" s="1" t="s">
        <v>23332</v>
      </c>
      <c r="D46" s="1" t="s">
        <v>50</v>
      </c>
      <c r="E46" s="1" t="s">
        <v>51</v>
      </c>
      <c r="F46" s="1" t="s">
        <v>51</v>
      </c>
      <c r="G46" s="1" t="s">
        <v>52</v>
      </c>
      <c r="H46" s="1" t="s">
        <v>53</v>
      </c>
      <c r="I46" s="1" t="s">
        <v>54</v>
      </c>
      <c r="J46" s="1" t="s">
        <v>55</v>
      </c>
      <c r="K46" s="1" t="s">
        <v>23333</v>
      </c>
      <c r="L46" s="1"/>
      <c r="M46" s="20">
        <f t="shared" si="0"/>
        <v>1</v>
      </c>
    </row>
    <row r="47" spans="1:13" ht="20.100000000000001" customHeight="1" x14ac:dyDescent="0.15">
      <c r="A47" s="1" t="s">
        <v>23251</v>
      </c>
      <c r="B47" s="1" t="s">
        <v>23329</v>
      </c>
      <c r="C47" s="1" t="s">
        <v>23334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53</v>
      </c>
      <c r="I47" s="1" t="s">
        <v>54</v>
      </c>
      <c r="J47" s="1" t="s">
        <v>55</v>
      </c>
      <c r="K47" s="1" t="s">
        <v>23335</v>
      </c>
      <c r="L47" s="1"/>
      <c r="M47" s="20">
        <f t="shared" si="0"/>
        <v>1</v>
      </c>
    </row>
    <row r="48" spans="1:13" ht="20.100000000000001" customHeight="1" x14ac:dyDescent="0.15">
      <c r="A48" s="1" t="s">
        <v>23251</v>
      </c>
      <c r="B48" s="1" t="s">
        <v>23329</v>
      </c>
      <c r="C48" s="1" t="s">
        <v>23336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53</v>
      </c>
      <c r="I48" s="1" t="s">
        <v>54</v>
      </c>
      <c r="J48" s="1" t="s">
        <v>55</v>
      </c>
      <c r="K48" s="1" t="s">
        <v>23337</v>
      </c>
      <c r="L48" s="1"/>
      <c r="M48" s="20">
        <f t="shared" si="0"/>
        <v>1</v>
      </c>
    </row>
    <row r="49" spans="1:13" ht="20.100000000000001" customHeight="1" x14ac:dyDescent="0.15">
      <c r="A49" s="1" t="s">
        <v>23251</v>
      </c>
      <c r="B49" s="1" t="s">
        <v>23338</v>
      </c>
      <c r="C49" s="1" t="s">
        <v>23339</v>
      </c>
      <c r="D49" s="1" t="s">
        <v>50</v>
      </c>
      <c r="E49" s="1" t="s">
        <v>51</v>
      </c>
      <c r="F49" s="1" t="s">
        <v>51</v>
      </c>
      <c r="G49" s="1" t="s">
        <v>52</v>
      </c>
      <c r="H49" s="1" t="s">
        <v>53</v>
      </c>
      <c r="I49" s="1" t="s">
        <v>54</v>
      </c>
      <c r="J49" s="1" t="s">
        <v>55</v>
      </c>
      <c r="K49" s="1" t="s">
        <v>23340</v>
      </c>
      <c r="L49" s="1"/>
      <c r="M49" s="20">
        <f t="shared" si="0"/>
        <v>1</v>
      </c>
    </row>
    <row r="50" spans="1:13" ht="20.100000000000001" customHeight="1" x14ac:dyDescent="0.15">
      <c r="A50" s="1" t="s">
        <v>23251</v>
      </c>
      <c r="B50" s="1" t="s">
        <v>23338</v>
      </c>
      <c r="C50" s="1" t="s">
        <v>23341</v>
      </c>
      <c r="D50" s="1" t="s">
        <v>50</v>
      </c>
      <c r="E50" s="1" t="s">
        <v>51</v>
      </c>
      <c r="F50" s="1" t="s">
        <v>51</v>
      </c>
      <c r="G50" s="1" t="s">
        <v>52</v>
      </c>
      <c r="H50" s="1" t="s">
        <v>53</v>
      </c>
      <c r="I50" s="1" t="s">
        <v>54</v>
      </c>
      <c r="J50" s="1" t="s">
        <v>55</v>
      </c>
      <c r="K50" s="1" t="s">
        <v>23342</v>
      </c>
      <c r="L50" s="1"/>
      <c r="M50" s="20">
        <f t="shared" si="0"/>
        <v>1</v>
      </c>
    </row>
    <row r="51" spans="1:13" ht="20.100000000000001" customHeight="1" x14ac:dyDescent="0.15">
      <c r="A51" s="1" t="s">
        <v>23251</v>
      </c>
      <c r="B51" s="1" t="s">
        <v>23338</v>
      </c>
      <c r="C51" s="1" t="s">
        <v>23343</v>
      </c>
      <c r="D51" s="1" t="s">
        <v>50</v>
      </c>
      <c r="E51" s="1" t="s">
        <v>51</v>
      </c>
      <c r="F51" s="1" t="s">
        <v>51</v>
      </c>
      <c r="G51" s="1" t="s">
        <v>52</v>
      </c>
      <c r="H51" s="1" t="s">
        <v>53</v>
      </c>
      <c r="I51" s="1" t="s">
        <v>54</v>
      </c>
      <c r="J51" s="1" t="s">
        <v>55</v>
      </c>
      <c r="K51" s="1" t="s">
        <v>23344</v>
      </c>
      <c r="L51" s="1"/>
      <c r="M51" s="20">
        <f t="shared" si="0"/>
        <v>1</v>
      </c>
    </row>
    <row r="52" spans="1:13" ht="20.100000000000001" customHeight="1" x14ac:dyDescent="0.15">
      <c r="A52" s="1" t="s">
        <v>23251</v>
      </c>
      <c r="B52" s="1" t="s">
        <v>23338</v>
      </c>
      <c r="C52" s="1" t="s">
        <v>23345</v>
      </c>
      <c r="D52" s="1" t="s">
        <v>50</v>
      </c>
      <c r="E52" s="1" t="s">
        <v>51</v>
      </c>
      <c r="F52" s="1" t="s">
        <v>51</v>
      </c>
      <c r="G52" s="1" t="s">
        <v>52</v>
      </c>
      <c r="H52" s="1" t="s">
        <v>53</v>
      </c>
      <c r="I52" s="1" t="s">
        <v>54</v>
      </c>
      <c r="J52" s="1" t="s">
        <v>55</v>
      </c>
      <c r="K52" s="1" t="s">
        <v>23346</v>
      </c>
      <c r="L52" s="1"/>
      <c r="M52" s="20">
        <f t="shared" si="0"/>
        <v>1</v>
      </c>
    </row>
    <row r="53" spans="1:13" ht="20.100000000000001" customHeight="1" x14ac:dyDescent="0.15">
      <c r="A53" s="1" t="s">
        <v>23251</v>
      </c>
      <c r="B53" s="1" t="s">
        <v>23338</v>
      </c>
      <c r="C53" s="1" t="s">
        <v>23347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53</v>
      </c>
      <c r="I53" s="1" t="s">
        <v>54</v>
      </c>
      <c r="J53" s="1" t="s">
        <v>55</v>
      </c>
      <c r="K53" s="1" t="s">
        <v>23348</v>
      </c>
      <c r="L53" s="1"/>
      <c r="M53" s="20">
        <f t="shared" si="0"/>
        <v>1</v>
      </c>
    </row>
    <row r="54" spans="1:13" ht="20.100000000000001" customHeight="1" x14ac:dyDescent="0.15">
      <c r="A54" s="1" t="s">
        <v>23251</v>
      </c>
      <c r="B54" s="1" t="s">
        <v>23338</v>
      </c>
      <c r="C54" s="1" t="s">
        <v>23349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53</v>
      </c>
      <c r="I54" s="1" t="s">
        <v>54</v>
      </c>
      <c r="J54" s="1" t="s">
        <v>55</v>
      </c>
      <c r="K54" s="1" t="s">
        <v>23350</v>
      </c>
      <c r="L54" s="1"/>
      <c r="M54" s="20">
        <f t="shared" si="0"/>
        <v>1</v>
      </c>
    </row>
    <row r="55" spans="1:13" ht="20.100000000000001" customHeight="1" x14ac:dyDescent="0.15">
      <c r="A55" s="1" t="s">
        <v>23251</v>
      </c>
      <c r="B55" s="1" t="s">
        <v>23338</v>
      </c>
      <c r="C55" s="1" t="s">
        <v>23351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53</v>
      </c>
      <c r="I55" s="1" t="s">
        <v>54</v>
      </c>
      <c r="J55" s="1" t="s">
        <v>55</v>
      </c>
      <c r="K55" s="1" t="s">
        <v>23352</v>
      </c>
      <c r="L55" s="1"/>
      <c r="M55" s="20">
        <f t="shared" si="0"/>
        <v>1</v>
      </c>
    </row>
    <row r="56" spans="1:13" ht="20.100000000000001" customHeight="1" x14ac:dyDescent="0.15">
      <c r="A56" s="1" t="s">
        <v>23251</v>
      </c>
      <c r="B56" s="1" t="s">
        <v>23338</v>
      </c>
      <c r="C56" s="1" t="s">
        <v>23353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53</v>
      </c>
      <c r="I56" s="1" t="s">
        <v>54</v>
      </c>
      <c r="J56" s="1" t="s">
        <v>55</v>
      </c>
      <c r="K56" s="1" t="s">
        <v>23354</v>
      </c>
      <c r="L56" s="1"/>
      <c r="M56" s="20">
        <f t="shared" si="0"/>
        <v>1</v>
      </c>
    </row>
    <row r="57" spans="1:13" ht="20.100000000000001" customHeight="1" x14ac:dyDescent="0.15">
      <c r="A57" s="1" t="s">
        <v>23251</v>
      </c>
      <c r="B57" s="1" t="s">
        <v>23338</v>
      </c>
      <c r="C57" s="1" t="s">
        <v>23355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53</v>
      </c>
      <c r="I57" s="1" t="s">
        <v>54</v>
      </c>
      <c r="J57" s="1" t="s">
        <v>55</v>
      </c>
      <c r="K57" s="1" t="s">
        <v>23356</v>
      </c>
      <c r="L57" s="1"/>
      <c r="M57" s="20">
        <f t="shared" si="0"/>
        <v>1</v>
      </c>
    </row>
    <row r="58" spans="1:13" ht="20.100000000000001" customHeight="1" x14ac:dyDescent="0.15">
      <c r="A58" s="1" t="s">
        <v>23251</v>
      </c>
      <c r="B58" s="1" t="s">
        <v>23338</v>
      </c>
      <c r="C58" s="1" t="s">
        <v>23357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53</v>
      </c>
      <c r="I58" s="1" t="s">
        <v>54</v>
      </c>
      <c r="J58" s="1" t="s">
        <v>55</v>
      </c>
      <c r="K58" s="1" t="s">
        <v>23358</v>
      </c>
      <c r="L58" s="1"/>
      <c r="M58" s="20">
        <f t="shared" si="0"/>
        <v>1</v>
      </c>
    </row>
    <row r="59" spans="1:13" ht="20.100000000000001" customHeight="1" x14ac:dyDescent="0.15">
      <c r="A59" s="1" t="s">
        <v>23251</v>
      </c>
      <c r="B59" s="1" t="s">
        <v>23338</v>
      </c>
      <c r="C59" s="1" t="s">
        <v>23359</v>
      </c>
      <c r="D59" s="1" t="s">
        <v>78</v>
      </c>
      <c r="E59" s="1" t="s">
        <v>51</v>
      </c>
      <c r="F59" s="1" t="s">
        <v>51</v>
      </c>
      <c r="G59" s="1" t="s">
        <v>52</v>
      </c>
      <c r="H59" s="1" t="s">
        <v>53</v>
      </c>
      <c r="I59" s="1" t="s">
        <v>54</v>
      </c>
      <c r="J59" s="1" t="s">
        <v>55</v>
      </c>
      <c r="K59" s="1" t="s">
        <v>23360</v>
      </c>
      <c r="L59" s="1"/>
      <c r="M59" s="20">
        <f t="shared" si="0"/>
        <v>1</v>
      </c>
    </row>
    <row r="60" spans="1:13" ht="20.100000000000001" customHeight="1" x14ac:dyDescent="0.15">
      <c r="A60" s="1" t="s">
        <v>23251</v>
      </c>
      <c r="B60" s="1" t="s">
        <v>23338</v>
      </c>
      <c r="C60" s="1" t="s">
        <v>23361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53</v>
      </c>
      <c r="I60" s="1" t="s">
        <v>54</v>
      </c>
      <c r="J60" s="1" t="s">
        <v>55</v>
      </c>
      <c r="K60" s="1" t="s">
        <v>23362</v>
      </c>
      <c r="L60" s="1"/>
      <c r="M60" s="20">
        <f t="shared" si="0"/>
        <v>1</v>
      </c>
    </row>
    <row r="61" spans="1:13" ht="20.100000000000001" customHeight="1" x14ac:dyDescent="0.15">
      <c r="A61" s="1" t="s">
        <v>23251</v>
      </c>
      <c r="B61" s="1" t="s">
        <v>23338</v>
      </c>
      <c r="C61" s="1" t="s">
        <v>23363</v>
      </c>
      <c r="D61" s="1" t="s">
        <v>78</v>
      </c>
      <c r="E61" s="1" t="s">
        <v>51</v>
      </c>
      <c r="F61" s="1" t="s">
        <v>81</v>
      </c>
      <c r="G61" s="1" t="s">
        <v>82</v>
      </c>
      <c r="H61" s="1" t="s">
        <v>2038</v>
      </c>
      <c r="I61" s="1" t="s">
        <v>84</v>
      </c>
      <c r="J61" s="1" t="s">
        <v>6853</v>
      </c>
      <c r="K61" s="1" t="s">
        <v>23364</v>
      </c>
      <c r="L61" s="1"/>
      <c r="M61" s="20">
        <f t="shared" si="0"/>
        <v>0</v>
      </c>
    </row>
    <row r="62" spans="1:13" ht="20.100000000000001" customHeight="1" x14ac:dyDescent="0.15">
      <c r="A62" s="1" t="s">
        <v>23251</v>
      </c>
      <c r="B62" s="1" t="s">
        <v>23338</v>
      </c>
      <c r="C62" s="1" t="s">
        <v>23365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53</v>
      </c>
      <c r="I62" s="1" t="s">
        <v>54</v>
      </c>
      <c r="J62" s="1" t="s">
        <v>55</v>
      </c>
      <c r="K62" s="1" t="s">
        <v>23366</v>
      </c>
      <c r="L62" s="1"/>
      <c r="M62" s="20">
        <f t="shared" si="0"/>
        <v>1</v>
      </c>
    </row>
    <row r="63" spans="1:13" ht="20.100000000000001" customHeight="1" x14ac:dyDescent="0.15">
      <c r="A63" s="1" t="s">
        <v>23251</v>
      </c>
      <c r="B63" s="1" t="s">
        <v>23367</v>
      </c>
      <c r="C63" s="1" t="s">
        <v>23368</v>
      </c>
      <c r="D63" s="1" t="s">
        <v>50</v>
      </c>
      <c r="E63" s="1" t="s">
        <v>51</v>
      </c>
      <c r="F63" s="1" t="s">
        <v>51</v>
      </c>
      <c r="G63" s="1" t="s">
        <v>52</v>
      </c>
      <c r="H63" s="1" t="s">
        <v>53</v>
      </c>
      <c r="I63" s="1" t="s">
        <v>54</v>
      </c>
      <c r="J63" s="1" t="s">
        <v>55</v>
      </c>
      <c r="K63" s="1" t="s">
        <v>23369</v>
      </c>
      <c r="L63" s="1"/>
      <c r="M63" s="20">
        <f t="shared" si="0"/>
        <v>1</v>
      </c>
    </row>
    <row r="64" spans="1:13" ht="20.100000000000001" customHeight="1" x14ac:dyDescent="0.15">
      <c r="A64" s="1" t="s">
        <v>23251</v>
      </c>
      <c r="B64" s="1" t="s">
        <v>23367</v>
      </c>
      <c r="C64" s="1" t="s">
        <v>23370</v>
      </c>
      <c r="D64" s="1" t="s">
        <v>50</v>
      </c>
      <c r="E64" s="1" t="s">
        <v>51</v>
      </c>
      <c r="F64" s="1" t="s">
        <v>51</v>
      </c>
      <c r="G64" s="1" t="s">
        <v>52</v>
      </c>
      <c r="H64" s="1" t="s">
        <v>53</v>
      </c>
      <c r="I64" s="1" t="s">
        <v>54</v>
      </c>
      <c r="J64" s="1" t="s">
        <v>55</v>
      </c>
      <c r="K64" s="1" t="s">
        <v>362</v>
      </c>
      <c r="L64" s="1"/>
      <c r="M64" s="20">
        <f t="shared" si="0"/>
        <v>1</v>
      </c>
    </row>
    <row r="65" spans="1:13" ht="20.100000000000001" customHeight="1" x14ac:dyDescent="0.15">
      <c r="A65" s="1" t="s">
        <v>23251</v>
      </c>
      <c r="B65" s="1" t="s">
        <v>23367</v>
      </c>
      <c r="C65" s="1" t="s">
        <v>23371</v>
      </c>
      <c r="D65" s="1" t="s">
        <v>50</v>
      </c>
      <c r="E65" s="1" t="s">
        <v>51</v>
      </c>
      <c r="F65" s="1" t="s">
        <v>51</v>
      </c>
      <c r="G65" s="1" t="s">
        <v>52</v>
      </c>
      <c r="H65" s="1" t="s">
        <v>53</v>
      </c>
      <c r="I65" s="1" t="s">
        <v>54</v>
      </c>
      <c r="J65" s="1" t="s">
        <v>55</v>
      </c>
      <c r="K65" s="1" t="s">
        <v>364</v>
      </c>
      <c r="L65" s="1"/>
      <c r="M65" s="20">
        <f t="shared" si="0"/>
        <v>1</v>
      </c>
    </row>
    <row r="66" spans="1:13" ht="20.100000000000001" customHeight="1" x14ac:dyDescent="0.15">
      <c r="A66" s="1" t="s">
        <v>23251</v>
      </c>
      <c r="B66" s="1" t="s">
        <v>23367</v>
      </c>
      <c r="C66" s="1" t="s">
        <v>23372</v>
      </c>
      <c r="D66" s="1" t="s">
        <v>50</v>
      </c>
      <c r="E66" s="1" t="s">
        <v>51</v>
      </c>
      <c r="F66" s="1" t="s">
        <v>51</v>
      </c>
      <c r="G66" s="1" t="s">
        <v>52</v>
      </c>
      <c r="H66" s="1" t="s">
        <v>53</v>
      </c>
      <c r="I66" s="1" t="s">
        <v>54</v>
      </c>
      <c r="J66" s="1" t="s">
        <v>55</v>
      </c>
      <c r="K66" s="1" t="s">
        <v>366</v>
      </c>
      <c r="L66" s="1"/>
      <c r="M66" s="20">
        <f t="shared" si="0"/>
        <v>1</v>
      </c>
    </row>
    <row r="67" spans="1:13" ht="20.100000000000001" customHeight="1" x14ac:dyDescent="0.15">
      <c r="A67" s="1" t="s">
        <v>23251</v>
      </c>
      <c r="B67" s="1" t="s">
        <v>23367</v>
      </c>
      <c r="C67" s="1" t="s">
        <v>23373</v>
      </c>
      <c r="D67" s="1" t="s">
        <v>78</v>
      </c>
      <c r="E67" s="1" t="s">
        <v>51</v>
      </c>
      <c r="F67" s="1" t="s">
        <v>10720</v>
      </c>
      <c r="G67" s="1" t="s">
        <v>82</v>
      </c>
      <c r="H67" s="1" t="s">
        <v>2038</v>
      </c>
      <c r="I67" s="1" t="s">
        <v>84</v>
      </c>
      <c r="J67" s="1" t="s">
        <v>6853</v>
      </c>
      <c r="K67" s="1" t="s">
        <v>23374</v>
      </c>
      <c r="L67" s="1"/>
      <c r="M67" s="20">
        <f t="shared" si="0"/>
        <v>0</v>
      </c>
    </row>
    <row r="68" spans="1:13" ht="20.100000000000001" customHeight="1" x14ac:dyDescent="0.15">
      <c r="A68" s="1" t="s">
        <v>23251</v>
      </c>
      <c r="B68" s="1" t="s">
        <v>23375</v>
      </c>
      <c r="C68" s="1" t="s">
        <v>23376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53</v>
      </c>
      <c r="I68" s="1" t="s">
        <v>54</v>
      </c>
      <c r="J68" s="1" t="s">
        <v>55</v>
      </c>
      <c r="K68" s="1" t="s">
        <v>23377</v>
      </c>
      <c r="L68" s="1"/>
      <c r="M68" s="20">
        <f t="shared" si="0"/>
        <v>1</v>
      </c>
    </row>
    <row r="69" spans="1:13" ht="20.100000000000001" customHeight="1" x14ac:dyDescent="0.15">
      <c r="A69" s="1" t="s">
        <v>23251</v>
      </c>
      <c r="B69" s="1" t="s">
        <v>23375</v>
      </c>
      <c r="C69" s="1" t="s">
        <v>23378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53</v>
      </c>
      <c r="I69" s="1" t="s">
        <v>54</v>
      </c>
      <c r="J69" s="1" t="s">
        <v>55</v>
      </c>
      <c r="K69" s="1" t="s">
        <v>23379</v>
      </c>
      <c r="L69" s="1"/>
      <c r="M69" s="20">
        <f t="shared" si="0"/>
        <v>1</v>
      </c>
    </row>
    <row r="70" spans="1:13" ht="20.100000000000001" customHeight="1" x14ac:dyDescent="0.15">
      <c r="A70" s="1" t="s">
        <v>23251</v>
      </c>
      <c r="B70" s="1" t="s">
        <v>23375</v>
      </c>
      <c r="C70" s="1" t="s">
        <v>23380</v>
      </c>
      <c r="D70" s="1" t="s">
        <v>50</v>
      </c>
      <c r="E70" s="1" t="s">
        <v>51</v>
      </c>
      <c r="F70" s="1" t="s">
        <v>51</v>
      </c>
      <c r="G70" s="1" t="s">
        <v>52</v>
      </c>
      <c r="H70" s="1" t="s">
        <v>53</v>
      </c>
      <c r="I70" s="1" t="s">
        <v>54</v>
      </c>
      <c r="J70" s="1" t="s">
        <v>55</v>
      </c>
      <c r="K70" s="1" t="s">
        <v>23381</v>
      </c>
      <c r="L70" s="1"/>
      <c r="M70" s="20">
        <f t="shared" si="0"/>
        <v>1</v>
      </c>
    </row>
    <row r="71" spans="1:13" ht="20.100000000000001" customHeight="1" x14ac:dyDescent="0.15">
      <c r="A71" s="1" t="s">
        <v>23251</v>
      </c>
      <c r="B71" s="1" t="s">
        <v>23375</v>
      </c>
      <c r="C71" s="1" t="s">
        <v>23382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53</v>
      </c>
      <c r="I71" s="1" t="s">
        <v>54</v>
      </c>
      <c r="J71" s="1" t="s">
        <v>55</v>
      </c>
      <c r="K71" s="1" t="s">
        <v>23383</v>
      </c>
      <c r="L71" s="1"/>
      <c r="M71" s="20">
        <f t="shared" si="0"/>
        <v>1</v>
      </c>
    </row>
    <row r="72" spans="1:13" ht="20.100000000000001" customHeight="1" x14ac:dyDescent="0.15">
      <c r="A72" s="1" t="s">
        <v>23251</v>
      </c>
      <c r="B72" s="1" t="s">
        <v>23375</v>
      </c>
      <c r="C72" s="1" t="s">
        <v>23384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53</v>
      </c>
      <c r="I72" s="1" t="s">
        <v>54</v>
      </c>
      <c r="J72" s="1" t="s">
        <v>55</v>
      </c>
      <c r="K72" s="1" t="s">
        <v>23385</v>
      </c>
      <c r="L72" s="1"/>
      <c r="M72" s="20">
        <f t="shared" si="0"/>
        <v>1</v>
      </c>
    </row>
    <row r="73" spans="1:13" ht="20.100000000000001" customHeight="1" x14ac:dyDescent="0.15">
      <c r="A73" s="1" t="s">
        <v>23251</v>
      </c>
      <c r="B73" s="1" t="s">
        <v>23375</v>
      </c>
      <c r="C73" s="1" t="s">
        <v>23386</v>
      </c>
      <c r="D73" s="1" t="s">
        <v>78</v>
      </c>
      <c r="E73" s="1" t="s">
        <v>51</v>
      </c>
      <c r="F73" s="1" t="s">
        <v>51</v>
      </c>
      <c r="G73" s="1" t="s">
        <v>52</v>
      </c>
      <c r="H73" s="1" t="s">
        <v>53</v>
      </c>
      <c r="I73" s="1" t="s">
        <v>54</v>
      </c>
      <c r="J73" s="1" t="s">
        <v>55</v>
      </c>
      <c r="K73" s="1" t="s">
        <v>23387</v>
      </c>
      <c r="L73" s="1"/>
      <c r="M73" s="20">
        <f t="shared" ref="M73:M136" si="1">IF(F73="○",1,0)</f>
        <v>1</v>
      </c>
    </row>
    <row r="74" spans="1:13" ht="20.100000000000001" customHeight="1" x14ac:dyDescent="0.15">
      <c r="A74" s="1" t="s">
        <v>23251</v>
      </c>
      <c r="B74" s="1" t="s">
        <v>23375</v>
      </c>
      <c r="C74" s="1" t="s">
        <v>23388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53</v>
      </c>
      <c r="I74" s="1" t="s">
        <v>54</v>
      </c>
      <c r="J74" s="1" t="s">
        <v>55</v>
      </c>
      <c r="K74" s="1" t="s">
        <v>23389</v>
      </c>
      <c r="L74" s="1"/>
      <c r="M74" s="20">
        <f t="shared" si="1"/>
        <v>1</v>
      </c>
    </row>
    <row r="75" spans="1:13" ht="20.100000000000001" customHeight="1" x14ac:dyDescent="0.15">
      <c r="A75" s="1" t="s">
        <v>23251</v>
      </c>
      <c r="B75" s="1" t="s">
        <v>23375</v>
      </c>
      <c r="C75" s="1" t="s">
        <v>23390</v>
      </c>
      <c r="D75" s="1" t="s">
        <v>78</v>
      </c>
      <c r="E75" s="1" t="s">
        <v>51</v>
      </c>
      <c r="F75" s="1" t="s">
        <v>51</v>
      </c>
      <c r="G75" s="1" t="s">
        <v>52</v>
      </c>
      <c r="H75" s="1" t="s">
        <v>53</v>
      </c>
      <c r="I75" s="1" t="s">
        <v>54</v>
      </c>
      <c r="J75" s="1" t="s">
        <v>55</v>
      </c>
      <c r="K75" s="1" t="s">
        <v>23391</v>
      </c>
      <c r="L75" s="1"/>
      <c r="M75" s="20">
        <f t="shared" si="1"/>
        <v>1</v>
      </c>
    </row>
    <row r="76" spans="1:13" ht="20.100000000000001" customHeight="1" x14ac:dyDescent="0.15">
      <c r="A76" s="1" t="s">
        <v>23251</v>
      </c>
      <c r="B76" s="1" t="s">
        <v>23392</v>
      </c>
      <c r="C76" s="1" t="s">
        <v>23393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53</v>
      </c>
      <c r="I76" s="1" t="s">
        <v>54</v>
      </c>
      <c r="J76" s="1" t="s">
        <v>55</v>
      </c>
      <c r="K76" s="1" t="s">
        <v>23394</v>
      </c>
      <c r="L76" s="1"/>
      <c r="M76" s="20">
        <f t="shared" si="1"/>
        <v>1</v>
      </c>
    </row>
    <row r="77" spans="1:13" ht="20.100000000000001" customHeight="1" x14ac:dyDescent="0.15">
      <c r="A77" s="1" t="s">
        <v>23251</v>
      </c>
      <c r="B77" s="1" t="s">
        <v>23392</v>
      </c>
      <c r="C77" s="1" t="s">
        <v>23395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53</v>
      </c>
      <c r="I77" s="1" t="s">
        <v>54</v>
      </c>
      <c r="J77" s="1" t="s">
        <v>55</v>
      </c>
      <c r="K77" s="1" t="s">
        <v>23396</v>
      </c>
      <c r="L77" s="1"/>
      <c r="M77" s="20">
        <f t="shared" si="1"/>
        <v>1</v>
      </c>
    </row>
    <row r="78" spans="1:13" ht="20.100000000000001" customHeight="1" x14ac:dyDescent="0.15">
      <c r="A78" s="1" t="s">
        <v>23251</v>
      </c>
      <c r="B78" s="1" t="s">
        <v>23392</v>
      </c>
      <c r="C78" s="1" t="s">
        <v>23397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53</v>
      </c>
      <c r="I78" s="1" t="s">
        <v>54</v>
      </c>
      <c r="J78" s="1" t="s">
        <v>55</v>
      </c>
      <c r="K78" s="1" t="s">
        <v>23398</v>
      </c>
      <c r="L78" s="1"/>
      <c r="M78" s="20">
        <f t="shared" si="1"/>
        <v>1</v>
      </c>
    </row>
    <row r="79" spans="1:13" ht="20.100000000000001" customHeight="1" x14ac:dyDescent="0.15">
      <c r="A79" s="1" t="s">
        <v>23251</v>
      </c>
      <c r="B79" s="1" t="s">
        <v>23392</v>
      </c>
      <c r="C79" s="1" t="s">
        <v>23399</v>
      </c>
      <c r="D79" s="1" t="s">
        <v>78</v>
      </c>
      <c r="E79" s="1" t="s">
        <v>51</v>
      </c>
      <c r="F79" s="1" t="s">
        <v>10720</v>
      </c>
      <c r="G79" s="1" t="s">
        <v>82</v>
      </c>
      <c r="H79" s="1" t="s">
        <v>212</v>
      </c>
      <c r="I79" s="1" t="s">
        <v>84</v>
      </c>
      <c r="J79" s="1" t="s">
        <v>9120</v>
      </c>
      <c r="K79" s="1" t="s">
        <v>23400</v>
      </c>
      <c r="L79" s="1"/>
      <c r="M79" s="20">
        <f t="shared" si="1"/>
        <v>0</v>
      </c>
    </row>
    <row r="80" spans="1:13" ht="20.100000000000001" customHeight="1" x14ac:dyDescent="0.15">
      <c r="A80" s="1" t="s">
        <v>23251</v>
      </c>
      <c r="B80" s="1" t="s">
        <v>23392</v>
      </c>
      <c r="C80" s="1" t="s">
        <v>23401</v>
      </c>
      <c r="D80" s="1" t="s">
        <v>78</v>
      </c>
      <c r="E80" s="1" t="s">
        <v>51</v>
      </c>
      <c r="F80" s="1" t="s">
        <v>10720</v>
      </c>
      <c r="G80" s="1" t="s">
        <v>82</v>
      </c>
      <c r="H80" s="1" t="s">
        <v>212</v>
      </c>
      <c r="I80" s="1" t="s">
        <v>84</v>
      </c>
      <c r="J80" s="1" t="s">
        <v>9120</v>
      </c>
      <c r="K80" s="1" t="s">
        <v>23402</v>
      </c>
      <c r="L80" s="1"/>
      <c r="M80" s="20">
        <f t="shared" si="1"/>
        <v>0</v>
      </c>
    </row>
    <row r="81" spans="1:13" ht="20.100000000000001" customHeight="1" x14ac:dyDescent="0.15">
      <c r="A81" s="1" t="s">
        <v>23251</v>
      </c>
      <c r="B81" s="1" t="s">
        <v>23392</v>
      </c>
      <c r="C81" s="1" t="s">
        <v>23403</v>
      </c>
      <c r="D81" s="1" t="s">
        <v>78</v>
      </c>
      <c r="E81" s="1" t="s">
        <v>51</v>
      </c>
      <c r="F81" s="1" t="s">
        <v>10720</v>
      </c>
      <c r="G81" s="1" t="s">
        <v>82</v>
      </c>
      <c r="H81" s="1" t="s">
        <v>212</v>
      </c>
      <c r="I81" s="1" t="s">
        <v>84</v>
      </c>
      <c r="J81" s="1" t="s">
        <v>9120</v>
      </c>
      <c r="K81" s="1" t="s">
        <v>23404</v>
      </c>
      <c r="L81" s="1"/>
      <c r="M81" s="20">
        <f t="shared" si="1"/>
        <v>0</v>
      </c>
    </row>
    <row r="82" spans="1:13" ht="20.100000000000001" customHeight="1" x14ac:dyDescent="0.15">
      <c r="A82" s="1" t="s">
        <v>23251</v>
      </c>
      <c r="B82" s="1" t="s">
        <v>23392</v>
      </c>
      <c r="C82" s="1" t="s">
        <v>23405</v>
      </c>
      <c r="D82" s="1" t="s">
        <v>78</v>
      </c>
      <c r="E82" s="1" t="s">
        <v>51</v>
      </c>
      <c r="F82" s="1" t="s">
        <v>10720</v>
      </c>
      <c r="G82" s="1" t="s">
        <v>82</v>
      </c>
      <c r="H82" s="1" t="s">
        <v>212</v>
      </c>
      <c r="I82" s="1" t="s">
        <v>84</v>
      </c>
      <c r="J82" s="1" t="s">
        <v>9120</v>
      </c>
      <c r="K82" s="1" t="s">
        <v>23406</v>
      </c>
      <c r="L82" s="1"/>
      <c r="M82" s="20">
        <f t="shared" si="1"/>
        <v>0</v>
      </c>
    </row>
    <row r="83" spans="1:13" ht="20.100000000000001" customHeight="1" x14ac:dyDescent="0.15">
      <c r="A83" s="1" t="s">
        <v>23251</v>
      </c>
      <c r="B83" s="1" t="s">
        <v>23392</v>
      </c>
      <c r="C83" s="1" t="s">
        <v>23407</v>
      </c>
      <c r="D83" s="1" t="s">
        <v>78</v>
      </c>
      <c r="E83" s="1" t="s">
        <v>51</v>
      </c>
      <c r="F83" s="1" t="s">
        <v>51</v>
      </c>
      <c r="G83" s="1" t="s">
        <v>52</v>
      </c>
      <c r="H83" s="1" t="s">
        <v>53</v>
      </c>
      <c r="I83" s="1" t="s">
        <v>54</v>
      </c>
      <c r="J83" s="1" t="s">
        <v>55</v>
      </c>
      <c r="K83" s="1" t="s">
        <v>23408</v>
      </c>
      <c r="L83" s="1"/>
      <c r="M83" s="20">
        <f t="shared" si="1"/>
        <v>1</v>
      </c>
    </row>
    <row r="84" spans="1:13" ht="20.100000000000001" customHeight="1" x14ac:dyDescent="0.15">
      <c r="A84" s="1" t="s">
        <v>23251</v>
      </c>
      <c r="B84" s="1" t="s">
        <v>23392</v>
      </c>
      <c r="C84" s="1" t="s">
        <v>23409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53</v>
      </c>
      <c r="I84" s="1" t="s">
        <v>54</v>
      </c>
      <c r="J84" s="1" t="s">
        <v>55</v>
      </c>
      <c r="K84" s="1" t="s">
        <v>23410</v>
      </c>
      <c r="L84" s="1"/>
      <c r="M84" s="20">
        <f t="shared" si="1"/>
        <v>1</v>
      </c>
    </row>
    <row r="85" spans="1:13" ht="20.100000000000001" customHeight="1" x14ac:dyDescent="0.15">
      <c r="A85" s="1" t="s">
        <v>23251</v>
      </c>
      <c r="B85" s="1" t="s">
        <v>23411</v>
      </c>
      <c r="C85" s="1" t="s">
        <v>23412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53</v>
      </c>
      <c r="I85" s="1" t="s">
        <v>54</v>
      </c>
      <c r="J85" s="1" t="s">
        <v>55</v>
      </c>
      <c r="K85" s="1" t="s">
        <v>23413</v>
      </c>
      <c r="L85" s="1"/>
      <c r="M85" s="20">
        <f t="shared" si="1"/>
        <v>1</v>
      </c>
    </row>
    <row r="86" spans="1:13" ht="20.100000000000001" customHeight="1" x14ac:dyDescent="0.15">
      <c r="A86" s="1" t="s">
        <v>23251</v>
      </c>
      <c r="B86" s="1" t="s">
        <v>23411</v>
      </c>
      <c r="C86" s="1" t="s">
        <v>23414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53</v>
      </c>
      <c r="I86" s="1" t="s">
        <v>54</v>
      </c>
      <c r="J86" s="1" t="s">
        <v>55</v>
      </c>
      <c r="K86" s="1" t="s">
        <v>23415</v>
      </c>
      <c r="L86" s="1"/>
      <c r="M86" s="20">
        <f t="shared" si="1"/>
        <v>1</v>
      </c>
    </row>
    <row r="87" spans="1:13" ht="20.100000000000001" customHeight="1" x14ac:dyDescent="0.15">
      <c r="A87" s="1" t="s">
        <v>23251</v>
      </c>
      <c r="B87" s="1" t="s">
        <v>23411</v>
      </c>
      <c r="C87" s="1" t="s">
        <v>23416</v>
      </c>
      <c r="D87" s="1" t="s">
        <v>78</v>
      </c>
      <c r="E87" s="1" t="s">
        <v>51</v>
      </c>
      <c r="F87" s="1" t="s">
        <v>51</v>
      </c>
      <c r="G87" s="1" t="s">
        <v>52</v>
      </c>
      <c r="H87" s="1" t="s">
        <v>53</v>
      </c>
      <c r="I87" s="1" t="s">
        <v>54</v>
      </c>
      <c r="J87" s="1" t="s">
        <v>55</v>
      </c>
      <c r="K87" s="1" t="s">
        <v>370</v>
      </c>
      <c r="L87" s="1"/>
      <c r="M87" s="20">
        <f t="shared" si="1"/>
        <v>1</v>
      </c>
    </row>
    <row r="88" spans="1:13" ht="20.100000000000001" customHeight="1" x14ac:dyDescent="0.15">
      <c r="A88" s="1" t="s">
        <v>23251</v>
      </c>
      <c r="B88" s="1" t="s">
        <v>23411</v>
      </c>
      <c r="C88" s="1" t="s">
        <v>23417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53</v>
      </c>
      <c r="I88" s="1" t="s">
        <v>54</v>
      </c>
      <c r="J88" s="1" t="s">
        <v>55</v>
      </c>
      <c r="K88" s="1" t="s">
        <v>23418</v>
      </c>
      <c r="L88" s="1"/>
      <c r="M88" s="20">
        <f t="shared" si="1"/>
        <v>1</v>
      </c>
    </row>
    <row r="89" spans="1:13" ht="20.100000000000001" customHeight="1" x14ac:dyDescent="0.15">
      <c r="A89" s="1" t="s">
        <v>23251</v>
      </c>
      <c r="B89" s="1" t="s">
        <v>23419</v>
      </c>
      <c r="C89" s="1" t="s">
        <v>23420</v>
      </c>
      <c r="D89" s="1" t="s">
        <v>50</v>
      </c>
      <c r="E89" s="1" t="s">
        <v>51</v>
      </c>
      <c r="F89" s="1" t="s">
        <v>51</v>
      </c>
      <c r="G89" s="1" t="s">
        <v>52</v>
      </c>
      <c r="H89" s="1" t="s">
        <v>53</v>
      </c>
      <c r="I89" s="1" t="s">
        <v>54</v>
      </c>
      <c r="J89" s="1" t="s">
        <v>55</v>
      </c>
      <c r="K89" s="1" t="s">
        <v>23421</v>
      </c>
      <c r="L89" s="1"/>
      <c r="M89" s="20">
        <f t="shared" si="1"/>
        <v>1</v>
      </c>
    </row>
    <row r="90" spans="1:13" ht="20.100000000000001" customHeight="1" x14ac:dyDescent="0.15">
      <c r="A90" s="1" t="s">
        <v>23251</v>
      </c>
      <c r="B90" s="1" t="s">
        <v>23419</v>
      </c>
      <c r="C90" s="1" t="s">
        <v>23422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53</v>
      </c>
      <c r="I90" s="1" t="s">
        <v>54</v>
      </c>
      <c r="J90" s="1" t="s">
        <v>55</v>
      </c>
      <c r="K90" s="1" t="s">
        <v>23423</v>
      </c>
      <c r="L90" s="1"/>
      <c r="M90" s="20">
        <f t="shared" si="1"/>
        <v>1</v>
      </c>
    </row>
    <row r="91" spans="1:13" ht="20.100000000000001" customHeight="1" x14ac:dyDescent="0.15">
      <c r="A91" s="1" t="s">
        <v>23251</v>
      </c>
      <c r="B91" s="1" t="s">
        <v>23419</v>
      </c>
      <c r="C91" s="1" t="s">
        <v>23424</v>
      </c>
      <c r="D91" s="1" t="s">
        <v>50</v>
      </c>
      <c r="E91" s="1" t="s">
        <v>51</v>
      </c>
      <c r="F91" s="1" t="s">
        <v>51</v>
      </c>
      <c r="G91" s="1" t="s">
        <v>52</v>
      </c>
      <c r="H91" s="1" t="s">
        <v>53</v>
      </c>
      <c r="I91" s="1" t="s">
        <v>54</v>
      </c>
      <c r="J91" s="1" t="s">
        <v>55</v>
      </c>
      <c r="K91" s="1" t="s">
        <v>23425</v>
      </c>
      <c r="L91" s="1"/>
      <c r="M91" s="20">
        <f t="shared" si="1"/>
        <v>1</v>
      </c>
    </row>
    <row r="92" spans="1:13" ht="20.100000000000001" customHeight="1" x14ac:dyDescent="0.15">
      <c r="A92" s="1" t="s">
        <v>23251</v>
      </c>
      <c r="B92" s="1" t="s">
        <v>23419</v>
      </c>
      <c r="C92" s="1" t="s">
        <v>23426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53</v>
      </c>
      <c r="I92" s="1" t="s">
        <v>54</v>
      </c>
      <c r="J92" s="1" t="s">
        <v>55</v>
      </c>
      <c r="K92" s="1" t="s">
        <v>23427</v>
      </c>
      <c r="L92" s="1"/>
      <c r="M92" s="20">
        <f t="shared" si="1"/>
        <v>1</v>
      </c>
    </row>
    <row r="93" spans="1:13" ht="20.100000000000001" customHeight="1" x14ac:dyDescent="0.15">
      <c r="A93" s="1" t="s">
        <v>23251</v>
      </c>
      <c r="B93" s="1" t="s">
        <v>23419</v>
      </c>
      <c r="C93" s="1" t="s">
        <v>23428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53</v>
      </c>
      <c r="I93" s="1" t="s">
        <v>54</v>
      </c>
      <c r="J93" s="1" t="s">
        <v>55</v>
      </c>
      <c r="K93" s="1" t="s">
        <v>23429</v>
      </c>
      <c r="L93" s="1"/>
      <c r="M93" s="20">
        <f t="shared" si="1"/>
        <v>1</v>
      </c>
    </row>
    <row r="94" spans="1:13" ht="20.100000000000001" customHeight="1" x14ac:dyDescent="0.15">
      <c r="A94" s="1" t="s">
        <v>23251</v>
      </c>
      <c r="B94" s="1" t="s">
        <v>23419</v>
      </c>
      <c r="C94" s="1" t="s">
        <v>23430</v>
      </c>
      <c r="D94" s="1" t="s">
        <v>50</v>
      </c>
      <c r="E94" s="1" t="s">
        <v>51</v>
      </c>
      <c r="F94" s="1" t="s">
        <v>51</v>
      </c>
      <c r="G94" s="1" t="s">
        <v>52</v>
      </c>
      <c r="H94" s="1" t="s">
        <v>53</v>
      </c>
      <c r="I94" s="1" t="s">
        <v>54</v>
      </c>
      <c r="J94" s="1" t="s">
        <v>55</v>
      </c>
      <c r="K94" s="1" t="s">
        <v>23431</v>
      </c>
      <c r="L94" s="1"/>
      <c r="M94" s="20">
        <f t="shared" si="1"/>
        <v>1</v>
      </c>
    </row>
    <row r="95" spans="1:13" ht="20.100000000000001" customHeight="1" x14ac:dyDescent="0.15">
      <c r="A95" s="1" t="s">
        <v>23251</v>
      </c>
      <c r="B95" s="1" t="s">
        <v>23419</v>
      </c>
      <c r="C95" s="1" t="s">
        <v>23432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53</v>
      </c>
      <c r="I95" s="1" t="s">
        <v>54</v>
      </c>
      <c r="J95" s="1" t="s">
        <v>55</v>
      </c>
      <c r="K95" s="1" t="s">
        <v>23433</v>
      </c>
      <c r="L95" s="1"/>
      <c r="M95" s="20">
        <f t="shared" si="1"/>
        <v>1</v>
      </c>
    </row>
    <row r="96" spans="1:13" ht="20.100000000000001" customHeight="1" x14ac:dyDescent="0.15">
      <c r="A96" s="1" t="s">
        <v>23251</v>
      </c>
      <c r="B96" s="1" t="s">
        <v>23419</v>
      </c>
      <c r="C96" s="1" t="s">
        <v>23434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53</v>
      </c>
      <c r="I96" s="1" t="s">
        <v>54</v>
      </c>
      <c r="J96" s="1" t="s">
        <v>55</v>
      </c>
      <c r="K96" s="1" t="s">
        <v>23435</v>
      </c>
      <c r="L96" s="1"/>
      <c r="M96" s="20">
        <f t="shared" si="1"/>
        <v>1</v>
      </c>
    </row>
    <row r="97" spans="1:13" ht="20.100000000000001" customHeight="1" x14ac:dyDescent="0.15">
      <c r="A97" s="1" t="s">
        <v>23251</v>
      </c>
      <c r="B97" s="1" t="s">
        <v>23419</v>
      </c>
      <c r="C97" s="1" t="s">
        <v>23436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54</v>
      </c>
      <c r="J97" s="1" t="s">
        <v>55</v>
      </c>
      <c r="K97" s="1" t="s">
        <v>23437</v>
      </c>
      <c r="L97" s="1"/>
      <c r="M97" s="20">
        <f t="shared" si="1"/>
        <v>1</v>
      </c>
    </row>
    <row r="98" spans="1:13" ht="20.100000000000001" customHeight="1" x14ac:dyDescent="0.15">
      <c r="A98" s="1" t="s">
        <v>23251</v>
      </c>
      <c r="B98" s="1" t="s">
        <v>23419</v>
      </c>
      <c r="C98" s="1" t="s">
        <v>23438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54</v>
      </c>
      <c r="J98" s="1" t="s">
        <v>55</v>
      </c>
      <c r="K98" s="1" t="s">
        <v>23439</v>
      </c>
      <c r="L98" s="1"/>
      <c r="M98" s="20">
        <f t="shared" si="1"/>
        <v>1</v>
      </c>
    </row>
    <row r="99" spans="1:13" ht="20.100000000000001" customHeight="1" x14ac:dyDescent="0.15">
      <c r="A99" s="1" t="s">
        <v>23251</v>
      </c>
      <c r="B99" s="1" t="s">
        <v>23419</v>
      </c>
      <c r="C99" s="1" t="s">
        <v>23440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54</v>
      </c>
      <c r="J99" s="1" t="s">
        <v>55</v>
      </c>
      <c r="K99" s="1" t="s">
        <v>23441</v>
      </c>
      <c r="L99" s="1"/>
      <c r="M99" s="20">
        <f t="shared" si="1"/>
        <v>1</v>
      </c>
    </row>
    <row r="100" spans="1:13" ht="20.100000000000001" customHeight="1" x14ac:dyDescent="0.15">
      <c r="A100" s="1" t="s">
        <v>23251</v>
      </c>
      <c r="B100" s="1" t="s">
        <v>23419</v>
      </c>
      <c r="C100" s="1" t="s">
        <v>23442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54</v>
      </c>
      <c r="J100" s="1" t="s">
        <v>55</v>
      </c>
      <c r="K100" s="1" t="s">
        <v>23443</v>
      </c>
      <c r="L100" s="1"/>
      <c r="M100" s="20">
        <f t="shared" si="1"/>
        <v>1</v>
      </c>
    </row>
    <row r="101" spans="1:13" ht="20.100000000000001" customHeight="1" x14ac:dyDescent="0.15">
      <c r="A101" s="1" t="s">
        <v>23251</v>
      </c>
      <c r="B101" s="1" t="s">
        <v>23419</v>
      </c>
      <c r="C101" s="1" t="s">
        <v>23444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54</v>
      </c>
      <c r="J101" s="1" t="s">
        <v>55</v>
      </c>
      <c r="K101" s="1" t="s">
        <v>23445</v>
      </c>
      <c r="L101" s="1"/>
      <c r="M101" s="20">
        <f t="shared" si="1"/>
        <v>1</v>
      </c>
    </row>
    <row r="102" spans="1:13" ht="20.100000000000001" customHeight="1" x14ac:dyDescent="0.15">
      <c r="A102" s="1" t="s">
        <v>23251</v>
      </c>
      <c r="B102" s="1" t="s">
        <v>23419</v>
      </c>
      <c r="C102" s="1" t="s">
        <v>23446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54</v>
      </c>
      <c r="J102" s="1" t="s">
        <v>55</v>
      </c>
      <c r="K102" s="1" t="s">
        <v>23447</v>
      </c>
      <c r="L102" s="1"/>
      <c r="M102" s="20">
        <f t="shared" si="1"/>
        <v>1</v>
      </c>
    </row>
    <row r="103" spans="1:13" ht="20.100000000000001" customHeight="1" x14ac:dyDescent="0.15">
      <c r="A103" s="1" t="s">
        <v>23251</v>
      </c>
      <c r="B103" s="1" t="s">
        <v>23419</v>
      </c>
      <c r="C103" s="1" t="s">
        <v>23448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54</v>
      </c>
      <c r="J103" s="1" t="s">
        <v>55</v>
      </c>
      <c r="K103" s="1" t="s">
        <v>23449</v>
      </c>
      <c r="L103" s="1"/>
      <c r="M103" s="20">
        <f t="shared" si="1"/>
        <v>1</v>
      </c>
    </row>
    <row r="104" spans="1:13" ht="20.100000000000001" customHeight="1" x14ac:dyDescent="0.15">
      <c r="A104" s="1" t="s">
        <v>23251</v>
      </c>
      <c r="B104" s="1" t="s">
        <v>23419</v>
      </c>
      <c r="C104" s="1" t="s">
        <v>23450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54</v>
      </c>
      <c r="J104" s="1" t="s">
        <v>55</v>
      </c>
      <c r="K104" s="1" t="s">
        <v>23451</v>
      </c>
      <c r="L104" s="1"/>
      <c r="M104" s="20">
        <f t="shared" si="1"/>
        <v>1</v>
      </c>
    </row>
    <row r="105" spans="1:13" ht="20.100000000000001" customHeight="1" x14ac:dyDescent="0.15">
      <c r="A105" s="1" t="s">
        <v>23251</v>
      </c>
      <c r="B105" s="1" t="s">
        <v>23419</v>
      </c>
      <c r="C105" s="1" t="s">
        <v>23452</v>
      </c>
      <c r="D105" s="1" t="s">
        <v>78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54</v>
      </c>
      <c r="J105" s="1" t="s">
        <v>55</v>
      </c>
      <c r="K105" s="1" t="s">
        <v>23453</v>
      </c>
      <c r="L105" s="1"/>
      <c r="M105" s="20">
        <f t="shared" si="1"/>
        <v>1</v>
      </c>
    </row>
    <row r="106" spans="1:13" ht="20.100000000000001" customHeight="1" x14ac:dyDescent="0.15">
      <c r="A106" s="1" t="s">
        <v>23251</v>
      </c>
      <c r="B106" s="1" t="s">
        <v>23419</v>
      </c>
      <c r="C106" s="1" t="s">
        <v>23454</v>
      </c>
      <c r="D106" s="1" t="s">
        <v>78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54</v>
      </c>
      <c r="J106" s="1" t="s">
        <v>55</v>
      </c>
      <c r="K106" s="1" t="s">
        <v>23455</v>
      </c>
      <c r="L106" s="1"/>
      <c r="M106" s="20">
        <f t="shared" si="1"/>
        <v>1</v>
      </c>
    </row>
    <row r="107" spans="1:13" ht="20.100000000000001" customHeight="1" x14ac:dyDescent="0.15">
      <c r="A107" s="1" t="s">
        <v>23251</v>
      </c>
      <c r="B107" s="1" t="s">
        <v>23419</v>
      </c>
      <c r="C107" s="1" t="s">
        <v>23456</v>
      </c>
      <c r="D107" s="1" t="s">
        <v>78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54</v>
      </c>
      <c r="J107" s="1" t="s">
        <v>55</v>
      </c>
      <c r="K107" s="1" t="s">
        <v>23457</v>
      </c>
      <c r="L107" s="1"/>
      <c r="M107" s="20">
        <f t="shared" si="1"/>
        <v>1</v>
      </c>
    </row>
    <row r="108" spans="1:13" ht="20.100000000000001" customHeight="1" x14ac:dyDescent="0.15">
      <c r="A108" s="1" t="s">
        <v>23251</v>
      </c>
      <c r="B108" s="1" t="s">
        <v>23419</v>
      </c>
      <c r="C108" s="1" t="s">
        <v>23458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54</v>
      </c>
      <c r="J108" s="1" t="s">
        <v>55</v>
      </c>
      <c r="K108" s="1" t="s">
        <v>23459</v>
      </c>
      <c r="L108" s="1"/>
      <c r="M108" s="20">
        <f t="shared" si="1"/>
        <v>1</v>
      </c>
    </row>
    <row r="109" spans="1:13" ht="20.100000000000001" customHeight="1" x14ac:dyDescent="0.15">
      <c r="A109" s="1" t="s">
        <v>23251</v>
      </c>
      <c r="B109" s="1" t="s">
        <v>23419</v>
      </c>
      <c r="C109" s="1" t="s">
        <v>23460</v>
      </c>
      <c r="D109" s="1" t="s">
        <v>78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54</v>
      </c>
      <c r="J109" s="1" t="s">
        <v>55</v>
      </c>
      <c r="K109" s="1" t="s">
        <v>23461</v>
      </c>
      <c r="L109" s="1"/>
      <c r="M109" s="20">
        <f t="shared" si="1"/>
        <v>1</v>
      </c>
    </row>
    <row r="110" spans="1:13" ht="20.100000000000001" customHeight="1" x14ac:dyDescent="0.15">
      <c r="A110" s="1" t="s">
        <v>23251</v>
      </c>
      <c r="B110" s="1" t="s">
        <v>23419</v>
      </c>
      <c r="C110" s="1" t="s">
        <v>23462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54</v>
      </c>
      <c r="J110" s="1" t="s">
        <v>55</v>
      </c>
      <c r="K110" s="1" t="s">
        <v>23463</v>
      </c>
      <c r="L110" s="1"/>
      <c r="M110" s="20">
        <f t="shared" si="1"/>
        <v>1</v>
      </c>
    </row>
    <row r="111" spans="1:13" ht="20.100000000000001" customHeight="1" x14ac:dyDescent="0.15">
      <c r="A111" s="1" t="s">
        <v>23251</v>
      </c>
      <c r="B111" s="1" t="s">
        <v>23419</v>
      </c>
      <c r="C111" s="1" t="s">
        <v>23464</v>
      </c>
      <c r="D111" s="1" t="s">
        <v>78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54</v>
      </c>
      <c r="J111" s="1" t="s">
        <v>55</v>
      </c>
      <c r="K111" s="1" t="s">
        <v>23465</v>
      </c>
      <c r="L111" s="1"/>
      <c r="M111" s="20">
        <f t="shared" si="1"/>
        <v>1</v>
      </c>
    </row>
    <row r="112" spans="1:13" ht="20.100000000000001" customHeight="1" x14ac:dyDescent="0.15">
      <c r="A112" s="1" t="s">
        <v>23251</v>
      </c>
      <c r="B112" s="1" t="s">
        <v>23419</v>
      </c>
      <c r="C112" s="1" t="s">
        <v>23466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54</v>
      </c>
      <c r="J112" s="1" t="s">
        <v>55</v>
      </c>
      <c r="K112" s="1" t="s">
        <v>23467</v>
      </c>
      <c r="L112" s="1"/>
      <c r="M112" s="20">
        <f t="shared" si="1"/>
        <v>1</v>
      </c>
    </row>
    <row r="113" spans="1:13" ht="20.100000000000001" customHeight="1" x14ac:dyDescent="0.15">
      <c r="A113" s="1" t="s">
        <v>23251</v>
      </c>
      <c r="B113" s="1" t="s">
        <v>23419</v>
      </c>
      <c r="C113" s="1" t="s">
        <v>23468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54</v>
      </c>
      <c r="J113" s="1" t="s">
        <v>55</v>
      </c>
      <c r="K113" s="1" t="s">
        <v>23469</v>
      </c>
      <c r="L113" s="1"/>
      <c r="M113" s="20">
        <f t="shared" si="1"/>
        <v>1</v>
      </c>
    </row>
    <row r="114" spans="1:13" ht="20.100000000000001" customHeight="1" x14ac:dyDescent="0.15">
      <c r="A114" s="1" t="s">
        <v>23251</v>
      </c>
      <c r="B114" s="1" t="s">
        <v>23419</v>
      </c>
      <c r="C114" s="1" t="s">
        <v>23470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54</v>
      </c>
      <c r="J114" s="1" t="s">
        <v>55</v>
      </c>
      <c r="K114" s="1" t="s">
        <v>23471</v>
      </c>
      <c r="L114" s="1"/>
      <c r="M114" s="20">
        <f t="shared" si="1"/>
        <v>1</v>
      </c>
    </row>
    <row r="115" spans="1:13" ht="20.100000000000001" customHeight="1" x14ac:dyDescent="0.15">
      <c r="A115" s="1" t="s">
        <v>23251</v>
      </c>
      <c r="B115" s="1" t="s">
        <v>23419</v>
      </c>
      <c r="C115" s="1" t="s">
        <v>23472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53</v>
      </c>
      <c r="I115" s="1" t="s">
        <v>54</v>
      </c>
      <c r="J115" s="1" t="s">
        <v>55</v>
      </c>
      <c r="K115" s="1" t="s">
        <v>23473</v>
      </c>
      <c r="L115" s="1"/>
      <c r="M115" s="20">
        <f t="shared" si="1"/>
        <v>1</v>
      </c>
    </row>
    <row r="116" spans="1:13" ht="20.100000000000001" customHeight="1" x14ac:dyDescent="0.15">
      <c r="A116" s="1" t="s">
        <v>23251</v>
      </c>
      <c r="B116" s="1" t="s">
        <v>23419</v>
      </c>
      <c r="C116" s="1" t="s">
        <v>23474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54</v>
      </c>
      <c r="J116" s="1" t="s">
        <v>55</v>
      </c>
      <c r="K116" s="1" t="s">
        <v>23475</v>
      </c>
      <c r="L116" s="1"/>
      <c r="M116" s="20">
        <f t="shared" si="1"/>
        <v>1</v>
      </c>
    </row>
    <row r="117" spans="1:13" ht="20.100000000000001" customHeight="1" x14ac:dyDescent="0.15">
      <c r="A117" s="1" t="s">
        <v>23251</v>
      </c>
      <c r="B117" s="1" t="s">
        <v>23419</v>
      </c>
      <c r="C117" s="1" t="s">
        <v>23476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54</v>
      </c>
      <c r="J117" s="1" t="s">
        <v>55</v>
      </c>
      <c r="K117" s="1" t="s">
        <v>23477</v>
      </c>
      <c r="L117" s="1"/>
      <c r="M117" s="20">
        <f t="shared" si="1"/>
        <v>1</v>
      </c>
    </row>
    <row r="118" spans="1:13" ht="20.100000000000001" customHeight="1" x14ac:dyDescent="0.15">
      <c r="A118" s="1" t="s">
        <v>23251</v>
      </c>
      <c r="B118" s="1" t="s">
        <v>23419</v>
      </c>
      <c r="C118" s="1" t="s">
        <v>23478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54</v>
      </c>
      <c r="J118" s="1" t="s">
        <v>55</v>
      </c>
      <c r="K118" s="1" t="s">
        <v>23479</v>
      </c>
      <c r="L118" s="1"/>
      <c r="M118" s="20">
        <f t="shared" si="1"/>
        <v>1</v>
      </c>
    </row>
    <row r="119" spans="1:13" ht="20.100000000000001" customHeight="1" x14ac:dyDescent="0.15">
      <c r="A119" s="1" t="s">
        <v>23251</v>
      </c>
      <c r="B119" s="1" t="s">
        <v>23419</v>
      </c>
      <c r="C119" s="1" t="s">
        <v>23480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54</v>
      </c>
      <c r="J119" s="1" t="s">
        <v>55</v>
      </c>
      <c r="K119" s="1" t="s">
        <v>23481</v>
      </c>
      <c r="L119" s="1"/>
      <c r="M119" s="20">
        <f t="shared" si="1"/>
        <v>1</v>
      </c>
    </row>
    <row r="120" spans="1:13" ht="20.100000000000001" customHeight="1" x14ac:dyDescent="0.15">
      <c r="A120" s="1" t="s">
        <v>23251</v>
      </c>
      <c r="B120" s="1" t="s">
        <v>23419</v>
      </c>
      <c r="C120" s="1" t="s">
        <v>23482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54</v>
      </c>
      <c r="J120" s="1" t="s">
        <v>55</v>
      </c>
      <c r="K120" s="1" t="s">
        <v>23483</v>
      </c>
      <c r="L120" s="1"/>
      <c r="M120" s="20">
        <f t="shared" si="1"/>
        <v>1</v>
      </c>
    </row>
    <row r="121" spans="1:13" ht="20.100000000000001" customHeight="1" x14ac:dyDescent="0.15">
      <c r="A121" s="1" t="s">
        <v>23251</v>
      </c>
      <c r="B121" s="1" t="s">
        <v>23419</v>
      </c>
      <c r="C121" s="1" t="s">
        <v>23484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54</v>
      </c>
      <c r="J121" s="1" t="s">
        <v>55</v>
      </c>
      <c r="K121" s="1" t="s">
        <v>23485</v>
      </c>
      <c r="L121" s="1"/>
      <c r="M121" s="20">
        <f t="shared" si="1"/>
        <v>1</v>
      </c>
    </row>
    <row r="122" spans="1:13" ht="20.100000000000001" customHeight="1" x14ac:dyDescent="0.15">
      <c r="A122" s="1" t="s">
        <v>23251</v>
      </c>
      <c r="B122" s="1" t="s">
        <v>23419</v>
      </c>
      <c r="C122" s="1" t="s">
        <v>23486</v>
      </c>
      <c r="D122" s="1" t="s">
        <v>78</v>
      </c>
      <c r="E122" s="1" t="s">
        <v>51</v>
      </c>
      <c r="F122" s="1" t="s">
        <v>51</v>
      </c>
      <c r="G122" s="1" t="s">
        <v>52</v>
      </c>
      <c r="H122" s="1" t="s">
        <v>53</v>
      </c>
      <c r="I122" s="1" t="s">
        <v>54</v>
      </c>
      <c r="J122" s="1" t="s">
        <v>55</v>
      </c>
      <c r="K122" s="1" t="s">
        <v>23487</v>
      </c>
      <c r="L122" s="1"/>
      <c r="M122" s="20">
        <f t="shared" si="1"/>
        <v>1</v>
      </c>
    </row>
    <row r="123" spans="1:13" ht="20.100000000000001" customHeight="1" x14ac:dyDescent="0.15">
      <c r="A123" s="1" t="s">
        <v>23251</v>
      </c>
      <c r="B123" s="1" t="s">
        <v>23419</v>
      </c>
      <c r="C123" s="1" t="s">
        <v>23488</v>
      </c>
      <c r="D123" s="1" t="s">
        <v>78</v>
      </c>
      <c r="E123" s="1" t="s">
        <v>51</v>
      </c>
      <c r="F123" s="1" t="s">
        <v>51</v>
      </c>
      <c r="G123" s="1" t="s">
        <v>52</v>
      </c>
      <c r="H123" s="1" t="s">
        <v>53</v>
      </c>
      <c r="I123" s="1" t="s">
        <v>54</v>
      </c>
      <c r="J123" s="1" t="s">
        <v>55</v>
      </c>
      <c r="K123" s="1" t="s">
        <v>23489</v>
      </c>
      <c r="L123" s="1"/>
      <c r="M123" s="20">
        <f t="shared" si="1"/>
        <v>1</v>
      </c>
    </row>
    <row r="124" spans="1:13" ht="20.100000000000001" customHeight="1" x14ac:dyDescent="0.15">
      <c r="A124" s="1" t="s">
        <v>23251</v>
      </c>
      <c r="B124" s="1" t="s">
        <v>23419</v>
      </c>
      <c r="C124" s="1" t="s">
        <v>23490</v>
      </c>
      <c r="D124" s="1" t="s">
        <v>78</v>
      </c>
      <c r="E124" s="1" t="s">
        <v>51</v>
      </c>
      <c r="F124" s="1" t="s">
        <v>51</v>
      </c>
      <c r="G124" s="1" t="s">
        <v>52</v>
      </c>
      <c r="H124" s="1" t="s">
        <v>53</v>
      </c>
      <c r="I124" s="1" t="s">
        <v>54</v>
      </c>
      <c r="J124" s="1" t="s">
        <v>55</v>
      </c>
      <c r="K124" s="1" t="s">
        <v>23491</v>
      </c>
      <c r="L124" s="1"/>
      <c r="M124" s="20">
        <f t="shared" si="1"/>
        <v>1</v>
      </c>
    </row>
    <row r="125" spans="1:13" ht="20.100000000000001" customHeight="1" x14ac:dyDescent="0.15">
      <c r="A125" s="1" t="s">
        <v>23251</v>
      </c>
      <c r="B125" s="1" t="s">
        <v>23419</v>
      </c>
      <c r="C125" s="1" t="s">
        <v>23492</v>
      </c>
      <c r="D125" s="1" t="s">
        <v>78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54</v>
      </c>
      <c r="J125" s="1" t="s">
        <v>55</v>
      </c>
      <c r="K125" s="1" t="s">
        <v>23493</v>
      </c>
      <c r="L125" s="1"/>
      <c r="M125" s="20">
        <f t="shared" si="1"/>
        <v>1</v>
      </c>
    </row>
    <row r="126" spans="1:13" ht="20.100000000000001" customHeight="1" x14ac:dyDescent="0.15">
      <c r="A126" s="1" t="s">
        <v>23251</v>
      </c>
      <c r="B126" s="1" t="s">
        <v>23419</v>
      </c>
      <c r="C126" s="1" t="s">
        <v>23494</v>
      </c>
      <c r="D126" s="1" t="s">
        <v>78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54</v>
      </c>
      <c r="J126" s="1" t="s">
        <v>55</v>
      </c>
      <c r="K126" s="1" t="s">
        <v>23495</v>
      </c>
      <c r="L126" s="1"/>
      <c r="M126" s="20">
        <f t="shared" si="1"/>
        <v>1</v>
      </c>
    </row>
    <row r="127" spans="1:13" ht="20.100000000000001" customHeight="1" x14ac:dyDescent="0.15">
      <c r="A127" s="1" t="s">
        <v>23251</v>
      </c>
      <c r="B127" s="1" t="s">
        <v>23419</v>
      </c>
      <c r="C127" s="1" t="s">
        <v>23496</v>
      </c>
      <c r="D127" s="1" t="s">
        <v>78</v>
      </c>
      <c r="E127" s="1" t="s">
        <v>51</v>
      </c>
      <c r="F127" s="1" t="s">
        <v>51</v>
      </c>
      <c r="G127" s="1" t="s">
        <v>52</v>
      </c>
      <c r="H127" s="1" t="s">
        <v>53</v>
      </c>
      <c r="I127" s="1" t="s">
        <v>54</v>
      </c>
      <c r="J127" s="1" t="s">
        <v>55</v>
      </c>
      <c r="K127" s="1" t="s">
        <v>23497</v>
      </c>
      <c r="L127" s="1"/>
      <c r="M127" s="20">
        <f t="shared" si="1"/>
        <v>1</v>
      </c>
    </row>
    <row r="128" spans="1:13" ht="20.100000000000001" customHeight="1" x14ac:dyDescent="0.15">
      <c r="A128" s="1" t="s">
        <v>23251</v>
      </c>
      <c r="B128" s="1" t="s">
        <v>23419</v>
      </c>
      <c r="C128" s="1" t="s">
        <v>23498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53</v>
      </c>
      <c r="I128" s="1" t="s">
        <v>54</v>
      </c>
      <c r="J128" s="1" t="s">
        <v>55</v>
      </c>
      <c r="K128" s="1" t="s">
        <v>23499</v>
      </c>
      <c r="L128" s="1"/>
      <c r="M128" s="20">
        <f t="shared" si="1"/>
        <v>1</v>
      </c>
    </row>
    <row r="129" spans="1:13" ht="20.100000000000001" customHeight="1" x14ac:dyDescent="0.15">
      <c r="A129" s="1" t="s">
        <v>23251</v>
      </c>
      <c r="B129" s="1" t="s">
        <v>23419</v>
      </c>
      <c r="C129" s="1" t="s">
        <v>23500</v>
      </c>
      <c r="D129" s="1" t="s">
        <v>78</v>
      </c>
      <c r="E129" s="1" t="s">
        <v>51</v>
      </c>
      <c r="F129" s="1" t="s">
        <v>51</v>
      </c>
      <c r="G129" s="1" t="s">
        <v>52</v>
      </c>
      <c r="H129" s="1" t="s">
        <v>53</v>
      </c>
      <c r="I129" s="1" t="s">
        <v>54</v>
      </c>
      <c r="J129" s="1" t="s">
        <v>55</v>
      </c>
      <c r="K129" s="1" t="s">
        <v>23501</v>
      </c>
      <c r="L129" s="1"/>
      <c r="M129" s="20">
        <f t="shared" si="1"/>
        <v>1</v>
      </c>
    </row>
    <row r="130" spans="1:13" ht="20.100000000000001" customHeight="1" x14ac:dyDescent="0.15">
      <c r="A130" s="1" t="s">
        <v>23251</v>
      </c>
      <c r="B130" s="1" t="s">
        <v>23419</v>
      </c>
      <c r="C130" s="1" t="s">
        <v>23502</v>
      </c>
      <c r="D130" s="1" t="s">
        <v>78</v>
      </c>
      <c r="E130" s="1" t="s">
        <v>51</v>
      </c>
      <c r="F130" s="1" t="s">
        <v>51</v>
      </c>
      <c r="G130" s="1" t="s">
        <v>52</v>
      </c>
      <c r="H130" s="1" t="s">
        <v>53</v>
      </c>
      <c r="I130" s="1" t="s">
        <v>54</v>
      </c>
      <c r="J130" s="1" t="s">
        <v>55</v>
      </c>
      <c r="K130" s="1" t="s">
        <v>23503</v>
      </c>
      <c r="L130" s="1"/>
      <c r="M130" s="20">
        <f t="shared" si="1"/>
        <v>1</v>
      </c>
    </row>
    <row r="131" spans="1:13" ht="20.100000000000001" customHeight="1" x14ac:dyDescent="0.15">
      <c r="A131" s="1" t="s">
        <v>23251</v>
      </c>
      <c r="B131" s="1" t="s">
        <v>23504</v>
      </c>
      <c r="C131" s="1" t="s">
        <v>23505</v>
      </c>
      <c r="D131" s="1" t="s">
        <v>50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54</v>
      </c>
      <c r="J131" s="1" t="s">
        <v>55</v>
      </c>
      <c r="K131" s="1" t="s">
        <v>23506</v>
      </c>
      <c r="L131" s="1"/>
      <c r="M131" s="20">
        <f t="shared" si="1"/>
        <v>1</v>
      </c>
    </row>
    <row r="132" spans="1:13" ht="20.100000000000001" customHeight="1" x14ac:dyDescent="0.15">
      <c r="A132" s="1" t="s">
        <v>23251</v>
      </c>
      <c r="B132" s="1" t="s">
        <v>23504</v>
      </c>
      <c r="C132" s="1" t="s">
        <v>23507</v>
      </c>
      <c r="D132" s="1" t="s">
        <v>50</v>
      </c>
      <c r="E132" s="1" t="s">
        <v>51</v>
      </c>
      <c r="F132" s="1" t="s">
        <v>51</v>
      </c>
      <c r="G132" s="1" t="s">
        <v>52</v>
      </c>
      <c r="H132" s="1" t="s">
        <v>53</v>
      </c>
      <c r="I132" s="1" t="s">
        <v>54</v>
      </c>
      <c r="J132" s="1" t="s">
        <v>55</v>
      </c>
      <c r="K132" s="1" t="s">
        <v>23508</v>
      </c>
      <c r="L132" s="1"/>
      <c r="M132" s="20">
        <f t="shared" si="1"/>
        <v>1</v>
      </c>
    </row>
    <row r="133" spans="1:13" ht="20.100000000000001" customHeight="1" x14ac:dyDescent="0.15">
      <c r="A133" s="1" t="s">
        <v>23251</v>
      </c>
      <c r="B133" s="1" t="s">
        <v>23504</v>
      </c>
      <c r="C133" s="1" t="s">
        <v>23509</v>
      </c>
      <c r="D133" s="1" t="s">
        <v>50</v>
      </c>
      <c r="E133" s="1" t="s">
        <v>51</v>
      </c>
      <c r="F133" s="1" t="s">
        <v>51</v>
      </c>
      <c r="G133" s="1" t="s">
        <v>52</v>
      </c>
      <c r="H133" s="1" t="s">
        <v>53</v>
      </c>
      <c r="I133" s="1" t="s">
        <v>54</v>
      </c>
      <c r="J133" s="1" t="s">
        <v>55</v>
      </c>
      <c r="K133" s="1" t="s">
        <v>23510</v>
      </c>
      <c r="L133" s="1"/>
      <c r="M133" s="20">
        <f t="shared" si="1"/>
        <v>1</v>
      </c>
    </row>
    <row r="134" spans="1:13" ht="20.100000000000001" customHeight="1" x14ac:dyDescent="0.15">
      <c r="A134" s="1" t="s">
        <v>23251</v>
      </c>
      <c r="B134" s="1" t="s">
        <v>23504</v>
      </c>
      <c r="C134" s="1" t="s">
        <v>23511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53</v>
      </c>
      <c r="I134" s="1" t="s">
        <v>54</v>
      </c>
      <c r="J134" s="1" t="s">
        <v>55</v>
      </c>
      <c r="K134" s="1" t="s">
        <v>23512</v>
      </c>
      <c r="L134" s="1"/>
      <c r="M134" s="20">
        <f t="shared" si="1"/>
        <v>1</v>
      </c>
    </row>
    <row r="135" spans="1:13" ht="20.100000000000001" customHeight="1" x14ac:dyDescent="0.15">
      <c r="A135" s="1" t="s">
        <v>23251</v>
      </c>
      <c r="B135" s="1" t="s">
        <v>23504</v>
      </c>
      <c r="C135" s="1" t="s">
        <v>23513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53</v>
      </c>
      <c r="I135" s="1" t="s">
        <v>54</v>
      </c>
      <c r="J135" s="1" t="s">
        <v>55</v>
      </c>
      <c r="K135" s="1" t="s">
        <v>23514</v>
      </c>
      <c r="L135" s="1"/>
      <c r="M135" s="20">
        <f t="shared" si="1"/>
        <v>1</v>
      </c>
    </row>
    <row r="136" spans="1:13" ht="20.100000000000001" customHeight="1" x14ac:dyDescent="0.15">
      <c r="A136" s="1" t="s">
        <v>23251</v>
      </c>
      <c r="B136" s="1" t="s">
        <v>23504</v>
      </c>
      <c r="C136" s="1" t="s">
        <v>23515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53</v>
      </c>
      <c r="I136" s="1" t="s">
        <v>54</v>
      </c>
      <c r="J136" s="1" t="s">
        <v>55</v>
      </c>
      <c r="K136" s="1" t="s">
        <v>23516</v>
      </c>
      <c r="L136" s="1"/>
      <c r="M136" s="20">
        <f t="shared" si="1"/>
        <v>1</v>
      </c>
    </row>
    <row r="137" spans="1:13" ht="20.100000000000001" customHeight="1" x14ac:dyDescent="0.15">
      <c r="A137" s="1" t="s">
        <v>23251</v>
      </c>
      <c r="B137" s="1" t="s">
        <v>23504</v>
      </c>
      <c r="C137" s="1" t="s">
        <v>23517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53</v>
      </c>
      <c r="I137" s="1" t="s">
        <v>54</v>
      </c>
      <c r="J137" s="1" t="s">
        <v>55</v>
      </c>
      <c r="K137" s="1" t="s">
        <v>23518</v>
      </c>
      <c r="L137" s="1"/>
      <c r="M137" s="20">
        <f t="shared" ref="M137:M200" si="2">IF(F137="○",1,0)</f>
        <v>1</v>
      </c>
    </row>
    <row r="138" spans="1:13" ht="20.100000000000001" customHeight="1" x14ac:dyDescent="0.15">
      <c r="A138" s="1" t="s">
        <v>23251</v>
      </c>
      <c r="B138" s="1" t="s">
        <v>23504</v>
      </c>
      <c r="C138" s="1" t="s">
        <v>23519</v>
      </c>
      <c r="D138" s="1" t="s">
        <v>50</v>
      </c>
      <c r="E138" s="1" t="s">
        <v>51</v>
      </c>
      <c r="F138" s="1" t="s">
        <v>51</v>
      </c>
      <c r="G138" s="1" t="s">
        <v>52</v>
      </c>
      <c r="H138" s="1" t="s">
        <v>53</v>
      </c>
      <c r="I138" s="1" t="s">
        <v>54</v>
      </c>
      <c r="J138" s="1" t="s">
        <v>55</v>
      </c>
      <c r="K138" s="1" t="s">
        <v>23520</v>
      </c>
      <c r="L138" s="1"/>
      <c r="M138" s="20">
        <f t="shared" si="2"/>
        <v>1</v>
      </c>
    </row>
    <row r="139" spans="1:13" ht="20.100000000000001" customHeight="1" x14ac:dyDescent="0.15">
      <c r="A139" s="1" t="s">
        <v>23251</v>
      </c>
      <c r="B139" s="1" t="s">
        <v>23504</v>
      </c>
      <c r="C139" s="1" t="s">
        <v>23521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53</v>
      </c>
      <c r="I139" s="1" t="s">
        <v>54</v>
      </c>
      <c r="J139" s="1" t="s">
        <v>55</v>
      </c>
      <c r="K139" s="1" t="s">
        <v>23522</v>
      </c>
      <c r="L139" s="1"/>
      <c r="M139" s="20">
        <f t="shared" si="2"/>
        <v>1</v>
      </c>
    </row>
    <row r="140" spans="1:13" ht="20.100000000000001" customHeight="1" x14ac:dyDescent="0.15">
      <c r="A140" s="1" t="s">
        <v>23251</v>
      </c>
      <c r="B140" s="1" t="s">
        <v>23504</v>
      </c>
      <c r="C140" s="1" t="s">
        <v>23523</v>
      </c>
      <c r="D140" s="1" t="s">
        <v>50</v>
      </c>
      <c r="E140" s="1" t="s">
        <v>51</v>
      </c>
      <c r="F140" s="1" t="s">
        <v>51</v>
      </c>
      <c r="G140" s="1" t="s">
        <v>52</v>
      </c>
      <c r="H140" s="1" t="s">
        <v>53</v>
      </c>
      <c r="I140" s="1" t="s">
        <v>54</v>
      </c>
      <c r="J140" s="1" t="s">
        <v>55</v>
      </c>
      <c r="K140" s="1" t="s">
        <v>23524</v>
      </c>
      <c r="L140" s="1"/>
      <c r="M140" s="20">
        <f t="shared" si="2"/>
        <v>1</v>
      </c>
    </row>
    <row r="141" spans="1:13" ht="20.100000000000001" customHeight="1" x14ac:dyDescent="0.15">
      <c r="A141" s="1" t="s">
        <v>23251</v>
      </c>
      <c r="B141" s="1" t="s">
        <v>23504</v>
      </c>
      <c r="C141" s="1" t="s">
        <v>23525</v>
      </c>
      <c r="D141" s="1" t="s">
        <v>50</v>
      </c>
      <c r="E141" s="1" t="s">
        <v>51</v>
      </c>
      <c r="F141" s="1" t="s">
        <v>51</v>
      </c>
      <c r="G141" s="1" t="s">
        <v>52</v>
      </c>
      <c r="H141" s="1" t="s">
        <v>53</v>
      </c>
      <c r="I141" s="1" t="s">
        <v>54</v>
      </c>
      <c r="J141" s="1" t="s">
        <v>55</v>
      </c>
      <c r="K141" s="1" t="s">
        <v>23526</v>
      </c>
      <c r="L141" s="1"/>
      <c r="M141" s="20">
        <f t="shared" si="2"/>
        <v>1</v>
      </c>
    </row>
    <row r="142" spans="1:13" ht="20.100000000000001" customHeight="1" x14ac:dyDescent="0.15">
      <c r="A142" s="1" t="s">
        <v>23251</v>
      </c>
      <c r="B142" s="1" t="s">
        <v>23504</v>
      </c>
      <c r="C142" s="1" t="s">
        <v>23527</v>
      </c>
      <c r="D142" s="1" t="s">
        <v>78</v>
      </c>
      <c r="E142" s="1" t="s">
        <v>51</v>
      </c>
      <c r="F142" s="1" t="s">
        <v>51</v>
      </c>
      <c r="G142" s="1" t="s">
        <v>52</v>
      </c>
      <c r="H142" s="1" t="s">
        <v>53</v>
      </c>
      <c r="I142" s="1" t="s">
        <v>54</v>
      </c>
      <c r="J142" s="1" t="s">
        <v>55</v>
      </c>
      <c r="K142" s="1" t="s">
        <v>23528</v>
      </c>
      <c r="L142" s="1"/>
      <c r="M142" s="20">
        <f t="shared" si="2"/>
        <v>1</v>
      </c>
    </row>
    <row r="143" spans="1:13" ht="20.100000000000001" customHeight="1" x14ac:dyDescent="0.15">
      <c r="A143" s="1" t="s">
        <v>23251</v>
      </c>
      <c r="B143" s="1" t="s">
        <v>23504</v>
      </c>
      <c r="C143" s="1" t="s">
        <v>23529</v>
      </c>
      <c r="D143" s="1" t="s">
        <v>78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54</v>
      </c>
      <c r="J143" s="1" t="s">
        <v>55</v>
      </c>
      <c r="K143" s="1" t="s">
        <v>23530</v>
      </c>
      <c r="L143" s="1"/>
      <c r="M143" s="20">
        <f t="shared" si="2"/>
        <v>1</v>
      </c>
    </row>
    <row r="144" spans="1:13" ht="20.100000000000001" customHeight="1" x14ac:dyDescent="0.15">
      <c r="A144" s="1" t="s">
        <v>23251</v>
      </c>
      <c r="B144" s="1" t="s">
        <v>23504</v>
      </c>
      <c r="C144" s="1" t="s">
        <v>23531</v>
      </c>
      <c r="D144" s="1" t="s">
        <v>78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54</v>
      </c>
      <c r="J144" s="1" t="s">
        <v>55</v>
      </c>
      <c r="K144" s="1" t="s">
        <v>23532</v>
      </c>
      <c r="L144" s="1"/>
      <c r="M144" s="20">
        <f t="shared" si="2"/>
        <v>1</v>
      </c>
    </row>
    <row r="145" spans="1:13" ht="20.100000000000001" customHeight="1" x14ac:dyDescent="0.15">
      <c r="A145" s="1" t="s">
        <v>23251</v>
      </c>
      <c r="B145" s="1" t="s">
        <v>23504</v>
      </c>
      <c r="C145" s="1" t="s">
        <v>23533</v>
      </c>
      <c r="D145" s="1" t="s">
        <v>78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54</v>
      </c>
      <c r="J145" s="1" t="s">
        <v>55</v>
      </c>
      <c r="K145" s="1" t="s">
        <v>23534</v>
      </c>
      <c r="L145" s="1"/>
      <c r="M145" s="20">
        <f t="shared" si="2"/>
        <v>1</v>
      </c>
    </row>
    <row r="146" spans="1:13" ht="20.100000000000001" customHeight="1" x14ac:dyDescent="0.15">
      <c r="A146" s="1" t="s">
        <v>23251</v>
      </c>
      <c r="B146" s="1" t="s">
        <v>23504</v>
      </c>
      <c r="C146" s="1" t="s">
        <v>23535</v>
      </c>
      <c r="D146" s="1" t="s">
        <v>78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54</v>
      </c>
      <c r="J146" s="1" t="s">
        <v>55</v>
      </c>
      <c r="K146" s="1" t="s">
        <v>23536</v>
      </c>
      <c r="L146" s="1"/>
      <c r="M146" s="20">
        <f t="shared" si="2"/>
        <v>1</v>
      </c>
    </row>
    <row r="147" spans="1:13" ht="20.100000000000001" customHeight="1" x14ac:dyDescent="0.15">
      <c r="A147" s="1" t="s">
        <v>23251</v>
      </c>
      <c r="B147" s="1" t="s">
        <v>23504</v>
      </c>
      <c r="C147" s="1" t="s">
        <v>23537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54</v>
      </c>
      <c r="J147" s="1" t="s">
        <v>55</v>
      </c>
      <c r="K147" s="1" t="s">
        <v>23538</v>
      </c>
      <c r="L147" s="1"/>
      <c r="M147" s="20">
        <f t="shared" si="2"/>
        <v>1</v>
      </c>
    </row>
    <row r="148" spans="1:13" ht="20.100000000000001" customHeight="1" x14ac:dyDescent="0.15">
      <c r="A148" s="1" t="s">
        <v>23251</v>
      </c>
      <c r="B148" s="1" t="s">
        <v>23504</v>
      </c>
      <c r="C148" s="1" t="s">
        <v>23539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23540</v>
      </c>
      <c r="L148" s="1"/>
      <c r="M148" s="20">
        <f t="shared" si="2"/>
        <v>1</v>
      </c>
    </row>
    <row r="149" spans="1:13" ht="20.100000000000001" customHeight="1" x14ac:dyDescent="0.15">
      <c r="A149" s="1" t="s">
        <v>23251</v>
      </c>
      <c r="B149" s="1" t="s">
        <v>23504</v>
      </c>
      <c r="C149" s="1" t="s">
        <v>23541</v>
      </c>
      <c r="D149" s="1" t="s">
        <v>78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54</v>
      </c>
      <c r="J149" s="1" t="s">
        <v>55</v>
      </c>
      <c r="K149" s="1" t="s">
        <v>23542</v>
      </c>
      <c r="L149" s="1"/>
      <c r="M149" s="20">
        <f t="shared" si="2"/>
        <v>1</v>
      </c>
    </row>
    <row r="150" spans="1:13" ht="20.100000000000001" customHeight="1" x14ac:dyDescent="0.15">
      <c r="A150" s="1" t="s">
        <v>23251</v>
      </c>
      <c r="B150" s="1" t="s">
        <v>23504</v>
      </c>
      <c r="C150" s="1" t="s">
        <v>23543</v>
      </c>
      <c r="D150" s="1" t="s">
        <v>78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54</v>
      </c>
      <c r="J150" s="1" t="s">
        <v>55</v>
      </c>
      <c r="K150" s="1" t="s">
        <v>23544</v>
      </c>
      <c r="L150" s="1"/>
      <c r="M150" s="20">
        <f t="shared" si="2"/>
        <v>1</v>
      </c>
    </row>
    <row r="151" spans="1:13" ht="20.100000000000001" customHeight="1" x14ac:dyDescent="0.15">
      <c r="A151" s="1" t="s">
        <v>23251</v>
      </c>
      <c r="B151" s="1" t="s">
        <v>23504</v>
      </c>
      <c r="C151" s="1" t="s">
        <v>23545</v>
      </c>
      <c r="D151" s="1" t="s">
        <v>78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54</v>
      </c>
      <c r="J151" s="1" t="s">
        <v>55</v>
      </c>
      <c r="K151" s="1" t="s">
        <v>23546</v>
      </c>
      <c r="L151" s="1"/>
      <c r="M151" s="20">
        <f t="shared" si="2"/>
        <v>1</v>
      </c>
    </row>
    <row r="152" spans="1:13" ht="20.100000000000001" customHeight="1" x14ac:dyDescent="0.15">
      <c r="A152" s="1" t="s">
        <v>23251</v>
      </c>
      <c r="B152" s="1" t="s">
        <v>23504</v>
      </c>
      <c r="C152" s="1" t="s">
        <v>23547</v>
      </c>
      <c r="D152" s="1" t="s">
        <v>78</v>
      </c>
      <c r="E152" s="1" t="s">
        <v>51</v>
      </c>
      <c r="F152" s="1" t="s">
        <v>51</v>
      </c>
      <c r="G152" s="1" t="s">
        <v>52</v>
      </c>
      <c r="H152" s="1" t="s">
        <v>53</v>
      </c>
      <c r="I152" s="1" t="s">
        <v>54</v>
      </c>
      <c r="J152" s="1" t="s">
        <v>55</v>
      </c>
      <c r="K152" s="1" t="s">
        <v>23548</v>
      </c>
      <c r="L152" s="1"/>
      <c r="M152" s="20">
        <f t="shared" si="2"/>
        <v>1</v>
      </c>
    </row>
    <row r="153" spans="1:13" ht="20.100000000000001" customHeight="1" x14ac:dyDescent="0.15">
      <c r="A153" s="1" t="s">
        <v>23251</v>
      </c>
      <c r="B153" s="1" t="s">
        <v>23504</v>
      </c>
      <c r="C153" s="1" t="s">
        <v>23549</v>
      </c>
      <c r="D153" s="1" t="s">
        <v>78</v>
      </c>
      <c r="E153" s="1" t="s">
        <v>51</v>
      </c>
      <c r="F153" s="1" t="s">
        <v>51</v>
      </c>
      <c r="G153" s="1" t="s">
        <v>52</v>
      </c>
      <c r="H153" s="1" t="s">
        <v>53</v>
      </c>
      <c r="I153" s="1" t="s">
        <v>54</v>
      </c>
      <c r="J153" s="1" t="s">
        <v>55</v>
      </c>
      <c r="K153" s="1" t="s">
        <v>23550</v>
      </c>
      <c r="L153" s="1"/>
      <c r="M153" s="20">
        <f t="shared" si="2"/>
        <v>1</v>
      </c>
    </row>
    <row r="154" spans="1:13" ht="20.100000000000001" customHeight="1" x14ac:dyDescent="0.15">
      <c r="A154" s="1" t="s">
        <v>23251</v>
      </c>
      <c r="B154" s="1" t="s">
        <v>23504</v>
      </c>
      <c r="C154" s="1" t="s">
        <v>23551</v>
      </c>
      <c r="D154" s="1" t="s">
        <v>78</v>
      </c>
      <c r="E154" s="1" t="s">
        <v>51</v>
      </c>
      <c r="F154" s="1" t="s">
        <v>51</v>
      </c>
      <c r="G154" s="1" t="s">
        <v>52</v>
      </c>
      <c r="H154" s="1" t="s">
        <v>53</v>
      </c>
      <c r="I154" s="1" t="s">
        <v>54</v>
      </c>
      <c r="J154" s="1" t="s">
        <v>55</v>
      </c>
      <c r="K154" s="1" t="s">
        <v>23552</v>
      </c>
      <c r="L154" s="1"/>
      <c r="M154" s="20">
        <f t="shared" si="2"/>
        <v>1</v>
      </c>
    </row>
    <row r="155" spans="1:13" ht="20.100000000000001" customHeight="1" x14ac:dyDescent="0.15">
      <c r="A155" s="1" t="s">
        <v>23251</v>
      </c>
      <c r="B155" s="1" t="s">
        <v>23504</v>
      </c>
      <c r="C155" s="1" t="s">
        <v>23553</v>
      </c>
      <c r="D155" s="1" t="s">
        <v>78</v>
      </c>
      <c r="E155" s="1" t="s">
        <v>51</v>
      </c>
      <c r="F155" s="1" t="s">
        <v>51</v>
      </c>
      <c r="G155" s="1" t="s">
        <v>52</v>
      </c>
      <c r="H155" s="1" t="s">
        <v>53</v>
      </c>
      <c r="I155" s="1" t="s">
        <v>54</v>
      </c>
      <c r="J155" s="1" t="s">
        <v>55</v>
      </c>
      <c r="K155" s="1" t="s">
        <v>23554</v>
      </c>
      <c r="L155" s="1"/>
      <c r="M155" s="20">
        <f t="shared" si="2"/>
        <v>1</v>
      </c>
    </row>
    <row r="156" spans="1:13" ht="20.100000000000001" customHeight="1" x14ac:dyDescent="0.15">
      <c r="A156" s="1" t="s">
        <v>23251</v>
      </c>
      <c r="B156" s="1" t="s">
        <v>23504</v>
      </c>
      <c r="C156" s="1" t="s">
        <v>23555</v>
      </c>
      <c r="D156" s="1" t="s">
        <v>78</v>
      </c>
      <c r="E156" s="1" t="s">
        <v>51</v>
      </c>
      <c r="F156" s="1" t="s">
        <v>51</v>
      </c>
      <c r="G156" s="1" t="s">
        <v>52</v>
      </c>
      <c r="H156" s="1" t="s">
        <v>53</v>
      </c>
      <c r="I156" s="1" t="s">
        <v>54</v>
      </c>
      <c r="J156" s="1" t="s">
        <v>55</v>
      </c>
      <c r="K156" s="1" t="s">
        <v>23556</v>
      </c>
      <c r="L156" s="1"/>
      <c r="M156" s="20">
        <f t="shared" si="2"/>
        <v>1</v>
      </c>
    </row>
    <row r="157" spans="1:13" ht="20.100000000000001" customHeight="1" x14ac:dyDescent="0.15">
      <c r="A157" s="1" t="s">
        <v>23251</v>
      </c>
      <c r="B157" s="1" t="s">
        <v>23504</v>
      </c>
      <c r="C157" s="1" t="s">
        <v>23557</v>
      </c>
      <c r="D157" s="1" t="s">
        <v>78</v>
      </c>
      <c r="E157" s="1" t="s">
        <v>51</v>
      </c>
      <c r="F157" s="1" t="s">
        <v>51</v>
      </c>
      <c r="G157" s="1" t="s">
        <v>52</v>
      </c>
      <c r="H157" s="1" t="s">
        <v>53</v>
      </c>
      <c r="I157" s="1" t="s">
        <v>54</v>
      </c>
      <c r="J157" s="1" t="s">
        <v>55</v>
      </c>
      <c r="K157" s="1" t="s">
        <v>23558</v>
      </c>
      <c r="L157" s="1"/>
      <c r="M157" s="20">
        <f t="shared" si="2"/>
        <v>1</v>
      </c>
    </row>
    <row r="158" spans="1:13" ht="20.100000000000001" customHeight="1" x14ac:dyDescent="0.15">
      <c r="A158" s="1" t="s">
        <v>23251</v>
      </c>
      <c r="B158" s="1" t="s">
        <v>23504</v>
      </c>
      <c r="C158" s="1" t="s">
        <v>23559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53</v>
      </c>
      <c r="I158" s="1" t="s">
        <v>54</v>
      </c>
      <c r="J158" s="1" t="s">
        <v>55</v>
      </c>
      <c r="K158" s="1" t="s">
        <v>23560</v>
      </c>
      <c r="L158" s="1"/>
      <c r="M158" s="20">
        <f t="shared" si="2"/>
        <v>1</v>
      </c>
    </row>
    <row r="159" spans="1:13" ht="20.100000000000001" customHeight="1" x14ac:dyDescent="0.15">
      <c r="A159" s="1" t="s">
        <v>23251</v>
      </c>
      <c r="B159" s="1" t="s">
        <v>23504</v>
      </c>
      <c r="C159" s="1" t="s">
        <v>23561</v>
      </c>
      <c r="D159" s="1" t="s">
        <v>78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54</v>
      </c>
      <c r="J159" s="1" t="s">
        <v>55</v>
      </c>
      <c r="K159" s="1" t="s">
        <v>23562</v>
      </c>
      <c r="L159" s="1"/>
      <c r="M159" s="20">
        <f t="shared" si="2"/>
        <v>1</v>
      </c>
    </row>
    <row r="160" spans="1:13" ht="20.100000000000001" customHeight="1" x14ac:dyDescent="0.15">
      <c r="A160" s="1" t="s">
        <v>23251</v>
      </c>
      <c r="B160" s="1" t="s">
        <v>23504</v>
      </c>
      <c r="C160" s="1" t="s">
        <v>23563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53</v>
      </c>
      <c r="I160" s="1" t="s">
        <v>54</v>
      </c>
      <c r="J160" s="1" t="s">
        <v>55</v>
      </c>
      <c r="K160" s="1" t="s">
        <v>23564</v>
      </c>
      <c r="L160" s="1"/>
      <c r="M160" s="20">
        <f t="shared" si="2"/>
        <v>1</v>
      </c>
    </row>
    <row r="161" spans="1:13" ht="20.100000000000001" customHeight="1" x14ac:dyDescent="0.15">
      <c r="A161" s="1" t="s">
        <v>23251</v>
      </c>
      <c r="B161" s="1" t="s">
        <v>23504</v>
      </c>
      <c r="C161" s="1" t="s">
        <v>23565</v>
      </c>
      <c r="D161" s="1" t="s">
        <v>78</v>
      </c>
      <c r="E161" s="1" t="s">
        <v>51</v>
      </c>
      <c r="F161" s="1" t="s">
        <v>51</v>
      </c>
      <c r="G161" s="1" t="s">
        <v>52</v>
      </c>
      <c r="H161" s="1" t="s">
        <v>53</v>
      </c>
      <c r="I161" s="1" t="s">
        <v>54</v>
      </c>
      <c r="J161" s="1" t="s">
        <v>55</v>
      </c>
      <c r="K161" s="1" t="s">
        <v>23566</v>
      </c>
      <c r="L161" s="1"/>
      <c r="M161" s="20">
        <f t="shared" si="2"/>
        <v>1</v>
      </c>
    </row>
    <row r="162" spans="1:13" ht="20.100000000000001" customHeight="1" x14ac:dyDescent="0.15">
      <c r="A162" s="1" t="s">
        <v>23251</v>
      </c>
      <c r="B162" s="1" t="s">
        <v>23504</v>
      </c>
      <c r="C162" s="1" t="s">
        <v>23567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53</v>
      </c>
      <c r="I162" s="1" t="s">
        <v>54</v>
      </c>
      <c r="J162" s="1" t="s">
        <v>55</v>
      </c>
      <c r="K162" s="1" t="s">
        <v>23568</v>
      </c>
      <c r="L162" s="1"/>
      <c r="M162" s="20">
        <f t="shared" si="2"/>
        <v>1</v>
      </c>
    </row>
    <row r="163" spans="1:13" ht="20.100000000000001" customHeight="1" x14ac:dyDescent="0.15">
      <c r="A163" s="1" t="s">
        <v>23251</v>
      </c>
      <c r="B163" s="1" t="s">
        <v>23504</v>
      </c>
      <c r="C163" s="1" t="s">
        <v>23569</v>
      </c>
      <c r="D163" s="1" t="s">
        <v>78</v>
      </c>
      <c r="E163" s="1" t="s">
        <v>51</v>
      </c>
      <c r="F163" s="1" t="s">
        <v>51</v>
      </c>
      <c r="G163" s="1" t="s">
        <v>52</v>
      </c>
      <c r="H163" s="1" t="s">
        <v>53</v>
      </c>
      <c r="I163" s="1" t="s">
        <v>54</v>
      </c>
      <c r="J163" s="1" t="s">
        <v>55</v>
      </c>
      <c r="K163" s="1" t="s">
        <v>23570</v>
      </c>
      <c r="L163" s="1"/>
      <c r="M163" s="20">
        <f t="shared" si="2"/>
        <v>1</v>
      </c>
    </row>
    <row r="164" spans="1:13" ht="20.100000000000001" customHeight="1" x14ac:dyDescent="0.15">
      <c r="A164" s="1" t="s">
        <v>23251</v>
      </c>
      <c r="B164" s="1" t="s">
        <v>23504</v>
      </c>
      <c r="C164" s="1" t="s">
        <v>23571</v>
      </c>
      <c r="D164" s="1" t="s">
        <v>78</v>
      </c>
      <c r="E164" s="1" t="s">
        <v>51</v>
      </c>
      <c r="F164" s="1" t="s">
        <v>51</v>
      </c>
      <c r="G164" s="1" t="s">
        <v>52</v>
      </c>
      <c r="H164" s="1" t="s">
        <v>53</v>
      </c>
      <c r="I164" s="1" t="s">
        <v>54</v>
      </c>
      <c r="J164" s="1" t="s">
        <v>55</v>
      </c>
      <c r="K164" s="1" t="s">
        <v>23572</v>
      </c>
      <c r="L164" s="1"/>
      <c r="M164" s="20">
        <f t="shared" si="2"/>
        <v>1</v>
      </c>
    </row>
    <row r="165" spans="1:13" ht="20.100000000000001" customHeight="1" x14ac:dyDescent="0.15">
      <c r="A165" s="1" t="s">
        <v>23251</v>
      </c>
      <c r="B165" s="1" t="s">
        <v>23504</v>
      </c>
      <c r="C165" s="1" t="s">
        <v>23573</v>
      </c>
      <c r="D165" s="1" t="s">
        <v>78</v>
      </c>
      <c r="E165" s="1" t="s">
        <v>51</v>
      </c>
      <c r="F165" s="1" t="s">
        <v>51</v>
      </c>
      <c r="G165" s="1" t="s">
        <v>52</v>
      </c>
      <c r="H165" s="1" t="s">
        <v>53</v>
      </c>
      <c r="I165" s="1" t="s">
        <v>54</v>
      </c>
      <c r="J165" s="1" t="s">
        <v>55</v>
      </c>
      <c r="K165" s="1" t="s">
        <v>23574</v>
      </c>
      <c r="L165" s="1"/>
      <c r="M165" s="20">
        <f t="shared" si="2"/>
        <v>1</v>
      </c>
    </row>
    <row r="166" spans="1:13" ht="20.100000000000001" customHeight="1" x14ac:dyDescent="0.15">
      <c r="A166" s="1" t="s">
        <v>23251</v>
      </c>
      <c r="B166" s="1" t="s">
        <v>23504</v>
      </c>
      <c r="C166" s="1" t="s">
        <v>23575</v>
      </c>
      <c r="D166" s="1" t="s">
        <v>78</v>
      </c>
      <c r="E166" s="1" t="s">
        <v>51</v>
      </c>
      <c r="F166" s="1" t="s">
        <v>51</v>
      </c>
      <c r="G166" s="1" t="s">
        <v>52</v>
      </c>
      <c r="H166" s="1" t="s">
        <v>53</v>
      </c>
      <c r="I166" s="1" t="s">
        <v>54</v>
      </c>
      <c r="J166" s="1" t="s">
        <v>55</v>
      </c>
      <c r="K166" s="1" t="s">
        <v>23576</v>
      </c>
      <c r="L166" s="1"/>
      <c r="M166" s="20">
        <f t="shared" si="2"/>
        <v>1</v>
      </c>
    </row>
    <row r="167" spans="1:13" ht="20.100000000000001" customHeight="1" x14ac:dyDescent="0.15">
      <c r="A167" s="1" t="s">
        <v>23251</v>
      </c>
      <c r="B167" s="1" t="s">
        <v>23504</v>
      </c>
      <c r="C167" s="1" t="s">
        <v>23577</v>
      </c>
      <c r="D167" s="1" t="s">
        <v>78</v>
      </c>
      <c r="E167" s="1" t="s">
        <v>51</v>
      </c>
      <c r="F167" s="1" t="s">
        <v>51</v>
      </c>
      <c r="G167" s="1" t="s">
        <v>52</v>
      </c>
      <c r="H167" s="1" t="s">
        <v>53</v>
      </c>
      <c r="I167" s="1" t="s">
        <v>54</v>
      </c>
      <c r="J167" s="1" t="s">
        <v>55</v>
      </c>
      <c r="K167" s="1" t="s">
        <v>23578</v>
      </c>
      <c r="L167" s="1"/>
      <c r="M167" s="20">
        <f t="shared" si="2"/>
        <v>1</v>
      </c>
    </row>
    <row r="168" spans="1:13" ht="20.100000000000001" customHeight="1" x14ac:dyDescent="0.15">
      <c r="A168" s="1" t="s">
        <v>23251</v>
      </c>
      <c r="B168" s="1" t="s">
        <v>23504</v>
      </c>
      <c r="C168" s="1" t="s">
        <v>23579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53</v>
      </c>
      <c r="I168" s="1" t="s">
        <v>54</v>
      </c>
      <c r="J168" s="1" t="s">
        <v>55</v>
      </c>
      <c r="K168" s="1" t="s">
        <v>23580</v>
      </c>
      <c r="L168" s="1"/>
      <c r="M168" s="20">
        <f t="shared" si="2"/>
        <v>1</v>
      </c>
    </row>
    <row r="169" spans="1:13" ht="20.100000000000001" customHeight="1" x14ac:dyDescent="0.15">
      <c r="A169" s="1" t="s">
        <v>23251</v>
      </c>
      <c r="B169" s="1" t="s">
        <v>23581</v>
      </c>
      <c r="C169" s="1" t="s">
        <v>23582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54</v>
      </c>
      <c r="J169" s="1" t="s">
        <v>55</v>
      </c>
      <c r="K169" s="1" t="s">
        <v>23583</v>
      </c>
      <c r="L169" s="1"/>
      <c r="M169" s="20">
        <f t="shared" si="2"/>
        <v>1</v>
      </c>
    </row>
    <row r="170" spans="1:13" ht="20.100000000000001" customHeight="1" x14ac:dyDescent="0.15">
      <c r="A170" s="1" t="s">
        <v>23251</v>
      </c>
      <c r="B170" s="1" t="s">
        <v>23581</v>
      </c>
      <c r="C170" s="1" t="s">
        <v>23584</v>
      </c>
      <c r="D170" s="1" t="s">
        <v>50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54</v>
      </c>
      <c r="J170" s="1" t="s">
        <v>55</v>
      </c>
      <c r="K170" s="1" t="s">
        <v>23585</v>
      </c>
      <c r="L170" s="1"/>
      <c r="M170" s="20">
        <f t="shared" si="2"/>
        <v>1</v>
      </c>
    </row>
    <row r="171" spans="1:13" ht="20.100000000000001" customHeight="1" x14ac:dyDescent="0.15">
      <c r="A171" s="1" t="s">
        <v>23251</v>
      </c>
      <c r="B171" s="1" t="s">
        <v>23581</v>
      </c>
      <c r="C171" s="1" t="s">
        <v>23586</v>
      </c>
      <c r="D171" s="1" t="s">
        <v>50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54</v>
      </c>
      <c r="J171" s="1" t="s">
        <v>55</v>
      </c>
      <c r="K171" s="1" t="s">
        <v>358</v>
      </c>
      <c r="L171" s="1"/>
      <c r="M171" s="20">
        <f t="shared" si="2"/>
        <v>1</v>
      </c>
    </row>
    <row r="172" spans="1:13" ht="20.100000000000001" customHeight="1" x14ac:dyDescent="0.15">
      <c r="A172" s="1" t="s">
        <v>23251</v>
      </c>
      <c r="B172" s="1" t="s">
        <v>23581</v>
      </c>
      <c r="C172" s="1" t="s">
        <v>23587</v>
      </c>
      <c r="D172" s="1" t="s">
        <v>50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54</v>
      </c>
      <c r="J172" s="1" t="s">
        <v>55</v>
      </c>
      <c r="K172" s="1" t="s">
        <v>360</v>
      </c>
      <c r="L172" s="1"/>
      <c r="M172" s="20">
        <f t="shared" si="2"/>
        <v>1</v>
      </c>
    </row>
    <row r="173" spans="1:13" ht="20.100000000000001" customHeight="1" x14ac:dyDescent="0.15">
      <c r="A173" s="1" t="s">
        <v>23251</v>
      </c>
      <c r="B173" s="1" t="s">
        <v>23581</v>
      </c>
      <c r="C173" s="1" t="s">
        <v>23588</v>
      </c>
      <c r="D173" s="1" t="s">
        <v>50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54</v>
      </c>
      <c r="J173" s="1" t="s">
        <v>55</v>
      </c>
      <c r="K173" s="1" t="s">
        <v>5660</v>
      </c>
      <c r="L173" s="1"/>
      <c r="M173" s="20">
        <f t="shared" si="2"/>
        <v>1</v>
      </c>
    </row>
    <row r="174" spans="1:13" ht="20.100000000000001" customHeight="1" x14ac:dyDescent="0.15">
      <c r="A174" s="1" t="s">
        <v>23251</v>
      </c>
      <c r="B174" s="1" t="s">
        <v>23581</v>
      </c>
      <c r="C174" s="1" t="s">
        <v>23589</v>
      </c>
      <c r="D174" s="1" t="s">
        <v>78</v>
      </c>
      <c r="E174" s="1" t="s">
        <v>51</v>
      </c>
      <c r="F174" s="1" t="s">
        <v>81</v>
      </c>
      <c r="G174" s="1" t="s">
        <v>82</v>
      </c>
      <c r="H174" s="1" t="s">
        <v>212</v>
      </c>
      <c r="I174" s="1" t="s">
        <v>84</v>
      </c>
      <c r="J174" s="1" t="s">
        <v>9120</v>
      </c>
      <c r="K174" s="1" t="s">
        <v>23590</v>
      </c>
      <c r="L174" s="1"/>
      <c r="M174" s="20">
        <f t="shared" si="2"/>
        <v>0</v>
      </c>
    </row>
    <row r="175" spans="1:13" ht="20.100000000000001" customHeight="1" x14ac:dyDescent="0.15">
      <c r="A175" s="1" t="s">
        <v>23251</v>
      </c>
      <c r="B175" s="1" t="s">
        <v>23581</v>
      </c>
      <c r="C175" s="1" t="s">
        <v>23591</v>
      </c>
      <c r="D175" s="1" t="s">
        <v>78</v>
      </c>
      <c r="E175" s="1" t="s">
        <v>51</v>
      </c>
      <c r="F175" s="1" t="s">
        <v>51</v>
      </c>
      <c r="G175" s="1" t="s">
        <v>52</v>
      </c>
      <c r="H175" s="1" t="s">
        <v>53</v>
      </c>
      <c r="I175" s="1" t="s">
        <v>54</v>
      </c>
      <c r="J175" s="1" t="s">
        <v>55</v>
      </c>
      <c r="K175" s="1" t="s">
        <v>23592</v>
      </c>
      <c r="L175" s="1"/>
      <c r="M175" s="20">
        <f t="shared" si="2"/>
        <v>1</v>
      </c>
    </row>
    <row r="176" spans="1:13" ht="20.100000000000001" customHeight="1" x14ac:dyDescent="0.15">
      <c r="A176" s="1" t="s">
        <v>23251</v>
      </c>
      <c r="B176" s="1" t="s">
        <v>23581</v>
      </c>
      <c r="C176" s="1" t="s">
        <v>23593</v>
      </c>
      <c r="D176" s="1" t="s">
        <v>78</v>
      </c>
      <c r="E176" s="1" t="s">
        <v>51</v>
      </c>
      <c r="F176" s="1" t="s">
        <v>51</v>
      </c>
      <c r="G176" s="1" t="s">
        <v>52</v>
      </c>
      <c r="H176" s="1" t="s">
        <v>53</v>
      </c>
      <c r="I176" s="1" t="s">
        <v>54</v>
      </c>
      <c r="J176" s="1" t="s">
        <v>55</v>
      </c>
      <c r="K176" s="1" t="s">
        <v>23594</v>
      </c>
      <c r="L176" s="1"/>
      <c r="M176" s="20">
        <f t="shared" si="2"/>
        <v>1</v>
      </c>
    </row>
    <row r="177" spans="1:13" ht="20.100000000000001" customHeight="1" x14ac:dyDescent="0.15">
      <c r="A177" s="1" t="s">
        <v>23251</v>
      </c>
      <c r="B177" s="1" t="s">
        <v>23581</v>
      </c>
      <c r="C177" s="1" t="s">
        <v>23595</v>
      </c>
      <c r="D177" s="1" t="s">
        <v>78</v>
      </c>
      <c r="E177" s="1" t="s">
        <v>51</v>
      </c>
      <c r="F177" s="1" t="s">
        <v>51</v>
      </c>
      <c r="G177" s="1" t="s">
        <v>52</v>
      </c>
      <c r="H177" s="1" t="s">
        <v>53</v>
      </c>
      <c r="I177" s="1" t="s">
        <v>54</v>
      </c>
      <c r="J177" s="1" t="s">
        <v>55</v>
      </c>
      <c r="K177" s="1" t="s">
        <v>23596</v>
      </c>
      <c r="L177" s="1"/>
      <c r="M177" s="20">
        <f t="shared" si="2"/>
        <v>1</v>
      </c>
    </row>
    <row r="178" spans="1:13" ht="20.100000000000001" customHeight="1" x14ac:dyDescent="0.15">
      <c r="A178" s="1" t="s">
        <v>23251</v>
      </c>
      <c r="B178" s="1" t="s">
        <v>23581</v>
      </c>
      <c r="C178" s="1" t="s">
        <v>23597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53</v>
      </c>
      <c r="I178" s="1" t="s">
        <v>54</v>
      </c>
      <c r="J178" s="1" t="s">
        <v>55</v>
      </c>
      <c r="K178" s="1" t="s">
        <v>23598</v>
      </c>
      <c r="L178" s="1"/>
      <c r="M178" s="20">
        <f t="shared" si="2"/>
        <v>1</v>
      </c>
    </row>
    <row r="179" spans="1:13" ht="20.100000000000001" customHeight="1" x14ac:dyDescent="0.15">
      <c r="A179" s="1" t="s">
        <v>23251</v>
      </c>
      <c r="B179" s="1" t="s">
        <v>23581</v>
      </c>
      <c r="C179" s="1" t="s">
        <v>23599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53</v>
      </c>
      <c r="I179" s="1" t="s">
        <v>54</v>
      </c>
      <c r="J179" s="1" t="s">
        <v>55</v>
      </c>
      <c r="K179" s="1" t="s">
        <v>23600</v>
      </c>
      <c r="L179" s="1"/>
      <c r="M179" s="20">
        <f t="shared" si="2"/>
        <v>1</v>
      </c>
    </row>
    <row r="180" spans="1:13" ht="20.100000000000001" customHeight="1" x14ac:dyDescent="0.15">
      <c r="A180" s="1" t="s">
        <v>23251</v>
      </c>
      <c r="B180" s="1" t="s">
        <v>23581</v>
      </c>
      <c r="C180" s="1" t="s">
        <v>23601</v>
      </c>
      <c r="D180" s="1" t="s">
        <v>78</v>
      </c>
      <c r="E180" s="1" t="s">
        <v>51</v>
      </c>
      <c r="F180" s="1" t="s">
        <v>51</v>
      </c>
      <c r="G180" s="1" t="s">
        <v>52</v>
      </c>
      <c r="H180" s="1" t="s">
        <v>53</v>
      </c>
      <c r="I180" s="1" t="s">
        <v>54</v>
      </c>
      <c r="J180" s="1" t="s">
        <v>55</v>
      </c>
      <c r="K180" s="1" t="s">
        <v>23602</v>
      </c>
      <c r="L180" s="1"/>
      <c r="M180" s="20">
        <f t="shared" si="2"/>
        <v>1</v>
      </c>
    </row>
    <row r="181" spans="1:13" ht="20.100000000000001" customHeight="1" x14ac:dyDescent="0.15">
      <c r="A181" s="1" t="s">
        <v>23251</v>
      </c>
      <c r="B181" s="1" t="s">
        <v>23581</v>
      </c>
      <c r="C181" s="1" t="s">
        <v>23603</v>
      </c>
      <c r="D181" s="1" t="s">
        <v>78</v>
      </c>
      <c r="E181" s="1" t="s">
        <v>51</v>
      </c>
      <c r="F181" s="1" t="s">
        <v>51</v>
      </c>
      <c r="G181" s="1" t="s">
        <v>52</v>
      </c>
      <c r="H181" s="1" t="s">
        <v>53</v>
      </c>
      <c r="I181" s="1" t="s">
        <v>54</v>
      </c>
      <c r="J181" s="1" t="s">
        <v>55</v>
      </c>
      <c r="K181" s="1" t="s">
        <v>23604</v>
      </c>
      <c r="L181" s="1"/>
      <c r="M181" s="20">
        <f t="shared" si="2"/>
        <v>1</v>
      </c>
    </row>
    <row r="182" spans="1:13" ht="20.100000000000001" customHeight="1" x14ac:dyDescent="0.15">
      <c r="A182" s="1" t="s">
        <v>23251</v>
      </c>
      <c r="B182" s="1" t="s">
        <v>23581</v>
      </c>
      <c r="C182" s="1" t="s">
        <v>23605</v>
      </c>
      <c r="D182" s="1" t="s">
        <v>78</v>
      </c>
      <c r="E182" s="1" t="s">
        <v>51</v>
      </c>
      <c r="F182" s="1" t="s">
        <v>51</v>
      </c>
      <c r="G182" s="1" t="s">
        <v>52</v>
      </c>
      <c r="H182" s="1" t="s">
        <v>53</v>
      </c>
      <c r="I182" s="1" t="s">
        <v>54</v>
      </c>
      <c r="J182" s="1" t="s">
        <v>55</v>
      </c>
      <c r="K182" s="1" t="s">
        <v>23606</v>
      </c>
      <c r="L182" s="1"/>
      <c r="M182" s="20">
        <f t="shared" si="2"/>
        <v>1</v>
      </c>
    </row>
    <row r="183" spans="1:13" ht="20.100000000000001" customHeight="1" x14ac:dyDescent="0.15">
      <c r="A183" s="1" t="s">
        <v>24</v>
      </c>
      <c r="B183" s="1" t="s">
        <v>23607</v>
      </c>
      <c r="C183" s="1" t="s">
        <v>23608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121</v>
      </c>
      <c r="I183" s="1" t="s">
        <v>84</v>
      </c>
      <c r="J183" s="1" t="s">
        <v>122</v>
      </c>
      <c r="K183" s="1" t="s">
        <v>23609</v>
      </c>
      <c r="L183" s="1"/>
      <c r="M183" s="20">
        <f t="shared" si="2"/>
        <v>1</v>
      </c>
    </row>
    <row r="184" spans="1:13" ht="20.100000000000001" customHeight="1" x14ac:dyDescent="0.15">
      <c r="A184" s="1" t="s">
        <v>24</v>
      </c>
      <c r="B184" s="1" t="s">
        <v>23607</v>
      </c>
      <c r="C184" s="1" t="s">
        <v>23610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84</v>
      </c>
      <c r="J184" s="1" t="s">
        <v>122</v>
      </c>
      <c r="K184" s="1" t="s">
        <v>23611</v>
      </c>
      <c r="L184" s="1"/>
      <c r="M184" s="20">
        <f t="shared" si="2"/>
        <v>1</v>
      </c>
    </row>
    <row r="185" spans="1:13" ht="20.100000000000001" customHeight="1" x14ac:dyDescent="0.15">
      <c r="A185" s="1" t="s">
        <v>24</v>
      </c>
      <c r="B185" s="1" t="s">
        <v>23607</v>
      </c>
      <c r="C185" s="1" t="s">
        <v>23612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84</v>
      </c>
      <c r="J185" s="1" t="s">
        <v>122</v>
      </c>
      <c r="K185" s="1" t="s">
        <v>23613</v>
      </c>
      <c r="L185" s="1"/>
      <c r="M185" s="20">
        <f t="shared" si="2"/>
        <v>1</v>
      </c>
    </row>
    <row r="186" spans="1:13" ht="20.100000000000001" customHeight="1" x14ac:dyDescent="0.15">
      <c r="A186" s="1" t="s">
        <v>24</v>
      </c>
      <c r="B186" s="1" t="s">
        <v>23614</v>
      </c>
      <c r="C186" s="1" t="s">
        <v>23615</v>
      </c>
      <c r="D186" s="1" t="s">
        <v>50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84</v>
      </c>
      <c r="J186" s="1" t="s">
        <v>122</v>
      </c>
      <c r="K186" s="1" t="s">
        <v>23616</v>
      </c>
      <c r="L186" s="1"/>
      <c r="M186" s="20">
        <f t="shared" si="2"/>
        <v>1</v>
      </c>
    </row>
    <row r="187" spans="1:13" ht="20.100000000000001" customHeight="1" x14ac:dyDescent="0.15">
      <c r="A187" s="1" t="s">
        <v>24</v>
      </c>
      <c r="B187" s="1" t="s">
        <v>23614</v>
      </c>
      <c r="C187" s="1" t="s">
        <v>23617</v>
      </c>
      <c r="D187" s="1" t="s">
        <v>50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84</v>
      </c>
      <c r="J187" s="1" t="s">
        <v>122</v>
      </c>
      <c r="K187" s="1" t="s">
        <v>23618</v>
      </c>
      <c r="L187" s="1"/>
      <c r="M187" s="20">
        <f t="shared" si="2"/>
        <v>1</v>
      </c>
    </row>
    <row r="188" spans="1:13" ht="20.100000000000001" customHeight="1" x14ac:dyDescent="0.15">
      <c r="A188" s="1" t="s">
        <v>24</v>
      </c>
      <c r="B188" s="1" t="s">
        <v>23614</v>
      </c>
      <c r="C188" s="1" t="s">
        <v>23619</v>
      </c>
      <c r="D188" s="1" t="s">
        <v>50</v>
      </c>
      <c r="E188" s="1" t="s">
        <v>51</v>
      </c>
      <c r="F188" s="1" t="s">
        <v>51</v>
      </c>
      <c r="G188" s="1" t="s">
        <v>52</v>
      </c>
      <c r="H188" s="1" t="s">
        <v>121</v>
      </c>
      <c r="I188" s="1" t="s">
        <v>84</v>
      </c>
      <c r="J188" s="1" t="s">
        <v>122</v>
      </c>
      <c r="K188" s="1" t="s">
        <v>23620</v>
      </c>
      <c r="L188" s="1"/>
      <c r="M188" s="20">
        <f t="shared" si="2"/>
        <v>1</v>
      </c>
    </row>
    <row r="189" spans="1:13" ht="20.100000000000001" customHeight="1" x14ac:dyDescent="0.15">
      <c r="A189" s="1" t="s">
        <v>24</v>
      </c>
      <c r="B189" s="1" t="s">
        <v>23614</v>
      </c>
      <c r="C189" s="1" t="s">
        <v>23621</v>
      </c>
      <c r="D189" s="1" t="s">
        <v>50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84</v>
      </c>
      <c r="J189" s="1" t="s">
        <v>122</v>
      </c>
      <c r="K189" s="1" t="s">
        <v>23622</v>
      </c>
      <c r="L189" s="1"/>
      <c r="M189" s="20">
        <f t="shared" si="2"/>
        <v>1</v>
      </c>
    </row>
    <row r="190" spans="1:13" ht="20.100000000000001" customHeight="1" x14ac:dyDescent="0.15">
      <c r="A190" s="1" t="s">
        <v>24</v>
      </c>
      <c r="B190" s="1" t="s">
        <v>23614</v>
      </c>
      <c r="C190" s="1" t="s">
        <v>23623</v>
      </c>
      <c r="D190" s="1" t="s">
        <v>50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122</v>
      </c>
      <c r="K190" s="1" t="s">
        <v>23624</v>
      </c>
      <c r="L190" s="1"/>
      <c r="M190" s="20">
        <f t="shared" si="2"/>
        <v>1</v>
      </c>
    </row>
    <row r="191" spans="1:13" ht="20.100000000000001" customHeight="1" x14ac:dyDescent="0.15">
      <c r="A191" s="1" t="s">
        <v>24</v>
      </c>
      <c r="B191" s="1" t="s">
        <v>23614</v>
      </c>
      <c r="C191" s="1" t="s">
        <v>23625</v>
      </c>
      <c r="D191" s="1" t="s">
        <v>78</v>
      </c>
      <c r="E191" s="1" t="s">
        <v>51</v>
      </c>
      <c r="F191" s="1" t="s">
        <v>51</v>
      </c>
      <c r="G191" s="1" t="s">
        <v>52</v>
      </c>
      <c r="H191" s="1" t="s">
        <v>121</v>
      </c>
      <c r="I191" s="1" t="s">
        <v>84</v>
      </c>
      <c r="J191" s="1" t="s">
        <v>122</v>
      </c>
      <c r="K191" s="1" t="s">
        <v>23626</v>
      </c>
      <c r="L191" s="1"/>
      <c r="M191" s="20">
        <f t="shared" si="2"/>
        <v>1</v>
      </c>
    </row>
    <row r="192" spans="1:13" ht="20.100000000000001" customHeight="1" x14ac:dyDescent="0.15">
      <c r="A192" s="1" t="s">
        <v>24</v>
      </c>
      <c r="B192" s="1" t="s">
        <v>23614</v>
      </c>
      <c r="C192" s="1" t="s">
        <v>23627</v>
      </c>
      <c r="D192" s="1" t="s">
        <v>78</v>
      </c>
      <c r="E192" s="1" t="s">
        <v>51</v>
      </c>
      <c r="F192" s="1" t="s">
        <v>51</v>
      </c>
      <c r="G192" s="1" t="s">
        <v>52</v>
      </c>
      <c r="H192" s="1" t="s">
        <v>121</v>
      </c>
      <c r="I192" s="1" t="s">
        <v>84</v>
      </c>
      <c r="J192" s="1" t="s">
        <v>122</v>
      </c>
      <c r="K192" s="1" t="s">
        <v>23628</v>
      </c>
      <c r="L192" s="1"/>
      <c r="M192" s="20">
        <f t="shared" si="2"/>
        <v>1</v>
      </c>
    </row>
    <row r="193" spans="1:13" ht="20.100000000000001" customHeight="1" x14ac:dyDescent="0.15">
      <c r="A193" s="1" t="s">
        <v>24</v>
      </c>
      <c r="B193" s="1" t="s">
        <v>23614</v>
      </c>
      <c r="C193" s="1" t="s">
        <v>23629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121</v>
      </c>
      <c r="I193" s="1" t="s">
        <v>84</v>
      </c>
      <c r="J193" s="1" t="s">
        <v>122</v>
      </c>
      <c r="K193" s="1" t="s">
        <v>23630</v>
      </c>
      <c r="L193" s="1"/>
      <c r="M193" s="20">
        <f t="shared" si="2"/>
        <v>1</v>
      </c>
    </row>
    <row r="194" spans="1:13" ht="20.100000000000001" customHeight="1" x14ac:dyDescent="0.15">
      <c r="A194" s="1" t="s">
        <v>24</v>
      </c>
      <c r="B194" s="1" t="s">
        <v>23631</v>
      </c>
      <c r="C194" s="1" t="s">
        <v>23632</v>
      </c>
      <c r="D194" s="1" t="s">
        <v>849</v>
      </c>
      <c r="E194" s="1" t="s">
        <v>51</v>
      </c>
      <c r="F194" s="1" t="s">
        <v>10720</v>
      </c>
      <c r="G194" s="1" t="s">
        <v>82</v>
      </c>
      <c r="H194" s="1" t="s">
        <v>83</v>
      </c>
      <c r="I194" s="1" t="s">
        <v>181</v>
      </c>
      <c r="J194" s="1" t="s">
        <v>11769</v>
      </c>
      <c r="K194" s="1" t="s">
        <v>23633</v>
      </c>
      <c r="L194" s="1"/>
      <c r="M194" s="20">
        <f t="shared" si="2"/>
        <v>0</v>
      </c>
    </row>
    <row r="195" spans="1:13" ht="20.100000000000001" customHeight="1" x14ac:dyDescent="0.15">
      <c r="A195" s="1" t="s">
        <v>24</v>
      </c>
      <c r="B195" s="1" t="s">
        <v>23631</v>
      </c>
      <c r="C195" s="1" t="s">
        <v>23634</v>
      </c>
      <c r="D195" s="1" t="s">
        <v>849</v>
      </c>
      <c r="E195" s="1" t="s">
        <v>51</v>
      </c>
      <c r="F195" s="1" t="s">
        <v>26832</v>
      </c>
      <c r="G195" s="1" t="s">
        <v>52</v>
      </c>
      <c r="H195" s="1" t="s">
        <v>121</v>
      </c>
      <c r="I195" s="1" t="s">
        <v>84</v>
      </c>
      <c r="J195" s="1" t="s">
        <v>122</v>
      </c>
      <c r="K195" s="1" t="s">
        <v>23631</v>
      </c>
      <c r="L195" s="1"/>
      <c r="M195" s="20">
        <f t="shared" si="2"/>
        <v>0</v>
      </c>
    </row>
    <row r="196" spans="1:13" ht="20.100000000000001" customHeight="1" x14ac:dyDescent="0.15">
      <c r="A196" s="1" t="s">
        <v>24</v>
      </c>
      <c r="B196" s="1" t="s">
        <v>20342</v>
      </c>
      <c r="C196" s="1" t="s">
        <v>23635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121</v>
      </c>
      <c r="I196" s="1" t="s">
        <v>84</v>
      </c>
      <c r="J196" s="1" t="s">
        <v>122</v>
      </c>
      <c r="K196" s="1" t="s">
        <v>23636</v>
      </c>
      <c r="L196" s="1"/>
      <c r="M196" s="20">
        <f t="shared" si="2"/>
        <v>1</v>
      </c>
    </row>
    <row r="197" spans="1:13" ht="20.100000000000001" customHeight="1" x14ac:dyDescent="0.15">
      <c r="A197" s="1" t="s">
        <v>24</v>
      </c>
      <c r="B197" s="1" t="s">
        <v>20342</v>
      </c>
      <c r="C197" s="1" t="s">
        <v>23637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121</v>
      </c>
      <c r="I197" s="1" t="s">
        <v>84</v>
      </c>
      <c r="J197" s="1" t="s">
        <v>122</v>
      </c>
      <c r="K197" s="1" t="s">
        <v>23638</v>
      </c>
      <c r="L197" s="1"/>
      <c r="M197" s="20">
        <f t="shared" si="2"/>
        <v>1</v>
      </c>
    </row>
    <row r="198" spans="1:13" ht="20.100000000000001" customHeight="1" x14ac:dyDescent="0.15">
      <c r="A198" s="1" t="s">
        <v>24</v>
      </c>
      <c r="B198" s="1" t="s">
        <v>20342</v>
      </c>
      <c r="C198" s="1" t="s">
        <v>23639</v>
      </c>
      <c r="D198" s="1" t="s">
        <v>50</v>
      </c>
      <c r="E198" s="1" t="s">
        <v>51</v>
      </c>
      <c r="F198" s="1" t="s">
        <v>51</v>
      </c>
      <c r="G198" s="1" t="s">
        <v>52</v>
      </c>
      <c r="H198" s="1" t="s">
        <v>121</v>
      </c>
      <c r="I198" s="1" t="s">
        <v>84</v>
      </c>
      <c r="J198" s="1" t="s">
        <v>122</v>
      </c>
      <c r="K198" s="1" t="s">
        <v>23640</v>
      </c>
      <c r="L198" s="1"/>
      <c r="M198" s="20">
        <f t="shared" si="2"/>
        <v>1</v>
      </c>
    </row>
    <row r="199" spans="1:13" ht="20.100000000000001" customHeight="1" x14ac:dyDescent="0.15">
      <c r="A199" s="1" t="s">
        <v>24</v>
      </c>
      <c r="B199" s="1" t="s">
        <v>20342</v>
      </c>
      <c r="C199" s="1" t="s">
        <v>23641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121</v>
      </c>
      <c r="I199" s="1" t="s">
        <v>84</v>
      </c>
      <c r="J199" s="1" t="s">
        <v>122</v>
      </c>
      <c r="K199" s="1" t="s">
        <v>23642</v>
      </c>
      <c r="L199" s="1"/>
      <c r="M199" s="20">
        <f t="shared" si="2"/>
        <v>1</v>
      </c>
    </row>
    <row r="200" spans="1:13" ht="20.100000000000001" customHeight="1" x14ac:dyDescent="0.15">
      <c r="A200" s="1" t="s">
        <v>24</v>
      </c>
      <c r="B200" s="1" t="s">
        <v>20342</v>
      </c>
      <c r="C200" s="1" t="s">
        <v>23643</v>
      </c>
      <c r="D200" s="1" t="s">
        <v>50</v>
      </c>
      <c r="E200" s="1" t="s">
        <v>51</v>
      </c>
      <c r="F200" s="1" t="s">
        <v>51</v>
      </c>
      <c r="G200" s="1" t="s">
        <v>52</v>
      </c>
      <c r="H200" s="1" t="s">
        <v>121</v>
      </c>
      <c r="I200" s="1" t="s">
        <v>84</v>
      </c>
      <c r="J200" s="1" t="s">
        <v>122</v>
      </c>
      <c r="K200" s="1" t="s">
        <v>23644</v>
      </c>
      <c r="L200" s="1"/>
      <c r="M200" s="20">
        <f t="shared" si="2"/>
        <v>1</v>
      </c>
    </row>
    <row r="201" spans="1:13" ht="20.100000000000001" customHeight="1" x14ac:dyDescent="0.15">
      <c r="A201" s="1" t="s">
        <v>24</v>
      </c>
      <c r="B201" s="1" t="s">
        <v>20342</v>
      </c>
      <c r="C201" s="1" t="s">
        <v>23645</v>
      </c>
      <c r="D201" s="1" t="s">
        <v>50</v>
      </c>
      <c r="E201" s="1" t="s">
        <v>51</v>
      </c>
      <c r="F201" s="1" t="s">
        <v>51</v>
      </c>
      <c r="G201" s="1" t="s">
        <v>52</v>
      </c>
      <c r="H201" s="1" t="s">
        <v>121</v>
      </c>
      <c r="I201" s="1" t="s">
        <v>84</v>
      </c>
      <c r="J201" s="1" t="s">
        <v>122</v>
      </c>
      <c r="K201" s="1" t="s">
        <v>23646</v>
      </c>
      <c r="L201" s="1"/>
      <c r="M201" s="20">
        <f t="shared" ref="M201:M264" si="3">IF(F201="○",1,0)</f>
        <v>1</v>
      </c>
    </row>
    <row r="202" spans="1:13" ht="20.100000000000001" customHeight="1" x14ac:dyDescent="0.15">
      <c r="A202" s="1" t="s">
        <v>24</v>
      </c>
      <c r="B202" s="1" t="s">
        <v>20342</v>
      </c>
      <c r="C202" s="1" t="s">
        <v>23647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121</v>
      </c>
      <c r="I202" s="1" t="s">
        <v>84</v>
      </c>
      <c r="J202" s="1" t="s">
        <v>122</v>
      </c>
      <c r="K202" s="1" t="s">
        <v>23648</v>
      </c>
      <c r="L202" s="1"/>
      <c r="M202" s="20">
        <f t="shared" si="3"/>
        <v>1</v>
      </c>
    </row>
    <row r="203" spans="1:13" ht="20.100000000000001" customHeight="1" x14ac:dyDescent="0.15">
      <c r="A203" s="1" t="s">
        <v>24</v>
      </c>
      <c r="B203" s="1" t="s">
        <v>20342</v>
      </c>
      <c r="C203" s="1" t="s">
        <v>23649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121</v>
      </c>
      <c r="I203" s="1" t="s">
        <v>84</v>
      </c>
      <c r="J203" s="1" t="s">
        <v>122</v>
      </c>
      <c r="K203" s="1" t="s">
        <v>23650</v>
      </c>
      <c r="L203" s="1"/>
      <c r="M203" s="20">
        <f t="shared" si="3"/>
        <v>1</v>
      </c>
    </row>
    <row r="204" spans="1:13" ht="20.100000000000001" customHeight="1" x14ac:dyDescent="0.15">
      <c r="A204" s="1" t="s">
        <v>24</v>
      </c>
      <c r="B204" s="1" t="s">
        <v>20342</v>
      </c>
      <c r="C204" s="1" t="s">
        <v>23651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121</v>
      </c>
      <c r="I204" s="1" t="s">
        <v>84</v>
      </c>
      <c r="J204" s="1" t="s">
        <v>122</v>
      </c>
      <c r="K204" s="1" t="s">
        <v>23652</v>
      </c>
      <c r="L204" s="1"/>
      <c r="M204" s="20">
        <f t="shared" si="3"/>
        <v>1</v>
      </c>
    </row>
    <row r="205" spans="1:13" ht="20.100000000000001" customHeight="1" x14ac:dyDescent="0.15">
      <c r="A205" s="1" t="s">
        <v>24</v>
      </c>
      <c r="B205" s="1" t="s">
        <v>20342</v>
      </c>
      <c r="C205" s="1" t="s">
        <v>23653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121</v>
      </c>
      <c r="I205" s="1" t="s">
        <v>84</v>
      </c>
      <c r="J205" s="1" t="s">
        <v>122</v>
      </c>
      <c r="K205" s="1" t="s">
        <v>23654</v>
      </c>
      <c r="L205" s="1"/>
      <c r="M205" s="20">
        <f t="shared" si="3"/>
        <v>1</v>
      </c>
    </row>
    <row r="206" spans="1:13" ht="20.100000000000001" customHeight="1" x14ac:dyDescent="0.15">
      <c r="A206" s="1" t="s">
        <v>24</v>
      </c>
      <c r="B206" s="1" t="s">
        <v>20342</v>
      </c>
      <c r="C206" s="1" t="s">
        <v>23655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84</v>
      </c>
      <c r="J206" s="1" t="s">
        <v>122</v>
      </c>
      <c r="K206" s="1" t="s">
        <v>23656</v>
      </c>
      <c r="L206" s="1"/>
      <c r="M206" s="20">
        <f t="shared" si="3"/>
        <v>1</v>
      </c>
    </row>
    <row r="207" spans="1:13" ht="20.100000000000001" customHeight="1" x14ac:dyDescent="0.15">
      <c r="A207" s="1" t="s">
        <v>24</v>
      </c>
      <c r="B207" s="1" t="s">
        <v>20342</v>
      </c>
      <c r="C207" s="1" t="s">
        <v>23657</v>
      </c>
      <c r="D207" s="1" t="s">
        <v>78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84</v>
      </c>
      <c r="J207" s="1" t="s">
        <v>122</v>
      </c>
      <c r="K207" s="1" t="s">
        <v>23658</v>
      </c>
      <c r="L207" s="1"/>
      <c r="M207" s="20">
        <f t="shared" si="3"/>
        <v>1</v>
      </c>
    </row>
    <row r="208" spans="1:13" ht="20.100000000000001" customHeight="1" x14ac:dyDescent="0.15">
      <c r="A208" s="1" t="s">
        <v>24</v>
      </c>
      <c r="B208" s="1" t="s">
        <v>20342</v>
      </c>
      <c r="C208" s="1" t="s">
        <v>23659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84</v>
      </c>
      <c r="J208" s="1" t="s">
        <v>122</v>
      </c>
      <c r="K208" s="1" t="s">
        <v>23660</v>
      </c>
      <c r="L208" s="1"/>
      <c r="M208" s="20">
        <f t="shared" si="3"/>
        <v>1</v>
      </c>
    </row>
    <row r="209" spans="1:13" ht="20.100000000000001" customHeight="1" x14ac:dyDescent="0.15">
      <c r="A209" s="1" t="s">
        <v>24</v>
      </c>
      <c r="B209" s="1" t="s">
        <v>20342</v>
      </c>
      <c r="C209" s="1" t="s">
        <v>23661</v>
      </c>
      <c r="D209" s="1" t="s">
        <v>78</v>
      </c>
      <c r="E209" s="1" t="s">
        <v>51</v>
      </c>
      <c r="F209" s="1" t="s">
        <v>179</v>
      </c>
      <c r="G209" s="1" t="s">
        <v>82</v>
      </c>
      <c r="H209" s="1" t="s">
        <v>83</v>
      </c>
      <c r="I209" s="1" t="s">
        <v>84</v>
      </c>
      <c r="J209" s="1" t="s">
        <v>6142</v>
      </c>
      <c r="K209" s="1" t="s">
        <v>23662</v>
      </c>
      <c r="L209" s="1"/>
      <c r="M209" s="20">
        <f t="shared" si="3"/>
        <v>0</v>
      </c>
    </row>
    <row r="210" spans="1:13" ht="20.100000000000001" customHeight="1" x14ac:dyDescent="0.15">
      <c r="A210" s="1" t="s">
        <v>24</v>
      </c>
      <c r="B210" s="1" t="s">
        <v>20342</v>
      </c>
      <c r="C210" s="1" t="s">
        <v>23663</v>
      </c>
      <c r="D210" s="1" t="s">
        <v>78</v>
      </c>
      <c r="E210" s="1" t="s">
        <v>51</v>
      </c>
      <c r="F210" s="1" t="s">
        <v>179</v>
      </c>
      <c r="G210" s="1" t="s">
        <v>82</v>
      </c>
      <c r="H210" s="1" t="s">
        <v>83</v>
      </c>
      <c r="I210" s="1" t="s">
        <v>84</v>
      </c>
      <c r="J210" s="1" t="s">
        <v>6142</v>
      </c>
      <c r="K210" s="1" t="s">
        <v>23664</v>
      </c>
      <c r="L210" s="1"/>
      <c r="M210" s="20">
        <f t="shared" si="3"/>
        <v>0</v>
      </c>
    </row>
    <row r="211" spans="1:13" ht="20.100000000000001" customHeight="1" x14ac:dyDescent="0.15">
      <c r="A211" s="1" t="s">
        <v>24</v>
      </c>
      <c r="B211" s="1" t="s">
        <v>20342</v>
      </c>
      <c r="C211" s="1" t="s">
        <v>23665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121</v>
      </c>
      <c r="I211" s="1" t="s">
        <v>84</v>
      </c>
      <c r="J211" s="1" t="s">
        <v>122</v>
      </c>
      <c r="K211" s="1" t="s">
        <v>23666</v>
      </c>
      <c r="L211" s="1"/>
      <c r="M211" s="20">
        <f t="shared" si="3"/>
        <v>1</v>
      </c>
    </row>
    <row r="212" spans="1:13" ht="20.100000000000001" customHeight="1" x14ac:dyDescent="0.15">
      <c r="A212" s="1" t="s">
        <v>24</v>
      </c>
      <c r="B212" s="1" t="s">
        <v>20342</v>
      </c>
      <c r="C212" s="1" t="s">
        <v>23667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23668</v>
      </c>
      <c r="L212" s="1"/>
      <c r="M212" s="20">
        <f t="shared" si="3"/>
        <v>1</v>
      </c>
    </row>
    <row r="213" spans="1:13" ht="20.100000000000001" customHeight="1" x14ac:dyDescent="0.15">
      <c r="A213" s="1" t="s">
        <v>24</v>
      </c>
      <c r="B213" s="1" t="s">
        <v>20342</v>
      </c>
      <c r="C213" s="1" t="s">
        <v>23669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84</v>
      </c>
      <c r="J213" s="1" t="s">
        <v>122</v>
      </c>
      <c r="K213" s="1" t="s">
        <v>23670</v>
      </c>
      <c r="L213" s="1"/>
      <c r="M213" s="20">
        <f t="shared" si="3"/>
        <v>1</v>
      </c>
    </row>
    <row r="214" spans="1:13" ht="20.100000000000001" customHeight="1" x14ac:dyDescent="0.15">
      <c r="A214" s="1" t="s">
        <v>24</v>
      </c>
      <c r="B214" s="1" t="s">
        <v>20342</v>
      </c>
      <c r="C214" s="1" t="s">
        <v>23671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122</v>
      </c>
      <c r="K214" s="1" t="s">
        <v>23672</v>
      </c>
      <c r="L214" s="1"/>
      <c r="M214" s="20">
        <f t="shared" si="3"/>
        <v>1</v>
      </c>
    </row>
    <row r="215" spans="1:13" ht="20.100000000000001" customHeight="1" x14ac:dyDescent="0.15">
      <c r="A215" s="1" t="s">
        <v>24</v>
      </c>
      <c r="B215" s="1" t="s">
        <v>20342</v>
      </c>
      <c r="C215" s="1" t="s">
        <v>23673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121</v>
      </c>
      <c r="I215" s="1" t="s">
        <v>84</v>
      </c>
      <c r="J215" s="1" t="s">
        <v>122</v>
      </c>
      <c r="K215" s="1" t="s">
        <v>23674</v>
      </c>
      <c r="L215" s="1"/>
      <c r="M215" s="20">
        <f t="shared" si="3"/>
        <v>1</v>
      </c>
    </row>
    <row r="216" spans="1:13" ht="20.100000000000001" customHeight="1" x14ac:dyDescent="0.15">
      <c r="A216" s="1" t="s">
        <v>24</v>
      </c>
      <c r="B216" s="1" t="s">
        <v>20342</v>
      </c>
      <c r="C216" s="1" t="s">
        <v>23675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23676</v>
      </c>
      <c r="L216" s="1"/>
      <c r="M216" s="20">
        <f t="shared" si="3"/>
        <v>1</v>
      </c>
    </row>
    <row r="217" spans="1:13" ht="20.100000000000001" customHeight="1" x14ac:dyDescent="0.15">
      <c r="A217" s="1" t="s">
        <v>24</v>
      </c>
      <c r="B217" s="1" t="s">
        <v>23677</v>
      </c>
      <c r="C217" s="1" t="s">
        <v>23678</v>
      </c>
      <c r="D217" s="1" t="s">
        <v>50</v>
      </c>
      <c r="E217" s="1" t="s">
        <v>51</v>
      </c>
      <c r="F217" s="1" t="s">
        <v>51</v>
      </c>
      <c r="G217" s="1" t="s">
        <v>52</v>
      </c>
      <c r="H217" s="1" t="s">
        <v>121</v>
      </c>
      <c r="I217" s="1" t="s">
        <v>84</v>
      </c>
      <c r="J217" s="1" t="s">
        <v>122</v>
      </c>
      <c r="K217" s="1" t="s">
        <v>23679</v>
      </c>
      <c r="L217" s="1"/>
      <c r="M217" s="20">
        <f t="shared" si="3"/>
        <v>1</v>
      </c>
    </row>
    <row r="218" spans="1:13" ht="20.100000000000001" customHeight="1" x14ac:dyDescent="0.15">
      <c r="A218" s="1" t="s">
        <v>24</v>
      </c>
      <c r="B218" s="1" t="s">
        <v>23677</v>
      </c>
      <c r="C218" s="1" t="s">
        <v>23680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121</v>
      </c>
      <c r="I218" s="1" t="s">
        <v>84</v>
      </c>
      <c r="J218" s="1" t="s">
        <v>122</v>
      </c>
      <c r="K218" s="1" t="s">
        <v>23681</v>
      </c>
      <c r="L218" s="1"/>
      <c r="M218" s="20">
        <f t="shared" si="3"/>
        <v>1</v>
      </c>
    </row>
    <row r="219" spans="1:13" ht="20.100000000000001" customHeight="1" x14ac:dyDescent="0.15">
      <c r="A219" s="1" t="s">
        <v>24</v>
      </c>
      <c r="B219" s="1" t="s">
        <v>23677</v>
      </c>
      <c r="C219" s="1" t="s">
        <v>23682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121</v>
      </c>
      <c r="I219" s="1" t="s">
        <v>84</v>
      </c>
      <c r="J219" s="1" t="s">
        <v>122</v>
      </c>
      <c r="K219" s="1" t="s">
        <v>23683</v>
      </c>
      <c r="L219" s="1"/>
      <c r="M219" s="20">
        <f t="shared" si="3"/>
        <v>1</v>
      </c>
    </row>
    <row r="220" spans="1:13" ht="20.100000000000001" customHeight="1" x14ac:dyDescent="0.15">
      <c r="A220" s="1" t="s">
        <v>24</v>
      </c>
      <c r="B220" s="1" t="s">
        <v>23684</v>
      </c>
      <c r="C220" s="1" t="s">
        <v>23685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121</v>
      </c>
      <c r="I220" s="1" t="s">
        <v>84</v>
      </c>
      <c r="J220" s="1" t="s">
        <v>122</v>
      </c>
      <c r="K220" s="1" t="s">
        <v>23686</v>
      </c>
      <c r="L220" s="1"/>
      <c r="M220" s="20">
        <f t="shared" si="3"/>
        <v>1</v>
      </c>
    </row>
    <row r="221" spans="1:13" ht="20.100000000000001" customHeight="1" x14ac:dyDescent="0.15">
      <c r="A221" s="1" t="s">
        <v>24</v>
      </c>
      <c r="B221" s="1" t="s">
        <v>23684</v>
      </c>
      <c r="C221" s="1" t="s">
        <v>23687</v>
      </c>
      <c r="D221" s="1" t="s">
        <v>78</v>
      </c>
      <c r="E221" s="1" t="s">
        <v>51</v>
      </c>
      <c r="F221" s="1" t="s">
        <v>179</v>
      </c>
      <c r="G221" s="1" t="s">
        <v>82</v>
      </c>
      <c r="H221" s="1" t="s">
        <v>83</v>
      </c>
      <c r="I221" s="1" t="s">
        <v>181</v>
      </c>
      <c r="J221" s="1" t="s">
        <v>11769</v>
      </c>
      <c r="K221" s="1" t="s">
        <v>23688</v>
      </c>
      <c r="L221" s="1"/>
      <c r="M221" s="20">
        <f t="shared" si="3"/>
        <v>0</v>
      </c>
    </row>
    <row r="222" spans="1:13" ht="20.100000000000001" customHeight="1" x14ac:dyDescent="0.15">
      <c r="A222" s="1" t="s">
        <v>24</v>
      </c>
      <c r="B222" s="1" t="s">
        <v>23689</v>
      </c>
      <c r="C222" s="1" t="s">
        <v>23690</v>
      </c>
      <c r="D222" s="1" t="s">
        <v>50</v>
      </c>
      <c r="E222" s="1" t="s">
        <v>51</v>
      </c>
      <c r="F222" s="1" t="s">
        <v>51</v>
      </c>
      <c r="G222" s="1" t="s">
        <v>52</v>
      </c>
      <c r="H222" s="1" t="s">
        <v>121</v>
      </c>
      <c r="I222" s="1" t="s">
        <v>84</v>
      </c>
      <c r="J222" s="1" t="s">
        <v>122</v>
      </c>
      <c r="K222" s="1" t="s">
        <v>23691</v>
      </c>
      <c r="L222" s="1"/>
      <c r="M222" s="20">
        <f t="shared" si="3"/>
        <v>1</v>
      </c>
    </row>
    <row r="223" spans="1:13" ht="20.100000000000001" customHeight="1" x14ac:dyDescent="0.15">
      <c r="A223" s="1" t="s">
        <v>24</v>
      </c>
      <c r="B223" s="1" t="s">
        <v>23689</v>
      </c>
      <c r="C223" s="1" t="s">
        <v>23692</v>
      </c>
      <c r="D223" s="1" t="s">
        <v>50</v>
      </c>
      <c r="E223" s="1" t="s">
        <v>51</v>
      </c>
      <c r="F223" s="1" t="s">
        <v>51</v>
      </c>
      <c r="G223" s="1" t="s">
        <v>52</v>
      </c>
      <c r="H223" s="1" t="s">
        <v>121</v>
      </c>
      <c r="I223" s="1" t="s">
        <v>84</v>
      </c>
      <c r="J223" s="1" t="s">
        <v>122</v>
      </c>
      <c r="K223" s="1" t="s">
        <v>23693</v>
      </c>
      <c r="L223" s="1"/>
      <c r="M223" s="20">
        <f t="shared" si="3"/>
        <v>1</v>
      </c>
    </row>
    <row r="224" spans="1:13" ht="20.100000000000001" customHeight="1" x14ac:dyDescent="0.15">
      <c r="A224" s="1" t="s">
        <v>24</v>
      </c>
      <c r="B224" s="1" t="s">
        <v>23689</v>
      </c>
      <c r="C224" s="1" t="s">
        <v>23694</v>
      </c>
      <c r="D224" s="1" t="s">
        <v>50</v>
      </c>
      <c r="E224" s="1" t="s">
        <v>51</v>
      </c>
      <c r="F224" s="1" t="s">
        <v>51</v>
      </c>
      <c r="G224" s="1" t="s">
        <v>52</v>
      </c>
      <c r="H224" s="1" t="s">
        <v>121</v>
      </c>
      <c r="I224" s="1" t="s">
        <v>84</v>
      </c>
      <c r="J224" s="1" t="s">
        <v>122</v>
      </c>
      <c r="K224" s="1" t="s">
        <v>23695</v>
      </c>
      <c r="L224" s="1"/>
      <c r="M224" s="20">
        <f t="shared" si="3"/>
        <v>1</v>
      </c>
    </row>
    <row r="225" spans="1:13" ht="20.100000000000001" customHeight="1" x14ac:dyDescent="0.15">
      <c r="A225" s="1" t="s">
        <v>24</v>
      </c>
      <c r="B225" s="1" t="s">
        <v>23689</v>
      </c>
      <c r="C225" s="1" t="s">
        <v>23696</v>
      </c>
      <c r="D225" s="1" t="s">
        <v>50</v>
      </c>
      <c r="E225" s="1" t="s">
        <v>51</v>
      </c>
      <c r="F225" s="1" t="s">
        <v>51</v>
      </c>
      <c r="G225" s="1" t="s">
        <v>52</v>
      </c>
      <c r="H225" s="1" t="s">
        <v>121</v>
      </c>
      <c r="I225" s="1" t="s">
        <v>84</v>
      </c>
      <c r="J225" s="1" t="s">
        <v>122</v>
      </c>
      <c r="K225" s="1" t="s">
        <v>23697</v>
      </c>
      <c r="L225" s="1"/>
      <c r="M225" s="20">
        <f t="shared" si="3"/>
        <v>1</v>
      </c>
    </row>
    <row r="226" spans="1:13" ht="20.100000000000001" customHeight="1" x14ac:dyDescent="0.15">
      <c r="A226" s="1" t="s">
        <v>24</v>
      </c>
      <c r="B226" s="1" t="s">
        <v>23689</v>
      </c>
      <c r="C226" s="1" t="s">
        <v>23698</v>
      </c>
      <c r="D226" s="1" t="s">
        <v>78</v>
      </c>
      <c r="E226" s="1" t="s">
        <v>51</v>
      </c>
      <c r="F226" s="1" t="s">
        <v>51</v>
      </c>
      <c r="G226" s="1" t="s">
        <v>52</v>
      </c>
      <c r="H226" s="1" t="s">
        <v>121</v>
      </c>
      <c r="I226" s="1" t="s">
        <v>84</v>
      </c>
      <c r="J226" s="1" t="s">
        <v>122</v>
      </c>
      <c r="K226" s="1" t="s">
        <v>23699</v>
      </c>
      <c r="L226" s="1"/>
      <c r="M226" s="20">
        <f t="shared" si="3"/>
        <v>1</v>
      </c>
    </row>
    <row r="227" spans="1:13" ht="20.100000000000001" customHeight="1" x14ac:dyDescent="0.15">
      <c r="A227" s="1" t="s">
        <v>24</v>
      </c>
      <c r="B227" s="1" t="s">
        <v>23689</v>
      </c>
      <c r="C227" s="1" t="s">
        <v>23700</v>
      </c>
      <c r="D227" s="1" t="s">
        <v>78</v>
      </c>
      <c r="E227" s="1" t="s">
        <v>51</v>
      </c>
      <c r="F227" s="1" t="s">
        <v>51</v>
      </c>
      <c r="G227" s="1" t="s">
        <v>52</v>
      </c>
      <c r="H227" s="1" t="s">
        <v>121</v>
      </c>
      <c r="I227" s="1" t="s">
        <v>84</v>
      </c>
      <c r="J227" s="1" t="s">
        <v>122</v>
      </c>
      <c r="K227" s="1" t="s">
        <v>23701</v>
      </c>
      <c r="L227" s="1"/>
      <c r="M227" s="20">
        <f t="shared" si="3"/>
        <v>1</v>
      </c>
    </row>
    <row r="228" spans="1:13" ht="20.100000000000001" customHeight="1" x14ac:dyDescent="0.15">
      <c r="A228" s="1" t="s">
        <v>24</v>
      </c>
      <c r="B228" s="1" t="s">
        <v>23689</v>
      </c>
      <c r="C228" s="1" t="s">
        <v>23702</v>
      </c>
      <c r="D228" s="1" t="s">
        <v>78</v>
      </c>
      <c r="E228" s="1" t="s">
        <v>51</v>
      </c>
      <c r="F228" s="1" t="s">
        <v>51</v>
      </c>
      <c r="G228" s="1" t="s">
        <v>52</v>
      </c>
      <c r="H228" s="1" t="s">
        <v>121</v>
      </c>
      <c r="I228" s="1" t="s">
        <v>84</v>
      </c>
      <c r="J228" s="1" t="s">
        <v>122</v>
      </c>
      <c r="K228" s="1" t="s">
        <v>23703</v>
      </c>
      <c r="L228" s="1"/>
      <c r="M228" s="20">
        <f t="shared" si="3"/>
        <v>1</v>
      </c>
    </row>
    <row r="229" spans="1:13" ht="20.100000000000001" customHeight="1" x14ac:dyDescent="0.15">
      <c r="A229" s="1" t="s">
        <v>24</v>
      </c>
      <c r="B229" s="1" t="s">
        <v>23689</v>
      </c>
      <c r="C229" s="1" t="s">
        <v>23704</v>
      </c>
      <c r="D229" s="1" t="s">
        <v>78</v>
      </c>
      <c r="E229" s="1" t="s">
        <v>51</v>
      </c>
      <c r="F229" s="1" t="s">
        <v>51</v>
      </c>
      <c r="G229" s="1" t="s">
        <v>52</v>
      </c>
      <c r="H229" s="1" t="s">
        <v>121</v>
      </c>
      <c r="I229" s="1" t="s">
        <v>84</v>
      </c>
      <c r="J229" s="1" t="s">
        <v>122</v>
      </c>
      <c r="K229" s="1" t="s">
        <v>23705</v>
      </c>
      <c r="L229" s="1"/>
      <c r="M229" s="20">
        <f t="shared" si="3"/>
        <v>1</v>
      </c>
    </row>
    <row r="230" spans="1:13" ht="20.100000000000001" customHeight="1" x14ac:dyDescent="0.15">
      <c r="A230" s="1" t="s">
        <v>24</v>
      </c>
      <c r="B230" s="1" t="s">
        <v>23689</v>
      </c>
      <c r="C230" s="1" t="s">
        <v>23706</v>
      </c>
      <c r="D230" s="1" t="s">
        <v>78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84</v>
      </c>
      <c r="J230" s="1" t="s">
        <v>122</v>
      </c>
      <c r="K230" s="1" t="s">
        <v>23707</v>
      </c>
      <c r="L230" s="1"/>
      <c r="M230" s="20">
        <f t="shared" si="3"/>
        <v>1</v>
      </c>
    </row>
    <row r="231" spans="1:13" ht="20.100000000000001" customHeight="1" x14ac:dyDescent="0.15">
      <c r="A231" s="1" t="s">
        <v>24</v>
      </c>
      <c r="B231" s="1" t="s">
        <v>23689</v>
      </c>
      <c r="C231" s="1" t="s">
        <v>23708</v>
      </c>
      <c r="D231" s="1" t="s">
        <v>78</v>
      </c>
      <c r="E231" s="1" t="s">
        <v>51</v>
      </c>
      <c r="F231" s="1" t="s">
        <v>51</v>
      </c>
      <c r="G231" s="1" t="s">
        <v>52</v>
      </c>
      <c r="H231" s="1" t="s">
        <v>121</v>
      </c>
      <c r="I231" s="1" t="s">
        <v>84</v>
      </c>
      <c r="J231" s="1" t="s">
        <v>122</v>
      </c>
      <c r="K231" s="1" t="s">
        <v>23709</v>
      </c>
      <c r="L231" s="1"/>
      <c r="M231" s="20">
        <f t="shared" si="3"/>
        <v>1</v>
      </c>
    </row>
    <row r="232" spans="1:13" ht="20.100000000000001" customHeight="1" x14ac:dyDescent="0.15">
      <c r="A232" s="1" t="s">
        <v>24</v>
      </c>
      <c r="B232" s="1" t="s">
        <v>23689</v>
      </c>
      <c r="C232" s="1" t="s">
        <v>23710</v>
      </c>
      <c r="D232" s="1" t="s">
        <v>78</v>
      </c>
      <c r="E232" s="1" t="s">
        <v>51</v>
      </c>
      <c r="F232" s="1" t="s">
        <v>51</v>
      </c>
      <c r="G232" s="1" t="s">
        <v>52</v>
      </c>
      <c r="H232" s="1" t="s">
        <v>121</v>
      </c>
      <c r="I232" s="1" t="s">
        <v>84</v>
      </c>
      <c r="J232" s="1" t="s">
        <v>122</v>
      </c>
      <c r="K232" s="1" t="s">
        <v>23711</v>
      </c>
      <c r="L232" s="1"/>
      <c r="M232" s="20">
        <f t="shared" si="3"/>
        <v>1</v>
      </c>
    </row>
    <row r="233" spans="1:13" ht="20.100000000000001" customHeight="1" x14ac:dyDescent="0.15">
      <c r="A233" s="1" t="s">
        <v>24</v>
      </c>
      <c r="B233" s="1" t="s">
        <v>23689</v>
      </c>
      <c r="C233" s="1" t="s">
        <v>23712</v>
      </c>
      <c r="D233" s="1" t="s">
        <v>78</v>
      </c>
      <c r="E233" s="1" t="s">
        <v>51</v>
      </c>
      <c r="F233" s="1" t="s">
        <v>51</v>
      </c>
      <c r="G233" s="1" t="s">
        <v>52</v>
      </c>
      <c r="H233" s="1" t="s">
        <v>121</v>
      </c>
      <c r="I233" s="1" t="s">
        <v>84</v>
      </c>
      <c r="J233" s="1" t="s">
        <v>122</v>
      </c>
      <c r="K233" s="1" t="s">
        <v>23713</v>
      </c>
      <c r="L233" s="1"/>
      <c r="M233" s="20">
        <f t="shared" si="3"/>
        <v>1</v>
      </c>
    </row>
    <row r="234" spans="1:13" ht="20.100000000000001" customHeight="1" x14ac:dyDescent="0.15">
      <c r="A234" s="1" t="s">
        <v>24</v>
      </c>
      <c r="B234" s="1" t="s">
        <v>23689</v>
      </c>
      <c r="C234" s="1" t="s">
        <v>23714</v>
      </c>
      <c r="D234" s="1" t="s">
        <v>78</v>
      </c>
      <c r="E234" s="1" t="s">
        <v>51</v>
      </c>
      <c r="F234" s="1" t="s">
        <v>51</v>
      </c>
      <c r="G234" s="1" t="s">
        <v>52</v>
      </c>
      <c r="H234" s="1" t="s">
        <v>121</v>
      </c>
      <c r="I234" s="1" t="s">
        <v>84</v>
      </c>
      <c r="J234" s="1" t="s">
        <v>122</v>
      </c>
      <c r="K234" s="1" t="s">
        <v>23715</v>
      </c>
      <c r="L234" s="1"/>
      <c r="M234" s="20">
        <f t="shared" si="3"/>
        <v>1</v>
      </c>
    </row>
    <row r="235" spans="1:13" ht="20.100000000000001" customHeight="1" x14ac:dyDescent="0.15">
      <c r="A235" s="1" t="s">
        <v>24</v>
      </c>
      <c r="B235" s="1" t="s">
        <v>23716</v>
      </c>
      <c r="C235" s="1" t="s">
        <v>23717</v>
      </c>
      <c r="D235" s="1" t="s">
        <v>78</v>
      </c>
      <c r="E235" s="1" t="s">
        <v>51</v>
      </c>
      <c r="F235" s="1" t="s">
        <v>51</v>
      </c>
      <c r="G235" s="1" t="s">
        <v>52</v>
      </c>
      <c r="H235" s="1" t="s">
        <v>121</v>
      </c>
      <c r="I235" s="1" t="s">
        <v>84</v>
      </c>
      <c r="J235" s="1" t="s">
        <v>122</v>
      </c>
      <c r="K235" s="1" t="s">
        <v>23718</v>
      </c>
      <c r="L235" s="1"/>
      <c r="M235" s="20">
        <f t="shared" si="3"/>
        <v>1</v>
      </c>
    </row>
    <row r="236" spans="1:13" ht="20.100000000000001" customHeight="1" x14ac:dyDescent="0.15">
      <c r="A236" s="1" t="s">
        <v>24</v>
      </c>
      <c r="B236" s="1" t="s">
        <v>23716</v>
      </c>
      <c r="C236" s="1" t="s">
        <v>23719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121</v>
      </c>
      <c r="I236" s="1" t="s">
        <v>84</v>
      </c>
      <c r="J236" s="1" t="s">
        <v>122</v>
      </c>
      <c r="K236" s="1" t="s">
        <v>23720</v>
      </c>
      <c r="L236" s="1"/>
      <c r="M236" s="20">
        <f t="shared" si="3"/>
        <v>1</v>
      </c>
    </row>
    <row r="237" spans="1:13" ht="20.100000000000001" customHeight="1" x14ac:dyDescent="0.15">
      <c r="A237" s="1" t="s">
        <v>24</v>
      </c>
      <c r="B237" s="1" t="s">
        <v>23716</v>
      </c>
      <c r="C237" s="1" t="s">
        <v>23721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121</v>
      </c>
      <c r="I237" s="1" t="s">
        <v>84</v>
      </c>
      <c r="J237" s="1" t="s">
        <v>122</v>
      </c>
      <c r="K237" s="1" t="s">
        <v>23722</v>
      </c>
      <c r="L237" s="1"/>
      <c r="M237" s="20">
        <f t="shared" si="3"/>
        <v>1</v>
      </c>
    </row>
    <row r="238" spans="1:13" ht="20.100000000000001" customHeight="1" x14ac:dyDescent="0.15">
      <c r="A238" s="1" t="s">
        <v>24</v>
      </c>
      <c r="B238" s="1" t="s">
        <v>23716</v>
      </c>
      <c r="C238" s="1" t="s">
        <v>23723</v>
      </c>
      <c r="D238" s="1" t="s">
        <v>78</v>
      </c>
      <c r="E238" s="1" t="s">
        <v>51</v>
      </c>
      <c r="F238" s="1" t="s">
        <v>51</v>
      </c>
      <c r="G238" s="1" t="s">
        <v>52</v>
      </c>
      <c r="H238" s="1" t="s">
        <v>121</v>
      </c>
      <c r="I238" s="1" t="s">
        <v>84</v>
      </c>
      <c r="J238" s="1" t="s">
        <v>122</v>
      </c>
      <c r="K238" s="1" t="s">
        <v>23724</v>
      </c>
      <c r="L238" s="1"/>
      <c r="M238" s="20">
        <f t="shared" si="3"/>
        <v>1</v>
      </c>
    </row>
    <row r="239" spans="1:13" ht="20.100000000000001" customHeight="1" x14ac:dyDescent="0.15">
      <c r="A239" s="1" t="s">
        <v>24</v>
      </c>
      <c r="B239" s="1" t="s">
        <v>23716</v>
      </c>
      <c r="C239" s="1" t="s">
        <v>23725</v>
      </c>
      <c r="D239" s="1" t="s">
        <v>78</v>
      </c>
      <c r="E239" s="1" t="s">
        <v>51</v>
      </c>
      <c r="F239" s="1" t="s">
        <v>51</v>
      </c>
      <c r="G239" s="1" t="s">
        <v>52</v>
      </c>
      <c r="H239" s="1" t="s">
        <v>121</v>
      </c>
      <c r="I239" s="1" t="s">
        <v>84</v>
      </c>
      <c r="J239" s="1" t="s">
        <v>122</v>
      </c>
      <c r="K239" s="1" t="s">
        <v>23726</v>
      </c>
      <c r="L239" s="1"/>
      <c r="M239" s="20">
        <f t="shared" si="3"/>
        <v>1</v>
      </c>
    </row>
    <row r="240" spans="1:13" ht="20.100000000000001" customHeight="1" x14ac:dyDescent="0.15">
      <c r="A240" s="1" t="s">
        <v>24</v>
      </c>
      <c r="B240" s="1" t="s">
        <v>23716</v>
      </c>
      <c r="C240" s="1" t="s">
        <v>23727</v>
      </c>
      <c r="D240" s="1" t="s">
        <v>78</v>
      </c>
      <c r="E240" s="1" t="s">
        <v>51</v>
      </c>
      <c r="F240" s="1" t="s">
        <v>51</v>
      </c>
      <c r="G240" s="1" t="s">
        <v>52</v>
      </c>
      <c r="H240" s="1" t="s">
        <v>121</v>
      </c>
      <c r="I240" s="1" t="s">
        <v>84</v>
      </c>
      <c r="J240" s="1" t="s">
        <v>122</v>
      </c>
      <c r="K240" s="1" t="s">
        <v>23728</v>
      </c>
      <c r="L240" s="1"/>
      <c r="M240" s="20">
        <f t="shared" si="3"/>
        <v>1</v>
      </c>
    </row>
    <row r="241" spans="1:13" ht="20.100000000000001" customHeight="1" x14ac:dyDescent="0.15">
      <c r="A241" s="1" t="s">
        <v>24</v>
      </c>
      <c r="B241" s="1" t="s">
        <v>23716</v>
      </c>
      <c r="C241" s="1" t="s">
        <v>23729</v>
      </c>
      <c r="D241" s="1" t="s">
        <v>78</v>
      </c>
      <c r="E241" s="1" t="s">
        <v>51</v>
      </c>
      <c r="F241" s="1" t="s">
        <v>51</v>
      </c>
      <c r="G241" s="1" t="s">
        <v>52</v>
      </c>
      <c r="H241" s="1" t="s">
        <v>121</v>
      </c>
      <c r="I241" s="1" t="s">
        <v>84</v>
      </c>
      <c r="J241" s="1" t="s">
        <v>122</v>
      </c>
      <c r="K241" s="1" t="s">
        <v>23730</v>
      </c>
      <c r="L241" s="1"/>
      <c r="M241" s="20">
        <f t="shared" si="3"/>
        <v>1</v>
      </c>
    </row>
    <row r="242" spans="1:13" ht="20.100000000000001" customHeight="1" x14ac:dyDescent="0.15">
      <c r="A242" s="1" t="s">
        <v>24</v>
      </c>
      <c r="B242" s="1" t="s">
        <v>23716</v>
      </c>
      <c r="C242" s="1" t="s">
        <v>23731</v>
      </c>
      <c r="D242" s="1" t="s">
        <v>78</v>
      </c>
      <c r="E242" s="1" t="s">
        <v>51</v>
      </c>
      <c r="F242" s="1" t="s">
        <v>81</v>
      </c>
      <c r="G242" s="1" t="s">
        <v>82</v>
      </c>
      <c r="H242" s="1" t="s">
        <v>83</v>
      </c>
      <c r="I242" s="1" t="s">
        <v>84</v>
      </c>
      <c r="J242" s="1" t="s">
        <v>6142</v>
      </c>
      <c r="K242" s="1" t="s">
        <v>23732</v>
      </c>
      <c r="L242" s="1"/>
      <c r="M242" s="20">
        <f t="shared" si="3"/>
        <v>0</v>
      </c>
    </row>
    <row r="243" spans="1:13" ht="20.100000000000001" customHeight="1" x14ac:dyDescent="0.15">
      <c r="A243" s="1" t="s">
        <v>24</v>
      </c>
      <c r="B243" s="1" t="s">
        <v>9319</v>
      </c>
      <c r="C243" s="1" t="s">
        <v>23733</v>
      </c>
      <c r="D243" s="1" t="s">
        <v>78</v>
      </c>
      <c r="E243" s="1" t="s">
        <v>51</v>
      </c>
      <c r="F243" s="1" t="s">
        <v>10720</v>
      </c>
      <c r="G243" s="1" t="s">
        <v>82</v>
      </c>
      <c r="H243" s="1" t="s">
        <v>83</v>
      </c>
      <c r="I243" s="1" t="s">
        <v>181</v>
      </c>
      <c r="J243" s="1" t="s">
        <v>11769</v>
      </c>
      <c r="K243" s="1" t="s">
        <v>23734</v>
      </c>
      <c r="L243" s="1"/>
      <c r="M243" s="20">
        <f t="shared" si="3"/>
        <v>0</v>
      </c>
    </row>
    <row r="244" spans="1:13" ht="20.100000000000001" customHeight="1" x14ac:dyDescent="0.15">
      <c r="A244" s="1" t="s">
        <v>24</v>
      </c>
      <c r="B244" s="1" t="s">
        <v>23735</v>
      </c>
      <c r="C244" s="1" t="s">
        <v>23736</v>
      </c>
      <c r="D244" s="1" t="s">
        <v>78</v>
      </c>
      <c r="E244" s="1" t="s">
        <v>51</v>
      </c>
      <c r="F244" s="1" t="s">
        <v>81</v>
      </c>
      <c r="G244" s="1" t="s">
        <v>82</v>
      </c>
      <c r="H244" s="1" t="s">
        <v>83</v>
      </c>
      <c r="I244" s="1" t="s">
        <v>181</v>
      </c>
      <c r="J244" s="1" t="s">
        <v>11769</v>
      </c>
      <c r="K244" s="1" t="s">
        <v>23737</v>
      </c>
      <c r="L244" s="1"/>
      <c r="M244" s="20">
        <f t="shared" si="3"/>
        <v>0</v>
      </c>
    </row>
    <row r="245" spans="1:13" ht="20.100000000000001" customHeight="1" x14ac:dyDescent="0.15">
      <c r="A245" s="1" t="s">
        <v>24</v>
      </c>
      <c r="B245" s="1" t="s">
        <v>23735</v>
      </c>
      <c r="C245" s="1" t="s">
        <v>23738</v>
      </c>
      <c r="D245" s="1" t="s">
        <v>78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23739</v>
      </c>
      <c r="L245" s="1"/>
      <c r="M245" s="20">
        <f t="shared" si="3"/>
        <v>1</v>
      </c>
    </row>
    <row r="246" spans="1:13" ht="20.100000000000001" customHeight="1" x14ac:dyDescent="0.15">
      <c r="A246" s="1" t="s">
        <v>24</v>
      </c>
      <c r="B246" s="1" t="s">
        <v>23735</v>
      </c>
      <c r="C246" s="1" t="s">
        <v>23740</v>
      </c>
      <c r="D246" s="1" t="s">
        <v>78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23741</v>
      </c>
      <c r="L246" s="1"/>
      <c r="M246" s="20">
        <f t="shared" si="3"/>
        <v>1</v>
      </c>
    </row>
    <row r="247" spans="1:13" ht="20.100000000000001" customHeight="1" x14ac:dyDescent="0.15">
      <c r="A247" s="1" t="s">
        <v>24</v>
      </c>
      <c r="B247" s="1" t="s">
        <v>23735</v>
      </c>
      <c r="C247" s="1" t="s">
        <v>23742</v>
      </c>
      <c r="D247" s="1" t="s">
        <v>78</v>
      </c>
      <c r="E247" s="1" t="s">
        <v>51</v>
      </c>
      <c r="F247" s="1" t="s">
        <v>51</v>
      </c>
      <c r="G247" s="1" t="s">
        <v>52</v>
      </c>
      <c r="H247" s="1" t="s">
        <v>121</v>
      </c>
      <c r="I247" s="1" t="s">
        <v>84</v>
      </c>
      <c r="J247" s="1" t="s">
        <v>122</v>
      </c>
      <c r="K247" s="1" t="s">
        <v>23743</v>
      </c>
      <c r="L247" s="1"/>
      <c r="M247" s="20">
        <f t="shared" si="3"/>
        <v>1</v>
      </c>
    </row>
    <row r="248" spans="1:13" ht="20.100000000000001" customHeight="1" x14ac:dyDescent="0.15">
      <c r="A248" s="1" t="s">
        <v>24</v>
      </c>
      <c r="B248" s="1" t="s">
        <v>23744</v>
      </c>
      <c r="C248" s="1" t="s">
        <v>23745</v>
      </c>
      <c r="D248" s="1" t="s">
        <v>50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54</v>
      </c>
      <c r="J248" s="1" t="s">
        <v>55</v>
      </c>
      <c r="K248" s="1" t="s">
        <v>23746</v>
      </c>
      <c r="L248" s="1"/>
      <c r="M248" s="20">
        <f t="shared" si="3"/>
        <v>1</v>
      </c>
    </row>
    <row r="249" spans="1:13" ht="20.100000000000001" customHeight="1" x14ac:dyDescent="0.15">
      <c r="A249" s="1" t="s">
        <v>24</v>
      </c>
      <c r="B249" s="1" t="s">
        <v>23744</v>
      </c>
      <c r="C249" s="1" t="s">
        <v>23747</v>
      </c>
      <c r="D249" s="1" t="s">
        <v>50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54</v>
      </c>
      <c r="J249" s="1" t="s">
        <v>55</v>
      </c>
      <c r="K249" s="1" t="s">
        <v>23748</v>
      </c>
      <c r="L249" s="1"/>
      <c r="M249" s="20">
        <f t="shared" si="3"/>
        <v>1</v>
      </c>
    </row>
    <row r="250" spans="1:13" ht="20.100000000000001" customHeight="1" x14ac:dyDescent="0.15">
      <c r="A250" s="1" t="s">
        <v>24</v>
      </c>
      <c r="B250" s="1" t="s">
        <v>23744</v>
      </c>
      <c r="C250" s="1" t="s">
        <v>23749</v>
      </c>
      <c r="D250" s="1" t="s">
        <v>50</v>
      </c>
      <c r="E250" s="1" t="s">
        <v>51</v>
      </c>
      <c r="F250" s="1" t="s">
        <v>51</v>
      </c>
      <c r="G250" s="1" t="s">
        <v>52</v>
      </c>
      <c r="H250" s="1" t="s">
        <v>53</v>
      </c>
      <c r="I250" s="1" t="s">
        <v>54</v>
      </c>
      <c r="J250" s="1" t="s">
        <v>55</v>
      </c>
      <c r="K250" s="1" t="s">
        <v>23750</v>
      </c>
      <c r="L250" s="1"/>
      <c r="M250" s="20">
        <f t="shared" si="3"/>
        <v>1</v>
      </c>
    </row>
    <row r="251" spans="1:13" ht="20.100000000000001" customHeight="1" x14ac:dyDescent="0.15">
      <c r="A251" s="1" t="s">
        <v>24</v>
      </c>
      <c r="B251" s="1" t="s">
        <v>23744</v>
      </c>
      <c r="C251" s="1" t="s">
        <v>23751</v>
      </c>
      <c r="D251" s="1" t="s">
        <v>50</v>
      </c>
      <c r="E251" s="1" t="s">
        <v>51</v>
      </c>
      <c r="F251" s="1" t="s">
        <v>51</v>
      </c>
      <c r="G251" s="1" t="s">
        <v>52</v>
      </c>
      <c r="H251" s="1" t="s">
        <v>53</v>
      </c>
      <c r="I251" s="1" t="s">
        <v>54</v>
      </c>
      <c r="J251" s="1" t="s">
        <v>55</v>
      </c>
      <c r="K251" s="1" t="s">
        <v>23752</v>
      </c>
      <c r="L251" s="1"/>
      <c r="M251" s="20">
        <f t="shared" si="3"/>
        <v>1</v>
      </c>
    </row>
    <row r="252" spans="1:13" ht="20.100000000000001" customHeight="1" x14ac:dyDescent="0.15">
      <c r="A252" s="1" t="s">
        <v>24</v>
      </c>
      <c r="B252" s="1" t="s">
        <v>23744</v>
      </c>
      <c r="C252" s="1" t="s">
        <v>23753</v>
      </c>
      <c r="D252" s="1" t="s">
        <v>78</v>
      </c>
      <c r="E252" s="1" t="s">
        <v>51</v>
      </c>
      <c r="F252" s="1" t="s">
        <v>51</v>
      </c>
      <c r="G252" s="1" t="s">
        <v>52</v>
      </c>
      <c r="H252" s="1" t="s">
        <v>53</v>
      </c>
      <c r="I252" s="1" t="s">
        <v>54</v>
      </c>
      <c r="J252" s="1" t="s">
        <v>55</v>
      </c>
      <c r="K252" s="1" t="s">
        <v>23754</v>
      </c>
      <c r="L252" s="1"/>
      <c r="M252" s="20">
        <f t="shared" si="3"/>
        <v>1</v>
      </c>
    </row>
    <row r="253" spans="1:13" ht="20.100000000000001" customHeight="1" x14ac:dyDescent="0.15">
      <c r="A253" s="1" t="s">
        <v>24</v>
      </c>
      <c r="B253" s="1" t="s">
        <v>23744</v>
      </c>
      <c r="C253" s="1" t="s">
        <v>23755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53</v>
      </c>
      <c r="I253" s="1" t="s">
        <v>54</v>
      </c>
      <c r="J253" s="1" t="s">
        <v>55</v>
      </c>
      <c r="K253" s="1" t="s">
        <v>23756</v>
      </c>
      <c r="L253" s="1"/>
      <c r="M253" s="20">
        <f t="shared" si="3"/>
        <v>1</v>
      </c>
    </row>
    <row r="254" spans="1:13" ht="20.100000000000001" customHeight="1" x14ac:dyDescent="0.15">
      <c r="A254" s="1" t="s">
        <v>24</v>
      </c>
      <c r="B254" s="1" t="s">
        <v>23744</v>
      </c>
      <c r="C254" s="1" t="s">
        <v>23757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53</v>
      </c>
      <c r="I254" s="1" t="s">
        <v>54</v>
      </c>
      <c r="J254" s="1" t="s">
        <v>55</v>
      </c>
      <c r="K254" s="1" t="s">
        <v>23758</v>
      </c>
      <c r="L254" s="1"/>
      <c r="M254" s="20">
        <f t="shared" si="3"/>
        <v>1</v>
      </c>
    </row>
    <row r="255" spans="1:13" ht="20.100000000000001" customHeight="1" x14ac:dyDescent="0.15">
      <c r="A255" s="1" t="s">
        <v>24</v>
      </c>
      <c r="B255" s="1" t="s">
        <v>23744</v>
      </c>
      <c r="C255" s="1" t="s">
        <v>23759</v>
      </c>
      <c r="D255" s="1" t="s">
        <v>78</v>
      </c>
      <c r="E255" s="1" t="s">
        <v>51</v>
      </c>
      <c r="F255" s="1" t="s">
        <v>51</v>
      </c>
      <c r="G255" s="1" t="s">
        <v>52</v>
      </c>
      <c r="H255" s="1" t="s">
        <v>53</v>
      </c>
      <c r="I255" s="1" t="s">
        <v>54</v>
      </c>
      <c r="J255" s="1" t="s">
        <v>55</v>
      </c>
      <c r="K255" s="1" t="s">
        <v>23760</v>
      </c>
      <c r="L255" s="1"/>
      <c r="M255" s="20">
        <f t="shared" si="3"/>
        <v>1</v>
      </c>
    </row>
    <row r="256" spans="1:13" ht="20.100000000000001" customHeight="1" x14ac:dyDescent="0.15">
      <c r="A256" s="1" t="s">
        <v>24</v>
      </c>
      <c r="B256" s="1" t="s">
        <v>23744</v>
      </c>
      <c r="C256" s="1" t="s">
        <v>23761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53</v>
      </c>
      <c r="I256" s="1" t="s">
        <v>54</v>
      </c>
      <c r="J256" s="1" t="s">
        <v>55</v>
      </c>
      <c r="K256" s="1" t="s">
        <v>23762</v>
      </c>
      <c r="L256" s="1"/>
      <c r="M256" s="20">
        <f t="shared" si="3"/>
        <v>1</v>
      </c>
    </row>
    <row r="257" spans="1:13" ht="20.100000000000001" customHeight="1" x14ac:dyDescent="0.15">
      <c r="A257" s="1" t="s">
        <v>24</v>
      </c>
      <c r="B257" s="1" t="s">
        <v>23744</v>
      </c>
      <c r="C257" s="1" t="s">
        <v>23763</v>
      </c>
      <c r="D257" s="1" t="s">
        <v>78</v>
      </c>
      <c r="E257" s="1" t="s">
        <v>51</v>
      </c>
      <c r="F257" s="1" t="s">
        <v>51</v>
      </c>
      <c r="G257" s="1" t="s">
        <v>52</v>
      </c>
      <c r="H257" s="1" t="s">
        <v>53</v>
      </c>
      <c r="I257" s="1" t="s">
        <v>54</v>
      </c>
      <c r="J257" s="1" t="s">
        <v>55</v>
      </c>
      <c r="K257" s="1" t="s">
        <v>23764</v>
      </c>
      <c r="L257" s="1"/>
      <c r="M257" s="20">
        <f t="shared" si="3"/>
        <v>1</v>
      </c>
    </row>
    <row r="258" spans="1:13" ht="20.100000000000001" customHeight="1" x14ac:dyDescent="0.15">
      <c r="A258" s="1" t="s">
        <v>24</v>
      </c>
      <c r="B258" s="1" t="s">
        <v>23744</v>
      </c>
      <c r="C258" s="1" t="s">
        <v>23765</v>
      </c>
      <c r="D258" s="1" t="s">
        <v>849</v>
      </c>
      <c r="E258" s="1" t="s">
        <v>51</v>
      </c>
      <c r="F258" s="1" t="s">
        <v>10720</v>
      </c>
      <c r="G258" s="1" t="s">
        <v>82</v>
      </c>
      <c r="H258" s="1" t="s">
        <v>83</v>
      </c>
      <c r="I258" s="1" t="s">
        <v>181</v>
      </c>
      <c r="J258" s="1" t="s">
        <v>11769</v>
      </c>
      <c r="K258" s="1" t="s">
        <v>23766</v>
      </c>
      <c r="L258" s="1"/>
      <c r="M258" s="20">
        <f t="shared" si="3"/>
        <v>0</v>
      </c>
    </row>
    <row r="259" spans="1:13" ht="20.100000000000001" customHeight="1" x14ac:dyDescent="0.15">
      <c r="A259" s="1" t="s">
        <v>24</v>
      </c>
      <c r="B259" s="1" t="s">
        <v>23767</v>
      </c>
      <c r="C259" s="1" t="s">
        <v>23768</v>
      </c>
      <c r="D259" s="1" t="s">
        <v>50</v>
      </c>
      <c r="E259" s="1" t="s">
        <v>51</v>
      </c>
      <c r="F259" s="1" t="s">
        <v>51</v>
      </c>
      <c r="G259" s="1" t="s">
        <v>52</v>
      </c>
      <c r="H259" s="1" t="s">
        <v>121</v>
      </c>
      <c r="I259" s="1" t="s">
        <v>84</v>
      </c>
      <c r="J259" s="1" t="s">
        <v>122</v>
      </c>
      <c r="K259" s="1" t="s">
        <v>23769</v>
      </c>
      <c r="L259" s="1"/>
      <c r="M259" s="20">
        <f t="shared" si="3"/>
        <v>1</v>
      </c>
    </row>
    <row r="260" spans="1:13" ht="20.100000000000001" customHeight="1" x14ac:dyDescent="0.15">
      <c r="A260" s="1" t="s">
        <v>24</v>
      </c>
      <c r="B260" s="1" t="s">
        <v>23767</v>
      </c>
      <c r="C260" s="1" t="s">
        <v>23770</v>
      </c>
      <c r="D260" s="1" t="s">
        <v>50</v>
      </c>
      <c r="E260" s="1" t="s">
        <v>51</v>
      </c>
      <c r="F260" s="1" t="s">
        <v>51</v>
      </c>
      <c r="G260" s="1" t="s">
        <v>52</v>
      </c>
      <c r="H260" s="1" t="s">
        <v>121</v>
      </c>
      <c r="I260" s="1" t="s">
        <v>84</v>
      </c>
      <c r="J260" s="1" t="s">
        <v>122</v>
      </c>
      <c r="K260" s="1" t="s">
        <v>23771</v>
      </c>
      <c r="L260" s="1"/>
      <c r="M260" s="20">
        <f t="shared" si="3"/>
        <v>1</v>
      </c>
    </row>
    <row r="261" spans="1:13" ht="20.100000000000001" customHeight="1" x14ac:dyDescent="0.15">
      <c r="A261" s="1" t="s">
        <v>24</v>
      </c>
      <c r="B261" s="1" t="s">
        <v>23767</v>
      </c>
      <c r="C261" s="1" t="s">
        <v>23772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23773</v>
      </c>
      <c r="L261" s="1"/>
      <c r="M261" s="20">
        <f t="shared" si="3"/>
        <v>1</v>
      </c>
    </row>
    <row r="262" spans="1:13" ht="20.100000000000001" customHeight="1" x14ac:dyDescent="0.15">
      <c r="A262" s="1" t="s">
        <v>24</v>
      </c>
      <c r="B262" s="1" t="s">
        <v>23767</v>
      </c>
      <c r="C262" s="1" t="s">
        <v>23774</v>
      </c>
      <c r="D262" s="1" t="s">
        <v>50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23775</v>
      </c>
      <c r="L262" s="1"/>
      <c r="M262" s="20">
        <f t="shared" si="3"/>
        <v>1</v>
      </c>
    </row>
    <row r="263" spans="1:13" ht="20.100000000000001" customHeight="1" x14ac:dyDescent="0.15">
      <c r="A263" s="1" t="s">
        <v>24</v>
      </c>
      <c r="B263" s="1" t="s">
        <v>23767</v>
      </c>
      <c r="C263" s="1" t="s">
        <v>23776</v>
      </c>
      <c r="D263" s="1" t="s">
        <v>50</v>
      </c>
      <c r="E263" s="1" t="s">
        <v>51</v>
      </c>
      <c r="F263" s="1" t="s">
        <v>51</v>
      </c>
      <c r="G263" s="1" t="s">
        <v>52</v>
      </c>
      <c r="H263" s="1" t="s">
        <v>121</v>
      </c>
      <c r="I263" s="1" t="s">
        <v>84</v>
      </c>
      <c r="J263" s="1" t="s">
        <v>122</v>
      </c>
      <c r="K263" s="1" t="s">
        <v>23777</v>
      </c>
      <c r="L263" s="1"/>
      <c r="M263" s="20">
        <f t="shared" si="3"/>
        <v>1</v>
      </c>
    </row>
    <row r="264" spans="1:13" ht="20.100000000000001" customHeight="1" x14ac:dyDescent="0.15">
      <c r="A264" s="1" t="s">
        <v>24</v>
      </c>
      <c r="B264" s="1" t="s">
        <v>23767</v>
      </c>
      <c r="C264" s="1" t="s">
        <v>23778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23779</v>
      </c>
      <c r="L264" s="1"/>
      <c r="M264" s="20">
        <f t="shared" si="3"/>
        <v>1</v>
      </c>
    </row>
    <row r="265" spans="1:13" ht="20.100000000000001" customHeight="1" x14ac:dyDescent="0.15">
      <c r="A265" s="1" t="s">
        <v>24</v>
      </c>
      <c r="B265" s="1" t="s">
        <v>23767</v>
      </c>
      <c r="C265" s="1" t="s">
        <v>23780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23781</v>
      </c>
      <c r="L265" s="1"/>
      <c r="M265" s="20">
        <f t="shared" ref="M265:M328" si="4">IF(F265="○",1,0)</f>
        <v>1</v>
      </c>
    </row>
    <row r="266" spans="1:13" ht="20.100000000000001" customHeight="1" x14ac:dyDescent="0.15">
      <c r="A266" s="1" t="s">
        <v>24</v>
      </c>
      <c r="B266" s="1" t="s">
        <v>23767</v>
      </c>
      <c r="C266" s="1" t="s">
        <v>23782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121</v>
      </c>
      <c r="I266" s="1" t="s">
        <v>84</v>
      </c>
      <c r="J266" s="1" t="s">
        <v>122</v>
      </c>
      <c r="K266" s="1" t="s">
        <v>23783</v>
      </c>
      <c r="L266" s="1"/>
      <c r="M266" s="20">
        <f t="shared" si="4"/>
        <v>1</v>
      </c>
    </row>
    <row r="267" spans="1:13" ht="20.100000000000001" customHeight="1" x14ac:dyDescent="0.15">
      <c r="A267" s="1" t="s">
        <v>24</v>
      </c>
      <c r="B267" s="1" t="s">
        <v>23767</v>
      </c>
      <c r="C267" s="1" t="s">
        <v>23784</v>
      </c>
      <c r="D267" s="1" t="s">
        <v>50</v>
      </c>
      <c r="E267" s="1" t="s">
        <v>51</v>
      </c>
      <c r="F267" s="1" t="s">
        <v>51</v>
      </c>
      <c r="G267" s="1" t="s">
        <v>52</v>
      </c>
      <c r="H267" s="1" t="s">
        <v>121</v>
      </c>
      <c r="I267" s="1" t="s">
        <v>84</v>
      </c>
      <c r="J267" s="1" t="s">
        <v>122</v>
      </c>
      <c r="K267" s="1" t="s">
        <v>23785</v>
      </c>
      <c r="L267" s="1"/>
      <c r="M267" s="20">
        <f t="shared" si="4"/>
        <v>1</v>
      </c>
    </row>
    <row r="268" spans="1:13" ht="20.100000000000001" customHeight="1" x14ac:dyDescent="0.15">
      <c r="A268" s="1" t="s">
        <v>24</v>
      </c>
      <c r="B268" s="1" t="s">
        <v>23767</v>
      </c>
      <c r="C268" s="1" t="s">
        <v>23786</v>
      </c>
      <c r="D268" s="1" t="s">
        <v>78</v>
      </c>
      <c r="E268" s="1" t="s">
        <v>51</v>
      </c>
      <c r="F268" s="1" t="s">
        <v>51</v>
      </c>
      <c r="G268" s="1" t="s">
        <v>52</v>
      </c>
      <c r="H268" s="1" t="s">
        <v>121</v>
      </c>
      <c r="I268" s="1" t="s">
        <v>84</v>
      </c>
      <c r="J268" s="1" t="s">
        <v>122</v>
      </c>
      <c r="K268" s="1" t="s">
        <v>23787</v>
      </c>
      <c r="L268" s="1"/>
      <c r="M268" s="20">
        <f t="shared" si="4"/>
        <v>1</v>
      </c>
    </row>
    <row r="269" spans="1:13" ht="20.100000000000001" customHeight="1" x14ac:dyDescent="0.15">
      <c r="A269" s="1" t="s">
        <v>24</v>
      </c>
      <c r="B269" s="1" t="s">
        <v>23767</v>
      </c>
      <c r="C269" s="1" t="s">
        <v>23788</v>
      </c>
      <c r="D269" s="1" t="s">
        <v>78</v>
      </c>
      <c r="E269" s="1" t="s">
        <v>51</v>
      </c>
      <c r="F269" s="1" t="s">
        <v>51</v>
      </c>
      <c r="G269" s="1" t="s">
        <v>52</v>
      </c>
      <c r="H269" s="1" t="s">
        <v>121</v>
      </c>
      <c r="I269" s="1" t="s">
        <v>84</v>
      </c>
      <c r="J269" s="1" t="s">
        <v>122</v>
      </c>
      <c r="K269" s="1" t="s">
        <v>23789</v>
      </c>
      <c r="L269" s="1"/>
      <c r="M269" s="20">
        <f t="shared" si="4"/>
        <v>1</v>
      </c>
    </row>
    <row r="270" spans="1:13" ht="20.100000000000001" customHeight="1" x14ac:dyDescent="0.15">
      <c r="A270" s="1" t="s">
        <v>24</v>
      </c>
      <c r="B270" s="1" t="s">
        <v>23767</v>
      </c>
      <c r="C270" s="1" t="s">
        <v>23790</v>
      </c>
      <c r="D270" s="1" t="s">
        <v>78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23791</v>
      </c>
      <c r="L270" s="1"/>
      <c r="M270" s="20">
        <f t="shared" si="4"/>
        <v>1</v>
      </c>
    </row>
    <row r="271" spans="1:13" ht="20.100000000000001" customHeight="1" x14ac:dyDescent="0.15">
      <c r="A271" s="1" t="s">
        <v>24</v>
      </c>
      <c r="B271" s="1" t="s">
        <v>23767</v>
      </c>
      <c r="C271" s="1" t="s">
        <v>23792</v>
      </c>
      <c r="D271" s="1" t="s">
        <v>78</v>
      </c>
      <c r="E271" s="1" t="s">
        <v>51</v>
      </c>
      <c r="F271" s="1" t="s">
        <v>179</v>
      </c>
      <c r="G271" s="1" t="s">
        <v>82</v>
      </c>
      <c r="H271" s="1" t="s">
        <v>83</v>
      </c>
      <c r="I271" s="1" t="s">
        <v>84</v>
      </c>
      <c r="J271" s="1" t="s">
        <v>6142</v>
      </c>
      <c r="K271" s="1" t="s">
        <v>23793</v>
      </c>
      <c r="L271" s="1"/>
      <c r="M271" s="20">
        <f t="shared" si="4"/>
        <v>0</v>
      </c>
    </row>
    <row r="272" spans="1:13" ht="20.100000000000001" customHeight="1" x14ac:dyDescent="0.15">
      <c r="A272" s="1" t="s">
        <v>24</v>
      </c>
      <c r="B272" s="1" t="s">
        <v>23767</v>
      </c>
      <c r="C272" s="1" t="s">
        <v>23794</v>
      </c>
      <c r="D272" s="1" t="s">
        <v>78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84</v>
      </c>
      <c r="J272" s="1" t="s">
        <v>122</v>
      </c>
      <c r="K272" s="1" t="s">
        <v>23795</v>
      </c>
      <c r="L272" s="1"/>
      <c r="M272" s="20">
        <f t="shared" si="4"/>
        <v>1</v>
      </c>
    </row>
    <row r="273" spans="1:13" ht="20.100000000000001" customHeight="1" x14ac:dyDescent="0.15">
      <c r="A273" s="1" t="s">
        <v>24</v>
      </c>
      <c r="B273" s="1" t="s">
        <v>23767</v>
      </c>
      <c r="C273" s="1" t="s">
        <v>23796</v>
      </c>
      <c r="D273" s="1" t="s">
        <v>78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84</v>
      </c>
      <c r="J273" s="1" t="s">
        <v>122</v>
      </c>
      <c r="K273" s="1" t="s">
        <v>23797</v>
      </c>
      <c r="L273" s="1"/>
      <c r="M273" s="20">
        <f t="shared" si="4"/>
        <v>1</v>
      </c>
    </row>
    <row r="274" spans="1:13" ht="20.100000000000001" customHeight="1" x14ac:dyDescent="0.15">
      <c r="A274" s="1" t="s">
        <v>24</v>
      </c>
      <c r="B274" s="1" t="s">
        <v>23767</v>
      </c>
      <c r="C274" s="1" t="s">
        <v>23798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84</v>
      </c>
      <c r="J274" s="1" t="s">
        <v>122</v>
      </c>
      <c r="K274" s="1" t="s">
        <v>23799</v>
      </c>
      <c r="L274" s="1"/>
      <c r="M274" s="20">
        <f t="shared" si="4"/>
        <v>1</v>
      </c>
    </row>
    <row r="275" spans="1:13" ht="20.100000000000001" customHeight="1" x14ac:dyDescent="0.15">
      <c r="A275" s="1" t="s">
        <v>24</v>
      </c>
      <c r="B275" s="1" t="s">
        <v>23767</v>
      </c>
      <c r="C275" s="1" t="s">
        <v>23800</v>
      </c>
      <c r="D275" s="1" t="s">
        <v>78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84</v>
      </c>
      <c r="J275" s="1" t="s">
        <v>122</v>
      </c>
      <c r="K275" s="1" t="s">
        <v>23801</v>
      </c>
      <c r="L275" s="1"/>
      <c r="M275" s="20">
        <f t="shared" si="4"/>
        <v>1</v>
      </c>
    </row>
    <row r="276" spans="1:13" ht="20.100000000000001" customHeight="1" x14ac:dyDescent="0.15">
      <c r="A276" s="1" t="s">
        <v>24</v>
      </c>
      <c r="B276" s="1" t="s">
        <v>23767</v>
      </c>
      <c r="C276" s="1" t="s">
        <v>23802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122</v>
      </c>
      <c r="K276" s="1" t="s">
        <v>23803</v>
      </c>
      <c r="L276" s="1"/>
      <c r="M276" s="20">
        <f t="shared" si="4"/>
        <v>1</v>
      </c>
    </row>
    <row r="277" spans="1:13" ht="20.100000000000001" customHeight="1" x14ac:dyDescent="0.15">
      <c r="A277" s="1" t="s">
        <v>24</v>
      </c>
      <c r="B277" s="1" t="s">
        <v>23767</v>
      </c>
      <c r="C277" s="1" t="s">
        <v>23804</v>
      </c>
      <c r="D277" s="1" t="s">
        <v>78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23805</v>
      </c>
      <c r="L277" s="1"/>
      <c r="M277" s="20">
        <f t="shared" si="4"/>
        <v>1</v>
      </c>
    </row>
    <row r="278" spans="1:13" ht="20.100000000000001" customHeight="1" x14ac:dyDescent="0.15">
      <c r="A278" s="1" t="s">
        <v>24</v>
      </c>
      <c r="B278" s="1" t="s">
        <v>23767</v>
      </c>
      <c r="C278" s="1" t="s">
        <v>23806</v>
      </c>
      <c r="D278" s="1" t="s">
        <v>78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84</v>
      </c>
      <c r="J278" s="1" t="s">
        <v>122</v>
      </c>
      <c r="K278" s="1" t="s">
        <v>23807</v>
      </c>
      <c r="L278" s="1"/>
      <c r="M278" s="20">
        <f t="shared" si="4"/>
        <v>1</v>
      </c>
    </row>
    <row r="279" spans="1:13" ht="20.100000000000001" customHeight="1" x14ac:dyDescent="0.15">
      <c r="A279" s="1" t="s">
        <v>24</v>
      </c>
      <c r="B279" s="1" t="s">
        <v>23767</v>
      </c>
      <c r="C279" s="1" t="s">
        <v>23808</v>
      </c>
      <c r="D279" s="1" t="s">
        <v>78</v>
      </c>
      <c r="E279" s="1" t="s">
        <v>51</v>
      </c>
      <c r="F279" s="1" t="s">
        <v>51</v>
      </c>
      <c r="G279" s="1" t="s">
        <v>52</v>
      </c>
      <c r="H279" s="1" t="s">
        <v>121</v>
      </c>
      <c r="I279" s="1" t="s">
        <v>84</v>
      </c>
      <c r="J279" s="1" t="s">
        <v>122</v>
      </c>
      <c r="K279" s="1" t="s">
        <v>23809</v>
      </c>
      <c r="L279" s="1"/>
      <c r="M279" s="20">
        <f t="shared" si="4"/>
        <v>1</v>
      </c>
    </row>
    <row r="280" spans="1:13" ht="20.100000000000001" customHeight="1" x14ac:dyDescent="0.15">
      <c r="A280" s="1" t="s">
        <v>24</v>
      </c>
      <c r="B280" s="1" t="s">
        <v>20946</v>
      </c>
      <c r="C280" s="1" t="s">
        <v>23810</v>
      </c>
      <c r="D280" s="1" t="s">
        <v>50</v>
      </c>
      <c r="E280" s="1" t="s">
        <v>51</v>
      </c>
      <c r="F280" s="1" t="s">
        <v>51</v>
      </c>
      <c r="G280" s="1" t="s">
        <v>52</v>
      </c>
      <c r="H280" s="1" t="s">
        <v>53</v>
      </c>
      <c r="I280" s="1" t="s">
        <v>54</v>
      </c>
      <c r="J280" s="1" t="s">
        <v>55</v>
      </c>
      <c r="K280" s="1" t="s">
        <v>23811</v>
      </c>
      <c r="L280" s="1"/>
      <c r="M280" s="20">
        <f t="shared" si="4"/>
        <v>1</v>
      </c>
    </row>
    <row r="281" spans="1:13" ht="20.100000000000001" customHeight="1" x14ac:dyDescent="0.15">
      <c r="A281" s="1" t="s">
        <v>24</v>
      </c>
      <c r="B281" s="1" t="s">
        <v>20946</v>
      </c>
      <c r="C281" s="1" t="s">
        <v>23812</v>
      </c>
      <c r="D281" s="1" t="s">
        <v>50</v>
      </c>
      <c r="E281" s="1" t="s">
        <v>51</v>
      </c>
      <c r="F281" s="1" t="s">
        <v>51</v>
      </c>
      <c r="G281" s="1" t="s">
        <v>52</v>
      </c>
      <c r="H281" s="1" t="s">
        <v>53</v>
      </c>
      <c r="I281" s="1" t="s">
        <v>54</v>
      </c>
      <c r="J281" s="1" t="s">
        <v>55</v>
      </c>
      <c r="K281" s="1" t="s">
        <v>23813</v>
      </c>
      <c r="L281" s="1"/>
      <c r="M281" s="20">
        <f t="shared" si="4"/>
        <v>1</v>
      </c>
    </row>
    <row r="282" spans="1:13" ht="20.100000000000001" customHeight="1" x14ac:dyDescent="0.15">
      <c r="A282" s="1" t="s">
        <v>24</v>
      </c>
      <c r="B282" s="1" t="s">
        <v>20946</v>
      </c>
      <c r="C282" s="1" t="s">
        <v>23814</v>
      </c>
      <c r="D282" s="1" t="s">
        <v>50</v>
      </c>
      <c r="E282" s="1" t="s">
        <v>51</v>
      </c>
      <c r="F282" s="1" t="s">
        <v>51</v>
      </c>
      <c r="G282" s="1" t="s">
        <v>52</v>
      </c>
      <c r="H282" s="1" t="s">
        <v>53</v>
      </c>
      <c r="I282" s="1" t="s">
        <v>54</v>
      </c>
      <c r="J282" s="1" t="s">
        <v>55</v>
      </c>
      <c r="K282" s="1" t="s">
        <v>23815</v>
      </c>
      <c r="L282" s="1"/>
      <c r="M282" s="20">
        <f t="shared" si="4"/>
        <v>1</v>
      </c>
    </row>
    <row r="283" spans="1:13" ht="20.100000000000001" customHeight="1" x14ac:dyDescent="0.15">
      <c r="A283" s="1" t="s">
        <v>24</v>
      </c>
      <c r="B283" s="1" t="s">
        <v>20946</v>
      </c>
      <c r="C283" s="1" t="s">
        <v>23816</v>
      </c>
      <c r="D283" s="1" t="s">
        <v>849</v>
      </c>
      <c r="E283" s="1" t="s">
        <v>51</v>
      </c>
      <c r="F283" s="1" t="s">
        <v>10720</v>
      </c>
      <c r="G283" s="1" t="s">
        <v>82</v>
      </c>
      <c r="H283" s="1" t="s">
        <v>83</v>
      </c>
      <c r="I283" s="1" t="s">
        <v>181</v>
      </c>
      <c r="J283" s="1" t="s">
        <v>11769</v>
      </c>
      <c r="K283" s="1" t="s">
        <v>23817</v>
      </c>
      <c r="L283" s="1"/>
      <c r="M283" s="20">
        <f t="shared" si="4"/>
        <v>0</v>
      </c>
    </row>
    <row r="284" spans="1:13" ht="20.100000000000001" customHeight="1" x14ac:dyDescent="0.15">
      <c r="A284" s="1" t="s">
        <v>24</v>
      </c>
      <c r="B284" s="1" t="s">
        <v>20946</v>
      </c>
      <c r="C284" s="1" t="s">
        <v>23818</v>
      </c>
      <c r="D284" s="1" t="s">
        <v>849</v>
      </c>
      <c r="E284" s="1" t="s">
        <v>51</v>
      </c>
      <c r="F284" s="1" t="s">
        <v>10720</v>
      </c>
      <c r="G284" s="1" t="s">
        <v>82</v>
      </c>
      <c r="H284" s="1" t="s">
        <v>83</v>
      </c>
      <c r="I284" s="1" t="s">
        <v>181</v>
      </c>
      <c r="J284" s="1" t="s">
        <v>11769</v>
      </c>
      <c r="K284" s="1" t="s">
        <v>23819</v>
      </c>
      <c r="L284" s="1"/>
      <c r="M284" s="20">
        <f t="shared" si="4"/>
        <v>0</v>
      </c>
    </row>
    <row r="285" spans="1:13" ht="20.100000000000001" customHeight="1" x14ac:dyDescent="0.15">
      <c r="A285" s="1" t="s">
        <v>24</v>
      </c>
      <c r="B285" s="1" t="s">
        <v>21136</v>
      </c>
      <c r="C285" s="1" t="s">
        <v>23820</v>
      </c>
      <c r="D285" s="1" t="s">
        <v>50</v>
      </c>
      <c r="E285" s="1" t="s">
        <v>51</v>
      </c>
      <c r="F285" s="1" t="s">
        <v>51</v>
      </c>
      <c r="G285" s="1" t="s">
        <v>52</v>
      </c>
      <c r="H285" s="1" t="s">
        <v>121</v>
      </c>
      <c r="I285" s="1" t="s">
        <v>84</v>
      </c>
      <c r="J285" s="1" t="s">
        <v>122</v>
      </c>
      <c r="K285" s="1" t="s">
        <v>23821</v>
      </c>
      <c r="L285" s="1"/>
      <c r="M285" s="20">
        <f t="shared" si="4"/>
        <v>1</v>
      </c>
    </row>
    <row r="286" spans="1:13" ht="20.100000000000001" customHeight="1" x14ac:dyDescent="0.15">
      <c r="A286" s="1" t="s">
        <v>24</v>
      </c>
      <c r="B286" s="1" t="s">
        <v>21136</v>
      </c>
      <c r="C286" s="1" t="s">
        <v>23822</v>
      </c>
      <c r="D286" s="1" t="s">
        <v>50</v>
      </c>
      <c r="E286" s="1" t="s">
        <v>51</v>
      </c>
      <c r="F286" s="1" t="s">
        <v>51</v>
      </c>
      <c r="G286" s="1" t="s">
        <v>52</v>
      </c>
      <c r="H286" s="1" t="s">
        <v>121</v>
      </c>
      <c r="I286" s="1" t="s">
        <v>84</v>
      </c>
      <c r="J286" s="1" t="s">
        <v>122</v>
      </c>
      <c r="K286" s="1" t="s">
        <v>23823</v>
      </c>
      <c r="L286" s="1"/>
      <c r="M286" s="20">
        <f t="shared" si="4"/>
        <v>1</v>
      </c>
    </row>
    <row r="287" spans="1:13" ht="20.100000000000001" customHeight="1" x14ac:dyDescent="0.15">
      <c r="A287" s="1" t="s">
        <v>24</v>
      </c>
      <c r="B287" s="1" t="s">
        <v>21136</v>
      </c>
      <c r="C287" s="1" t="s">
        <v>23824</v>
      </c>
      <c r="D287" s="1" t="s">
        <v>50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23825</v>
      </c>
      <c r="L287" s="1"/>
      <c r="M287" s="20">
        <f t="shared" si="4"/>
        <v>1</v>
      </c>
    </row>
    <row r="288" spans="1:13" ht="20.100000000000001" customHeight="1" x14ac:dyDescent="0.15">
      <c r="A288" s="1" t="s">
        <v>24</v>
      </c>
      <c r="B288" s="1" t="s">
        <v>21136</v>
      </c>
      <c r="C288" s="1" t="s">
        <v>23826</v>
      </c>
      <c r="D288" s="1" t="s">
        <v>50</v>
      </c>
      <c r="E288" s="1" t="s">
        <v>51</v>
      </c>
      <c r="F288" s="1" t="s">
        <v>51</v>
      </c>
      <c r="G288" s="1" t="s">
        <v>52</v>
      </c>
      <c r="H288" s="1" t="s">
        <v>121</v>
      </c>
      <c r="I288" s="1" t="s">
        <v>84</v>
      </c>
      <c r="J288" s="1" t="s">
        <v>122</v>
      </c>
      <c r="K288" s="1" t="s">
        <v>23827</v>
      </c>
      <c r="L288" s="1"/>
      <c r="M288" s="20">
        <f t="shared" si="4"/>
        <v>1</v>
      </c>
    </row>
    <row r="289" spans="1:13" ht="20.100000000000001" customHeight="1" x14ac:dyDescent="0.15">
      <c r="A289" s="1" t="s">
        <v>24</v>
      </c>
      <c r="B289" s="1" t="s">
        <v>21136</v>
      </c>
      <c r="C289" s="1" t="s">
        <v>23828</v>
      </c>
      <c r="D289" s="1" t="s">
        <v>50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84</v>
      </c>
      <c r="J289" s="1" t="s">
        <v>122</v>
      </c>
      <c r="K289" s="1" t="s">
        <v>23829</v>
      </c>
      <c r="L289" s="1"/>
      <c r="M289" s="20">
        <f t="shared" si="4"/>
        <v>1</v>
      </c>
    </row>
    <row r="290" spans="1:13" ht="20.100000000000001" customHeight="1" x14ac:dyDescent="0.15">
      <c r="A290" s="1" t="s">
        <v>24</v>
      </c>
      <c r="B290" s="1" t="s">
        <v>21136</v>
      </c>
      <c r="C290" s="1" t="s">
        <v>23830</v>
      </c>
      <c r="D290" s="1" t="s">
        <v>50</v>
      </c>
      <c r="E290" s="1" t="s">
        <v>51</v>
      </c>
      <c r="F290" s="1" t="s">
        <v>51</v>
      </c>
      <c r="G290" s="1" t="s">
        <v>52</v>
      </c>
      <c r="H290" s="1" t="s">
        <v>121</v>
      </c>
      <c r="I290" s="1" t="s">
        <v>84</v>
      </c>
      <c r="J290" s="1" t="s">
        <v>122</v>
      </c>
      <c r="K290" s="1" t="s">
        <v>23831</v>
      </c>
      <c r="L290" s="1"/>
      <c r="M290" s="20">
        <f t="shared" si="4"/>
        <v>1</v>
      </c>
    </row>
    <row r="291" spans="1:13" ht="20.100000000000001" customHeight="1" x14ac:dyDescent="0.15">
      <c r="A291" s="1" t="s">
        <v>24</v>
      </c>
      <c r="B291" s="1" t="s">
        <v>21136</v>
      </c>
      <c r="C291" s="1" t="s">
        <v>23832</v>
      </c>
      <c r="D291" s="1" t="s">
        <v>50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84</v>
      </c>
      <c r="J291" s="1" t="s">
        <v>122</v>
      </c>
      <c r="K291" s="1" t="s">
        <v>23833</v>
      </c>
      <c r="L291" s="1"/>
      <c r="M291" s="20">
        <f t="shared" si="4"/>
        <v>1</v>
      </c>
    </row>
    <row r="292" spans="1:13" ht="20.100000000000001" customHeight="1" x14ac:dyDescent="0.15">
      <c r="A292" s="1" t="s">
        <v>24</v>
      </c>
      <c r="B292" s="1" t="s">
        <v>21136</v>
      </c>
      <c r="C292" s="1" t="s">
        <v>23834</v>
      </c>
      <c r="D292" s="1" t="s">
        <v>50</v>
      </c>
      <c r="E292" s="1" t="s">
        <v>51</v>
      </c>
      <c r="F292" s="1" t="s">
        <v>51</v>
      </c>
      <c r="G292" s="1" t="s">
        <v>52</v>
      </c>
      <c r="H292" s="1" t="s">
        <v>121</v>
      </c>
      <c r="I292" s="1" t="s">
        <v>84</v>
      </c>
      <c r="J292" s="1" t="s">
        <v>122</v>
      </c>
      <c r="K292" s="1" t="s">
        <v>23835</v>
      </c>
      <c r="L292" s="1"/>
      <c r="M292" s="20">
        <f t="shared" si="4"/>
        <v>1</v>
      </c>
    </row>
    <row r="293" spans="1:13" ht="20.100000000000001" customHeight="1" x14ac:dyDescent="0.15">
      <c r="A293" s="1" t="s">
        <v>24</v>
      </c>
      <c r="B293" s="1" t="s">
        <v>21136</v>
      </c>
      <c r="C293" s="1" t="s">
        <v>23836</v>
      </c>
      <c r="D293" s="1" t="s">
        <v>50</v>
      </c>
      <c r="E293" s="1" t="s">
        <v>51</v>
      </c>
      <c r="F293" s="1" t="s">
        <v>51</v>
      </c>
      <c r="G293" s="1" t="s">
        <v>52</v>
      </c>
      <c r="H293" s="1" t="s">
        <v>121</v>
      </c>
      <c r="I293" s="1" t="s">
        <v>84</v>
      </c>
      <c r="J293" s="1" t="s">
        <v>122</v>
      </c>
      <c r="K293" s="1" t="s">
        <v>23837</v>
      </c>
      <c r="L293" s="1"/>
      <c r="M293" s="20">
        <f t="shared" si="4"/>
        <v>1</v>
      </c>
    </row>
    <row r="294" spans="1:13" ht="20.100000000000001" customHeight="1" x14ac:dyDescent="0.15">
      <c r="A294" s="1" t="s">
        <v>24</v>
      </c>
      <c r="B294" s="1" t="s">
        <v>21136</v>
      </c>
      <c r="C294" s="1" t="s">
        <v>23838</v>
      </c>
      <c r="D294" s="1" t="s">
        <v>50</v>
      </c>
      <c r="E294" s="1" t="s">
        <v>51</v>
      </c>
      <c r="F294" s="1" t="s">
        <v>51</v>
      </c>
      <c r="G294" s="1" t="s">
        <v>52</v>
      </c>
      <c r="H294" s="1" t="s">
        <v>121</v>
      </c>
      <c r="I294" s="1" t="s">
        <v>84</v>
      </c>
      <c r="J294" s="1" t="s">
        <v>122</v>
      </c>
      <c r="K294" s="1" t="s">
        <v>23839</v>
      </c>
      <c r="L294" s="1"/>
      <c r="M294" s="20">
        <f t="shared" si="4"/>
        <v>1</v>
      </c>
    </row>
    <row r="295" spans="1:13" ht="20.100000000000001" customHeight="1" x14ac:dyDescent="0.15">
      <c r="A295" s="1" t="s">
        <v>24</v>
      </c>
      <c r="B295" s="1" t="s">
        <v>21136</v>
      </c>
      <c r="C295" s="1" t="s">
        <v>23840</v>
      </c>
      <c r="D295" s="1" t="s">
        <v>50</v>
      </c>
      <c r="E295" s="1" t="s">
        <v>51</v>
      </c>
      <c r="F295" s="1" t="s">
        <v>51</v>
      </c>
      <c r="G295" s="1" t="s">
        <v>52</v>
      </c>
      <c r="H295" s="1" t="s">
        <v>121</v>
      </c>
      <c r="I295" s="1" t="s">
        <v>84</v>
      </c>
      <c r="J295" s="1" t="s">
        <v>122</v>
      </c>
      <c r="K295" s="1" t="s">
        <v>23841</v>
      </c>
      <c r="L295" s="1"/>
      <c r="M295" s="20">
        <f t="shared" si="4"/>
        <v>1</v>
      </c>
    </row>
    <row r="296" spans="1:13" ht="20.100000000000001" customHeight="1" x14ac:dyDescent="0.15">
      <c r="A296" s="1" t="s">
        <v>24</v>
      </c>
      <c r="B296" s="1" t="s">
        <v>21136</v>
      </c>
      <c r="C296" s="1" t="s">
        <v>23842</v>
      </c>
      <c r="D296" s="1" t="s">
        <v>78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23843</v>
      </c>
      <c r="L296" s="1"/>
      <c r="M296" s="20">
        <f t="shared" si="4"/>
        <v>1</v>
      </c>
    </row>
    <row r="297" spans="1:13" ht="20.100000000000001" customHeight="1" x14ac:dyDescent="0.15">
      <c r="A297" s="1" t="s">
        <v>24</v>
      </c>
      <c r="B297" s="1" t="s">
        <v>21136</v>
      </c>
      <c r="C297" s="1" t="s">
        <v>23844</v>
      </c>
      <c r="D297" s="1" t="s">
        <v>78</v>
      </c>
      <c r="E297" s="1" t="s">
        <v>51</v>
      </c>
      <c r="F297" s="1" t="s">
        <v>51</v>
      </c>
      <c r="G297" s="1" t="s">
        <v>52</v>
      </c>
      <c r="H297" s="1" t="s">
        <v>121</v>
      </c>
      <c r="I297" s="1" t="s">
        <v>84</v>
      </c>
      <c r="J297" s="1" t="s">
        <v>122</v>
      </c>
      <c r="K297" s="1" t="s">
        <v>23845</v>
      </c>
      <c r="L297" s="1"/>
      <c r="M297" s="20">
        <f t="shared" si="4"/>
        <v>1</v>
      </c>
    </row>
    <row r="298" spans="1:13" ht="20.100000000000001" customHeight="1" x14ac:dyDescent="0.15">
      <c r="A298" s="1" t="s">
        <v>24</v>
      </c>
      <c r="B298" s="1" t="s">
        <v>21136</v>
      </c>
      <c r="C298" s="1" t="s">
        <v>23846</v>
      </c>
      <c r="D298" s="1" t="s">
        <v>78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84</v>
      </c>
      <c r="J298" s="1" t="s">
        <v>122</v>
      </c>
      <c r="K298" s="1" t="s">
        <v>23847</v>
      </c>
      <c r="L298" s="1"/>
      <c r="M298" s="20">
        <f t="shared" si="4"/>
        <v>1</v>
      </c>
    </row>
    <row r="299" spans="1:13" ht="20.100000000000001" customHeight="1" x14ac:dyDescent="0.15">
      <c r="A299" s="1" t="s">
        <v>24</v>
      </c>
      <c r="B299" s="1" t="s">
        <v>21136</v>
      </c>
      <c r="C299" s="1" t="s">
        <v>23848</v>
      </c>
      <c r="D299" s="1" t="s">
        <v>78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23849</v>
      </c>
      <c r="L299" s="1"/>
      <c r="M299" s="20">
        <f t="shared" si="4"/>
        <v>1</v>
      </c>
    </row>
    <row r="300" spans="1:13" ht="20.100000000000001" customHeight="1" x14ac:dyDescent="0.15">
      <c r="A300" s="1" t="s">
        <v>24</v>
      </c>
      <c r="B300" s="1" t="s">
        <v>21136</v>
      </c>
      <c r="C300" s="1" t="s">
        <v>23850</v>
      </c>
      <c r="D300" s="1" t="s">
        <v>78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84</v>
      </c>
      <c r="J300" s="1" t="s">
        <v>122</v>
      </c>
      <c r="K300" s="1" t="s">
        <v>23851</v>
      </c>
      <c r="L300" s="1"/>
      <c r="M300" s="20">
        <f t="shared" si="4"/>
        <v>1</v>
      </c>
    </row>
    <row r="301" spans="1:13" ht="20.100000000000001" customHeight="1" x14ac:dyDescent="0.15">
      <c r="A301" s="1" t="s">
        <v>24</v>
      </c>
      <c r="B301" s="1" t="s">
        <v>21136</v>
      </c>
      <c r="C301" s="1" t="s">
        <v>23852</v>
      </c>
      <c r="D301" s="1" t="s">
        <v>78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84</v>
      </c>
      <c r="J301" s="1" t="s">
        <v>122</v>
      </c>
      <c r="K301" s="1" t="s">
        <v>23853</v>
      </c>
      <c r="L301" s="1"/>
      <c r="M301" s="20">
        <f t="shared" si="4"/>
        <v>1</v>
      </c>
    </row>
    <row r="302" spans="1:13" ht="20.100000000000001" customHeight="1" x14ac:dyDescent="0.15">
      <c r="A302" s="1" t="s">
        <v>24</v>
      </c>
      <c r="B302" s="1" t="s">
        <v>21136</v>
      </c>
      <c r="C302" s="1" t="s">
        <v>23854</v>
      </c>
      <c r="D302" s="1" t="s">
        <v>78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84</v>
      </c>
      <c r="J302" s="1" t="s">
        <v>122</v>
      </c>
      <c r="K302" s="1" t="s">
        <v>23855</v>
      </c>
      <c r="L302" s="1"/>
      <c r="M302" s="20">
        <f t="shared" si="4"/>
        <v>1</v>
      </c>
    </row>
    <row r="303" spans="1:13" ht="20.100000000000001" customHeight="1" x14ac:dyDescent="0.15">
      <c r="A303" s="1" t="s">
        <v>24</v>
      </c>
      <c r="B303" s="1" t="s">
        <v>21136</v>
      </c>
      <c r="C303" s="1" t="s">
        <v>23856</v>
      </c>
      <c r="D303" s="1" t="s">
        <v>78</v>
      </c>
      <c r="E303" s="1" t="s">
        <v>51</v>
      </c>
      <c r="F303" s="1" t="s">
        <v>51</v>
      </c>
      <c r="G303" s="1" t="s">
        <v>52</v>
      </c>
      <c r="H303" s="1" t="s">
        <v>121</v>
      </c>
      <c r="I303" s="1" t="s">
        <v>84</v>
      </c>
      <c r="J303" s="1" t="s">
        <v>122</v>
      </c>
      <c r="K303" s="1" t="s">
        <v>23857</v>
      </c>
      <c r="L303" s="1"/>
      <c r="M303" s="20">
        <f t="shared" si="4"/>
        <v>1</v>
      </c>
    </row>
    <row r="304" spans="1:13" ht="20.100000000000001" customHeight="1" x14ac:dyDescent="0.15">
      <c r="A304" s="1" t="s">
        <v>24</v>
      </c>
      <c r="B304" s="1" t="s">
        <v>21136</v>
      </c>
      <c r="C304" s="1" t="s">
        <v>23858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84</v>
      </c>
      <c r="J304" s="1" t="s">
        <v>122</v>
      </c>
      <c r="K304" s="1" t="s">
        <v>23859</v>
      </c>
      <c r="L304" s="1"/>
      <c r="M304" s="20">
        <f t="shared" si="4"/>
        <v>1</v>
      </c>
    </row>
    <row r="305" spans="1:13" ht="20.100000000000001" customHeight="1" x14ac:dyDescent="0.15">
      <c r="A305" s="1" t="s">
        <v>24</v>
      </c>
      <c r="B305" s="1" t="s">
        <v>21136</v>
      </c>
      <c r="C305" s="1" t="s">
        <v>23860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23861</v>
      </c>
      <c r="L305" s="1"/>
      <c r="M305" s="20">
        <f t="shared" si="4"/>
        <v>1</v>
      </c>
    </row>
    <row r="306" spans="1:13" ht="20.100000000000001" customHeight="1" x14ac:dyDescent="0.15">
      <c r="A306" s="1" t="s">
        <v>24</v>
      </c>
      <c r="B306" s="1" t="s">
        <v>21136</v>
      </c>
      <c r="C306" s="1" t="s">
        <v>23862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84</v>
      </c>
      <c r="J306" s="1" t="s">
        <v>122</v>
      </c>
      <c r="K306" s="1" t="s">
        <v>23863</v>
      </c>
      <c r="L306" s="1"/>
      <c r="M306" s="20">
        <f t="shared" si="4"/>
        <v>1</v>
      </c>
    </row>
    <row r="307" spans="1:13" ht="20.100000000000001" customHeight="1" x14ac:dyDescent="0.15">
      <c r="A307" s="1" t="s">
        <v>24</v>
      </c>
      <c r="B307" s="1" t="s">
        <v>21136</v>
      </c>
      <c r="C307" s="1" t="s">
        <v>23864</v>
      </c>
      <c r="D307" s="1" t="s">
        <v>78</v>
      </c>
      <c r="E307" s="1" t="s">
        <v>51</v>
      </c>
      <c r="F307" s="1" t="s">
        <v>51</v>
      </c>
      <c r="G307" s="1" t="s">
        <v>52</v>
      </c>
      <c r="H307" s="1" t="s">
        <v>121</v>
      </c>
      <c r="I307" s="1" t="s">
        <v>84</v>
      </c>
      <c r="J307" s="1" t="s">
        <v>122</v>
      </c>
      <c r="K307" s="1" t="s">
        <v>23865</v>
      </c>
      <c r="L307" s="1"/>
      <c r="M307" s="20">
        <f t="shared" si="4"/>
        <v>1</v>
      </c>
    </row>
    <row r="308" spans="1:13" ht="20.100000000000001" customHeight="1" x14ac:dyDescent="0.15">
      <c r="A308" s="1" t="s">
        <v>24</v>
      </c>
      <c r="B308" s="1" t="s">
        <v>21136</v>
      </c>
      <c r="C308" s="1" t="s">
        <v>23866</v>
      </c>
      <c r="D308" s="1" t="s">
        <v>78</v>
      </c>
      <c r="E308" s="1" t="s">
        <v>51</v>
      </c>
      <c r="F308" s="1" t="s">
        <v>51</v>
      </c>
      <c r="G308" s="1" t="s">
        <v>52</v>
      </c>
      <c r="H308" s="1" t="s">
        <v>121</v>
      </c>
      <c r="I308" s="1" t="s">
        <v>84</v>
      </c>
      <c r="J308" s="1" t="s">
        <v>122</v>
      </c>
      <c r="K308" s="1" t="s">
        <v>23867</v>
      </c>
      <c r="L308" s="1"/>
      <c r="M308" s="20">
        <f t="shared" si="4"/>
        <v>1</v>
      </c>
    </row>
    <row r="309" spans="1:13" ht="20.100000000000001" customHeight="1" x14ac:dyDescent="0.15">
      <c r="A309" s="1" t="s">
        <v>24</v>
      </c>
      <c r="B309" s="1" t="s">
        <v>21136</v>
      </c>
      <c r="C309" s="1" t="s">
        <v>23868</v>
      </c>
      <c r="D309" s="1" t="s">
        <v>78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84</v>
      </c>
      <c r="J309" s="1" t="s">
        <v>122</v>
      </c>
      <c r="K309" s="1" t="s">
        <v>23869</v>
      </c>
      <c r="L309" s="1"/>
      <c r="M309" s="20">
        <f t="shared" si="4"/>
        <v>1</v>
      </c>
    </row>
    <row r="310" spans="1:13" ht="20.100000000000001" customHeight="1" x14ac:dyDescent="0.15">
      <c r="A310" s="1" t="s">
        <v>24</v>
      </c>
      <c r="B310" s="1" t="s">
        <v>21136</v>
      </c>
      <c r="C310" s="1" t="s">
        <v>23870</v>
      </c>
      <c r="D310" s="1" t="s">
        <v>78</v>
      </c>
      <c r="E310" s="1" t="s">
        <v>51</v>
      </c>
      <c r="F310" s="1" t="s">
        <v>81</v>
      </c>
      <c r="G310" s="1" t="s">
        <v>82</v>
      </c>
      <c r="H310" s="1" t="s">
        <v>180</v>
      </c>
      <c r="I310" s="1" t="s">
        <v>447</v>
      </c>
      <c r="J310" s="1" t="s">
        <v>730</v>
      </c>
      <c r="K310" s="1" t="s">
        <v>23871</v>
      </c>
      <c r="L310" s="1"/>
      <c r="M310" s="20">
        <f t="shared" si="4"/>
        <v>0</v>
      </c>
    </row>
    <row r="311" spans="1:13" ht="20.100000000000001" customHeight="1" x14ac:dyDescent="0.15">
      <c r="A311" s="1" t="s">
        <v>24</v>
      </c>
      <c r="B311" s="1" t="s">
        <v>21136</v>
      </c>
      <c r="C311" s="1" t="s">
        <v>23872</v>
      </c>
      <c r="D311" s="1" t="s">
        <v>78</v>
      </c>
      <c r="E311" s="1" t="s">
        <v>51</v>
      </c>
      <c r="F311" s="1" t="s">
        <v>10720</v>
      </c>
      <c r="G311" s="1" t="s">
        <v>82</v>
      </c>
      <c r="H311" s="1" t="s">
        <v>180</v>
      </c>
      <c r="I311" s="1" t="s">
        <v>447</v>
      </c>
      <c r="J311" s="1" t="s">
        <v>730</v>
      </c>
      <c r="K311" s="1" t="s">
        <v>23873</v>
      </c>
      <c r="L311" s="1"/>
      <c r="M311" s="20">
        <f t="shared" si="4"/>
        <v>0</v>
      </c>
    </row>
    <row r="312" spans="1:13" ht="20.100000000000001" customHeight="1" x14ac:dyDescent="0.15">
      <c r="A312" s="1" t="s">
        <v>24</v>
      </c>
      <c r="B312" s="1" t="s">
        <v>21136</v>
      </c>
      <c r="C312" s="1" t="s">
        <v>23874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84</v>
      </c>
      <c r="J312" s="1" t="s">
        <v>122</v>
      </c>
      <c r="K312" s="1" t="s">
        <v>23875</v>
      </c>
      <c r="L312" s="1"/>
      <c r="M312" s="20">
        <f t="shared" si="4"/>
        <v>1</v>
      </c>
    </row>
    <row r="313" spans="1:13" ht="20.100000000000001" customHeight="1" x14ac:dyDescent="0.15">
      <c r="A313" s="1" t="s">
        <v>24</v>
      </c>
      <c r="B313" s="1" t="s">
        <v>21136</v>
      </c>
      <c r="C313" s="1" t="s">
        <v>23876</v>
      </c>
      <c r="D313" s="1" t="s">
        <v>78</v>
      </c>
      <c r="E313" s="1" t="s">
        <v>51</v>
      </c>
      <c r="F313" s="1" t="s">
        <v>51</v>
      </c>
      <c r="G313" s="1" t="s">
        <v>52</v>
      </c>
      <c r="H313" s="1" t="s">
        <v>121</v>
      </c>
      <c r="I313" s="1" t="s">
        <v>84</v>
      </c>
      <c r="J313" s="1" t="s">
        <v>122</v>
      </c>
      <c r="K313" s="1" t="s">
        <v>23877</v>
      </c>
      <c r="L313" s="1"/>
      <c r="M313" s="20">
        <f t="shared" si="4"/>
        <v>1</v>
      </c>
    </row>
    <row r="314" spans="1:13" ht="20.100000000000001" customHeight="1" x14ac:dyDescent="0.15">
      <c r="A314" s="1" t="s">
        <v>24</v>
      </c>
      <c r="B314" s="1" t="s">
        <v>21136</v>
      </c>
      <c r="C314" s="1" t="s">
        <v>23878</v>
      </c>
      <c r="D314" s="1" t="s">
        <v>78</v>
      </c>
      <c r="E314" s="1" t="s">
        <v>51</v>
      </c>
      <c r="F314" s="1" t="s">
        <v>179</v>
      </c>
      <c r="G314" s="1" t="s">
        <v>82</v>
      </c>
      <c r="H314" s="1" t="s">
        <v>180</v>
      </c>
      <c r="I314" s="1" t="s">
        <v>447</v>
      </c>
      <c r="J314" s="1" t="s">
        <v>730</v>
      </c>
      <c r="K314" s="1" t="s">
        <v>23879</v>
      </c>
      <c r="L314" s="1"/>
      <c r="M314" s="20">
        <f t="shared" si="4"/>
        <v>0</v>
      </c>
    </row>
    <row r="315" spans="1:13" ht="20.100000000000001" customHeight="1" x14ac:dyDescent="0.15">
      <c r="A315" s="1" t="s">
        <v>24</v>
      </c>
      <c r="B315" s="1" t="s">
        <v>21136</v>
      </c>
      <c r="C315" s="1" t="s">
        <v>23880</v>
      </c>
      <c r="D315" s="1" t="s">
        <v>78</v>
      </c>
      <c r="E315" s="1" t="s">
        <v>51</v>
      </c>
      <c r="F315" s="1" t="s">
        <v>51</v>
      </c>
      <c r="G315" s="1" t="s">
        <v>52</v>
      </c>
      <c r="H315" s="1" t="s">
        <v>121</v>
      </c>
      <c r="I315" s="1" t="s">
        <v>84</v>
      </c>
      <c r="J315" s="1" t="s">
        <v>122</v>
      </c>
      <c r="K315" s="1" t="s">
        <v>23881</v>
      </c>
      <c r="L315" s="1"/>
      <c r="M315" s="20">
        <f t="shared" si="4"/>
        <v>1</v>
      </c>
    </row>
    <row r="316" spans="1:13" ht="20.100000000000001" customHeight="1" x14ac:dyDescent="0.15">
      <c r="A316" s="1" t="s">
        <v>24</v>
      </c>
      <c r="B316" s="1" t="s">
        <v>21136</v>
      </c>
      <c r="C316" s="1" t="s">
        <v>23882</v>
      </c>
      <c r="D316" s="1" t="s">
        <v>78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84</v>
      </c>
      <c r="J316" s="1" t="s">
        <v>122</v>
      </c>
      <c r="K316" s="1" t="s">
        <v>23883</v>
      </c>
      <c r="L316" s="1"/>
      <c r="M316" s="20">
        <f t="shared" si="4"/>
        <v>1</v>
      </c>
    </row>
    <row r="317" spans="1:13" ht="20.100000000000001" customHeight="1" x14ac:dyDescent="0.15">
      <c r="A317" s="1" t="s">
        <v>24</v>
      </c>
      <c r="B317" s="1" t="s">
        <v>21136</v>
      </c>
      <c r="C317" s="1" t="s">
        <v>23884</v>
      </c>
      <c r="D317" s="1" t="s">
        <v>78</v>
      </c>
      <c r="E317" s="1" t="s">
        <v>51</v>
      </c>
      <c r="F317" s="1" t="s">
        <v>81</v>
      </c>
      <c r="G317" s="1" t="s">
        <v>82</v>
      </c>
      <c r="H317" s="1" t="s">
        <v>180</v>
      </c>
      <c r="I317" s="1" t="s">
        <v>447</v>
      </c>
      <c r="J317" s="1" t="s">
        <v>730</v>
      </c>
      <c r="K317" s="1" t="s">
        <v>23885</v>
      </c>
      <c r="L317" s="1"/>
      <c r="M317" s="20">
        <f t="shared" si="4"/>
        <v>0</v>
      </c>
    </row>
    <row r="318" spans="1:13" ht="20.100000000000001" customHeight="1" x14ac:dyDescent="0.15">
      <c r="A318" s="1" t="s">
        <v>24</v>
      </c>
      <c r="B318" s="1" t="s">
        <v>21136</v>
      </c>
      <c r="C318" s="1" t="s">
        <v>23886</v>
      </c>
      <c r="D318" s="1" t="s">
        <v>78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84</v>
      </c>
      <c r="J318" s="1" t="s">
        <v>122</v>
      </c>
      <c r="K318" s="1" t="s">
        <v>23887</v>
      </c>
      <c r="L318" s="1"/>
      <c r="M318" s="20">
        <f t="shared" si="4"/>
        <v>1</v>
      </c>
    </row>
    <row r="319" spans="1:13" ht="20.100000000000001" customHeight="1" x14ac:dyDescent="0.15">
      <c r="A319" s="1" t="s">
        <v>24</v>
      </c>
      <c r="B319" s="1" t="s">
        <v>21136</v>
      </c>
      <c r="C319" s="1" t="s">
        <v>23888</v>
      </c>
      <c r="D319" s="1" t="s">
        <v>78</v>
      </c>
      <c r="E319" s="1" t="s">
        <v>51</v>
      </c>
      <c r="F319" s="1" t="s">
        <v>51</v>
      </c>
      <c r="G319" s="1" t="s">
        <v>52</v>
      </c>
      <c r="H319" s="1" t="s">
        <v>121</v>
      </c>
      <c r="I319" s="1" t="s">
        <v>84</v>
      </c>
      <c r="J319" s="1" t="s">
        <v>122</v>
      </c>
      <c r="K319" s="1" t="s">
        <v>23889</v>
      </c>
      <c r="L319" s="1"/>
      <c r="M319" s="20">
        <f t="shared" si="4"/>
        <v>1</v>
      </c>
    </row>
    <row r="320" spans="1:13" ht="20.100000000000001" customHeight="1" x14ac:dyDescent="0.15">
      <c r="A320" s="1" t="s">
        <v>24</v>
      </c>
      <c r="B320" s="1" t="s">
        <v>21136</v>
      </c>
      <c r="C320" s="1" t="s">
        <v>23890</v>
      </c>
      <c r="D320" s="1" t="s">
        <v>78</v>
      </c>
      <c r="E320" s="1" t="s">
        <v>51</v>
      </c>
      <c r="F320" s="1" t="s">
        <v>51</v>
      </c>
      <c r="G320" s="1" t="s">
        <v>52</v>
      </c>
      <c r="H320" s="1" t="s">
        <v>121</v>
      </c>
      <c r="I320" s="1" t="s">
        <v>84</v>
      </c>
      <c r="J320" s="1" t="s">
        <v>122</v>
      </c>
      <c r="K320" s="1" t="s">
        <v>23891</v>
      </c>
      <c r="L320" s="1"/>
      <c r="M320" s="20">
        <f t="shared" si="4"/>
        <v>1</v>
      </c>
    </row>
    <row r="321" spans="1:13" ht="20.100000000000001" customHeight="1" x14ac:dyDescent="0.15">
      <c r="A321" s="1" t="s">
        <v>24</v>
      </c>
      <c r="B321" s="1" t="s">
        <v>21136</v>
      </c>
      <c r="C321" s="1" t="s">
        <v>23892</v>
      </c>
      <c r="D321" s="1" t="s">
        <v>78</v>
      </c>
      <c r="E321" s="1" t="s">
        <v>51</v>
      </c>
      <c r="F321" s="1" t="s">
        <v>81</v>
      </c>
      <c r="G321" s="1" t="s">
        <v>82</v>
      </c>
      <c r="H321" s="1" t="s">
        <v>180</v>
      </c>
      <c r="I321" s="1" t="s">
        <v>447</v>
      </c>
      <c r="J321" s="1" t="s">
        <v>730</v>
      </c>
      <c r="K321" s="1" t="s">
        <v>23893</v>
      </c>
      <c r="L321" s="1"/>
      <c r="M321" s="20">
        <f t="shared" si="4"/>
        <v>0</v>
      </c>
    </row>
    <row r="322" spans="1:13" ht="20.100000000000001" customHeight="1" x14ac:dyDescent="0.15">
      <c r="A322" s="1" t="s">
        <v>24</v>
      </c>
      <c r="B322" s="1" t="s">
        <v>21136</v>
      </c>
      <c r="C322" s="1" t="s">
        <v>23894</v>
      </c>
      <c r="D322" s="1" t="s">
        <v>78</v>
      </c>
      <c r="E322" s="1" t="s">
        <v>51</v>
      </c>
      <c r="F322" s="1" t="s">
        <v>51</v>
      </c>
      <c r="G322" s="1" t="s">
        <v>52</v>
      </c>
      <c r="H322" s="1" t="s">
        <v>121</v>
      </c>
      <c r="I322" s="1" t="s">
        <v>84</v>
      </c>
      <c r="J322" s="1" t="s">
        <v>122</v>
      </c>
      <c r="K322" s="1" t="s">
        <v>23895</v>
      </c>
      <c r="L322" s="1"/>
      <c r="M322" s="20">
        <f t="shared" si="4"/>
        <v>1</v>
      </c>
    </row>
    <row r="323" spans="1:13" ht="20.100000000000001" customHeight="1" x14ac:dyDescent="0.15">
      <c r="A323" s="1" t="s">
        <v>24</v>
      </c>
      <c r="B323" s="1" t="s">
        <v>21136</v>
      </c>
      <c r="C323" s="1" t="s">
        <v>23896</v>
      </c>
      <c r="D323" s="1" t="s">
        <v>78</v>
      </c>
      <c r="E323" s="1" t="s">
        <v>51</v>
      </c>
      <c r="F323" s="1" t="s">
        <v>51</v>
      </c>
      <c r="G323" s="1" t="s">
        <v>52</v>
      </c>
      <c r="H323" s="1" t="s">
        <v>121</v>
      </c>
      <c r="I323" s="1" t="s">
        <v>84</v>
      </c>
      <c r="J323" s="1" t="s">
        <v>122</v>
      </c>
      <c r="K323" s="1" t="s">
        <v>23897</v>
      </c>
      <c r="L323" s="1"/>
      <c r="M323" s="20">
        <f t="shared" si="4"/>
        <v>1</v>
      </c>
    </row>
    <row r="324" spans="1:13" ht="20.100000000000001" customHeight="1" x14ac:dyDescent="0.15">
      <c r="A324" s="1" t="s">
        <v>24</v>
      </c>
      <c r="B324" s="1" t="s">
        <v>21136</v>
      </c>
      <c r="C324" s="1" t="s">
        <v>23898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121</v>
      </c>
      <c r="I324" s="1" t="s">
        <v>84</v>
      </c>
      <c r="J324" s="1" t="s">
        <v>122</v>
      </c>
      <c r="K324" s="1" t="s">
        <v>23899</v>
      </c>
      <c r="L324" s="1"/>
      <c r="M324" s="20">
        <f t="shared" si="4"/>
        <v>1</v>
      </c>
    </row>
    <row r="325" spans="1:13" ht="20.100000000000001" customHeight="1" x14ac:dyDescent="0.15">
      <c r="A325" s="1" t="s">
        <v>24</v>
      </c>
      <c r="B325" s="1" t="s">
        <v>21136</v>
      </c>
      <c r="C325" s="1" t="s">
        <v>23900</v>
      </c>
      <c r="D325" s="1" t="s">
        <v>78</v>
      </c>
      <c r="E325" s="1" t="s">
        <v>51</v>
      </c>
      <c r="F325" s="1" t="s">
        <v>51</v>
      </c>
      <c r="G325" s="1" t="s">
        <v>52</v>
      </c>
      <c r="H325" s="1" t="s">
        <v>121</v>
      </c>
      <c r="I325" s="1" t="s">
        <v>84</v>
      </c>
      <c r="J325" s="1" t="s">
        <v>122</v>
      </c>
      <c r="K325" s="1" t="s">
        <v>23901</v>
      </c>
      <c r="L325" s="1"/>
      <c r="M325" s="20">
        <f t="shared" si="4"/>
        <v>1</v>
      </c>
    </row>
    <row r="326" spans="1:13" ht="20.100000000000001" customHeight="1" x14ac:dyDescent="0.15">
      <c r="A326" s="1" t="s">
        <v>24</v>
      </c>
      <c r="B326" s="1" t="s">
        <v>21136</v>
      </c>
      <c r="C326" s="1" t="s">
        <v>23902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121</v>
      </c>
      <c r="I326" s="1" t="s">
        <v>84</v>
      </c>
      <c r="J326" s="1" t="s">
        <v>122</v>
      </c>
      <c r="K326" s="1" t="s">
        <v>23903</v>
      </c>
      <c r="L326" s="1"/>
      <c r="M326" s="20">
        <f t="shared" si="4"/>
        <v>1</v>
      </c>
    </row>
    <row r="327" spans="1:13" ht="20.100000000000001" customHeight="1" x14ac:dyDescent="0.15">
      <c r="A327" s="1" t="s">
        <v>24</v>
      </c>
      <c r="B327" s="1" t="s">
        <v>21136</v>
      </c>
      <c r="C327" s="1" t="s">
        <v>23904</v>
      </c>
      <c r="D327" s="1" t="s">
        <v>78</v>
      </c>
      <c r="E327" s="1" t="s">
        <v>51</v>
      </c>
      <c r="F327" s="1" t="s">
        <v>51</v>
      </c>
      <c r="G327" s="1" t="s">
        <v>52</v>
      </c>
      <c r="H327" s="1" t="s">
        <v>121</v>
      </c>
      <c r="I327" s="1" t="s">
        <v>84</v>
      </c>
      <c r="J327" s="1" t="s">
        <v>122</v>
      </c>
      <c r="K327" s="1" t="s">
        <v>23905</v>
      </c>
      <c r="L327" s="1"/>
      <c r="M327" s="20">
        <f t="shared" si="4"/>
        <v>1</v>
      </c>
    </row>
    <row r="328" spans="1:13" ht="20.100000000000001" customHeight="1" x14ac:dyDescent="0.15">
      <c r="A328" s="1" t="s">
        <v>24</v>
      </c>
      <c r="B328" s="1" t="s">
        <v>23906</v>
      </c>
      <c r="C328" s="1" t="s">
        <v>23907</v>
      </c>
      <c r="D328" s="1" t="s">
        <v>50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84</v>
      </c>
      <c r="J328" s="1" t="s">
        <v>122</v>
      </c>
      <c r="K328" s="1" t="s">
        <v>23906</v>
      </c>
      <c r="L328" s="1"/>
      <c r="M328" s="20">
        <f t="shared" si="4"/>
        <v>1</v>
      </c>
    </row>
    <row r="329" spans="1:13" ht="20.100000000000001" customHeight="1" x14ac:dyDescent="0.15">
      <c r="A329" s="1" t="s">
        <v>24</v>
      </c>
      <c r="B329" s="1" t="s">
        <v>23906</v>
      </c>
      <c r="C329" s="1" t="s">
        <v>23908</v>
      </c>
      <c r="D329" s="1" t="s">
        <v>78</v>
      </c>
      <c r="E329" s="1" t="s">
        <v>51</v>
      </c>
      <c r="F329" s="1" t="s">
        <v>81</v>
      </c>
      <c r="G329" s="1" t="s">
        <v>82</v>
      </c>
      <c r="H329" s="1" t="s">
        <v>83</v>
      </c>
      <c r="I329" s="1" t="s">
        <v>181</v>
      </c>
      <c r="J329" s="1" t="s">
        <v>11769</v>
      </c>
      <c r="K329" s="1" t="s">
        <v>23909</v>
      </c>
      <c r="L329" s="1"/>
      <c r="M329" s="20">
        <f t="shared" ref="M329:M392" si="5">IF(F329="○",1,0)</f>
        <v>0</v>
      </c>
    </row>
    <row r="330" spans="1:13" ht="20.100000000000001" customHeight="1" x14ac:dyDescent="0.15">
      <c r="A330" s="1" t="s">
        <v>24</v>
      </c>
      <c r="B330" s="1" t="s">
        <v>23906</v>
      </c>
      <c r="C330" s="1" t="s">
        <v>23910</v>
      </c>
      <c r="D330" s="1" t="s">
        <v>78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84</v>
      </c>
      <c r="J330" s="1" t="s">
        <v>122</v>
      </c>
      <c r="K330" s="1" t="s">
        <v>23911</v>
      </c>
      <c r="L330" s="1"/>
      <c r="M330" s="20">
        <f t="shared" si="5"/>
        <v>1</v>
      </c>
    </row>
    <row r="331" spans="1:13" ht="20.100000000000001" customHeight="1" x14ac:dyDescent="0.15">
      <c r="A331" s="1" t="s">
        <v>24</v>
      </c>
      <c r="B331" s="1" t="s">
        <v>23906</v>
      </c>
      <c r="C331" s="1" t="s">
        <v>23912</v>
      </c>
      <c r="D331" s="1" t="s">
        <v>78</v>
      </c>
      <c r="E331" s="1" t="s">
        <v>51</v>
      </c>
      <c r="F331" s="1" t="s">
        <v>51</v>
      </c>
      <c r="G331" s="1" t="s">
        <v>52</v>
      </c>
      <c r="H331" s="1" t="s">
        <v>121</v>
      </c>
      <c r="I331" s="1" t="s">
        <v>84</v>
      </c>
      <c r="J331" s="1" t="s">
        <v>122</v>
      </c>
      <c r="K331" s="1" t="s">
        <v>23913</v>
      </c>
      <c r="L331" s="1"/>
      <c r="M331" s="20">
        <f t="shared" si="5"/>
        <v>1</v>
      </c>
    </row>
    <row r="332" spans="1:13" ht="20.100000000000001" customHeight="1" x14ac:dyDescent="0.15">
      <c r="A332" s="1" t="s">
        <v>24</v>
      </c>
      <c r="B332" s="1" t="s">
        <v>23914</v>
      </c>
      <c r="C332" s="1" t="s">
        <v>23915</v>
      </c>
      <c r="D332" s="1" t="s">
        <v>50</v>
      </c>
      <c r="E332" s="1" t="s">
        <v>51</v>
      </c>
      <c r="F332" s="1" t="s">
        <v>51</v>
      </c>
      <c r="G332" s="1" t="s">
        <v>52</v>
      </c>
      <c r="H332" s="1" t="s">
        <v>121</v>
      </c>
      <c r="I332" s="1" t="s">
        <v>84</v>
      </c>
      <c r="J332" s="1" t="s">
        <v>122</v>
      </c>
      <c r="K332" s="1" t="s">
        <v>23916</v>
      </c>
      <c r="L332" s="1"/>
      <c r="M332" s="20">
        <f t="shared" si="5"/>
        <v>1</v>
      </c>
    </row>
    <row r="333" spans="1:13" ht="20.100000000000001" customHeight="1" x14ac:dyDescent="0.15">
      <c r="A333" s="1" t="s">
        <v>24</v>
      </c>
      <c r="B333" s="1" t="s">
        <v>23914</v>
      </c>
      <c r="C333" s="1" t="s">
        <v>23917</v>
      </c>
      <c r="D333" s="1" t="s">
        <v>50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84</v>
      </c>
      <c r="J333" s="1" t="s">
        <v>122</v>
      </c>
      <c r="K333" s="1" t="s">
        <v>23918</v>
      </c>
      <c r="L333" s="1"/>
      <c r="M333" s="20">
        <f t="shared" si="5"/>
        <v>1</v>
      </c>
    </row>
    <row r="334" spans="1:13" ht="20.100000000000001" customHeight="1" x14ac:dyDescent="0.15">
      <c r="A334" s="1" t="s">
        <v>24</v>
      </c>
      <c r="B334" s="1" t="s">
        <v>23914</v>
      </c>
      <c r="C334" s="1" t="s">
        <v>23919</v>
      </c>
      <c r="D334" s="1" t="s">
        <v>50</v>
      </c>
      <c r="E334" s="1" t="s">
        <v>51</v>
      </c>
      <c r="F334" s="1" t="s">
        <v>51</v>
      </c>
      <c r="G334" s="1" t="s">
        <v>52</v>
      </c>
      <c r="H334" s="1" t="s">
        <v>121</v>
      </c>
      <c r="I334" s="1" t="s">
        <v>84</v>
      </c>
      <c r="J334" s="1" t="s">
        <v>122</v>
      </c>
      <c r="K334" s="1" t="s">
        <v>23920</v>
      </c>
      <c r="L334" s="1"/>
      <c r="M334" s="20">
        <f t="shared" si="5"/>
        <v>1</v>
      </c>
    </row>
    <row r="335" spans="1:13" ht="20.100000000000001" customHeight="1" x14ac:dyDescent="0.15">
      <c r="A335" s="1" t="s">
        <v>24</v>
      </c>
      <c r="B335" s="1" t="s">
        <v>23914</v>
      </c>
      <c r="C335" s="1" t="s">
        <v>23921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121</v>
      </c>
      <c r="I335" s="1" t="s">
        <v>84</v>
      </c>
      <c r="J335" s="1" t="s">
        <v>122</v>
      </c>
      <c r="K335" s="1" t="s">
        <v>23922</v>
      </c>
      <c r="L335" s="1"/>
      <c r="M335" s="20">
        <f t="shared" si="5"/>
        <v>1</v>
      </c>
    </row>
    <row r="336" spans="1:13" ht="20.100000000000001" customHeight="1" x14ac:dyDescent="0.15">
      <c r="A336" s="1" t="s">
        <v>24</v>
      </c>
      <c r="B336" s="1" t="s">
        <v>23914</v>
      </c>
      <c r="C336" s="1" t="s">
        <v>23923</v>
      </c>
      <c r="D336" s="1" t="s">
        <v>50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84</v>
      </c>
      <c r="J336" s="1" t="s">
        <v>122</v>
      </c>
      <c r="K336" s="1" t="s">
        <v>23924</v>
      </c>
      <c r="L336" s="1"/>
      <c r="M336" s="20">
        <f t="shared" si="5"/>
        <v>1</v>
      </c>
    </row>
    <row r="337" spans="1:13" ht="20.100000000000001" customHeight="1" x14ac:dyDescent="0.15">
      <c r="A337" s="1" t="s">
        <v>24</v>
      </c>
      <c r="B337" s="1" t="s">
        <v>23914</v>
      </c>
      <c r="C337" s="1" t="s">
        <v>23925</v>
      </c>
      <c r="D337" s="1" t="s">
        <v>50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84</v>
      </c>
      <c r="J337" s="1" t="s">
        <v>122</v>
      </c>
      <c r="K337" s="1" t="s">
        <v>23926</v>
      </c>
      <c r="L337" s="1"/>
      <c r="M337" s="20">
        <f t="shared" si="5"/>
        <v>1</v>
      </c>
    </row>
    <row r="338" spans="1:13" ht="20.100000000000001" customHeight="1" x14ac:dyDescent="0.15">
      <c r="A338" s="1" t="s">
        <v>24</v>
      </c>
      <c r="B338" s="1" t="s">
        <v>23914</v>
      </c>
      <c r="C338" s="1" t="s">
        <v>23927</v>
      </c>
      <c r="D338" s="1" t="s">
        <v>50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84</v>
      </c>
      <c r="J338" s="1" t="s">
        <v>122</v>
      </c>
      <c r="K338" s="1" t="s">
        <v>23928</v>
      </c>
      <c r="L338" s="1"/>
      <c r="M338" s="20">
        <f t="shared" si="5"/>
        <v>1</v>
      </c>
    </row>
    <row r="339" spans="1:13" ht="20.100000000000001" customHeight="1" x14ac:dyDescent="0.15">
      <c r="A339" s="1" t="s">
        <v>24</v>
      </c>
      <c r="B339" s="1" t="s">
        <v>23914</v>
      </c>
      <c r="C339" s="1" t="s">
        <v>23929</v>
      </c>
      <c r="D339" s="1" t="s">
        <v>50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84</v>
      </c>
      <c r="J339" s="1" t="s">
        <v>122</v>
      </c>
      <c r="K339" s="1" t="s">
        <v>23930</v>
      </c>
      <c r="L339" s="1"/>
      <c r="M339" s="20">
        <f t="shared" si="5"/>
        <v>1</v>
      </c>
    </row>
    <row r="340" spans="1:13" ht="20.100000000000001" customHeight="1" x14ac:dyDescent="0.15">
      <c r="A340" s="1" t="s">
        <v>24</v>
      </c>
      <c r="B340" s="1" t="s">
        <v>23914</v>
      </c>
      <c r="C340" s="1" t="s">
        <v>23931</v>
      </c>
      <c r="D340" s="1" t="s">
        <v>50</v>
      </c>
      <c r="E340" s="1" t="s">
        <v>51</v>
      </c>
      <c r="F340" s="1" t="s">
        <v>51</v>
      </c>
      <c r="G340" s="1" t="s">
        <v>52</v>
      </c>
      <c r="H340" s="1" t="s">
        <v>121</v>
      </c>
      <c r="I340" s="1" t="s">
        <v>84</v>
      </c>
      <c r="J340" s="1" t="s">
        <v>122</v>
      </c>
      <c r="K340" s="1" t="s">
        <v>23932</v>
      </c>
      <c r="L340" s="1"/>
      <c r="M340" s="20">
        <f t="shared" si="5"/>
        <v>1</v>
      </c>
    </row>
    <row r="341" spans="1:13" ht="20.100000000000001" customHeight="1" x14ac:dyDescent="0.15">
      <c r="A341" s="1" t="s">
        <v>24</v>
      </c>
      <c r="B341" s="1" t="s">
        <v>23914</v>
      </c>
      <c r="C341" s="1" t="s">
        <v>23933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84</v>
      </c>
      <c r="J341" s="1" t="s">
        <v>122</v>
      </c>
      <c r="K341" s="1" t="s">
        <v>23934</v>
      </c>
      <c r="L341" s="1"/>
      <c r="M341" s="20">
        <f t="shared" si="5"/>
        <v>1</v>
      </c>
    </row>
    <row r="342" spans="1:13" ht="20.100000000000001" customHeight="1" x14ac:dyDescent="0.15">
      <c r="A342" s="1" t="s">
        <v>24</v>
      </c>
      <c r="B342" s="1" t="s">
        <v>23914</v>
      </c>
      <c r="C342" s="1" t="s">
        <v>23935</v>
      </c>
      <c r="D342" s="1" t="s">
        <v>78</v>
      </c>
      <c r="E342" s="1" t="s">
        <v>51</v>
      </c>
      <c r="F342" s="1" t="s">
        <v>81</v>
      </c>
      <c r="G342" s="1" t="s">
        <v>82</v>
      </c>
      <c r="H342" s="1" t="s">
        <v>83</v>
      </c>
      <c r="I342" s="1" t="s">
        <v>84</v>
      </c>
      <c r="J342" s="1" t="s">
        <v>6142</v>
      </c>
      <c r="K342" s="1" t="s">
        <v>23936</v>
      </c>
      <c r="L342" s="1"/>
      <c r="M342" s="20">
        <f t="shared" si="5"/>
        <v>0</v>
      </c>
    </row>
    <row r="343" spans="1:13" ht="20.100000000000001" customHeight="1" x14ac:dyDescent="0.15">
      <c r="A343" s="1" t="s">
        <v>24</v>
      </c>
      <c r="B343" s="1" t="s">
        <v>23914</v>
      </c>
      <c r="C343" s="1" t="s">
        <v>23937</v>
      </c>
      <c r="D343" s="1" t="s">
        <v>78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84</v>
      </c>
      <c r="J343" s="1" t="s">
        <v>122</v>
      </c>
      <c r="K343" s="1" t="s">
        <v>23938</v>
      </c>
      <c r="L343" s="1"/>
      <c r="M343" s="20">
        <f t="shared" si="5"/>
        <v>1</v>
      </c>
    </row>
    <row r="344" spans="1:13" ht="20.100000000000001" customHeight="1" x14ac:dyDescent="0.15">
      <c r="A344" s="1" t="s">
        <v>24</v>
      </c>
      <c r="B344" s="1" t="s">
        <v>23914</v>
      </c>
      <c r="C344" s="1" t="s">
        <v>23939</v>
      </c>
      <c r="D344" s="1" t="s">
        <v>78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84</v>
      </c>
      <c r="J344" s="1" t="s">
        <v>122</v>
      </c>
      <c r="K344" s="1" t="s">
        <v>23940</v>
      </c>
      <c r="L344" s="1"/>
      <c r="M344" s="20">
        <f t="shared" si="5"/>
        <v>1</v>
      </c>
    </row>
    <row r="345" spans="1:13" ht="20.100000000000001" customHeight="1" x14ac:dyDescent="0.15">
      <c r="A345" s="1" t="s">
        <v>24</v>
      </c>
      <c r="B345" s="1" t="s">
        <v>23914</v>
      </c>
      <c r="C345" s="1" t="s">
        <v>23941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84</v>
      </c>
      <c r="J345" s="1" t="s">
        <v>122</v>
      </c>
      <c r="K345" s="1" t="s">
        <v>23942</v>
      </c>
      <c r="L345" s="1"/>
      <c r="M345" s="20">
        <f t="shared" si="5"/>
        <v>1</v>
      </c>
    </row>
    <row r="346" spans="1:13" ht="20.100000000000001" customHeight="1" x14ac:dyDescent="0.15">
      <c r="A346" s="1" t="s">
        <v>24</v>
      </c>
      <c r="B346" s="1" t="s">
        <v>23914</v>
      </c>
      <c r="C346" s="1" t="s">
        <v>23943</v>
      </c>
      <c r="D346" s="1" t="s">
        <v>78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84</v>
      </c>
      <c r="J346" s="1" t="s">
        <v>122</v>
      </c>
      <c r="K346" s="1" t="s">
        <v>23944</v>
      </c>
      <c r="L346" s="1"/>
      <c r="M346" s="20">
        <f t="shared" si="5"/>
        <v>1</v>
      </c>
    </row>
    <row r="347" spans="1:13" ht="20.100000000000001" customHeight="1" x14ac:dyDescent="0.15">
      <c r="A347" s="1" t="s">
        <v>24</v>
      </c>
      <c r="B347" s="1" t="s">
        <v>23914</v>
      </c>
      <c r="C347" s="1" t="s">
        <v>23945</v>
      </c>
      <c r="D347" s="1" t="s">
        <v>78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84</v>
      </c>
      <c r="J347" s="1" t="s">
        <v>122</v>
      </c>
      <c r="K347" s="1" t="s">
        <v>23946</v>
      </c>
      <c r="L347" s="1"/>
      <c r="M347" s="20">
        <f t="shared" si="5"/>
        <v>1</v>
      </c>
    </row>
    <row r="348" spans="1:13" ht="20.100000000000001" customHeight="1" x14ac:dyDescent="0.15">
      <c r="A348" s="1" t="s">
        <v>24</v>
      </c>
      <c r="B348" s="1" t="s">
        <v>23914</v>
      </c>
      <c r="C348" s="1" t="s">
        <v>23947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121</v>
      </c>
      <c r="I348" s="1" t="s">
        <v>84</v>
      </c>
      <c r="J348" s="1" t="s">
        <v>122</v>
      </c>
      <c r="K348" s="1" t="s">
        <v>23948</v>
      </c>
      <c r="L348" s="1"/>
      <c r="M348" s="20">
        <f t="shared" si="5"/>
        <v>1</v>
      </c>
    </row>
    <row r="349" spans="1:13" ht="20.100000000000001" customHeight="1" x14ac:dyDescent="0.15">
      <c r="A349" s="1" t="s">
        <v>24</v>
      </c>
      <c r="B349" s="1" t="s">
        <v>23914</v>
      </c>
      <c r="C349" s="1" t="s">
        <v>23949</v>
      </c>
      <c r="D349" s="1" t="s">
        <v>78</v>
      </c>
      <c r="E349" s="1" t="s">
        <v>51</v>
      </c>
      <c r="F349" s="1" t="s">
        <v>51</v>
      </c>
      <c r="G349" s="1" t="s">
        <v>52</v>
      </c>
      <c r="H349" s="1" t="s">
        <v>121</v>
      </c>
      <c r="I349" s="1" t="s">
        <v>84</v>
      </c>
      <c r="J349" s="1" t="s">
        <v>122</v>
      </c>
      <c r="K349" s="1" t="s">
        <v>23950</v>
      </c>
      <c r="L349" s="1"/>
      <c r="M349" s="20">
        <f t="shared" si="5"/>
        <v>1</v>
      </c>
    </row>
    <row r="350" spans="1:13" ht="20.100000000000001" customHeight="1" x14ac:dyDescent="0.15">
      <c r="A350" s="1" t="s">
        <v>24</v>
      </c>
      <c r="B350" s="1" t="s">
        <v>21051</v>
      </c>
      <c r="C350" s="1" t="s">
        <v>23951</v>
      </c>
      <c r="D350" s="1" t="s">
        <v>50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84</v>
      </c>
      <c r="J350" s="1" t="s">
        <v>122</v>
      </c>
      <c r="K350" s="1" t="s">
        <v>23952</v>
      </c>
      <c r="L350" s="1"/>
      <c r="M350" s="20">
        <f t="shared" si="5"/>
        <v>1</v>
      </c>
    </row>
    <row r="351" spans="1:13" ht="20.100000000000001" customHeight="1" x14ac:dyDescent="0.15">
      <c r="A351" s="1" t="s">
        <v>24</v>
      </c>
      <c r="B351" s="1" t="s">
        <v>21051</v>
      </c>
      <c r="C351" s="1" t="s">
        <v>23953</v>
      </c>
      <c r="D351" s="1" t="s">
        <v>50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84</v>
      </c>
      <c r="J351" s="1" t="s">
        <v>122</v>
      </c>
      <c r="K351" s="1" t="s">
        <v>23954</v>
      </c>
      <c r="L351" s="1"/>
      <c r="M351" s="20">
        <f t="shared" si="5"/>
        <v>1</v>
      </c>
    </row>
    <row r="352" spans="1:13" ht="20.100000000000001" customHeight="1" x14ac:dyDescent="0.15">
      <c r="A352" s="1" t="s">
        <v>24</v>
      </c>
      <c r="B352" s="1" t="s">
        <v>21051</v>
      </c>
      <c r="C352" s="1" t="s">
        <v>23955</v>
      </c>
      <c r="D352" s="1" t="s">
        <v>50</v>
      </c>
      <c r="E352" s="1" t="s">
        <v>51</v>
      </c>
      <c r="F352" s="1" t="s">
        <v>51</v>
      </c>
      <c r="G352" s="1" t="s">
        <v>52</v>
      </c>
      <c r="H352" s="1" t="s">
        <v>121</v>
      </c>
      <c r="I352" s="1" t="s">
        <v>84</v>
      </c>
      <c r="J352" s="1" t="s">
        <v>122</v>
      </c>
      <c r="K352" s="1" t="s">
        <v>23956</v>
      </c>
      <c r="L352" s="1"/>
      <c r="M352" s="20">
        <f t="shared" si="5"/>
        <v>1</v>
      </c>
    </row>
    <row r="353" spans="1:13" ht="20.100000000000001" customHeight="1" x14ac:dyDescent="0.15">
      <c r="A353" s="1" t="s">
        <v>24</v>
      </c>
      <c r="B353" s="1" t="s">
        <v>21051</v>
      </c>
      <c r="C353" s="1" t="s">
        <v>23957</v>
      </c>
      <c r="D353" s="1" t="s">
        <v>50</v>
      </c>
      <c r="E353" s="1" t="s">
        <v>51</v>
      </c>
      <c r="F353" s="1" t="s">
        <v>51</v>
      </c>
      <c r="G353" s="1" t="s">
        <v>52</v>
      </c>
      <c r="H353" s="1" t="s">
        <v>121</v>
      </c>
      <c r="I353" s="1" t="s">
        <v>84</v>
      </c>
      <c r="J353" s="1" t="s">
        <v>122</v>
      </c>
      <c r="K353" s="1" t="s">
        <v>23958</v>
      </c>
      <c r="L353" s="1"/>
      <c r="M353" s="20">
        <f t="shared" si="5"/>
        <v>1</v>
      </c>
    </row>
    <row r="354" spans="1:13" ht="20.100000000000001" customHeight="1" x14ac:dyDescent="0.15">
      <c r="A354" s="1" t="s">
        <v>24</v>
      </c>
      <c r="B354" s="1" t="s">
        <v>21051</v>
      </c>
      <c r="C354" s="1" t="s">
        <v>23959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84</v>
      </c>
      <c r="J354" s="1" t="s">
        <v>122</v>
      </c>
      <c r="K354" s="1" t="s">
        <v>23960</v>
      </c>
      <c r="L354" s="1"/>
      <c r="M354" s="20">
        <f t="shared" si="5"/>
        <v>1</v>
      </c>
    </row>
    <row r="355" spans="1:13" ht="20.100000000000001" customHeight="1" x14ac:dyDescent="0.15">
      <c r="A355" s="1" t="s">
        <v>24</v>
      </c>
      <c r="B355" s="1" t="s">
        <v>21051</v>
      </c>
      <c r="C355" s="1" t="s">
        <v>23961</v>
      </c>
      <c r="D355" s="1" t="s">
        <v>78</v>
      </c>
      <c r="E355" s="1" t="s">
        <v>51</v>
      </c>
      <c r="F355" s="1" t="s">
        <v>51</v>
      </c>
      <c r="G355" s="1" t="s">
        <v>52</v>
      </c>
      <c r="H355" s="1" t="s">
        <v>121</v>
      </c>
      <c r="I355" s="1" t="s">
        <v>84</v>
      </c>
      <c r="J355" s="1" t="s">
        <v>122</v>
      </c>
      <c r="K355" s="1" t="s">
        <v>23962</v>
      </c>
      <c r="L355" s="1"/>
      <c r="M355" s="20">
        <f t="shared" si="5"/>
        <v>1</v>
      </c>
    </row>
    <row r="356" spans="1:13" ht="20.100000000000001" customHeight="1" x14ac:dyDescent="0.15">
      <c r="A356" s="1" t="s">
        <v>24</v>
      </c>
      <c r="B356" s="1" t="s">
        <v>21051</v>
      </c>
      <c r="C356" s="1" t="s">
        <v>23963</v>
      </c>
      <c r="D356" s="1" t="s">
        <v>78</v>
      </c>
      <c r="E356" s="1" t="s">
        <v>51</v>
      </c>
      <c r="F356" s="1" t="s">
        <v>51</v>
      </c>
      <c r="G356" s="1" t="s">
        <v>52</v>
      </c>
      <c r="H356" s="1" t="s">
        <v>121</v>
      </c>
      <c r="I356" s="1" t="s">
        <v>84</v>
      </c>
      <c r="J356" s="1" t="s">
        <v>122</v>
      </c>
      <c r="K356" s="1" t="s">
        <v>23964</v>
      </c>
      <c r="L356" s="1"/>
      <c r="M356" s="20">
        <f t="shared" si="5"/>
        <v>1</v>
      </c>
    </row>
    <row r="357" spans="1:13" ht="20.100000000000001" customHeight="1" x14ac:dyDescent="0.15">
      <c r="A357" s="1" t="s">
        <v>24</v>
      </c>
      <c r="B357" s="1" t="s">
        <v>21051</v>
      </c>
      <c r="C357" s="1" t="s">
        <v>23965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121</v>
      </c>
      <c r="I357" s="1" t="s">
        <v>84</v>
      </c>
      <c r="J357" s="1" t="s">
        <v>122</v>
      </c>
      <c r="K357" s="1" t="s">
        <v>23966</v>
      </c>
      <c r="L357" s="1"/>
      <c r="M357" s="20">
        <f t="shared" si="5"/>
        <v>1</v>
      </c>
    </row>
    <row r="358" spans="1:13" ht="20.100000000000001" customHeight="1" x14ac:dyDescent="0.15">
      <c r="A358" s="1" t="s">
        <v>24</v>
      </c>
      <c r="B358" s="1" t="s">
        <v>21051</v>
      </c>
      <c r="C358" s="1" t="s">
        <v>23967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121</v>
      </c>
      <c r="I358" s="1" t="s">
        <v>84</v>
      </c>
      <c r="J358" s="1" t="s">
        <v>122</v>
      </c>
      <c r="K358" s="1" t="s">
        <v>23968</v>
      </c>
      <c r="L358" s="1"/>
      <c r="M358" s="20">
        <f t="shared" si="5"/>
        <v>1</v>
      </c>
    </row>
    <row r="359" spans="1:13" ht="20.100000000000001" customHeight="1" x14ac:dyDescent="0.15">
      <c r="A359" s="1" t="s">
        <v>24</v>
      </c>
      <c r="B359" s="1" t="s">
        <v>21051</v>
      </c>
      <c r="C359" s="1" t="s">
        <v>23969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84</v>
      </c>
      <c r="J359" s="1" t="s">
        <v>122</v>
      </c>
      <c r="K359" s="1" t="s">
        <v>23970</v>
      </c>
      <c r="L359" s="1"/>
      <c r="M359" s="20">
        <f t="shared" si="5"/>
        <v>1</v>
      </c>
    </row>
    <row r="360" spans="1:13" ht="20.100000000000001" customHeight="1" x14ac:dyDescent="0.15">
      <c r="A360" s="1" t="s">
        <v>24</v>
      </c>
      <c r="B360" s="1" t="s">
        <v>6785</v>
      </c>
      <c r="C360" s="1" t="s">
        <v>23971</v>
      </c>
      <c r="D360" s="1" t="s">
        <v>50</v>
      </c>
      <c r="E360" s="1" t="s">
        <v>51</v>
      </c>
      <c r="F360" s="1" t="s">
        <v>51</v>
      </c>
      <c r="G360" s="1" t="s">
        <v>52</v>
      </c>
      <c r="H360" s="1" t="s">
        <v>53</v>
      </c>
      <c r="I360" s="1" t="s">
        <v>54</v>
      </c>
      <c r="J360" s="1" t="s">
        <v>55</v>
      </c>
      <c r="K360" s="1" t="s">
        <v>23972</v>
      </c>
      <c r="L360" s="1"/>
      <c r="M360" s="20">
        <f t="shared" si="5"/>
        <v>1</v>
      </c>
    </row>
    <row r="361" spans="1:13" ht="20.100000000000001" customHeight="1" x14ac:dyDescent="0.15">
      <c r="A361" s="1" t="s">
        <v>24</v>
      </c>
      <c r="B361" s="1" t="s">
        <v>6785</v>
      </c>
      <c r="C361" s="1" t="s">
        <v>23973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53</v>
      </c>
      <c r="I361" s="1" t="s">
        <v>54</v>
      </c>
      <c r="J361" s="1" t="s">
        <v>55</v>
      </c>
      <c r="K361" s="1" t="s">
        <v>23974</v>
      </c>
      <c r="L361" s="1"/>
      <c r="M361" s="20">
        <f t="shared" si="5"/>
        <v>1</v>
      </c>
    </row>
    <row r="362" spans="1:13" ht="20.100000000000001" customHeight="1" x14ac:dyDescent="0.15">
      <c r="A362" s="1" t="s">
        <v>24</v>
      </c>
      <c r="B362" s="1" t="s">
        <v>6785</v>
      </c>
      <c r="C362" s="1" t="s">
        <v>23975</v>
      </c>
      <c r="D362" s="1" t="s">
        <v>50</v>
      </c>
      <c r="E362" s="1" t="s">
        <v>51</v>
      </c>
      <c r="F362" s="1" t="s">
        <v>51</v>
      </c>
      <c r="G362" s="1" t="s">
        <v>52</v>
      </c>
      <c r="H362" s="1" t="s">
        <v>53</v>
      </c>
      <c r="I362" s="1" t="s">
        <v>54</v>
      </c>
      <c r="J362" s="1" t="s">
        <v>55</v>
      </c>
      <c r="K362" s="1" t="s">
        <v>23976</v>
      </c>
      <c r="L362" s="1"/>
      <c r="M362" s="20">
        <f t="shared" si="5"/>
        <v>1</v>
      </c>
    </row>
    <row r="363" spans="1:13" ht="20.100000000000001" customHeight="1" x14ac:dyDescent="0.15">
      <c r="A363" s="1" t="s">
        <v>24</v>
      </c>
      <c r="B363" s="1" t="s">
        <v>6785</v>
      </c>
      <c r="C363" s="1" t="s">
        <v>23977</v>
      </c>
      <c r="D363" s="1" t="s">
        <v>50</v>
      </c>
      <c r="E363" s="1" t="s">
        <v>51</v>
      </c>
      <c r="F363" s="1" t="s">
        <v>51</v>
      </c>
      <c r="G363" s="1" t="s">
        <v>52</v>
      </c>
      <c r="H363" s="1" t="s">
        <v>53</v>
      </c>
      <c r="I363" s="1" t="s">
        <v>54</v>
      </c>
      <c r="J363" s="1" t="s">
        <v>55</v>
      </c>
      <c r="K363" s="1" t="s">
        <v>23978</v>
      </c>
      <c r="L363" s="1"/>
      <c r="M363" s="20">
        <f t="shared" si="5"/>
        <v>1</v>
      </c>
    </row>
    <row r="364" spans="1:13" ht="20.100000000000001" customHeight="1" x14ac:dyDescent="0.15">
      <c r="A364" s="1" t="s">
        <v>24</v>
      </c>
      <c r="B364" s="1" t="s">
        <v>6785</v>
      </c>
      <c r="C364" s="1" t="s">
        <v>23979</v>
      </c>
      <c r="D364" s="1" t="s">
        <v>78</v>
      </c>
      <c r="E364" s="1" t="s">
        <v>51</v>
      </c>
      <c r="F364" s="1" t="s">
        <v>10720</v>
      </c>
      <c r="G364" s="1" t="s">
        <v>82</v>
      </c>
      <c r="H364" s="1" t="s">
        <v>83</v>
      </c>
      <c r="I364" s="1" t="s">
        <v>181</v>
      </c>
      <c r="J364" s="1" t="s">
        <v>11769</v>
      </c>
      <c r="K364" s="1" t="s">
        <v>23980</v>
      </c>
      <c r="L364" s="1"/>
      <c r="M364" s="20">
        <f t="shared" si="5"/>
        <v>0</v>
      </c>
    </row>
    <row r="365" spans="1:13" ht="20.100000000000001" customHeight="1" x14ac:dyDescent="0.15">
      <c r="A365" s="1" t="s">
        <v>24</v>
      </c>
      <c r="B365" s="1" t="s">
        <v>6785</v>
      </c>
      <c r="C365" s="1" t="s">
        <v>23981</v>
      </c>
      <c r="D365" s="1" t="s">
        <v>78</v>
      </c>
      <c r="E365" s="1" t="s">
        <v>51</v>
      </c>
      <c r="F365" s="1" t="s">
        <v>51</v>
      </c>
      <c r="G365" s="1" t="s">
        <v>52</v>
      </c>
      <c r="H365" s="1" t="s">
        <v>53</v>
      </c>
      <c r="I365" s="1" t="s">
        <v>54</v>
      </c>
      <c r="J365" s="1" t="s">
        <v>55</v>
      </c>
      <c r="K365" s="1" t="s">
        <v>23982</v>
      </c>
      <c r="L365" s="1"/>
      <c r="M365" s="20">
        <f t="shared" si="5"/>
        <v>1</v>
      </c>
    </row>
    <row r="366" spans="1:13" ht="20.100000000000001" customHeight="1" x14ac:dyDescent="0.15">
      <c r="A366" s="1" t="s">
        <v>23983</v>
      </c>
      <c r="B366" s="1" t="s">
        <v>23984</v>
      </c>
      <c r="C366" s="1" t="s">
        <v>23985</v>
      </c>
      <c r="D366" s="1" t="s">
        <v>50</v>
      </c>
      <c r="E366" s="1" t="s">
        <v>51</v>
      </c>
      <c r="F366" s="1" t="s">
        <v>51</v>
      </c>
      <c r="G366" s="1" t="s">
        <v>52</v>
      </c>
      <c r="H366" s="1" t="s">
        <v>53</v>
      </c>
      <c r="I366" s="1" t="s">
        <v>54</v>
      </c>
      <c r="J366" s="1" t="s">
        <v>55</v>
      </c>
      <c r="K366" s="1" t="s">
        <v>23986</v>
      </c>
      <c r="L366" s="1"/>
      <c r="M366" s="20">
        <f t="shared" si="5"/>
        <v>1</v>
      </c>
    </row>
    <row r="367" spans="1:13" ht="20.100000000000001" customHeight="1" x14ac:dyDescent="0.15">
      <c r="A367" s="1" t="s">
        <v>23983</v>
      </c>
      <c r="B367" s="1" t="s">
        <v>23984</v>
      </c>
      <c r="C367" s="1" t="s">
        <v>23987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53</v>
      </c>
      <c r="I367" s="1" t="s">
        <v>54</v>
      </c>
      <c r="J367" s="1" t="s">
        <v>55</v>
      </c>
      <c r="K367" s="1" t="s">
        <v>23988</v>
      </c>
      <c r="L367" s="1"/>
      <c r="M367" s="20">
        <f t="shared" si="5"/>
        <v>1</v>
      </c>
    </row>
    <row r="368" spans="1:13" ht="20.100000000000001" customHeight="1" x14ac:dyDescent="0.15">
      <c r="A368" s="1" t="s">
        <v>23983</v>
      </c>
      <c r="B368" s="1" t="s">
        <v>23984</v>
      </c>
      <c r="C368" s="1" t="s">
        <v>23989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53</v>
      </c>
      <c r="I368" s="1" t="s">
        <v>54</v>
      </c>
      <c r="J368" s="1" t="s">
        <v>55</v>
      </c>
      <c r="K368" s="1" t="s">
        <v>23990</v>
      </c>
      <c r="L368" s="1"/>
      <c r="M368" s="20">
        <f t="shared" si="5"/>
        <v>1</v>
      </c>
    </row>
    <row r="369" spans="1:13" ht="20.100000000000001" customHeight="1" x14ac:dyDescent="0.15">
      <c r="A369" s="1" t="s">
        <v>23983</v>
      </c>
      <c r="B369" s="1" t="s">
        <v>23984</v>
      </c>
      <c r="C369" s="1" t="s">
        <v>23991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53</v>
      </c>
      <c r="I369" s="1" t="s">
        <v>54</v>
      </c>
      <c r="J369" s="1" t="s">
        <v>55</v>
      </c>
      <c r="K369" s="1" t="s">
        <v>23992</v>
      </c>
      <c r="L369" s="1"/>
      <c r="M369" s="20">
        <f t="shared" si="5"/>
        <v>1</v>
      </c>
    </row>
    <row r="370" spans="1:13" ht="20.100000000000001" customHeight="1" x14ac:dyDescent="0.15">
      <c r="A370" s="1" t="s">
        <v>23983</v>
      </c>
      <c r="B370" s="1" t="s">
        <v>23984</v>
      </c>
      <c r="C370" s="1" t="s">
        <v>23993</v>
      </c>
      <c r="D370" s="1" t="s">
        <v>50</v>
      </c>
      <c r="E370" s="1" t="s">
        <v>51</v>
      </c>
      <c r="F370" s="1" t="s">
        <v>51</v>
      </c>
      <c r="G370" s="1" t="s">
        <v>52</v>
      </c>
      <c r="H370" s="1" t="s">
        <v>53</v>
      </c>
      <c r="I370" s="1" t="s">
        <v>54</v>
      </c>
      <c r="J370" s="1" t="s">
        <v>55</v>
      </c>
      <c r="K370" s="1" t="s">
        <v>23994</v>
      </c>
      <c r="L370" s="1"/>
      <c r="M370" s="20">
        <f t="shared" si="5"/>
        <v>1</v>
      </c>
    </row>
    <row r="371" spans="1:13" ht="20.100000000000001" customHeight="1" x14ac:dyDescent="0.15">
      <c r="A371" s="1" t="s">
        <v>23983</v>
      </c>
      <c r="B371" s="1" t="s">
        <v>23984</v>
      </c>
      <c r="C371" s="1" t="s">
        <v>23995</v>
      </c>
      <c r="D371" s="1" t="s">
        <v>50</v>
      </c>
      <c r="E371" s="1" t="s">
        <v>51</v>
      </c>
      <c r="F371" s="1" t="s">
        <v>51</v>
      </c>
      <c r="G371" s="1" t="s">
        <v>52</v>
      </c>
      <c r="H371" s="1" t="s">
        <v>53</v>
      </c>
      <c r="I371" s="1" t="s">
        <v>54</v>
      </c>
      <c r="J371" s="1" t="s">
        <v>55</v>
      </c>
      <c r="K371" s="1" t="s">
        <v>23996</v>
      </c>
      <c r="L371" s="1"/>
      <c r="M371" s="20">
        <f t="shared" si="5"/>
        <v>1</v>
      </c>
    </row>
    <row r="372" spans="1:13" ht="20.100000000000001" customHeight="1" x14ac:dyDescent="0.15">
      <c r="A372" s="1" t="s">
        <v>23983</v>
      </c>
      <c r="B372" s="1" t="s">
        <v>23984</v>
      </c>
      <c r="C372" s="1" t="s">
        <v>23997</v>
      </c>
      <c r="D372" s="1" t="s">
        <v>50</v>
      </c>
      <c r="E372" s="1" t="s">
        <v>51</v>
      </c>
      <c r="F372" s="1" t="s">
        <v>51</v>
      </c>
      <c r="G372" s="1" t="s">
        <v>52</v>
      </c>
      <c r="H372" s="1" t="s">
        <v>53</v>
      </c>
      <c r="I372" s="1" t="s">
        <v>54</v>
      </c>
      <c r="J372" s="1" t="s">
        <v>55</v>
      </c>
      <c r="K372" s="1" t="s">
        <v>23998</v>
      </c>
      <c r="L372" s="1"/>
      <c r="M372" s="20">
        <f t="shared" si="5"/>
        <v>1</v>
      </c>
    </row>
    <row r="373" spans="1:13" ht="20.100000000000001" customHeight="1" x14ac:dyDescent="0.15">
      <c r="A373" s="1" t="s">
        <v>23983</v>
      </c>
      <c r="B373" s="1" t="s">
        <v>23984</v>
      </c>
      <c r="C373" s="1" t="s">
        <v>23999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53</v>
      </c>
      <c r="I373" s="1" t="s">
        <v>54</v>
      </c>
      <c r="J373" s="1" t="s">
        <v>55</v>
      </c>
      <c r="K373" s="1" t="s">
        <v>24000</v>
      </c>
      <c r="L373" s="1"/>
      <c r="M373" s="20">
        <f t="shared" si="5"/>
        <v>1</v>
      </c>
    </row>
    <row r="374" spans="1:13" ht="20.100000000000001" customHeight="1" x14ac:dyDescent="0.15">
      <c r="A374" s="1" t="s">
        <v>23983</v>
      </c>
      <c r="B374" s="1" t="s">
        <v>23984</v>
      </c>
      <c r="C374" s="1" t="s">
        <v>24001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53</v>
      </c>
      <c r="I374" s="1" t="s">
        <v>54</v>
      </c>
      <c r="J374" s="1" t="s">
        <v>55</v>
      </c>
      <c r="K374" s="1" t="s">
        <v>24002</v>
      </c>
      <c r="L374" s="1"/>
      <c r="M374" s="20">
        <f t="shared" si="5"/>
        <v>1</v>
      </c>
    </row>
    <row r="375" spans="1:13" ht="20.100000000000001" customHeight="1" x14ac:dyDescent="0.15">
      <c r="A375" s="1" t="s">
        <v>23983</v>
      </c>
      <c r="B375" s="1" t="s">
        <v>23984</v>
      </c>
      <c r="C375" s="1" t="s">
        <v>24003</v>
      </c>
      <c r="D375" s="1" t="s">
        <v>50</v>
      </c>
      <c r="E375" s="1" t="s">
        <v>51</v>
      </c>
      <c r="F375" s="1" t="s">
        <v>81</v>
      </c>
      <c r="G375" s="1" t="s">
        <v>82</v>
      </c>
      <c r="H375" s="1" t="s">
        <v>1151</v>
      </c>
      <c r="I375" s="1" t="s">
        <v>84</v>
      </c>
      <c r="J375" s="1" t="s">
        <v>7809</v>
      </c>
      <c r="K375" s="1" t="s">
        <v>24004</v>
      </c>
      <c r="L375" s="1"/>
      <c r="M375" s="20">
        <f t="shared" si="5"/>
        <v>0</v>
      </c>
    </row>
    <row r="376" spans="1:13" ht="20.100000000000001" customHeight="1" x14ac:dyDescent="0.15">
      <c r="A376" s="1" t="s">
        <v>23983</v>
      </c>
      <c r="B376" s="1" t="s">
        <v>23984</v>
      </c>
      <c r="C376" s="1" t="s">
        <v>24005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53</v>
      </c>
      <c r="I376" s="1" t="s">
        <v>54</v>
      </c>
      <c r="J376" s="1" t="s">
        <v>55</v>
      </c>
      <c r="K376" s="1" t="s">
        <v>24006</v>
      </c>
      <c r="L376" s="1"/>
      <c r="M376" s="20">
        <f t="shared" si="5"/>
        <v>1</v>
      </c>
    </row>
    <row r="377" spans="1:13" ht="20.100000000000001" customHeight="1" x14ac:dyDescent="0.15">
      <c r="A377" s="1" t="s">
        <v>23983</v>
      </c>
      <c r="B377" s="1" t="s">
        <v>23984</v>
      </c>
      <c r="C377" s="1" t="s">
        <v>24007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53</v>
      </c>
      <c r="I377" s="1" t="s">
        <v>54</v>
      </c>
      <c r="J377" s="1" t="s">
        <v>55</v>
      </c>
      <c r="K377" s="1" t="s">
        <v>24008</v>
      </c>
      <c r="L377" s="1"/>
      <c r="M377" s="20">
        <f t="shared" si="5"/>
        <v>1</v>
      </c>
    </row>
    <row r="378" spans="1:13" ht="20.100000000000001" customHeight="1" x14ac:dyDescent="0.15">
      <c r="A378" s="1" t="s">
        <v>23983</v>
      </c>
      <c r="B378" s="1" t="s">
        <v>23984</v>
      </c>
      <c r="C378" s="1" t="s">
        <v>24009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53</v>
      </c>
      <c r="I378" s="1" t="s">
        <v>54</v>
      </c>
      <c r="J378" s="1" t="s">
        <v>55</v>
      </c>
      <c r="K378" s="1" t="s">
        <v>24010</v>
      </c>
      <c r="L378" s="1"/>
      <c r="M378" s="20">
        <f t="shared" si="5"/>
        <v>1</v>
      </c>
    </row>
    <row r="379" spans="1:13" ht="20.100000000000001" customHeight="1" x14ac:dyDescent="0.15">
      <c r="A379" s="1" t="s">
        <v>23983</v>
      </c>
      <c r="B379" s="1" t="s">
        <v>23984</v>
      </c>
      <c r="C379" s="1" t="s">
        <v>24011</v>
      </c>
      <c r="D379" s="1" t="s">
        <v>50</v>
      </c>
      <c r="E379" s="1" t="s">
        <v>51</v>
      </c>
      <c r="F379" s="1" t="s">
        <v>51</v>
      </c>
      <c r="G379" s="1" t="s">
        <v>52</v>
      </c>
      <c r="H379" s="1" t="s">
        <v>53</v>
      </c>
      <c r="I379" s="1" t="s">
        <v>54</v>
      </c>
      <c r="J379" s="1" t="s">
        <v>55</v>
      </c>
      <c r="K379" s="1" t="s">
        <v>24012</v>
      </c>
      <c r="L379" s="1"/>
      <c r="M379" s="20">
        <f t="shared" si="5"/>
        <v>1</v>
      </c>
    </row>
    <row r="380" spans="1:13" ht="20.100000000000001" customHeight="1" x14ac:dyDescent="0.15">
      <c r="A380" s="1" t="s">
        <v>23983</v>
      </c>
      <c r="B380" s="1" t="s">
        <v>23984</v>
      </c>
      <c r="C380" s="1" t="s">
        <v>24013</v>
      </c>
      <c r="D380" s="1" t="s">
        <v>50</v>
      </c>
      <c r="E380" s="1" t="s">
        <v>51</v>
      </c>
      <c r="F380" s="1" t="s">
        <v>51</v>
      </c>
      <c r="G380" s="1" t="s">
        <v>52</v>
      </c>
      <c r="H380" s="1" t="s">
        <v>53</v>
      </c>
      <c r="I380" s="1" t="s">
        <v>54</v>
      </c>
      <c r="J380" s="1" t="s">
        <v>55</v>
      </c>
      <c r="K380" s="1" t="s">
        <v>24014</v>
      </c>
      <c r="L380" s="1"/>
      <c r="M380" s="20">
        <f t="shared" si="5"/>
        <v>1</v>
      </c>
    </row>
    <row r="381" spans="1:13" ht="20.100000000000001" customHeight="1" x14ac:dyDescent="0.15">
      <c r="A381" s="1" t="s">
        <v>23983</v>
      </c>
      <c r="B381" s="1" t="s">
        <v>23984</v>
      </c>
      <c r="C381" s="1" t="s">
        <v>24015</v>
      </c>
      <c r="D381" s="1" t="s">
        <v>50</v>
      </c>
      <c r="E381" s="1" t="s">
        <v>51</v>
      </c>
      <c r="F381" s="1" t="s">
        <v>51</v>
      </c>
      <c r="G381" s="1" t="s">
        <v>52</v>
      </c>
      <c r="H381" s="1" t="s">
        <v>53</v>
      </c>
      <c r="I381" s="1" t="s">
        <v>54</v>
      </c>
      <c r="J381" s="1" t="s">
        <v>55</v>
      </c>
      <c r="K381" s="1" t="s">
        <v>24016</v>
      </c>
      <c r="L381" s="1"/>
      <c r="M381" s="20">
        <f t="shared" si="5"/>
        <v>1</v>
      </c>
    </row>
    <row r="382" spans="1:13" ht="20.100000000000001" customHeight="1" x14ac:dyDescent="0.15">
      <c r="A382" s="1" t="s">
        <v>23983</v>
      </c>
      <c r="B382" s="1" t="s">
        <v>23984</v>
      </c>
      <c r="C382" s="1" t="s">
        <v>24017</v>
      </c>
      <c r="D382" s="1" t="s">
        <v>50</v>
      </c>
      <c r="E382" s="1" t="s">
        <v>51</v>
      </c>
      <c r="F382" s="1" t="s">
        <v>51</v>
      </c>
      <c r="G382" s="1" t="s">
        <v>52</v>
      </c>
      <c r="H382" s="1" t="s">
        <v>53</v>
      </c>
      <c r="I382" s="1" t="s">
        <v>54</v>
      </c>
      <c r="J382" s="1" t="s">
        <v>55</v>
      </c>
      <c r="K382" s="1" t="s">
        <v>24018</v>
      </c>
      <c r="L382" s="1"/>
      <c r="M382" s="20">
        <f t="shared" si="5"/>
        <v>1</v>
      </c>
    </row>
    <row r="383" spans="1:13" ht="20.100000000000001" customHeight="1" x14ac:dyDescent="0.15">
      <c r="A383" s="1" t="s">
        <v>23983</v>
      </c>
      <c r="B383" s="1" t="s">
        <v>23984</v>
      </c>
      <c r="C383" s="1" t="s">
        <v>24019</v>
      </c>
      <c r="D383" s="1" t="s">
        <v>78</v>
      </c>
      <c r="E383" s="1" t="s">
        <v>51</v>
      </c>
      <c r="F383" s="1" t="s">
        <v>179</v>
      </c>
      <c r="G383" s="1" t="s">
        <v>82</v>
      </c>
      <c r="H383" s="1" t="s">
        <v>1151</v>
      </c>
      <c r="I383" s="1" t="s">
        <v>84</v>
      </c>
      <c r="J383" s="1" t="s">
        <v>7809</v>
      </c>
      <c r="K383" s="1" t="s">
        <v>24020</v>
      </c>
      <c r="L383" s="1"/>
      <c r="M383" s="20">
        <f t="shared" si="5"/>
        <v>0</v>
      </c>
    </row>
    <row r="384" spans="1:13" ht="20.100000000000001" customHeight="1" x14ac:dyDescent="0.15">
      <c r="A384" s="1" t="s">
        <v>23983</v>
      </c>
      <c r="B384" s="1" t="s">
        <v>23984</v>
      </c>
      <c r="C384" s="1" t="s">
        <v>24021</v>
      </c>
      <c r="D384" s="1" t="s">
        <v>78</v>
      </c>
      <c r="E384" s="1" t="s">
        <v>51</v>
      </c>
      <c r="F384" s="1" t="s">
        <v>179</v>
      </c>
      <c r="G384" s="1" t="s">
        <v>82</v>
      </c>
      <c r="H384" s="1" t="s">
        <v>1151</v>
      </c>
      <c r="I384" s="1" t="s">
        <v>84</v>
      </c>
      <c r="J384" s="1" t="s">
        <v>7809</v>
      </c>
      <c r="K384" s="1" t="s">
        <v>24022</v>
      </c>
      <c r="L384" s="1"/>
      <c r="M384" s="20">
        <f t="shared" si="5"/>
        <v>0</v>
      </c>
    </row>
    <row r="385" spans="1:13" ht="20.100000000000001" customHeight="1" x14ac:dyDescent="0.15">
      <c r="A385" s="1" t="s">
        <v>23983</v>
      </c>
      <c r="B385" s="1" t="s">
        <v>23984</v>
      </c>
      <c r="C385" s="1" t="s">
        <v>24023</v>
      </c>
      <c r="D385" s="1" t="s">
        <v>78</v>
      </c>
      <c r="E385" s="1" t="s">
        <v>51</v>
      </c>
      <c r="F385" s="1" t="s">
        <v>179</v>
      </c>
      <c r="G385" s="1" t="s">
        <v>82</v>
      </c>
      <c r="H385" s="1" t="s">
        <v>1151</v>
      </c>
      <c r="I385" s="1" t="s">
        <v>84</v>
      </c>
      <c r="J385" s="1" t="s">
        <v>7809</v>
      </c>
      <c r="K385" s="1" t="s">
        <v>24024</v>
      </c>
      <c r="L385" s="1"/>
      <c r="M385" s="20">
        <f t="shared" si="5"/>
        <v>0</v>
      </c>
    </row>
    <row r="386" spans="1:13" ht="20.100000000000001" customHeight="1" x14ac:dyDescent="0.15">
      <c r="A386" s="1" t="s">
        <v>23983</v>
      </c>
      <c r="B386" s="1" t="s">
        <v>23984</v>
      </c>
      <c r="C386" s="1" t="s">
        <v>24025</v>
      </c>
      <c r="D386" s="1" t="s">
        <v>78</v>
      </c>
      <c r="E386" s="1" t="s">
        <v>51</v>
      </c>
      <c r="F386" s="1" t="s">
        <v>51</v>
      </c>
      <c r="G386" s="1" t="s">
        <v>52</v>
      </c>
      <c r="H386" s="1" t="s">
        <v>53</v>
      </c>
      <c r="I386" s="1" t="s">
        <v>54</v>
      </c>
      <c r="J386" s="1" t="s">
        <v>55</v>
      </c>
      <c r="K386" s="1" t="s">
        <v>24026</v>
      </c>
      <c r="L386" s="1"/>
      <c r="M386" s="20">
        <f t="shared" si="5"/>
        <v>1</v>
      </c>
    </row>
    <row r="387" spans="1:13" ht="20.100000000000001" customHeight="1" x14ac:dyDescent="0.15">
      <c r="A387" s="1" t="s">
        <v>23983</v>
      </c>
      <c r="B387" s="1" t="s">
        <v>23984</v>
      </c>
      <c r="C387" s="1" t="s">
        <v>24027</v>
      </c>
      <c r="D387" s="1" t="s">
        <v>78</v>
      </c>
      <c r="E387" s="1" t="s">
        <v>51</v>
      </c>
      <c r="F387" s="1" t="s">
        <v>51</v>
      </c>
      <c r="G387" s="1" t="s">
        <v>52</v>
      </c>
      <c r="H387" s="1" t="s">
        <v>53</v>
      </c>
      <c r="I387" s="1" t="s">
        <v>54</v>
      </c>
      <c r="J387" s="1" t="s">
        <v>55</v>
      </c>
      <c r="K387" s="1" t="s">
        <v>24028</v>
      </c>
      <c r="L387" s="1"/>
      <c r="M387" s="20">
        <f t="shared" si="5"/>
        <v>1</v>
      </c>
    </row>
    <row r="388" spans="1:13" ht="20.100000000000001" customHeight="1" x14ac:dyDescent="0.15">
      <c r="A388" s="1" t="s">
        <v>23983</v>
      </c>
      <c r="B388" s="1" t="s">
        <v>23984</v>
      </c>
      <c r="C388" s="1" t="s">
        <v>24029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53</v>
      </c>
      <c r="I388" s="1" t="s">
        <v>54</v>
      </c>
      <c r="J388" s="1" t="s">
        <v>55</v>
      </c>
      <c r="K388" s="1" t="s">
        <v>24030</v>
      </c>
      <c r="L388" s="1"/>
      <c r="M388" s="20">
        <f t="shared" si="5"/>
        <v>1</v>
      </c>
    </row>
    <row r="389" spans="1:13" ht="20.100000000000001" customHeight="1" x14ac:dyDescent="0.15">
      <c r="A389" s="1" t="s">
        <v>23983</v>
      </c>
      <c r="B389" s="1" t="s">
        <v>23984</v>
      </c>
      <c r="C389" s="1" t="s">
        <v>24031</v>
      </c>
      <c r="D389" s="1" t="s">
        <v>78</v>
      </c>
      <c r="E389" s="1" t="s">
        <v>51</v>
      </c>
      <c r="F389" s="1" t="s">
        <v>51</v>
      </c>
      <c r="G389" s="1" t="s">
        <v>52</v>
      </c>
      <c r="H389" s="1" t="s">
        <v>53</v>
      </c>
      <c r="I389" s="1" t="s">
        <v>54</v>
      </c>
      <c r="J389" s="1" t="s">
        <v>55</v>
      </c>
      <c r="K389" s="1" t="s">
        <v>24032</v>
      </c>
      <c r="L389" s="1"/>
      <c r="M389" s="20">
        <f t="shared" si="5"/>
        <v>1</v>
      </c>
    </row>
    <row r="390" spans="1:13" ht="20.100000000000001" customHeight="1" x14ac:dyDescent="0.15">
      <c r="A390" s="1" t="s">
        <v>23983</v>
      </c>
      <c r="B390" s="1" t="s">
        <v>23984</v>
      </c>
      <c r="C390" s="1" t="s">
        <v>24033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53</v>
      </c>
      <c r="I390" s="1" t="s">
        <v>54</v>
      </c>
      <c r="J390" s="1" t="s">
        <v>55</v>
      </c>
      <c r="K390" s="1" t="s">
        <v>24034</v>
      </c>
      <c r="L390" s="1"/>
      <c r="M390" s="20">
        <f t="shared" si="5"/>
        <v>1</v>
      </c>
    </row>
    <row r="391" spans="1:13" ht="20.100000000000001" customHeight="1" x14ac:dyDescent="0.15">
      <c r="A391" s="1" t="s">
        <v>23983</v>
      </c>
      <c r="B391" s="1" t="s">
        <v>23984</v>
      </c>
      <c r="C391" s="1" t="s">
        <v>24035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53</v>
      </c>
      <c r="I391" s="1" t="s">
        <v>54</v>
      </c>
      <c r="J391" s="1" t="s">
        <v>55</v>
      </c>
      <c r="K391" s="1" t="s">
        <v>24036</v>
      </c>
      <c r="L391" s="1"/>
      <c r="M391" s="20">
        <f t="shared" si="5"/>
        <v>1</v>
      </c>
    </row>
    <row r="392" spans="1:13" ht="20.100000000000001" customHeight="1" x14ac:dyDescent="0.15">
      <c r="A392" s="1" t="s">
        <v>23983</v>
      </c>
      <c r="B392" s="1" t="s">
        <v>23984</v>
      </c>
      <c r="C392" s="1" t="s">
        <v>24037</v>
      </c>
      <c r="D392" s="1" t="s">
        <v>78</v>
      </c>
      <c r="E392" s="1" t="s">
        <v>51</v>
      </c>
      <c r="F392" s="1" t="s">
        <v>51</v>
      </c>
      <c r="G392" s="1" t="s">
        <v>52</v>
      </c>
      <c r="H392" s="1" t="s">
        <v>53</v>
      </c>
      <c r="I392" s="1" t="s">
        <v>54</v>
      </c>
      <c r="J392" s="1" t="s">
        <v>55</v>
      </c>
      <c r="K392" s="1" t="s">
        <v>24038</v>
      </c>
      <c r="L392" s="1"/>
      <c r="M392" s="20">
        <f t="shared" si="5"/>
        <v>1</v>
      </c>
    </row>
    <row r="393" spans="1:13" ht="20.100000000000001" customHeight="1" x14ac:dyDescent="0.15">
      <c r="A393" s="1" t="s">
        <v>23983</v>
      </c>
      <c r="B393" s="1" t="s">
        <v>23984</v>
      </c>
      <c r="C393" s="1" t="s">
        <v>24039</v>
      </c>
      <c r="D393" s="1" t="s">
        <v>78</v>
      </c>
      <c r="E393" s="1" t="s">
        <v>51</v>
      </c>
      <c r="F393" s="1" t="s">
        <v>51</v>
      </c>
      <c r="G393" s="1" t="s">
        <v>52</v>
      </c>
      <c r="H393" s="1" t="s">
        <v>53</v>
      </c>
      <c r="I393" s="1" t="s">
        <v>54</v>
      </c>
      <c r="J393" s="1" t="s">
        <v>55</v>
      </c>
      <c r="K393" s="1" t="s">
        <v>24040</v>
      </c>
      <c r="L393" s="1"/>
      <c r="M393" s="20">
        <f t="shared" ref="M393:M456" si="6">IF(F393="○",1,0)</f>
        <v>1</v>
      </c>
    </row>
    <row r="394" spans="1:13" ht="20.100000000000001" customHeight="1" x14ac:dyDescent="0.15">
      <c r="A394" s="1" t="s">
        <v>23983</v>
      </c>
      <c r="B394" s="1" t="s">
        <v>23984</v>
      </c>
      <c r="C394" s="1" t="s">
        <v>24041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53</v>
      </c>
      <c r="I394" s="1" t="s">
        <v>54</v>
      </c>
      <c r="J394" s="1" t="s">
        <v>55</v>
      </c>
      <c r="K394" s="1" t="s">
        <v>24042</v>
      </c>
      <c r="L394" s="1"/>
      <c r="M394" s="20">
        <f t="shared" si="6"/>
        <v>1</v>
      </c>
    </row>
    <row r="395" spans="1:13" ht="20.100000000000001" customHeight="1" x14ac:dyDescent="0.15">
      <c r="A395" s="1" t="s">
        <v>23983</v>
      </c>
      <c r="B395" s="1" t="s">
        <v>23984</v>
      </c>
      <c r="C395" s="1" t="s">
        <v>24043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53</v>
      </c>
      <c r="I395" s="1" t="s">
        <v>54</v>
      </c>
      <c r="J395" s="1" t="s">
        <v>55</v>
      </c>
      <c r="K395" s="1" t="s">
        <v>24044</v>
      </c>
      <c r="L395" s="1"/>
      <c r="M395" s="20">
        <f t="shared" si="6"/>
        <v>1</v>
      </c>
    </row>
    <row r="396" spans="1:13" ht="20.100000000000001" customHeight="1" x14ac:dyDescent="0.15">
      <c r="A396" s="1" t="s">
        <v>23983</v>
      </c>
      <c r="B396" s="1" t="s">
        <v>23984</v>
      </c>
      <c r="C396" s="1" t="s">
        <v>24045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53</v>
      </c>
      <c r="I396" s="1" t="s">
        <v>54</v>
      </c>
      <c r="J396" s="1" t="s">
        <v>55</v>
      </c>
      <c r="K396" s="1" t="s">
        <v>24046</v>
      </c>
      <c r="L396" s="1"/>
      <c r="M396" s="20">
        <f t="shared" si="6"/>
        <v>1</v>
      </c>
    </row>
    <row r="397" spans="1:13" ht="20.100000000000001" customHeight="1" x14ac:dyDescent="0.15">
      <c r="A397" s="1" t="s">
        <v>23983</v>
      </c>
      <c r="B397" s="1" t="s">
        <v>23984</v>
      </c>
      <c r="C397" s="1" t="s">
        <v>24047</v>
      </c>
      <c r="D397" s="1" t="s">
        <v>78</v>
      </c>
      <c r="E397" s="1" t="s">
        <v>51</v>
      </c>
      <c r="F397" s="1" t="s">
        <v>51</v>
      </c>
      <c r="G397" s="1" t="s">
        <v>52</v>
      </c>
      <c r="H397" s="1" t="s">
        <v>53</v>
      </c>
      <c r="I397" s="1" t="s">
        <v>54</v>
      </c>
      <c r="J397" s="1" t="s">
        <v>55</v>
      </c>
      <c r="K397" s="1" t="s">
        <v>24048</v>
      </c>
      <c r="L397" s="1"/>
      <c r="M397" s="20">
        <f t="shared" si="6"/>
        <v>1</v>
      </c>
    </row>
    <row r="398" spans="1:13" ht="20.100000000000001" customHeight="1" x14ac:dyDescent="0.15">
      <c r="A398" s="1" t="s">
        <v>23983</v>
      </c>
      <c r="B398" s="1" t="s">
        <v>23984</v>
      </c>
      <c r="C398" s="1" t="s">
        <v>24049</v>
      </c>
      <c r="D398" s="1" t="s">
        <v>78</v>
      </c>
      <c r="E398" s="1" t="s">
        <v>51</v>
      </c>
      <c r="F398" s="1" t="s">
        <v>51</v>
      </c>
      <c r="G398" s="1" t="s">
        <v>52</v>
      </c>
      <c r="H398" s="1" t="s">
        <v>53</v>
      </c>
      <c r="I398" s="1" t="s">
        <v>54</v>
      </c>
      <c r="J398" s="1" t="s">
        <v>55</v>
      </c>
      <c r="K398" s="1" t="s">
        <v>24050</v>
      </c>
      <c r="L398" s="1"/>
      <c r="M398" s="20">
        <f t="shared" si="6"/>
        <v>1</v>
      </c>
    </row>
    <row r="399" spans="1:13" ht="20.100000000000001" customHeight="1" x14ac:dyDescent="0.15">
      <c r="A399" s="1" t="s">
        <v>23983</v>
      </c>
      <c r="B399" s="1" t="s">
        <v>23984</v>
      </c>
      <c r="C399" s="1" t="s">
        <v>24051</v>
      </c>
      <c r="D399" s="1" t="s">
        <v>78</v>
      </c>
      <c r="E399" s="1" t="s">
        <v>51</v>
      </c>
      <c r="F399" s="1" t="s">
        <v>51</v>
      </c>
      <c r="G399" s="1" t="s">
        <v>52</v>
      </c>
      <c r="H399" s="1" t="s">
        <v>53</v>
      </c>
      <c r="I399" s="1" t="s">
        <v>54</v>
      </c>
      <c r="J399" s="1" t="s">
        <v>55</v>
      </c>
      <c r="K399" s="1" t="s">
        <v>24052</v>
      </c>
      <c r="L399" s="1"/>
      <c r="M399" s="20">
        <f t="shared" si="6"/>
        <v>1</v>
      </c>
    </row>
    <row r="400" spans="1:13" ht="20.100000000000001" customHeight="1" x14ac:dyDescent="0.15">
      <c r="A400" s="1" t="s">
        <v>23983</v>
      </c>
      <c r="B400" s="1" t="s">
        <v>23984</v>
      </c>
      <c r="C400" s="1" t="s">
        <v>24053</v>
      </c>
      <c r="D400" s="1" t="s">
        <v>78</v>
      </c>
      <c r="E400" s="1" t="s">
        <v>51</v>
      </c>
      <c r="F400" s="1" t="s">
        <v>51</v>
      </c>
      <c r="G400" s="1" t="s">
        <v>52</v>
      </c>
      <c r="H400" s="1" t="s">
        <v>53</v>
      </c>
      <c r="I400" s="1" t="s">
        <v>54</v>
      </c>
      <c r="J400" s="1" t="s">
        <v>55</v>
      </c>
      <c r="K400" s="1" t="s">
        <v>24054</v>
      </c>
      <c r="L400" s="1"/>
      <c r="M400" s="20">
        <f t="shared" si="6"/>
        <v>1</v>
      </c>
    </row>
    <row r="401" spans="1:13" ht="20.100000000000001" customHeight="1" x14ac:dyDescent="0.15">
      <c r="A401" s="1" t="s">
        <v>23983</v>
      </c>
      <c r="B401" s="1" t="s">
        <v>23984</v>
      </c>
      <c r="C401" s="1" t="s">
        <v>24055</v>
      </c>
      <c r="D401" s="1" t="s">
        <v>78</v>
      </c>
      <c r="E401" s="1" t="s">
        <v>51</v>
      </c>
      <c r="F401" s="1" t="s">
        <v>51</v>
      </c>
      <c r="G401" s="1" t="s">
        <v>52</v>
      </c>
      <c r="H401" s="1" t="s">
        <v>53</v>
      </c>
      <c r="I401" s="1" t="s">
        <v>54</v>
      </c>
      <c r="J401" s="1" t="s">
        <v>55</v>
      </c>
      <c r="K401" s="1" t="s">
        <v>24056</v>
      </c>
      <c r="L401" s="1"/>
      <c r="M401" s="20">
        <f t="shared" si="6"/>
        <v>1</v>
      </c>
    </row>
    <row r="402" spans="1:13" ht="20.100000000000001" customHeight="1" x14ac:dyDescent="0.15">
      <c r="A402" s="1" t="s">
        <v>23983</v>
      </c>
      <c r="B402" s="1" t="s">
        <v>23984</v>
      </c>
      <c r="C402" s="1" t="s">
        <v>24057</v>
      </c>
      <c r="D402" s="1" t="s">
        <v>78</v>
      </c>
      <c r="E402" s="1" t="s">
        <v>51</v>
      </c>
      <c r="F402" s="1" t="s">
        <v>51</v>
      </c>
      <c r="G402" s="1" t="s">
        <v>52</v>
      </c>
      <c r="H402" s="1" t="s">
        <v>53</v>
      </c>
      <c r="I402" s="1" t="s">
        <v>54</v>
      </c>
      <c r="J402" s="1" t="s">
        <v>55</v>
      </c>
      <c r="K402" s="1" t="s">
        <v>24058</v>
      </c>
      <c r="L402" s="1"/>
      <c r="M402" s="20">
        <f t="shared" si="6"/>
        <v>1</v>
      </c>
    </row>
    <row r="403" spans="1:13" ht="20.100000000000001" customHeight="1" x14ac:dyDescent="0.15">
      <c r="A403" s="1" t="s">
        <v>23983</v>
      </c>
      <c r="B403" s="1" t="s">
        <v>23984</v>
      </c>
      <c r="C403" s="1" t="s">
        <v>24059</v>
      </c>
      <c r="D403" s="1" t="s">
        <v>78</v>
      </c>
      <c r="E403" s="1" t="s">
        <v>51</v>
      </c>
      <c r="F403" s="1" t="s">
        <v>51</v>
      </c>
      <c r="G403" s="1" t="s">
        <v>52</v>
      </c>
      <c r="H403" s="1" t="s">
        <v>53</v>
      </c>
      <c r="I403" s="1" t="s">
        <v>54</v>
      </c>
      <c r="J403" s="1" t="s">
        <v>55</v>
      </c>
      <c r="K403" s="1" t="s">
        <v>24060</v>
      </c>
      <c r="L403" s="1"/>
      <c r="M403" s="20">
        <f t="shared" si="6"/>
        <v>1</v>
      </c>
    </row>
    <row r="404" spans="1:13" ht="20.100000000000001" customHeight="1" x14ac:dyDescent="0.15">
      <c r="A404" s="1" t="s">
        <v>23983</v>
      </c>
      <c r="B404" s="1" t="s">
        <v>23984</v>
      </c>
      <c r="C404" s="1" t="s">
        <v>24061</v>
      </c>
      <c r="D404" s="1" t="s">
        <v>78</v>
      </c>
      <c r="E404" s="1" t="s">
        <v>51</v>
      </c>
      <c r="F404" s="1" t="s">
        <v>51</v>
      </c>
      <c r="G404" s="1" t="s">
        <v>52</v>
      </c>
      <c r="H404" s="1" t="s">
        <v>53</v>
      </c>
      <c r="I404" s="1" t="s">
        <v>54</v>
      </c>
      <c r="J404" s="1" t="s">
        <v>55</v>
      </c>
      <c r="K404" s="1" t="s">
        <v>24062</v>
      </c>
      <c r="L404" s="1"/>
      <c r="M404" s="20">
        <f t="shared" si="6"/>
        <v>1</v>
      </c>
    </row>
    <row r="405" spans="1:13" ht="20.100000000000001" customHeight="1" x14ac:dyDescent="0.15">
      <c r="A405" s="1" t="s">
        <v>23983</v>
      </c>
      <c r="B405" s="1" t="s">
        <v>23984</v>
      </c>
      <c r="C405" s="1" t="s">
        <v>24063</v>
      </c>
      <c r="D405" s="1" t="s">
        <v>78</v>
      </c>
      <c r="E405" s="1" t="s">
        <v>51</v>
      </c>
      <c r="F405" s="1" t="s">
        <v>51</v>
      </c>
      <c r="G405" s="1" t="s">
        <v>52</v>
      </c>
      <c r="H405" s="1" t="s">
        <v>53</v>
      </c>
      <c r="I405" s="1" t="s">
        <v>54</v>
      </c>
      <c r="J405" s="1" t="s">
        <v>55</v>
      </c>
      <c r="K405" s="1" t="s">
        <v>24064</v>
      </c>
      <c r="L405" s="1"/>
      <c r="M405" s="20">
        <f t="shared" si="6"/>
        <v>1</v>
      </c>
    </row>
    <row r="406" spans="1:13" ht="20.100000000000001" customHeight="1" x14ac:dyDescent="0.15">
      <c r="A406" s="1" t="s">
        <v>23983</v>
      </c>
      <c r="B406" s="1" t="s">
        <v>23984</v>
      </c>
      <c r="C406" s="1" t="s">
        <v>24065</v>
      </c>
      <c r="D406" s="1" t="s">
        <v>78</v>
      </c>
      <c r="E406" s="1" t="s">
        <v>51</v>
      </c>
      <c r="F406" s="1" t="s">
        <v>51</v>
      </c>
      <c r="G406" s="1" t="s">
        <v>52</v>
      </c>
      <c r="H406" s="1" t="s">
        <v>53</v>
      </c>
      <c r="I406" s="1" t="s">
        <v>54</v>
      </c>
      <c r="J406" s="1" t="s">
        <v>55</v>
      </c>
      <c r="K406" s="1" t="s">
        <v>24066</v>
      </c>
      <c r="L406" s="1"/>
      <c r="M406" s="20">
        <f t="shared" si="6"/>
        <v>1</v>
      </c>
    </row>
    <row r="407" spans="1:13" ht="20.100000000000001" customHeight="1" x14ac:dyDescent="0.15">
      <c r="A407" s="1" t="s">
        <v>23983</v>
      </c>
      <c r="B407" s="1" t="s">
        <v>23984</v>
      </c>
      <c r="C407" s="1" t="s">
        <v>24067</v>
      </c>
      <c r="D407" s="1" t="s">
        <v>78</v>
      </c>
      <c r="E407" s="1" t="s">
        <v>51</v>
      </c>
      <c r="F407" s="1" t="s">
        <v>51</v>
      </c>
      <c r="G407" s="1" t="s">
        <v>52</v>
      </c>
      <c r="H407" s="1" t="s">
        <v>53</v>
      </c>
      <c r="I407" s="1" t="s">
        <v>54</v>
      </c>
      <c r="J407" s="1" t="s">
        <v>55</v>
      </c>
      <c r="K407" s="1" t="s">
        <v>24068</v>
      </c>
      <c r="L407" s="1"/>
      <c r="M407" s="20">
        <f t="shared" si="6"/>
        <v>1</v>
      </c>
    </row>
    <row r="408" spans="1:13" ht="20.100000000000001" customHeight="1" x14ac:dyDescent="0.15">
      <c r="A408" s="1" t="s">
        <v>23983</v>
      </c>
      <c r="B408" s="1" t="s">
        <v>23984</v>
      </c>
      <c r="C408" s="1" t="s">
        <v>24069</v>
      </c>
      <c r="D408" s="1" t="s">
        <v>78</v>
      </c>
      <c r="E408" s="1" t="s">
        <v>51</v>
      </c>
      <c r="F408" s="1" t="s">
        <v>51</v>
      </c>
      <c r="G408" s="1" t="s">
        <v>52</v>
      </c>
      <c r="H408" s="1" t="s">
        <v>53</v>
      </c>
      <c r="I408" s="1" t="s">
        <v>54</v>
      </c>
      <c r="J408" s="1" t="s">
        <v>55</v>
      </c>
      <c r="K408" s="1" t="s">
        <v>24070</v>
      </c>
      <c r="L408" s="1"/>
      <c r="M408" s="20">
        <f t="shared" si="6"/>
        <v>1</v>
      </c>
    </row>
    <row r="409" spans="1:13" ht="20.100000000000001" customHeight="1" x14ac:dyDescent="0.15">
      <c r="A409" s="1" t="s">
        <v>23983</v>
      </c>
      <c r="B409" s="1" t="s">
        <v>23984</v>
      </c>
      <c r="C409" s="1" t="s">
        <v>24071</v>
      </c>
      <c r="D409" s="1" t="s">
        <v>78</v>
      </c>
      <c r="E409" s="1" t="s">
        <v>51</v>
      </c>
      <c r="F409" s="1" t="s">
        <v>51</v>
      </c>
      <c r="G409" s="1" t="s">
        <v>52</v>
      </c>
      <c r="H409" s="1" t="s">
        <v>53</v>
      </c>
      <c r="I409" s="1" t="s">
        <v>54</v>
      </c>
      <c r="J409" s="1" t="s">
        <v>55</v>
      </c>
      <c r="K409" s="1" t="s">
        <v>24072</v>
      </c>
      <c r="L409" s="1"/>
      <c r="M409" s="20">
        <f t="shared" si="6"/>
        <v>1</v>
      </c>
    </row>
    <row r="410" spans="1:13" ht="20.100000000000001" customHeight="1" x14ac:dyDescent="0.15">
      <c r="A410" s="1" t="s">
        <v>23983</v>
      </c>
      <c r="B410" s="1" t="s">
        <v>23984</v>
      </c>
      <c r="C410" s="1" t="s">
        <v>24073</v>
      </c>
      <c r="D410" s="1" t="s">
        <v>78</v>
      </c>
      <c r="E410" s="1" t="s">
        <v>51</v>
      </c>
      <c r="F410" s="1" t="s">
        <v>51</v>
      </c>
      <c r="G410" s="1" t="s">
        <v>52</v>
      </c>
      <c r="H410" s="1" t="s">
        <v>53</v>
      </c>
      <c r="I410" s="1" t="s">
        <v>54</v>
      </c>
      <c r="J410" s="1" t="s">
        <v>55</v>
      </c>
      <c r="K410" s="1" t="s">
        <v>24074</v>
      </c>
      <c r="L410" s="1"/>
      <c r="M410" s="20">
        <f t="shared" si="6"/>
        <v>1</v>
      </c>
    </row>
    <row r="411" spans="1:13" ht="20.100000000000001" customHeight="1" x14ac:dyDescent="0.15">
      <c r="A411" s="1" t="s">
        <v>23983</v>
      </c>
      <c r="B411" s="1" t="s">
        <v>23984</v>
      </c>
      <c r="C411" s="1" t="s">
        <v>24075</v>
      </c>
      <c r="D411" s="1" t="s">
        <v>78</v>
      </c>
      <c r="E411" s="1" t="s">
        <v>51</v>
      </c>
      <c r="F411" s="1" t="s">
        <v>51</v>
      </c>
      <c r="G411" s="1" t="s">
        <v>52</v>
      </c>
      <c r="H411" s="1" t="s">
        <v>53</v>
      </c>
      <c r="I411" s="1" t="s">
        <v>54</v>
      </c>
      <c r="J411" s="1" t="s">
        <v>55</v>
      </c>
      <c r="K411" s="1" t="s">
        <v>24076</v>
      </c>
      <c r="L411" s="1"/>
      <c r="M411" s="20">
        <f t="shared" si="6"/>
        <v>1</v>
      </c>
    </row>
    <row r="412" spans="1:13" ht="20.100000000000001" customHeight="1" x14ac:dyDescent="0.15">
      <c r="A412" s="1" t="s">
        <v>23983</v>
      </c>
      <c r="B412" s="1" t="s">
        <v>23984</v>
      </c>
      <c r="C412" s="1" t="s">
        <v>24077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53</v>
      </c>
      <c r="I412" s="1" t="s">
        <v>54</v>
      </c>
      <c r="J412" s="1" t="s">
        <v>55</v>
      </c>
      <c r="K412" s="1" t="s">
        <v>24078</v>
      </c>
      <c r="L412" s="1"/>
      <c r="M412" s="20">
        <f t="shared" si="6"/>
        <v>1</v>
      </c>
    </row>
    <row r="413" spans="1:13" ht="20.100000000000001" customHeight="1" x14ac:dyDescent="0.15">
      <c r="A413" s="1" t="s">
        <v>23983</v>
      </c>
      <c r="B413" s="1" t="s">
        <v>23984</v>
      </c>
      <c r="C413" s="1" t="s">
        <v>24079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53</v>
      </c>
      <c r="I413" s="1" t="s">
        <v>54</v>
      </c>
      <c r="J413" s="1" t="s">
        <v>55</v>
      </c>
      <c r="K413" s="1" t="s">
        <v>24080</v>
      </c>
      <c r="L413" s="1"/>
      <c r="M413" s="20">
        <f t="shared" si="6"/>
        <v>1</v>
      </c>
    </row>
    <row r="414" spans="1:13" ht="20.100000000000001" customHeight="1" x14ac:dyDescent="0.15">
      <c r="A414" s="1" t="s">
        <v>23983</v>
      </c>
      <c r="B414" s="1" t="s">
        <v>23984</v>
      </c>
      <c r="C414" s="1" t="s">
        <v>24081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53</v>
      </c>
      <c r="I414" s="1" t="s">
        <v>54</v>
      </c>
      <c r="J414" s="1" t="s">
        <v>55</v>
      </c>
      <c r="K414" s="1" t="s">
        <v>24082</v>
      </c>
      <c r="L414" s="1"/>
      <c r="M414" s="20">
        <f t="shared" si="6"/>
        <v>1</v>
      </c>
    </row>
    <row r="415" spans="1:13" ht="20.100000000000001" customHeight="1" x14ac:dyDescent="0.15">
      <c r="A415" s="1" t="s">
        <v>23983</v>
      </c>
      <c r="B415" s="1" t="s">
        <v>23984</v>
      </c>
      <c r="C415" s="1" t="s">
        <v>24083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53</v>
      </c>
      <c r="I415" s="1" t="s">
        <v>54</v>
      </c>
      <c r="J415" s="1" t="s">
        <v>55</v>
      </c>
      <c r="K415" s="1" t="s">
        <v>24084</v>
      </c>
      <c r="L415" s="1"/>
      <c r="M415" s="20">
        <f t="shared" si="6"/>
        <v>1</v>
      </c>
    </row>
    <row r="416" spans="1:13" ht="20.100000000000001" customHeight="1" x14ac:dyDescent="0.15">
      <c r="A416" s="1" t="s">
        <v>23983</v>
      </c>
      <c r="B416" s="1" t="s">
        <v>23984</v>
      </c>
      <c r="C416" s="1" t="s">
        <v>24085</v>
      </c>
      <c r="D416" s="1" t="s">
        <v>78</v>
      </c>
      <c r="E416" s="1" t="s">
        <v>51</v>
      </c>
      <c r="F416" s="1" t="s">
        <v>51</v>
      </c>
      <c r="G416" s="1" t="s">
        <v>52</v>
      </c>
      <c r="H416" s="1" t="s">
        <v>53</v>
      </c>
      <c r="I416" s="1" t="s">
        <v>54</v>
      </c>
      <c r="J416" s="1" t="s">
        <v>55</v>
      </c>
      <c r="K416" s="1" t="s">
        <v>24086</v>
      </c>
      <c r="L416" s="1"/>
      <c r="M416" s="20">
        <f t="shared" si="6"/>
        <v>1</v>
      </c>
    </row>
    <row r="417" spans="1:13" ht="20.100000000000001" customHeight="1" x14ac:dyDescent="0.15">
      <c r="A417" s="1" t="s">
        <v>23983</v>
      </c>
      <c r="B417" s="1" t="s">
        <v>23984</v>
      </c>
      <c r="C417" s="1" t="s">
        <v>24087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53</v>
      </c>
      <c r="I417" s="1" t="s">
        <v>54</v>
      </c>
      <c r="J417" s="1" t="s">
        <v>55</v>
      </c>
      <c r="K417" s="1" t="s">
        <v>24088</v>
      </c>
      <c r="L417" s="1"/>
      <c r="M417" s="20">
        <f t="shared" si="6"/>
        <v>1</v>
      </c>
    </row>
    <row r="418" spans="1:13" ht="20.100000000000001" customHeight="1" x14ac:dyDescent="0.15">
      <c r="A418" s="1" t="s">
        <v>23983</v>
      </c>
      <c r="B418" s="1" t="s">
        <v>23984</v>
      </c>
      <c r="C418" s="1" t="s">
        <v>24089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53</v>
      </c>
      <c r="I418" s="1" t="s">
        <v>54</v>
      </c>
      <c r="J418" s="1" t="s">
        <v>55</v>
      </c>
      <c r="K418" s="1" t="s">
        <v>24090</v>
      </c>
      <c r="L418" s="1"/>
      <c r="M418" s="20">
        <f t="shared" si="6"/>
        <v>1</v>
      </c>
    </row>
    <row r="419" spans="1:13" ht="20.100000000000001" customHeight="1" x14ac:dyDescent="0.15">
      <c r="A419" s="1" t="s">
        <v>23983</v>
      </c>
      <c r="B419" s="1" t="s">
        <v>23984</v>
      </c>
      <c r="C419" s="1" t="s">
        <v>24091</v>
      </c>
      <c r="D419" s="1" t="s">
        <v>78</v>
      </c>
      <c r="E419" s="1" t="s">
        <v>51</v>
      </c>
      <c r="F419" s="1" t="s">
        <v>51</v>
      </c>
      <c r="G419" s="1" t="s">
        <v>52</v>
      </c>
      <c r="H419" s="1" t="s">
        <v>53</v>
      </c>
      <c r="I419" s="1" t="s">
        <v>54</v>
      </c>
      <c r="J419" s="1" t="s">
        <v>55</v>
      </c>
      <c r="K419" s="1" t="s">
        <v>24092</v>
      </c>
      <c r="L419" s="1"/>
      <c r="M419" s="20">
        <f t="shared" si="6"/>
        <v>1</v>
      </c>
    </row>
    <row r="420" spans="1:13" ht="20.100000000000001" customHeight="1" x14ac:dyDescent="0.15">
      <c r="A420" s="1" t="s">
        <v>23983</v>
      </c>
      <c r="B420" s="1" t="s">
        <v>23984</v>
      </c>
      <c r="C420" s="1" t="s">
        <v>24093</v>
      </c>
      <c r="D420" s="1" t="s">
        <v>78</v>
      </c>
      <c r="E420" s="1" t="s">
        <v>51</v>
      </c>
      <c r="F420" s="1" t="s">
        <v>51</v>
      </c>
      <c r="G420" s="1" t="s">
        <v>52</v>
      </c>
      <c r="H420" s="1" t="s">
        <v>53</v>
      </c>
      <c r="I420" s="1" t="s">
        <v>54</v>
      </c>
      <c r="J420" s="1" t="s">
        <v>55</v>
      </c>
      <c r="K420" s="1" t="s">
        <v>24094</v>
      </c>
      <c r="L420" s="1"/>
      <c r="M420" s="20">
        <f t="shared" si="6"/>
        <v>1</v>
      </c>
    </row>
    <row r="421" spans="1:13" ht="20.100000000000001" customHeight="1" x14ac:dyDescent="0.15">
      <c r="A421" s="1" t="s">
        <v>23983</v>
      </c>
      <c r="B421" s="1" t="s">
        <v>23984</v>
      </c>
      <c r="C421" s="1" t="s">
        <v>24095</v>
      </c>
      <c r="D421" s="1" t="s">
        <v>78</v>
      </c>
      <c r="E421" s="1" t="s">
        <v>51</v>
      </c>
      <c r="F421" s="1" t="s">
        <v>51</v>
      </c>
      <c r="G421" s="1" t="s">
        <v>52</v>
      </c>
      <c r="H421" s="1" t="s">
        <v>53</v>
      </c>
      <c r="I421" s="1" t="s">
        <v>54</v>
      </c>
      <c r="J421" s="1" t="s">
        <v>55</v>
      </c>
      <c r="K421" s="1" t="s">
        <v>24096</v>
      </c>
      <c r="L421" s="1"/>
      <c r="M421" s="20">
        <f t="shared" si="6"/>
        <v>1</v>
      </c>
    </row>
    <row r="422" spans="1:13" ht="20.100000000000001" customHeight="1" x14ac:dyDescent="0.15">
      <c r="A422" s="1" t="s">
        <v>24097</v>
      </c>
      <c r="B422" s="1" t="s">
        <v>24098</v>
      </c>
      <c r="C422" s="1" t="s">
        <v>24099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53</v>
      </c>
      <c r="I422" s="1" t="s">
        <v>54</v>
      </c>
      <c r="J422" s="1" t="s">
        <v>55</v>
      </c>
      <c r="K422" s="1" t="s">
        <v>24100</v>
      </c>
      <c r="L422" s="1"/>
      <c r="M422" s="20">
        <f t="shared" si="6"/>
        <v>1</v>
      </c>
    </row>
    <row r="423" spans="1:13" ht="20.100000000000001" customHeight="1" x14ac:dyDescent="0.15">
      <c r="A423" s="1" t="s">
        <v>24097</v>
      </c>
      <c r="B423" s="1" t="s">
        <v>24098</v>
      </c>
      <c r="C423" s="1" t="s">
        <v>24101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53</v>
      </c>
      <c r="I423" s="1" t="s">
        <v>54</v>
      </c>
      <c r="J423" s="1" t="s">
        <v>55</v>
      </c>
      <c r="K423" s="1" t="s">
        <v>24102</v>
      </c>
      <c r="L423" s="1"/>
      <c r="M423" s="20">
        <f t="shared" si="6"/>
        <v>1</v>
      </c>
    </row>
    <row r="424" spans="1:13" ht="20.100000000000001" customHeight="1" x14ac:dyDescent="0.15">
      <c r="A424" s="1" t="s">
        <v>24097</v>
      </c>
      <c r="B424" s="1" t="s">
        <v>24098</v>
      </c>
      <c r="C424" s="1" t="s">
        <v>24103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53</v>
      </c>
      <c r="I424" s="1" t="s">
        <v>54</v>
      </c>
      <c r="J424" s="1" t="s">
        <v>55</v>
      </c>
      <c r="K424" s="1" t="s">
        <v>24104</v>
      </c>
      <c r="L424" s="1"/>
      <c r="M424" s="20">
        <f t="shared" si="6"/>
        <v>1</v>
      </c>
    </row>
    <row r="425" spans="1:13" ht="20.100000000000001" customHeight="1" x14ac:dyDescent="0.15">
      <c r="A425" s="1" t="s">
        <v>24097</v>
      </c>
      <c r="B425" s="1" t="s">
        <v>24098</v>
      </c>
      <c r="C425" s="1" t="s">
        <v>24105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53</v>
      </c>
      <c r="I425" s="1" t="s">
        <v>54</v>
      </c>
      <c r="J425" s="1" t="s">
        <v>55</v>
      </c>
      <c r="K425" s="1" t="s">
        <v>24106</v>
      </c>
      <c r="L425" s="1"/>
      <c r="M425" s="20">
        <f t="shared" si="6"/>
        <v>1</v>
      </c>
    </row>
    <row r="426" spans="1:13" ht="20.100000000000001" customHeight="1" x14ac:dyDescent="0.15">
      <c r="A426" s="1" t="s">
        <v>24097</v>
      </c>
      <c r="B426" s="1" t="s">
        <v>24098</v>
      </c>
      <c r="C426" s="1" t="s">
        <v>24107</v>
      </c>
      <c r="D426" s="1" t="s">
        <v>78</v>
      </c>
      <c r="E426" s="1" t="s">
        <v>51</v>
      </c>
      <c r="F426" s="1" t="s">
        <v>51</v>
      </c>
      <c r="G426" s="1" t="s">
        <v>52</v>
      </c>
      <c r="H426" s="1" t="s">
        <v>53</v>
      </c>
      <c r="I426" s="1" t="s">
        <v>54</v>
      </c>
      <c r="J426" s="1" t="s">
        <v>55</v>
      </c>
      <c r="K426" s="1" t="s">
        <v>24108</v>
      </c>
      <c r="L426" s="1"/>
      <c r="M426" s="20">
        <f t="shared" si="6"/>
        <v>1</v>
      </c>
    </row>
    <row r="427" spans="1:13" ht="20.100000000000001" customHeight="1" x14ac:dyDescent="0.15">
      <c r="A427" s="1" t="s">
        <v>24097</v>
      </c>
      <c r="B427" s="1" t="s">
        <v>24098</v>
      </c>
      <c r="C427" s="1" t="s">
        <v>24109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53</v>
      </c>
      <c r="I427" s="1" t="s">
        <v>54</v>
      </c>
      <c r="J427" s="1" t="s">
        <v>55</v>
      </c>
      <c r="K427" s="1" t="s">
        <v>24110</v>
      </c>
      <c r="L427" s="1"/>
      <c r="M427" s="20">
        <f t="shared" si="6"/>
        <v>1</v>
      </c>
    </row>
    <row r="428" spans="1:13" ht="20.100000000000001" customHeight="1" x14ac:dyDescent="0.15">
      <c r="A428" s="1" t="s">
        <v>24097</v>
      </c>
      <c r="B428" s="1" t="s">
        <v>24098</v>
      </c>
      <c r="C428" s="1" t="s">
        <v>24111</v>
      </c>
      <c r="D428" s="1" t="s">
        <v>78</v>
      </c>
      <c r="E428" s="1" t="s">
        <v>51</v>
      </c>
      <c r="F428" s="1" t="s">
        <v>51</v>
      </c>
      <c r="G428" s="1" t="s">
        <v>52</v>
      </c>
      <c r="H428" s="1" t="s">
        <v>53</v>
      </c>
      <c r="I428" s="1" t="s">
        <v>54</v>
      </c>
      <c r="J428" s="1" t="s">
        <v>55</v>
      </c>
      <c r="K428" s="1" t="s">
        <v>24112</v>
      </c>
      <c r="L428" s="1"/>
      <c r="M428" s="20">
        <f t="shared" si="6"/>
        <v>1</v>
      </c>
    </row>
    <row r="429" spans="1:13" ht="20.100000000000001" customHeight="1" x14ac:dyDescent="0.15">
      <c r="A429" s="1" t="s">
        <v>24097</v>
      </c>
      <c r="B429" s="1" t="s">
        <v>24098</v>
      </c>
      <c r="C429" s="1" t="s">
        <v>24113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53</v>
      </c>
      <c r="I429" s="1" t="s">
        <v>54</v>
      </c>
      <c r="J429" s="1" t="s">
        <v>55</v>
      </c>
      <c r="K429" s="1" t="s">
        <v>24114</v>
      </c>
      <c r="L429" s="1"/>
      <c r="M429" s="20">
        <f t="shared" si="6"/>
        <v>1</v>
      </c>
    </row>
    <row r="430" spans="1:13" ht="20.100000000000001" customHeight="1" x14ac:dyDescent="0.15">
      <c r="A430" s="1" t="s">
        <v>24097</v>
      </c>
      <c r="B430" s="1" t="s">
        <v>24098</v>
      </c>
      <c r="C430" s="1" t="s">
        <v>24115</v>
      </c>
      <c r="D430" s="1" t="s">
        <v>78</v>
      </c>
      <c r="E430" s="1" t="s">
        <v>51</v>
      </c>
      <c r="F430" s="1" t="s">
        <v>10720</v>
      </c>
      <c r="G430" s="1" t="s">
        <v>82</v>
      </c>
      <c r="H430" s="1" t="s">
        <v>4727</v>
      </c>
      <c r="I430" s="1" t="s">
        <v>447</v>
      </c>
      <c r="J430" s="1" t="s">
        <v>448</v>
      </c>
      <c r="K430" s="1" t="s">
        <v>24116</v>
      </c>
      <c r="L430" s="1"/>
      <c r="M430" s="20">
        <f t="shared" si="6"/>
        <v>0</v>
      </c>
    </row>
    <row r="431" spans="1:13" ht="20.100000000000001" customHeight="1" x14ac:dyDescent="0.15">
      <c r="A431" s="1" t="s">
        <v>24097</v>
      </c>
      <c r="B431" s="1" t="s">
        <v>24098</v>
      </c>
      <c r="C431" s="1" t="s">
        <v>24117</v>
      </c>
      <c r="D431" s="1" t="s">
        <v>78</v>
      </c>
      <c r="E431" s="1" t="s">
        <v>51</v>
      </c>
      <c r="F431" s="1" t="s">
        <v>10720</v>
      </c>
      <c r="G431" s="1" t="s">
        <v>82</v>
      </c>
      <c r="H431" s="1" t="s">
        <v>4727</v>
      </c>
      <c r="I431" s="1" t="s">
        <v>447</v>
      </c>
      <c r="J431" s="1" t="s">
        <v>448</v>
      </c>
      <c r="K431" s="1" t="s">
        <v>24118</v>
      </c>
      <c r="L431" s="1"/>
      <c r="M431" s="20">
        <f t="shared" si="6"/>
        <v>0</v>
      </c>
    </row>
    <row r="432" spans="1:13" ht="20.100000000000001" customHeight="1" x14ac:dyDescent="0.15">
      <c r="A432" s="1" t="s">
        <v>24097</v>
      </c>
      <c r="B432" s="1" t="s">
        <v>24098</v>
      </c>
      <c r="C432" s="1" t="s">
        <v>24119</v>
      </c>
      <c r="D432" s="1" t="s">
        <v>78</v>
      </c>
      <c r="E432" s="1" t="s">
        <v>51</v>
      </c>
      <c r="F432" s="1" t="s">
        <v>51</v>
      </c>
      <c r="G432" s="1" t="s">
        <v>52</v>
      </c>
      <c r="H432" s="1" t="s">
        <v>53</v>
      </c>
      <c r="I432" s="1" t="s">
        <v>54</v>
      </c>
      <c r="J432" s="1" t="s">
        <v>55</v>
      </c>
      <c r="K432" s="1" t="s">
        <v>24120</v>
      </c>
      <c r="L432" s="1"/>
      <c r="M432" s="20">
        <f t="shared" si="6"/>
        <v>1</v>
      </c>
    </row>
    <row r="433" spans="1:13" ht="20.100000000000001" customHeight="1" x14ac:dyDescent="0.15">
      <c r="A433" s="1" t="s">
        <v>24097</v>
      </c>
      <c r="B433" s="1" t="s">
        <v>24098</v>
      </c>
      <c r="C433" s="1" t="s">
        <v>24121</v>
      </c>
      <c r="D433" s="1" t="s">
        <v>78</v>
      </c>
      <c r="E433" s="1" t="s">
        <v>51</v>
      </c>
      <c r="F433" s="1" t="s">
        <v>10720</v>
      </c>
      <c r="G433" s="1" t="s">
        <v>82</v>
      </c>
      <c r="H433" s="1" t="s">
        <v>4727</v>
      </c>
      <c r="I433" s="1" t="s">
        <v>447</v>
      </c>
      <c r="J433" s="1" t="s">
        <v>448</v>
      </c>
      <c r="K433" s="1" t="s">
        <v>24122</v>
      </c>
      <c r="L433" s="1"/>
      <c r="M433" s="20">
        <f t="shared" si="6"/>
        <v>0</v>
      </c>
    </row>
    <row r="434" spans="1:13" ht="20.100000000000001" customHeight="1" x14ac:dyDescent="0.15">
      <c r="A434" s="1" t="s">
        <v>24097</v>
      </c>
      <c r="B434" s="1" t="s">
        <v>24123</v>
      </c>
      <c r="C434" s="1" t="s">
        <v>24124</v>
      </c>
      <c r="D434" s="1" t="s">
        <v>50</v>
      </c>
      <c r="E434" s="1" t="s">
        <v>51</v>
      </c>
      <c r="F434" s="1" t="s">
        <v>10720</v>
      </c>
      <c r="G434" s="1" t="s">
        <v>82</v>
      </c>
      <c r="H434" s="1" t="s">
        <v>4727</v>
      </c>
      <c r="I434" s="1" t="s">
        <v>447</v>
      </c>
      <c r="J434" s="1" t="s">
        <v>448</v>
      </c>
      <c r="K434" s="1" t="s">
        <v>24125</v>
      </c>
      <c r="L434" s="1"/>
      <c r="M434" s="20">
        <f t="shared" si="6"/>
        <v>0</v>
      </c>
    </row>
    <row r="435" spans="1:13" ht="20.100000000000001" customHeight="1" x14ac:dyDescent="0.15">
      <c r="A435" s="1" t="s">
        <v>24097</v>
      </c>
      <c r="B435" s="1" t="s">
        <v>24123</v>
      </c>
      <c r="C435" s="1" t="s">
        <v>24126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53</v>
      </c>
      <c r="I435" s="1" t="s">
        <v>54</v>
      </c>
      <c r="J435" s="1" t="s">
        <v>55</v>
      </c>
      <c r="K435" s="1" t="s">
        <v>24127</v>
      </c>
      <c r="L435" s="1"/>
      <c r="M435" s="20">
        <f t="shared" si="6"/>
        <v>1</v>
      </c>
    </row>
    <row r="436" spans="1:13" ht="20.100000000000001" customHeight="1" x14ac:dyDescent="0.15">
      <c r="A436" s="1" t="s">
        <v>24097</v>
      </c>
      <c r="B436" s="1" t="s">
        <v>24123</v>
      </c>
      <c r="C436" s="1" t="s">
        <v>24128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53</v>
      </c>
      <c r="I436" s="1" t="s">
        <v>54</v>
      </c>
      <c r="J436" s="1" t="s">
        <v>55</v>
      </c>
      <c r="K436" s="1" t="s">
        <v>24129</v>
      </c>
      <c r="L436" s="1"/>
      <c r="M436" s="20">
        <f t="shared" si="6"/>
        <v>1</v>
      </c>
    </row>
    <row r="437" spans="1:13" ht="20.100000000000001" customHeight="1" x14ac:dyDescent="0.15">
      <c r="A437" s="1" t="s">
        <v>24097</v>
      </c>
      <c r="B437" s="1" t="s">
        <v>24123</v>
      </c>
      <c r="C437" s="1" t="s">
        <v>24130</v>
      </c>
      <c r="D437" s="1" t="s">
        <v>50</v>
      </c>
      <c r="E437" s="1" t="s">
        <v>51</v>
      </c>
      <c r="F437" s="1" t="s">
        <v>51</v>
      </c>
      <c r="G437" s="1" t="s">
        <v>52</v>
      </c>
      <c r="H437" s="1" t="s">
        <v>53</v>
      </c>
      <c r="I437" s="1" t="s">
        <v>54</v>
      </c>
      <c r="J437" s="1" t="s">
        <v>55</v>
      </c>
      <c r="K437" s="1" t="s">
        <v>24131</v>
      </c>
      <c r="L437" s="1"/>
      <c r="M437" s="20">
        <f t="shared" si="6"/>
        <v>1</v>
      </c>
    </row>
    <row r="438" spans="1:13" ht="20.100000000000001" customHeight="1" x14ac:dyDescent="0.15">
      <c r="A438" s="1" t="s">
        <v>24097</v>
      </c>
      <c r="B438" s="1" t="s">
        <v>24123</v>
      </c>
      <c r="C438" s="1" t="s">
        <v>24132</v>
      </c>
      <c r="D438" s="1" t="s">
        <v>78</v>
      </c>
      <c r="E438" s="1" t="s">
        <v>51</v>
      </c>
      <c r="F438" s="1" t="s">
        <v>51</v>
      </c>
      <c r="G438" s="1" t="s">
        <v>52</v>
      </c>
      <c r="H438" s="1" t="s">
        <v>53</v>
      </c>
      <c r="I438" s="1" t="s">
        <v>54</v>
      </c>
      <c r="J438" s="1" t="s">
        <v>55</v>
      </c>
      <c r="K438" s="1" t="s">
        <v>24133</v>
      </c>
      <c r="L438" s="1"/>
      <c r="M438" s="20">
        <f t="shared" si="6"/>
        <v>1</v>
      </c>
    </row>
    <row r="439" spans="1:13" ht="20.100000000000001" customHeight="1" x14ac:dyDescent="0.15">
      <c r="A439" s="1" t="s">
        <v>24097</v>
      </c>
      <c r="B439" s="1" t="s">
        <v>24123</v>
      </c>
      <c r="C439" s="1" t="s">
        <v>24134</v>
      </c>
      <c r="D439" s="1" t="s">
        <v>78</v>
      </c>
      <c r="E439" s="1" t="s">
        <v>51</v>
      </c>
      <c r="F439" s="1" t="s">
        <v>51</v>
      </c>
      <c r="G439" s="1" t="s">
        <v>52</v>
      </c>
      <c r="H439" s="1" t="s">
        <v>53</v>
      </c>
      <c r="I439" s="1" t="s">
        <v>54</v>
      </c>
      <c r="J439" s="1" t="s">
        <v>55</v>
      </c>
      <c r="K439" s="1" t="s">
        <v>24135</v>
      </c>
      <c r="L439" s="1"/>
      <c r="M439" s="20">
        <f t="shared" si="6"/>
        <v>1</v>
      </c>
    </row>
    <row r="440" spans="1:13" ht="20.100000000000001" customHeight="1" x14ac:dyDescent="0.15">
      <c r="A440" s="1" t="s">
        <v>24097</v>
      </c>
      <c r="B440" s="1" t="s">
        <v>24123</v>
      </c>
      <c r="C440" s="1" t="s">
        <v>24136</v>
      </c>
      <c r="D440" s="1" t="s">
        <v>78</v>
      </c>
      <c r="E440" s="1" t="s">
        <v>51</v>
      </c>
      <c r="F440" s="1" t="s">
        <v>81</v>
      </c>
      <c r="G440" s="1" t="s">
        <v>82</v>
      </c>
      <c r="H440" s="1" t="s">
        <v>4727</v>
      </c>
      <c r="I440" s="1" t="s">
        <v>447</v>
      </c>
      <c r="J440" s="1" t="s">
        <v>448</v>
      </c>
      <c r="K440" s="1" t="s">
        <v>24137</v>
      </c>
      <c r="L440" s="1"/>
      <c r="M440" s="20">
        <f t="shared" si="6"/>
        <v>0</v>
      </c>
    </row>
    <row r="441" spans="1:13" ht="20.100000000000001" customHeight="1" x14ac:dyDescent="0.15">
      <c r="A441" s="1" t="s">
        <v>24097</v>
      </c>
      <c r="B441" s="1" t="s">
        <v>24123</v>
      </c>
      <c r="C441" s="1" t="s">
        <v>24138</v>
      </c>
      <c r="D441" s="1" t="s">
        <v>78</v>
      </c>
      <c r="E441" s="1" t="s">
        <v>51</v>
      </c>
      <c r="F441" s="1" t="s">
        <v>51</v>
      </c>
      <c r="G441" s="1" t="s">
        <v>52</v>
      </c>
      <c r="H441" s="1" t="s">
        <v>53</v>
      </c>
      <c r="I441" s="1" t="s">
        <v>54</v>
      </c>
      <c r="J441" s="1" t="s">
        <v>55</v>
      </c>
      <c r="K441" s="1" t="s">
        <v>24139</v>
      </c>
      <c r="L441" s="1"/>
      <c r="M441" s="20">
        <f t="shared" si="6"/>
        <v>1</v>
      </c>
    </row>
    <row r="442" spans="1:13" ht="20.100000000000001" customHeight="1" x14ac:dyDescent="0.15">
      <c r="A442" s="1" t="s">
        <v>24097</v>
      </c>
      <c r="B442" s="1" t="s">
        <v>24123</v>
      </c>
      <c r="C442" s="1" t="s">
        <v>24140</v>
      </c>
      <c r="D442" s="1" t="s">
        <v>78</v>
      </c>
      <c r="E442" s="1" t="s">
        <v>51</v>
      </c>
      <c r="F442" s="1" t="s">
        <v>179</v>
      </c>
      <c r="G442" s="1" t="s">
        <v>82</v>
      </c>
      <c r="H442" s="1" t="s">
        <v>4727</v>
      </c>
      <c r="I442" s="1" t="s">
        <v>447</v>
      </c>
      <c r="J442" s="1" t="s">
        <v>448</v>
      </c>
      <c r="K442" s="1" t="s">
        <v>24141</v>
      </c>
      <c r="L442" s="1"/>
      <c r="M442" s="20">
        <f t="shared" si="6"/>
        <v>0</v>
      </c>
    </row>
    <row r="443" spans="1:13" ht="20.100000000000001" customHeight="1" x14ac:dyDescent="0.15">
      <c r="A443" s="1" t="s">
        <v>24097</v>
      </c>
      <c r="B443" s="1" t="s">
        <v>24142</v>
      </c>
      <c r="C443" s="1" t="s">
        <v>24143</v>
      </c>
      <c r="D443" s="1" t="s">
        <v>50</v>
      </c>
      <c r="E443" s="1" t="s">
        <v>51</v>
      </c>
      <c r="F443" s="1" t="s">
        <v>51</v>
      </c>
      <c r="G443" s="1" t="s">
        <v>52</v>
      </c>
      <c r="H443" s="1" t="s">
        <v>53</v>
      </c>
      <c r="I443" s="1" t="s">
        <v>54</v>
      </c>
      <c r="J443" s="1" t="s">
        <v>55</v>
      </c>
      <c r="K443" s="1" t="s">
        <v>24144</v>
      </c>
      <c r="L443" s="1"/>
      <c r="M443" s="20">
        <f t="shared" si="6"/>
        <v>1</v>
      </c>
    </row>
    <row r="444" spans="1:13" ht="20.100000000000001" customHeight="1" x14ac:dyDescent="0.15">
      <c r="A444" s="1" t="s">
        <v>24097</v>
      </c>
      <c r="B444" s="1" t="s">
        <v>24142</v>
      </c>
      <c r="C444" s="1" t="s">
        <v>24145</v>
      </c>
      <c r="D444" s="1" t="s">
        <v>50</v>
      </c>
      <c r="E444" s="1" t="s">
        <v>51</v>
      </c>
      <c r="F444" s="1" t="s">
        <v>51</v>
      </c>
      <c r="G444" s="1" t="s">
        <v>52</v>
      </c>
      <c r="H444" s="1" t="s">
        <v>53</v>
      </c>
      <c r="I444" s="1" t="s">
        <v>54</v>
      </c>
      <c r="J444" s="1" t="s">
        <v>55</v>
      </c>
      <c r="K444" s="1" t="s">
        <v>24146</v>
      </c>
      <c r="L444" s="1"/>
      <c r="M444" s="20">
        <f t="shared" si="6"/>
        <v>1</v>
      </c>
    </row>
    <row r="445" spans="1:13" ht="20.100000000000001" customHeight="1" x14ac:dyDescent="0.15">
      <c r="A445" s="1" t="s">
        <v>24097</v>
      </c>
      <c r="B445" s="1" t="s">
        <v>24142</v>
      </c>
      <c r="C445" s="1" t="s">
        <v>24147</v>
      </c>
      <c r="D445" s="1" t="s">
        <v>50</v>
      </c>
      <c r="E445" s="1" t="s">
        <v>51</v>
      </c>
      <c r="F445" s="1" t="s">
        <v>51</v>
      </c>
      <c r="G445" s="1" t="s">
        <v>52</v>
      </c>
      <c r="H445" s="1" t="s">
        <v>53</v>
      </c>
      <c r="I445" s="1" t="s">
        <v>54</v>
      </c>
      <c r="J445" s="1" t="s">
        <v>55</v>
      </c>
      <c r="K445" s="1" t="s">
        <v>24148</v>
      </c>
      <c r="L445" s="1"/>
      <c r="M445" s="20">
        <f t="shared" si="6"/>
        <v>1</v>
      </c>
    </row>
    <row r="446" spans="1:13" ht="20.100000000000001" customHeight="1" x14ac:dyDescent="0.15">
      <c r="A446" s="1" t="s">
        <v>24097</v>
      </c>
      <c r="B446" s="1" t="s">
        <v>24142</v>
      </c>
      <c r="C446" s="1" t="s">
        <v>24149</v>
      </c>
      <c r="D446" s="1" t="s">
        <v>50</v>
      </c>
      <c r="E446" s="1" t="s">
        <v>51</v>
      </c>
      <c r="F446" s="1" t="s">
        <v>51</v>
      </c>
      <c r="G446" s="1" t="s">
        <v>52</v>
      </c>
      <c r="H446" s="1" t="s">
        <v>53</v>
      </c>
      <c r="I446" s="1" t="s">
        <v>54</v>
      </c>
      <c r="J446" s="1" t="s">
        <v>55</v>
      </c>
      <c r="K446" s="1" t="s">
        <v>24150</v>
      </c>
      <c r="L446" s="1"/>
      <c r="M446" s="20">
        <f t="shared" si="6"/>
        <v>1</v>
      </c>
    </row>
    <row r="447" spans="1:13" ht="20.100000000000001" customHeight="1" x14ac:dyDescent="0.15">
      <c r="A447" s="1" t="s">
        <v>24097</v>
      </c>
      <c r="B447" s="1" t="s">
        <v>24142</v>
      </c>
      <c r="C447" s="1" t="s">
        <v>24151</v>
      </c>
      <c r="D447" s="1" t="s">
        <v>78</v>
      </c>
      <c r="E447" s="1" t="s">
        <v>51</v>
      </c>
      <c r="F447" s="1" t="s">
        <v>179</v>
      </c>
      <c r="G447" s="1" t="s">
        <v>82</v>
      </c>
      <c r="H447" s="1" t="s">
        <v>4727</v>
      </c>
      <c r="I447" s="1" t="s">
        <v>447</v>
      </c>
      <c r="J447" s="1" t="s">
        <v>448</v>
      </c>
      <c r="K447" s="1" t="s">
        <v>24152</v>
      </c>
      <c r="L447" s="1"/>
      <c r="M447" s="20">
        <f t="shared" si="6"/>
        <v>0</v>
      </c>
    </row>
    <row r="448" spans="1:13" ht="20.100000000000001" customHeight="1" x14ac:dyDescent="0.15">
      <c r="A448" s="1" t="s">
        <v>24097</v>
      </c>
      <c r="B448" s="1" t="s">
        <v>24142</v>
      </c>
      <c r="C448" s="1" t="s">
        <v>24153</v>
      </c>
      <c r="D448" s="1" t="s">
        <v>78</v>
      </c>
      <c r="E448" s="1" t="s">
        <v>51</v>
      </c>
      <c r="F448" s="1" t="s">
        <v>51</v>
      </c>
      <c r="G448" s="1" t="s">
        <v>52</v>
      </c>
      <c r="H448" s="1" t="s">
        <v>53</v>
      </c>
      <c r="I448" s="1" t="s">
        <v>54</v>
      </c>
      <c r="J448" s="1" t="s">
        <v>55</v>
      </c>
      <c r="K448" s="1" t="s">
        <v>24154</v>
      </c>
      <c r="L448" s="1"/>
      <c r="M448" s="20">
        <f t="shared" si="6"/>
        <v>1</v>
      </c>
    </row>
    <row r="449" spans="1:13" ht="20.100000000000001" customHeight="1" x14ac:dyDescent="0.15">
      <c r="A449" s="1" t="s">
        <v>24097</v>
      </c>
      <c r="B449" s="1" t="s">
        <v>24142</v>
      </c>
      <c r="C449" s="1" t="s">
        <v>24155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53</v>
      </c>
      <c r="I449" s="1" t="s">
        <v>54</v>
      </c>
      <c r="J449" s="1" t="s">
        <v>55</v>
      </c>
      <c r="K449" s="1" t="s">
        <v>24156</v>
      </c>
      <c r="L449" s="1"/>
      <c r="M449" s="20">
        <f t="shared" si="6"/>
        <v>1</v>
      </c>
    </row>
    <row r="450" spans="1:13" ht="20.100000000000001" customHeight="1" x14ac:dyDescent="0.15">
      <c r="A450" s="1" t="s">
        <v>24097</v>
      </c>
      <c r="B450" s="1" t="s">
        <v>24142</v>
      </c>
      <c r="C450" s="1" t="s">
        <v>24157</v>
      </c>
      <c r="D450" s="1" t="s">
        <v>78</v>
      </c>
      <c r="E450" s="1" t="s">
        <v>51</v>
      </c>
      <c r="F450" s="1" t="s">
        <v>51</v>
      </c>
      <c r="G450" s="1" t="s">
        <v>52</v>
      </c>
      <c r="H450" s="1" t="s">
        <v>53</v>
      </c>
      <c r="I450" s="1" t="s">
        <v>54</v>
      </c>
      <c r="J450" s="1" t="s">
        <v>55</v>
      </c>
      <c r="K450" s="1" t="s">
        <v>24158</v>
      </c>
      <c r="L450" s="1"/>
      <c r="M450" s="20">
        <f t="shared" si="6"/>
        <v>1</v>
      </c>
    </row>
    <row r="451" spans="1:13" ht="20.100000000000001" customHeight="1" x14ac:dyDescent="0.15">
      <c r="A451" s="1" t="s">
        <v>24097</v>
      </c>
      <c r="B451" s="1" t="s">
        <v>24142</v>
      </c>
      <c r="C451" s="1" t="s">
        <v>24159</v>
      </c>
      <c r="D451" s="1" t="s">
        <v>78</v>
      </c>
      <c r="E451" s="1" t="s">
        <v>51</v>
      </c>
      <c r="F451" s="1" t="s">
        <v>51</v>
      </c>
      <c r="G451" s="1" t="s">
        <v>52</v>
      </c>
      <c r="H451" s="1" t="s">
        <v>53</v>
      </c>
      <c r="I451" s="1" t="s">
        <v>54</v>
      </c>
      <c r="J451" s="1" t="s">
        <v>55</v>
      </c>
      <c r="K451" s="1" t="s">
        <v>24160</v>
      </c>
      <c r="L451" s="1"/>
      <c r="M451" s="20">
        <f t="shared" si="6"/>
        <v>1</v>
      </c>
    </row>
    <row r="452" spans="1:13" ht="20.100000000000001" customHeight="1" x14ac:dyDescent="0.15">
      <c r="A452" s="1" t="s">
        <v>24097</v>
      </c>
      <c r="B452" s="1" t="s">
        <v>24142</v>
      </c>
      <c r="C452" s="1" t="s">
        <v>24161</v>
      </c>
      <c r="D452" s="1" t="s">
        <v>78</v>
      </c>
      <c r="E452" s="1" t="s">
        <v>51</v>
      </c>
      <c r="F452" s="1" t="s">
        <v>179</v>
      </c>
      <c r="G452" s="1" t="s">
        <v>82</v>
      </c>
      <c r="H452" s="1" t="s">
        <v>4727</v>
      </c>
      <c r="I452" s="1" t="s">
        <v>447</v>
      </c>
      <c r="J452" s="1" t="s">
        <v>448</v>
      </c>
      <c r="K452" s="1" t="s">
        <v>24162</v>
      </c>
      <c r="L452" s="1"/>
      <c r="M452" s="20">
        <f t="shared" si="6"/>
        <v>0</v>
      </c>
    </row>
    <row r="453" spans="1:13" ht="20.100000000000001" customHeight="1" x14ac:dyDescent="0.15">
      <c r="A453" s="1" t="s">
        <v>24097</v>
      </c>
      <c r="B453" s="1" t="s">
        <v>24142</v>
      </c>
      <c r="C453" s="1" t="s">
        <v>24163</v>
      </c>
      <c r="D453" s="1" t="s">
        <v>78</v>
      </c>
      <c r="E453" s="1" t="s">
        <v>51</v>
      </c>
      <c r="F453" s="1" t="s">
        <v>51</v>
      </c>
      <c r="G453" s="1" t="s">
        <v>52</v>
      </c>
      <c r="H453" s="1" t="s">
        <v>53</v>
      </c>
      <c r="I453" s="1" t="s">
        <v>54</v>
      </c>
      <c r="J453" s="1" t="s">
        <v>55</v>
      </c>
      <c r="K453" s="1" t="s">
        <v>24164</v>
      </c>
      <c r="L453" s="1"/>
      <c r="M453" s="20">
        <f t="shared" si="6"/>
        <v>1</v>
      </c>
    </row>
    <row r="454" spans="1:13" ht="20.100000000000001" customHeight="1" x14ac:dyDescent="0.15">
      <c r="A454" s="1" t="s">
        <v>24097</v>
      </c>
      <c r="B454" s="1" t="s">
        <v>24142</v>
      </c>
      <c r="C454" s="1" t="s">
        <v>24165</v>
      </c>
      <c r="D454" s="1" t="s">
        <v>78</v>
      </c>
      <c r="E454" s="1" t="s">
        <v>51</v>
      </c>
      <c r="F454" s="1" t="s">
        <v>51</v>
      </c>
      <c r="G454" s="1" t="s">
        <v>52</v>
      </c>
      <c r="H454" s="1" t="s">
        <v>53</v>
      </c>
      <c r="I454" s="1" t="s">
        <v>54</v>
      </c>
      <c r="J454" s="1" t="s">
        <v>55</v>
      </c>
      <c r="K454" s="1" t="s">
        <v>24166</v>
      </c>
      <c r="L454" s="1"/>
      <c r="M454" s="20">
        <f t="shared" si="6"/>
        <v>1</v>
      </c>
    </row>
    <row r="455" spans="1:13" ht="20.100000000000001" customHeight="1" x14ac:dyDescent="0.15">
      <c r="A455" s="1" t="s">
        <v>24097</v>
      </c>
      <c r="B455" s="1" t="s">
        <v>24142</v>
      </c>
      <c r="C455" s="1" t="s">
        <v>24167</v>
      </c>
      <c r="D455" s="1" t="s">
        <v>78</v>
      </c>
      <c r="E455" s="1" t="s">
        <v>51</v>
      </c>
      <c r="F455" s="1" t="s">
        <v>51</v>
      </c>
      <c r="G455" s="1" t="s">
        <v>52</v>
      </c>
      <c r="H455" s="1" t="s">
        <v>53</v>
      </c>
      <c r="I455" s="1" t="s">
        <v>54</v>
      </c>
      <c r="J455" s="1" t="s">
        <v>55</v>
      </c>
      <c r="K455" s="1" t="s">
        <v>24168</v>
      </c>
      <c r="L455" s="1"/>
      <c r="M455" s="20">
        <f t="shared" si="6"/>
        <v>1</v>
      </c>
    </row>
    <row r="456" spans="1:13" ht="20.100000000000001" customHeight="1" x14ac:dyDescent="0.15">
      <c r="A456" s="1" t="s">
        <v>24097</v>
      </c>
      <c r="B456" s="1" t="s">
        <v>24142</v>
      </c>
      <c r="C456" s="1" t="s">
        <v>24169</v>
      </c>
      <c r="D456" s="1" t="s">
        <v>78</v>
      </c>
      <c r="E456" s="1" t="s">
        <v>51</v>
      </c>
      <c r="F456" s="1" t="s">
        <v>51</v>
      </c>
      <c r="G456" s="1" t="s">
        <v>52</v>
      </c>
      <c r="H456" s="1" t="s">
        <v>53</v>
      </c>
      <c r="I456" s="1" t="s">
        <v>54</v>
      </c>
      <c r="J456" s="1" t="s">
        <v>55</v>
      </c>
      <c r="K456" s="1" t="s">
        <v>24170</v>
      </c>
      <c r="L456" s="1"/>
      <c r="M456" s="20">
        <f t="shared" si="6"/>
        <v>1</v>
      </c>
    </row>
    <row r="457" spans="1:13" ht="20.100000000000001" customHeight="1" x14ac:dyDescent="0.15">
      <c r="A457" s="1" t="s">
        <v>24097</v>
      </c>
      <c r="B457" s="1" t="s">
        <v>24142</v>
      </c>
      <c r="C457" s="1" t="s">
        <v>24171</v>
      </c>
      <c r="D457" s="1" t="s">
        <v>78</v>
      </c>
      <c r="E457" s="1" t="s">
        <v>51</v>
      </c>
      <c r="F457" s="1" t="s">
        <v>51</v>
      </c>
      <c r="G457" s="1" t="s">
        <v>52</v>
      </c>
      <c r="H457" s="1" t="s">
        <v>53</v>
      </c>
      <c r="I457" s="1" t="s">
        <v>54</v>
      </c>
      <c r="J457" s="1" t="s">
        <v>55</v>
      </c>
      <c r="K457" s="1" t="s">
        <v>24172</v>
      </c>
      <c r="L457" s="1"/>
      <c r="M457" s="20">
        <f t="shared" ref="M457:M520" si="7">IF(F457="○",1,0)</f>
        <v>1</v>
      </c>
    </row>
    <row r="458" spans="1:13" ht="20.100000000000001" customHeight="1" x14ac:dyDescent="0.15">
      <c r="A458" s="1" t="s">
        <v>24097</v>
      </c>
      <c r="B458" s="1" t="s">
        <v>24142</v>
      </c>
      <c r="C458" s="1" t="s">
        <v>24173</v>
      </c>
      <c r="D458" s="1" t="s">
        <v>78</v>
      </c>
      <c r="E458" s="1" t="s">
        <v>51</v>
      </c>
      <c r="F458" s="1" t="s">
        <v>10720</v>
      </c>
      <c r="G458" s="1" t="s">
        <v>82</v>
      </c>
      <c r="H458" s="1" t="s">
        <v>4727</v>
      </c>
      <c r="I458" s="1" t="s">
        <v>447</v>
      </c>
      <c r="J458" s="1" t="s">
        <v>448</v>
      </c>
      <c r="K458" s="1" t="s">
        <v>24174</v>
      </c>
      <c r="L458" s="1"/>
      <c r="M458" s="20">
        <f t="shared" si="7"/>
        <v>0</v>
      </c>
    </row>
    <row r="459" spans="1:13" ht="20.100000000000001" customHeight="1" x14ac:dyDescent="0.15">
      <c r="A459" s="1" t="s">
        <v>24097</v>
      </c>
      <c r="B459" s="1" t="s">
        <v>24175</v>
      </c>
      <c r="C459" s="1" t="s">
        <v>24176</v>
      </c>
      <c r="D459" s="1" t="s">
        <v>50</v>
      </c>
      <c r="E459" s="1" t="s">
        <v>51</v>
      </c>
      <c r="F459" s="1" t="s">
        <v>10720</v>
      </c>
      <c r="G459" s="1" t="s">
        <v>82</v>
      </c>
      <c r="H459" s="1" t="s">
        <v>4727</v>
      </c>
      <c r="I459" s="1" t="s">
        <v>447</v>
      </c>
      <c r="J459" s="1" t="s">
        <v>448</v>
      </c>
      <c r="K459" s="1" t="s">
        <v>24177</v>
      </c>
      <c r="L459" s="1"/>
      <c r="M459" s="20">
        <f t="shared" si="7"/>
        <v>0</v>
      </c>
    </row>
    <row r="460" spans="1:13" ht="20.100000000000001" customHeight="1" x14ac:dyDescent="0.15">
      <c r="A460" s="1" t="s">
        <v>24097</v>
      </c>
      <c r="B460" s="1" t="s">
        <v>24175</v>
      </c>
      <c r="C460" s="1" t="s">
        <v>24178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53</v>
      </c>
      <c r="I460" s="1" t="s">
        <v>54</v>
      </c>
      <c r="J460" s="1" t="s">
        <v>55</v>
      </c>
      <c r="K460" s="1" t="s">
        <v>24179</v>
      </c>
      <c r="L460" s="1"/>
      <c r="M460" s="20">
        <f t="shared" si="7"/>
        <v>1</v>
      </c>
    </row>
    <row r="461" spans="1:13" ht="20.100000000000001" customHeight="1" x14ac:dyDescent="0.15">
      <c r="A461" s="1" t="s">
        <v>24097</v>
      </c>
      <c r="B461" s="1" t="s">
        <v>24175</v>
      </c>
      <c r="C461" s="1" t="s">
        <v>24180</v>
      </c>
      <c r="D461" s="1" t="s">
        <v>50</v>
      </c>
      <c r="E461" s="1" t="s">
        <v>51</v>
      </c>
      <c r="F461" s="1" t="s">
        <v>51</v>
      </c>
      <c r="G461" s="1" t="s">
        <v>52</v>
      </c>
      <c r="H461" s="1" t="s">
        <v>53</v>
      </c>
      <c r="I461" s="1" t="s">
        <v>54</v>
      </c>
      <c r="J461" s="1" t="s">
        <v>55</v>
      </c>
      <c r="K461" s="1" t="s">
        <v>24181</v>
      </c>
      <c r="L461" s="1"/>
      <c r="M461" s="20">
        <f t="shared" si="7"/>
        <v>1</v>
      </c>
    </row>
    <row r="462" spans="1:13" ht="20.100000000000001" customHeight="1" x14ac:dyDescent="0.15">
      <c r="A462" s="1" t="s">
        <v>24097</v>
      </c>
      <c r="B462" s="1" t="s">
        <v>24175</v>
      </c>
      <c r="C462" s="1" t="s">
        <v>24182</v>
      </c>
      <c r="D462" s="1" t="s">
        <v>50</v>
      </c>
      <c r="E462" s="1" t="s">
        <v>51</v>
      </c>
      <c r="F462" s="1" t="s">
        <v>51</v>
      </c>
      <c r="G462" s="1" t="s">
        <v>52</v>
      </c>
      <c r="H462" s="1" t="s">
        <v>53</v>
      </c>
      <c r="I462" s="1" t="s">
        <v>54</v>
      </c>
      <c r="J462" s="1" t="s">
        <v>55</v>
      </c>
      <c r="K462" s="1" t="s">
        <v>24183</v>
      </c>
      <c r="L462" s="1"/>
      <c r="M462" s="20">
        <f t="shared" si="7"/>
        <v>1</v>
      </c>
    </row>
    <row r="463" spans="1:13" ht="20.100000000000001" customHeight="1" x14ac:dyDescent="0.15">
      <c r="A463" s="1" t="s">
        <v>24097</v>
      </c>
      <c r="B463" s="1" t="s">
        <v>24175</v>
      </c>
      <c r="C463" s="1" t="s">
        <v>24184</v>
      </c>
      <c r="D463" s="1" t="s">
        <v>50</v>
      </c>
      <c r="E463" s="1" t="s">
        <v>51</v>
      </c>
      <c r="F463" s="1" t="s">
        <v>51</v>
      </c>
      <c r="G463" s="1" t="s">
        <v>52</v>
      </c>
      <c r="H463" s="1" t="s">
        <v>53</v>
      </c>
      <c r="I463" s="1" t="s">
        <v>54</v>
      </c>
      <c r="J463" s="1" t="s">
        <v>55</v>
      </c>
      <c r="K463" s="1" t="s">
        <v>24185</v>
      </c>
      <c r="L463" s="1"/>
      <c r="M463" s="20">
        <f t="shared" si="7"/>
        <v>1</v>
      </c>
    </row>
    <row r="464" spans="1:13" ht="20.100000000000001" customHeight="1" x14ac:dyDescent="0.15">
      <c r="A464" s="1" t="s">
        <v>24097</v>
      </c>
      <c r="B464" s="1" t="s">
        <v>24175</v>
      </c>
      <c r="C464" s="1" t="s">
        <v>24186</v>
      </c>
      <c r="D464" s="1" t="s">
        <v>50</v>
      </c>
      <c r="E464" s="1" t="s">
        <v>51</v>
      </c>
      <c r="F464" s="1" t="s">
        <v>51</v>
      </c>
      <c r="G464" s="1" t="s">
        <v>52</v>
      </c>
      <c r="H464" s="1" t="s">
        <v>53</v>
      </c>
      <c r="I464" s="1" t="s">
        <v>54</v>
      </c>
      <c r="J464" s="1" t="s">
        <v>55</v>
      </c>
      <c r="K464" s="1" t="s">
        <v>24187</v>
      </c>
      <c r="L464" s="1"/>
      <c r="M464" s="20">
        <f t="shared" si="7"/>
        <v>1</v>
      </c>
    </row>
    <row r="465" spans="1:13" ht="20.100000000000001" customHeight="1" x14ac:dyDescent="0.15">
      <c r="A465" s="1" t="s">
        <v>24097</v>
      </c>
      <c r="B465" s="1" t="s">
        <v>24175</v>
      </c>
      <c r="C465" s="1" t="s">
        <v>24188</v>
      </c>
      <c r="D465" s="1" t="s">
        <v>50</v>
      </c>
      <c r="E465" s="1" t="s">
        <v>51</v>
      </c>
      <c r="F465" s="1" t="s">
        <v>51</v>
      </c>
      <c r="G465" s="1" t="s">
        <v>52</v>
      </c>
      <c r="H465" s="1" t="s">
        <v>53</v>
      </c>
      <c r="I465" s="1" t="s">
        <v>54</v>
      </c>
      <c r="J465" s="1" t="s">
        <v>55</v>
      </c>
      <c r="K465" s="1" t="s">
        <v>24189</v>
      </c>
      <c r="L465" s="1"/>
      <c r="M465" s="20">
        <f t="shared" si="7"/>
        <v>1</v>
      </c>
    </row>
    <row r="466" spans="1:13" ht="20.100000000000001" customHeight="1" x14ac:dyDescent="0.15">
      <c r="A466" s="1" t="s">
        <v>24097</v>
      </c>
      <c r="B466" s="1" t="s">
        <v>24175</v>
      </c>
      <c r="C466" s="1" t="s">
        <v>24190</v>
      </c>
      <c r="D466" s="1" t="s">
        <v>50</v>
      </c>
      <c r="E466" s="1" t="s">
        <v>51</v>
      </c>
      <c r="F466" s="1" t="s">
        <v>51</v>
      </c>
      <c r="G466" s="1" t="s">
        <v>52</v>
      </c>
      <c r="H466" s="1" t="s">
        <v>53</v>
      </c>
      <c r="I466" s="1" t="s">
        <v>54</v>
      </c>
      <c r="J466" s="1" t="s">
        <v>55</v>
      </c>
      <c r="K466" s="1" t="s">
        <v>24191</v>
      </c>
      <c r="L466" s="1"/>
      <c r="M466" s="20">
        <f t="shared" si="7"/>
        <v>1</v>
      </c>
    </row>
    <row r="467" spans="1:13" ht="20.100000000000001" customHeight="1" x14ac:dyDescent="0.15">
      <c r="A467" s="1" t="s">
        <v>24097</v>
      </c>
      <c r="B467" s="1" t="s">
        <v>24175</v>
      </c>
      <c r="C467" s="1" t="s">
        <v>24192</v>
      </c>
      <c r="D467" s="1" t="s">
        <v>50</v>
      </c>
      <c r="E467" s="1" t="s">
        <v>51</v>
      </c>
      <c r="F467" s="1" t="s">
        <v>51</v>
      </c>
      <c r="G467" s="1" t="s">
        <v>52</v>
      </c>
      <c r="H467" s="1" t="s">
        <v>53</v>
      </c>
      <c r="I467" s="1" t="s">
        <v>54</v>
      </c>
      <c r="J467" s="1" t="s">
        <v>55</v>
      </c>
      <c r="K467" s="1" t="s">
        <v>24193</v>
      </c>
      <c r="L467" s="1"/>
      <c r="M467" s="20">
        <f t="shared" si="7"/>
        <v>1</v>
      </c>
    </row>
    <row r="468" spans="1:13" ht="20.100000000000001" customHeight="1" x14ac:dyDescent="0.15">
      <c r="A468" s="1" t="s">
        <v>24097</v>
      </c>
      <c r="B468" s="1" t="s">
        <v>24175</v>
      </c>
      <c r="C468" s="1" t="s">
        <v>24194</v>
      </c>
      <c r="D468" s="1" t="s">
        <v>50</v>
      </c>
      <c r="E468" s="1" t="s">
        <v>51</v>
      </c>
      <c r="F468" s="1" t="s">
        <v>51</v>
      </c>
      <c r="G468" s="1" t="s">
        <v>52</v>
      </c>
      <c r="H468" s="1" t="s">
        <v>53</v>
      </c>
      <c r="I468" s="1" t="s">
        <v>54</v>
      </c>
      <c r="J468" s="1" t="s">
        <v>55</v>
      </c>
      <c r="K468" s="1" t="s">
        <v>24195</v>
      </c>
      <c r="L468" s="1"/>
      <c r="M468" s="20">
        <f t="shared" si="7"/>
        <v>1</v>
      </c>
    </row>
    <row r="469" spans="1:13" ht="20.100000000000001" customHeight="1" x14ac:dyDescent="0.15">
      <c r="A469" s="1" t="s">
        <v>24097</v>
      </c>
      <c r="B469" s="1" t="s">
        <v>24175</v>
      </c>
      <c r="C469" s="1" t="s">
        <v>24196</v>
      </c>
      <c r="D469" s="1" t="s">
        <v>50</v>
      </c>
      <c r="E469" s="1" t="s">
        <v>51</v>
      </c>
      <c r="F469" s="1" t="s">
        <v>51</v>
      </c>
      <c r="G469" s="1" t="s">
        <v>52</v>
      </c>
      <c r="H469" s="1" t="s">
        <v>53</v>
      </c>
      <c r="I469" s="1" t="s">
        <v>54</v>
      </c>
      <c r="J469" s="1" t="s">
        <v>55</v>
      </c>
      <c r="K469" s="1" t="s">
        <v>24197</v>
      </c>
      <c r="L469" s="1"/>
      <c r="M469" s="20">
        <f t="shared" si="7"/>
        <v>1</v>
      </c>
    </row>
    <row r="470" spans="1:13" ht="20.100000000000001" customHeight="1" x14ac:dyDescent="0.15">
      <c r="A470" s="1" t="s">
        <v>24097</v>
      </c>
      <c r="B470" s="1" t="s">
        <v>24175</v>
      </c>
      <c r="C470" s="1" t="s">
        <v>24198</v>
      </c>
      <c r="D470" s="1" t="s">
        <v>50</v>
      </c>
      <c r="E470" s="1" t="s">
        <v>51</v>
      </c>
      <c r="F470" s="1" t="s">
        <v>51</v>
      </c>
      <c r="G470" s="1" t="s">
        <v>52</v>
      </c>
      <c r="H470" s="1" t="s">
        <v>53</v>
      </c>
      <c r="I470" s="1" t="s">
        <v>54</v>
      </c>
      <c r="J470" s="1" t="s">
        <v>55</v>
      </c>
      <c r="K470" s="1" t="s">
        <v>24199</v>
      </c>
      <c r="L470" s="1"/>
      <c r="M470" s="20">
        <f t="shared" si="7"/>
        <v>1</v>
      </c>
    </row>
    <row r="471" spans="1:13" ht="20.100000000000001" customHeight="1" x14ac:dyDescent="0.15">
      <c r="A471" s="1" t="s">
        <v>24097</v>
      </c>
      <c r="B471" s="1" t="s">
        <v>24175</v>
      </c>
      <c r="C471" s="1" t="s">
        <v>24200</v>
      </c>
      <c r="D471" s="1" t="s">
        <v>78</v>
      </c>
      <c r="E471" s="1" t="s">
        <v>51</v>
      </c>
      <c r="F471" s="1" t="s">
        <v>81</v>
      </c>
      <c r="G471" s="1" t="s">
        <v>82</v>
      </c>
      <c r="H471" s="1" t="s">
        <v>4727</v>
      </c>
      <c r="I471" s="1" t="s">
        <v>447</v>
      </c>
      <c r="J471" s="1" t="s">
        <v>448</v>
      </c>
      <c r="K471" s="1" t="s">
        <v>24201</v>
      </c>
      <c r="L471" s="1"/>
      <c r="M471" s="20">
        <f t="shared" si="7"/>
        <v>0</v>
      </c>
    </row>
    <row r="472" spans="1:13" ht="20.100000000000001" customHeight="1" x14ac:dyDescent="0.15">
      <c r="A472" s="1" t="s">
        <v>24097</v>
      </c>
      <c r="B472" s="1" t="s">
        <v>24175</v>
      </c>
      <c r="C472" s="1" t="s">
        <v>24202</v>
      </c>
      <c r="D472" s="1" t="s">
        <v>78</v>
      </c>
      <c r="E472" s="1" t="s">
        <v>51</v>
      </c>
      <c r="F472" s="1" t="s">
        <v>81</v>
      </c>
      <c r="G472" s="1" t="s">
        <v>82</v>
      </c>
      <c r="H472" s="1" t="s">
        <v>4727</v>
      </c>
      <c r="I472" s="1" t="s">
        <v>447</v>
      </c>
      <c r="J472" s="1" t="s">
        <v>448</v>
      </c>
      <c r="K472" s="1" t="s">
        <v>24203</v>
      </c>
      <c r="L472" s="1"/>
      <c r="M472" s="20">
        <f t="shared" si="7"/>
        <v>0</v>
      </c>
    </row>
    <row r="473" spans="1:13" ht="20.100000000000001" customHeight="1" x14ac:dyDescent="0.15">
      <c r="A473" s="1" t="s">
        <v>24097</v>
      </c>
      <c r="B473" s="1" t="s">
        <v>24175</v>
      </c>
      <c r="C473" s="1" t="s">
        <v>24204</v>
      </c>
      <c r="D473" s="1" t="s">
        <v>78</v>
      </c>
      <c r="E473" s="1" t="s">
        <v>51</v>
      </c>
      <c r="F473" s="1" t="s">
        <v>51</v>
      </c>
      <c r="G473" s="1" t="s">
        <v>52</v>
      </c>
      <c r="H473" s="1" t="s">
        <v>53</v>
      </c>
      <c r="I473" s="1" t="s">
        <v>54</v>
      </c>
      <c r="J473" s="1" t="s">
        <v>55</v>
      </c>
      <c r="K473" s="1" t="s">
        <v>24205</v>
      </c>
      <c r="L473" s="1"/>
      <c r="M473" s="20">
        <f t="shared" si="7"/>
        <v>1</v>
      </c>
    </row>
    <row r="474" spans="1:13" ht="20.100000000000001" customHeight="1" x14ac:dyDescent="0.15">
      <c r="A474" s="1" t="s">
        <v>24097</v>
      </c>
      <c r="B474" s="1" t="s">
        <v>24175</v>
      </c>
      <c r="C474" s="1" t="s">
        <v>24206</v>
      </c>
      <c r="D474" s="1" t="s">
        <v>78</v>
      </c>
      <c r="E474" s="1" t="s">
        <v>51</v>
      </c>
      <c r="F474" s="1" t="s">
        <v>51</v>
      </c>
      <c r="G474" s="1" t="s">
        <v>52</v>
      </c>
      <c r="H474" s="1" t="s">
        <v>53</v>
      </c>
      <c r="I474" s="1" t="s">
        <v>54</v>
      </c>
      <c r="J474" s="1" t="s">
        <v>55</v>
      </c>
      <c r="K474" s="1" t="s">
        <v>24207</v>
      </c>
      <c r="L474" s="1"/>
      <c r="M474" s="20">
        <f t="shared" si="7"/>
        <v>1</v>
      </c>
    </row>
    <row r="475" spans="1:13" ht="20.100000000000001" customHeight="1" x14ac:dyDescent="0.15">
      <c r="A475" s="1" t="s">
        <v>24097</v>
      </c>
      <c r="B475" s="1" t="s">
        <v>24175</v>
      </c>
      <c r="C475" s="1" t="s">
        <v>24208</v>
      </c>
      <c r="D475" s="1" t="s">
        <v>78</v>
      </c>
      <c r="E475" s="1" t="s">
        <v>51</v>
      </c>
      <c r="F475" s="1" t="s">
        <v>51</v>
      </c>
      <c r="G475" s="1" t="s">
        <v>52</v>
      </c>
      <c r="H475" s="1" t="s">
        <v>53</v>
      </c>
      <c r="I475" s="1" t="s">
        <v>54</v>
      </c>
      <c r="J475" s="1" t="s">
        <v>55</v>
      </c>
      <c r="K475" s="1" t="s">
        <v>24209</v>
      </c>
      <c r="L475" s="1"/>
      <c r="M475" s="20">
        <f t="shared" si="7"/>
        <v>1</v>
      </c>
    </row>
    <row r="476" spans="1:13" ht="20.100000000000001" customHeight="1" x14ac:dyDescent="0.15">
      <c r="A476" s="1" t="s">
        <v>24097</v>
      </c>
      <c r="B476" s="1" t="s">
        <v>24175</v>
      </c>
      <c r="C476" s="1" t="s">
        <v>24210</v>
      </c>
      <c r="D476" s="1" t="s">
        <v>78</v>
      </c>
      <c r="E476" s="1" t="s">
        <v>51</v>
      </c>
      <c r="F476" s="1" t="s">
        <v>51</v>
      </c>
      <c r="G476" s="1" t="s">
        <v>52</v>
      </c>
      <c r="H476" s="1" t="s">
        <v>53</v>
      </c>
      <c r="I476" s="1" t="s">
        <v>54</v>
      </c>
      <c r="J476" s="1" t="s">
        <v>55</v>
      </c>
      <c r="K476" s="1" t="s">
        <v>24211</v>
      </c>
      <c r="L476" s="1"/>
      <c r="M476" s="20">
        <f t="shared" si="7"/>
        <v>1</v>
      </c>
    </row>
    <row r="477" spans="1:13" ht="20.100000000000001" customHeight="1" x14ac:dyDescent="0.15">
      <c r="A477" s="1" t="s">
        <v>24097</v>
      </c>
      <c r="B477" s="1" t="s">
        <v>24175</v>
      </c>
      <c r="C477" s="1" t="s">
        <v>24212</v>
      </c>
      <c r="D477" s="1" t="s">
        <v>78</v>
      </c>
      <c r="E477" s="1" t="s">
        <v>51</v>
      </c>
      <c r="F477" s="1" t="s">
        <v>51</v>
      </c>
      <c r="G477" s="1" t="s">
        <v>52</v>
      </c>
      <c r="H477" s="1" t="s">
        <v>53</v>
      </c>
      <c r="I477" s="1" t="s">
        <v>54</v>
      </c>
      <c r="J477" s="1" t="s">
        <v>55</v>
      </c>
      <c r="K477" s="1" t="s">
        <v>24213</v>
      </c>
      <c r="L477" s="1"/>
      <c r="M477" s="20">
        <f t="shared" si="7"/>
        <v>1</v>
      </c>
    </row>
    <row r="478" spans="1:13" ht="20.100000000000001" customHeight="1" x14ac:dyDescent="0.15">
      <c r="A478" s="1" t="s">
        <v>24097</v>
      </c>
      <c r="B478" s="1" t="s">
        <v>24175</v>
      </c>
      <c r="C478" s="1" t="s">
        <v>24214</v>
      </c>
      <c r="D478" s="1" t="s">
        <v>78</v>
      </c>
      <c r="E478" s="1" t="s">
        <v>51</v>
      </c>
      <c r="F478" s="1" t="s">
        <v>81</v>
      </c>
      <c r="G478" s="1" t="s">
        <v>82</v>
      </c>
      <c r="H478" s="1" t="s">
        <v>4727</v>
      </c>
      <c r="I478" s="1" t="s">
        <v>447</v>
      </c>
      <c r="J478" s="1" t="s">
        <v>448</v>
      </c>
      <c r="K478" s="1" t="s">
        <v>24215</v>
      </c>
      <c r="L478" s="1"/>
      <c r="M478" s="20">
        <f t="shared" si="7"/>
        <v>0</v>
      </c>
    </row>
    <row r="479" spans="1:13" ht="20.100000000000001" customHeight="1" x14ac:dyDescent="0.15">
      <c r="A479" s="1" t="s">
        <v>24097</v>
      </c>
      <c r="B479" s="1" t="s">
        <v>24175</v>
      </c>
      <c r="C479" s="1" t="s">
        <v>24216</v>
      </c>
      <c r="D479" s="1" t="s">
        <v>78</v>
      </c>
      <c r="E479" s="1" t="s">
        <v>51</v>
      </c>
      <c r="F479" s="1" t="s">
        <v>51</v>
      </c>
      <c r="G479" s="1" t="s">
        <v>52</v>
      </c>
      <c r="H479" s="1" t="s">
        <v>53</v>
      </c>
      <c r="I479" s="1" t="s">
        <v>54</v>
      </c>
      <c r="J479" s="1" t="s">
        <v>55</v>
      </c>
      <c r="K479" s="1" t="s">
        <v>24217</v>
      </c>
      <c r="L479" s="1"/>
      <c r="M479" s="20">
        <f t="shared" si="7"/>
        <v>1</v>
      </c>
    </row>
    <row r="480" spans="1:13" ht="20.100000000000001" customHeight="1" x14ac:dyDescent="0.15">
      <c r="A480" s="1" t="s">
        <v>24097</v>
      </c>
      <c r="B480" s="1" t="s">
        <v>24175</v>
      </c>
      <c r="C480" s="1" t="s">
        <v>24218</v>
      </c>
      <c r="D480" s="1" t="s">
        <v>78</v>
      </c>
      <c r="E480" s="1" t="s">
        <v>51</v>
      </c>
      <c r="F480" s="1" t="s">
        <v>51</v>
      </c>
      <c r="G480" s="1" t="s">
        <v>52</v>
      </c>
      <c r="H480" s="1" t="s">
        <v>53</v>
      </c>
      <c r="I480" s="1" t="s">
        <v>54</v>
      </c>
      <c r="J480" s="1" t="s">
        <v>55</v>
      </c>
      <c r="K480" s="1" t="s">
        <v>24219</v>
      </c>
      <c r="L480" s="1"/>
      <c r="M480" s="20">
        <f t="shared" si="7"/>
        <v>1</v>
      </c>
    </row>
    <row r="481" spans="1:13" ht="20.100000000000001" customHeight="1" x14ac:dyDescent="0.15">
      <c r="A481" s="1" t="s">
        <v>24097</v>
      </c>
      <c r="B481" s="1" t="s">
        <v>24175</v>
      </c>
      <c r="C481" s="1" t="s">
        <v>24220</v>
      </c>
      <c r="D481" s="1" t="s">
        <v>78</v>
      </c>
      <c r="E481" s="1" t="s">
        <v>51</v>
      </c>
      <c r="F481" s="1" t="s">
        <v>51</v>
      </c>
      <c r="G481" s="1" t="s">
        <v>52</v>
      </c>
      <c r="H481" s="1" t="s">
        <v>53</v>
      </c>
      <c r="I481" s="1" t="s">
        <v>54</v>
      </c>
      <c r="J481" s="1" t="s">
        <v>55</v>
      </c>
      <c r="K481" s="1" t="s">
        <v>24221</v>
      </c>
      <c r="L481" s="1"/>
      <c r="M481" s="20">
        <f t="shared" si="7"/>
        <v>1</v>
      </c>
    </row>
    <row r="482" spans="1:13" ht="20.100000000000001" customHeight="1" x14ac:dyDescent="0.15">
      <c r="A482" s="1" t="s">
        <v>24097</v>
      </c>
      <c r="B482" s="1" t="s">
        <v>24175</v>
      </c>
      <c r="C482" s="1" t="s">
        <v>24222</v>
      </c>
      <c r="D482" s="1" t="s">
        <v>78</v>
      </c>
      <c r="E482" s="1" t="s">
        <v>51</v>
      </c>
      <c r="F482" s="1" t="s">
        <v>51</v>
      </c>
      <c r="G482" s="1" t="s">
        <v>52</v>
      </c>
      <c r="H482" s="1" t="s">
        <v>53</v>
      </c>
      <c r="I482" s="1" t="s">
        <v>54</v>
      </c>
      <c r="J482" s="1" t="s">
        <v>55</v>
      </c>
      <c r="K482" s="1" t="s">
        <v>24223</v>
      </c>
      <c r="L482" s="1"/>
      <c r="M482" s="20">
        <f t="shared" si="7"/>
        <v>1</v>
      </c>
    </row>
    <row r="483" spans="1:13" ht="20.100000000000001" customHeight="1" x14ac:dyDescent="0.15">
      <c r="A483" s="1" t="s">
        <v>24097</v>
      </c>
      <c r="B483" s="1" t="s">
        <v>24175</v>
      </c>
      <c r="C483" s="1" t="s">
        <v>24224</v>
      </c>
      <c r="D483" s="1" t="s">
        <v>78</v>
      </c>
      <c r="E483" s="1" t="s">
        <v>51</v>
      </c>
      <c r="F483" s="1" t="s">
        <v>51</v>
      </c>
      <c r="G483" s="1" t="s">
        <v>52</v>
      </c>
      <c r="H483" s="1" t="s">
        <v>53</v>
      </c>
      <c r="I483" s="1" t="s">
        <v>54</v>
      </c>
      <c r="J483" s="1" t="s">
        <v>55</v>
      </c>
      <c r="K483" s="1" t="s">
        <v>24225</v>
      </c>
      <c r="L483" s="1"/>
      <c r="M483" s="20">
        <f t="shared" si="7"/>
        <v>1</v>
      </c>
    </row>
    <row r="484" spans="1:13" ht="20.100000000000001" customHeight="1" x14ac:dyDescent="0.15">
      <c r="A484" s="1" t="s">
        <v>24097</v>
      </c>
      <c r="B484" s="1" t="s">
        <v>24175</v>
      </c>
      <c r="C484" s="1" t="s">
        <v>24226</v>
      </c>
      <c r="D484" s="1" t="s">
        <v>78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54</v>
      </c>
      <c r="J484" s="1" t="s">
        <v>55</v>
      </c>
      <c r="K484" s="1" t="s">
        <v>24227</v>
      </c>
      <c r="L484" s="1"/>
      <c r="M484" s="20">
        <f t="shared" si="7"/>
        <v>1</v>
      </c>
    </row>
    <row r="485" spans="1:13" ht="20.100000000000001" customHeight="1" x14ac:dyDescent="0.15">
      <c r="A485" s="1" t="s">
        <v>24097</v>
      </c>
      <c r="B485" s="1" t="s">
        <v>24175</v>
      </c>
      <c r="C485" s="1" t="s">
        <v>24228</v>
      </c>
      <c r="D485" s="1" t="s">
        <v>78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54</v>
      </c>
      <c r="J485" s="1" t="s">
        <v>55</v>
      </c>
      <c r="K485" s="1" t="s">
        <v>24229</v>
      </c>
      <c r="L485" s="1"/>
      <c r="M485" s="20">
        <f t="shared" si="7"/>
        <v>1</v>
      </c>
    </row>
    <row r="486" spans="1:13" ht="20.100000000000001" customHeight="1" x14ac:dyDescent="0.15">
      <c r="A486" s="1" t="s">
        <v>24097</v>
      </c>
      <c r="B486" s="1" t="s">
        <v>24175</v>
      </c>
      <c r="C486" s="1" t="s">
        <v>24230</v>
      </c>
      <c r="D486" s="1" t="s">
        <v>78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54</v>
      </c>
      <c r="J486" s="1" t="s">
        <v>55</v>
      </c>
      <c r="K486" s="1" t="s">
        <v>24231</v>
      </c>
      <c r="L486" s="1"/>
      <c r="M486" s="20">
        <f t="shared" si="7"/>
        <v>1</v>
      </c>
    </row>
    <row r="487" spans="1:13" ht="20.100000000000001" customHeight="1" x14ac:dyDescent="0.15">
      <c r="A487" s="1" t="s">
        <v>24097</v>
      </c>
      <c r="B487" s="1" t="s">
        <v>24175</v>
      </c>
      <c r="C487" s="1" t="s">
        <v>24232</v>
      </c>
      <c r="D487" s="1" t="s">
        <v>78</v>
      </c>
      <c r="E487" s="1" t="s">
        <v>51</v>
      </c>
      <c r="F487" s="1" t="s">
        <v>51</v>
      </c>
      <c r="G487" s="1" t="s">
        <v>52</v>
      </c>
      <c r="H487" s="1" t="s">
        <v>53</v>
      </c>
      <c r="I487" s="1" t="s">
        <v>54</v>
      </c>
      <c r="J487" s="1" t="s">
        <v>55</v>
      </c>
      <c r="K487" s="1" t="s">
        <v>24233</v>
      </c>
      <c r="L487" s="1"/>
      <c r="M487" s="20">
        <f t="shared" si="7"/>
        <v>1</v>
      </c>
    </row>
    <row r="488" spans="1:13" ht="20.100000000000001" customHeight="1" x14ac:dyDescent="0.15">
      <c r="A488" s="1" t="s">
        <v>24097</v>
      </c>
      <c r="B488" s="1" t="s">
        <v>24175</v>
      </c>
      <c r="C488" s="1" t="s">
        <v>24234</v>
      </c>
      <c r="D488" s="1" t="s">
        <v>78</v>
      </c>
      <c r="E488" s="1" t="s">
        <v>51</v>
      </c>
      <c r="F488" s="1" t="s">
        <v>51</v>
      </c>
      <c r="G488" s="1" t="s">
        <v>52</v>
      </c>
      <c r="H488" s="1" t="s">
        <v>53</v>
      </c>
      <c r="I488" s="1" t="s">
        <v>54</v>
      </c>
      <c r="J488" s="1" t="s">
        <v>55</v>
      </c>
      <c r="K488" s="1" t="s">
        <v>24235</v>
      </c>
      <c r="L488" s="1"/>
      <c r="M488" s="20">
        <f t="shared" si="7"/>
        <v>1</v>
      </c>
    </row>
    <row r="489" spans="1:13" ht="20.100000000000001" customHeight="1" x14ac:dyDescent="0.15">
      <c r="A489" s="1" t="s">
        <v>24097</v>
      </c>
      <c r="B489" s="1" t="s">
        <v>24175</v>
      </c>
      <c r="C489" s="1" t="s">
        <v>24236</v>
      </c>
      <c r="D489" s="1" t="s">
        <v>78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54</v>
      </c>
      <c r="J489" s="1" t="s">
        <v>55</v>
      </c>
      <c r="K489" s="1" t="s">
        <v>24237</v>
      </c>
      <c r="L489" s="1"/>
      <c r="M489" s="20">
        <f t="shared" si="7"/>
        <v>1</v>
      </c>
    </row>
    <row r="490" spans="1:13" ht="20.100000000000001" customHeight="1" x14ac:dyDescent="0.15">
      <c r="A490" s="1" t="s">
        <v>24097</v>
      </c>
      <c r="B490" s="1" t="s">
        <v>24175</v>
      </c>
      <c r="C490" s="1" t="s">
        <v>24238</v>
      </c>
      <c r="D490" s="1" t="s">
        <v>78</v>
      </c>
      <c r="E490" s="1" t="s">
        <v>51</v>
      </c>
      <c r="F490" s="1" t="s">
        <v>179</v>
      </c>
      <c r="G490" s="1" t="s">
        <v>82</v>
      </c>
      <c r="H490" s="1" t="s">
        <v>4727</v>
      </c>
      <c r="I490" s="1" t="s">
        <v>447</v>
      </c>
      <c r="J490" s="1" t="s">
        <v>448</v>
      </c>
      <c r="K490" s="1" t="s">
        <v>24239</v>
      </c>
      <c r="L490" s="1"/>
      <c r="M490" s="20">
        <f t="shared" si="7"/>
        <v>0</v>
      </c>
    </row>
    <row r="491" spans="1:13" ht="20.100000000000001" customHeight="1" x14ac:dyDescent="0.15">
      <c r="A491" s="1" t="s">
        <v>24097</v>
      </c>
      <c r="B491" s="1" t="s">
        <v>24175</v>
      </c>
      <c r="C491" s="1" t="s">
        <v>24240</v>
      </c>
      <c r="D491" s="1" t="s">
        <v>78</v>
      </c>
      <c r="E491" s="1" t="s">
        <v>51</v>
      </c>
      <c r="F491" s="1" t="s">
        <v>81</v>
      </c>
      <c r="G491" s="1" t="s">
        <v>52</v>
      </c>
      <c r="H491" s="1" t="s">
        <v>53</v>
      </c>
      <c r="I491" s="1" t="s">
        <v>54</v>
      </c>
      <c r="J491" s="1" t="s">
        <v>55</v>
      </c>
      <c r="K491" s="1" t="s">
        <v>24241</v>
      </c>
      <c r="L491" s="1"/>
      <c r="M491" s="20">
        <f t="shared" si="7"/>
        <v>0</v>
      </c>
    </row>
    <row r="492" spans="1:13" ht="20.100000000000001" customHeight="1" x14ac:dyDescent="0.15">
      <c r="A492" s="1" t="s">
        <v>24097</v>
      </c>
      <c r="B492" s="1" t="s">
        <v>24175</v>
      </c>
      <c r="C492" s="1" t="s">
        <v>24242</v>
      </c>
      <c r="D492" s="1" t="s">
        <v>78</v>
      </c>
      <c r="E492" s="1" t="s">
        <v>51</v>
      </c>
      <c r="F492" s="1" t="s">
        <v>10720</v>
      </c>
      <c r="G492" s="1" t="s">
        <v>82</v>
      </c>
      <c r="H492" s="1" t="s">
        <v>4727</v>
      </c>
      <c r="I492" s="1" t="s">
        <v>447</v>
      </c>
      <c r="J492" s="1" t="s">
        <v>448</v>
      </c>
      <c r="K492" s="1" t="s">
        <v>24243</v>
      </c>
      <c r="L492" s="1"/>
      <c r="M492" s="20">
        <f t="shared" si="7"/>
        <v>0</v>
      </c>
    </row>
    <row r="493" spans="1:13" ht="20.100000000000001" customHeight="1" x14ac:dyDescent="0.15">
      <c r="A493" s="1" t="s">
        <v>24097</v>
      </c>
      <c r="B493" s="1" t="s">
        <v>24175</v>
      </c>
      <c r="C493" s="1" t="s">
        <v>24244</v>
      </c>
      <c r="D493" s="1" t="s">
        <v>78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54</v>
      </c>
      <c r="J493" s="1" t="s">
        <v>55</v>
      </c>
      <c r="K493" s="1" t="s">
        <v>24245</v>
      </c>
      <c r="L493" s="1"/>
      <c r="M493" s="20">
        <f t="shared" si="7"/>
        <v>1</v>
      </c>
    </row>
    <row r="494" spans="1:13" ht="20.100000000000001" customHeight="1" x14ac:dyDescent="0.15">
      <c r="A494" s="1" t="s">
        <v>24097</v>
      </c>
      <c r="B494" s="1" t="s">
        <v>24175</v>
      </c>
      <c r="C494" s="1" t="s">
        <v>24246</v>
      </c>
      <c r="D494" s="1" t="s">
        <v>78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54</v>
      </c>
      <c r="J494" s="1" t="s">
        <v>55</v>
      </c>
      <c r="K494" s="1" t="s">
        <v>24247</v>
      </c>
      <c r="L494" s="1"/>
      <c r="M494" s="20">
        <f t="shared" si="7"/>
        <v>1</v>
      </c>
    </row>
    <row r="495" spans="1:13" ht="20.100000000000001" customHeight="1" x14ac:dyDescent="0.15">
      <c r="A495" s="1" t="s">
        <v>24097</v>
      </c>
      <c r="B495" s="1" t="s">
        <v>24175</v>
      </c>
      <c r="C495" s="1" t="s">
        <v>24248</v>
      </c>
      <c r="D495" s="1" t="s">
        <v>78</v>
      </c>
      <c r="E495" s="1" t="s">
        <v>51</v>
      </c>
      <c r="F495" s="1" t="s">
        <v>51</v>
      </c>
      <c r="G495" s="1" t="s">
        <v>52</v>
      </c>
      <c r="H495" s="1" t="s">
        <v>53</v>
      </c>
      <c r="I495" s="1" t="s">
        <v>54</v>
      </c>
      <c r="J495" s="1" t="s">
        <v>55</v>
      </c>
      <c r="K495" s="1" t="s">
        <v>24249</v>
      </c>
      <c r="L495" s="1"/>
      <c r="M495" s="20">
        <f t="shared" si="7"/>
        <v>1</v>
      </c>
    </row>
    <row r="496" spans="1:13" ht="20.100000000000001" customHeight="1" x14ac:dyDescent="0.15">
      <c r="A496" s="1" t="s">
        <v>24097</v>
      </c>
      <c r="B496" s="1" t="s">
        <v>24175</v>
      </c>
      <c r="C496" s="1" t="s">
        <v>24250</v>
      </c>
      <c r="D496" s="1" t="s">
        <v>78</v>
      </c>
      <c r="E496" s="1" t="s">
        <v>51</v>
      </c>
      <c r="F496" s="1" t="s">
        <v>51</v>
      </c>
      <c r="G496" s="1" t="s">
        <v>52</v>
      </c>
      <c r="H496" s="1" t="s">
        <v>53</v>
      </c>
      <c r="I496" s="1" t="s">
        <v>54</v>
      </c>
      <c r="J496" s="1" t="s">
        <v>55</v>
      </c>
      <c r="K496" s="1" t="s">
        <v>24251</v>
      </c>
      <c r="L496" s="1"/>
      <c r="M496" s="20">
        <f t="shared" si="7"/>
        <v>1</v>
      </c>
    </row>
    <row r="497" spans="1:13" ht="20.100000000000001" customHeight="1" x14ac:dyDescent="0.15">
      <c r="A497" s="1" t="s">
        <v>24097</v>
      </c>
      <c r="B497" s="1" t="s">
        <v>24175</v>
      </c>
      <c r="C497" s="1" t="s">
        <v>24252</v>
      </c>
      <c r="D497" s="1" t="s">
        <v>78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54</v>
      </c>
      <c r="J497" s="1" t="s">
        <v>55</v>
      </c>
      <c r="K497" s="1" t="s">
        <v>24253</v>
      </c>
      <c r="L497" s="1"/>
      <c r="M497" s="20">
        <f t="shared" si="7"/>
        <v>1</v>
      </c>
    </row>
    <row r="498" spans="1:13" ht="20.100000000000001" customHeight="1" x14ac:dyDescent="0.15">
      <c r="A498" s="1" t="s">
        <v>24097</v>
      </c>
      <c r="B498" s="1" t="s">
        <v>24175</v>
      </c>
      <c r="C498" s="1" t="s">
        <v>24254</v>
      </c>
      <c r="D498" s="1" t="s">
        <v>78</v>
      </c>
      <c r="E498" s="1" t="s">
        <v>51</v>
      </c>
      <c r="F498" s="1" t="s">
        <v>51</v>
      </c>
      <c r="G498" s="1" t="s">
        <v>52</v>
      </c>
      <c r="H498" s="1" t="s">
        <v>53</v>
      </c>
      <c r="I498" s="1" t="s">
        <v>54</v>
      </c>
      <c r="J498" s="1" t="s">
        <v>55</v>
      </c>
      <c r="K498" s="1" t="s">
        <v>24255</v>
      </c>
      <c r="L498" s="1"/>
      <c r="M498" s="20">
        <f t="shared" si="7"/>
        <v>1</v>
      </c>
    </row>
    <row r="499" spans="1:13" ht="20.100000000000001" customHeight="1" x14ac:dyDescent="0.15">
      <c r="A499" s="1" t="s">
        <v>24097</v>
      </c>
      <c r="B499" s="1" t="s">
        <v>24175</v>
      </c>
      <c r="C499" s="1" t="s">
        <v>24256</v>
      </c>
      <c r="D499" s="1" t="s">
        <v>78</v>
      </c>
      <c r="E499" s="1" t="s">
        <v>51</v>
      </c>
      <c r="F499" s="1" t="s">
        <v>51</v>
      </c>
      <c r="G499" s="1" t="s">
        <v>52</v>
      </c>
      <c r="H499" s="1" t="s">
        <v>53</v>
      </c>
      <c r="I499" s="1" t="s">
        <v>54</v>
      </c>
      <c r="J499" s="1" t="s">
        <v>55</v>
      </c>
      <c r="K499" s="1" t="s">
        <v>24257</v>
      </c>
      <c r="L499" s="1"/>
      <c r="M499" s="20">
        <f t="shared" si="7"/>
        <v>1</v>
      </c>
    </row>
    <row r="500" spans="1:13" ht="39.950000000000003" customHeight="1" x14ac:dyDescent="0.15">
      <c r="A500" s="82" t="s">
        <v>27149</v>
      </c>
      <c r="B500" s="82" t="s">
        <v>27150</v>
      </c>
      <c r="C500" s="1" t="s">
        <v>24258</v>
      </c>
      <c r="D500" s="1" t="s">
        <v>849</v>
      </c>
      <c r="E500" s="1" t="s">
        <v>51</v>
      </c>
      <c r="F500" s="1" t="s">
        <v>10720</v>
      </c>
      <c r="G500" s="1" t="s">
        <v>82</v>
      </c>
      <c r="H500" s="1" t="s">
        <v>83</v>
      </c>
      <c r="I500" s="1" t="s">
        <v>181</v>
      </c>
      <c r="J500" s="1" t="s">
        <v>11769</v>
      </c>
      <c r="K500" s="1" t="s">
        <v>24259</v>
      </c>
      <c r="L500" s="83" t="s">
        <v>26947</v>
      </c>
      <c r="M500" s="20">
        <f t="shared" si="7"/>
        <v>0</v>
      </c>
    </row>
    <row r="501" spans="1:13" ht="20.100000000000001" customHeight="1" x14ac:dyDescent="0.15">
      <c r="A501" s="1" t="s">
        <v>24097</v>
      </c>
      <c r="B501" s="1" t="s">
        <v>24260</v>
      </c>
      <c r="C501" s="1" t="s">
        <v>24261</v>
      </c>
      <c r="D501" s="1" t="s">
        <v>50</v>
      </c>
      <c r="E501" s="1" t="s">
        <v>51</v>
      </c>
      <c r="F501" s="1" t="s">
        <v>51</v>
      </c>
      <c r="G501" s="1" t="s">
        <v>52</v>
      </c>
      <c r="H501" s="1" t="s">
        <v>53</v>
      </c>
      <c r="I501" s="1" t="s">
        <v>54</v>
      </c>
      <c r="J501" s="1" t="s">
        <v>55</v>
      </c>
      <c r="K501" s="1" t="s">
        <v>24262</v>
      </c>
      <c r="L501" s="1"/>
      <c r="M501" s="20">
        <f t="shared" si="7"/>
        <v>1</v>
      </c>
    </row>
    <row r="502" spans="1:13" ht="20.100000000000001" customHeight="1" x14ac:dyDescent="0.15">
      <c r="A502" s="1" t="s">
        <v>24097</v>
      </c>
      <c r="B502" s="1" t="s">
        <v>24260</v>
      </c>
      <c r="C502" s="1" t="s">
        <v>24263</v>
      </c>
      <c r="D502" s="1" t="s">
        <v>50</v>
      </c>
      <c r="E502" s="1" t="s">
        <v>51</v>
      </c>
      <c r="F502" s="1" t="s">
        <v>51</v>
      </c>
      <c r="G502" s="1" t="s">
        <v>52</v>
      </c>
      <c r="H502" s="1" t="s">
        <v>53</v>
      </c>
      <c r="I502" s="1" t="s">
        <v>54</v>
      </c>
      <c r="J502" s="1" t="s">
        <v>55</v>
      </c>
      <c r="K502" s="1" t="s">
        <v>24264</v>
      </c>
      <c r="L502" s="1"/>
      <c r="M502" s="20">
        <f t="shared" si="7"/>
        <v>1</v>
      </c>
    </row>
    <row r="503" spans="1:13" ht="20.100000000000001" customHeight="1" x14ac:dyDescent="0.15">
      <c r="A503" s="1" t="s">
        <v>24097</v>
      </c>
      <c r="B503" s="1" t="s">
        <v>24260</v>
      </c>
      <c r="C503" s="1" t="s">
        <v>24265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53</v>
      </c>
      <c r="I503" s="1" t="s">
        <v>54</v>
      </c>
      <c r="J503" s="1" t="s">
        <v>55</v>
      </c>
      <c r="K503" s="1" t="s">
        <v>24266</v>
      </c>
      <c r="L503" s="1"/>
      <c r="M503" s="20">
        <f t="shared" si="7"/>
        <v>1</v>
      </c>
    </row>
    <row r="504" spans="1:13" ht="20.100000000000001" customHeight="1" x14ac:dyDescent="0.15">
      <c r="A504" s="1" t="s">
        <v>24097</v>
      </c>
      <c r="B504" s="1" t="s">
        <v>24260</v>
      </c>
      <c r="C504" s="1" t="s">
        <v>24267</v>
      </c>
      <c r="D504" s="1" t="s">
        <v>50</v>
      </c>
      <c r="E504" s="1" t="s">
        <v>51</v>
      </c>
      <c r="F504" s="1" t="s">
        <v>51</v>
      </c>
      <c r="G504" s="1" t="s">
        <v>52</v>
      </c>
      <c r="H504" s="1" t="s">
        <v>53</v>
      </c>
      <c r="I504" s="1" t="s">
        <v>54</v>
      </c>
      <c r="J504" s="1" t="s">
        <v>55</v>
      </c>
      <c r="K504" s="1" t="s">
        <v>24268</v>
      </c>
      <c r="L504" s="1"/>
      <c r="M504" s="20">
        <f t="shared" si="7"/>
        <v>1</v>
      </c>
    </row>
    <row r="505" spans="1:13" ht="20.100000000000001" customHeight="1" x14ac:dyDescent="0.15">
      <c r="A505" s="1" t="s">
        <v>24097</v>
      </c>
      <c r="B505" s="1" t="s">
        <v>24260</v>
      </c>
      <c r="C505" s="1" t="s">
        <v>24269</v>
      </c>
      <c r="D505" s="1" t="s">
        <v>50</v>
      </c>
      <c r="E505" s="1" t="s">
        <v>51</v>
      </c>
      <c r="F505" s="1" t="s">
        <v>10720</v>
      </c>
      <c r="G505" s="1" t="s">
        <v>82</v>
      </c>
      <c r="H505" s="1" t="s">
        <v>4727</v>
      </c>
      <c r="I505" s="1" t="s">
        <v>447</v>
      </c>
      <c r="J505" s="1" t="s">
        <v>448</v>
      </c>
      <c r="K505" s="1" t="s">
        <v>24270</v>
      </c>
      <c r="L505" s="1"/>
      <c r="M505" s="20">
        <f t="shared" si="7"/>
        <v>0</v>
      </c>
    </row>
    <row r="506" spans="1:13" ht="20.100000000000001" customHeight="1" x14ac:dyDescent="0.15">
      <c r="A506" s="1" t="s">
        <v>24097</v>
      </c>
      <c r="B506" s="1" t="s">
        <v>24260</v>
      </c>
      <c r="C506" s="1" t="s">
        <v>24271</v>
      </c>
      <c r="D506" s="1" t="s">
        <v>50</v>
      </c>
      <c r="E506" s="1" t="s">
        <v>51</v>
      </c>
      <c r="F506" s="1" t="s">
        <v>51</v>
      </c>
      <c r="G506" s="1" t="s">
        <v>52</v>
      </c>
      <c r="H506" s="1" t="s">
        <v>53</v>
      </c>
      <c r="I506" s="1" t="s">
        <v>54</v>
      </c>
      <c r="J506" s="1" t="s">
        <v>55</v>
      </c>
      <c r="K506" s="1" t="s">
        <v>24272</v>
      </c>
      <c r="L506" s="1"/>
      <c r="M506" s="20">
        <f t="shared" si="7"/>
        <v>1</v>
      </c>
    </row>
    <row r="507" spans="1:13" ht="20.100000000000001" customHeight="1" x14ac:dyDescent="0.15">
      <c r="A507" s="1" t="s">
        <v>24097</v>
      </c>
      <c r="B507" s="1" t="s">
        <v>24260</v>
      </c>
      <c r="C507" s="1" t="s">
        <v>24273</v>
      </c>
      <c r="D507" s="1" t="s">
        <v>50</v>
      </c>
      <c r="E507" s="1" t="s">
        <v>51</v>
      </c>
      <c r="F507" s="1" t="s">
        <v>51</v>
      </c>
      <c r="G507" s="1" t="s">
        <v>52</v>
      </c>
      <c r="H507" s="1" t="s">
        <v>53</v>
      </c>
      <c r="I507" s="1" t="s">
        <v>54</v>
      </c>
      <c r="J507" s="1" t="s">
        <v>55</v>
      </c>
      <c r="K507" s="1" t="s">
        <v>24274</v>
      </c>
      <c r="L507" s="1"/>
      <c r="M507" s="20">
        <f t="shared" si="7"/>
        <v>1</v>
      </c>
    </row>
    <row r="508" spans="1:13" ht="20.100000000000001" customHeight="1" x14ac:dyDescent="0.15">
      <c r="A508" s="1" t="s">
        <v>24097</v>
      </c>
      <c r="B508" s="1" t="s">
        <v>24260</v>
      </c>
      <c r="C508" s="1" t="s">
        <v>24275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53</v>
      </c>
      <c r="I508" s="1" t="s">
        <v>54</v>
      </c>
      <c r="J508" s="1" t="s">
        <v>55</v>
      </c>
      <c r="K508" s="1" t="s">
        <v>24276</v>
      </c>
      <c r="L508" s="1"/>
      <c r="M508" s="20">
        <f t="shared" si="7"/>
        <v>1</v>
      </c>
    </row>
    <row r="509" spans="1:13" ht="20.100000000000001" customHeight="1" x14ac:dyDescent="0.15">
      <c r="A509" s="1" t="s">
        <v>24097</v>
      </c>
      <c r="B509" s="1" t="s">
        <v>24260</v>
      </c>
      <c r="C509" s="1" t="s">
        <v>24277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53</v>
      </c>
      <c r="I509" s="1" t="s">
        <v>54</v>
      </c>
      <c r="J509" s="1" t="s">
        <v>55</v>
      </c>
      <c r="K509" s="1" t="s">
        <v>24278</v>
      </c>
      <c r="L509" s="1"/>
      <c r="M509" s="20">
        <f t="shared" si="7"/>
        <v>1</v>
      </c>
    </row>
    <row r="510" spans="1:13" ht="20.100000000000001" customHeight="1" x14ac:dyDescent="0.15">
      <c r="A510" s="1" t="s">
        <v>24097</v>
      </c>
      <c r="B510" s="1" t="s">
        <v>24260</v>
      </c>
      <c r="C510" s="1" t="s">
        <v>24279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53</v>
      </c>
      <c r="I510" s="1" t="s">
        <v>54</v>
      </c>
      <c r="J510" s="1" t="s">
        <v>55</v>
      </c>
      <c r="K510" s="1" t="s">
        <v>24280</v>
      </c>
      <c r="L510" s="1"/>
      <c r="M510" s="20">
        <f t="shared" si="7"/>
        <v>1</v>
      </c>
    </row>
    <row r="511" spans="1:13" ht="20.100000000000001" customHeight="1" x14ac:dyDescent="0.15">
      <c r="A511" s="1" t="s">
        <v>24097</v>
      </c>
      <c r="B511" s="1" t="s">
        <v>24260</v>
      </c>
      <c r="C511" s="1" t="s">
        <v>24281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53</v>
      </c>
      <c r="I511" s="1" t="s">
        <v>54</v>
      </c>
      <c r="J511" s="1" t="s">
        <v>55</v>
      </c>
      <c r="K511" s="1" t="s">
        <v>24282</v>
      </c>
      <c r="L511" s="1"/>
      <c r="M511" s="20">
        <f t="shared" si="7"/>
        <v>1</v>
      </c>
    </row>
    <row r="512" spans="1:13" ht="20.100000000000001" customHeight="1" x14ac:dyDescent="0.15">
      <c r="A512" s="1" t="s">
        <v>24097</v>
      </c>
      <c r="B512" s="1" t="s">
        <v>24260</v>
      </c>
      <c r="C512" s="1" t="s">
        <v>24283</v>
      </c>
      <c r="D512" s="1" t="s">
        <v>50</v>
      </c>
      <c r="E512" s="1" t="s">
        <v>51</v>
      </c>
      <c r="F512" s="1" t="s">
        <v>51</v>
      </c>
      <c r="G512" s="1" t="s">
        <v>52</v>
      </c>
      <c r="H512" s="1" t="s">
        <v>53</v>
      </c>
      <c r="I512" s="1" t="s">
        <v>54</v>
      </c>
      <c r="J512" s="1" t="s">
        <v>55</v>
      </c>
      <c r="K512" s="1" t="s">
        <v>24284</v>
      </c>
      <c r="L512" s="1"/>
      <c r="M512" s="20">
        <f t="shared" si="7"/>
        <v>1</v>
      </c>
    </row>
    <row r="513" spans="1:13" ht="20.100000000000001" customHeight="1" x14ac:dyDescent="0.15">
      <c r="A513" s="1" t="s">
        <v>24097</v>
      </c>
      <c r="B513" s="1" t="s">
        <v>24260</v>
      </c>
      <c r="C513" s="1" t="s">
        <v>24285</v>
      </c>
      <c r="D513" s="1" t="s">
        <v>50</v>
      </c>
      <c r="E513" s="1" t="s">
        <v>51</v>
      </c>
      <c r="F513" s="1" t="s">
        <v>51</v>
      </c>
      <c r="G513" s="1" t="s">
        <v>52</v>
      </c>
      <c r="H513" s="1" t="s">
        <v>53</v>
      </c>
      <c r="I513" s="1" t="s">
        <v>54</v>
      </c>
      <c r="J513" s="1" t="s">
        <v>55</v>
      </c>
      <c r="K513" s="1" t="s">
        <v>24286</v>
      </c>
      <c r="L513" s="1"/>
      <c r="M513" s="20">
        <f t="shared" si="7"/>
        <v>1</v>
      </c>
    </row>
    <row r="514" spans="1:13" ht="20.100000000000001" customHeight="1" x14ac:dyDescent="0.15">
      <c r="A514" s="1" t="s">
        <v>24097</v>
      </c>
      <c r="B514" s="1" t="s">
        <v>24260</v>
      </c>
      <c r="C514" s="1" t="s">
        <v>24287</v>
      </c>
      <c r="D514" s="1" t="s">
        <v>50</v>
      </c>
      <c r="E514" s="1" t="s">
        <v>51</v>
      </c>
      <c r="F514" s="1" t="s">
        <v>51</v>
      </c>
      <c r="G514" s="1" t="s">
        <v>52</v>
      </c>
      <c r="H514" s="1" t="s">
        <v>53</v>
      </c>
      <c r="I514" s="1" t="s">
        <v>54</v>
      </c>
      <c r="J514" s="1" t="s">
        <v>55</v>
      </c>
      <c r="K514" s="1" t="s">
        <v>24288</v>
      </c>
      <c r="L514" s="1"/>
      <c r="M514" s="20">
        <f t="shared" si="7"/>
        <v>1</v>
      </c>
    </row>
    <row r="515" spans="1:13" ht="20.100000000000001" customHeight="1" x14ac:dyDescent="0.15">
      <c r="A515" s="1" t="s">
        <v>24097</v>
      </c>
      <c r="B515" s="1" t="s">
        <v>24260</v>
      </c>
      <c r="C515" s="1" t="s">
        <v>24289</v>
      </c>
      <c r="D515" s="1" t="s">
        <v>78</v>
      </c>
      <c r="E515" s="1" t="s">
        <v>51</v>
      </c>
      <c r="F515" s="1" t="s">
        <v>51</v>
      </c>
      <c r="G515" s="1" t="s">
        <v>52</v>
      </c>
      <c r="H515" s="1" t="s">
        <v>53</v>
      </c>
      <c r="I515" s="1" t="s">
        <v>54</v>
      </c>
      <c r="J515" s="1" t="s">
        <v>55</v>
      </c>
      <c r="K515" s="1" t="s">
        <v>24290</v>
      </c>
      <c r="L515" s="1"/>
      <c r="M515" s="20">
        <f t="shared" si="7"/>
        <v>1</v>
      </c>
    </row>
    <row r="516" spans="1:13" ht="20.100000000000001" customHeight="1" x14ac:dyDescent="0.15">
      <c r="A516" s="1" t="s">
        <v>24097</v>
      </c>
      <c r="B516" s="1" t="s">
        <v>24260</v>
      </c>
      <c r="C516" s="1" t="s">
        <v>24291</v>
      </c>
      <c r="D516" s="1" t="s">
        <v>78</v>
      </c>
      <c r="E516" s="1" t="s">
        <v>51</v>
      </c>
      <c r="F516" s="1" t="s">
        <v>51</v>
      </c>
      <c r="G516" s="1" t="s">
        <v>52</v>
      </c>
      <c r="H516" s="1" t="s">
        <v>53</v>
      </c>
      <c r="I516" s="1" t="s">
        <v>54</v>
      </c>
      <c r="J516" s="1" t="s">
        <v>55</v>
      </c>
      <c r="K516" s="1" t="s">
        <v>24292</v>
      </c>
      <c r="L516" s="1"/>
      <c r="M516" s="20">
        <f t="shared" si="7"/>
        <v>1</v>
      </c>
    </row>
    <row r="517" spans="1:13" ht="20.100000000000001" customHeight="1" x14ac:dyDescent="0.15">
      <c r="A517" s="1" t="s">
        <v>24097</v>
      </c>
      <c r="B517" s="1" t="s">
        <v>24260</v>
      </c>
      <c r="C517" s="1" t="s">
        <v>24293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53</v>
      </c>
      <c r="I517" s="1" t="s">
        <v>54</v>
      </c>
      <c r="J517" s="1" t="s">
        <v>55</v>
      </c>
      <c r="K517" s="1" t="s">
        <v>24294</v>
      </c>
      <c r="L517" s="1"/>
      <c r="M517" s="20">
        <f t="shared" si="7"/>
        <v>1</v>
      </c>
    </row>
    <row r="518" spans="1:13" ht="20.100000000000001" customHeight="1" x14ac:dyDescent="0.15">
      <c r="A518" s="1" t="s">
        <v>24097</v>
      </c>
      <c r="B518" s="1" t="s">
        <v>24260</v>
      </c>
      <c r="C518" s="1" t="s">
        <v>24295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53</v>
      </c>
      <c r="I518" s="1" t="s">
        <v>54</v>
      </c>
      <c r="J518" s="1" t="s">
        <v>55</v>
      </c>
      <c r="K518" s="1" t="s">
        <v>24296</v>
      </c>
      <c r="L518" s="1"/>
      <c r="M518" s="20">
        <f t="shared" si="7"/>
        <v>1</v>
      </c>
    </row>
    <row r="519" spans="1:13" ht="20.100000000000001" customHeight="1" x14ac:dyDescent="0.15">
      <c r="A519" s="1" t="s">
        <v>24097</v>
      </c>
      <c r="B519" s="1" t="s">
        <v>24260</v>
      </c>
      <c r="C519" s="1" t="s">
        <v>24297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53</v>
      </c>
      <c r="I519" s="1" t="s">
        <v>54</v>
      </c>
      <c r="J519" s="1" t="s">
        <v>55</v>
      </c>
      <c r="K519" s="1" t="s">
        <v>24298</v>
      </c>
      <c r="L519" s="1"/>
      <c r="M519" s="20">
        <f t="shared" si="7"/>
        <v>1</v>
      </c>
    </row>
    <row r="520" spans="1:13" ht="20.100000000000001" customHeight="1" x14ac:dyDescent="0.15">
      <c r="A520" s="1" t="s">
        <v>24097</v>
      </c>
      <c r="B520" s="1" t="s">
        <v>24260</v>
      </c>
      <c r="C520" s="1" t="s">
        <v>24299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53</v>
      </c>
      <c r="I520" s="1" t="s">
        <v>54</v>
      </c>
      <c r="J520" s="1" t="s">
        <v>55</v>
      </c>
      <c r="K520" s="1" t="s">
        <v>24300</v>
      </c>
      <c r="L520" s="1"/>
      <c r="M520" s="20">
        <f t="shared" si="7"/>
        <v>1</v>
      </c>
    </row>
    <row r="521" spans="1:13" ht="20.100000000000001" customHeight="1" x14ac:dyDescent="0.15">
      <c r="A521" s="1" t="s">
        <v>24097</v>
      </c>
      <c r="B521" s="1" t="s">
        <v>24260</v>
      </c>
      <c r="C521" s="1" t="s">
        <v>24301</v>
      </c>
      <c r="D521" s="1" t="s">
        <v>78</v>
      </c>
      <c r="E521" s="1" t="s">
        <v>51</v>
      </c>
      <c r="F521" s="1" t="s">
        <v>51</v>
      </c>
      <c r="G521" s="1" t="s">
        <v>52</v>
      </c>
      <c r="H521" s="1" t="s">
        <v>53</v>
      </c>
      <c r="I521" s="1" t="s">
        <v>54</v>
      </c>
      <c r="J521" s="1" t="s">
        <v>55</v>
      </c>
      <c r="K521" s="1" t="s">
        <v>24302</v>
      </c>
      <c r="L521" s="1"/>
      <c r="M521" s="20">
        <f t="shared" ref="M521:M531" si="8">IF(F521="○",1,0)</f>
        <v>1</v>
      </c>
    </row>
    <row r="522" spans="1:13" ht="20.100000000000001" customHeight="1" x14ac:dyDescent="0.15">
      <c r="A522" s="1" t="s">
        <v>24097</v>
      </c>
      <c r="B522" s="1" t="s">
        <v>24260</v>
      </c>
      <c r="C522" s="1" t="s">
        <v>24303</v>
      </c>
      <c r="D522" s="1" t="s">
        <v>78</v>
      </c>
      <c r="E522" s="1" t="s">
        <v>51</v>
      </c>
      <c r="F522" s="1" t="s">
        <v>179</v>
      </c>
      <c r="G522" s="1" t="s">
        <v>82</v>
      </c>
      <c r="H522" s="1" t="s">
        <v>4727</v>
      </c>
      <c r="I522" s="1" t="s">
        <v>447</v>
      </c>
      <c r="J522" s="1" t="s">
        <v>448</v>
      </c>
      <c r="K522" s="1" t="s">
        <v>24304</v>
      </c>
      <c r="L522" s="1"/>
      <c r="M522" s="20">
        <f t="shared" si="8"/>
        <v>0</v>
      </c>
    </row>
    <row r="523" spans="1:13" ht="20.100000000000001" customHeight="1" x14ac:dyDescent="0.15">
      <c r="A523" s="1" t="s">
        <v>24097</v>
      </c>
      <c r="B523" s="1" t="s">
        <v>24260</v>
      </c>
      <c r="C523" s="1" t="s">
        <v>24305</v>
      </c>
      <c r="D523" s="1" t="s">
        <v>78</v>
      </c>
      <c r="E523" s="1" t="s">
        <v>51</v>
      </c>
      <c r="F523" s="1" t="s">
        <v>51</v>
      </c>
      <c r="G523" s="1" t="s">
        <v>52</v>
      </c>
      <c r="H523" s="1" t="s">
        <v>53</v>
      </c>
      <c r="I523" s="1" t="s">
        <v>54</v>
      </c>
      <c r="J523" s="1" t="s">
        <v>55</v>
      </c>
      <c r="K523" s="1" t="s">
        <v>24306</v>
      </c>
      <c r="L523" s="1"/>
      <c r="M523" s="20">
        <f t="shared" si="8"/>
        <v>1</v>
      </c>
    </row>
    <row r="524" spans="1:13" ht="20.100000000000001" customHeight="1" x14ac:dyDescent="0.15">
      <c r="A524" s="1" t="s">
        <v>24097</v>
      </c>
      <c r="B524" s="1" t="s">
        <v>24260</v>
      </c>
      <c r="C524" s="1" t="s">
        <v>24307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53</v>
      </c>
      <c r="I524" s="1" t="s">
        <v>54</v>
      </c>
      <c r="J524" s="1" t="s">
        <v>55</v>
      </c>
      <c r="K524" s="1" t="s">
        <v>24308</v>
      </c>
      <c r="L524" s="1"/>
      <c r="M524" s="20">
        <f t="shared" si="8"/>
        <v>1</v>
      </c>
    </row>
    <row r="525" spans="1:13" ht="20.100000000000001" customHeight="1" x14ac:dyDescent="0.15">
      <c r="A525" s="1" t="s">
        <v>24097</v>
      </c>
      <c r="B525" s="1" t="s">
        <v>24260</v>
      </c>
      <c r="C525" s="1" t="s">
        <v>24309</v>
      </c>
      <c r="D525" s="1" t="s">
        <v>78</v>
      </c>
      <c r="E525" s="1" t="s">
        <v>51</v>
      </c>
      <c r="F525" s="1" t="s">
        <v>51</v>
      </c>
      <c r="G525" s="1" t="s">
        <v>52</v>
      </c>
      <c r="H525" s="1" t="s">
        <v>53</v>
      </c>
      <c r="I525" s="1" t="s">
        <v>54</v>
      </c>
      <c r="J525" s="1" t="s">
        <v>55</v>
      </c>
      <c r="K525" s="1" t="s">
        <v>24310</v>
      </c>
      <c r="L525" s="1"/>
      <c r="M525" s="20">
        <f t="shared" si="8"/>
        <v>1</v>
      </c>
    </row>
    <row r="526" spans="1:13" ht="20.100000000000001" customHeight="1" x14ac:dyDescent="0.15">
      <c r="A526" s="1" t="s">
        <v>24097</v>
      </c>
      <c r="B526" s="1" t="s">
        <v>24260</v>
      </c>
      <c r="C526" s="1" t="s">
        <v>24311</v>
      </c>
      <c r="D526" s="1" t="s">
        <v>78</v>
      </c>
      <c r="E526" s="1" t="s">
        <v>51</v>
      </c>
      <c r="F526" s="1" t="s">
        <v>10720</v>
      </c>
      <c r="G526" s="1" t="s">
        <v>82</v>
      </c>
      <c r="H526" s="1" t="s">
        <v>4727</v>
      </c>
      <c r="I526" s="1" t="s">
        <v>447</v>
      </c>
      <c r="J526" s="1" t="s">
        <v>448</v>
      </c>
      <c r="K526" s="1" t="s">
        <v>24312</v>
      </c>
      <c r="L526" s="1"/>
      <c r="M526" s="20">
        <f t="shared" si="8"/>
        <v>0</v>
      </c>
    </row>
    <row r="527" spans="1:13" ht="20.100000000000001" customHeight="1" x14ac:dyDescent="0.15">
      <c r="A527" s="1" t="s">
        <v>24097</v>
      </c>
      <c r="B527" s="1" t="s">
        <v>24260</v>
      </c>
      <c r="C527" s="1" t="s">
        <v>24313</v>
      </c>
      <c r="D527" s="1" t="s">
        <v>78</v>
      </c>
      <c r="E527" s="1" t="s">
        <v>51</v>
      </c>
      <c r="F527" s="1" t="s">
        <v>51</v>
      </c>
      <c r="G527" s="1" t="s">
        <v>52</v>
      </c>
      <c r="H527" s="1" t="s">
        <v>53</v>
      </c>
      <c r="I527" s="1" t="s">
        <v>54</v>
      </c>
      <c r="J527" s="1" t="s">
        <v>55</v>
      </c>
      <c r="K527" s="1" t="s">
        <v>24314</v>
      </c>
      <c r="L527" s="1"/>
      <c r="M527" s="20">
        <f t="shared" si="8"/>
        <v>1</v>
      </c>
    </row>
    <row r="528" spans="1:13" ht="20.100000000000001" customHeight="1" x14ac:dyDescent="0.15">
      <c r="A528" s="1" t="s">
        <v>24097</v>
      </c>
      <c r="B528" s="1" t="s">
        <v>24260</v>
      </c>
      <c r="C528" s="1" t="s">
        <v>24315</v>
      </c>
      <c r="D528" s="1" t="s">
        <v>78</v>
      </c>
      <c r="E528" s="1" t="s">
        <v>51</v>
      </c>
      <c r="F528" s="1" t="s">
        <v>51</v>
      </c>
      <c r="G528" s="1" t="s">
        <v>52</v>
      </c>
      <c r="H528" s="1" t="s">
        <v>53</v>
      </c>
      <c r="I528" s="1" t="s">
        <v>54</v>
      </c>
      <c r="J528" s="1" t="s">
        <v>55</v>
      </c>
      <c r="K528" s="1" t="s">
        <v>24316</v>
      </c>
      <c r="L528" s="1"/>
      <c r="M528" s="20">
        <f t="shared" si="8"/>
        <v>1</v>
      </c>
    </row>
    <row r="529" spans="1:13" ht="20.100000000000001" customHeight="1" x14ac:dyDescent="0.15">
      <c r="A529" s="1" t="s">
        <v>24097</v>
      </c>
      <c r="B529" s="1" t="s">
        <v>24260</v>
      </c>
      <c r="C529" s="1" t="s">
        <v>24317</v>
      </c>
      <c r="D529" s="1" t="s">
        <v>78</v>
      </c>
      <c r="E529" s="1" t="s">
        <v>51</v>
      </c>
      <c r="F529" s="1" t="s">
        <v>51</v>
      </c>
      <c r="G529" s="1" t="s">
        <v>52</v>
      </c>
      <c r="H529" s="1" t="s">
        <v>53</v>
      </c>
      <c r="I529" s="1" t="s">
        <v>54</v>
      </c>
      <c r="J529" s="1" t="s">
        <v>55</v>
      </c>
      <c r="K529" s="1" t="s">
        <v>24318</v>
      </c>
      <c r="L529" s="1"/>
      <c r="M529" s="20">
        <f t="shared" si="8"/>
        <v>1</v>
      </c>
    </row>
    <row r="530" spans="1:13" ht="20.100000000000001" customHeight="1" x14ac:dyDescent="0.15">
      <c r="A530" s="1" t="s">
        <v>24097</v>
      </c>
      <c r="B530" s="1" t="s">
        <v>24260</v>
      </c>
      <c r="C530" s="1" t="s">
        <v>24319</v>
      </c>
      <c r="D530" s="1" t="s">
        <v>78</v>
      </c>
      <c r="E530" s="1" t="s">
        <v>51</v>
      </c>
      <c r="F530" s="1" t="s">
        <v>51</v>
      </c>
      <c r="G530" s="1" t="s">
        <v>52</v>
      </c>
      <c r="H530" s="1" t="s">
        <v>53</v>
      </c>
      <c r="I530" s="1" t="s">
        <v>54</v>
      </c>
      <c r="J530" s="1" t="s">
        <v>55</v>
      </c>
      <c r="K530" s="1" t="s">
        <v>24320</v>
      </c>
      <c r="L530" s="1"/>
      <c r="M530" s="20">
        <f t="shared" si="8"/>
        <v>1</v>
      </c>
    </row>
    <row r="531" spans="1:13" ht="20.100000000000001" customHeight="1" x14ac:dyDescent="0.15">
      <c r="A531" s="1" t="s">
        <v>24097</v>
      </c>
      <c r="B531" s="1" t="s">
        <v>24260</v>
      </c>
      <c r="C531" s="1" t="s">
        <v>24321</v>
      </c>
      <c r="D531" s="1" t="s">
        <v>78</v>
      </c>
      <c r="E531" s="1" t="s">
        <v>51</v>
      </c>
      <c r="F531" s="1" t="s">
        <v>51</v>
      </c>
      <c r="G531" s="1" t="s">
        <v>52</v>
      </c>
      <c r="H531" s="1" t="s">
        <v>53</v>
      </c>
      <c r="I531" s="1" t="s">
        <v>54</v>
      </c>
      <c r="J531" s="1" t="s">
        <v>55</v>
      </c>
      <c r="K531" s="1" t="s">
        <v>24322</v>
      </c>
      <c r="L531" s="1"/>
      <c r="M531" s="20">
        <f t="shared" si="8"/>
        <v>1</v>
      </c>
    </row>
  </sheetData>
  <autoFilter ref="A7:L531" xr:uid="{00000000-0009-0000-0000-00001A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N41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0" style="20" hidden="1" customWidth="1"/>
    <col min="14" max="16384" width="9" style="20"/>
  </cols>
  <sheetData>
    <row r="1" spans="1:14" ht="20.100000000000001" customHeight="1" x14ac:dyDescent="0.15">
      <c r="A1" s="3" t="s">
        <v>24323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SUBTOTAL(3,E8:E41)</f>
        <v>34</v>
      </c>
      <c r="F6" s="23">
        <f>SUBTOTAL(9,M8:M41)</f>
        <v>26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25</v>
      </c>
      <c r="B8" s="1" t="s">
        <v>24324</v>
      </c>
      <c r="C8" s="1" t="s">
        <v>24325</v>
      </c>
      <c r="D8" s="1" t="s">
        <v>50</v>
      </c>
      <c r="E8" s="1" t="s">
        <v>51</v>
      </c>
      <c r="F8" s="1" t="s">
        <v>51</v>
      </c>
      <c r="G8" s="1" t="s">
        <v>82</v>
      </c>
      <c r="H8" s="17" t="s">
        <v>207</v>
      </c>
      <c r="I8" s="17" t="s">
        <v>84</v>
      </c>
      <c r="J8" s="1" t="s">
        <v>122</v>
      </c>
      <c r="K8" s="1" t="s">
        <v>24326</v>
      </c>
      <c r="L8" s="1"/>
      <c r="M8" s="20">
        <f>IF(F8="○",1,0)</f>
        <v>1</v>
      </c>
    </row>
    <row r="9" spans="1:14" ht="20.100000000000001" customHeight="1" x14ac:dyDescent="0.15">
      <c r="A9" s="1" t="s">
        <v>25</v>
      </c>
      <c r="B9" s="1" t="s">
        <v>24324</v>
      </c>
      <c r="C9" s="1" t="s">
        <v>24327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207</v>
      </c>
      <c r="I9" s="1" t="s">
        <v>84</v>
      </c>
      <c r="J9" s="1" t="s">
        <v>122</v>
      </c>
      <c r="K9" s="1" t="s">
        <v>24328</v>
      </c>
      <c r="L9" s="1"/>
      <c r="M9" s="20">
        <f t="shared" ref="M9:M41" si="0">IF(F9="○",1,0)</f>
        <v>1</v>
      </c>
    </row>
    <row r="10" spans="1:14" ht="20.100000000000001" customHeight="1" x14ac:dyDescent="0.15">
      <c r="A10" s="1" t="s">
        <v>25</v>
      </c>
      <c r="B10" s="1" t="s">
        <v>24324</v>
      </c>
      <c r="C10" s="1" t="s">
        <v>24329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207</v>
      </c>
      <c r="I10" s="1" t="s">
        <v>84</v>
      </c>
      <c r="J10" s="1" t="s">
        <v>122</v>
      </c>
      <c r="K10" s="1" t="s">
        <v>24330</v>
      </c>
      <c r="L10" s="1"/>
      <c r="M10" s="20">
        <f t="shared" si="0"/>
        <v>1</v>
      </c>
    </row>
    <row r="11" spans="1:14" ht="20.100000000000001" customHeight="1" x14ac:dyDescent="0.15">
      <c r="A11" s="1" t="s">
        <v>25</v>
      </c>
      <c r="B11" s="1" t="s">
        <v>24324</v>
      </c>
      <c r="C11" s="1" t="s">
        <v>24331</v>
      </c>
      <c r="D11" s="1" t="s">
        <v>78</v>
      </c>
      <c r="E11" s="1" t="s">
        <v>51</v>
      </c>
      <c r="F11" s="1" t="s">
        <v>179</v>
      </c>
      <c r="G11" s="1" t="s">
        <v>82</v>
      </c>
      <c r="H11" s="1" t="s">
        <v>2140</v>
      </c>
      <c r="I11" s="1" t="s">
        <v>84</v>
      </c>
      <c r="J11" s="1" t="s">
        <v>4533</v>
      </c>
      <c r="K11" s="1" t="s">
        <v>24332</v>
      </c>
      <c r="L11" s="1"/>
      <c r="M11" s="20">
        <f t="shared" si="0"/>
        <v>0</v>
      </c>
    </row>
    <row r="12" spans="1:14" ht="20.100000000000001" customHeight="1" x14ac:dyDescent="0.15">
      <c r="A12" s="1" t="s">
        <v>25</v>
      </c>
      <c r="B12" s="1" t="s">
        <v>24324</v>
      </c>
      <c r="C12" s="1" t="s">
        <v>24333</v>
      </c>
      <c r="D12" s="1" t="s">
        <v>78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122</v>
      </c>
      <c r="K12" s="1" t="s">
        <v>24334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25</v>
      </c>
      <c r="B13" s="1" t="s">
        <v>24324</v>
      </c>
      <c r="C13" s="1" t="s">
        <v>24335</v>
      </c>
      <c r="D13" s="1" t="s">
        <v>78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122</v>
      </c>
      <c r="K13" s="1" t="s">
        <v>24336</v>
      </c>
      <c r="L13" s="1"/>
      <c r="M13" s="20">
        <f t="shared" si="0"/>
        <v>1</v>
      </c>
    </row>
    <row r="14" spans="1:14" ht="20.100000000000001" customHeight="1" x14ac:dyDescent="0.15">
      <c r="A14" s="1" t="s">
        <v>25</v>
      </c>
      <c r="B14" s="1" t="s">
        <v>24324</v>
      </c>
      <c r="C14" s="1" t="s">
        <v>24337</v>
      </c>
      <c r="D14" s="1" t="s">
        <v>78</v>
      </c>
      <c r="E14" s="1" t="s">
        <v>51</v>
      </c>
      <c r="F14" s="1" t="s">
        <v>51</v>
      </c>
      <c r="G14" s="1" t="s">
        <v>82</v>
      </c>
      <c r="H14" s="1" t="s">
        <v>207</v>
      </c>
      <c r="I14" s="1" t="s">
        <v>84</v>
      </c>
      <c r="J14" s="1" t="s">
        <v>122</v>
      </c>
      <c r="K14" s="1" t="s">
        <v>24338</v>
      </c>
      <c r="L14" s="1"/>
      <c r="M14" s="20">
        <f t="shared" si="0"/>
        <v>1</v>
      </c>
    </row>
    <row r="15" spans="1:14" ht="20.100000000000001" customHeight="1" x14ac:dyDescent="0.15">
      <c r="A15" s="1" t="s">
        <v>25</v>
      </c>
      <c r="B15" s="1" t="s">
        <v>24339</v>
      </c>
      <c r="C15" s="1" t="s">
        <v>24340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122</v>
      </c>
      <c r="K15" s="1" t="s">
        <v>24341</v>
      </c>
      <c r="L15" s="1"/>
      <c r="M15" s="20">
        <f t="shared" si="0"/>
        <v>1</v>
      </c>
    </row>
    <row r="16" spans="1:14" ht="20.100000000000001" customHeight="1" x14ac:dyDescent="0.15">
      <c r="A16" s="1" t="s">
        <v>25</v>
      </c>
      <c r="B16" s="1" t="s">
        <v>24339</v>
      </c>
      <c r="C16" s="1" t="s">
        <v>24342</v>
      </c>
      <c r="D16" s="1" t="s">
        <v>849</v>
      </c>
      <c r="E16" s="1" t="s">
        <v>51</v>
      </c>
      <c r="F16" s="1" t="s">
        <v>26832</v>
      </c>
      <c r="G16" s="1" t="s">
        <v>82</v>
      </c>
      <c r="H16" s="1" t="s">
        <v>83</v>
      </c>
      <c r="I16" s="1" t="s">
        <v>84</v>
      </c>
      <c r="J16" s="1" t="s">
        <v>6142</v>
      </c>
      <c r="K16" s="1" t="s">
        <v>24343</v>
      </c>
      <c r="L16" s="1"/>
      <c r="M16" s="20">
        <f t="shared" si="0"/>
        <v>0</v>
      </c>
    </row>
    <row r="17" spans="1:13" ht="20.100000000000001" customHeight="1" x14ac:dyDescent="0.15">
      <c r="A17" s="1" t="s">
        <v>25</v>
      </c>
      <c r="B17" s="1" t="s">
        <v>16038</v>
      </c>
      <c r="C17" s="1" t="s">
        <v>24344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24345</v>
      </c>
      <c r="L17" s="1"/>
      <c r="M17" s="20">
        <f t="shared" si="0"/>
        <v>1</v>
      </c>
    </row>
    <row r="18" spans="1:13" ht="20.100000000000001" customHeight="1" x14ac:dyDescent="0.15">
      <c r="A18" s="1" t="s">
        <v>25</v>
      </c>
      <c r="B18" s="1" t="s">
        <v>16038</v>
      </c>
      <c r="C18" s="1" t="s">
        <v>24346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24347</v>
      </c>
      <c r="L18" s="1"/>
      <c r="M18" s="20">
        <f t="shared" si="0"/>
        <v>1</v>
      </c>
    </row>
    <row r="19" spans="1:13" ht="20.100000000000001" customHeight="1" x14ac:dyDescent="0.15">
      <c r="A19" s="1" t="s">
        <v>25</v>
      </c>
      <c r="B19" s="1" t="s">
        <v>16038</v>
      </c>
      <c r="C19" s="1" t="s">
        <v>24348</v>
      </c>
      <c r="D19" s="1" t="s">
        <v>78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122</v>
      </c>
      <c r="K19" s="1" t="s">
        <v>24349</v>
      </c>
      <c r="L19" s="1"/>
      <c r="M19" s="20">
        <f t="shared" si="0"/>
        <v>1</v>
      </c>
    </row>
    <row r="20" spans="1:13" ht="20.100000000000001" customHeight="1" x14ac:dyDescent="0.15">
      <c r="A20" s="1" t="s">
        <v>25</v>
      </c>
      <c r="B20" s="1" t="s">
        <v>24350</v>
      </c>
      <c r="C20" s="1" t="s">
        <v>24351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207</v>
      </c>
      <c r="I20" s="1" t="s">
        <v>84</v>
      </c>
      <c r="J20" s="1" t="s">
        <v>122</v>
      </c>
      <c r="K20" s="1" t="s">
        <v>24352</v>
      </c>
      <c r="L20" s="1"/>
      <c r="M20" s="20">
        <f t="shared" si="0"/>
        <v>1</v>
      </c>
    </row>
    <row r="21" spans="1:13" ht="20.100000000000001" customHeight="1" x14ac:dyDescent="0.15">
      <c r="A21" s="1" t="s">
        <v>25</v>
      </c>
      <c r="B21" s="1" t="s">
        <v>24353</v>
      </c>
      <c r="C21" s="1" t="s">
        <v>24354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207</v>
      </c>
      <c r="I21" s="1" t="s">
        <v>84</v>
      </c>
      <c r="J21" s="1" t="s">
        <v>122</v>
      </c>
      <c r="K21" s="1" t="s">
        <v>24355</v>
      </c>
      <c r="L21" s="1"/>
      <c r="M21" s="20">
        <f t="shared" si="0"/>
        <v>1</v>
      </c>
    </row>
    <row r="22" spans="1:13" ht="20.100000000000001" customHeight="1" x14ac:dyDescent="0.15">
      <c r="A22" s="1" t="s">
        <v>25</v>
      </c>
      <c r="B22" s="1" t="s">
        <v>24353</v>
      </c>
      <c r="C22" s="1" t="s">
        <v>24356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207</v>
      </c>
      <c r="I22" s="1" t="s">
        <v>84</v>
      </c>
      <c r="J22" s="1" t="s">
        <v>122</v>
      </c>
      <c r="K22" s="1" t="s">
        <v>24357</v>
      </c>
      <c r="L22" s="1"/>
      <c r="M22" s="20">
        <f t="shared" si="0"/>
        <v>1</v>
      </c>
    </row>
    <row r="23" spans="1:13" ht="20.100000000000001" customHeight="1" x14ac:dyDescent="0.15">
      <c r="A23" s="1" t="s">
        <v>25</v>
      </c>
      <c r="B23" s="1" t="s">
        <v>24353</v>
      </c>
      <c r="C23" s="1" t="s">
        <v>24358</v>
      </c>
      <c r="D23" s="1" t="s">
        <v>849</v>
      </c>
      <c r="E23" s="1" t="s">
        <v>51</v>
      </c>
      <c r="F23" s="1" t="s">
        <v>26832</v>
      </c>
      <c r="G23" s="1" t="s">
        <v>82</v>
      </c>
      <c r="H23" s="1" t="s">
        <v>83</v>
      </c>
      <c r="I23" s="1" t="s">
        <v>84</v>
      </c>
      <c r="J23" s="1" t="s">
        <v>6142</v>
      </c>
      <c r="K23" s="1" t="s">
        <v>24359</v>
      </c>
      <c r="L23" s="1"/>
      <c r="M23" s="20">
        <f t="shared" si="0"/>
        <v>0</v>
      </c>
    </row>
    <row r="24" spans="1:13" ht="20.100000000000001" customHeight="1" x14ac:dyDescent="0.15">
      <c r="A24" s="1" t="s">
        <v>25</v>
      </c>
      <c r="B24" s="1" t="s">
        <v>24360</v>
      </c>
      <c r="C24" s="1" t="s">
        <v>24361</v>
      </c>
      <c r="D24" s="1" t="s">
        <v>849</v>
      </c>
      <c r="E24" s="1" t="s">
        <v>51</v>
      </c>
      <c r="F24" s="1" t="s">
        <v>26832</v>
      </c>
      <c r="G24" s="1" t="s">
        <v>82</v>
      </c>
      <c r="H24" s="1" t="s">
        <v>83</v>
      </c>
      <c r="I24" s="1" t="s">
        <v>84</v>
      </c>
      <c r="J24" s="1" t="s">
        <v>6142</v>
      </c>
      <c r="K24" s="1" t="s">
        <v>24362</v>
      </c>
      <c r="L24" s="1"/>
      <c r="M24" s="20">
        <f t="shared" si="0"/>
        <v>0</v>
      </c>
    </row>
    <row r="25" spans="1:13" ht="20.100000000000001" customHeight="1" x14ac:dyDescent="0.15">
      <c r="A25" s="1" t="s">
        <v>25</v>
      </c>
      <c r="B25" s="1" t="s">
        <v>24363</v>
      </c>
      <c r="C25" s="1" t="s">
        <v>24364</v>
      </c>
      <c r="D25" s="1" t="s">
        <v>50</v>
      </c>
      <c r="E25" s="1" t="s">
        <v>51</v>
      </c>
      <c r="F25" s="1" t="s">
        <v>26832</v>
      </c>
      <c r="G25" s="1" t="s">
        <v>82</v>
      </c>
      <c r="H25" s="1" t="s">
        <v>2140</v>
      </c>
      <c r="I25" s="1" t="s">
        <v>84</v>
      </c>
      <c r="J25" s="1" t="s">
        <v>4533</v>
      </c>
      <c r="K25" s="1" t="s">
        <v>24365</v>
      </c>
      <c r="L25" s="1"/>
      <c r="M25" s="20">
        <f t="shared" si="0"/>
        <v>0</v>
      </c>
    </row>
    <row r="26" spans="1:13" ht="20.100000000000001" customHeight="1" x14ac:dyDescent="0.15">
      <c r="A26" s="1" t="s">
        <v>25</v>
      </c>
      <c r="B26" s="1" t="s">
        <v>24363</v>
      </c>
      <c r="C26" s="1" t="s">
        <v>24366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24367</v>
      </c>
      <c r="L26" s="1"/>
      <c r="M26" s="20">
        <f t="shared" si="0"/>
        <v>1</v>
      </c>
    </row>
    <row r="27" spans="1:13" ht="20.100000000000001" customHeight="1" x14ac:dyDescent="0.15">
      <c r="A27" s="1" t="s">
        <v>25</v>
      </c>
      <c r="B27" s="1" t="s">
        <v>24363</v>
      </c>
      <c r="C27" s="1" t="s">
        <v>24368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24369</v>
      </c>
      <c r="L27" s="1"/>
      <c r="M27" s="20">
        <f t="shared" si="0"/>
        <v>1</v>
      </c>
    </row>
    <row r="28" spans="1:13" ht="20.100000000000001" customHeight="1" x14ac:dyDescent="0.15">
      <c r="A28" s="1" t="s">
        <v>25</v>
      </c>
      <c r="B28" s="1" t="s">
        <v>24363</v>
      </c>
      <c r="C28" s="1" t="s">
        <v>24370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207</v>
      </c>
      <c r="I28" s="1" t="s">
        <v>84</v>
      </c>
      <c r="J28" s="1" t="s">
        <v>122</v>
      </c>
      <c r="K28" s="1" t="s">
        <v>24371</v>
      </c>
      <c r="L28" s="1"/>
      <c r="M28" s="20">
        <f t="shared" si="0"/>
        <v>1</v>
      </c>
    </row>
    <row r="29" spans="1:13" ht="20.100000000000001" customHeight="1" x14ac:dyDescent="0.15">
      <c r="A29" s="1" t="s">
        <v>25</v>
      </c>
      <c r="B29" s="1" t="s">
        <v>24363</v>
      </c>
      <c r="C29" s="1" t="s">
        <v>24372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24373</v>
      </c>
      <c r="L29" s="1"/>
      <c r="M29" s="20">
        <f t="shared" si="0"/>
        <v>1</v>
      </c>
    </row>
    <row r="30" spans="1:13" ht="20.100000000000001" customHeight="1" x14ac:dyDescent="0.15">
      <c r="A30" s="1" t="s">
        <v>25</v>
      </c>
      <c r="B30" s="1" t="s">
        <v>24363</v>
      </c>
      <c r="C30" s="1" t="s">
        <v>24374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207</v>
      </c>
      <c r="I30" s="1" t="s">
        <v>84</v>
      </c>
      <c r="J30" s="1" t="s">
        <v>122</v>
      </c>
      <c r="K30" s="1" t="s">
        <v>24375</v>
      </c>
      <c r="L30" s="1"/>
      <c r="M30" s="20">
        <f t="shared" si="0"/>
        <v>1</v>
      </c>
    </row>
    <row r="31" spans="1:13" ht="20.100000000000001" customHeight="1" x14ac:dyDescent="0.15">
      <c r="A31" s="1" t="s">
        <v>25</v>
      </c>
      <c r="B31" s="1" t="s">
        <v>24376</v>
      </c>
      <c r="C31" s="1" t="s">
        <v>24377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207</v>
      </c>
      <c r="I31" s="1" t="s">
        <v>84</v>
      </c>
      <c r="J31" s="1" t="s">
        <v>122</v>
      </c>
      <c r="K31" s="1" t="s">
        <v>24378</v>
      </c>
      <c r="L31" s="1"/>
      <c r="M31" s="20">
        <f t="shared" si="0"/>
        <v>1</v>
      </c>
    </row>
    <row r="32" spans="1:13" ht="20.100000000000001" customHeight="1" x14ac:dyDescent="0.15">
      <c r="A32" s="1" t="s">
        <v>25</v>
      </c>
      <c r="B32" s="1" t="s">
        <v>24376</v>
      </c>
      <c r="C32" s="1" t="s">
        <v>24379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207</v>
      </c>
      <c r="I32" s="1" t="s">
        <v>84</v>
      </c>
      <c r="J32" s="1" t="s">
        <v>122</v>
      </c>
      <c r="K32" s="1" t="s">
        <v>24380</v>
      </c>
      <c r="L32" s="1"/>
      <c r="M32" s="20">
        <f t="shared" si="0"/>
        <v>1</v>
      </c>
    </row>
    <row r="33" spans="1:13" ht="20.100000000000001" customHeight="1" x14ac:dyDescent="0.15">
      <c r="A33" s="1" t="s">
        <v>25</v>
      </c>
      <c r="B33" s="1" t="s">
        <v>24376</v>
      </c>
      <c r="C33" s="1" t="s">
        <v>24381</v>
      </c>
      <c r="D33" s="1" t="s">
        <v>78</v>
      </c>
      <c r="E33" s="1" t="s">
        <v>51</v>
      </c>
      <c r="F33" s="1" t="s">
        <v>179</v>
      </c>
      <c r="G33" s="1" t="s">
        <v>82</v>
      </c>
      <c r="H33" s="1" t="s">
        <v>2140</v>
      </c>
      <c r="I33" s="1" t="s">
        <v>84</v>
      </c>
      <c r="J33" s="1" t="s">
        <v>4533</v>
      </c>
      <c r="K33" s="1" t="s">
        <v>24382</v>
      </c>
      <c r="L33" s="1"/>
      <c r="M33" s="20">
        <f t="shared" si="0"/>
        <v>0</v>
      </c>
    </row>
    <row r="34" spans="1:13" ht="20.100000000000001" customHeight="1" x14ac:dyDescent="0.15">
      <c r="A34" s="1" t="s">
        <v>25</v>
      </c>
      <c r="B34" s="1" t="s">
        <v>24383</v>
      </c>
      <c r="C34" s="1" t="s">
        <v>24384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207</v>
      </c>
      <c r="I34" s="1" t="s">
        <v>84</v>
      </c>
      <c r="J34" s="1" t="s">
        <v>122</v>
      </c>
      <c r="K34" s="1" t="s">
        <v>24385</v>
      </c>
      <c r="L34" s="1"/>
      <c r="M34" s="20">
        <f t="shared" si="0"/>
        <v>1</v>
      </c>
    </row>
    <row r="35" spans="1:13" ht="20.100000000000001" customHeight="1" x14ac:dyDescent="0.15">
      <c r="A35" s="1" t="s">
        <v>25</v>
      </c>
      <c r="B35" s="1" t="s">
        <v>24383</v>
      </c>
      <c r="C35" s="1" t="s">
        <v>24386</v>
      </c>
      <c r="D35" s="1" t="s">
        <v>78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24387</v>
      </c>
      <c r="L35" s="1"/>
      <c r="M35" s="20">
        <f t="shared" si="0"/>
        <v>1</v>
      </c>
    </row>
    <row r="36" spans="1:13" ht="20.100000000000001" customHeight="1" x14ac:dyDescent="0.15">
      <c r="A36" s="1" t="s">
        <v>25</v>
      </c>
      <c r="B36" s="1" t="s">
        <v>24388</v>
      </c>
      <c r="C36" s="1" t="s">
        <v>24389</v>
      </c>
      <c r="D36" s="1" t="s">
        <v>50</v>
      </c>
      <c r="E36" s="1" t="s">
        <v>51</v>
      </c>
      <c r="F36" s="1" t="s">
        <v>51</v>
      </c>
      <c r="G36" s="1" t="s">
        <v>82</v>
      </c>
      <c r="H36" s="1" t="s">
        <v>207</v>
      </c>
      <c r="I36" s="1" t="s">
        <v>84</v>
      </c>
      <c r="J36" s="1" t="s">
        <v>122</v>
      </c>
      <c r="K36" s="1" t="s">
        <v>24390</v>
      </c>
      <c r="L36" s="1"/>
      <c r="M36" s="20">
        <f t="shared" si="0"/>
        <v>1</v>
      </c>
    </row>
    <row r="37" spans="1:13" ht="20.100000000000001" customHeight="1" x14ac:dyDescent="0.15">
      <c r="A37" s="1" t="s">
        <v>25</v>
      </c>
      <c r="B37" s="1" t="s">
        <v>24388</v>
      </c>
      <c r="C37" s="1" t="s">
        <v>24391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24392</v>
      </c>
      <c r="L37" s="1"/>
      <c r="M37" s="20">
        <f t="shared" si="0"/>
        <v>1</v>
      </c>
    </row>
    <row r="38" spans="1:13" ht="20.100000000000001" customHeight="1" x14ac:dyDescent="0.15">
      <c r="A38" s="1" t="s">
        <v>25</v>
      </c>
      <c r="B38" s="1" t="s">
        <v>24388</v>
      </c>
      <c r="C38" s="1" t="s">
        <v>24393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24394</v>
      </c>
      <c r="L38" s="1"/>
      <c r="M38" s="20">
        <f t="shared" si="0"/>
        <v>1</v>
      </c>
    </row>
    <row r="39" spans="1:13" ht="39.950000000000003" customHeight="1" x14ac:dyDescent="0.15">
      <c r="A39" s="82" t="s">
        <v>27155</v>
      </c>
      <c r="B39" s="82" t="s">
        <v>27156</v>
      </c>
      <c r="C39" s="1" t="s">
        <v>24395</v>
      </c>
      <c r="D39" s="1" t="s">
        <v>849</v>
      </c>
      <c r="E39" s="1" t="s">
        <v>51</v>
      </c>
      <c r="F39" s="1" t="s">
        <v>26832</v>
      </c>
      <c r="G39" s="1" t="s">
        <v>82</v>
      </c>
      <c r="H39" s="1" t="s">
        <v>83</v>
      </c>
      <c r="I39" s="1" t="s">
        <v>84</v>
      </c>
      <c r="J39" s="1" t="s">
        <v>6142</v>
      </c>
      <c r="K39" s="1" t="s">
        <v>24396</v>
      </c>
      <c r="L39" s="84" t="s">
        <v>26950</v>
      </c>
      <c r="M39" s="20">
        <f t="shared" si="0"/>
        <v>0</v>
      </c>
    </row>
    <row r="40" spans="1:13" ht="20.100000000000001" customHeight="1" x14ac:dyDescent="0.15">
      <c r="A40" s="1" t="s">
        <v>25</v>
      </c>
      <c r="B40" s="1" t="s">
        <v>24397</v>
      </c>
      <c r="C40" s="1" t="s">
        <v>24398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207</v>
      </c>
      <c r="I40" s="1" t="s">
        <v>84</v>
      </c>
      <c r="J40" s="1" t="s">
        <v>122</v>
      </c>
      <c r="K40" s="1" t="s">
        <v>24399</v>
      </c>
      <c r="L40" s="1"/>
      <c r="M40" s="20">
        <f t="shared" si="0"/>
        <v>1</v>
      </c>
    </row>
    <row r="41" spans="1:13" ht="20.100000000000001" customHeight="1" x14ac:dyDescent="0.15">
      <c r="A41" s="1" t="s">
        <v>25</v>
      </c>
      <c r="B41" s="1" t="s">
        <v>24400</v>
      </c>
      <c r="C41" s="1" t="s">
        <v>24401</v>
      </c>
      <c r="D41" s="1" t="s">
        <v>50</v>
      </c>
      <c r="E41" s="1" t="s">
        <v>51</v>
      </c>
      <c r="F41" s="1" t="s">
        <v>26832</v>
      </c>
      <c r="G41" s="1" t="s">
        <v>82</v>
      </c>
      <c r="H41" s="1" t="s">
        <v>2140</v>
      </c>
      <c r="I41" s="1" t="s">
        <v>84</v>
      </c>
      <c r="J41" s="1" t="s">
        <v>4533</v>
      </c>
      <c r="K41" s="1" t="s">
        <v>24402</v>
      </c>
      <c r="L41" s="1"/>
      <c r="M41" s="20">
        <f t="shared" si="0"/>
        <v>0</v>
      </c>
    </row>
  </sheetData>
  <autoFilter ref="A7:L41" xr:uid="{00000000-0009-0000-0000-00001B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N73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0" style="20" hidden="1" customWidth="1"/>
    <col min="14" max="16384" width="9" style="20"/>
  </cols>
  <sheetData>
    <row r="1" spans="1:14" ht="20.100000000000001" customHeight="1" x14ac:dyDescent="0.15">
      <c r="A1" s="3" t="s">
        <v>24403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SUBTOTAL(3,E8:E73)</f>
        <v>66</v>
      </c>
      <c r="F6" s="23">
        <f>SUBTOTAL(9,M8:M73)</f>
        <v>45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26</v>
      </c>
      <c r="B8" s="1" t="s">
        <v>22036</v>
      </c>
      <c r="C8" s="1" t="s">
        <v>24404</v>
      </c>
      <c r="D8" s="1" t="s">
        <v>50</v>
      </c>
      <c r="E8" s="1" t="s">
        <v>51</v>
      </c>
      <c r="F8" s="1" t="s">
        <v>26832</v>
      </c>
      <c r="G8" s="1" t="s">
        <v>82</v>
      </c>
      <c r="H8" s="17" t="s">
        <v>2140</v>
      </c>
      <c r="I8" s="17" t="s">
        <v>84</v>
      </c>
      <c r="J8" s="1" t="s">
        <v>2362</v>
      </c>
      <c r="K8" s="1" t="s">
        <v>24405</v>
      </c>
      <c r="L8" s="1"/>
      <c r="M8" s="20">
        <f>IF(F8="○",1,0)</f>
        <v>0</v>
      </c>
    </row>
    <row r="9" spans="1:14" ht="20.100000000000001" customHeight="1" x14ac:dyDescent="0.15">
      <c r="A9" s="1" t="s">
        <v>26</v>
      </c>
      <c r="B9" s="1" t="s">
        <v>22036</v>
      </c>
      <c r="C9" s="1" t="s">
        <v>24406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207</v>
      </c>
      <c r="I9" s="1" t="s">
        <v>84</v>
      </c>
      <c r="J9" s="1" t="s">
        <v>122</v>
      </c>
      <c r="K9" s="1" t="s">
        <v>24407</v>
      </c>
      <c r="L9" s="1"/>
      <c r="M9" s="20">
        <f t="shared" ref="M9:M72" si="0">IF(F9="○",1,0)</f>
        <v>1</v>
      </c>
    </row>
    <row r="10" spans="1:14" ht="20.100000000000001" customHeight="1" x14ac:dyDescent="0.15">
      <c r="A10" s="1" t="s">
        <v>26</v>
      </c>
      <c r="B10" s="1" t="s">
        <v>22036</v>
      </c>
      <c r="C10" s="1" t="s">
        <v>24408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207</v>
      </c>
      <c r="I10" s="1" t="s">
        <v>84</v>
      </c>
      <c r="J10" s="1" t="s">
        <v>122</v>
      </c>
      <c r="K10" s="1" t="s">
        <v>24409</v>
      </c>
      <c r="L10" s="1"/>
      <c r="M10" s="20">
        <f t="shared" si="0"/>
        <v>1</v>
      </c>
    </row>
    <row r="11" spans="1:14" ht="20.100000000000001" customHeight="1" x14ac:dyDescent="0.15">
      <c r="A11" s="1" t="s">
        <v>26</v>
      </c>
      <c r="B11" s="1" t="s">
        <v>22036</v>
      </c>
      <c r="C11" s="1" t="s">
        <v>24410</v>
      </c>
      <c r="D11" s="1" t="s">
        <v>50</v>
      </c>
      <c r="E11" s="1" t="s">
        <v>51</v>
      </c>
      <c r="F11" s="1" t="s">
        <v>26832</v>
      </c>
      <c r="G11" s="1" t="s">
        <v>82</v>
      </c>
      <c r="H11" s="1" t="s">
        <v>4727</v>
      </c>
      <c r="I11" s="1" t="s">
        <v>7857</v>
      </c>
      <c r="J11" s="1" t="s">
        <v>24411</v>
      </c>
      <c r="K11" s="1" t="s">
        <v>24412</v>
      </c>
      <c r="L11" s="1"/>
      <c r="M11" s="20">
        <f t="shared" si="0"/>
        <v>0</v>
      </c>
    </row>
    <row r="12" spans="1:14" ht="20.100000000000001" customHeight="1" x14ac:dyDescent="0.15">
      <c r="A12" s="1" t="s">
        <v>26</v>
      </c>
      <c r="B12" s="1" t="s">
        <v>22036</v>
      </c>
      <c r="C12" s="1" t="s">
        <v>24413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122</v>
      </c>
      <c r="K12" s="1" t="s">
        <v>24414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26</v>
      </c>
      <c r="B13" s="1" t="s">
        <v>22036</v>
      </c>
      <c r="C13" s="1" t="s">
        <v>24415</v>
      </c>
      <c r="D13" s="1" t="s">
        <v>78</v>
      </c>
      <c r="E13" s="1" t="s">
        <v>51</v>
      </c>
      <c r="F13" s="1" t="s">
        <v>179</v>
      </c>
      <c r="G13" s="1" t="s">
        <v>82</v>
      </c>
      <c r="H13" s="1" t="s">
        <v>2140</v>
      </c>
      <c r="I13" s="1" t="s">
        <v>84</v>
      </c>
      <c r="J13" s="1" t="s">
        <v>2362</v>
      </c>
      <c r="K13" s="1" t="s">
        <v>24416</v>
      </c>
      <c r="L13" s="1"/>
      <c r="M13" s="20">
        <f t="shared" si="0"/>
        <v>0</v>
      </c>
    </row>
    <row r="14" spans="1:14" ht="20.100000000000001" customHeight="1" x14ac:dyDescent="0.15">
      <c r="A14" s="1" t="s">
        <v>26</v>
      </c>
      <c r="B14" s="1" t="s">
        <v>22036</v>
      </c>
      <c r="C14" s="1" t="s">
        <v>24417</v>
      </c>
      <c r="D14" s="1" t="s">
        <v>78</v>
      </c>
      <c r="E14" s="1" t="s">
        <v>51</v>
      </c>
      <c r="F14" s="1" t="s">
        <v>26832</v>
      </c>
      <c r="G14" s="1" t="s">
        <v>82</v>
      </c>
      <c r="H14" s="1" t="s">
        <v>1151</v>
      </c>
      <c r="I14" s="1" t="s">
        <v>84</v>
      </c>
      <c r="J14" s="1" t="s">
        <v>9120</v>
      </c>
      <c r="K14" s="1" t="s">
        <v>24418</v>
      </c>
      <c r="L14" s="1"/>
      <c r="M14" s="20">
        <f t="shared" si="0"/>
        <v>0</v>
      </c>
    </row>
    <row r="15" spans="1:14" ht="20.100000000000001" customHeight="1" x14ac:dyDescent="0.15">
      <c r="A15" s="1" t="s">
        <v>26</v>
      </c>
      <c r="B15" s="1" t="s">
        <v>22036</v>
      </c>
      <c r="C15" s="1" t="s">
        <v>24419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122</v>
      </c>
      <c r="K15" s="1" t="s">
        <v>24420</v>
      </c>
      <c r="L15" s="1"/>
      <c r="M15" s="20">
        <f t="shared" si="0"/>
        <v>1</v>
      </c>
    </row>
    <row r="16" spans="1:14" ht="20.100000000000001" customHeight="1" x14ac:dyDescent="0.15">
      <c r="A16" s="1" t="s">
        <v>26</v>
      </c>
      <c r="B16" s="1" t="s">
        <v>22036</v>
      </c>
      <c r="C16" s="1" t="s">
        <v>24421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207</v>
      </c>
      <c r="I16" s="1" t="s">
        <v>84</v>
      </c>
      <c r="J16" s="1" t="s">
        <v>122</v>
      </c>
      <c r="K16" s="1" t="s">
        <v>24422</v>
      </c>
      <c r="L16" s="1"/>
      <c r="M16" s="20">
        <f t="shared" si="0"/>
        <v>1</v>
      </c>
    </row>
    <row r="17" spans="1:13" ht="20.100000000000001" customHeight="1" x14ac:dyDescent="0.15">
      <c r="A17" s="1" t="s">
        <v>26</v>
      </c>
      <c r="B17" s="1" t="s">
        <v>22036</v>
      </c>
      <c r="C17" s="1" t="s">
        <v>24423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24424</v>
      </c>
      <c r="L17" s="1"/>
      <c r="M17" s="20">
        <f t="shared" si="0"/>
        <v>1</v>
      </c>
    </row>
    <row r="18" spans="1:13" ht="20.100000000000001" customHeight="1" x14ac:dyDescent="0.15">
      <c r="A18" s="1" t="s">
        <v>26</v>
      </c>
      <c r="B18" s="1" t="s">
        <v>22036</v>
      </c>
      <c r="C18" s="1" t="s">
        <v>24425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24426</v>
      </c>
      <c r="L18" s="1"/>
      <c r="M18" s="20">
        <f t="shared" si="0"/>
        <v>1</v>
      </c>
    </row>
    <row r="19" spans="1:13" ht="20.100000000000001" customHeight="1" x14ac:dyDescent="0.15">
      <c r="A19" s="1" t="s">
        <v>26</v>
      </c>
      <c r="B19" s="1" t="s">
        <v>22036</v>
      </c>
      <c r="C19" s="1" t="s">
        <v>24427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4727</v>
      </c>
      <c r="I19" s="1" t="s">
        <v>7857</v>
      </c>
      <c r="J19" s="1" t="s">
        <v>24411</v>
      </c>
      <c r="K19" s="1" t="s">
        <v>24428</v>
      </c>
      <c r="L19" s="1"/>
      <c r="M19" s="20">
        <f t="shared" si="0"/>
        <v>0</v>
      </c>
    </row>
    <row r="20" spans="1:13" ht="20.100000000000001" customHeight="1" x14ac:dyDescent="0.15">
      <c r="A20" s="1" t="s">
        <v>26</v>
      </c>
      <c r="B20" s="1" t="s">
        <v>22036</v>
      </c>
      <c r="C20" s="1" t="s">
        <v>24429</v>
      </c>
      <c r="D20" s="1" t="s">
        <v>78</v>
      </c>
      <c r="E20" s="1" t="s">
        <v>51</v>
      </c>
      <c r="F20" s="1" t="s">
        <v>51</v>
      </c>
      <c r="G20" s="1" t="s">
        <v>82</v>
      </c>
      <c r="H20" s="1" t="s">
        <v>207</v>
      </c>
      <c r="I20" s="1" t="s">
        <v>84</v>
      </c>
      <c r="J20" s="1" t="s">
        <v>122</v>
      </c>
      <c r="K20" s="1" t="s">
        <v>24430</v>
      </c>
      <c r="L20" s="1"/>
      <c r="M20" s="20">
        <f t="shared" si="0"/>
        <v>1</v>
      </c>
    </row>
    <row r="21" spans="1:13" ht="20.100000000000001" customHeight="1" x14ac:dyDescent="0.15">
      <c r="A21" s="1" t="s">
        <v>26</v>
      </c>
      <c r="B21" s="1" t="s">
        <v>22036</v>
      </c>
      <c r="C21" s="1" t="s">
        <v>24431</v>
      </c>
      <c r="D21" s="1" t="s">
        <v>78</v>
      </c>
      <c r="E21" s="1" t="s">
        <v>51</v>
      </c>
      <c r="F21" s="1" t="s">
        <v>51</v>
      </c>
      <c r="G21" s="1" t="s">
        <v>82</v>
      </c>
      <c r="H21" s="1" t="s">
        <v>207</v>
      </c>
      <c r="I21" s="1" t="s">
        <v>84</v>
      </c>
      <c r="J21" s="1" t="s">
        <v>122</v>
      </c>
      <c r="K21" s="1" t="s">
        <v>24432</v>
      </c>
      <c r="L21" s="1"/>
      <c r="M21" s="20">
        <f t="shared" si="0"/>
        <v>1</v>
      </c>
    </row>
    <row r="22" spans="1:13" ht="20.100000000000001" customHeight="1" x14ac:dyDescent="0.15">
      <c r="A22" s="1" t="s">
        <v>26</v>
      </c>
      <c r="B22" s="1" t="s">
        <v>22036</v>
      </c>
      <c r="C22" s="1" t="s">
        <v>24433</v>
      </c>
      <c r="D22" s="1" t="s">
        <v>78</v>
      </c>
      <c r="E22" s="1" t="s">
        <v>51</v>
      </c>
      <c r="F22" s="1" t="s">
        <v>179</v>
      </c>
      <c r="G22" s="1" t="s">
        <v>82</v>
      </c>
      <c r="H22" s="1" t="s">
        <v>4727</v>
      </c>
      <c r="I22" s="1" t="s">
        <v>7857</v>
      </c>
      <c r="J22" s="1" t="s">
        <v>24411</v>
      </c>
      <c r="K22" s="1" t="s">
        <v>24434</v>
      </c>
      <c r="L22" s="1"/>
      <c r="M22" s="20">
        <f t="shared" si="0"/>
        <v>0</v>
      </c>
    </row>
    <row r="23" spans="1:13" ht="20.100000000000001" customHeight="1" x14ac:dyDescent="0.15">
      <c r="A23" s="1" t="s">
        <v>26</v>
      </c>
      <c r="B23" s="1" t="s">
        <v>22036</v>
      </c>
      <c r="C23" s="1" t="s">
        <v>24435</v>
      </c>
      <c r="D23" s="1" t="s">
        <v>78</v>
      </c>
      <c r="E23" s="1" t="s">
        <v>51</v>
      </c>
      <c r="F23" s="1" t="s">
        <v>51</v>
      </c>
      <c r="G23" s="1" t="s">
        <v>82</v>
      </c>
      <c r="H23" s="1" t="s">
        <v>207</v>
      </c>
      <c r="I23" s="1" t="s">
        <v>84</v>
      </c>
      <c r="J23" s="1" t="s">
        <v>122</v>
      </c>
      <c r="K23" s="1" t="s">
        <v>24436</v>
      </c>
      <c r="L23" s="1"/>
      <c r="M23" s="20">
        <f t="shared" si="0"/>
        <v>1</v>
      </c>
    </row>
    <row r="24" spans="1:13" ht="20.100000000000001" customHeight="1" x14ac:dyDescent="0.15">
      <c r="A24" s="1" t="s">
        <v>26</v>
      </c>
      <c r="B24" s="1" t="s">
        <v>22036</v>
      </c>
      <c r="C24" s="1" t="s">
        <v>24437</v>
      </c>
      <c r="D24" s="1" t="s">
        <v>78</v>
      </c>
      <c r="E24" s="1" t="s">
        <v>51</v>
      </c>
      <c r="F24" s="1" t="s">
        <v>51</v>
      </c>
      <c r="G24" s="1" t="s">
        <v>82</v>
      </c>
      <c r="H24" s="1" t="s">
        <v>207</v>
      </c>
      <c r="I24" s="1" t="s">
        <v>84</v>
      </c>
      <c r="J24" s="1" t="s">
        <v>122</v>
      </c>
      <c r="K24" s="1" t="s">
        <v>24438</v>
      </c>
      <c r="L24" s="1"/>
      <c r="M24" s="20">
        <f t="shared" si="0"/>
        <v>1</v>
      </c>
    </row>
    <row r="25" spans="1:13" ht="20.100000000000001" customHeight="1" x14ac:dyDescent="0.15">
      <c r="A25" s="1" t="s">
        <v>26</v>
      </c>
      <c r="B25" s="1" t="s">
        <v>22036</v>
      </c>
      <c r="C25" s="1" t="s">
        <v>24439</v>
      </c>
      <c r="D25" s="1" t="s">
        <v>849</v>
      </c>
      <c r="E25" s="1" t="s">
        <v>51</v>
      </c>
      <c r="F25" s="1" t="s">
        <v>26832</v>
      </c>
      <c r="G25" s="1" t="s">
        <v>82</v>
      </c>
      <c r="H25" s="1" t="s">
        <v>129</v>
      </c>
      <c r="I25" s="1" t="s">
        <v>84</v>
      </c>
      <c r="J25" s="1" t="s">
        <v>130</v>
      </c>
      <c r="K25" s="1" t="s">
        <v>24440</v>
      </c>
      <c r="L25" s="1"/>
      <c r="M25" s="20">
        <f t="shared" si="0"/>
        <v>0</v>
      </c>
    </row>
    <row r="26" spans="1:13" ht="20.100000000000001" customHeight="1" x14ac:dyDescent="0.15">
      <c r="A26" s="1" t="s">
        <v>26</v>
      </c>
      <c r="B26" s="1" t="s">
        <v>24441</v>
      </c>
      <c r="C26" s="1" t="s">
        <v>24442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24443</v>
      </c>
      <c r="L26" s="1"/>
      <c r="M26" s="20">
        <f t="shared" si="0"/>
        <v>1</v>
      </c>
    </row>
    <row r="27" spans="1:13" ht="20.100000000000001" customHeight="1" x14ac:dyDescent="0.15">
      <c r="A27" s="1" t="s">
        <v>26</v>
      </c>
      <c r="B27" s="1" t="s">
        <v>24444</v>
      </c>
      <c r="C27" s="1" t="s">
        <v>24445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84</v>
      </c>
      <c r="J27" s="1" t="s">
        <v>122</v>
      </c>
      <c r="K27" s="1" t="s">
        <v>24446</v>
      </c>
      <c r="L27" s="1"/>
      <c r="M27" s="20">
        <f t="shared" si="0"/>
        <v>1</v>
      </c>
    </row>
    <row r="28" spans="1:13" ht="20.100000000000001" customHeight="1" x14ac:dyDescent="0.15">
      <c r="A28" s="1" t="s">
        <v>26</v>
      </c>
      <c r="B28" s="1" t="s">
        <v>24444</v>
      </c>
      <c r="C28" s="1" t="s">
        <v>24447</v>
      </c>
      <c r="D28" s="1" t="s">
        <v>78</v>
      </c>
      <c r="E28" s="1" t="s">
        <v>51</v>
      </c>
      <c r="F28" s="1" t="s">
        <v>51</v>
      </c>
      <c r="G28" s="1" t="s">
        <v>82</v>
      </c>
      <c r="H28" s="1" t="s">
        <v>207</v>
      </c>
      <c r="I28" s="1" t="s">
        <v>84</v>
      </c>
      <c r="J28" s="1" t="s">
        <v>122</v>
      </c>
      <c r="K28" s="1" t="s">
        <v>24448</v>
      </c>
      <c r="L28" s="1"/>
      <c r="M28" s="20">
        <f t="shared" si="0"/>
        <v>1</v>
      </c>
    </row>
    <row r="29" spans="1:13" ht="20.100000000000001" customHeight="1" x14ac:dyDescent="0.15">
      <c r="A29" s="1" t="s">
        <v>26</v>
      </c>
      <c r="B29" s="1" t="s">
        <v>24444</v>
      </c>
      <c r="C29" s="1" t="s">
        <v>24449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24450</v>
      </c>
      <c r="L29" s="1"/>
      <c r="M29" s="20">
        <f t="shared" si="0"/>
        <v>1</v>
      </c>
    </row>
    <row r="30" spans="1:13" ht="20.100000000000001" customHeight="1" x14ac:dyDescent="0.15">
      <c r="A30" s="1" t="s">
        <v>26</v>
      </c>
      <c r="B30" s="1" t="s">
        <v>24444</v>
      </c>
      <c r="C30" s="1" t="s">
        <v>24451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207</v>
      </c>
      <c r="I30" s="1" t="s">
        <v>84</v>
      </c>
      <c r="J30" s="1" t="s">
        <v>122</v>
      </c>
      <c r="K30" s="1" t="s">
        <v>24452</v>
      </c>
      <c r="L30" s="1"/>
      <c r="M30" s="20">
        <f t="shared" si="0"/>
        <v>1</v>
      </c>
    </row>
    <row r="31" spans="1:13" ht="20.100000000000001" customHeight="1" x14ac:dyDescent="0.15">
      <c r="A31" s="1" t="s">
        <v>26</v>
      </c>
      <c r="B31" s="1" t="s">
        <v>24444</v>
      </c>
      <c r="C31" s="1" t="s">
        <v>24453</v>
      </c>
      <c r="D31" s="1" t="s">
        <v>849</v>
      </c>
      <c r="E31" s="1" t="s">
        <v>51</v>
      </c>
      <c r="F31" s="1" t="s">
        <v>26832</v>
      </c>
      <c r="G31" s="1" t="s">
        <v>52</v>
      </c>
      <c r="H31" s="1" t="s">
        <v>121</v>
      </c>
      <c r="I31" s="1" t="s">
        <v>84</v>
      </c>
      <c r="J31" s="1" t="s">
        <v>122</v>
      </c>
      <c r="K31" s="1" t="s">
        <v>24454</v>
      </c>
      <c r="L31" s="1"/>
      <c r="M31" s="20">
        <f t="shared" si="0"/>
        <v>0</v>
      </c>
    </row>
    <row r="32" spans="1:13" ht="20.100000000000001" customHeight="1" x14ac:dyDescent="0.15">
      <c r="A32" s="1" t="s">
        <v>26</v>
      </c>
      <c r="B32" s="1" t="s">
        <v>24455</v>
      </c>
      <c r="C32" s="1" t="s">
        <v>24456</v>
      </c>
      <c r="D32" s="1" t="s">
        <v>849</v>
      </c>
      <c r="E32" s="1" t="s">
        <v>51</v>
      </c>
      <c r="F32" s="1" t="s">
        <v>26832</v>
      </c>
      <c r="G32" s="1" t="s">
        <v>52</v>
      </c>
      <c r="H32" s="1" t="s">
        <v>121</v>
      </c>
      <c r="I32" s="1" t="s">
        <v>84</v>
      </c>
      <c r="J32" s="1" t="s">
        <v>122</v>
      </c>
      <c r="K32" s="1" t="s">
        <v>24457</v>
      </c>
      <c r="L32" s="1"/>
      <c r="M32" s="20">
        <f t="shared" si="0"/>
        <v>0</v>
      </c>
    </row>
    <row r="33" spans="1:13" ht="20.100000000000001" customHeight="1" x14ac:dyDescent="0.15">
      <c r="A33" s="1" t="s">
        <v>26</v>
      </c>
      <c r="B33" s="1" t="s">
        <v>17471</v>
      </c>
      <c r="C33" s="1" t="s">
        <v>24458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207</v>
      </c>
      <c r="I33" s="1" t="s">
        <v>84</v>
      </c>
      <c r="J33" s="1" t="s">
        <v>122</v>
      </c>
      <c r="K33" s="1" t="s">
        <v>24459</v>
      </c>
      <c r="L33" s="1"/>
      <c r="M33" s="20">
        <f t="shared" si="0"/>
        <v>1</v>
      </c>
    </row>
    <row r="34" spans="1:13" ht="20.100000000000001" customHeight="1" x14ac:dyDescent="0.15">
      <c r="A34" s="1" t="s">
        <v>26</v>
      </c>
      <c r="B34" s="1" t="s">
        <v>17471</v>
      </c>
      <c r="C34" s="1" t="s">
        <v>24460</v>
      </c>
      <c r="D34" s="1" t="s">
        <v>78</v>
      </c>
      <c r="E34" s="1" t="s">
        <v>51</v>
      </c>
      <c r="F34" s="1" t="s">
        <v>179</v>
      </c>
      <c r="G34" s="1" t="s">
        <v>82</v>
      </c>
      <c r="H34" s="1" t="s">
        <v>4727</v>
      </c>
      <c r="I34" s="1" t="s">
        <v>7857</v>
      </c>
      <c r="J34" s="1" t="s">
        <v>24411</v>
      </c>
      <c r="K34" s="1" t="s">
        <v>24461</v>
      </c>
      <c r="L34" s="1"/>
      <c r="M34" s="20">
        <f t="shared" si="0"/>
        <v>0</v>
      </c>
    </row>
    <row r="35" spans="1:13" ht="20.100000000000001" customHeight="1" x14ac:dyDescent="0.15">
      <c r="A35" s="1" t="s">
        <v>26</v>
      </c>
      <c r="B35" s="1" t="s">
        <v>17471</v>
      </c>
      <c r="C35" s="1" t="s">
        <v>24462</v>
      </c>
      <c r="D35" s="1" t="s">
        <v>78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24463</v>
      </c>
      <c r="L35" s="1"/>
      <c r="M35" s="20">
        <f t="shared" si="0"/>
        <v>1</v>
      </c>
    </row>
    <row r="36" spans="1:13" ht="20.100000000000001" customHeight="1" x14ac:dyDescent="0.15">
      <c r="A36" s="1" t="s">
        <v>26</v>
      </c>
      <c r="B36" s="1" t="s">
        <v>6724</v>
      </c>
      <c r="C36" s="1" t="s">
        <v>24464</v>
      </c>
      <c r="D36" s="1" t="s">
        <v>50</v>
      </c>
      <c r="E36" s="1" t="s">
        <v>51</v>
      </c>
      <c r="F36" s="1" t="s">
        <v>26832</v>
      </c>
      <c r="G36" s="1" t="s">
        <v>82</v>
      </c>
      <c r="H36" s="1" t="s">
        <v>2140</v>
      </c>
      <c r="I36" s="1" t="s">
        <v>84</v>
      </c>
      <c r="J36" s="1" t="s">
        <v>2362</v>
      </c>
      <c r="K36" s="1" t="s">
        <v>24465</v>
      </c>
      <c r="L36" s="1"/>
      <c r="M36" s="20">
        <f t="shared" si="0"/>
        <v>0</v>
      </c>
    </row>
    <row r="37" spans="1:13" ht="20.100000000000001" customHeight="1" x14ac:dyDescent="0.15">
      <c r="A37" s="1" t="s">
        <v>26</v>
      </c>
      <c r="B37" s="1" t="s">
        <v>24466</v>
      </c>
      <c r="C37" s="1" t="s">
        <v>24467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24468</v>
      </c>
      <c r="L37" s="1"/>
      <c r="M37" s="20">
        <f t="shared" si="0"/>
        <v>1</v>
      </c>
    </row>
    <row r="38" spans="1:13" ht="20.100000000000001" customHeight="1" x14ac:dyDescent="0.15">
      <c r="A38" s="1" t="s">
        <v>26</v>
      </c>
      <c r="B38" s="1" t="s">
        <v>24466</v>
      </c>
      <c r="C38" s="1" t="s">
        <v>24469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24470</v>
      </c>
      <c r="L38" s="1"/>
      <c r="M38" s="20">
        <f t="shared" si="0"/>
        <v>1</v>
      </c>
    </row>
    <row r="39" spans="1:13" ht="20.100000000000001" customHeight="1" x14ac:dyDescent="0.15">
      <c r="A39" s="1" t="s">
        <v>26</v>
      </c>
      <c r="B39" s="1" t="s">
        <v>24466</v>
      </c>
      <c r="C39" s="1" t="s">
        <v>24471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207</v>
      </c>
      <c r="I39" s="1" t="s">
        <v>84</v>
      </c>
      <c r="J39" s="1" t="s">
        <v>122</v>
      </c>
      <c r="K39" s="1" t="s">
        <v>24472</v>
      </c>
      <c r="L39" s="1"/>
      <c r="M39" s="20">
        <f t="shared" si="0"/>
        <v>1</v>
      </c>
    </row>
    <row r="40" spans="1:13" ht="20.100000000000001" customHeight="1" x14ac:dyDescent="0.15">
      <c r="A40" s="1" t="s">
        <v>26</v>
      </c>
      <c r="B40" s="1" t="s">
        <v>24466</v>
      </c>
      <c r="C40" s="1" t="s">
        <v>24473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207</v>
      </c>
      <c r="I40" s="1" t="s">
        <v>84</v>
      </c>
      <c r="J40" s="1" t="s">
        <v>122</v>
      </c>
      <c r="K40" s="1" t="s">
        <v>24474</v>
      </c>
      <c r="L40" s="1"/>
      <c r="M40" s="20">
        <f t="shared" si="0"/>
        <v>1</v>
      </c>
    </row>
    <row r="41" spans="1:13" ht="20.100000000000001" customHeight="1" x14ac:dyDescent="0.15">
      <c r="A41" s="1" t="s">
        <v>26</v>
      </c>
      <c r="B41" s="1" t="s">
        <v>24466</v>
      </c>
      <c r="C41" s="1" t="s">
        <v>24475</v>
      </c>
      <c r="D41" s="1" t="s">
        <v>78</v>
      </c>
      <c r="E41" s="1" t="s">
        <v>51</v>
      </c>
      <c r="F41" s="1" t="s">
        <v>51</v>
      </c>
      <c r="G41" s="1" t="s">
        <v>82</v>
      </c>
      <c r="H41" s="1" t="s">
        <v>207</v>
      </c>
      <c r="I41" s="1" t="s">
        <v>84</v>
      </c>
      <c r="J41" s="1" t="s">
        <v>122</v>
      </c>
      <c r="K41" s="1" t="s">
        <v>24476</v>
      </c>
      <c r="L41" s="1"/>
      <c r="M41" s="20">
        <f t="shared" si="0"/>
        <v>1</v>
      </c>
    </row>
    <row r="42" spans="1:13" ht="20.100000000000001" customHeight="1" x14ac:dyDescent="0.15">
      <c r="A42" s="1" t="s">
        <v>26</v>
      </c>
      <c r="B42" s="1" t="s">
        <v>24466</v>
      </c>
      <c r="C42" s="1" t="s">
        <v>24477</v>
      </c>
      <c r="D42" s="1" t="s">
        <v>78</v>
      </c>
      <c r="E42" s="1" t="s">
        <v>51</v>
      </c>
      <c r="F42" s="1" t="s">
        <v>51</v>
      </c>
      <c r="G42" s="1" t="s">
        <v>82</v>
      </c>
      <c r="H42" s="1" t="s">
        <v>207</v>
      </c>
      <c r="I42" s="1" t="s">
        <v>84</v>
      </c>
      <c r="J42" s="1" t="s">
        <v>122</v>
      </c>
      <c r="K42" s="1" t="s">
        <v>24478</v>
      </c>
      <c r="L42" s="1"/>
      <c r="M42" s="20">
        <f t="shared" si="0"/>
        <v>1</v>
      </c>
    </row>
    <row r="43" spans="1:13" ht="20.100000000000001" customHeight="1" x14ac:dyDescent="0.15">
      <c r="A43" s="1" t="s">
        <v>26</v>
      </c>
      <c r="B43" s="1" t="s">
        <v>24466</v>
      </c>
      <c r="C43" s="1" t="s">
        <v>24479</v>
      </c>
      <c r="D43" s="1" t="s">
        <v>78</v>
      </c>
      <c r="E43" s="1" t="s">
        <v>51</v>
      </c>
      <c r="F43" s="1" t="s">
        <v>51</v>
      </c>
      <c r="G43" s="1" t="s">
        <v>82</v>
      </c>
      <c r="H43" s="1" t="s">
        <v>207</v>
      </c>
      <c r="I43" s="1" t="s">
        <v>84</v>
      </c>
      <c r="J43" s="1" t="s">
        <v>122</v>
      </c>
      <c r="K43" s="1" t="s">
        <v>24480</v>
      </c>
      <c r="L43" s="1"/>
      <c r="M43" s="20">
        <f t="shared" si="0"/>
        <v>1</v>
      </c>
    </row>
    <row r="44" spans="1:13" ht="20.100000000000001" customHeight="1" x14ac:dyDescent="0.15">
      <c r="A44" s="1" t="s">
        <v>26</v>
      </c>
      <c r="B44" s="1" t="s">
        <v>24466</v>
      </c>
      <c r="C44" s="1" t="s">
        <v>24481</v>
      </c>
      <c r="D44" s="1" t="s">
        <v>78</v>
      </c>
      <c r="E44" s="1" t="s">
        <v>51</v>
      </c>
      <c r="F44" s="1" t="s">
        <v>51</v>
      </c>
      <c r="G44" s="1" t="s">
        <v>82</v>
      </c>
      <c r="H44" s="1" t="s">
        <v>207</v>
      </c>
      <c r="I44" s="1" t="s">
        <v>84</v>
      </c>
      <c r="J44" s="1" t="s">
        <v>122</v>
      </c>
      <c r="K44" s="1" t="s">
        <v>24482</v>
      </c>
      <c r="L44" s="1"/>
      <c r="M44" s="20">
        <f t="shared" si="0"/>
        <v>1</v>
      </c>
    </row>
    <row r="45" spans="1:13" ht="20.100000000000001" customHeight="1" x14ac:dyDescent="0.15">
      <c r="A45" s="1" t="s">
        <v>26</v>
      </c>
      <c r="B45" s="1" t="s">
        <v>24466</v>
      </c>
      <c r="C45" s="1" t="s">
        <v>24483</v>
      </c>
      <c r="D45" s="1" t="s">
        <v>78</v>
      </c>
      <c r="E45" s="1" t="s">
        <v>51</v>
      </c>
      <c r="F45" s="1" t="s">
        <v>51</v>
      </c>
      <c r="G45" s="1" t="s">
        <v>82</v>
      </c>
      <c r="H45" s="1" t="s">
        <v>207</v>
      </c>
      <c r="I45" s="1" t="s">
        <v>84</v>
      </c>
      <c r="J45" s="1" t="s">
        <v>122</v>
      </c>
      <c r="K45" s="1" t="s">
        <v>24484</v>
      </c>
      <c r="L45" s="1"/>
      <c r="M45" s="20">
        <f t="shared" si="0"/>
        <v>1</v>
      </c>
    </row>
    <row r="46" spans="1:13" ht="20.100000000000001" customHeight="1" x14ac:dyDescent="0.15">
      <c r="A46" s="1" t="s">
        <v>26</v>
      </c>
      <c r="B46" s="1" t="s">
        <v>24466</v>
      </c>
      <c r="C46" s="1" t="s">
        <v>24485</v>
      </c>
      <c r="D46" s="1" t="s">
        <v>78</v>
      </c>
      <c r="E46" s="1" t="s">
        <v>51</v>
      </c>
      <c r="F46" s="1" t="s">
        <v>51</v>
      </c>
      <c r="G46" s="1" t="s">
        <v>82</v>
      </c>
      <c r="H46" s="1" t="s">
        <v>207</v>
      </c>
      <c r="I46" s="1" t="s">
        <v>84</v>
      </c>
      <c r="J46" s="1" t="s">
        <v>122</v>
      </c>
      <c r="K46" s="1" t="s">
        <v>24486</v>
      </c>
      <c r="L46" s="1"/>
      <c r="M46" s="20">
        <f t="shared" si="0"/>
        <v>1</v>
      </c>
    </row>
    <row r="47" spans="1:13" ht="20.100000000000001" customHeight="1" x14ac:dyDescent="0.15">
      <c r="A47" s="1" t="s">
        <v>26</v>
      </c>
      <c r="B47" s="1" t="s">
        <v>24466</v>
      </c>
      <c r="C47" s="1" t="s">
        <v>24487</v>
      </c>
      <c r="D47" s="1" t="s">
        <v>78</v>
      </c>
      <c r="E47" s="1" t="s">
        <v>51</v>
      </c>
      <c r="F47" s="1" t="s">
        <v>179</v>
      </c>
      <c r="G47" s="1" t="s">
        <v>82</v>
      </c>
      <c r="H47" s="1" t="s">
        <v>1151</v>
      </c>
      <c r="I47" s="1" t="s">
        <v>84</v>
      </c>
      <c r="J47" s="1" t="s">
        <v>9120</v>
      </c>
      <c r="K47" s="1" t="s">
        <v>24488</v>
      </c>
      <c r="L47" s="1"/>
      <c r="M47" s="20">
        <f t="shared" si="0"/>
        <v>0</v>
      </c>
    </row>
    <row r="48" spans="1:13" ht="20.100000000000001" customHeight="1" x14ac:dyDescent="0.15">
      <c r="A48" s="1" t="s">
        <v>26</v>
      </c>
      <c r="B48" s="1" t="s">
        <v>24466</v>
      </c>
      <c r="C48" s="1" t="s">
        <v>24489</v>
      </c>
      <c r="D48" s="1" t="s">
        <v>78</v>
      </c>
      <c r="E48" s="1" t="s">
        <v>51</v>
      </c>
      <c r="F48" s="1" t="s">
        <v>51</v>
      </c>
      <c r="G48" s="1" t="s">
        <v>82</v>
      </c>
      <c r="H48" s="1" t="s">
        <v>207</v>
      </c>
      <c r="I48" s="1" t="s">
        <v>84</v>
      </c>
      <c r="J48" s="1" t="s">
        <v>122</v>
      </c>
      <c r="K48" s="1" t="s">
        <v>24490</v>
      </c>
      <c r="L48" s="1"/>
      <c r="M48" s="20">
        <f t="shared" si="0"/>
        <v>1</v>
      </c>
    </row>
    <row r="49" spans="1:13" ht="20.100000000000001" customHeight="1" x14ac:dyDescent="0.15">
      <c r="A49" s="1" t="s">
        <v>26</v>
      </c>
      <c r="B49" s="1" t="s">
        <v>24466</v>
      </c>
      <c r="C49" s="1" t="s">
        <v>24491</v>
      </c>
      <c r="D49" s="1" t="s">
        <v>78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122</v>
      </c>
      <c r="K49" s="1" t="s">
        <v>24492</v>
      </c>
      <c r="L49" s="1"/>
      <c r="M49" s="20">
        <f t="shared" si="0"/>
        <v>1</v>
      </c>
    </row>
    <row r="50" spans="1:13" ht="20.100000000000001" customHeight="1" x14ac:dyDescent="0.15">
      <c r="A50" s="1" t="s">
        <v>26</v>
      </c>
      <c r="B50" s="1" t="s">
        <v>24466</v>
      </c>
      <c r="C50" s="1" t="s">
        <v>24493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207</v>
      </c>
      <c r="I50" s="1" t="s">
        <v>84</v>
      </c>
      <c r="J50" s="1" t="s">
        <v>122</v>
      </c>
      <c r="K50" s="1" t="s">
        <v>24494</v>
      </c>
      <c r="L50" s="1"/>
      <c r="M50" s="20">
        <f t="shared" si="0"/>
        <v>1</v>
      </c>
    </row>
    <row r="51" spans="1:13" ht="20.100000000000001" customHeight="1" x14ac:dyDescent="0.15">
      <c r="A51" s="1" t="s">
        <v>26</v>
      </c>
      <c r="B51" s="1" t="s">
        <v>24466</v>
      </c>
      <c r="C51" s="1" t="s">
        <v>24495</v>
      </c>
      <c r="D51" s="1" t="s">
        <v>78</v>
      </c>
      <c r="E51" s="1" t="s">
        <v>51</v>
      </c>
      <c r="F51" s="1" t="s">
        <v>179</v>
      </c>
      <c r="G51" s="1" t="s">
        <v>82</v>
      </c>
      <c r="H51" s="1" t="s">
        <v>1151</v>
      </c>
      <c r="I51" s="1" t="s">
        <v>84</v>
      </c>
      <c r="J51" s="1" t="s">
        <v>9120</v>
      </c>
      <c r="K51" s="1" t="s">
        <v>24496</v>
      </c>
      <c r="L51" s="1"/>
      <c r="M51" s="20">
        <f t="shared" si="0"/>
        <v>0</v>
      </c>
    </row>
    <row r="52" spans="1:13" ht="20.100000000000001" customHeight="1" x14ac:dyDescent="0.15">
      <c r="A52" s="1" t="s">
        <v>26</v>
      </c>
      <c r="B52" s="1" t="s">
        <v>24466</v>
      </c>
      <c r="C52" s="1" t="s">
        <v>24497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207</v>
      </c>
      <c r="I52" s="1" t="s">
        <v>84</v>
      </c>
      <c r="J52" s="1" t="s">
        <v>122</v>
      </c>
      <c r="K52" s="1" t="s">
        <v>24498</v>
      </c>
      <c r="L52" s="1"/>
      <c r="M52" s="20">
        <f t="shared" si="0"/>
        <v>1</v>
      </c>
    </row>
    <row r="53" spans="1:13" ht="20.100000000000001" customHeight="1" x14ac:dyDescent="0.15">
      <c r="A53" s="1" t="s">
        <v>26</v>
      </c>
      <c r="B53" s="1" t="s">
        <v>24466</v>
      </c>
      <c r="C53" s="1" t="s">
        <v>24499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207</v>
      </c>
      <c r="I53" s="1" t="s">
        <v>84</v>
      </c>
      <c r="J53" s="1" t="s">
        <v>122</v>
      </c>
      <c r="K53" s="1" t="s">
        <v>24500</v>
      </c>
      <c r="L53" s="1"/>
      <c r="M53" s="20">
        <f t="shared" si="0"/>
        <v>1</v>
      </c>
    </row>
    <row r="54" spans="1:13" ht="20.100000000000001" customHeight="1" x14ac:dyDescent="0.15">
      <c r="A54" s="1" t="s">
        <v>26</v>
      </c>
      <c r="B54" s="1" t="s">
        <v>24466</v>
      </c>
      <c r="C54" s="1" t="s">
        <v>24501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207</v>
      </c>
      <c r="I54" s="1" t="s">
        <v>84</v>
      </c>
      <c r="J54" s="1" t="s">
        <v>122</v>
      </c>
      <c r="K54" s="1" t="s">
        <v>24502</v>
      </c>
      <c r="L54" s="1"/>
      <c r="M54" s="20">
        <f t="shared" si="0"/>
        <v>1</v>
      </c>
    </row>
    <row r="55" spans="1:13" ht="20.100000000000001" customHeight="1" x14ac:dyDescent="0.15">
      <c r="A55" s="1" t="s">
        <v>26</v>
      </c>
      <c r="B55" s="1" t="s">
        <v>24503</v>
      </c>
      <c r="C55" s="1" t="s">
        <v>24504</v>
      </c>
      <c r="D55" s="1" t="s">
        <v>50</v>
      </c>
      <c r="E55" s="1" t="s">
        <v>51</v>
      </c>
      <c r="F55" s="1" t="s">
        <v>51</v>
      </c>
      <c r="G55" s="1" t="s">
        <v>82</v>
      </c>
      <c r="H55" s="1" t="s">
        <v>207</v>
      </c>
      <c r="I55" s="1" t="s">
        <v>84</v>
      </c>
      <c r="J55" s="1" t="s">
        <v>122</v>
      </c>
      <c r="K55" s="1" t="s">
        <v>24505</v>
      </c>
      <c r="L55" s="1"/>
      <c r="M55" s="20">
        <f t="shared" si="0"/>
        <v>1</v>
      </c>
    </row>
    <row r="56" spans="1:13" ht="20.100000000000001" customHeight="1" x14ac:dyDescent="0.15">
      <c r="A56" s="1" t="s">
        <v>26</v>
      </c>
      <c r="B56" s="1" t="s">
        <v>24503</v>
      </c>
      <c r="C56" s="1" t="s">
        <v>24506</v>
      </c>
      <c r="D56" s="1" t="s">
        <v>50</v>
      </c>
      <c r="E56" s="1" t="s">
        <v>51</v>
      </c>
      <c r="F56" s="1" t="s">
        <v>51</v>
      </c>
      <c r="G56" s="1" t="s">
        <v>82</v>
      </c>
      <c r="H56" s="1" t="s">
        <v>207</v>
      </c>
      <c r="I56" s="1" t="s">
        <v>84</v>
      </c>
      <c r="J56" s="1" t="s">
        <v>122</v>
      </c>
      <c r="K56" s="1" t="s">
        <v>24507</v>
      </c>
      <c r="L56" s="1"/>
      <c r="M56" s="20">
        <f t="shared" si="0"/>
        <v>1</v>
      </c>
    </row>
    <row r="57" spans="1:13" ht="20.100000000000001" customHeight="1" x14ac:dyDescent="0.15">
      <c r="A57" s="1" t="s">
        <v>26</v>
      </c>
      <c r="B57" s="1" t="s">
        <v>24503</v>
      </c>
      <c r="C57" s="1" t="s">
        <v>24508</v>
      </c>
      <c r="D57" s="1" t="s">
        <v>50</v>
      </c>
      <c r="E57" s="1" t="s">
        <v>51</v>
      </c>
      <c r="F57" s="1" t="s">
        <v>51</v>
      </c>
      <c r="G57" s="1" t="s">
        <v>82</v>
      </c>
      <c r="H57" s="1" t="s">
        <v>207</v>
      </c>
      <c r="I57" s="1" t="s">
        <v>84</v>
      </c>
      <c r="J57" s="1" t="s">
        <v>122</v>
      </c>
      <c r="K57" s="1" t="s">
        <v>24509</v>
      </c>
      <c r="L57" s="1"/>
      <c r="M57" s="20">
        <f t="shared" si="0"/>
        <v>1</v>
      </c>
    </row>
    <row r="58" spans="1:13" ht="20.100000000000001" customHeight="1" x14ac:dyDescent="0.15">
      <c r="A58" s="1" t="s">
        <v>26</v>
      </c>
      <c r="B58" s="1" t="s">
        <v>24503</v>
      </c>
      <c r="C58" s="1" t="s">
        <v>24510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207</v>
      </c>
      <c r="I58" s="1" t="s">
        <v>84</v>
      </c>
      <c r="J58" s="1" t="s">
        <v>122</v>
      </c>
      <c r="K58" s="1" t="s">
        <v>24511</v>
      </c>
      <c r="L58" s="1"/>
      <c r="M58" s="20">
        <f t="shared" si="0"/>
        <v>1</v>
      </c>
    </row>
    <row r="59" spans="1:13" ht="20.100000000000001" customHeight="1" x14ac:dyDescent="0.15">
      <c r="A59" s="1" t="s">
        <v>26</v>
      </c>
      <c r="B59" s="1" t="s">
        <v>24503</v>
      </c>
      <c r="C59" s="1" t="s">
        <v>24512</v>
      </c>
      <c r="D59" s="1" t="s">
        <v>50</v>
      </c>
      <c r="E59" s="1" t="s">
        <v>51</v>
      </c>
      <c r="F59" s="1" t="s">
        <v>51</v>
      </c>
      <c r="G59" s="1" t="s">
        <v>82</v>
      </c>
      <c r="H59" s="1" t="s">
        <v>207</v>
      </c>
      <c r="I59" s="1" t="s">
        <v>84</v>
      </c>
      <c r="J59" s="1" t="s">
        <v>122</v>
      </c>
      <c r="K59" s="1" t="s">
        <v>24513</v>
      </c>
      <c r="L59" s="1"/>
      <c r="M59" s="20">
        <f t="shared" si="0"/>
        <v>1</v>
      </c>
    </row>
    <row r="60" spans="1:13" ht="20.100000000000001" customHeight="1" x14ac:dyDescent="0.15">
      <c r="A60" s="1" t="s">
        <v>26</v>
      </c>
      <c r="B60" s="1" t="s">
        <v>24503</v>
      </c>
      <c r="C60" s="1" t="s">
        <v>24514</v>
      </c>
      <c r="D60" s="1" t="s">
        <v>50</v>
      </c>
      <c r="E60" s="1" t="s">
        <v>51</v>
      </c>
      <c r="F60" s="1" t="s">
        <v>26832</v>
      </c>
      <c r="G60" s="1" t="s">
        <v>82</v>
      </c>
      <c r="H60" s="1" t="s">
        <v>4727</v>
      </c>
      <c r="I60" s="1" t="s">
        <v>7857</v>
      </c>
      <c r="J60" s="1" t="s">
        <v>24411</v>
      </c>
      <c r="K60" s="1" t="s">
        <v>24515</v>
      </c>
      <c r="L60" s="1"/>
      <c r="M60" s="20">
        <f t="shared" si="0"/>
        <v>0</v>
      </c>
    </row>
    <row r="61" spans="1:13" ht="20.100000000000001" customHeight="1" x14ac:dyDescent="0.15">
      <c r="A61" s="1" t="s">
        <v>26</v>
      </c>
      <c r="B61" s="1" t="s">
        <v>24503</v>
      </c>
      <c r="C61" s="1" t="s">
        <v>24516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207</v>
      </c>
      <c r="I61" s="1" t="s">
        <v>84</v>
      </c>
      <c r="J61" s="1" t="s">
        <v>122</v>
      </c>
      <c r="K61" s="1" t="s">
        <v>24517</v>
      </c>
      <c r="L61" s="1"/>
      <c r="M61" s="20">
        <f t="shared" si="0"/>
        <v>1</v>
      </c>
    </row>
    <row r="62" spans="1:13" ht="20.100000000000001" customHeight="1" x14ac:dyDescent="0.15">
      <c r="A62" s="1" t="s">
        <v>26</v>
      </c>
      <c r="B62" s="1" t="s">
        <v>24503</v>
      </c>
      <c r="C62" s="1" t="s">
        <v>24518</v>
      </c>
      <c r="D62" s="1" t="s">
        <v>78</v>
      </c>
      <c r="E62" s="1" t="s">
        <v>51</v>
      </c>
      <c r="F62" s="1" t="s">
        <v>26832</v>
      </c>
      <c r="G62" s="1" t="s">
        <v>82</v>
      </c>
      <c r="H62" s="1" t="s">
        <v>2140</v>
      </c>
      <c r="I62" s="1" t="s">
        <v>84</v>
      </c>
      <c r="J62" s="1" t="s">
        <v>2362</v>
      </c>
      <c r="K62" s="1" t="s">
        <v>24519</v>
      </c>
      <c r="L62" s="1"/>
      <c r="M62" s="20">
        <f t="shared" si="0"/>
        <v>0</v>
      </c>
    </row>
    <row r="63" spans="1:13" ht="20.100000000000001" customHeight="1" x14ac:dyDescent="0.15">
      <c r="A63" s="1" t="s">
        <v>26</v>
      </c>
      <c r="B63" s="1" t="s">
        <v>24503</v>
      </c>
      <c r="C63" s="1" t="s">
        <v>24520</v>
      </c>
      <c r="D63" s="1" t="s">
        <v>78</v>
      </c>
      <c r="E63" s="1" t="s">
        <v>51</v>
      </c>
      <c r="F63" s="1" t="s">
        <v>26832</v>
      </c>
      <c r="G63" s="1" t="s">
        <v>82</v>
      </c>
      <c r="H63" s="1" t="s">
        <v>4727</v>
      </c>
      <c r="I63" s="1" t="s">
        <v>7857</v>
      </c>
      <c r="J63" s="1" t="s">
        <v>24411</v>
      </c>
      <c r="K63" s="1" t="s">
        <v>24521</v>
      </c>
      <c r="L63" s="1"/>
      <c r="M63" s="20">
        <f t="shared" si="0"/>
        <v>0</v>
      </c>
    </row>
    <row r="64" spans="1:13" ht="20.100000000000001" customHeight="1" x14ac:dyDescent="0.15">
      <c r="A64" s="1" t="s">
        <v>26</v>
      </c>
      <c r="B64" s="1" t="s">
        <v>24503</v>
      </c>
      <c r="C64" s="1" t="s">
        <v>24522</v>
      </c>
      <c r="D64" s="1" t="s">
        <v>78</v>
      </c>
      <c r="E64" s="1" t="s">
        <v>51</v>
      </c>
      <c r="F64" s="1" t="s">
        <v>51</v>
      </c>
      <c r="G64" s="1" t="s">
        <v>82</v>
      </c>
      <c r="H64" s="1" t="s">
        <v>207</v>
      </c>
      <c r="I64" s="1" t="s">
        <v>84</v>
      </c>
      <c r="J64" s="1" t="s">
        <v>122</v>
      </c>
      <c r="K64" s="1" t="s">
        <v>24523</v>
      </c>
      <c r="L64" s="1"/>
      <c r="M64" s="20">
        <f t="shared" si="0"/>
        <v>1</v>
      </c>
    </row>
    <row r="65" spans="1:13" ht="20.100000000000001" customHeight="1" x14ac:dyDescent="0.15">
      <c r="A65" s="1" t="s">
        <v>26</v>
      </c>
      <c r="B65" s="1" t="s">
        <v>24503</v>
      </c>
      <c r="C65" s="1" t="s">
        <v>24524</v>
      </c>
      <c r="D65" s="1" t="s">
        <v>78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24525</v>
      </c>
      <c r="L65" s="1"/>
      <c r="M65" s="20">
        <f t="shared" si="0"/>
        <v>1</v>
      </c>
    </row>
    <row r="66" spans="1:13" ht="20.100000000000001" customHeight="1" x14ac:dyDescent="0.15">
      <c r="A66" s="1" t="s">
        <v>26</v>
      </c>
      <c r="B66" s="1" t="s">
        <v>24503</v>
      </c>
      <c r="C66" s="1" t="s">
        <v>24526</v>
      </c>
      <c r="D66" s="1" t="s">
        <v>78</v>
      </c>
      <c r="E66" s="1" t="s">
        <v>51</v>
      </c>
      <c r="F66" s="1" t="s">
        <v>179</v>
      </c>
      <c r="G66" s="1" t="s">
        <v>82</v>
      </c>
      <c r="H66" s="1" t="s">
        <v>4727</v>
      </c>
      <c r="I66" s="1" t="s">
        <v>7857</v>
      </c>
      <c r="J66" s="1" t="s">
        <v>24411</v>
      </c>
      <c r="K66" s="1" t="s">
        <v>24527</v>
      </c>
      <c r="L66" s="1"/>
      <c r="M66" s="20">
        <f t="shared" si="0"/>
        <v>0</v>
      </c>
    </row>
    <row r="67" spans="1:13" ht="20.100000000000001" customHeight="1" x14ac:dyDescent="0.15">
      <c r="A67" s="1" t="s">
        <v>26</v>
      </c>
      <c r="B67" s="1" t="s">
        <v>24503</v>
      </c>
      <c r="C67" s="1" t="s">
        <v>24528</v>
      </c>
      <c r="D67" s="1" t="s">
        <v>78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24529</v>
      </c>
      <c r="L67" s="1"/>
      <c r="M67" s="20">
        <f t="shared" si="0"/>
        <v>1</v>
      </c>
    </row>
    <row r="68" spans="1:13" ht="20.100000000000001" customHeight="1" x14ac:dyDescent="0.15">
      <c r="A68" s="1" t="s">
        <v>26</v>
      </c>
      <c r="B68" s="1" t="s">
        <v>24503</v>
      </c>
      <c r="C68" s="1" t="s">
        <v>24530</v>
      </c>
      <c r="D68" s="1" t="s">
        <v>78</v>
      </c>
      <c r="E68" s="1" t="s">
        <v>51</v>
      </c>
      <c r="F68" s="1" t="s">
        <v>179</v>
      </c>
      <c r="G68" s="1" t="s">
        <v>82</v>
      </c>
      <c r="H68" s="1" t="s">
        <v>4727</v>
      </c>
      <c r="I68" s="1" t="s">
        <v>7857</v>
      </c>
      <c r="J68" s="1" t="s">
        <v>24411</v>
      </c>
      <c r="K68" s="1" t="s">
        <v>24531</v>
      </c>
      <c r="L68" s="1"/>
      <c r="M68" s="20">
        <f t="shared" si="0"/>
        <v>0</v>
      </c>
    </row>
    <row r="69" spans="1:13" ht="20.100000000000001" customHeight="1" x14ac:dyDescent="0.15">
      <c r="A69" s="1" t="s">
        <v>26</v>
      </c>
      <c r="B69" s="1" t="s">
        <v>24503</v>
      </c>
      <c r="C69" s="1" t="s">
        <v>24532</v>
      </c>
      <c r="D69" s="1" t="s">
        <v>78</v>
      </c>
      <c r="E69" s="1" t="s">
        <v>51</v>
      </c>
      <c r="F69" s="1" t="s">
        <v>26832</v>
      </c>
      <c r="G69" s="1" t="s">
        <v>82</v>
      </c>
      <c r="H69" s="1" t="s">
        <v>4727</v>
      </c>
      <c r="I69" s="1" t="s">
        <v>7857</v>
      </c>
      <c r="J69" s="1" t="s">
        <v>24411</v>
      </c>
      <c r="K69" s="1" t="s">
        <v>24533</v>
      </c>
      <c r="L69" s="1"/>
      <c r="M69" s="20">
        <f t="shared" si="0"/>
        <v>0</v>
      </c>
    </row>
    <row r="70" spans="1:13" ht="20.100000000000001" customHeight="1" x14ac:dyDescent="0.15">
      <c r="A70" s="1" t="s">
        <v>26</v>
      </c>
      <c r="B70" s="1" t="s">
        <v>24503</v>
      </c>
      <c r="C70" s="1" t="s">
        <v>24534</v>
      </c>
      <c r="D70" s="1" t="s">
        <v>78</v>
      </c>
      <c r="E70" s="1" t="s">
        <v>51</v>
      </c>
      <c r="F70" s="1" t="s">
        <v>51</v>
      </c>
      <c r="G70" s="1" t="s">
        <v>82</v>
      </c>
      <c r="H70" s="1" t="s">
        <v>207</v>
      </c>
      <c r="I70" s="1" t="s">
        <v>84</v>
      </c>
      <c r="J70" s="1" t="s">
        <v>122</v>
      </c>
      <c r="K70" s="1" t="s">
        <v>24535</v>
      </c>
      <c r="L70" s="1"/>
      <c r="M70" s="20">
        <f t="shared" si="0"/>
        <v>1</v>
      </c>
    </row>
    <row r="71" spans="1:13" ht="20.100000000000001" customHeight="1" x14ac:dyDescent="0.15">
      <c r="A71" s="1" t="s">
        <v>26</v>
      </c>
      <c r="B71" s="1" t="s">
        <v>24503</v>
      </c>
      <c r="C71" s="1" t="s">
        <v>24536</v>
      </c>
      <c r="D71" s="1" t="s">
        <v>78</v>
      </c>
      <c r="E71" s="1" t="s">
        <v>51</v>
      </c>
      <c r="F71" s="1" t="s">
        <v>51</v>
      </c>
      <c r="G71" s="1" t="s">
        <v>82</v>
      </c>
      <c r="H71" s="1" t="s">
        <v>207</v>
      </c>
      <c r="I71" s="1" t="s">
        <v>84</v>
      </c>
      <c r="J71" s="1" t="s">
        <v>122</v>
      </c>
      <c r="K71" s="1" t="s">
        <v>24537</v>
      </c>
      <c r="L71" s="1"/>
      <c r="M71" s="20">
        <f t="shared" si="0"/>
        <v>1</v>
      </c>
    </row>
    <row r="72" spans="1:13" ht="20.100000000000001" customHeight="1" x14ac:dyDescent="0.15">
      <c r="A72" s="1" t="s">
        <v>26</v>
      </c>
      <c r="B72" s="1" t="s">
        <v>24503</v>
      </c>
      <c r="C72" s="1" t="s">
        <v>24538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4727</v>
      </c>
      <c r="I72" s="1" t="s">
        <v>7857</v>
      </c>
      <c r="J72" s="1" t="s">
        <v>24411</v>
      </c>
      <c r="K72" s="1" t="s">
        <v>24539</v>
      </c>
      <c r="L72" s="1"/>
      <c r="M72" s="20">
        <f t="shared" si="0"/>
        <v>0</v>
      </c>
    </row>
    <row r="73" spans="1:13" ht="20.100000000000001" customHeight="1" x14ac:dyDescent="0.15">
      <c r="A73" s="1" t="s">
        <v>26</v>
      </c>
      <c r="B73" s="1" t="s">
        <v>24540</v>
      </c>
      <c r="C73" s="1" t="s">
        <v>24541</v>
      </c>
      <c r="D73" s="1" t="s">
        <v>849</v>
      </c>
      <c r="E73" s="1" t="s">
        <v>51</v>
      </c>
      <c r="F73" s="1" t="s">
        <v>26832</v>
      </c>
      <c r="G73" s="1" t="s">
        <v>82</v>
      </c>
      <c r="H73" s="1" t="s">
        <v>83</v>
      </c>
      <c r="I73" s="1" t="s">
        <v>84</v>
      </c>
      <c r="J73" s="1" t="s">
        <v>6142</v>
      </c>
      <c r="K73" s="1" t="s">
        <v>24542</v>
      </c>
      <c r="L73" s="1"/>
      <c r="M73" s="20">
        <f>IF(F73="○",1,0)</f>
        <v>0</v>
      </c>
    </row>
  </sheetData>
  <autoFilter ref="A7:L73" xr:uid="{00000000-0009-0000-0000-00001C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11"/>
  <sheetViews>
    <sheetView zoomScaleNormal="100" workbookViewId="0"/>
  </sheetViews>
  <sheetFormatPr defaultRowHeight="20.100000000000001" customHeight="1" x14ac:dyDescent="0.15"/>
  <cols>
    <col min="1" max="1" width="14.75" style="3" customWidth="1"/>
    <col min="2" max="16384" width="9" style="3"/>
  </cols>
  <sheetData>
    <row r="1" spans="1:10" ht="20.100000000000001" customHeight="1" x14ac:dyDescent="0.15">
      <c r="A1" s="3" t="s">
        <v>38</v>
      </c>
    </row>
    <row r="3" spans="1:10" ht="20.100000000000001" customHeight="1" x14ac:dyDescent="0.15">
      <c r="A3" s="98" t="s">
        <v>3458</v>
      </c>
      <c r="B3" s="104" t="s">
        <v>0</v>
      </c>
      <c r="C3" s="104"/>
      <c r="D3" s="104" t="s">
        <v>1</v>
      </c>
      <c r="E3" s="104"/>
      <c r="F3" s="104" t="s">
        <v>2138</v>
      </c>
      <c r="G3" s="104"/>
      <c r="H3" s="105" t="s">
        <v>2</v>
      </c>
      <c r="I3" s="106"/>
      <c r="J3" s="4" t="s">
        <v>3</v>
      </c>
    </row>
    <row r="4" spans="1:10" ht="20.100000000000001" customHeight="1" x14ac:dyDescent="0.15">
      <c r="A4" s="99"/>
      <c r="B4" s="5" t="s">
        <v>4</v>
      </c>
      <c r="C4" s="6" t="s">
        <v>5</v>
      </c>
      <c r="D4" s="5" t="s">
        <v>4</v>
      </c>
      <c r="E4" s="6" t="s">
        <v>5</v>
      </c>
      <c r="F4" s="5" t="s">
        <v>4</v>
      </c>
      <c r="G4" s="6" t="s">
        <v>5</v>
      </c>
      <c r="H4" s="5" t="s">
        <v>4</v>
      </c>
      <c r="I4" s="6" t="s">
        <v>5</v>
      </c>
      <c r="J4" s="7"/>
    </row>
    <row r="5" spans="1:10" ht="20.100000000000001" customHeight="1" x14ac:dyDescent="0.15">
      <c r="A5" s="99"/>
      <c r="B5" s="8"/>
      <c r="C5" s="9" t="s">
        <v>4</v>
      </c>
      <c r="D5" s="8"/>
      <c r="E5" s="9" t="s">
        <v>4</v>
      </c>
      <c r="F5" s="8"/>
      <c r="G5" s="9" t="s">
        <v>4</v>
      </c>
      <c r="H5" s="8"/>
      <c r="I5" s="9" t="s">
        <v>4</v>
      </c>
      <c r="J5" s="7"/>
    </row>
    <row r="6" spans="1:10" ht="20.100000000000001" customHeight="1" thickBot="1" x14ac:dyDescent="0.2">
      <c r="A6" s="10" t="s">
        <v>33</v>
      </c>
      <c r="B6" s="11">
        <f t="shared" ref="B6:I6" si="0">SUBTOTAL(9,B8:B11)</f>
        <v>791</v>
      </c>
      <c r="C6" s="12">
        <f t="shared" si="0"/>
        <v>724</v>
      </c>
      <c r="D6" s="11">
        <f t="shared" si="0"/>
        <v>691</v>
      </c>
      <c r="E6" s="12">
        <f>SUBTOTAL(9,E8:E11)</f>
        <v>511</v>
      </c>
      <c r="F6" s="11">
        <f t="shared" si="0"/>
        <v>15</v>
      </c>
      <c r="G6" s="12">
        <f t="shared" si="0"/>
        <v>0</v>
      </c>
      <c r="H6" s="11">
        <f t="shared" si="0"/>
        <v>1497</v>
      </c>
      <c r="I6" s="12">
        <f t="shared" si="0"/>
        <v>1235</v>
      </c>
      <c r="J6" s="13"/>
    </row>
    <row r="7" spans="1:10" ht="20.100000000000001" customHeight="1" thickTop="1" x14ac:dyDescent="0.15">
      <c r="A7" s="14"/>
      <c r="B7" s="8"/>
      <c r="C7" s="9"/>
      <c r="D7" s="8"/>
      <c r="E7" s="9"/>
      <c r="F7" s="8"/>
      <c r="G7" s="9"/>
      <c r="H7" s="8"/>
      <c r="I7" s="9"/>
      <c r="J7" s="15"/>
    </row>
    <row r="8" spans="1:10" ht="20.100000000000001" customHeight="1" x14ac:dyDescent="0.15">
      <c r="A8" s="16" t="s">
        <v>34</v>
      </c>
      <c r="B8" s="1">
        <v>493</v>
      </c>
      <c r="C8" s="1">
        <v>471</v>
      </c>
      <c r="D8" s="1">
        <v>464</v>
      </c>
      <c r="E8" s="1">
        <v>350</v>
      </c>
      <c r="F8" s="1">
        <v>10</v>
      </c>
      <c r="G8" s="1">
        <v>0</v>
      </c>
      <c r="H8" s="17">
        <f t="shared" ref="H8:I11" si="1">B8+D8+F8</f>
        <v>967</v>
      </c>
      <c r="I8" s="17">
        <f t="shared" si="1"/>
        <v>821</v>
      </c>
      <c r="J8" s="7"/>
    </row>
    <row r="9" spans="1:10" ht="20.100000000000001" customHeight="1" x14ac:dyDescent="0.15">
      <c r="A9" s="16" t="s">
        <v>35</v>
      </c>
      <c r="B9" s="1">
        <v>56</v>
      </c>
      <c r="C9" s="1">
        <v>46</v>
      </c>
      <c r="D9" s="1">
        <v>14</v>
      </c>
      <c r="E9" s="1">
        <v>9</v>
      </c>
      <c r="F9" s="1">
        <v>0</v>
      </c>
      <c r="G9" s="1">
        <v>0</v>
      </c>
      <c r="H9" s="17">
        <f t="shared" si="1"/>
        <v>70</v>
      </c>
      <c r="I9" s="17">
        <f t="shared" si="1"/>
        <v>55</v>
      </c>
      <c r="J9" s="7"/>
    </row>
    <row r="10" spans="1:10" ht="20.100000000000001" customHeight="1" x14ac:dyDescent="0.15">
      <c r="A10" s="16" t="s">
        <v>36</v>
      </c>
      <c r="B10" s="1">
        <v>159</v>
      </c>
      <c r="C10" s="1">
        <v>125</v>
      </c>
      <c r="D10" s="1">
        <v>139</v>
      </c>
      <c r="E10" s="1">
        <v>93</v>
      </c>
      <c r="F10" s="1">
        <v>3</v>
      </c>
      <c r="G10" s="1">
        <v>0</v>
      </c>
      <c r="H10" s="17">
        <f t="shared" si="1"/>
        <v>301</v>
      </c>
      <c r="I10" s="17">
        <f t="shared" si="1"/>
        <v>218</v>
      </c>
      <c r="J10" s="7"/>
    </row>
    <row r="11" spans="1:10" ht="20.100000000000001" customHeight="1" x14ac:dyDescent="0.15">
      <c r="A11" s="18" t="s">
        <v>37</v>
      </c>
      <c r="B11" s="2">
        <v>83</v>
      </c>
      <c r="C11" s="2">
        <v>82</v>
      </c>
      <c r="D11" s="2">
        <v>74</v>
      </c>
      <c r="E11" s="2">
        <v>59</v>
      </c>
      <c r="F11" s="2">
        <v>2</v>
      </c>
      <c r="G11" s="2">
        <v>0</v>
      </c>
      <c r="H11" s="31">
        <f t="shared" si="1"/>
        <v>159</v>
      </c>
      <c r="I11" s="31">
        <f t="shared" si="1"/>
        <v>141</v>
      </c>
      <c r="J11" s="19"/>
    </row>
  </sheetData>
  <autoFilter ref="A7:J11" xr:uid="{00000000-0009-0000-0000-000002000000}"/>
  <mergeCells count="5">
    <mergeCell ref="A3:A5"/>
    <mergeCell ref="B3:C3"/>
    <mergeCell ref="D3:E3"/>
    <mergeCell ref="F3:G3"/>
    <mergeCell ref="H3:I3"/>
  </mergeCells>
  <phoneticPr fontId="4"/>
  <hyperlinks>
    <hyperlink ref="A8" location="北区!A1" display="北区" xr:uid="{00000000-0004-0000-0200-000000000000}"/>
    <hyperlink ref="A9" location="中区!A1" display="中区" xr:uid="{00000000-0004-0000-0200-000001000000}"/>
    <hyperlink ref="A10" location="東区!A1" display="東区" xr:uid="{00000000-0004-0000-0200-000002000000}"/>
    <hyperlink ref="A11" location="南区!A1" display="南区" xr:uid="{00000000-0004-0000-0200-000003000000}"/>
  </hyperlinks>
  <pageMargins left="0.7" right="0.7" top="0.75" bottom="0.75" header="0.3" footer="0.3"/>
  <pageSetup paperSize="9" scale="84" fitToHeight="0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N103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0" style="20" hidden="1" customWidth="1"/>
    <col min="14" max="16384" width="9" style="20"/>
  </cols>
  <sheetData>
    <row r="1" spans="1:14" ht="20.100000000000001" customHeight="1" x14ac:dyDescent="0.15">
      <c r="A1" s="3" t="s">
        <v>24543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SUBTOTAL(3,E8:E103)</f>
        <v>96</v>
      </c>
      <c r="F6" s="23">
        <f>SUBTOTAL(9,M8:M103)</f>
        <v>70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27</v>
      </c>
      <c r="B8" s="1" t="s">
        <v>24544</v>
      </c>
      <c r="C8" s="1" t="s">
        <v>24545</v>
      </c>
      <c r="D8" s="1" t="s">
        <v>50</v>
      </c>
      <c r="E8" s="1" t="s">
        <v>51</v>
      </c>
      <c r="F8" s="1" t="s">
        <v>51</v>
      </c>
      <c r="G8" s="1" t="s">
        <v>82</v>
      </c>
      <c r="H8" s="17" t="s">
        <v>95</v>
      </c>
      <c r="I8" s="17" t="s">
        <v>84</v>
      </c>
      <c r="J8" s="1" t="s">
        <v>6853</v>
      </c>
      <c r="K8" s="1" t="s">
        <v>24546</v>
      </c>
      <c r="L8" s="1"/>
      <c r="M8" s="20">
        <f>IF(F8="○",1,0)</f>
        <v>1</v>
      </c>
    </row>
    <row r="9" spans="1:14" ht="20.100000000000001" customHeight="1" x14ac:dyDescent="0.15">
      <c r="A9" s="1" t="s">
        <v>27</v>
      </c>
      <c r="B9" s="1" t="s">
        <v>24547</v>
      </c>
      <c r="C9" s="1" t="s">
        <v>24548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95</v>
      </c>
      <c r="I9" s="1" t="s">
        <v>84</v>
      </c>
      <c r="J9" s="1" t="s">
        <v>6853</v>
      </c>
      <c r="K9" s="1" t="s">
        <v>24549</v>
      </c>
      <c r="L9" s="1"/>
      <c r="M9" s="20">
        <f t="shared" ref="M9:M72" si="0">IF(F9="○",1,0)</f>
        <v>1</v>
      </c>
    </row>
    <row r="10" spans="1:14" ht="20.100000000000001" customHeight="1" x14ac:dyDescent="0.15">
      <c r="A10" s="1" t="s">
        <v>27</v>
      </c>
      <c r="B10" s="1" t="s">
        <v>24547</v>
      </c>
      <c r="C10" s="1" t="s">
        <v>24550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95</v>
      </c>
      <c r="I10" s="1" t="s">
        <v>84</v>
      </c>
      <c r="J10" s="1" t="s">
        <v>6853</v>
      </c>
      <c r="K10" s="1" t="s">
        <v>24551</v>
      </c>
      <c r="L10" s="1"/>
      <c r="M10" s="20">
        <f t="shared" si="0"/>
        <v>1</v>
      </c>
    </row>
    <row r="11" spans="1:14" ht="20.100000000000001" customHeight="1" x14ac:dyDescent="0.15">
      <c r="A11" s="1" t="s">
        <v>27</v>
      </c>
      <c r="B11" s="1" t="s">
        <v>24547</v>
      </c>
      <c r="C11" s="1" t="s">
        <v>24552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95</v>
      </c>
      <c r="I11" s="1" t="s">
        <v>84</v>
      </c>
      <c r="J11" s="1" t="s">
        <v>6853</v>
      </c>
      <c r="K11" s="1" t="s">
        <v>24553</v>
      </c>
      <c r="L11" s="1"/>
      <c r="M11" s="20">
        <f t="shared" si="0"/>
        <v>1</v>
      </c>
    </row>
    <row r="12" spans="1:14" ht="20.100000000000001" customHeight="1" x14ac:dyDescent="0.15">
      <c r="A12" s="1" t="s">
        <v>27</v>
      </c>
      <c r="B12" s="1" t="s">
        <v>24547</v>
      </c>
      <c r="C12" s="1" t="s">
        <v>24554</v>
      </c>
      <c r="D12" s="1" t="s">
        <v>78</v>
      </c>
      <c r="E12" s="1" t="s">
        <v>51</v>
      </c>
      <c r="F12" s="1" t="s">
        <v>179</v>
      </c>
      <c r="G12" s="1" t="s">
        <v>82</v>
      </c>
      <c r="H12" s="1" t="s">
        <v>2140</v>
      </c>
      <c r="I12" s="1" t="s">
        <v>447</v>
      </c>
      <c r="J12" s="1" t="s">
        <v>663</v>
      </c>
      <c r="K12" s="1" t="s">
        <v>24555</v>
      </c>
      <c r="L12" s="1"/>
      <c r="M12" s="20">
        <f t="shared" si="0"/>
        <v>0</v>
      </c>
      <c r="N12" s="3"/>
    </row>
    <row r="13" spans="1:14" ht="20.100000000000001" customHeight="1" x14ac:dyDescent="0.15">
      <c r="A13" s="1" t="s">
        <v>27</v>
      </c>
      <c r="B13" s="1" t="s">
        <v>24547</v>
      </c>
      <c r="C13" s="1" t="s">
        <v>24556</v>
      </c>
      <c r="D13" s="1" t="s">
        <v>78</v>
      </c>
      <c r="E13" s="1" t="s">
        <v>51</v>
      </c>
      <c r="F13" s="1" t="s">
        <v>51</v>
      </c>
      <c r="G13" s="1" t="s">
        <v>82</v>
      </c>
      <c r="H13" s="1" t="s">
        <v>95</v>
      </c>
      <c r="I13" s="1" t="s">
        <v>84</v>
      </c>
      <c r="J13" s="1" t="s">
        <v>6853</v>
      </c>
      <c r="K13" s="1" t="s">
        <v>24557</v>
      </c>
      <c r="L13" s="1"/>
      <c r="M13" s="20">
        <f t="shared" si="0"/>
        <v>1</v>
      </c>
    </row>
    <row r="14" spans="1:14" ht="20.100000000000001" customHeight="1" x14ac:dyDescent="0.15">
      <c r="A14" s="1" t="s">
        <v>27</v>
      </c>
      <c r="B14" s="1" t="s">
        <v>24547</v>
      </c>
      <c r="C14" s="1" t="s">
        <v>24558</v>
      </c>
      <c r="D14" s="1" t="s">
        <v>78</v>
      </c>
      <c r="E14" s="1" t="s">
        <v>51</v>
      </c>
      <c r="F14" s="1" t="s">
        <v>51</v>
      </c>
      <c r="G14" s="1" t="s">
        <v>82</v>
      </c>
      <c r="H14" s="1" t="s">
        <v>95</v>
      </c>
      <c r="I14" s="1" t="s">
        <v>84</v>
      </c>
      <c r="J14" s="1" t="s">
        <v>6853</v>
      </c>
      <c r="K14" s="1" t="s">
        <v>24559</v>
      </c>
      <c r="L14" s="1"/>
      <c r="M14" s="20">
        <f t="shared" si="0"/>
        <v>1</v>
      </c>
    </row>
    <row r="15" spans="1:14" ht="20.100000000000001" customHeight="1" x14ac:dyDescent="0.15">
      <c r="A15" s="1" t="s">
        <v>27</v>
      </c>
      <c r="B15" s="1" t="s">
        <v>24547</v>
      </c>
      <c r="C15" s="1" t="s">
        <v>24560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95</v>
      </c>
      <c r="I15" s="1" t="s">
        <v>84</v>
      </c>
      <c r="J15" s="1" t="s">
        <v>6853</v>
      </c>
      <c r="K15" s="1" t="s">
        <v>24561</v>
      </c>
      <c r="L15" s="1"/>
      <c r="M15" s="20">
        <f t="shared" si="0"/>
        <v>1</v>
      </c>
    </row>
    <row r="16" spans="1:14" ht="20.100000000000001" customHeight="1" x14ac:dyDescent="0.15">
      <c r="A16" s="1" t="s">
        <v>27</v>
      </c>
      <c r="B16" s="1" t="s">
        <v>24547</v>
      </c>
      <c r="C16" s="1" t="s">
        <v>24562</v>
      </c>
      <c r="D16" s="1" t="s">
        <v>78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84</v>
      </c>
      <c r="J16" s="1" t="s">
        <v>122</v>
      </c>
      <c r="K16" s="1" t="s">
        <v>24563</v>
      </c>
      <c r="L16" s="1"/>
      <c r="M16" s="20">
        <f t="shared" si="0"/>
        <v>1</v>
      </c>
    </row>
    <row r="17" spans="1:13" ht="20.100000000000001" customHeight="1" x14ac:dyDescent="0.15">
      <c r="A17" s="1" t="s">
        <v>27</v>
      </c>
      <c r="B17" s="1" t="s">
        <v>24547</v>
      </c>
      <c r="C17" s="1" t="s">
        <v>24564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95</v>
      </c>
      <c r="I17" s="1" t="s">
        <v>84</v>
      </c>
      <c r="J17" s="1" t="s">
        <v>6853</v>
      </c>
      <c r="K17" s="1" t="s">
        <v>24565</v>
      </c>
      <c r="L17" s="1"/>
      <c r="M17" s="20">
        <f t="shared" si="0"/>
        <v>1</v>
      </c>
    </row>
    <row r="18" spans="1:13" ht="20.100000000000001" customHeight="1" x14ac:dyDescent="0.15">
      <c r="A18" s="1" t="s">
        <v>27</v>
      </c>
      <c r="B18" s="1" t="s">
        <v>24547</v>
      </c>
      <c r="C18" s="1" t="s">
        <v>24566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84</v>
      </c>
      <c r="J18" s="1" t="s">
        <v>122</v>
      </c>
      <c r="K18" s="1" t="s">
        <v>24567</v>
      </c>
      <c r="L18" s="1"/>
      <c r="M18" s="20">
        <f t="shared" si="0"/>
        <v>1</v>
      </c>
    </row>
    <row r="19" spans="1:13" ht="20.100000000000001" customHeight="1" x14ac:dyDescent="0.15">
      <c r="A19" s="1" t="s">
        <v>27</v>
      </c>
      <c r="B19" s="1" t="s">
        <v>24547</v>
      </c>
      <c r="C19" s="1" t="s">
        <v>24568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2140</v>
      </c>
      <c r="I19" s="1" t="s">
        <v>447</v>
      </c>
      <c r="J19" s="1" t="s">
        <v>663</v>
      </c>
      <c r="K19" s="1" t="s">
        <v>24569</v>
      </c>
      <c r="L19" s="1"/>
      <c r="M19" s="20">
        <f t="shared" si="0"/>
        <v>0</v>
      </c>
    </row>
    <row r="20" spans="1:13" ht="20.100000000000001" customHeight="1" x14ac:dyDescent="0.15">
      <c r="A20" s="1" t="s">
        <v>27</v>
      </c>
      <c r="B20" s="1" t="s">
        <v>24547</v>
      </c>
      <c r="C20" s="1" t="s">
        <v>24570</v>
      </c>
      <c r="D20" s="1" t="s">
        <v>78</v>
      </c>
      <c r="E20" s="1" t="s">
        <v>51</v>
      </c>
      <c r="F20" s="1" t="s">
        <v>81</v>
      </c>
      <c r="G20" s="1" t="s">
        <v>82</v>
      </c>
      <c r="H20" s="1" t="s">
        <v>2140</v>
      </c>
      <c r="I20" s="1" t="s">
        <v>447</v>
      </c>
      <c r="J20" s="1" t="s">
        <v>663</v>
      </c>
      <c r="K20" s="1" t="s">
        <v>24571</v>
      </c>
      <c r="L20" s="1"/>
      <c r="M20" s="20">
        <f t="shared" si="0"/>
        <v>0</v>
      </c>
    </row>
    <row r="21" spans="1:13" ht="20.100000000000001" customHeight="1" x14ac:dyDescent="0.15">
      <c r="A21" s="1" t="s">
        <v>27</v>
      </c>
      <c r="B21" s="1" t="s">
        <v>24547</v>
      </c>
      <c r="C21" s="1" t="s">
        <v>24572</v>
      </c>
      <c r="D21" s="1" t="s">
        <v>78</v>
      </c>
      <c r="E21" s="1" t="s">
        <v>51</v>
      </c>
      <c r="F21" s="1" t="s">
        <v>179</v>
      </c>
      <c r="G21" s="1" t="s">
        <v>82</v>
      </c>
      <c r="H21" s="1" t="s">
        <v>2140</v>
      </c>
      <c r="I21" s="1" t="s">
        <v>447</v>
      </c>
      <c r="J21" s="1" t="s">
        <v>663</v>
      </c>
      <c r="K21" s="1" t="s">
        <v>24573</v>
      </c>
      <c r="L21" s="1"/>
      <c r="M21" s="20">
        <f t="shared" si="0"/>
        <v>0</v>
      </c>
    </row>
    <row r="22" spans="1:13" ht="20.100000000000001" customHeight="1" x14ac:dyDescent="0.15">
      <c r="A22" s="1" t="s">
        <v>27</v>
      </c>
      <c r="B22" s="1" t="s">
        <v>24547</v>
      </c>
      <c r="C22" s="1" t="s">
        <v>24574</v>
      </c>
      <c r="D22" s="1" t="s">
        <v>78</v>
      </c>
      <c r="E22" s="1" t="s">
        <v>51</v>
      </c>
      <c r="F22" s="1" t="s">
        <v>81</v>
      </c>
      <c r="G22" s="1" t="s">
        <v>82</v>
      </c>
      <c r="H22" s="1" t="s">
        <v>129</v>
      </c>
      <c r="I22" s="1" t="s">
        <v>84</v>
      </c>
      <c r="J22" s="1" t="s">
        <v>130</v>
      </c>
      <c r="K22" s="1" t="s">
        <v>24575</v>
      </c>
      <c r="L22" s="1"/>
      <c r="M22" s="20">
        <f t="shared" si="0"/>
        <v>0</v>
      </c>
    </row>
    <row r="23" spans="1:13" ht="20.100000000000001" customHeight="1" x14ac:dyDescent="0.15">
      <c r="A23" s="1" t="s">
        <v>27</v>
      </c>
      <c r="B23" s="1" t="s">
        <v>24576</v>
      </c>
      <c r="C23" s="1" t="s">
        <v>24577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95</v>
      </c>
      <c r="I23" s="1" t="s">
        <v>84</v>
      </c>
      <c r="J23" s="1" t="s">
        <v>6853</v>
      </c>
      <c r="K23" s="1" t="s">
        <v>24578</v>
      </c>
      <c r="L23" s="1"/>
      <c r="M23" s="20">
        <f t="shared" si="0"/>
        <v>1</v>
      </c>
    </row>
    <row r="24" spans="1:13" ht="20.100000000000001" customHeight="1" x14ac:dyDescent="0.15">
      <c r="A24" s="1" t="s">
        <v>27</v>
      </c>
      <c r="B24" s="1" t="s">
        <v>24576</v>
      </c>
      <c r="C24" s="1" t="s">
        <v>24579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95</v>
      </c>
      <c r="I24" s="1" t="s">
        <v>84</v>
      </c>
      <c r="J24" s="1" t="s">
        <v>6853</v>
      </c>
      <c r="K24" s="1" t="s">
        <v>24580</v>
      </c>
      <c r="L24" s="1"/>
      <c r="M24" s="20">
        <f t="shared" si="0"/>
        <v>1</v>
      </c>
    </row>
    <row r="25" spans="1:13" ht="20.100000000000001" customHeight="1" x14ac:dyDescent="0.15">
      <c r="A25" s="1" t="s">
        <v>27</v>
      </c>
      <c r="B25" s="1" t="s">
        <v>24576</v>
      </c>
      <c r="C25" s="1" t="s">
        <v>24581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95</v>
      </c>
      <c r="I25" s="1" t="s">
        <v>84</v>
      </c>
      <c r="J25" s="1" t="s">
        <v>6853</v>
      </c>
      <c r="K25" s="1" t="s">
        <v>24582</v>
      </c>
      <c r="L25" s="1"/>
      <c r="M25" s="20">
        <f t="shared" si="0"/>
        <v>1</v>
      </c>
    </row>
    <row r="26" spans="1:13" ht="20.100000000000001" customHeight="1" x14ac:dyDescent="0.15">
      <c r="A26" s="1" t="s">
        <v>27</v>
      </c>
      <c r="B26" s="1" t="s">
        <v>24576</v>
      </c>
      <c r="C26" s="1" t="s">
        <v>24583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95</v>
      </c>
      <c r="I26" s="1" t="s">
        <v>84</v>
      </c>
      <c r="J26" s="1" t="s">
        <v>6853</v>
      </c>
      <c r="K26" s="1" t="s">
        <v>24584</v>
      </c>
      <c r="L26" s="1"/>
      <c r="M26" s="20">
        <f t="shared" si="0"/>
        <v>1</v>
      </c>
    </row>
    <row r="27" spans="1:13" ht="20.100000000000001" customHeight="1" x14ac:dyDescent="0.15">
      <c r="A27" s="1" t="s">
        <v>27</v>
      </c>
      <c r="B27" s="1" t="s">
        <v>24576</v>
      </c>
      <c r="C27" s="1" t="s">
        <v>24585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95</v>
      </c>
      <c r="I27" s="1" t="s">
        <v>84</v>
      </c>
      <c r="J27" s="1" t="s">
        <v>6853</v>
      </c>
      <c r="K27" s="1" t="s">
        <v>24586</v>
      </c>
      <c r="L27" s="1"/>
      <c r="M27" s="20">
        <f t="shared" si="0"/>
        <v>1</v>
      </c>
    </row>
    <row r="28" spans="1:13" ht="20.100000000000001" customHeight="1" x14ac:dyDescent="0.15">
      <c r="A28" s="1" t="s">
        <v>27</v>
      </c>
      <c r="B28" s="1" t="s">
        <v>24576</v>
      </c>
      <c r="C28" s="1" t="s">
        <v>24587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95</v>
      </c>
      <c r="I28" s="1" t="s">
        <v>84</v>
      </c>
      <c r="J28" s="1" t="s">
        <v>6853</v>
      </c>
      <c r="K28" s="1" t="s">
        <v>24588</v>
      </c>
      <c r="L28" s="1"/>
      <c r="M28" s="20">
        <f t="shared" si="0"/>
        <v>1</v>
      </c>
    </row>
    <row r="29" spans="1:13" ht="20.100000000000001" customHeight="1" x14ac:dyDescent="0.15">
      <c r="A29" s="1" t="s">
        <v>27</v>
      </c>
      <c r="B29" s="1" t="s">
        <v>24576</v>
      </c>
      <c r="C29" s="1" t="s">
        <v>24589</v>
      </c>
      <c r="D29" s="1" t="s">
        <v>50</v>
      </c>
      <c r="E29" s="1" t="s">
        <v>51</v>
      </c>
      <c r="F29" s="1" t="s">
        <v>51</v>
      </c>
      <c r="G29" s="1" t="s">
        <v>82</v>
      </c>
      <c r="H29" s="1" t="s">
        <v>95</v>
      </c>
      <c r="I29" s="1" t="s">
        <v>84</v>
      </c>
      <c r="J29" s="1" t="s">
        <v>6853</v>
      </c>
      <c r="K29" s="1" t="s">
        <v>24590</v>
      </c>
      <c r="L29" s="1"/>
      <c r="M29" s="20">
        <f t="shared" si="0"/>
        <v>1</v>
      </c>
    </row>
    <row r="30" spans="1:13" ht="20.100000000000001" customHeight="1" x14ac:dyDescent="0.15">
      <c r="A30" s="1" t="s">
        <v>27</v>
      </c>
      <c r="B30" s="1" t="s">
        <v>24576</v>
      </c>
      <c r="C30" s="1" t="s">
        <v>24591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6853</v>
      </c>
      <c r="K30" s="1" t="s">
        <v>24592</v>
      </c>
      <c r="L30" s="1"/>
      <c r="M30" s="20">
        <f t="shared" si="0"/>
        <v>1</v>
      </c>
    </row>
    <row r="31" spans="1:13" ht="20.100000000000001" customHeight="1" x14ac:dyDescent="0.15">
      <c r="A31" s="1" t="s">
        <v>27</v>
      </c>
      <c r="B31" s="1" t="s">
        <v>24576</v>
      </c>
      <c r="C31" s="1" t="s">
        <v>24593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95</v>
      </c>
      <c r="I31" s="1" t="s">
        <v>84</v>
      </c>
      <c r="J31" s="1" t="s">
        <v>6853</v>
      </c>
      <c r="K31" s="1" t="s">
        <v>24594</v>
      </c>
      <c r="L31" s="1"/>
      <c r="M31" s="20">
        <f t="shared" si="0"/>
        <v>1</v>
      </c>
    </row>
    <row r="32" spans="1:13" ht="20.100000000000001" customHeight="1" x14ac:dyDescent="0.15">
      <c r="A32" s="1" t="s">
        <v>27</v>
      </c>
      <c r="B32" s="1" t="s">
        <v>24576</v>
      </c>
      <c r="C32" s="1" t="s">
        <v>24595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95</v>
      </c>
      <c r="I32" s="1" t="s">
        <v>84</v>
      </c>
      <c r="J32" s="1" t="s">
        <v>6853</v>
      </c>
      <c r="K32" s="1" t="s">
        <v>24596</v>
      </c>
      <c r="L32" s="1"/>
      <c r="M32" s="20">
        <f t="shared" si="0"/>
        <v>1</v>
      </c>
    </row>
    <row r="33" spans="1:13" ht="20.100000000000001" customHeight="1" x14ac:dyDescent="0.15">
      <c r="A33" s="1" t="s">
        <v>27</v>
      </c>
      <c r="B33" s="1" t="s">
        <v>24576</v>
      </c>
      <c r="C33" s="1" t="s">
        <v>24597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95</v>
      </c>
      <c r="I33" s="1" t="s">
        <v>84</v>
      </c>
      <c r="J33" s="1" t="s">
        <v>6853</v>
      </c>
      <c r="K33" s="1" t="s">
        <v>24598</v>
      </c>
      <c r="L33" s="1"/>
      <c r="M33" s="20">
        <f t="shared" si="0"/>
        <v>1</v>
      </c>
    </row>
    <row r="34" spans="1:13" ht="20.100000000000001" customHeight="1" x14ac:dyDescent="0.15">
      <c r="A34" s="1" t="s">
        <v>27</v>
      </c>
      <c r="B34" s="1" t="s">
        <v>24576</v>
      </c>
      <c r="C34" s="1" t="s">
        <v>24599</v>
      </c>
      <c r="D34" s="1" t="s">
        <v>78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84</v>
      </c>
      <c r="J34" s="1" t="s">
        <v>122</v>
      </c>
      <c r="K34" s="1" t="s">
        <v>24600</v>
      </c>
      <c r="L34" s="1"/>
      <c r="M34" s="20">
        <f t="shared" si="0"/>
        <v>1</v>
      </c>
    </row>
    <row r="35" spans="1:13" ht="20.100000000000001" customHeight="1" x14ac:dyDescent="0.15">
      <c r="A35" s="1" t="s">
        <v>27</v>
      </c>
      <c r="B35" s="1" t="s">
        <v>24576</v>
      </c>
      <c r="C35" s="1" t="s">
        <v>24601</v>
      </c>
      <c r="D35" s="1" t="s">
        <v>78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84</v>
      </c>
      <c r="J35" s="1" t="s">
        <v>122</v>
      </c>
      <c r="K35" s="1" t="s">
        <v>24602</v>
      </c>
      <c r="L35" s="1"/>
      <c r="M35" s="20">
        <f t="shared" si="0"/>
        <v>1</v>
      </c>
    </row>
    <row r="36" spans="1:13" ht="20.100000000000001" customHeight="1" x14ac:dyDescent="0.15">
      <c r="A36" s="1" t="s">
        <v>27</v>
      </c>
      <c r="B36" s="1" t="s">
        <v>24576</v>
      </c>
      <c r="C36" s="1" t="s">
        <v>24603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24604</v>
      </c>
      <c r="L36" s="1"/>
      <c r="M36" s="20">
        <f t="shared" si="0"/>
        <v>1</v>
      </c>
    </row>
    <row r="37" spans="1:13" ht="20.100000000000001" customHeight="1" x14ac:dyDescent="0.15">
      <c r="A37" s="1" t="s">
        <v>27</v>
      </c>
      <c r="B37" s="1" t="s">
        <v>24576</v>
      </c>
      <c r="C37" s="1" t="s">
        <v>24605</v>
      </c>
      <c r="D37" s="1" t="s">
        <v>78</v>
      </c>
      <c r="E37" s="1" t="s">
        <v>51</v>
      </c>
      <c r="F37" s="1" t="s">
        <v>51</v>
      </c>
      <c r="G37" s="1" t="s">
        <v>82</v>
      </c>
      <c r="H37" s="1" t="s">
        <v>95</v>
      </c>
      <c r="I37" s="1" t="s">
        <v>84</v>
      </c>
      <c r="J37" s="1" t="s">
        <v>6853</v>
      </c>
      <c r="K37" s="1" t="s">
        <v>24606</v>
      </c>
      <c r="L37" s="1"/>
      <c r="M37" s="20">
        <f t="shared" si="0"/>
        <v>1</v>
      </c>
    </row>
    <row r="38" spans="1:13" ht="20.100000000000001" customHeight="1" x14ac:dyDescent="0.15">
      <c r="A38" s="1" t="s">
        <v>27</v>
      </c>
      <c r="B38" s="1" t="s">
        <v>24576</v>
      </c>
      <c r="C38" s="1" t="s">
        <v>24607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122</v>
      </c>
      <c r="K38" s="1" t="s">
        <v>24608</v>
      </c>
      <c r="L38" s="1"/>
      <c r="M38" s="20">
        <f t="shared" si="0"/>
        <v>1</v>
      </c>
    </row>
    <row r="39" spans="1:13" ht="20.100000000000001" customHeight="1" x14ac:dyDescent="0.15">
      <c r="A39" s="1" t="s">
        <v>27</v>
      </c>
      <c r="B39" s="1" t="s">
        <v>24576</v>
      </c>
      <c r="C39" s="1" t="s">
        <v>24609</v>
      </c>
      <c r="D39" s="1" t="s">
        <v>78</v>
      </c>
      <c r="E39" s="1" t="s">
        <v>51</v>
      </c>
      <c r="F39" s="1" t="s">
        <v>179</v>
      </c>
      <c r="G39" s="1" t="s">
        <v>82</v>
      </c>
      <c r="H39" s="1" t="s">
        <v>2140</v>
      </c>
      <c r="I39" s="1" t="s">
        <v>447</v>
      </c>
      <c r="J39" s="1" t="s">
        <v>663</v>
      </c>
      <c r="K39" s="1" t="s">
        <v>24610</v>
      </c>
      <c r="L39" s="1"/>
      <c r="M39" s="20">
        <f t="shared" si="0"/>
        <v>0</v>
      </c>
    </row>
    <row r="40" spans="1:13" ht="20.100000000000001" customHeight="1" x14ac:dyDescent="0.15">
      <c r="A40" s="1" t="s">
        <v>27</v>
      </c>
      <c r="B40" s="1" t="s">
        <v>24576</v>
      </c>
      <c r="C40" s="1" t="s">
        <v>24611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122</v>
      </c>
      <c r="K40" s="1" t="s">
        <v>24612</v>
      </c>
      <c r="L40" s="1"/>
      <c r="M40" s="20">
        <f t="shared" si="0"/>
        <v>1</v>
      </c>
    </row>
    <row r="41" spans="1:13" ht="20.100000000000001" customHeight="1" x14ac:dyDescent="0.15">
      <c r="A41" s="1" t="s">
        <v>27</v>
      </c>
      <c r="B41" s="1" t="s">
        <v>24576</v>
      </c>
      <c r="C41" s="1" t="s">
        <v>24613</v>
      </c>
      <c r="D41" s="1" t="s">
        <v>78</v>
      </c>
      <c r="E41" s="1" t="s">
        <v>51</v>
      </c>
      <c r="F41" s="1" t="s">
        <v>81</v>
      </c>
      <c r="G41" s="1" t="s">
        <v>82</v>
      </c>
      <c r="H41" s="1" t="s">
        <v>2140</v>
      </c>
      <c r="I41" s="1" t="s">
        <v>447</v>
      </c>
      <c r="J41" s="1" t="s">
        <v>663</v>
      </c>
      <c r="K41" s="1" t="s">
        <v>24614</v>
      </c>
      <c r="L41" s="1"/>
      <c r="M41" s="20">
        <f t="shared" si="0"/>
        <v>0</v>
      </c>
    </row>
    <row r="42" spans="1:13" ht="20.100000000000001" customHeight="1" x14ac:dyDescent="0.15">
      <c r="A42" s="1" t="s">
        <v>27</v>
      </c>
      <c r="B42" s="1" t="s">
        <v>24576</v>
      </c>
      <c r="C42" s="1" t="s">
        <v>24615</v>
      </c>
      <c r="D42" s="1" t="s">
        <v>78</v>
      </c>
      <c r="E42" s="1" t="s">
        <v>51</v>
      </c>
      <c r="F42" s="1" t="s">
        <v>179</v>
      </c>
      <c r="G42" s="1" t="s">
        <v>82</v>
      </c>
      <c r="H42" s="1" t="s">
        <v>2140</v>
      </c>
      <c r="I42" s="1" t="s">
        <v>447</v>
      </c>
      <c r="J42" s="1" t="s">
        <v>663</v>
      </c>
      <c r="K42" s="1" t="s">
        <v>24616</v>
      </c>
      <c r="L42" s="1"/>
      <c r="M42" s="20">
        <f t="shared" si="0"/>
        <v>0</v>
      </c>
    </row>
    <row r="43" spans="1:13" ht="20.100000000000001" customHeight="1" x14ac:dyDescent="0.15">
      <c r="A43" s="1" t="s">
        <v>27</v>
      </c>
      <c r="B43" s="1" t="s">
        <v>24576</v>
      </c>
      <c r="C43" s="1" t="s">
        <v>24617</v>
      </c>
      <c r="D43" s="1" t="s">
        <v>78</v>
      </c>
      <c r="E43" s="1" t="s">
        <v>51</v>
      </c>
      <c r="F43" s="1" t="s">
        <v>179</v>
      </c>
      <c r="G43" s="1" t="s">
        <v>82</v>
      </c>
      <c r="H43" s="1" t="s">
        <v>2140</v>
      </c>
      <c r="I43" s="1" t="s">
        <v>447</v>
      </c>
      <c r="J43" s="1" t="s">
        <v>663</v>
      </c>
      <c r="K43" s="1" t="s">
        <v>24618</v>
      </c>
      <c r="L43" s="1"/>
      <c r="M43" s="20">
        <f t="shared" si="0"/>
        <v>0</v>
      </c>
    </row>
    <row r="44" spans="1:13" ht="20.100000000000001" customHeight="1" x14ac:dyDescent="0.15">
      <c r="A44" s="1" t="s">
        <v>27</v>
      </c>
      <c r="B44" s="1" t="s">
        <v>24576</v>
      </c>
      <c r="C44" s="1" t="s">
        <v>24619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84</v>
      </c>
      <c r="J44" s="1" t="s">
        <v>122</v>
      </c>
      <c r="K44" s="1" t="s">
        <v>24620</v>
      </c>
      <c r="L44" s="1"/>
      <c r="M44" s="20">
        <f t="shared" si="0"/>
        <v>1</v>
      </c>
    </row>
    <row r="45" spans="1:13" ht="20.100000000000001" customHeight="1" x14ac:dyDescent="0.15">
      <c r="A45" s="1" t="s">
        <v>27</v>
      </c>
      <c r="B45" s="1" t="s">
        <v>24576</v>
      </c>
      <c r="C45" s="1" t="s">
        <v>24621</v>
      </c>
      <c r="D45" s="1" t="s">
        <v>78</v>
      </c>
      <c r="E45" s="1" t="s">
        <v>51</v>
      </c>
      <c r="F45" s="1" t="s">
        <v>179</v>
      </c>
      <c r="G45" s="1" t="s">
        <v>82</v>
      </c>
      <c r="H45" s="1" t="s">
        <v>2140</v>
      </c>
      <c r="I45" s="1" t="s">
        <v>447</v>
      </c>
      <c r="J45" s="1" t="s">
        <v>663</v>
      </c>
      <c r="K45" s="1" t="s">
        <v>24622</v>
      </c>
      <c r="L45" s="1"/>
      <c r="M45" s="20">
        <f t="shared" si="0"/>
        <v>0</v>
      </c>
    </row>
    <row r="46" spans="1:13" ht="20.100000000000001" customHeight="1" x14ac:dyDescent="0.15">
      <c r="A46" s="1" t="s">
        <v>27</v>
      </c>
      <c r="B46" s="1" t="s">
        <v>24576</v>
      </c>
      <c r="C46" s="1" t="s">
        <v>24623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121</v>
      </c>
      <c r="I46" s="1" t="s">
        <v>84</v>
      </c>
      <c r="J46" s="1" t="s">
        <v>122</v>
      </c>
      <c r="K46" s="1" t="s">
        <v>24624</v>
      </c>
      <c r="L46" s="1"/>
      <c r="M46" s="20">
        <f t="shared" si="0"/>
        <v>1</v>
      </c>
    </row>
    <row r="47" spans="1:13" ht="20.100000000000001" customHeight="1" x14ac:dyDescent="0.15">
      <c r="A47" s="1" t="s">
        <v>27</v>
      </c>
      <c r="B47" s="1" t="s">
        <v>24576</v>
      </c>
      <c r="C47" s="1" t="s">
        <v>24625</v>
      </c>
      <c r="D47" s="1" t="s">
        <v>78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6853</v>
      </c>
      <c r="K47" s="1" t="s">
        <v>24626</v>
      </c>
      <c r="L47" s="1"/>
      <c r="M47" s="20">
        <f t="shared" si="0"/>
        <v>1</v>
      </c>
    </row>
    <row r="48" spans="1:13" ht="20.100000000000001" customHeight="1" x14ac:dyDescent="0.15">
      <c r="A48" s="1" t="s">
        <v>27</v>
      </c>
      <c r="B48" s="1" t="s">
        <v>24576</v>
      </c>
      <c r="C48" s="1" t="s">
        <v>24627</v>
      </c>
      <c r="D48" s="1" t="s">
        <v>78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122</v>
      </c>
      <c r="K48" s="1" t="s">
        <v>24628</v>
      </c>
      <c r="L48" s="1"/>
      <c r="M48" s="20">
        <f t="shared" si="0"/>
        <v>1</v>
      </c>
    </row>
    <row r="49" spans="1:13" ht="20.100000000000001" customHeight="1" x14ac:dyDescent="0.15">
      <c r="A49" s="1" t="s">
        <v>27</v>
      </c>
      <c r="B49" s="1" t="s">
        <v>24576</v>
      </c>
      <c r="C49" s="1" t="s">
        <v>24629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84</v>
      </c>
      <c r="J49" s="1" t="s">
        <v>122</v>
      </c>
      <c r="K49" s="1" t="s">
        <v>24630</v>
      </c>
      <c r="L49" s="1"/>
      <c r="M49" s="20">
        <f t="shared" si="0"/>
        <v>1</v>
      </c>
    </row>
    <row r="50" spans="1:13" ht="20.100000000000001" customHeight="1" x14ac:dyDescent="0.15">
      <c r="A50" s="1" t="s">
        <v>27</v>
      </c>
      <c r="B50" s="1" t="s">
        <v>24576</v>
      </c>
      <c r="C50" s="1" t="s">
        <v>24631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95</v>
      </c>
      <c r="I50" s="1" t="s">
        <v>84</v>
      </c>
      <c r="J50" s="1" t="s">
        <v>6853</v>
      </c>
      <c r="K50" s="1" t="s">
        <v>24632</v>
      </c>
      <c r="L50" s="1"/>
      <c r="M50" s="20">
        <f t="shared" si="0"/>
        <v>1</v>
      </c>
    </row>
    <row r="51" spans="1:13" ht="20.100000000000001" customHeight="1" x14ac:dyDescent="0.15">
      <c r="A51" s="1" t="s">
        <v>27</v>
      </c>
      <c r="B51" s="1" t="s">
        <v>24576</v>
      </c>
      <c r="C51" s="1" t="s">
        <v>24633</v>
      </c>
      <c r="D51" s="1" t="s">
        <v>78</v>
      </c>
      <c r="E51" s="1" t="s">
        <v>51</v>
      </c>
      <c r="F51" s="1" t="s">
        <v>179</v>
      </c>
      <c r="G51" s="1" t="s">
        <v>82</v>
      </c>
      <c r="H51" s="1" t="s">
        <v>4727</v>
      </c>
      <c r="I51" s="1" t="s">
        <v>7857</v>
      </c>
      <c r="J51" s="1" t="s">
        <v>17033</v>
      </c>
      <c r="K51" s="1" t="s">
        <v>24634</v>
      </c>
      <c r="L51" s="1"/>
      <c r="M51" s="20">
        <f t="shared" si="0"/>
        <v>0</v>
      </c>
    </row>
    <row r="52" spans="1:13" ht="20.100000000000001" customHeight="1" x14ac:dyDescent="0.15">
      <c r="A52" s="1" t="s">
        <v>27</v>
      </c>
      <c r="B52" s="1" t="s">
        <v>24576</v>
      </c>
      <c r="C52" s="1" t="s">
        <v>24635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95</v>
      </c>
      <c r="I52" s="1" t="s">
        <v>84</v>
      </c>
      <c r="J52" s="1" t="s">
        <v>6853</v>
      </c>
      <c r="K52" s="1" t="s">
        <v>24636</v>
      </c>
      <c r="L52" s="1"/>
      <c r="M52" s="20">
        <f t="shared" si="0"/>
        <v>1</v>
      </c>
    </row>
    <row r="53" spans="1:13" ht="20.100000000000001" customHeight="1" x14ac:dyDescent="0.15">
      <c r="A53" s="1" t="s">
        <v>27</v>
      </c>
      <c r="B53" s="1" t="s">
        <v>24576</v>
      </c>
      <c r="C53" s="1" t="s">
        <v>24637</v>
      </c>
      <c r="D53" s="1" t="s">
        <v>78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84</v>
      </c>
      <c r="J53" s="1" t="s">
        <v>122</v>
      </c>
      <c r="K53" s="1" t="s">
        <v>24638</v>
      </c>
      <c r="L53" s="1"/>
      <c r="M53" s="20">
        <f t="shared" si="0"/>
        <v>1</v>
      </c>
    </row>
    <row r="54" spans="1:13" ht="20.100000000000001" customHeight="1" x14ac:dyDescent="0.15">
      <c r="A54" s="1" t="s">
        <v>27</v>
      </c>
      <c r="B54" s="1" t="s">
        <v>24576</v>
      </c>
      <c r="C54" s="1" t="s">
        <v>24639</v>
      </c>
      <c r="D54" s="1" t="s">
        <v>78</v>
      </c>
      <c r="E54" s="1" t="s">
        <v>51</v>
      </c>
      <c r="F54" s="1" t="s">
        <v>179</v>
      </c>
      <c r="G54" s="1" t="s">
        <v>82</v>
      </c>
      <c r="H54" s="1" t="s">
        <v>4727</v>
      </c>
      <c r="I54" s="1" t="s">
        <v>7857</v>
      </c>
      <c r="J54" s="1" t="s">
        <v>17033</v>
      </c>
      <c r="K54" s="1" t="s">
        <v>24640</v>
      </c>
      <c r="L54" s="1"/>
      <c r="M54" s="20">
        <f t="shared" si="0"/>
        <v>0</v>
      </c>
    </row>
    <row r="55" spans="1:13" ht="20.100000000000001" customHeight="1" x14ac:dyDescent="0.15">
      <c r="A55" s="1" t="s">
        <v>27</v>
      </c>
      <c r="B55" s="1" t="s">
        <v>24576</v>
      </c>
      <c r="C55" s="1" t="s">
        <v>24641</v>
      </c>
      <c r="D55" s="1" t="s">
        <v>78</v>
      </c>
      <c r="E55" s="1" t="s">
        <v>51</v>
      </c>
      <c r="F55" s="1" t="s">
        <v>179</v>
      </c>
      <c r="G55" s="1" t="s">
        <v>82</v>
      </c>
      <c r="H55" s="1" t="s">
        <v>4727</v>
      </c>
      <c r="I55" s="1" t="s">
        <v>7857</v>
      </c>
      <c r="J55" s="1" t="s">
        <v>17033</v>
      </c>
      <c r="K55" s="1" t="s">
        <v>24642</v>
      </c>
      <c r="L55" s="1"/>
      <c r="M55" s="20">
        <f t="shared" si="0"/>
        <v>0</v>
      </c>
    </row>
    <row r="56" spans="1:13" ht="20.100000000000001" customHeight="1" x14ac:dyDescent="0.15">
      <c r="A56" s="1" t="s">
        <v>27</v>
      </c>
      <c r="B56" s="1" t="s">
        <v>24576</v>
      </c>
      <c r="C56" s="1" t="s">
        <v>24643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95</v>
      </c>
      <c r="I56" s="1" t="s">
        <v>84</v>
      </c>
      <c r="J56" s="1" t="s">
        <v>6853</v>
      </c>
      <c r="K56" s="1" t="s">
        <v>24644</v>
      </c>
      <c r="L56" s="1"/>
      <c r="M56" s="20">
        <f t="shared" si="0"/>
        <v>1</v>
      </c>
    </row>
    <row r="57" spans="1:13" ht="20.100000000000001" customHeight="1" x14ac:dyDescent="0.15">
      <c r="A57" s="1" t="s">
        <v>27</v>
      </c>
      <c r="B57" s="1" t="s">
        <v>24576</v>
      </c>
      <c r="C57" s="1" t="s">
        <v>24645</v>
      </c>
      <c r="D57" s="1" t="s">
        <v>78</v>
      </c>
      <c r="E57" s="1" t="s">
        <v>51</v>
      </c>
      <c r="F57" s="1" t="s">
        <v>179</v>
      </c>
      <c r="G57" s="1" t="s">
        <v>82</v>
      </c>
      <c r="H57" s="1" t="s">
        <v>4727</v>
      </c>
      <c r="I57" s="1" t="s">
        <v>7857</v>
      </c>
      <c r="J57" s="1" t="s">
        <v>17033</v>
      </c>
      <c r="K57" s="1" t="s">
        <v>24646</v>
      </c>
      <c r="L57" s="1"/>
      <c r="M57" s="20">
        <f t="shared" si="0"/>
        <v>0</v>
      </c>
    </row>
    <row r="58" spans="1:13" ht="20.100000000000001" customHeight="1" x14ac:dyDescent="0.15">
      <c r="A58" s="1" t="s">
        <v>27</v>
      </c>
      <c r="B58" s="1" t="s">
        <v>24576</v>
      </c>
      <c r="C58" s="1" t="s">
        <v>24647</v>
      </c>
      <c r="D58" s="1" t="s">
        <v>78</v>
      </c>
      <c r="E58" s="1" t="s">
        <v>51</v>
      </c>
      <c r="F58" s="1" t="s">
        <v>179</v>
      </c>
      <c r="G58" s="1" t="s">
        <v>82</v>
      </c>
      <c r="H58" s="1" t="s">
        <v>4727</v>
      </c>
      <c r="I58" s="1" t="s">
        <v>7857</v>
      </c>
      <c r="J58" s="1" t="s">
        <v>17033</v>
      </c>
      <c r="K58" s="1" t="s">
        <v>24648</v>
      </c>
      <c r="L58" s="1"/>
      <c r="M58" s="20">
        <f t="shared" si="0"/>
        <v>0</v>
      </c>
    </row>
    <row r="59" spans="1:13" ht="20.100000000000001" customHeight="1" x14ac:dyDescent="0.15">
      <c r="A59" s="1" t="s">
        <v>27</v>
      </c>
      <c r="B59" s="1" t="s">
        <v>24576</v>
      </c>
      <c r="C59" s="1" t="s">
        <v>24649</v>
      </c>
      <c r="D59" s="1" t="s">
        <v>78</v>
      </c>
      <c r="E59" s="1" t="s">
        <v>51</v>
      </c>
      <c r="F59" s="1" t="s">
        <v>51</v>
      </c>
      <c r="G59" s="1" t="s">
        <v>82</v>
      </c>
      <c r="H59" s="1" t="s">
        <v>95</v>
      </c>
      <c r="I59" s="1" t="s">
        <v>84</v>
      </c>
      <c r="J59" s="1" t="s">
        <v>6853</v>
      </c>
      <c r="K59" s="1" t="s">
        <v>24650</v>
      </c>
      <c r="L59" s="1"/>
      <c r="M59" s="20">
        <f t="shared" si="0"/>
        <v>1</v>
      </c>
    </row>
    <row r="60" spans="1:13" ht="20.100000000000001" customHeight="1" x14ac:dyDescent="0.15">
      <c r="A60" s="1" t="s">
        <v>27</v>
      </c>
      <c r="B60" s="1" t="s">
        <v>24576</v>
      </c>
      <c r="C60" s="1" t="s">
        <v>24651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6853</v>
      </c>
      <c r="K60" s="1" t="s">
        <v>24652</v>
      </c>
      <c r="L60" s="1"/>
      <c r="M60" s="20">
        <f t="shared" si="0"/>
        <v>1</v>
      </c>
    </row>
    <row r="61" spans="1:13" ht="20.100000000000001" customHeight="1" x14ac:dyDescent="0.15">
      <c r="A61" s="1" t="s">
        <v>27</v>
      </c>
      <c r="B61" s="1" t="s">
        <v>24576</v>
      </c>
      <c r="C61" s="1" t="s">
        <v>24653</v>
      </c>
      <c r="D61" s="1" t="s">
        <v>78</v>
      </c>
      <c r="E61" s="1" t="s">
        <v>51</v>
      </c>
      <c r="F61" s="1" t="s">
        <v>179</v>
      </c>
      <c r="G61" s="1" t="s">
        <v>82</v>
      </c>
      <c r="H61" s="1" t="s">
        <v>4727</v>
      </c>
      <c r="I61" s="1" t="s">
        <v>7857</v>
      </c>
      <c r="J61" s="1" t="s">
        <v>17033</v>
      </c>
      <c r="K61" s="1" t="s">
        <v>24654</v>
      </c>
      <c r="L61" s="1"/>
      <c r="M61" s="20">
        <f t="shared" si="0"/>
        <v>0</v>
      </c>
    </row>
    <row r="62" spans="1:13" ht="20.100000000000001" customHeight="1" x14ac:dyDescent="0.15">
      <c r="A62" s="1" t="s">
        <v>27</v>
      </c>
      <c r="B62" s="1" t="s">
        <v>24576</v>
      </c>
      <c r="C62" s="1" t="s">
        <v>24655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95</v>
      </c>
      <c r="I62" s="1" t="s">
        <v>84</v>
      </c>
      <c r="J62" s="1" t="s">
        <v>6853</v>
      </c>
      <c r="K62" s="1" t="s">
        <v>24656</v>
      </c>
      <c r="L62" s="1"/>
      <c r="M62" s="20">
        <f t="shared" si="0"/>
        <v>1</v>
      </c>
    </row>
    <row r="63" spans="1:13" ht="20.100000000000001" customHeight="1" x14ac:dyDescent="0.15">
      <c r="A63" s="1" t="s">
        <v>27</v>
      </c>
      <c r="B63" s="1" t="s">
        <v>24576</v>
      </c>
      <c r="C63" s="1" t="s">
        <v>24657</v>
      </c>
      <c r="D63" s="1" t="s">
        <v>78</v>
      </c>
      <c r="E63" s="1" t="s">
        <v>51</v>
      </c>
      <c r="F63" s="1" t="s">
        <v>51</v>
      </c>
      <c r="G63" s="1" t="s">
        <v>82</v>
      </c>
      <c r="H63" s="1" t="s">
        <v>95</v>
      </c>
      <c r="I63" s="1" t="s">
        <v>84</v>
      </c>
      <c r="J63" s="1" t="s">
        <v>6853</v>
      </c>
      <c r="K63" s="1" t="s">
        <v>24658</v>
      </c>
      <c r="L63" s="1"/>
      <c r="M63" s="20">
        <f t="shared" si="0"/>
        <v>1</v>
      </c>
    </row>
    <row r="64" spans="1:13" ht="20.100000000000001" customHeight="1" x14ac:dyDescent="0.15">
      <c r="A64" s="1" t="s">
        <v>27</v>
      </c>
      <c r="B64" s="1" t="s">
        <v>24576</v>
      </c>
      <c r="C64" s="1" t="s">
        <v>24659</v>
      </c>
      <c r="D64" s="1" t="s">
        <v>78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84</v>
      </c>
      <c r="J64" s="1" t="s">
        <v>6853</v>
      </c>
      <c r="K64" s="1" t="s">
        <v>24660</v>
      </c>
      <c r="L64" s="1"/>
      <c r="M64" s="20">
        <f t="shared" si="0"/>
        <v>1</v>
      </c>
    </row>
    <row r="65" spans="1:13" ht="20.100000000000001" customHeight="1" x14ac:dyDescent="0.15">
      <c r="A65" s="1" t="s">
        <v>27</v>
      </c>
      <c r="B65" s="1" t="s">
        <v>24576</v>
      </c>
      <c r="C65" s="1" t="s">
        <v>24661</v>
      </c>
      <c r="D65" s="1" t="s">
        <v>78</v>
      </c>
      <c r="E65" s="1" t="s">
        <v>51</v>
      </c>
      <c r="F65" s="1" t="s">
        <v>179</v>
      </c>
      <c r="G65" s="1" t="s">
        <v>82</v>
      </c>
      <c r="H65" s="1" t="s">
        <v>4727</v>
      </c>
      <c r="I65" s="1" t="s">
        <v>7857</v>
      </c>
      <c r="J65" s="1" t="s">
        <v>17033</v>
      </c>
      <c r="K65" s="1" t="s">
        <v>24662</v>
      </c>
      <c r="L65" s="1"/>
      <c r="M65" s="20">
        <f t="shared" si="0"/>
        <v>0</v>
      </c>
    </row>
    <row r="66" spans="1:13" ht="20.100000000000001" customHeight="1" x14ac:dyDescent="0.15">
      <c r="A66" s="1" t="s">
        <v>27</v>
      </c>
      <c r="B66" s="1" t="s">
        <v>24576</v>
      </c>
      <c r="C66" s="1" t="s">
        <v>24663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95</v>
      </c>
      <c r="I66" s="1" t="s">
        <v>84</v>
      </c>
      <c r="J66" s="1" t="s">
        <v>6853</v>
      </c>
      <c r="K66" s="1" t="s">
        <v>24664</v>
      </c>
      <c r="L66" s="1"/>
      <c r="M66" s="20">
        <f t="shared" si="0"/>
        <v>1</v>
      </c>
    </row>
    <row r="67" spans="1:13" ht="20.100000000000001" customHeight="1" x14ac:dyDescent="0.15">
      <c r="A67" s="1" t="s">
        <v>27</v>
      </c>
      <c r="B67" s="1" t="s">
        <v>24576</v>
      </c>
      <c r="C67" s="1" t="s">
        <v>24665</v>
      </c>
      <c r="D67" s="1" t="s">
        <v>78</v>
      </c>
      <c r="E67" s="1" t="s">
        <v>51</v>
      </c>
      <c r="F67" s="1" t="s">
        <v>51</v>
      </c>
      <c r="G67" s="1" t="s">
        <v>82</v>
      </c>
      <c r="H67" s="1" t="s">
        <v>95</v>
      </c>
      <c r="I67" s="1" t="s">
        <v>84</v>
      </c>
      <c r="J67" s="1" t="s">
        <v>6853</v>
      </c>
      <c r="K67" s="1" t="s">
        <v>24666</v>
      </c>
      <c r="L67" s="1"/>
      <c r="M67" s="20">
        <f t="shared" si="0"/>
        <v>1</v>
      </c>
    </row>
    <row r="68" spans="1:13" ht="20.100000000000001" customHeight="1" x14ac:dyDescent="0.15">
      <c r="A68" s="1" t="s">
        <v>27</v>
      </c>
      <c r="B68" s="1" t="s">
        <v>24576</v>
      </c>
      <c r="C68" s="1" t="s">
        <v>24667</v>
      </c>
      <c r="D68" s="1" t="s">
        <v>78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84</v>
      </c>
      <c r="J68" s="1" t="s">
        <v>6853</v>
      </c>
      <c r="K68" s="1" t="s">
        <v>24668</v>
      </c>
      <c r="L68" s="1"/>
      <c r="M68" s="20">
        <f t="shared" si="0"/>
        <v>1</v>
      </c>
    </row>
    <row r="69" spans="1:13" ht="20.100000000000001" customHeight="1" x14ac:dyDescent="0.15">
      <c r="A69" s="1" t="s">
        <v>27</v>
      </c>
      <c r="B69" s="1" t="s">
        <v>14555</v>
      </c>
      <c r="C69" s="1" t="s">
        <v>24669</v>
      </c>
      <c r="D69" s="1" t="s">
        <v>50</v>
      </c>
      <c r="E69" s="1" t="s">
        <v>51</v>
      </c>
      <c r="F69" s="1" t="s">
        <v>81</v>
      </c>
      <c r="G69" s="1" t="s">
        <v>82</v>
      </c>
      <c r="H69" s="1" t="s">
        <v>2140</v>
      </c>
      <c r="I69" s="1" t="s">
        <v>447</v>
      </c>
      <c r="J69" s="1" t="s">
        <v>663</v>
      </c>
      <c r="K69" s="1" t="s">
        <v>24670</v>
      </c>
      <c r="L69" s="1"/>
      <c r="M69" s="20">
        <f t="shared" si="0"/>
        <v>0</v>
      </c>
    </row>
    <row r="70" spans="1:13" ht="20.100000000000001" customHeight="1" x14ac:dyDescent="0.15">
      <c r="A70" s="1" t="s">
        <v>27</v>
      </c>
      <c r="B70" s="1" t="s">
        <v>14555</v>
      </c>
      <c r="C70" s="1" t="s">
        <v>24671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24672</v>
      </c>
      <c r="L70" s="1"/>
      <c r="M70" s="20">
        <f t="shared" si="0"/>
        <v>1</v>
      </c>
    </row>
    <row r="71" spans="1:13" ht="20.100000000000001" customHeight="1" x14ac:dyDescent="0.15">
      <c r="A71" s="1" t="s">
        <v>27</v>
      </c>
      <c r="B71" s="1" t="s">
        <v>14555</v>
      </c>
      <c r="C71" s="1" t="s">
        <v>24673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122</v>
      </c>
      <c r="K71" s="1" t="s">
        <v>24674</v>
      </c>
      <c r="L71" s="1"/>
      <c r="M71" s="20">
        <f t="shared" si="0"/>
        <v>1</v>
      </c>
    </row>
    <row r="72" spans="1:13" ht="20.100000000000001" customHeight="1" x14ac:dyDescent="0.15">
      <c r="A72" s="1" t="s">
        <v>27</v>
      </c>
      <c r="B72" s="1" t="s">
        <v>14555</v>
      </c>
      <c r="C72" s="1" t="s">
        <v>24675</v>
      </c>
      <c r="D72" s="1" t="s">
        <v>78</v>
      </c>
      <c r="E72" s="1" t="s">
        <v>51</v>
      </c>
      <c r="F72" s="1" t="s">
        <v>51</v>
      </c>
      <c r="G72" s="1" t="s">
        <v>82</v>
      </c>
      <c r="H72" s="1" t="s">
        <v>95</v>
      </c>
      <c r="I72" s="1" t="s">
        <v>84</v>
      </c>
      <c r="J72" s="1" t="s">
        <v>6853</v>
      </c>
      <c r="K72" s="1" t="s">
        <v>24676</v>
      </c>
      <c r="L72" s="1"/>
      <c r="M72" s="20">
        <f t="shared" si="0"/>
        <v>1</v>
      </c>
    </row>
    <row r="73" spans="1:13" ht="20.100000000000001" customHeight="1" x14ac:dyDescent="0.15">
      <c r="A73" s="1" t="s">
        <v>27</v>
      </c>
      <c r="B73" s="1" t="s">
        <v>14555</v>
      </c>
      <c r="C73" s="1" t="s">
        <v>24677</v>
      </c>
      <c r="D73" s="1" t="s">
        <v>78</v>
      </c>
      <c r="E73" s="1" t="s">
        <v>51</v>
      </c>
      <c r="F73" s="1" t="s">
        <v>51</v>
      </c>
      <c r="G73" s="1" t="s">
        <v>82</v>
      </c>
      <c r="H73" s="1" t="s">
        <v>95</v>
      </c>
      <c r="I73" s="1" t="s">
        <v>84</v>
      </c>
      <c r="J73" s="1" t="s">
        <v>6853</v>
      </c>
      <c r="K73" s="1" t="s">
        <v>24678</v>
      </c>
      <c r="L73" s="1"/>
      <c r="M73" s="20">
        <f t="shared" ref="M73:M103" si="1">IF(F73="○",1,0)</f>
        <v>1</v>
      </c>
    </row>
    <row r="74" spans="1:13" ht="20.100000000000001" customHeight="1" x14ac:dyDescent="0.15">
      <c r="A74" s="1" t="s">
        <v>27</v>
      </c>
      <c r="B74" s="1" t="s">
        <v>14555</v>
      </c>
      <c r="C74" s="1" t="s">
        <v>24679</v>
      </c>
      <c r="D74" s="1" t="s">
        <v>78</v>
      </c>
      <c r="E74" s="1" t="s">
        <v>51</v>
      </c>
      <c r="F74" s="1" t="s">
        <v>51</v>
      </c>
      <c r="G74" s="1" t="s">
        <v>82</v>
      </c>
      <c r="H74" s="1" t="s">
        <v>95</v>
      </c>
      <c r="I74" s="1" t="s">
        <v>84</v>
      </c>
      <c r="J74" s="1" t="s">
        <v>6853</v>
      </c>
      <c r="K74" s="1" t="s">
        <v>24680</v>
      </c>
      <c r="L74" s="1"/>
      <c r="M74" s="20">
        <f t="shared" si="1"/>
        <v>1</v>
      </c>
    </row>
    <row r="75" spans="1:13" ht="20.100000000000001" customHeight="1" x14ac:dyDescent="0.15">
      <c r="A75" s="1" t="s">
        <v>27</v>
      </c>
      <c r="B75" s="1" t="s">
        <v>24681</v>
      </c>
      <c r="C75" s="1" t="s">
        <v>24682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95</v>
      </c>
      <c r="I75" s="1" t="s">
        <v>84</v>
      </c>
      <c r="J75" s="1" t="s">
        <v>6853</v>
      </c>
      <c r="K75" s="1" t="s">
        <v>24683</v>
      </c>
      <c r="L75" s="1"/>
      <c r="M75" s="20">
        <f t="shared" si="1"/>
        <v>1</v>
      </c>
    </row>
    <row r="76" spans="1:13" ht="20.100000000000001" customHeight="1" x14ac:dyDescent="0.15">
      <c r="A76" s="1" t="s">
        <v>27</v>
      </c>
      <c r="B76" s="1" t="s">
        <v>24681</v>
      </c>
      <c r="C76" s="1" t="s">
        <v>24684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24685</v>
      </c>
      <c r="L76" s="1"/>
      <c r="M76" s="20">
        <f t="shared" si="1"/>
        <v>1</v>
      </c>
    </row>
    <row r="77" spans="1:13" ht="20.100000000000001" customHeight="1" x14ac:dyDescent="0.15">
      <c r="A77" s="1" t="s">
        <v>27</v>
      </c>
      <c r="B77" s="1" t="s">
        <v>24681</v>
      </c>
      <c r="C77" s="1" t="s">
        <v>24686</v>
      </c>
      <c r="D77" s="1" t="s">
        <v>78</v>
      </c>
      <c r="E77" s="1" t="s">
        <v>51</v>
      </c>
      <c r="F77" s="1" t="s">
        <v>51</v>
      </c>
      <c r="G77" s="1" t="s">
        <v>82</v>
      </c>
      <c r="H77" s="1" t="s">
        <v>95</v>
      </c>
      <c r="I77" s="1" t="s">
        <v>84</v>
      </c>
      <c r="J77" s="1" t="s">
        <v>6853</v>
      </c>
      <c r="K77" s="1" t="s">
        <v>24687</v>
      </c>
      <c r="L77" s="1"/>
      <c r="M77" s="20">
        <f t="shared" si="1"/>
        <v>1</v>
      </c>
    </row>
    <row r="78" spans="1:13" ht="20.100000000000001" customHeight="1" x14ac:dyDescent="0.15">
      <c r="A78" s="1" t="s">
        <v>27</v>
      </c>
      <c r="B78" s="1" t="s">
        <v>24681</v>
      </c>
      <c r="C78" s="1" t="s">
        <v>24688</v>
      </c>
      <c r="D78" s="1" t="s">
        <v>78</v>
      </c>
      <c r="E78" s="1" t="s">
        <v>51</v>
      </c>
      <c r="F78" s="1" t="s">
        <v>51</v>
      </c>
      <c r="G78" s="1" t="s">
        <v>82</v>
      </c>
      <c r="H78" s="1" t="s">
        <v>95</v>
      </c>
      <c r="I78" s="1" t="s">
        <v>84</v>
      </c>
      <c r="J78" s="1" t="s">
        <v>6853</v>
      </c>
      <c r="K78" s="1" t="s">
        <v>24689</v>
      </c>
      <c r="L78" s="1"/>
      <c r="M78" s="20">
        <f t="shared" si="1"/>
        <v>1</v>
      </c>
    </row>
    <row r="79" spans="1:13" ht="20.100000000000001" customHeight="1" x14ac:dyDescent="0.15">
      <c r="A79" s="1" t="s">
        <v>27</v>
      </c>
      <c r="B79" s="1" t="s">
        <v>24681</v>
      </c>
      <c r="C79" s="1" t="s">
        <v>24690</v>
      </c>
      <c r="D79" s="1" t="s">
        <v>78</v>
      </c>
      <c r="E79" s="1" t="s">
        <v>51</v>
      </c>
      <c r="F79" s="1" t="s">
        <v>51</v>
      </c>
      <c r="G79" s="1" t="s">
        <v>82</v>
      </c>
      <c r="H79" s="1" t="s">
        <v>95</v>
      </c>
      <c r="I79" s="1" t="s">
        <v>84</v>
      </c>
      <c r="J79" s="1" t="s">
        <v>6853</v>
      </c>
      <c r="K79" s="1" t="s">
        <v>24691</v>
      </c>
      <c r="L79" s="1"/>
      <c r="M79" s="20">
        <f t="shared" si="1"/>
        <v>1</v>
      </c>
    </row>
    <row r="80" spans="1:13" ht="20.100000000000001" customHeight="1" x14ac:dyDescent="0.15">
      <c r="A80" s="1" t="s">
        <v>27</v>
      </c>
      <c r="B80" s="1" t="s">
        <v>24681</v>
      </c>
      <c r="C80" s="1" t="s">
        <v>24692</v>
      </c>
      <c r="D80" s="1" t="s">
        <v>78</v>
      </c>
      <c r="E80" s="1" t="s">
        <v>51</v>
      </c>
      <c r="F80" s="1" t="s">
        <v>51</v>
      </c>
      <c r="G80" s="1" t="s">
        <v>82</v>
      </c>
      <c r="H80" s="1" t="s">
        <v>95</v>
      </c>
      <c r="I80" s="1" t="s">
        <v>84</v>
      </c>
      <c r="J80" s="1" t="s">
        <v>6853</v>
      </c>
      <c r="K80" s="1" t="s">
        <v>24693</v>
      </c>
      <c r="L80" s="1"/>
      <c r="M80" s="20">
        <f t="shared" si="1"/>
        <v>1</v>
      </c>
    </row>
    <row r="81" spans="1:13" ht="20.100000000000001" customHeight="1" x14ac:dyDescent="0.15">
      <c r="A81" s="1" t="s">
        <v>27</v>
      </c>
      <c r="B81" s="1" t="s">
        <v>6478</v>
      </c>
      <c r="C81" s="1" t="s">
        <v>24694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84</v>
      </c>
      <c r="J81" s="1" t="s">
        <v>6853</v>
      </c>
      <c r="K81" s="1" t="s">
        <v>24695</v>
      </c>
      <c r="L81" s="1"/>
      <c r="M81" s="20">
        <f t="shared" si="1"/>
        <v>1</v>
      </c>
    </row>
    <row r="82" spans="1:13" ht="20.100000000000001" customHeight="1" x14ac:dyDescent="0.15">
      <c r="A82" s="1" t="s">
        <v>27</v>
      </c>
      <c r="B82" s="1" t="s">
        <v>6478</v>
      </c>
      <c r="C82" s="1" t="s">
        <v>24696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84</v>
      </c>
      <c r="J82" s="1" t="s">
        <v>6853</v>
      </c>
      <c r="K82" s="1" t="s">
        <v>24697</v>
      </c>
      <c r="L82" s="1"/>
      <c r="M82" s="20">
        <f t="shared" si="1"/>
        <v>1</v>
      </c>
    </row>
    <row r="83" spans="1:13" ht="20.100000000000001" customHeight="1" x14ac:dyDescent="0.15">
      <c r="A83" s="1" t="s">
        <v>27</v>
      </c>
      <c r="B83" s="1" t="s">
        <v>6478</v>
      </c>
      <c r="C83" s="1" t="s">
        <v>24698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84</v>
      </c>
      <c r="J83" s="1" t="s">
        <v>6853</v>
      </c>
      <c r="K83" s="1" t="s">
        <v>24699</v>
      </c>
      <c r="L83" s="1"/>
      <c r="M83" s="20">
        <f t="shared" si="1"/>
        <v>1</v>
      </c>
    </row>
    <row r="84" spans="1:13" ht="20.100000000000001" customHeight="1" x14ac:dyDescent="0.15">
      <c r="A84" s="1" t="s">
        <v>27</v>
      </c>
      <c r="B84" s="1" t="s">
        <v>6478</v>
      </c>
      <c r="C84" s="1" t="s">
        <v>24700</v>
      </c>
      <c r="D84" s="1" t="s">
        <v>50</v>
      </c>
      <c r="E84" s="1" t="s">
        <v>51</v>
      </c>
      <c r="F84" s="1" t="s">
        <v>51</v>
      </c>
      <c r="G84" s="1" t="s">
        <v>82</v>
      </c>
      <c r="H84" s="1" t="s">
        <v>95</v>
      </c>
      <c r="I84" s="1" t="s">
        <v>84</v>
      </c>
      <c r="J84" s="1" t="s">
        <v>6853</v>
      </c>
      <c r="K84" s="1" t="s">
        <v>24701</v>
      </c>
      <c r="L84" s="1"/>
      <c r="M84" s="20">
        <f t="shared" si="1"/>
        <v>1</v>
      </c>
    </row>
    <row r="85" spans="1:13" ht="20.100000000000001" customHeight="1" x14ac:dyDescent="0.15">
      <c r="A85" s="1" t="s">
        <v>27</v>
      </c>
      <c r="B85" s="1" t="s">
        <v>6478</v>
      </c>
      <c r="C85" s="1" t="s">
        <v>24702</v>
      </c>
      <c r="D85" s="1" t="s">
        <v>78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84</v>
      </c>
      <c r="J85" s="1" t="s">
        <v>6853</v>
      </c>
      <c r="K85" s="1" t="s">
        <v>24703</v>
      </c>
      <c r="L85" s="1"/>
      <c r="M85" s="20">
        <f t="shared" si="1"/>
        <v>1</v>
      </c>
    </row>
    <row r="86" spans="1:13" ht="20.100000000000001" customHeight="1" x14ac:dyDescent="0.15">
      <c r="A86" s="1" t="s">
        <v>27</v>
      </c>
      <c r="B86" s="1" t="s">
        <v>6478</v>
      </c>
      <c r="C86" s="1" t="s">
        <v>24704</v>
      </c>
      <c r="D86" s="1" t="s">
        <v>78</v>
      </c>
      <c r="E86" s="1" t="s">
        <v>51</v>
      </c>
      <c r="F86" s="1" t="s">
        <v>179</v>
      </c>
      <c r="G86" s="1" t="s">
        <v>82</v>
      </c>
      <c r="H86" s="1" t="s">
        <v>2140</v>
      </c>
      <c r="I86" s="1" t="s">
        <v>447</v>
      </c>
      <c r="J86" s="1" t="s">
        <v>663</v>
      </c>
      <c r="K86" s="1" t="s">
        <v>24705</v>
      </c>
      <c r="L86" s="1"/>
      <c r="M86" s="20">
        <f t="shared" si="1"/>
        <v>0</v>
      </c>
    </row>
    <row r="87" spans="1:13" ht="20.100000000000001" customHeight="1" x14ac:dyDescent="0.15">
      <c r="A87" s="1" t="s">
        <v>27</v>
      </c>
      <c r="B87" s="1" t="s">
        <v>6478</v>
      </c>
      <c r="C87" s="1" t="s">
        <v>24706</v>
      </c>
      <c r="D87" s="1" t="s">
        <v>78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84</v>
      </c>
      <c r="J87" s="1" t="s">
        <v>122</v>
      </c>
      <c r="K87" s="1" t="s">
        <v>24707</v>
      </c>
      <c r="L87" s="1"/>
      <c r="M87" s="20">
        <f t="shared" si="1"/>
        <v>1</v>
      </c>
    </row>
    <row r="88" spans="1:13" ht="20.100000000000001" customHeight="1" x14ac:dyDescent="0.15">
      <c r="A88" s="1" t="s">
        <v>27</v>
      </c>
      <c r="B88" s="1" t="s">
        <v>6478</v>
      </c>
      <c r="C88" s="1" t="s">
        <v>24708</v>
      </c>
      <c r="D88" s="1" t="s">
        <v>78</v>
      </c>
      <c r="E88" s="1" t="s">
        <v>51</v>
      </c>
      <c r="F88" s="1" t="s">
        <v>179</v>
      </c>
      <c r="G88" s="1" t="s">
        <v>82</v>
      </c>
      <c r="H88" s="1" t="s">
        <v>2140</v>
      </c>
      <c r="I88" s="1" t="s">
        <v>447</v>
      </c>
      <c r="J88" s="1" t="s">
        <v>663</v>
      </c>
      <c r="K88" s="1" t="s">
        <v>24709</v>
      </c>
      <c r="L88" s="1"/>
      <c r="M88" s="20">
        <f t="shared" si="1"/>
        <v>0</v>
      </c>
    </row>
    <row r="89" spans="1:13" ht="20.100000000000001" customHeight="1" x14ac:dyDescent="0.15">
      <c r="A89" s="1" t="s">
        <v>27</v>
      </c>
      <c r="B89" s="1" t="s">
        <v>6478</v>
      </c>
      <c r="C89" s="1" t="s">
        <v>24710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24711</v>
      </c>
      <c r="L89" s="1"/>
      <c r="M89" s="20">
        <f t="shared" si="1"/>
        <v>1</v>
      </c>
    </row>
    <row r="90" spans="1:13" ht="20.100000000000001" customHeight="1" x14ac:dyDescent="0.15">
      <c r="A90" s="1" t="s">
        <v>27</v>
      </c>
      <c r="B90" s="1" t="s">
        <v>6478</v>
      </c>
      <c r="C90" s="1" t="s">
        <v>24712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121</v>
      </c>
      <c r="I90" s="1" t="s">
        <v>84</v>
      </c>
      <c r="J90" s="1" t="s">
        <v>122</v>
      </c>
      <c r="K90" s="1" t="s">
        <v>24713</v>
      </c>
      <c r="L90" s="1"/>
      <c r="M90" s="20">
        <f t="shared" si="1"/>
        <v>1</v>
      </c>
    </row>
    <row r="91" spans="1:13" ht="20.100000000000001" customHeight="1" x14ac:dyDescent="0.15">
      <c r="A91" s="1" t="s">
        <v>27</v>
      </c>
      <c r="B91" s="1" t="s">
        <v>6478</v>
      </c>
      <c r="C91" s="1" t="s">
        <v>24714</v>
      </c>
      <c r="D91" s="1" t="s">
        <v>78</v>
      </c>
      <c r="E91" s="1" t="s">
        <v>51</v>
      </c>
      <c r="F91" s="1" t="s">
        <v>51</v>
      </c>
      <c r="G91" s="1" t="s">
        <v>82</v>
      </c>
      <c r="H91" s="1" t="s">
        <v>95</v>
      </c>
      <c r="I91" s="1" t="s">
        <v>84</v>
      </c>
      <c r="J91" s="1" t="s">
        <v>6853</v>
      </c>
      <c r="K91" s="1" t="s">
        <v>24715</v>
      </c>
      <c r="L91" s="1"/>
      <c r="M91" s="20">
        <f t="shared" si="1"/>
        <v>1</v>
      </c>
    </row>
    <row r="92" spans="1:13" ht="20.100000000000001" customHeight="1" x14ac:dyDescent="0.15">
      <c r="A92" s="1" t="s">
        <v>27</v>
      </c>
      <c r="B92" s="1" t="s">
        <v>6478</v>
      </c>
      <c r="C92" s="1" t="s">
        <v>24716</v>
      </c>
      <c r="D92" s="1" t="s">
        <v>78</v>
      </c>
      <c r="E92" s="1" t="s">
        <v>51</v>
      </c>
      <c r="F92" s="1" t="s">
        <v>179</v>
      </c>
      <c r="G92" s="1" t="s">
        <v>82</v>
      </c>
      <c r="H92" s="1" t="s">
        <v>4727</v>
      </c>
      <c r="I92" s="1" t="s">
        <v>7857</v>
      </c>
      <c r="J92" s="1" t="s">
        <v>17033</v>
      </c>
      <c r="K92" s="1" t="s">
        <v>24717</v>
      </c>
      <c r="L92" s="1"/>
      <c r="M92" s="20">
        <f t="shared" si="1"/>
        <v>0</v>
      </c>
    </row>
    <row r="93" spans="1:13" ht="20.100000000000001" customHeight="1" x14ac:dyDescent="0.15">
      <c r="A93" s="1" t="s">
        <v>27</v>
      </c>
      <c r="B93" s="1" t="s">
        <v>6478</v>
      </c>
      <c r="C93" s="1" t="s">
        <v>24718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95</v>
      </c>
      <c r="I93" s="1" t="s">
        <v>84</v>
      </c>
      <c r="J93" s="1" t="s">
        <v>6853</v>
      </c>
      <c r="K93" s="1" t="s">
        <v>24719</v>
      </c>
      <c r="L93" s="1"/>
      <c r="M93" s="20">
        <f t="shared" si="1"/>
        <v>1</v>
      </c>
    </row>
    <row r="94" spans="1:13" ht="20.100000000000001" customHeight="1" x14ac:dyDescent="0.15">
      <c r="A94" s="1" t="s">
        <v>27</v>
      </c>
      <c r="B94" s="1" t="s">
        <v>6478</v>
      </c>
      <c r="C94" s="1" t="s">
        <v>24720</v>
      </c>
      <c r="D94" s="1" t="s">
        <v>78</v>
      </c>
      <c r="E94" s="1" t="s">
        <v>51</v>
      </c>
      <c r="F94" s="1" t="s">
        <v>179</v>
      </c>
      <c r="G94" s="1" t="s">
        <v>82</v>
      </c>
      <c r="H94" s="1" t="s">
        <v>4727</v>
      </c>
      <c r="I94" s="1" t="s">
        <v>7857</v>
      </c>
      <c r="J94" s="1" t="s">
        <v>17033</v>
      </c>
      <c r="K94" s="1" t="s">
        <v>24721</v>
      </c>
      <c r="L94" s="1"/>
      <c r="M94" s="20">
        <f t="shared" si="1"/>
        <v>0</v>
      </c>
    </row>
    <row r="95" spans="1:13" ht="20.100000000000001" customHeight="1" x14ac:dyDescent="0.15">
      <c r="A95" s="1" t="s">
        <v>27</v>
      </c>
      <c r="B95" s="1" t="s">
        <v>6478</v>
      </c>
      <c r="C95" s="1" t="s">
        <v>24722</v>
      </c>
      <c r="D95" s="1" t="s">
        <v>78</v>
      </c>
      <c r="E95" s="1" t="s">
        <v>51</v>
      </c>
      <c r="F95" s="1" t="s">
        <v>179</v>
      </c>
      <c r="G95" s="1" t="s">
        <v>82</v>
      </c>
      <c r="H95" s="1" t="s">
        <v>4727</v>
      </c>
      <c r="I95" s="1" t="s">
        <v>7857</v>
      </c>
      <c r="J95" s="1" t="s">
        <v>17033</v>
      </c>
      <c r="K95" s="1" t="s">
        <v>24723</v>
      </c>
      <c r="L95" s="1"/>
      <c r="M95" s="20">
        <f t="shared" si="1"/>
        <v>0</v>
      </c>
    </row>
    <row r="96" spans="1:13" ht="20.100000000000001" customHeight="1" x14ac:dyDescent="0.15">
      <c r="A96" s="1" t="s">
        <v>27</v>
      </c>
      <c r="B96" s="1" t="s">
        <v>6478</v>
      </c>
      <c r="C96" s="1" t="s">
        <v>24724</v>
      </c>
      <c r="D96" s="1" t="s">
        <v>78</v>
      </c>
      <c r="E96" s="1" t="s">
        <v>51</v>
      </c>
      <c r="F96" s="1" t="s">
        <v>179</v>
      </c>
      <c r="G96" s="1" t="s">
        <v>82</v>
      </c>
      <c r="H96" s="1" t="s">
        <v>4727</v>
      </c>
      <c r="I96" s="1" t="s">
        <v>7857</v>
      </c>
      <c r="J96" s="1" t="s">
        <v>17033</v>
      </c>
      <c r="K96" s="1" t="s">
        <v>24725</v>
      </c>
      <c r="L96" s="1"/>
      <c r="M96" s="20">
        <f t="shared" si="1"/>
        <v>0</v>
      </c>
    </row>
    <row r="97" spans="1:13" ht="20.100000000000001" customHeight="1" x14ac:dyDescent="0.15">
      <c r="A97" s="1" t="s">
        <v>27</v>
      </c>
      <c r="B97" s="1" t="s">
        <v>6478</v>
      </c>
      <c r="C97" s="1" t="s">
        <v>24726</v>
      </c>
      <c r="D97" s="1" t="s">
        <v>78</v>
      </c>
      <c r="E97" s="1" t="s">
        <v>51</v>
      </c>
      <c r="F97" s="1" t="s">
        <v>51</v>
      </c>
      <c r="G97" s="1" t="s">
        <v>82</v>
      </c>
      <c r="H97" s="1" t="s">
        <v>95</v>
      </c>
      <c r="I97" s="1" t="s">
        <v>84</v>
      </c>
      <c r="J97" s="1" t="s">
        <v>6853</v>
      </c>
      <c r="K97" s="1" t="s">
        <v>24727</v>
      </c>
      <c r="L97" s="1"/>
      <c r="M97" s="20">
        <f t="shared" si="1"/>
        <v>1</v>
      </c>
    </row>
    <row r="98" spans="1:13" ht="20.100000000000001" customHeight="1" x14ac:dyDescent="0.15">
      <c r="A98" s="1" t="s">
        <v>27</v>
      </c>
      <c r="B98" s="1" t="s">
        <v>6478</v>
      </c>
      <c r="C98" s="1" t="s">
        <v>24728</v>
      </c>
      <c r="D98" s="1" t="s">
        <v>78</v>
      </c>
      <c r="E98" s="1" t="s">
        <v>51</v>
      </c>
      <c r="F98" s="1" t="s">
        <v>179</v>
      </c>
      <c r="G98" s="1" t="s">
        <v>82</v>
      </c>
      <c r="H98" s="1" t="s">
        <v>4727</v>
      </c>
      <c r="I98" s="1" t="s">
        <v>7857</v>
      </c>
      <c r="J98" s="1" t="s">
        <v>17033</v>
      </c>
      <c r="K98" s="1" t="s">
        <v>24729</v>
      </c>
      <c r="L98" s="1"/>
      <c r="M98" s="20">
        <f t="shared" si="1"/>
        <v>0</v>
      </c>
    </row>
    <row r="99" spans="1:13" ht="20.100000000000001" customHeight="1" x14ac:dyDescent="0.15">
      <c r="A99" s="1" t="s">
        <v>27</v>
      </c>
      <c r="B99" s="1" t="s">
        <v>6478</v>
      </c>
      <c r="C99" s="1" t="s">
        <v>24730</v>
      </c>
      <c r="D99" s="1" t="s">
        <v>78</v>
      </c>
      <c r="E99" s="1" t="s">
        <v>51</v>
      </c>
      <c r="F99" s="1" t="s">
        <v>179</v>
      </c>
      <c r="G99" s="1" t="s">
        <v>82</v>
      </c>
      <c r="H99" s="1" t="s">
        <v>4727</v>
      </c>
      <c r="I99" s="1" t="s">
        <v>7857</v>
      </c>
      <c r="J99" s="1" t="s">
        <v>17033</v>
      </c>
      <c r="K99" s="1" t="s">
        <v>24731</v>
      </c>
      <c r="L99" s="1"/>
      <c r="M99" s="20">
        <f t="shared" si="1"/>
        <v>0</v>
      </c>
    </row>
    <row r="100" spans="1:13" ht="20.100000000000001" customHeight="1" x14ac:dyDescent="0.15">
      <c r="A100" s="1" t="s">
        <v>27</v>
      </c>
      <c r="B100" s="1" t="s">
        <v>6478</v>
      </c>
      <c r="C100" s="1" t="s">
        <v>24732</v>
      </c>
      <c r="D100" s="1" t="s">
        <v>78</v>
      </c>
      <c r="E100" s="1" t="s">
        <v>51</v>
      </c>
      <c r="F100" s="1" t="s">
        <v>51</v>
      </c>
      <c r="G100" s="1" t="s">
        <v>82</v>
      </c>
      <c r="H100" s="1" t="s">
        <v>95</v>
      </c>
      <c r="I100" s="1" t="s">
        <v>84</v>
      </c>
      <c r="J100" s="1" t="s">
        <v>6853</v>
      </c>
      <c r="K100" s="1" t="s">
        <v>24733</v>
      </c>
      <c r="L100" s="1"/>
      <c r="M100" s="20">
        <f t="shared" si="1"/>
        <v>1</v>
      </c>
    </row>
    <row r="101" spans="1:13" ht="20.100000000000001" customHeight="1" x14ac:dyDescent="0.15">
      <c r="A101" s="1" t="s">
        <v>27</v>
      </c>
      <c r="B101" s="1" t="s">
        <v>6478</v>
      </c>
      <c r="C101" s="1" t="s">
        <v>24734</v>
      </c>
      <c r="D101" s="1" t="s">
        <v>78</v>
      </c>
      <c r="E101" s="1" t="s">
        <v>51</v>
      </c>
      <c r="F101" s="1" t="s">
        <v>51</v>
      </c>
      <c r="G101" s="1" t="s">
        <v>82</v>
      </c>
      <c r="H101" s="1" t="s">
        <v>95</v>
      </c>
      <c r="I101" s="1" t="s">
        <v>84</v>
      </c>
      <c r="J101" s="1" t="s">
        <v>6853</v>
      </c>
      <c r="K101" s="1" t="s">
        <v>24735</v>
      </c>
      <c r="L101" s="1"/>
      <c r="M101" s="20">
        <f t="shared" si="1"/>
        <v>1</v>
      </c>
    </row>
    <row r="102" spans="1:13" ht="20.100000000000001" customHeight="1" x14ac:dyDescent="0.15">
      <c r="A102" s="1" t="s">
        <v>27</v>
      </c>
      <c r="B102" s="1" t="s">
        <v>6478</v>
      </c>
      <c r="C102" s="1" t="s">
        <v>24736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84</v>
      </c>
      <c r="J102" s="1" t="s">
        <v>122</v>
      </c>
      <c r="K102" s="1" t="s">
        <v>24737</v>
      </c>
      <c r="L102" s="1"/>
      <c r="M102" s="20">
        <f t="shared" si="1"/>
        <v>1</v>
      </c>
    </row>
    <row r="103" spans="1:13" ht="20.100000000000001" customHeight="1" x14ac:dyDescent="0.15">
      <c r="A103" s="1" t="s">
        <v>27</v>
      </c>
      <c r="B103" s="1" t="s">
        <v>6478</v>
      </c>
      <c r="C103" s="1" t="s">
        <v>24738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121</v>
      </c>
      <c r="I103" s="1" t="s">
        <v>84</v>
      </c>
      <c r="J103" s="1" t="s">
        <v>122</v>
      </c>
      <c r="K103" s="1" t="s">
        <v>24739</v>
      </c>
      <c r="L103" s="1"/>
      <c r="M103" s="20">
        <f t="shared" si="1"/>
        <v>1</v>
      </c>
    </row>
  </sheetData>
  <autoFilter ref="A7:L103" xr:uid="{00000000-0009-0000-0000-00001D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N108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0" style="20" hidden="1" customWidth="1"/>
    <col min="14" max="16384" width="9" style="20"/>
  </cols>
  <sheetData>
    <row r="1" spans="1:14" ht="20.100000000000001" customHeight="1" x14ac:dyDescent="0.15">
      <c r="A1" s="3" t="s">
        <v>24740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SUBTOTAL(3,E8:E108)</f>
        <v>101</v>
      </c>
      <c r="F6" s="23">
        <f>SUBTOTAL(9,M8:M108)</f>
        <v>79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28</v>
      </c>
      <c r="B8" s="1" t="s">
        <v>24741</v>
      </c>
      <c r="C8" s="1" t="s">
        <v>24742</v>
      </c>
      <c r="D8" s="1" t="s">
        <v>50</v>
      </c>
      <c r="E8" s="1" t="s">
        <v>51</v>
      </c>
      <c r="F8" s="1" t="s">
        <v>51</v>
      </c>
      <c r="G8" s="1" t="s">
        <v>82</v>
      </c>
      <c r="H8" s="17" t="s">
        <v>95</v>
      </c>
      <c r="I8" s="17" t="s">
        <v>84</v>
      </c>
      <c r="J8" s="1" t="s">
        <v>96</v>
      </c>
      <c r="K8" s="1" t="s">
        <v>24743</v>
      </c>
      <c r="L8" s="1"/>
      <c r="M8" s="20">
        <f>IF(F8="○",1,0)</f>
        <v>1</v>
      </c>
    </row>
    <row r="9" spans="1:14" ht="20.100000000000001" customHeight="1" x14ac:dyDescent="0.15">
      <c r="A9" s="1" t="s">
        <v>28</v>
      </c>
      <c r="B9" s="1" t="s">
        <v>24741</v>
      </c>
      <c r="C9" s="1" t="s">
        <v>24744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95</v>
      </c>
      <c r="I9" s="1" t="s">
        <v>84</v>
      </c>
      <c r="J9" s="1" t="s">
        <v>96</v>
      </c>
      <c r="K9" s="1" t="s">
        <v>24745</v>
      </c>
      <c r="L9" s="1"/>
      <c r="M9" s="20">
        <f t="shared" ref="M9:M72" si="0">IF(F9="○",1,0)</f>
        <v>1</v>
      </c>
    </row>
    <row r="10" spans="1:14" ht="20.100000000000001" customHeight="1" x14ac:dyDescent="0.15">
      <c r="A10" s="1" t="s">
        <v>28</v>
      </c>
      <c r="B10" s="1" t="s">
        <v>24741</v>
      </c>
      <c r="C10" s="1" t="s">
        <v>24746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95</v>
      </c>
      <c r="I10" s="1" t="s">
        <v>84</v>
      </c>
      <c r="J10" s="1" t="s">
        <v>96</v>
      </c>
      <c r="K10" s="1" t="s">
        <v>24747</v>
      </c>
      <c r="L10" s="1"/>
      <c r="M10" s="20">
        <f t="shared" si="0"/>
        <v>1</v>
      </c>
    </row>
    <row r="11" spans="1:14" ht="20.100000000000001" customHeight="1" x14ac:dyDescent="0.15">
      <c r="A11" s="1" t="s">
        <v>28</v>
      </c>
      <c r="B11" s="1" t="s">
        <v>24741</v>
      </c>
      <c r="C11" s="1" t="s">
        <v>24748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95</v>
      </c>
      <c r="I11" s="1" t="s">
        <v>84</v>
      </c>
      <c r="J11" s="1" t="s">
        <v>96</v>
      </c>
      <c r="K11" s="1" t="s">
        <v>24749</v>
      </c>
      <c r="L11" s="1"/>
      <c r="M11" s="20">
        <f t="shared" si="0"/>
        <v>1</v>
      </c>
    </row>
    <row r="12" spans="1:14" ht="20.100000000000001" customHeight="1" x14ac:dyDescent="0.15">
      <c r="A12" s="1" t="s">
        <v>28</v>
      </c>
      <c r="B12" s="1" t="s">
        <v>24741</v>
      </c>
      <c r="C12" s="1" t="s">
        <v>24750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95</v>
      </c>
      <c r="I12" s="1" t="s">
        <v>84</v>
      </c>
      <c r="J12" s="1" t="s">
        <v>96</v>
      </c>
      <c r="K12" s="1" t="s">
        <v>24751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28</v>
      </c>
      <c r="B13" s="1" t="s">
        <v>24741</v>
      </c>
      <c r="C13" s="1" t="s">
        <v>24752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95</v>
      </c>
      <c r="I13" s="1" t="s">
        <v>84</v>
      </c>
      <c r="J13" s="1" t="s">
        <v>96</v>
      </c>
      <c r="K13" s="1" t="s">
        <v>24753</v>
      </c>
      <c r="L13" s="1"/>
      <c r="M13" s="20">
        <f t="shared" si="0"/>
        <v>1</v>
      </c>
    </row>
    <row r="14" spans="1:14" ht="20.100000000000001" customHeight="1" x14ac:dyDescent="0.15">
      <c r="A14" s="1" t="s">
        <v>28</v>
      </c>
      <c r="B14" s="1" t="s">
        <v>24741</v>
      </c>
      <c r="C14" s="1" t="s">
        <v>24754</v>
      </c>
      <c r="D14" s="1" t="s">
        <v>78</v>
      </c>
      <c r="E14" s="1" t="s">
        <v>51</v>
      </c>
      <c r="F14" s="1" t="s">
        <v>81</v>
      </c>
      <c r="G14" s="1" t="s">
        <v>82</v>
      </c>
      <c r="H14" s="1" t="s">
        <v>2234</v>
      </c>
      <c r="I14" s="1" t="s">
        <v>84</v>
      </c>
      <c r="J14" s="1" t="s">
        <v>632</v>
      </c>
      <c r="K14" s="1" t="s">
        <v>24755</v>
      </c>
      <c r="L14" s="1"/>
      <c r="M14" s="20">
        <f t="shared" si="0"/>
        <v>0</v>
      </c>
    </row>
    <row r="15" spans="1:14" ht="20.100000000000001" customHeight="1" x14ac:dyDescent="0.15">
      <c r="A15" s="1" t="s">
        <v>28</v>
      </c>
      <c r="B15" s="1" t="s">
        <v>24741</v>
      </c>
      <c r="C15" s="1" t="s">
        <v>24756</v>
      </c>
      <c r="D15" s="1" t="s">
        <v>78</v>
      </c>
      <c r="E15" s="1" t="s">
        <v>51</v>
      </c>
      <c r="F15" s="1" t="s">
        <v>51</v>
      </c>
      <c r="G15" s="1" t="s">
        <v>82</v>
      </c>
      <c r="H15" s="1" t="s">
        <v>95</v>
      </c>
      <c r="I15" s="1" t="s">
        <v>84</v>
      </c>
      <c r="J15" s="1" t="s">
        <v>96</v>
      </c>
      <c r="K15" s="1" t="s">
        <v>24757</v>
      </c>
      <c r="L15" s="1"/>
      <c r="M15" s="20">
        <f t="shared" si="0"/>
        <v>1</v>
      </c>
    </row>
    <row r="16" spans="1:14" ht="20.100000000000001" customHeight="1" x14ac:dyDescent="0.15">
      <c r="A16" s="1" t="s">
        <v>28</v>
      </c>
      <c r="B16" s="1" t="s">
        <v>24741</v>
      </c>
      <c r="C16" s="1" t="s">
        <v>24758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95</v>
      </c>
      <c r="I16" s="1" t="s">
        <v>84</v>
      </c>
      <c r="J16" s="1" t="s">
        <v>96</v>
      </c>
      <c r="K16" s="1" t="s">
        <v>24759</v>
      </c>
      <c r="L16" s="1"/>
      <c r="M16" s="20">
        <f t="shared" si="0"/>
        <v>1</v>
      </c>
    </row>
    <row r="17" spans="1:13" ht="20.100000000000001" customHeight="1" x14ac:dyDescent="0.15">
      <c r="A17" s="1" t="s">
        <v>28</v>
      </c>
      <c r="B17" s="1" t="s">
        <v>24741</v>
      </c>
      <c r="C17" s="1" t="s">
        <v>24760</v>
      </c>
      <c r="D17" s="1" t="s">
        <v>78</v>
      </c>
      <c r="E17" s="1" t="s">
        <v>51</v>
      </c>
      <c r="F17" s="1" t="s">
        <v>179</v>
      </c>
      <c r="G17" s="1" t="s">
        <v>82</v>
      </c>
      <c r="H17" s="1" t="s">
        <v>2234</v>
      </c>
      <c r="I17" s="1" t="s">
        <v>84</v>
      </c>
      <c r="J17" s="1" t="s">
        <v>632</v>
      </c>
      <c r="K17" s="1" t="s">
        <v>24761</v>
      </c>
      <c r="L17" s="1"/>
      <c r="M17" s="20">
        <f t="shared" si="0"/>
        <v>0</v>
      </c>
    </row>
    <row r="18" spans="1:13" ht="20.100000000000001" customHeight="1" x14ac:dyDescent="0.15">
      <c r="A18" s="1" t="s">
        <v>28</v>
      </c>
      <c r="B18" s="1" t="s">
        <v>24741</v>
      </c>
      <c r="C18" s="1" t="s">
        <v>24762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95</v>
      </c>
      <c r="I18" s="1" t="s">
        <v>84</v>
      </c>
      <c r="J18" s="1" t="s">
        <v>96</v>
      </c>
      <c r="K18" s="1" t="s">
        <v>24763</v>
      </c>
      <c r="L18" s="1"/>
      <c r="M18" s="20">
        <f t="shared" si="0"/>
        <v>1</v>
      </c>
    </row>
    <row r="19" spans="1:13" ht="20.100000000000001" customHeight="1" x14ac:dyDescent="0.15">
      <c r="A19" s="1" t="s">
        <v>28</v>
      </c>
      <c r="B19" s="1" t="s">
        <v>24741</v>
      </c>
      <c r="C19" s="1" t="s">
        <v>24764</v>
      </c>
      <c r="D19" s="1" t="s">
        <v>78</v>
      </c>
      <c r="E19" s="1" t="s">
        <v>51</v>
      </c>
      <c r="F19" s="1" t="s">
        <v>51</v>
      </c>
      <c r="G19" s="1" t="s">
        <v>82</v>
      </c>
      <c r="H19" s="1" t="s">
        <v>95</v>
      </c>
      <c r="I19" s="1" t="s">
        <v>84</v>
      </c>
      <c r="J19" s="1" t="s">
        <v>96</v>
      </c>
      <c r="K19" s="1" t="s">
        <v>24765</v>
      </c>
      <c r="L19" s="1"/>
      <c r="M19" s="20">
        <f t="shared" si="0"/>
        <v>1</v>
      </c>
    </row>
    <row r="20" spans="1:13" ht="20.100000000000001" customHeight="1" x14ac:dyDescent="0.15">
      <c r="A20" s="1" t="s">
        <v>28</v>
      </c>
      <c r="B20" s="1" t="s">
        <v>24741</v>
      </c>
      <c r="C20" s="1" t="s">
        <v>24766</v>
      </c>
      <c r="D20" s="1" t="s">
        <v>78</v>
      </c>
      <c r="E20" s="1" t="s">
        <v>51</v>
      </c>
      <c r="F20" s="1" t="s">
        <v>81</v>
      </c>
      <c r="G20" s="1" t="s">
        <v>82</v>
      </c>
      <c r="H20" s="1" t="s">
        <v>2234</v>
      </c>
      <c r="I20" s="1" t="s">
        <v>84</v>
      </c>
      <c r="J20" s="1" t="s">
        <v>632</v>
      </c>
      <c r="K20" s="1" t="s">
        <v>24767</v>
      </c>
      <c r="L20" s="1"/>
      <c r="M20" s="20">
        <f t="shared" si="0"/>
        <v>0</v>
      </c>
    </row>
    <row r="21" spans="1:13" ht="20.100000000000001" customHeight="1" x14ac:dyDescent="0.15">
      <c r="A21" s="1" t="s">
        <v>28</v>
      </c>
      <c r="B21" s="1" t="s">
        <v>24741</v>
      </c>
      <c r="C21" s="1" t="s">
        <v>24768</v>
      </c>
      <c r="D21" s="1" t="s">
        <v>78</v>
      </c>
      <c r="E21" s="1" t="s">
        <v>51</v>
      </c>
      <c r="F21" s="1" t="s">
        <v>51</v>
      </c>
      <c r="G21" s="1" t="s">
        <v>82</v>
      </c>
      <c r="H21" s="1" t="s">
        <v>95</v>
      </c>
      <c r="I21" s="1" t="s">
        <v>84</v>
      </c>
      <c r="J21" s="1" t="s">
        <v>96</v>
      </c>
      <c r="K21" s="1" t="s">
        <v>24769</v>
      </c>
      <c r="L21" s="1"/>
      <c r="M21" s="20">
        <f t="shared" si="0"/>
        <v>1</v>
      </c>
    </row>
    <row r="22" spans="1:13" ht="20.100000000000001" customHeight="1" x14ac:dyDescent="0.15">
      <c r="A22" s="1" t="s">
        <v>28</v>
      </c>
      <c r="B22" s="1" t="s">
        <v>24741</v>
      </c>
      <c r="C22" s="1" t="s">
        <v>24770</v>
      </c>
      <c r="D22" s="1" t="s">
        <v>78</v>
      </c>
      <c r="E22" s="1" t="s">
        <v>51</v>
      </c>
      <c r="F22" s="1" t="s">
        <v>81</v>
      </c>
      <c r="G22" s="1" t="s">
        <v>82</v>
      </c>
      <c r="H22" s="1" t="s">
        <v>2234</v>
      </c>
      <c r="I22" s="1" t="s">
        <v>84</v>
      </c>
      <c r="J22" s="1" t="s">
        <v>632</v>
      </c>
      <c r="K22" s="1" t="s">
        <v>24771</v>
      </c>
      <c r="L22" s="1"/>
      <c r="M22" s="20">
        <f t="shared" si="0"/>
        <v>0</v>
      </c>
    </row>
    <row r="23" spans="1:13" ht="20.100000000000001" customHeight="1" x14ac:dyDescent="0.15">
      <c r="A23" s="1" t="s">
        <v>28</v>
      </c>
      <c r="B23" s="1" t="s">
        <v>24741</v>
      </c>
      <c r="C23" s="1" t="s">
        <v>24772</v>
      </c>
      <c r="D23" s="1" t="s">
        <v>78</v>
      </c>
      <c r="E23" s="1" t="s">
        <v>51</v>
      </c>
      <c r="F23" s="1" t="s">
        <v>51</v>
      </c>
      <c r="G23" s="1" t="s">
        <v>82</v>
      </c>
      <c r="H23" s="1" t="s">
        <v>95</v>
      </c>
      <c r="I23" s="1" t="s">
        <v>84</v>
      </c>
      <c r="J23" s="1" t="s">
        <v>96</v>
      </c>
      <c r="K23" s="1" t="s">
        <v>24773</v>
      </c>
      <c r="L23" s="1"/>
      <c r="M23" s="20">
        <f t="shared" si="0"/>
        <v>1</v>
      </c>
    </row>
    <row r="24" spans="1:13" ht="20.100000000000001" customHeight="1" x14ac:dyDescent="0.15">
      <c r="A24" s="1" t="s">
        <v>28</v>
      </c>
      <c r="B24" s="1" t="s">
        <v>24774</v>
      </c>
      <c r="C24" s="1" t="s">
        <v>24775</v>
      </c>
      <c r="D24" s="1" t="s">
        <v>50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84</v>
      </c>
      <c r="J24" s="1" t="s">
        <v>122</v>
      </c>
      <c r="K24" s="1" t="s">
        <v>24776</v>
      </c>
      <c r="L24" s="1"/>
      <c r="M24" s="20">
        <f t="shared" si="0"/>
        <v>1</v>
      </c>
    </row>
    <row r="25" spans="1:13" ht="20.100000000000001" customHeight="1" x14ac:dyDescent="0.15">
      <c r="A25" s="1" t="s">
        <v>28</v>
      </c>
      <c r="B25" s="1" t="s">
        <v>24774</v>
      </c>
      <c r="C25" s="1" t="s">
        <v>24777</v>
      </c>
      <c r="D25" s="1" t="s">
        <v>78</v>
      </c>
      <c r="E25" s="1" t="s">
        <v>51</v>
      </c>
      <c r="F25" s="1" t="s">
        <v>81</v>
      </c>
      <c r="G25" s="1" t="s">
        <v>82</v>
      </c>
      <c r="H25" s="1" t="s">
        <v>129</v>
      </c>
      <c r="I25" s="1" t="s">
        <v>447</v>
      </c>
      <c r="J25" s="1" t="s">
        <v>2362</v>
      </c>
      <c r="K25" s="1" t="s">
        <v>24778</v>
      </c>
      <c r="L25" s="1"/>
      <c r="M25" s="20">
        <f t="shared" si="0"/>
        <v>0</v>
      </c>
    </row>
    <row r="26" spans="1:13" ht="20.100000000000001" customHeight="1" x14ac:dyDescent="0.15">
      <c r="A26" s="1" t="s">
        <v>28</v>
      </c>
      <c r="B26" s="1" t="s">
        <v>24774</v>
      </c>
      <c r="C26" s="1" t="s">
        <v>24779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84</v>
      </c>
      <c r="J26" s="1" t="s">
        <v>122</v>
      </c>
      <c r="K26" s="1" t="s">
        <v>24780</v>
      </c>
      <c r="L26" s="1"/>
      <c r="M26" s="20">
        <f t="shared" si="0"/>
        <v>1</v>
      </c>
    </row>
    <row r="27" spans="1:13" ht="20.100000000000001" customHeight="1" x14ac:dyDescent="0.15">
      <c r="A27" s="1" t="s">
        <v>28</v>
      </c>
      <c r="B27" s="1" t="s">
        <v>24774</v>
      </c>
      <c r="C27" s="1" t="s">
        <v>24781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84</v>
      </c>
      <c r="J27" s="1" t="s">
        <v>122</v>
      </c>
      <c r="K27" s="1" t="s">
        <v>24782</v>
      </c>
      <c r="L27" s="1"/>
      <c r="M27" s="20">
        <f t="shared" si="0"/>
        <v>1</v>
      </c>
    </row>
    <row r="28" spans="1:13" ht="20.100000000000001" customHeight="1" x14ac:dyDescent="0.15">
      <c r="A28" s="1" t="s">
        <v>28</v>
      </c>
      <c r="B28" s="1" t="s">
        <v>24783</v>
      </c>
      <c r="C28" s="1" t="s">
        <v>24784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95</v>
      </c>
      <c r="I28" s="1" t="s">
        <v>84</v>
      </c>
      <c r="J28" s="1" t="s">
        <v>96</v>
      </c>
      <c r="K28" s="1" t="s">
        <v>24785</v>
      </c>
      <c r="L28" s="1"/>
      <c r="M28" s="20">
        <f t="shared" si="0"/>
        <v>1</v>
      </c>
    </row>
    <row r="29" spans="1:13" ht="20.100000000000001" customHeight="1" x14ac:dyDescent="0.15">
      <c r="A29" s="1" t="s">
        <v>28</v>
      </c>
      <c r="B29" s="1" t="s">
        <v>24783</v>
      </c>
      <c r="C29" s="1" t="s">
        <v>24786</v>
      </c>
      <c r="D29" s="1" t="s">
        <v>50</v>
      </c>
      <c r="E29" s="1" t="s">
        <v>51</v>
      </c>
      <c r="F29" s="1" t="s">
        <v>51</v>
      </c>
      <c r="G29" s="1" t="s">
        <v>82</v>
      </c>
      <c r="H29" s="1" t="s">
        <v>95</v>
      </c>
      <c r="I29" s="1" t="s">
        <v>84</v>
      </c>
      <c r="J29" s="1" t="s">
        <v>96</v>
      </c>
      <c r="K29" s="1" t="s">
        <v>24787</v>
      </c>
      <c r="L29" s="1"/>
      <c r="M29" s="20">
        <f t="shared" si="0"/>
        <v>1</v>
      </c>
    </row>
    <row r="30" spans="1:13" ht="20.100000000000001" customHeight="1" x14ac:dyDescent="0.15">
      <c r="A30" s="1" t="s">
        <v>28</v>
      </c>
      <c r="B30" s="1" t="s">
        <v>24783</v>
      </c>
      <c r="C30" s="1" t="s">
        <v>24788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96</v>
      </c>
      <c r="K30" s="1" t="s">
        <v>24789</v>
      </c>
      <c r="L30" s="1"/>
      <c r="M30" s="20">
        <f t="shared" si="0"/>
        <v>1</v>
      </c>
    </row>
    <row r="31" spans="1:13" ht="20.100000000000001" customHeight="1" x14ac:dyDescent="0.15">
      <c r="A31" s="1" t="s">
        <v>28</v>
      </c>
      <c r="B31" s="1" t="s">
        <v>24783</v>
      </c>
      <c r="C31" s="1" t="s">
        <v>24790</v>
      </c>
      <c r="D31" s="1" t="s">
        <v>849</v>
      </c>
      <c r="E31" s="1" t="s">
        <v>51</v>
      </c>
      <c r="F31" s="1" t="s">
        <v>26832</v>
      </c>
      <c r="G31" s="1" t="s">
        <v>82</v>
      </c>
      <c r="H31" s="1" t="s">
        <v>83</v>
      </c>
      <c r="I31" s="1" t="s">
        <v>84</v>
      </c>
      <c r="J31" s="1" t="s">
        <v>9120</v>
      </c>
      <c r="K31" s="1" t="s">
        <v>24791</v>
      </c>
      <c r="L31" s="1"/>
      <c r="M31" s="20">
        <f t="shared" si="0"/>
        <v>0</v>
      </c>
    </row>
    <row r="32" spans="1:13" ht="20.100000000000001" customHeight="1" x14ac:dyDescent="0.15">
      <c r="A32" s="1" t="s">
        <v>28</v>
      </c>
      <c r="B32" s="1" t="s">
        <v>24783</v>
      </c>
      <c r="C32" s="1" t="s">
        <v>24792</v>
      </c>
      <c r="D32" s="1" t="s">
        <v>849</v>
      </c>
      <c r="E32" s="1" t="s">
        <v>51</v>
      </c>
      <c r="F32" s="1" t="s">
        <v>26832</v>
      </c>
      <c r="G32" s="1" t="s">
        <v>82</v>
      </c>
      <c r="H32" s="1" t="s">
        <v>83</v>
      </c>
      <c r="I32" s="1" t="s">
        <v>84</v>
      </c>
      <c r="J32" s="1" t="s">
        <v>9120</v>
      </c>
      <c r="K32" s="1" t="s">
        <v>24793</v>
      </c>
      <c r="L32" s="1"/>
      <c r="M32" s="20">
        <f t="shared" si="0"/>
        <v>0</v>
      </c>
    </row>
    <row r="33" spans="1:13" ht="20.100000000000001" customHeight="1" x14ac:dyDescent="0.15">
      <c r="A33" s="1" t="s">
        <v>28</v>
      </c>
      <c r="B33" s="1" t="s">
        <v>24794</v>
      </c>
      <c r="C33" s="1" t="s">
        <v>24795</v>
      </c>
      <c r="D33" s="1" t="s">
        <v>78</v>
      </c>
      <c r="E33" s="1" t="s">
        <v>51</v>
      </c>
      <c r="F33" s="1" t="s">
        <v>179</v>
      </c>
      <c r="G33" s="1" t="s">
        <v>82</v>
      </c>
      <c r="H33" s="1" t="s">
        <v>2038</v>
      </c>
      <c r="I33" s="1" t="s">
        <v>84</v>
      </c>
      <c r="J33" s="1" t="s">
        <v>55</v>
      </c>
      <c r="K33" s="1" t="s">
        <v>24796</v>
      </c>
      <c r="L33" s="1"/>
      <c r="M33" s="20">
        <f t="shared" si="0"/>
        <v>0</v>
      </c>
    </row>
    <row r="34" spans="1:13" ht="20.100000000000001" customHeight="1" x14ac:dyDescent="0.15">
      <c r="A34" s="1" t="s">
        <v>28</v>
      </c>
      <c r="B34" s="1" t="s">
        <v>24797</v>
      </c>
      <c r="C34" s="1" t="s">
        <v>24798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95</v>
      </c>
      <c r="I34" s="1" t="s">
        <v>84</v>
      </c>
      <c r="J34" s="1" t="s">
        <v>96</v>
      </c>
      <c r="K34" s="1" t="s">
        <v>24799</v>
      </c>
      <c r="L34" s="1"/>
      <c r="M34" s="20">
        <f t="shared" si="0"/>
        <v>1</v>
      </c>
    </row>
    <row r="35" spans="1:13" ht="20.100000000000001" customHeight="1" x14ac:dyDescent="0.15">
      <c r="A35" s="1" t="s">
        <v>28</v>
      </c>
      <c r="B35" s="1" t="s">
        <v>24797</v>
      </c>
      <c r="C35" s="1" t="s">
        <v>24800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95</v>
      </c>
      <c r="I35" s="1" t="s">
        <v>84</v>
      </c>
      <c r="J35" s="1" t="s">
        <v>96</v>
      </c>
      <c r="K35" s="1" t="s">
        <v>24801</v>
      </c>
      <c r="L35" s="1"/>
      <c r="M35" s="20">
        <f t="shared" si="0"/>
        <v>1</v>
      </c>
    </row>
    <row r="36" spans="1:13" ht="20.100000000000001" customHeight="1" x14ac:dyDescent="0.15">
      <c r="A36" s="1" t="s">
        <v>28</v>
      </c>
      <c r="B36" s="1" t="s">
        <v>24797</v>
      </c>
      <c r="C36" s="1" t="s">
        <v>24802</v>
      </c>
      <c r="D36" s="1" t="s">
        <v>50</v>
      </c>
      <c r="E36" s="1" t="s">
        <v>51</v>
      </c>
      <c r="F36" s="1" t="s">
        <v>51</v>
      </c>
      <c r="G36" s="1" t="s">
        <v>82</v>
      </c>
      <c r="H36" s="1" t="s">
        <v>95</v>
      </c>
      <c r="I36" s="1" t="s">
        <v>84</v>
      </c>
      <c r="J36" s="1" t="s">
        <v>96</v>
      </c>
      <c r="K36" s="1" t="s">
        <v>24803</v>
      </c>
      <c r="L36" s="1"/>
      <c r="M36" s="20">
        <f t="shared" si="0"/>
        <v>1</v>
      </c>
    </row>
    <row r="37" spans="1:13" ht="20.100000000000001" customHeight="1" x14ac:dyDescent="0.15">
      <c r="A37" s="1" t="s">
        <v>28</v>
      </c>
      <c r="B37" s="1" t="s">
        <v>24797</v>
      </c>
      <c r="C37" s="1" t="s">
        <v>24804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95</v>
      </c>
      <c r="I37" s="1" t="s">
        <v>84</v>
      </c>
      <c r="J37" s="1" t="s">
        <v>96</v>
      </c>
      <c r="K37" s="1" t="s">
        <v>24805</v>
      </c>
      <c r="L37" s="1"/>
      <c r="M37" s="20">
        <f t="shared" si="0"/>
        <v>1</v>
      </c>
    </row>
    <row r="38" spans="1:13" ht="20.100000000000001" customHeight="1" x14ac:dyDescent="0.15">
      <c r="A38" s="1" t="s">
        <v>28</v>
      </c>
      <c r="B38" s="1" t="s">
        <v>24797</v>
      </c>
      <c r="C38" s="1" t="s">
        <v>24806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95</v>
      </c>
      <c r="I38" s="1" t="s">
        <v>84</v>
      </c>
      <c r="J38" s="1" t="s">
        <v>96</v>
      </c>
      <c r="K38" s="1" t="s">
        <v>24807</v>
      </c>
      <c r="L38" s="1"/>
      <c r="M38" s="20">
        <f t="shared" si="0"/>
        <v>1</v>
      </c>
    </row>
    <row r="39" spans="1:13" ht="20.100000000000001" customHeight="1" x14ac:dyDescent="0.15">
      <c r="A39" s="1" t="s">
        <v>28</v>
      </c>
      <c r="B39" s="1" t="s">
        <v>24797</v>
      </c>
      <c r="C39" s="1" t="s">
        <v>24808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95</v>
      </c>
      <c r="I39" s="1" t="s">
        <v>84</v>
      </c>
      <c r="J39" s="1" t="s">
        <v>96</v>
      </c>
      <c r="K39" s="1" t="s">
        <v>24809</v>
      </c>
      <c r="L39" s="1"/>
      <c r="M39" s="20">
        <f t="shared" si="0"/>
        <v>1</v>
      </c>
    </row>
    <row r="40" spans="1:13" ht="20.100000000000001" customHeight="1" x14ac:dyDescent="0.15">
      <c r="A40" s="1" t="s">
        <v>28</v>
      </c>
      <c r="B40" s="1" t="s">
        <v>24797</v>
      </c>
      <c r="C40" s="1" t="s">
        <v>24810</v>
      </c>
      <c r="D40" s="1" t="s">
        <v>78</v>
      </c>
      <c r="E40" s="1" t="s">
        <v>51</v>
      </c>
      <c r="F40" s="1" t="s">
        <v>51</v>
      </c>
      <c r="G40" s="1" t="s">
        <v>82</v>
      </c>
      <c r="H40" s="1" t="s">
        <v>95</v>
      </c>
      <c r="I40" s="1" t="s">
        <v>84</v>
      </c>
      <c r="J40" s="1" t="s">
        <v>96</v>
      </c>
      <c r="K40" s="1" t="s">
        <v>24811</v>
      </c>
      <c r="L40" s="1"/>
      <c r="M40" s="20">
        <f t="shared" si="0"/>
        <v>1</v>
      </c>
    </row>
    <row r="41" spans="1:13" ht="20.100000000000001" customHeight="1" x14ac:dyDescent="0.15">
      <c r="A41" s="1" t="s">
        <v>28</v>
      </c>
      <c r="B41" s="1" t="s">
        <v>24812</v>
      </c>
      <c r="C41" s="1" t="s">
        <v>24813</v>
      </c>
      <c r="D41" s="1" t="s">
        <v>50</v>
      </c>
      <c r="E41" s="1" t="s">
        <v>51</v>
      </c>
      <c r="F41" s="1" t="s">
        <v>51</v>
      </c>
      <c r="G41" s="1" t="s">
        <v>82</v>
      </c>
      <c r="H41" s="1" t="s">
        <v>95</v>
      </c>
      <c r="I41" s="1" t="s">
        <v>84</v>
      </c>
      <c r="J41" s="1" t="s">
        <v>96</v>
      </c>
      <c r="K41" s="1" t="s">
        <v>24814</v>
      </c>
      <c r="L41" s="1"/>
      <c r="M41" s="20">
        <f t="shared" si="0"/>
        <v>1</v>
      </c>
    </row>
    <row r="42" spans="1:13" ht="20.100000000000001" customHeight="1" x14ac:dyDescent="0.15">
      <c r="A42" s="1" t="s">
        <v>28</v>
      </c>
      <c r="B42" s="1" t="s">
        <v>24812</v>
      </c>
      <c r="C42" s="1" t="s">
        <v>24815</v>
      </c>
      <c r="D42" s="1" t="s">
        <v>78</v>
      </c>
      <c r="E42" s="1" t="s">
        <v>51</v>
      </c>
      <c r="F42" s="1" t="s">
        <v>51</v>
      </c>
      <c r="G42" s="1" t="s">
        <v>82</v>
      </c>
      <c r="H42" s="1" t="s">
        <v>95</v>
      </c>
      <c r="I42" s="1" t="s">
        <v>84</v>
      </c>
      <c r="J42" s="1" t="s">
        <v>96</v>
      </c>
      <c r="K42" s="1" t="s">
        <v>24816</v>
      </c>
      <c r="L42" s="1"/>
      <c r="M42" s="20">
        <f t="shared" si="0"/>
        <v>1</v>
      </c>
    </row>
    <row r="43" spans="1:13" ht="20.100000000000001" customHeight="1" x14ac:dyDescent="0.15">
      <c r="A43" s="1" t="s">
        <v>28</v>
      </c>
      <c r="B43" s="1" t="s">
        <v>24812</v>
      </c>
      <c r="C43" s="1" t="s">
        <v>24817</v>
      </c>
      <c r="D43" s="1" t="s">
        <v>78</v>
      </c>
      <c r="E43" s="1" t="s">
        <v>51</v>
      </c>
      <c r="F43" s="1" t="s">
        <v>51</v>
      </c>
      <c r="G43" s="1" t="s">
        <v>82</v>
      </c>
      <c r="H43" s="1" t="s">
        <v>95</v>
      </c>
      <c r="I43" s="1" t="s">
        <v>84</v>
      </c>
      <c r="J43" s="1" t="s">
        <v>96</v>
      </c>
      <c r="K43" s="1" t="s">
        <v>24818</v>
      </c>
      <c r="L43" s="1"/>
      <c r="M43" s="20">
        <f t="shared" si="0"/>
        <v>1</v>
      </c>
    </row>
    <row r="44" spans="1:13" ht="39.950000000000003" customHeight="1" x14ac:dyDescent="0.15">
      <c r="A44" s="82" t="s">
        <v>27112</v>
      </c>
      <c r="B44" s="82" t="s">
        <v>27113</v>
      </c>
      <c r="C44" s="1" t="s">
        <v>24819</v>
      </c>
      <c r="D44" s="1" t="s">
        <v>78</v>
      </c>
      <c r="E44" s="1" t="s">
        <v>51</v>
      </c>
      <c r="F44" s="1" t="s">
        <v>51</v>
      </c>
      <c r="G44" s="1" t="s">
        <v>82</v>
      </c>
      <c r="H44" s="1" t="s">
        <v>95</v>
      </c>
      <c r="I44" s="1" t="s">
        <v>84</v>
      </c>
      <c r="J44" s="1" t="s">
        <v>96</v>
      </c>
      <c r="K44" s="1" t="s">
        <v>24820</v>
      </c>
      <c r="L44" s="83" t="s">
        <v>27006</v>
      </c>
      <c r="M44" s="20">
        <f t="shared" si="0"/>
        <v>1</v>
      </c>
    </row>
    <row r="45" spans="1:13" ht="20.100000000000001" customHeight="1" x14ac:dyDescent="0.15">
      <c r="A45" s="1" t="s">
        <v>28</v>
      </c>
      <c r="B45" s="1" t="s">
        <v>24812</v>
      </c>
      <c r="C45" s="1" t="s">
        <v>24821</v>
      </c>
      <c r="D45" s="1" t="s">
        <v>78</v>
      </c>
      <c r="E45" s="1" t="s">
        <v>51</v>
      </c>
      <c r="F45" s="1" t="s">
        <v>51</v>
      </c>
      <c r="G45" s="1" t="s">
        <v>82</v>
      </c>
      <c r="H45" s="1" t="s">
        <v>95</v>
      </c>
      <c r="I45" s="1" t="s">
        <v>84</v>
      </c>
      <c r="J45" s="1" t="s">
        <v>96</v>
      </c>
      <c r="K45" s="1" t="s">
        <v>24822</v>
      </c>
      <c r="L45" s="1"/>
      <c r="M45" s="20">
        <f t="shared" si="0"/>
        <v>1</v>
      </c>
    </row>
    <row r="46" spans="1:13" ht="39.950000000000003" customHeight="1" x14ac:dyDescent="0.15">
      <c r="A46" s="82" t="s">
        <v>27114</v>
      </c>
      <c r="B46" s="82" t="s">
        <v>27113</v>
      </c>
      <c r="C46" s="1" t="s">
        <v>24823</v>
      </c>
      <c r="D46" s="1" t="s">
        <v>78</v>
      </c>
      <c r="E46" s="1" t="s">
        <v>51</v>
      </c>
      <c r="F46" s="1" t="s">
        <v>81</v>
      </c>
      <c r="G46" s="1" t="s">
        <v>82</v>
      </c>
      <c r="H46" s="1" t="s">
        <v>129</v>
      </c>
      <c r="I46" s="1" t="s">
        <v>447</v>
      </c>
      <c r="J46" s="1" t="s">
        <v>2362</v>
      </c>
      <c r="K46" s="1" t="s">
        <v>24824</v>
      </c>
      <c r="L46" s="83" t="s">
        <v>27115</v>
      </c>
      <c r="M46" s="20">
        <f t="shared" si="0"/>
        <v>0</v>
      </c>
    </row>
    <row r="47" spans="1:13" ht="20.100000000000001" customHeight="1" x14ac:dyDescent="0.15">
      <c r="A47" s="1" t="s">
        <v>28</v>
      </c>
      <c r="B47" s="1" t="s">
        <v>24812</v>
      </c>
      <c r="C47" s="1" t="s">
        <v>24825</v>
      </c>
      <c r="D47" s="1" t="s">
        <v>78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96</v>
      </c>
      <c r="K47" s="1" t="s">
        <v>24826</v>
      </c>
      <c r="L47" s="1"/>
      <c r="M47" s="20">
        <f t="shared" si="0"/>
        <v>1</v>
      </c>
    </row>
    <row r="48" spans="1:13" ht="20.100000000000001" customHeight="1" x14ac:dyDescent="0.15">
      <c r="A48" s="1" t="s">
        <v>28</v>
      </c>
      <c r="B48" s="1" t="s">
        <v>24812</v>
      </c>
      <c r="C48" s="1" t="s">
        <v>24827</v>
      </c>
      <c r="D48" s="1" t="s">
        <v>78</v>
      </c>
      <c r="E48" s="1" t="s">
        <v>51</v>
      </c>
      <c r="F48" s="1" t="s">
        <v>51</v>
      </c>
      <c r="G48" s="1" t="s">
        <v>82</v>
      </c>
      <c r="H48" s="1" t="s">
        <v>95</v>
      </c>
      <c r="I48" s="1" t="s">
        <v>84</v>
      </c>
      <c r="J48" s="1" t="s">
        <v>96</v>
      </c>
      <c r="K48" s="1" t="s">
        <v>24828</v>
      </c>
      <c r="L48" s="1"/>
      <c r="M48" s="20">
        <f t="shared" si="0"/>
        <v>1</v>
      </c>
    </row>
    <row r="49" spans="1:13" ht="20.100000000000001" customHeight="1" x14ac:dyDescent="0.15">
      <c r="A49" s="1" t="s">
        <v>28</v>
      </c>
      <c r="B49" s="1" t="s">
        <v>24812</v>
      </c>
      <c r="C49" s="1" t="s">
        <v>24829</v>
      </c>
      <c r="D49" s="1" t="s">
        <v>78</v>
      </c>
      <c r="E49" s="1" t="s">
        <v>51</v>
      </c>
      <c r="F49" s="1" t="s">
        <v>51</v>
      </c>
      <c r="G49" s="1" t="s">
        <v>82</v>
      </c>
      <c r="H49" s="1" t="s">
        <v>95</v>
      </c>
      <c r="I49" s="1" t="s">
        <v>84</v>
      </c>
      <c r="J49" s="1" t="s">
        <v>96</v>
      </c>
      <c r="K49" s="1" t="s">
        <v>24830</v>
      </c>
      <c r="L49" s="1"/>
      <c r="M49" s="20">
        <f t="shared" si="0"/>
        <v>1</v>
      </c>
    </row>
    <row r="50" spans="1:13" ht="20.100000000000001" customHeight="1" x14ac:dyDescent="0.15">
      <c r="A50" s="1" t="s">
        <v>28</v>
      </c>
      <c r="B50" s="1" t="s">
        <v>24831</v>
      </c>
      <c r="C50" s="1" t="s">
        <v>24832</v>
      </c>
      <c r="D50" s="1" t="s">
        <v>50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84</v>
      </c>
      <c r="J50" s="1" t="s">
        <v>122</v>
      </c>
      <c r="K50" s="1" t="s">
        <v>24833</v>
      </c>
      <c r="L50" s="1"/>
      <c r="M50" s="20">
        <f t="shared" si="0"/>
        <v>1</v>
      </c>
    </row>
    <row r="51" spans="1:13" ht="20.100000000000001" customHeight="1" x14ac:dyDescent="0.15">
      <c r="A51" s="1" t="s">
        <v>28</v>
      </c>
      <c r="B51" s="1" t="s">
        <v>24831</v>
      </c>
      <c r="C51" s="1" t="s">
        <v>24834</v>
      </c>
      <c r="D51" s="1" t="s">
        <v>78</v>
      </c>
      <c r="E51" s="1" t="s">
        <v>51</v>
      </c>
      <c r="F51" s="1" t="s">
        <v>10720</v>
      </c>
      <c r="G51" s="1" t="s">
        <v>82</v>
      </c>
      <c r="H51" s="1" t="s">
        <v>2038</v>
      </c>
      <c r="I51" s="1" t="s">
        <v>84</v>
      </c>
      <c r="J51" s="1" t="s">
        <v>55</v>
      </c>
      <c r="K51" s="1" t="s">
        <v>24835</v>
      </c>
      <c r="L51" s="1"/>
      <c r="M51" s="20">
        <f t="shared" si="0"/>
        <v>0</v>
      </c>
    </row>
    <row r="52" spans="1:13" ht="20.100000000000001" customHeight="1" x14ac:dyDescent="0.15">
      <c r="A52" s="1" t="s">
        <v>28</v>
      </c>
      <c r="B52" s="1" t="s">
        <v>24831</v>
      </c>
      <c r="C52" s="1" t="s">
        <v>24836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121</v>
      </c>
      <c r="I52" s="1" t="s">
        <v>84</v>
      </c>
      <c r="J52" s="1" t="s">
        <v>122</v>
      </c>
      <c r="K52" s="1" t="s">
        <v>24837</v>
      </c>
      <c r="L52" s="1"/>
      <c r="M52" s="20">
        <f t="shared" si="0"/>
        <v>1</v>
      </c>
    </row>
    <row r="53" spans="1:13" ht="20.100000000000001" customHeight="1" x14ac:dyDescent="0.15">
      <c r="A53" s="1" t="s">
        <v>28</v>
      </c>
      <c r="B53" s="1" t="s">
        <v>24831</v>
      </c>
      <c r="C53" s="1" t="s">
        <v>24838</v>
      </c>
      <c r="D53" s="1" t="s">
        <v>78</v>
      </c>
      <c r="E53" s="1" t="s">
        <v>51</v>
      </c>
      <c r="F53" s="1" t="s">
        <v>81</v>
      </c>
      <c r="G53" s="1" t="s">
        <v>82</v>
      </c>
      <c r="H53" s="1" t="s">
        <v>2038</v>
      </c>
      <c r="I53" s="1" t="s">
        <v>84</v>
      </c>
      <c r="J53" s="1" t="s">
        <v>55</v>
      </c>
      <c r="K53" s="1" t="s">
        <v>24839</v>
      </c>
      <c r="L53" s="1"/>
      <c r="M53" s="20">
        <f t="shared" si="0"/>
        <v>0</v>
      </c>
    </row>
    <row r="54" spans="1:13" ht="20.100000000000001" customHeight="1" x14ac:dyDescent="0.15">
      <c r="A54" s="1" t="s">
        <v>28</v>
      </c>
      <c r="B54" s="1" t="s">
        <v>24831</v>
      </c>
      <c r="C54" s="1" t="s">
        <v>24840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84</v>
      </c>
      <c r="J54" s="1" t="s">
        <v>122</v>
      </c>
      <c r="K54" s="1" t="s">
        <v>24841</v>
      </c>
      <c r="L54" s="1"/>
      <c r="M54" s="20">
        <f t="shared" si="0"/>
        <v>1</v>
      </c>
    </row>
    <row r="55" spans="1:13" ht="20.100000000000001" customHeight="1" x14ac:dyDescent="0.15">
      <c r="A55" s="1" t="s">
        <v>28</v>
      </c>
      <c r="B55" s="1" t="s">
        <v>24831</v>
      </c>
      <c r="C55" s="1" t="s">
        <v>24842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121</v>
      </c>
      <c r="I55" s="1" t="s">
        <v>84</v>
      </c>
      <c r="J55" s="1" t="s">
        <v>122</v>
      </c>
      <c r="K55" s="1" t="s">
        <v>24843</v>
      </c>
      <c r="L55" s="1"/>
      <c r="M55" s="20">
        <f t="shared" si="0"/>
        <v>1</v>
      </c>
    </row>
    <row r="56" spans="1:13" ht="20.100000000000001" customHeight="1" x14ac:dyDescent="0.15">
      <c r="A56" s="1" t="s">
        <v>28</v>
      </c>
      <c r="B56" s="1" t="s">
        <v>24831</v>
      </c>
      <c r="C56" s="1" t="s">
        <v>24844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84</v>
      </c>
      <c r="J56" s="1" t="s">
        <v>122</v>
      </c>
      <c r="K56" s="1" t="s">
        <v>24845</v>
      </c>
      <c r="L56" s="1"/>
      <c r="M56" s="20">
        <f t="shared" si="0"/>
        <v>1</v>
      </c>
    </row>
    <row r="57" spans="1:13" ht="20.100000000000001" customHeight="1" x14ac:dyDescent="0.15">
      <c r="A57" s="1" t="s">
        <v>28</v>
      </c>
      <c r="B57" s="1" t="s">
        <v>24831</v>
      </c>
      <c r="C57" s="1" t="s">
        <v>24846</v>
      </c>
      <c r="D57" s="1" t="s">
        <v>78</v>
      </c>
      <c r="E57" s="1" t="s">
        <v>51</v>
      </c>
      <c r="F57" s="1" t="s">
        <v>179</v>
      </c>
      <c r="G57" s="1" t="s">
        <v>82</v>
      </c>
      <c r="H57" s="1" t="s">
        <v>2038</v>
      </c>
      <c r="I57" s="1" t="s">
        <v>84</v>
      </c>
      <c r="J57" s="1" t="s">
        <v>55</v>
      </c>
      <c r="K57" s="1" t="s">
        <v>24847</v>
      </c>
      <c r="L57" s="1"/>
      <c r="M57" s="20">
        <f t="shared" si="0"/>
        <v>0</v>
      </c>
    </row>
    <row r="58" spans="1:13" ht="20.100000000000001" customHeight="1" x14ac:dyDescent="0.15">
      <c r="A58" s="1" t="s">
        <v>28</v>
      </c>
      <c r="B58" s="1" t="s">
        <v>24831</v>
      </c>
      <c r="C58" s="1" t="s">
        <v>24848</v>
      </c>
      <c r="D58" s="1" t="s">
        <v>78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84</v>
      </c>
      <c r="J58" s="1" t="s">
        <v>122</v>
      </c>
      <c r="K58" s="1" t="s">
        <v>24849</v>
      </c>
      <c r="L58" s="1"/>
      <c r="M58" s="20">
        <f t="shared" si="0"/>
        <v>1</v>
      </c>
    </row>
    <row r="59" spans="1:13" ht="20.100000000000001" customHeight="1" x14ac:dyDescent="0.15">
      <c r="A59" s="1" t="s">
        <v>28</v>
      </c>
      <c r="B59" s="1" t="s">
        <v>24831</v>
      </c>
      <c r="C59" s="1" t="s">
        <v>24850</v>
      </c>
      <c r="D59" s="1" t="s">
        <v>78</v>
      </c>
      <c r="E59" s="1" t="s">
        <v>51</v>
      </c>
      <c r="F59" s="1" t="s">
        <v>51</v>
      </c>
      <c r="G59" s="1" t="s">
        <v>52</v>
      </c>
      <c r="H59" s="1" t="s">
        <v>121</v>
      </c>
      <c r="I59" s="1" t="s">
        <v>84</v>
      </c>
      <c r="J59" s="1" t="s">
        <v>122</v>
      </c>
      <c r="K59" s="1" t="s">
        <v>24851</v>
      </c>
      <c r="L59" s="1"/>
      <c r="M59" s="20">
        <f t="shared" si="0"/>
        <v>1</v>
      </c>
    </row>
    <row r="60" spans="1:13" ht="20.100000000000001" customHeight="1" x14ac:dyDescent="0.15">
      <c r="A60" s="1" t="s">
        <v>28</v>
      </c>
      <c r="B60" s="1" t="s">
        <v>24852</v>
      </c>
      <c r="C60" s="1" t="s">
        <v>24853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96</v>
      </c>
      <c r="K60" s="1" t="s">
        <v>24854</v>
      </c>
      <c r="L60" s="1"/>
      <c r="M60" s="20">
        <f t="shared" si="0"/>
        <v>1</v>
      </c>
    </row>
    <row r="61" spans="1:13" ht="20.100000000000001" customHeight="1" x14ac:dyDescent="0.15">
      <c r="A61" s="1" t="s">
        <v>28</v>
      </c>
      <c r="B61" s="1" t="s">
        <v>24852</v>
      </c>
      <c r="C61" s="1" t="s">
        <v>24855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95</v>
      </c>
      <c r="I61" s="1" t="s">
        <v>84</v>
      </c>
      <c r="J61" s="1" t="s">
        <v>96</v>
      </c>
      <c r="K61" s="1" t="s">
        <v>24856</v>
      </c>
      <c r="L61" s="1"/>
      <c r="M61" s="20">
        <f t="shared" si="0"/>
        <v>1</v>
      </c>
    </row>
    <row r="62" spans="1:13" ht="20.100000000000001" customHeight="1" x14ac:dyDescent="0.15">
      <c r="A62" s="1" t="s">
        <v>28</v>
      </c>
      <c r="B62" s="1" t="s">
        <v>24852</v>
      </c>
      <c r="C62" s="1" t="s">
        <v>24857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84</v>
      </c>
      <c r="J62" s="1" t="s">
        <v>122</v>
      </c>
      <c r="K62" s="1" t="s">
        <v>24858</v>
      </c>
      <c r="L62" s="1"/>
      <c r="M62" s="20">
        <f t="shared" si="0"/>
        <v>1</v>
      </c>
    </row>
    <row r="63" spans="1:13" ht="20.100000000000001" customHeight="1" x14ac:dyDescent="0.15">
      <c r="A63" s="1" t="s">
        <v>28</v>
      </c>
      <c r="B63" s="1" t="s">
        <v>24852</v>
      </c>
      <c r="C63" s="1" t="s">
        <v>24859</v>
      </c>
      <c r="D63" s="1" t="s">
        <v>78</v>
      </c>
      <c r="E63" s="1" t="s">
        <v>51</v>
      </c>
      <c r="F63" s="1" t="s">
        <v>51</v>
      </c>
      <c r="G63" s="1" t="s">
        <v>52</v>
      </c>
      <c r="H63" s="1" t="s">
        <v>121</v>
      </c>
      <c r="I63" s="1" t="s">
        <v>84</v>
      </c>
      <c r="J63" s="1" t="s">
        <v>122</v>
      </c>
      <c r="K63" s="1" t="s">
        <v>24860</v>
      </c>
      <c r="L63" s="1"/>
      <c r="M63" s="20">
        <f t="shared" si="0"/>
        <v>1</v>
      </c>
    </row>
    <row r="64" spans="1:13" ht="20.100000000000001" customHeight="1" x14ac:dyDescent="0.15">
      <c r="A64" s="1" t="s">
        <v>28</v>
      </c>
      <c r="B64" s="1" t="s">
        <v>24852</v>
      </c>
      <c r="C64" s="1" t="s">
        <v>24861</v>
      </c>
      <c r="D64" s="1" t="s">
        <v>78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84</v>
      </c>
      <c r="J64" s="1" t="s">
        <v>122</v>
      </c>
      <c r="K64" s="1" t="s">
        <v>24862</v>
      </c>
      <c r="L64" s="1"/>
      <c r="M64" s="20">
        <f t="shared" si="0"/>
        <v>1</v>
      </c>
    </row>
    <row r="65" spans="1:13" ht="20.100000000000001" customHeight="1" x14ac:dyDescent="0.15">
      <c r="A65" s="1" t="s">
        <v>28</v>
      </c>
      <c r="B65" s="1" t="s">
        <v>24852</v>
      </c>
      <c r="C65" s="1" t="s">
        <v>24863</v>
      </c>
      <c r="D65" s="1" t="s">
        <v>78</v>
      </c>
      <c r="E65" s="1" t="s">
        <v>51</v>
      </c>
      <c r="F65" s="1" t="s">
        <v>51</v>
      </c>
      <c r="G65" s="1" t="s">
        <v>52</v>
      </c>
      <c r="H65" s="1" t="s">
        <v>121</v>
      </c>
      <c r="I65" s="1" t="s">
        <v>84</v>
      </c>
      <c r="J65" s="1" t="s">
        <v>122</v>
      </c>
      <c r="K65" s="1" t="s">
        <v>24864</v>
      </c>
      <c r="L65" s="1"/>
      <c r="M65" s="20">
        <f t="shared" si="0"/>
        <v>1</v>
      </c>
    </row>
    <row r="66" spans="1:13" ht="20.100000000000001" customHeight="1" x14ac:dyDescent="0.15">
      <c r="A66" s="1" t="s">
        <v>28</v>
      </c>
      <c r="B66" s="1" t="s">
        <v>24852</v>
      </c>
      <c r="C66" s="1" t="s">
        <v>24865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84</v>
      </c>
      <c r="J66" s="1" t="s">
        <v>122</v>
      </c>
      <c r="K66" s="1" t="s">
        <v>24866</v>
      </c>
      <c r="L66" s="1"/>
      <c r="M66" s="20">
        <f t="shared" si="0"/>
        <v>1</v>
      </c>
    </row>
    <row r="67" spans="1:13" ht="20.100000000000001" customHeight="1" x14ac:dyDescent="0.15">
      <c r="A67" s="1" t="s">
        <v>28</v>
      </c>
      <c r="B67" s="1" t="s">
        <v>24852</v>
      </c>
      <c r="C67" s="1" t="s">
        <v>24867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84</v>
      </c>
      <c r="J67" s="1" t="s">
        <v>122</v>
      </c>
      <c r="K67" s="1" t="s">
        <v>24868</v>
      </c>
      <c r="L67" s="1"/>
      <c r="M67" s="20">
        <f t="shared" si="0"/>
        <v>1</v>
      </c>
    </row>
    <row r="68" spans="1:13" ht="20.100000000000001" customHeight="1" x14ac:dyDescent="0.15">
      <c r="A68" s="1" t="s">
        <v>28</v>
      </c>
      <c r="B68" s="1" t="s">
        <v>24852</v>
      </c>
      <c r="C68" s="1" t="s">
        <v>24869</v>
      </c>
      <c r="D68" s="1" t="s">
        <v>78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84</v>
      </c>
      <c r="J68" s="1" t="s">
        <v>122</v>
      </c>
      <c r="K68" s="1" t="s">
        <v>24870</v>
      </c>
      <c r="L68" s="1"/>
      <c r="M68" s="20">
        <f t="shared" si="0"/>
        <v>1</v>
      </c>
    </row>
    <row r="69" spans="1:13" ht="20.100000000000001" customHeight="1" x14ac:dyDescent="0.15">
      <c r="A69" s="1" t="s">
        <v>28</v>
      </c>
      <c r="B69" s="1" t="s">
        <v>24871</v>
      </c>
      <c r="C69" s="1" t="s">
        <v>24872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122</v>
      </c>
      <c r="K69" s="1" t="s">
        <v>24873</v>
      </c>
      <c r="L69" s="1"/>
      <c r="M69" s="20">
        <f t="shared" si="0"/>
        <v>1</v>
      </c>
    </row>
    <row r="70" spans="1:13" ht="20.100000000000001" customHeight="1" x14ac:dyDescent="0.15">
      <c r="A70" s="1" t="s">
        <v>28</v>
      </c>
      <c r="B70" s="1" t="s">
        <v>24871</v>
      </c>
      <c r="C70" s="1" t="s">
        <v>24874</v>
      </c>
      <c r="D70" s="1" t="s">
        <v>50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24875</v>
      </c>
      <c r="L70" s="1"/>
      <c r="M70" s="20">
        <f t="shared" si="0"/>
        <v>1</v>
      </c>
    </row>
    <row r="71" spans="1:13" ht="20.100000000000001" customHeight="1" x14ac:dyDescent="0.15">
      <c r="A71" s="1" t="s">
        <v>28</v>
      </c>
      <c r="B71" s="1" t="s">
        <v>24871</v>
      </c>
      <c r="C71" s="1" t="s">
        <v>24876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122</v>
      </c>
      <c r="K71" s="1" t="s">
        <v>24877</v>
      </c>
      <c r="L71" s="1"/>
      <c r="M71" s="20">
        <f t="shared" si="0"/>
        <v>1</v>
      </c>
    </row>
    <row r="72" spans="1:13" ht="20.100000000000001" customHeight="1" x14ac:dyDescent="0.15">
      <c r="A72" s="1" t="s">
        <v>28</v>
      </c>
      <c r="B72" s="1" t="s">
        <v>24871</v>
      </c>
      <c r="C72" s="1" t="s">
        <v>24878</v>
      </c>
      <c r="D72" s="1" t="s">
        <v>78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24879</v>
      </c>
      <c r="L72" s="1"/>
      <c r="M72" s="20">
        <f t="shared" si="0"/>
        <v>1</v>
      </c>
    </row>
    <row r="73" spans="1:13" ht="20.100000000000001" customHeight="1" x14ac:dyDescent="0.15">
      <c r="A73" s="1" t="s">
        <v>28</v>
      </c>
      <c r="B73" s="1" t="s">
        <v>24871</v>
      </c>
      <c r="C73" s="1" t="s">
        <v>24880</v>
      </c>
      <c r="D73" s="1" t="s">
        <v>78</v>
      </c>
      <c r="E73" s="1" t="s">
        <v>51</v>
      </c>
      <c r="F73" s="1" t="s">
        <v>10720</v>
      </c>
      <c r="G73" s="1" t="s">
        <v>82</v>
      </c>
      <c r="H73" s="1" t="s">
        <v>129</v>
      </c>
      <c r="I73" s="1" t="s">
        <v>447</v>
      </c>
      <c r="J73" s="1" t="s">
        <v>2362</v>
      </c>
      <c r="K73" s="1" t="s">
        <v>24881</v>
      </c>
      <c r="L73" s="1"/>
      <c r="M73" s="20">
        <f t="shared" ref="M73:M108" si="1">IF(F73="○",1,0)</f>
        <v>0</v>
      </c>
    </row>
    <row r="74" spans="1:13" ht="20.100000000000001" customHeight="1" x14ac:dyDescent="0.15">
      <c r="A74" s="1" t="s">
        <v>28</v>
      </c>
      <c r="B74" s="1" t="s">
        <v>24871</v>
      </c>
      <c r="C74" s="1" t="s">
        <v>24882</v>
      </c>
      <c r="D74" s="1" t="s">
        <v>78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84</v>
      </c>
      <c r="J74" s="1" t="s">
        <v>122</v>
      </c>
      <c r="K74" s="1" t="s">
        <v>24883</v>
      </c>
      <c r="L74" s="1"/>
      <c r="M74" s="20">
        <f t="shared" si="1"/>
        <v>1</v>
      </c>
    </row>
    <row r="75" spans="1:13" ht="20.100000000000001" customHeight="1" x14ac:dyDescent="0.15">
      <c r="A75" s="1" t="s">
        <v>28</v>
      </c>
      <c r="B75" s="1" t="s">
        <v>24871</v>
      </c>
      <c r="C75" s="1" t="s">
        <v>24884</v>
      </c>
      <c r="D75" s="1" t="s">
        <v>78</v>
      </c>
      <c r="E75" s="1" t="s">
        <v>51</v>
      </c>
      <c r="F75" s="1" t="s">
        <v>81</v>
      </c>
      <c r="G75" s="1" t="s">
        <v>82</v>
      </c>
      <c r="H75" s="1" t="s">
        <v>129</v>
      </c>
      <c r="I75" s="1" t="s">
        <v>447</v>
      </c>
      <c r="J75" s="1" t="s">
        <v>2362</v>
      </c>
      <c r="K75" s="1" t="s">
        <v>24885</v>
      </c>
      <c r="L75" s="1"/>
      <c r="M75" s="20">
        <f t="shared" si="1"/>
        <v>0</v>
      </c>
    </row>
    <row r="76" spans="1:13" ht="20.100000000000001" customHeight="1" x14ac:dyDescent="0.15">
      <c r="A76" s="1" t="s">
        <v>28</v>
      </c>
      <c r="B76" s="1" t="s">
        <v>24871</v>
      </c>
      <c r="C76" s="1" t="s">
        <v>24886</v>
      </c>
      <c r="D76" s="1" t="s">
        <v>78</v>
      </c>
      <c r="E76" s="1" t="s">
        <v>51</v>
      </c>
      <c r="F76" s="1" t="s">
        <v>81</v>
      </c>
      <c r="G76" s="1" t="s">
        <v>82</v>
      </c>
      <c r="H76" s="1" t="s">
        <v>129</v>
      </c>
      <c r="I76" s="1" t="s">
        <v>447</v>
      </c>
      <c r="J76" s="1" t="s">
        <v>2362</v>
      </c>
      <c r="K76" s="1" t="s">
        <v>24887</v>
      </c>
      <c r="L76" s="1"/>
      <c r="M76" s="20">
        <f t="shared" si="1"/>
        <v>0</v>
      </c>
    </row>
    <row r="77" spans="1:13" ht="20.100000000000001" customHeight="1" x14ac:dyDescent="0.15">
      <c r="A77" s="1" t="s">
        <v>28</v>
      </c>
      <c r="B77" s="1" t="s">
        <v>24871</v>
      </c>
      <c r="C77" s="1" t="s">
        <v>24888</v>
      </c>
      <c r="D77" s="1" t="s">
        <v>78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84</v>
      </c>
      <c r="J77" s="1" t="s">
        <v>122</v>
      </c>
      <c r="K77" s="1" t="s">
        <v>24889</v>
      </c>
      <c r="L77" s="1"/>
      <c r="M77" s="20">
        <f t="shared" si="1"/>
        <v>1</v>
      </c>
    </row>
    <row r="78" spans="1:13" ht="20.100000000000001" customHeight="1" x14ac:dyDescent="0.15">
      <c r="A78" s="1" t="s">
        <v>28</v>
      </c>
      <c r="B78" s="1" t="s">
        <v>24871</v>
      </c>
      <c r="C78" s="1" t="s">
        <v>24890</v>
      </c>
      <c r="D78" s="1" t="s">
        <v>78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84</v>
      </c>
      <c r="J78" s="1" t="s">
        <v>122</v>
      </c>
      <c r="K78" s="1" t="s">
        <v>24891</v>
      </c>
      <c r="L78" s="1"/>
      <c r="M78" s="20">
        <f t="shared" si="1"/>
        <v>1</v>
      </c>
    </row>
    <row r="79" spans="1:13" ht="20.100000000000001" customHeight="1" x14ac:dyDescent="0.15">
      <c r="A79" s="1" t="s">
        <v>28</v>
      </c>
      <c r="B79" s="1" t="s">
        <v>24871</v>
      </c>
      <c r="C79" s="1" t="s">
        <v>24892</v>
      </c>
      <c r="D79" s="1" t="s">
        <v>849</v>
      </c>
      <c r="E79" s="1" t="s">
        <v>51</v>
      </c>
      <c r="F79" s="1" t="s">
        <v>26832</v>
      </c>
      <c r="G79" s="1" t="s">
        <v>82</v>
      </c>
      <c r="H79" s="1" t="s">
        <v>83</v>
      </c>
      <c r="I79" s="1" t="s">
        <v>84</v>
      </c>
      <c r="J79" s="1" t="s">
        <v>9120</v>
      </c>
      <c r="K79" s="1" t="s">
        <v>24893</v>
      </c>
      <c r="L79" s="1"/>
      <c r="M79" s="20">
        <f t="shared" si="1"/>
        <v>0</v>
      </c>
    </row>
    <row r="80" spans="1:13" ht="20.100000000000001" customHeight="1" x14ac:dyDescent="0.15">
      <c r="A80" s="1" t="s">
        <v>28</v>
      </c>
      <c r="B80" s="1" t="s">
        <v>24894</v>
      </c>
      <c r="C80" s="1" t="s">
        <v>24895</v>
      </c>
      <c r="D80" s="1" t="s">
        <v>78</v>
      </c>
      <c r="E80" s="1" t="s">
        <v>51</v>
      </c>
      <c r="F80" s="1" t="s">
        <v>51</v>
      </c>
      <c r="G80" s="1" t="s">
        <v>52</v>
      </c>
      <c r="H80" s="1" t="s">
        <v>121</v>
      </c>
      <c r="I80" s="1" t="s">
        <v>84</v>
      </c>
      <c r="J80" s="1" t="s">
        <v>122</v>
      </c>
      <c r="K80" s="1" t="s">
        <v>24896</v>
      </c>
      <c r="L80" s="1"/>
      <c r="M80" s="20">
        <f t="shared" si="1"/>
        <v>1</v>
      </c>
    </row>
    <row r="81" spans="1:13" ht="20.100000000000001" customHeight="1" x14ac:dyDescent="0.15">
      <c r="A81" s="1" t="s">
        <v>28</v>
      </c>
      <c r="B81" s="1" t="s">
        <v>24894</v>
      </c>
      <c r="C81" s="1" t="s">
        <v>24897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121</v>
      </c>
      <c r="I81" s="1" t="s">
        <v>84</v>
      </c>
      <c r="J81" s="1" t="s">
        <v>122</v>
      </c>
      <c r="K81" s="1" t="s">
        <v>24898</v>
      </c>
      <c r="L81" s="1"/>
      <c r="M81" s="20">
        <f t="shared" si="1"/>
        <v>1</v>
      </c>
    </row>
    <row r="82" spans="1:13" ht="20.100000000000001" customHeight="1" x14ac:dyDescent="0.15">
      <c r="A82" s="1" t="s">
        <v>28</v>
      </c>
      <c r="B82" s="1" t="s">
        <v>24894</v>
      </c>
      <c r="C82" s="1" t="s">
        <v>24899</v>
      </c>
      <c r="D82" s="1" t="s">
        <v>78</v>
      </c>
      <c r="E82" s="1" t="s">
        <v>51</v>
      </c>
      <c r="F82" s="1" t="s">
        <v>51</v>
      </c>
      <c r="G82" s="1" t="s">
        <v>52</v>
      </c>
      <c r="H82" s="1" t="s">
        <v>121</v>
      </c>
      <c r="I82" s="1" t="s">
        <v>84</v>
      </c>
      <c r="J82" s="1" t="s">
        <v>122</v>
      </c>
      <c r="K82" s="1" t="s">
        <v>24900</v>
      </c>
      <c r="L82" s="1"/>
      <c r="M82" s="20">
        <f t="shared" si="1"/>
        <v>1</v>
      </c>
    </row>
    <row r="83" spans="1:13" ht="20.100000000000001" customHeight="1" x14ac:dyDescent="0.15">
      <c r="A83" s="1" t="s">
        <v>28</v>
      </c>
      <c r="B83" s="1" t="s">
        <v>24901</v>
      </c>
      <c r="C83" s="1" t="s">
        <v>24902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121</v>
      </c>
      <c r="I83" s="1" t="s">
        <v>84</v>
      </c>
      <c r="J83" s="1" t="s">
        <v>122</v>
      </c>
      <c r="K83" s="1" t="s">
        <v>24903</v>
      </c>
      <c r="L83" s="1"/>
      <c r="M83" s="20">
        <f t="shared" si="1"/>
        <v>1</v>
      </c>
    </row>
    <row r="84" spans="1:13" ht="20.100000000000001" customHeight="1" x14ac:dyDescent="0.15">
      <c r="A84" s="1" t="s">
        <v>28</v>
      </c>
      <c r="B84" s="1" t="s">
        <v>24901</v>
      </c>
      <c r="C84" s="1" t="s">
        <v>24904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84</v>
      </c>
      <c r="J84" s="1" t="s">
        <v>122</v>
      </c>
      <c r="K84" s="1" t="s">
        <v>24905</v>
      </c>
      <c r="L84" s="1"/>
      <c r="M84" s="20">
        <f t="shared" si="1"/>
        <v>1</v>
      </c>
    </row>
    <row r="85" spans="1:13" ht="20.100000000000001" customHeight="1" x14ac:dyDescent="0.15">
      <c r="A85" s="1" t="s">
        <v>28</v>
      </c>
      <c r="B85" s="1" t="s">
        <v>24901</v>
      </c>
      <c r="C85" s="1" t="s">
        <v>24906</v>
      </c>
      <c r="D85" s="1" t="s">
        <v>50</v>
      </c>
      <c r="E85" s="1" t="s">
        <v>51</v>
      </c>
      <c r="F85" s="1" t="s">
        <v>51</v>
      </c>
      <c r="G85" s="1" t="s">
        <v>52</v>
      </c>
      <c r="H85" s="1" t="s">
        <v>121</v>
      </c>
      <c r="I85" s="1" t="s">
        <v>84</v>
      </c>
      <c r="J85" s="1" t="s">
        <v>122</v>
      </c>
      <c r="K85" s="1" t="s">
        <v>24907</v>
      </c>
      <c r="L85" s="1"/>
      <c r="M85" s="20">
        <f t="shared" si="1"/>
        <v>1</v>
      </c>
    </row>
    <row r="86" spans="1:13" ht="20.100000000000001" customHeight="1" x14ac:dyDescent="0.15">
      <c r="A86" s="1" t="s">
        <v>28</v>
      </c>
      <c r="B86" s="1" t="s">
        <v>24901</v>
      </c>
      <c r="C86" s="1" t="s">
        <v>24908</v>
      </c>
      <c r="D86" s="1" t="s">
        <v>50</v>
      </c>
      <c r="E86" s="1" t="s">
        <v>51</v>
      </c>
      <c r="F86" s="1" t="s">
        <v>51</v>
      </c>
      <c r="G86" s="1" t="s">
        <v>52</v>
      </c>
      <c r="H86" s="1" t="s">
        <v>121</v>
      </c>
      <c r="I86" s="1" t="s">
        <v>84</v>
      </c>
      <c r="J86" s="1" t="s">
        <v>122</v>
      </c>
      <c r="K86" s="1" t="s">
        <v>24909</v>
      </c>
      <c r="L86" s="1"/>
      <c r="M86" s="20">
        <f t="shared" si="1"/>
        <v>1</v>
      </c>
    </row>
    <row r="87" spans="1:13" ht="20.100000000000001" customHeight="1" x14ac:dyDescent="0.15">
      <c r="A87" s="1" t="s">
        <v>28</v>
      </c>
      <c r="B87" s="1" t="s">
        <v>24901</v>
      </c>
      <c r="C87" s="1" t="s">
        <v>24910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121</v>
      </c>
      <c r="I87" s="1" t="s">
        <v>84</v>
      </c>
      <c r="J87" s="1" t="s">
        <v>122</v>
      </c>
      <c r="K87" s="1" t="s">
        <v>24911</v>
      </c>
      <c r="L87" s="1"/>
      <c r="M87" s="20">
        <f t="shared" si="1"/>
        <v>1</v>
      </c>
    </row>
    <row r="88" spans="1:13" ht="20.100000000000001" customHeight="1" x14ac:dyDescent="0.15">
      <c r="A88" s="1" t="s">
        <v>28</v>
      </c>
      <c r="B88" s="1" t="s">
        <v>24901</v>
      </c>
      <c r="C88" s="1" t="s">
        <v>24912</v>
      </c>
      <c r="D88" s="1" t="s">
        <v>50</v>
      </c>
      <c r="E88" s="1" t="s">
        <v>51</v>
      </c>
      <c r="F88" s="1" t="s">
        <v>51</v>
      </c>
      <c r="G88" s="1" t="s">
        <v>52</v>
      </c>
      <c r="H88" s="1" t="s">
        <v>121</v>
      </c>
      <c r="I88" s="1" t="s">
        <v>84</v>
      </c>
      <c r="J88" s="1" t="s">
        <v>122</v>
      </c>
      <c r="K88" s="1" t="s">
        <v>24913</v>
      </c>
      <c r="L88" s="1"/>
      <c r="M88" s="20">
        <f t="shared" si="1"/>
        <v>1</v>
      </c>
    </row>
    <row r="89" spans="1:13" ht="20.100000000000001" customHeight="1" x14ac:dyDescent="0.15">
      <c r="A89" s="1" t="s">
        <v>28</v>
      </c>
      <c r="B89" s="1" t="s">
        <v>24901</v>
      </c>
      <c r="C89" s="1" t="s">
        <v>24914</v>
      </c>
      <c r="D89" s="1" t="s">
        <v>50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24915</v>
      </c>
      <c r="L89" s="1"/>
      <c r="M89" s="20">
        <f t="shared" si="1"/>
        <v>1</v>
      </c>
    </row>
    <row r="90" spans="1:13" ht="20.100000000000001" customHeight="1" x14ac:dyDescent="0.15">
      <c r="A90" s="1" t="s">
        <v>28</v>
      </c>
      <c r="B90" s="1" t="s">
        <v>24901</v>
      </c>
      <c r="C90" s="1" t="s">
        <v>24916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121</v>
      </c>
      <c r="I90" s="1" t="s">
        <v>84</v>
      </c>
      <c r="J90" s="1" t="s">
        <v>122</v>
      </c>
      <c r="K90" s="1" t="s">
        <v>24917</v>
      </c>
      <c r="L90" s="1"/>
      <c r="M90" s="20">
        <f t="shared" si="1"/>
        <v>1</v>
      </c>
    </row>
    <row r="91" spans="1:13" ht="20.100000000000001" customHeight="1" x14ac:dyDescent="0.15">
      <c r="A91" s="1" t="s">
        <v>28</v>
      </c>
      <c r="B91" s="1" t="s">
        <v>24901</v>
      </c>
      <c r="C91" s="1" t="s">
        <v>24918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121</v>
      </c>
      <c r="I91" s="1" t="s">
        <v>84</v>
      </c>
      <c r="J91" s="1" t="s">
        <v>122</v>
      </c>
      <c r="K91" s="1" t="s">
        <v>24919</v>
      </c>
      <c r="L91" s="1"/>
      <c r="M91" s="20">
        <f t="shared" si="1"/>
        <v>1</v>
      </c>
    </row>
    <row r="92" spans="1:13" ht="20.100000000000001" customHeight="1" x14ac:dyDescent="0.15">
      <c r="A92" s="1" t="s">
        <v>28</v>
      </c>
      <c r="B92" s="1" t="s">
        <v>24901</v>
      </c>
      <c r="C92" s="1" t="s">
        <v>24920</v>
      </c>
      <c r="D92" s="1" t="s">
        <v>78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84</v>
      </c>
      <c r="J92" s="1" t="s">
        <v>122</v>
      </c>
      <c r="K92" s="1" t="s">
        <v>24921</v>
      </c>
      <c r="L92" s="1"/>
      <c r="M92" s="20">
        <f t="shared" si="1"/>
        <v>1</v>
      </c>
    </row>
    <row r="93" spans="1:13" ht="20.100000000000001" customHeight="1" x14ac:dyDescent="0.15">
      <c r="A93" s="1" t="s">
        <v>28</v>
      </c>
      <c r="B93" s="1" t="s">
        <v>24901</v>
      </c>
      <c r="C93" s="1" t="s">
        <v>24922</v>
      </c>
      <c r="D93" s="1" t="s">
        <v>78</v>
      </c>
      <c r="E93" s="1" t="s">
        <v>51</v>
      </c>
      <c r="F93" s="1" t="s">
        <v>51</v>
      </c>
      <c r="G93" s="1" t="s">
        <v>52</v>
      </c>
      <c r="H93" s="1" t="s">
        <v>121</v>
      </c>
      <c r="I93" s="1" t="s">
        <v>84</v>
      </c>
      <c r="J93" s="1" t="s">
        <v>122</v>
      </c>
      <c r="K93" s="1" t="s">
        <v>24923</v>
      </c>
      <c r="L93" s="1"/>
      <c r="M93" s="20">
        <f t="shared" si="1"/>
        <v>1</v>
      </c>
    </row>
    <row r="94" spans="1:13" ht="20.100000000000001" customHeight="1" x14ac:dyDescent="0.15">
      <c r="A94" s="1" t="s">
        <v>28</v>
      </c>
      <c r="B94" s="1" t="s">
        <v>24901</v>
      </c>
      <c r="C94" s="1" t="s">
        <v>24924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84</v>
      </c>
      <c r="J94" s="1" t="s">
        <v>122</v>
      </c>
      <c r="K94" s="1" t="s">
        <v>24925</v>
      </c>
      <c r="L94" s="1"/>
      <c r="M94" s="20">
        <f t="shared" si="1"/>
        <v>1</v>
      </c>
    </row>
    <row r="95" spans="1:13" ht="20.100000000000001" customHeight="1" x14ac:dyDescent="0.15">
      <c r="A95" s="1" t="s">
        <v>28</v>
      </c>
      <c r="B95" s="1" t="s">
        <v>24901</v>
      </c>
      <c r="C95" s="1" t="s">
        <v>24926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122</v>
      </c>
      <c r="K95" s="1" t="s">
        <v>24927</v>
      </c>
      <c r="L95" s="1"/>
      <c r="M95" s="20">
        <f t="shared" si="1"/>
        <v>1</v>
      </c>
    </row>
    <row r="96" spans="1:13" ht="20.100000000000001" customHeight="1" x14ac:dyDescent="0.15">
      <c r="A96" s="1" t="s">
        <v>28</v>
      </c>
      <c r="B96" s="1" t="s">
        <v>24901</v>
      </c>
      <c r="C96" s="1" t="s">
        <v>24928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24929</v>
      </c>
      <c r="L96" s="1"/>
      <c r="M96" s="20">
        <f t="shared" si="1"/>
        <v>1</v>
      </c>
    </row>
    <row r="97" spans="1:13" ht="20.100000000000001" customHeight="1" x14ac:dyDescent="0.15">
      <c r="A97" s="1" t="s">
        <v>28</v>
      </c>
      <c r="B97" s="1" t="s">
        <v>24901</v>
      </c>
      <c r="C97" s="1" t="s">
        <v>24930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24931</v>
      </c>
      <c r="L97" s="1"/>
      <c r="M97" s="20">
        <f t="shared" si="1"/>
        <v>1</v>
      </c>
    </row>
    <row r="98" spans="1:13" ht="20.100000000000001" customHeight="1" x14ac:dyDescent="0.15">
      <c r="A98" s="1" t="s">
        <v>28</v>
      </c>
      <c r="B98" s="1" t="s">
        <v>24901</v>
      </c>
      <c r="C98" s="1" t="s">
        <v>24932</v>
      </c>
      <c r="D98" s="1" t="s">
        <v>78</v>
      </c>
      <c r="E98" s="1" t="s">
        <v>51</v>
      </c>
      <c r="F98" s="1" t="s">
        <v>10720</v>
      </c>
      <c r="G98" s="1" t="s">
        <v>82</v>
      </c>
      <c r="H98" s="1" t="s">
        <v>129</v>
      </c>
      <c r="I98" s="1" t="s">
        <v>447</v>
      </c>
      <c r="J98" s="1" t="s">
        <v>2362</v>
      </c>
      <c r="K98" s="1" t="s">
        <v>24933</v>
      </c>
      <c r="L98" s="1"/>
      <c r="M98" s="20">
        <f t="shared" si="1"/>
        <v>0</v>
      </c>
    </row>
    <row r="99" spans="1:13" ht="20.100000000000001" customHeight="1" x14ac:dyDescent="0.15">
      <c r="A99" s="1" t="s">
        <v>28</v>
      </c>
      <c r="B99" s="1" t="s">
        <v>24901</v>
      </c>
      <c r="C99" s="1" t="s">
        <v>24934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24935</v>
      </c>
      <c r="L99" s="1"/>
      <c r="M99" s="20">
        <f t="shared" si="1"/>
        <v>1</v>
      </c>
    </row>
    <row r="100" spans="1:13" ht="20.100000000000001" customHeight="1" x14ac:dyDescent="0.15">
      <c r="A100" s="1" t="s">
        <v>28</v>
      </c>
      <c r="B100" s="1" t="s">
        <v>24901</v>
      </c>
      <c r="C100" s="1" t="s">
        <v>24936</v>
      </c>
      <c r="D100" s="1" t="s">
        <v>78</v>
      </c>
      <c r="E100" s="1" t="s">
        <v>51</v>
      </c>
      <c r="F100" s="1" t="s">
        <v>51</v>
      </c>
      <c r="G100" s="1" t="s">
        <v>52</v>
      </c>
      <c r="H100" s="1" t="s">
        <v>121</v>
      </c>
      <c r="I100" s="1" t="s">
        <v>84</v>
      </c>
      <c r="J100" s="1" t="s">
        <v>122</v>
      </c>
      <c r="K100" s="1" t="s">
        <v>24937</v>
      </c>
      <c r="L100" s="1"/>
      <c r="M100" s="20">
        <f t="shared" si="1"/>
        <v>1</v>
      </c>
    </row>
    <row r="101" spans="1:13" ht="20.100000000000001" customHeight="1" x14ac:dyDescent="0.15">
      <c r="A101" s="1" t="s">
        <v>28</v>
      </c>
      <c r="B101" s="1" t="s">
        <v>24901</v>
      </c>
      <c r="C101" s="1" t="s">
        <v>24938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129</v>
      </c>
      <c r="I101" s="1" t="s">
        <v>447</v>
      </c>
      <c r="J101" s="1" t="s">
        <v>2362</v>
      </c>
      <c r="K101" s="1" t="s">
        <v>24939</v>
      </c>
      <c r="L101" s="1"/>
      <c r="M101" s="20">
        <f t="shared" si="1"/>
        <v>0</v>
      </c>
    </row>
    <row r="102" spans="1:13" ht="20.100000000000001" customHeight="1" x14ac:dyDescent="0.15">
      <c r="A102" s="1" t="s">
        <v>28</v>
      </c>
      <c r="B102" s="1" t="s">
        <v>24940</v>
      </c>
      <c r="C102" s="1" t="s">
        <v>24941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95</v>
      </c>
      <c r="I102" s="1" t="s">
        <v>84</v>
      </c>
      <c r="J102" s="1" t="s">
        <v>96</v>
      </c>
      <c r="K102" s="1" t="s">
        <v>24942</v>
      </c>
      <c r="L102" s="1"/>
      <c r="M102" s="20">
        <f t="shared" si="1"/>
        <v>1</v>
      </c>
    </row>
    <row r="103" spans="1:13" ht="20.100000000000001" customHeight="1" x14ac:dyDescent="0.15">
      <c r="A103" s="1" t="s">
        <v>28</v>
      </c>
      <c r="B103" s="1" t="s">
        <v>24940</v>
      </c>
      <c r="C103" s="1" t="s">
        <v>24943</v>
      </c>
      <c r="D103" s="1" t="s">
        <v>78</v>
      </c>
      <c r="E103" s="1" t="s">
        <v>51</v>
      </c>
      <c r="F103" s="1" t="s">
        <v>81</v>
      </c>
      <c r="G103" s="1" t="s">
        <v>82</v>
      </c>
      <c r="H103" s="1" t="s">
        <v>2038</v>
      </c>
      <c r="I103" s="1" t="s">
        <v>84</v>
      </c>
      <c r="J103" s="1" t="s">
        <v>55</v>
      </c>
      <c r="K103" s="1" t="s">
        <v>24944</v>
      </c>
      <c r="L103" s="1"/>
      <c r="M103" s="20">
        <f t="shared" si="1"/>
        <v>0</v>
      </c>
    </row>
    <row r="104" spans="1:13" ht="20.100000000000001" customHeight="1" x14ac:dyDescent="0.15">
      <c r="A104" s="1" t="s">
        <v>28</v>
      </c>
      <c r="B104" s="1" t="s">
        <v>24940</v>
      </c>
      <c r="C104" s="1" t="s">
        <v>24945</v>
      </c>
      <c r="D104" s="1" t="s">
        <v>78</v>
      </c>
      <c r="E104" s="1" t="s">
        <v>51</v>
      </c>
      <c r="F104" s="1" t="s">
        <v>81</v>
      </c>
      <c r="G104" s="1" t="s">
        <v>82</v>
      </c>
      <c r="H104" s="1" t="s">
        <v>2038</v>
      </c>
      <c r="I104" s="1" t="s">
        <v>84</v>
      </c>
      <c r="J104" s="1" t="s">
        <v>55</v>
      </c>
      <c r="K104" s="1" t="s">
        <v>24946</v>
      </c>
      <c r="L104" s="1"/>
      <c r="M104" s="20">
        <f t="shared" si="1"/>
        <v>0</v>
      </c>
    </row>
    <row r="105" spans="1:13" ht="20.100000000000001" customHeight="1" x14ac:dyDescent="0.15">
      <c r="A105" s="1" t="s">
        <v>28</v>
      </c>
      <c r="B105" s="1" t="s">
        <v>24940</v>
      </c>
      <c r="C105" s="1" t="s">
        <v>24947</v>
      </c>
      <c r="D105" s="1" t="s">
        <v>849</v>
      </c>
      <c r="E105" s="1" t="s">
        <v>51</v>
      </c>
      <c r="F105" s="1" t="s">
        <v>26832</v>
      </c>
      <c r="G105" s="1" t="s">
        <v>82</v>
      </c>
      <c r="H105" s="1" t="s">
        <v>83</v>
      </c>
      <c r="I105" s="1" t="s">
        <v>84</v>
      </c>
      <c r="J105" s="1" t="s">
        <v>9120</v>
      </c>
      <c r="K105" s="1" t="s">
        <v>24948</v>
      </c>
      <c r="L105" s="1"/>
      <c r="M105" s="20">
        <f t="shared" si="1"/>
        <v>0</v>
      </c>
    </row>
    <row r="106" spans="1:13" ht="20.100000000000001" customHeight="1" x14ac:dyDescent="0.15">
      <c r="A106" s="1" t="s">
        <v>28</v>
      </c>
      <c r="B106" s="1" t="s">
        <v>24949</v>
      </c>
      <c r="C106" s="1" t="s">
        <v>24950</v>
      </c>
      <c r="D106" s="1" t="s">
        <v>50</v>
      </c>
      <c r="E106" s="1" t="s">
        <v>51</v>
      </c>
      <c r="F106" s="1" t="s">
        <v>51</v>
      </c>
      <c r="G106" s="1" t="s">
        <v>82</v>
      </c>
      <c r="H106" s="1" t="s">
        <v>95</v>
      </c>
      <c r="I106" s="1" t="s">
        <v>84</v>
      </c>
      <c r="J106" s="1" t="s">
        <v>96</v>
      </c>
      <c r="K106" s="1" t="s">
        <v>24951</v>
      </c>
      <c r="L106" s="1"/>
      <c r="M106" s="20">
        <f t="shared" si="1"/>
        <v>1</v>
      </c>
    </row>
    <row r="107" spans="1:13" ht="20.100000000000001" customHeight="1" x14ac:dyDescent="0.15">
      <c r="A107" s="1" t="s">
        <v>28</v>
      </c>
      <c r="B107" s="1" t="s">
        <v>24952</v>
      </c>
      <c r="C107" s="1" t="s">
        <v>24953</v>
      </c>
      <c r="D107" s="1" t="s">
        <v>78</v>
      </c>
      <c r="E107" s="1" t="s">
        <v>51</v>
      </c>
      <c r="F107" s="1" t="s">
        <v>51</v>
      </c>
      <c r="G107" s="1" t="s">
        <v>82</v>
      </c>
      <c r="H107" s="1" t="s">
        <v>95</v>
      </c>
      <c r="I107" s="1" t="s">
        <v>84</v>
      </c>
      <c r="J107" s="1" t="s">
        <v>96</v>
      </c>
      <c r="K107" s="1" t="s">
        <v>24954</v>
      </c>
      <c r="L107" s="1"/>
      <c r="M107" s="20">
        <f t="shared" si="1"/>
        <v>1</v>
      </c>
    </row>
    <row r="108" spans="1:13" ht="20.100000000000001" customHeight="1" x14ac:dyDescent="0.15">
      <c r="A108" s="1" t="s">
        <v>28</v>
      </c>
      <c r="B108" s="1" t="s">
        <v>24952</v>
      </c>
      <c r="C108" s="1" t="s">
        <v>24955</v>
      </c>
      <c r="D108" s="1" t="s">
        <v>78</v>
      </c>
      <c r="E108" s="1" t="s">
        <v>51</v>
      </c>
      <c r="F108" s="1" t="s">
        <v>179</v>
      </c>
      <c r="G108" s="1" t="s">
        <v>82</v>
      </c>
      <c r="H108" s="1" t="s">
        <v>129</v>
      </c>
      <c r="I108" s="1" t="s">
        <v>447</v>
      </c>
      <c r="J108" s="1" t="s">
        <v>2362</v>
      </c>
      <c r="K108" s="1" t="s">
        <v>24956</v>
      </c>
      <c r="L108" s="1"/>
      <c r="M108" s="20">
        <f t="shared" si="1"/>
        <v>0</v>
      </c>
    </row>
  </sheetData>
  <autoFilter ref="A7:L108" xr:uid="{00000000-0009-0000-0000-00001E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N544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24957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SUBTOTAL(3,E8:E544)</f>
        <v>537</v>
      </c>
      <c r="F6" s="23">
        <f>SUBTOTAL(9,M8:M544)</f>
        <v>454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24958</v>
      </c>
      <c r="B8" s="1" t="s">
        <v>24959</v>
      </c>
      <c r="C8" s="1" t="s">
        <v>24960</v>
      </c>
      <c r="D8" s="1" t="s">
        <v>50</v>
      </c>
      <c r="E8" s="1" t="s">
        <v>51</v>
      </c>
      <c r="F8" s="1" t="s">
        <v>51</v>
      </c>
      <c r="G8" s="1" t="s">
        <v>82</v>
      </c>
      <c r="H8" s="17" t="s">
        <v>95</v>
      </c>
      <c r="I8" s="17" t="s">
        <v>84</v>
      </c>
      <c r="J8" s="1" t="s">
        <v>96</v>
      </c>
      <c r="K8" s="1" t="s">
        <v>24961</v>
      </c>
      <c r="L8" s="1"/>
      <c r="M8" s="20">
        <f>IF(F8="○",1,0)</f>
        <v>1</v>
      </c>
    </row>
    <row r="9" spans="1:14" ht="20.100000000000001" customHeight="1" x14ac:dyDescent="0.15">
      <c r="A9" s="1" t="s">
        <v>24958</v>
      </c>
      <c r="B9" s="1" t="s">
        <v>24959</v>
      </c>
      <c r="C9" s="1" t="s">
        <v>24962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95</v>
      </c>
      <c r="I9" s="1" t="s">
        <v>84</v>
      </c>
      <c r="J9" s="1" t="s">
        <v>96</v>
      </c>
      <c r="K9" s="1" t="s">
        <v>24963</v>
      </c>
      <c r="L9" s="1"/>
      <c r="M9" s="20">
        <f t="shared" ref="M9:M72" si="0">IF(F9="○",1,0)</f>
        <v>1</v>
      </c>
    </row>
    <row r="10" spans="1:14" ht="20.100000000000001" customHeight="1" x14ac:dyDescent="0.15">
      <c r="A10" s="1" t="s">
        <v>24958</v>
      </c>
      <c r="B10" s="1" t="s">
        <v>24959</v>
      </c>
      <c r="C10" s="1" t="s">
        <v>24964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95</v>
      </c>
      <c r="I10" s="1" t="s">
        <v>84</v>
      </c>
      <c r="J10" s="1" t="s">
        <v>96</v>
      </c>
      <c r="K10" s="1" t="s">
        <v>24965</v>
      </c>
      <c r="L10" s="1"/>
      <c r="M10" s="20">
        <f t="shared" si="0"/>
        <v>1</v>
      </c>
    </row>
    <row r="11" spans="1:14" ht="20.100000000000001" customHeight="1" x14ac:dyDescent="0.15">
      <c r="A11" s="1" t="s">
        <v>24958</v>
      </c>
      <c r="B11" s="1" t="s">
        <v>24959</v>
      </c>
      <c r="C11" s="1" t="s">
        <v>24966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95</v>
      </c>
      <c r="I11" s="1" t="s">
        <v>84</v>
      </c>
      <c r="J11" s="1" t="s">
        <v>96</v>
      </c>
      <c r="K11" s="1" t="s">
        <v>24967</v>
      </c>
      <c r="L11" s="1"/>
      <c r="M11" s="20">
        <f t="shared" si="0"/>
        <v>1</v>
      </c>
    </row>
    <row r="12" spans="1:14" ht="20.100000000000001" customHeight="1" x14ac:dyDescent="0.15">
      <c r="A12" s="1" t="s">
        <v>24958</v>
      </c>
      <c r="B12" s="1" t="s">
        <v>24959</v>
      </c>
      <c r="C12" s="1" t="s">
        <v>24968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95</v>
      </c>
      <c r="I12" s="1" t="s">
        <v>84</v>
      </c>
      <c r="J12" s="1" t="s">
        <v>96</v>
      </c>
      <c r="K12" s="1" t="s">
        <v>24969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24958</v>
      </c>
      <c r="B13" s="1" t="s">
        <v>24959</v>
      </c>
      <c r="C13" s="1" t="s">
        <v>24970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95</v>
      </c>
      <c r="I13" s="1" t="s">
        <v>84</v>
      </c>
      <c r="J13" s="1" t="s">
        <v>96</v>
      </c>
      <c r="K13" s="1" t="s">
        <v>24971</v>
      </c>
      <c r="L13" s="1"/>
      <c r="M13" s="20">
        <f t="shared" si="0"/>
        <v>1</v>
      </c>
    </row>
    <row r="14" spans="1:14" ht="20.100000000000001" customHeight="1" x14ac:dyDescent="0.15">
      <c r="A14" s="1" t="s">
        <v>24958</v>
      </c>
      <c r="B14" s="1" t="s">
        <v>24959</v>
      </c>
      <c r="C14" s="1" t="s">
        <v>24972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95</v>
      </c>
      <c r="I14" s="1" t="s">
        <v>84</v>
      </c>
      <c r="J14" s="1" t="s">
        <v>96</v>
      </c>
      <c r="K14" s="1" t="s">
        <v>24973</v>
      </c>
      <c r="L14" s="1"/>
      <c r="M14" s="20">
        <f t="shared" si="0"/>
        <v>1</v>
      </c>
    </row>
    <row r="15" spans="1:14" ht="20.100000000000001" customHeight="1" x14ac:dyDescent="0.15">
      <c r="A15" s="1" t="s">
        <v>24958</v>
      </c>
      <c r="B15" s="1" t="s">
        <v>24959</v>
      </c>
      <c r="C15" s="1" t="s">
        <v>24974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95</v>
      </c>
      <c r="I15" s="1" t="s">
        <v>84</v>
      </c>
      <c r="J15" s="1" t="s">
        <v>96</v>
      </c>
      <c r="K15" s="1" t="s">
        <v>24975</v>
      </c>
      <c r="L15" s="1"/>
      <c r="M15" s="20">
        <f t="shared" si="0"/>
        <v>1</v>
      </c>
    </row>
    <row r="16" spans="1:14" ht="20.100000000000001" customHeight="1" x14ac:dyDescent="0.15">
      <c r="A16" s="1" t="s">
        <v>24958</v>
      </c>
      <c r="B16" s="1" t="s">
        <v>24959</v>
      </c>
      <c r="C16" s="1" t="s">
        <v>24976</v>
      </c>
      <c r="D16" s="1" t="s">
        <v>50</v>
      </c>
      <c r="E16" s="1" t="s">
        <v>51</v>
      </c>
      <c r="F16" s="1" t="s">
        <v>51</v>
      </c>
      <c r="G16" s="1" t="s">
        <v>82</v>
      </c>
      <c r="H16" s="1" t="s">
        <v>95</v>
      </c>
      <c r="I16" s="1" t="s">
        <v>84</v>
      </c>
      <c r="J16" s="1" t="s">
        <v>96</v>
      </c>
      <c r="K16" s="1" t="s">
        <v>24977</v>
      </c>
      <c r="L16" s="1"/>
      <c r="M16" s="20">
        <f t="shared" si="0"/>
        <v>1</v>
      </c>
    </row>
    <row r="17" spans="1:13" ht="20.100000000000001" customHeight="1" x14ac:dyDescent="0.15">
      <c r="A17" s="1" t="s">
        <v>24958</v>
      </c>
      <c r="B17" s="1" t="s">
        <v>24959</v>
      </c>
      <c r="C17" s="1" t="s">
        <v>24978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95</v>
      </c>
      <c r="I17" s="1" t="s">
        <v>84</v>
      </c>
      <c r="J17" s="1" t="s">
        <v>96</v>
      </c>
      <c r="K17" s="1" t="s">
        <v>24979</v>
      </c>
      <c r="L17" s="1"/>
      <c r="M17" s="20">
        <f t="shared" si="0"/>
        <v>1</v>
      </c>
    </row>
    <row r="18" spans="1:13" ht="20.100000000000001" customHeight="1" x14ac:dyDescent="0.15">
      <c r="A18" s="1" t="s">
        <v>24958</v>
      </c>
      <c r="B18" s="1" t="s">
        <v>24959</v>
      </c>
      <c r="C18" s="1" t="s">
        <v>24980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95</v>
      </c>
      <c r="I18" s="1" t="s">
        <v>84</v>
      </c>
      <c r="J18" s="1" t="s">
        <v>96</v>
      </c>
      <c r="K18" s="1" t="s">
        <v>24981</v>
      </c>
      <c r="L18" s="1"/>
      <c r="M18" s="20">
        <f t="shared" si="0"/>
        <v>1</v>
      </c>
    </row>
    <row r="19" spans="1:13" ht="20.100000000000001" customHeight="1" x14ac:dyDescent="0.15">
      <c r="A19" s="1" t="s">
        <v>24958</v>
      </c>
      <c r="B19" s="1" t="s">
        <v>24959</v>
      </c>
      <c r="C19" s="1" t="s">
        <v>24982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95</v>
      </c>
      <c r="I19" s="1" t="s">
        <v>84</v>
      </c>
      <c r="J19" s="1" t="s">
        <v>96</v>
      </c>
      <c r="K19" s="1" t="s">
        <v>24983</v>
      </c>
      <c r="L19" s="1"/>
      <c r="M19" s="20">
        <f t="shared" si="0"/>
        <v>1</v>
      </c>
    </row>
    <row r="20" spans="1:13" ht="20.100000000000001" customHeight="1" x14ac:dyDescent="0.15">
      <c r="A20" s="1" t="s">
        <v>24958</v>
      </c>
      <c r="B20" s="1" t="s">
        <v>24959</v>
      </c>
      <c r="C20" s="1" t="s">
        <v>24984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95</v>
      </c>
      <c r="I20" s="1" t="s">
        <v>84</v>
      </c>
      <c r="J20" s="1" t="s">
        <v>96</v>
      </c>
      <c r="K20" s="1" t="s">
        <v>24985</v>
      </c>
      <c r="L20" s="1"/>
      <c r="M20" s="20">
        <f t="shared" si="0"/>
        <v>1</v>
      </c>
    </row>
    <row r="21" spans="1:13" ht="20.100000000000001" customHeight="1" x14ac:dyDescent="0.15">
      <c r="A21" s="1" t="s">
        <v>24958</v>
      </c>
      <c r="B21" s="1" t="s">
        <v>24959</v>
      </c>
      <c r="C21" s="1" t="s">
        <v>24986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95</v>
      </c>
      <c r="I21" s="1" t="s">
        <v>84</v>
      </c>
      <c r="J21" s="1" t="s">
        <v>96</v>
      </c>
      <c r="K21" s="1" t="s">
        <v>24987</v>
      </c>
      <c r="L21" s="1"/>
      <c r="M21" s="20">
        <f t="shared" si="0"/>
        <v>1</v>
      </c>
    </row>
    <row r="22" spans="1:13" ht="20.100000000000001" customHeight="1" x14ac:dyDescent="0.15">
      <c r="A22" s="1" t="s">
        <v>24958</v>
      </c>
      <c r="B22" s="1" t="s">
        <v>24959</v>
      </c>
      <c r="C22" s="1" t="s">
        <v>24988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95</v>
      </c>
      <c r="I22" s="1" t="s">
        <v>84</v>
      </c>
      <c r="J22" s="1" t="s">
        <v>96</v>
      </c>
      <c r="K22" s="1" t="s">
        <v>24989</v>
      </c>
      <c r="L22" s="1"/>
      <c r="M22" s="20">
        <f t="shared" si="0"/>
        <v>1</v>
      </c>
    </row>
    <row r="23" spans="1:13" ht="20.100000000000001" customHeight="1" x14ac:dyDescent="0.15">
      <c r="A23" s="1" t="s">
        <v>24958</v>
      </c>
      <c r="B23" s="1" t="s">
        <v>24959</v>
      </c>
      <c r="C23" s="1" t="s">
        <v>24990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95</v>
      </c>
      <c r="I23" s="1" t="s">
        <v>84</v>
      </c>
      <c r="J23" s="1" t="s">
        <v>96</v>
      </c>
      <c r="K23" s="1" t="s">
        <v>24991</v>
      </c>
      <c r="L23" s="1"/>
      <c r="M23" s="20">
        <f t="shared" si="0"/>
        <v>1</v>
      </c>
    </row>
    <row r="24" spans="1:13" ht="20.100000000000001" customHeight="1" x14ac:dyDescent="0.15">
      <c r="A24" s="1" t="s">
        <v>24958</v>
      </c>
      <c r="B24" s="1" t="s">
        <v>24959</v>
      </c>
      <c r="C24" s="1" t="s">
        <v>24992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95</v>
      </c>
      <c r="I24" s="1" t="s">
        <v>84</v>
      </c>
      <c r="J24" s="1" t="s">
        <v>96</v>
      </c>
      <c r="K24" s="1" t="s">
        <v>24993</v>
      </c>
      <c r="L24" s="1"/>
      <c r="M24" s="20">
        <f t="shared" si="0"/>
        <v>1</v>
      </c>
    </row>
    <row r="25" spans="1:13" ht="20.100000000000001" customHeight="1" x14ac:dyDescent="0.15">
      <c r="A25" s="1" t="s">
        <v>24958</v>
      </c>
      <c r="B25" s="1" t="s">
        <v>24959</v>
      </c>
      <c r="C25" s="1" t="s">
        <v>24994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95</v>
      </c>
      <c r="I25" s="1" t="s">
        <v>84</v>
      </c>
      <c r="J25" s="1" t="s">
        <v>96</v>
      </c>
      <c r="K25" s="1" t="s">
        <v>24995</v>
      </c>
      <c r="L25" s="1"/>
      <c r="M25" s="20">
        <f t="shared" si="0"/>
        <v>1</v>
      </c>
    </row>
    <row r="26" spans="1:13" ht="20.100000000000001" customHeight="1" x14ac:dyDescent="0.15">
      <c r="A26" s="1" t="s">
        <v>24958</v>
      </c>
      <c r="B26" s="1" t="s">
        <v>24959</v>
      </c>
      <c r="C26" s="1" t="s">
        <v>24996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95</v>
      </c>
      <c r="I26" s="1" t="s">
        <v>84</v>
      </c>
      <c r="J26" s="1" t="s">
        <v>96</v>
      </c>
      <c r="K26" s="1" t="s">
        <v>24997</v>
      </c>
      <c r="L26" s="1"/>
      <c r="M26" s="20">
        <f t="shared" si="0"/>
        <v>1</v>
      </c>
    </row>
    <row r="27" spans="1:13" ht="20.100000000000001" customHeight="1" x14ac:dyDescent="0.15">
      <c r="A27" s="1" t="s">
        <v>24958</v>
      </c>
      <c r="B27" s="1" t="s">
        <v>24959</v>
      </c>
      <c r="C27" s="1" t="s">
        <v>24998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95</v>
      </c>
      <c r="I27" s="1" t="s">
        <v>84</v>
      </c>
      <c r="J27" s="1" t="s">
        <v>96</v>
      </c>
      <c r="K27" s="1" t="s">
        <v>24999</v>
      </c>
      <c r="L27" s="1"/>
      <c r="M27" s="20">
        <f t="shared" si="0"/>
        <v>1</v>
      </c>
    </row>
    <row r="28" spans="1:13" ht="20.100000000000001" customHeight="1" x14ac:dyDescent="0.15">
      <c r="A28" s="1" t="s">
        <v>24958</v>
      </c>
      <c r="B28" s="1" t="s">
        <v>24959</v>
      </c>
      <c r="C28" s="1" t="s">
        <v>25000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95</v>
      </c>
      <c r="I28" s="1" t="s">
        <v>84</v>
      </c>
      <c r="J28" s="1" t="s">
        <v>96</v>
      </c>
      <c r="K28" s="1" t="s">
        <v>25001</v>
      </c>
      <c r="L28" s="1"/>
      <c r="M28" s="20">
        <f t="shared" si="0"/>
        <v>1</v>
      </c>
    </row>
    <row r="29" spans="1:13" ht="20.100000000000001" customHeight="1" x14ac:dyDescent="0.15">
      <c r="A29" s="1" t="s">
        <v>24958</v>
      </c>
      <c r="B29" s="1" t="s">
        <v>24959</v>
      </c>
      <c r="C29" s="1" t="s">
        <v>25002</v>
      </c>
      <c r="D29" s="1" t="s">
        <v>78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84</v>
      </c>
      <c r="J29" s="1" t="s">
        <v>122</v>
      </c>
      <c r="K29" s="1" t="s">
        <v>25003</v>
      </c>
      <c r="L29" s="1"/>
      <c r="M29" s="20">
        <f t="shared" si="0"/>
        <v>1</v>
      </c>
    </row>
    <row r="30" spans="1:13" ht="20.100000000000001" customHeight="1" x14ac:dyDescent="0.15">
      <c r="A30" s="1" t="s">
        <v>24958</v>
      </c>
      <c r="B30" s="1" t="s">
        <v>24959</v>
      </c>
      <c r="C30" s="1" t="s">
        <v>25004</v>
      </c>
      <c r="D30" s="1" t="s">
        <v>78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96</v>
      </c>
      <c r="K30" s="1" t="s">
        <v>25005</v>
      </c>
      <c r="L30" s="1"/>
      <c r="M30" s="20">
        <f t="shared" si="0"/>
        <v>1</v>
      </c>
    </row>
    <row r="31" spans="1:13" ht="20.100000000000001" customHeight="1" x14ac:dyDescent="0.15">
      <c r="A31" s="1" t="s">
        <v>24958</v>
      </c>
      <c r="B31" s="1" t="s">
        <v>24959</v>
      </c>
      <c r="C31" s="1" t="s">
        <v>25006</v>
      </c>
      <c r="D31" s="1" t="s">
        <v>78</v>
      </c>
      <c r="E31" s="1" t="s">
        <v>51</v>
      </c>
      <c r="F31" s="1" t="s">
        <v>51</v>
      </c>
      <c r="G31" s="1" t="s">
        <v>82</v>
      </c>
      <c r="H31" s="1" t="s">
        <v>95</v>
      </c>
      <c r="I31" s="1" t="s">
        <v>84</v>
      </c>
      <c r="J31" s="1" t="s">
        <v>96</v>
      </c>
      <c r="K31" s="1" t="s">
        <v>25007</v>
      </c>
      <c r="L31" s="1"/>
      <c r="M31" s="20">
        <f t="shared" si="0"/>
        <v>1</v>
      </c>
    </row>
    <row r="32" spans="1:13" ht="39.950000000000003" customHeight="1" x14ac:dyDescent="0.15">
      <c r="A32" s="82" t="s">
        <v>27077</v>
      </c>
      <c r="B32" s="82" t="s">
        <v>27151</v>
      </c>
      <c r="C32" s="1" t="s">
        <v>25008</v>
      </c>
      <c r="D32" s="1" t="s">
        <v>78</v>
      </c>
      <c r="E32" s="1" t="s">
        <v>51</v>
      </c>
      <c r="F32" s="1" t="s">
        <v>179</v>
      </c>
      <c r="G32" s="1" t="s">
        <v>82</v>
      </c>
      <c r="H32" s="1" t="s">
        <v>180</v>
      </c>
      <c r="I32" s="1" t="s">
        <v>84</v>
      </c>
      <c r="J32" s="1" t="s">
        <v>632</v>
      </c>
      <c r="K32" s="1" t="s">
        <v>25009</v>
      </c>
      <c r="L32" s="84" t="s">
        <v>26947</v>
      </c>
      <c r="M32" s="20">
        <f t="shared" si="0"/>
        <v>0</v>
      </c>
    </row>
    <row r="33" spans="1:13" ht="20.100000000000001" customHeight="1" x14ac:dyDescent="0.15">
      <c r="A33" s="1" t="s">
        <v>24958</v>
      </c>
      <c r="B33" s="1" t="s">
        <v>24959</v>
      </c>
      <c r="C33" s="1" t="s">
        <v>25010</v>
      </c>
      <c r="D33" s="1" t="s">
        <v>78</v>
      </c>
      <c r="E33" s="1" t="s">
        <v>51</v>
      </c>
      <c r="F33" s="1" t="s">
        <v>179</v>
      </c>
      <c r="G33" s="1" t="s">
        <v>82</v>
      </c>
      <c r="H33" s="1" t="s">
        <v>180</v>
      </c>
      <c r="I33" s="1" t="s">
        <v>84</v>
      </c>
      <c r="J33" s="1" t="s">
        <v>632</v>
      </c>
      <c r="K33" s="1" t="s">
        <v>25011</v>
      </c>
      <c r="L33" s="1"/>
      <c r="M33" s="20">
        <f t="shared" si="0"/>
        <v>0</v>
      </c>
    </row>
    <row r="34" spans="1:13" ht="20.100000000000001" customHeight="1" x14ac:dyDescent="0.15">
      <c r="A34" s="1" t="s">
        <v>24958</v>
      </c>
      <c r="B34" s="1" t="s">
        <v>24959</v>
      </c>
      <c r="C34" s="1" t="s">
        <v>25012</v>
      </c>
      <c r="D34" s="1" t="s">
        <v>78</v>
      </c>
      <c r="E34" s="1" t="s">
        <v>51</v>
      </c>
      <c r="F34" s="1" t="s">
        <v>51</v>
      </c>
      <c r="G34" s="1" t="s">
        <v>82</v>
      </c>
      <c r="H34" s="1" t="s">
        <v>95</v>
      </c>
      <c r="I34" s="1" t="s">
        <v>84</v>
      </c>
      <c r="J34" s="1" t="s">
        <v>96</v>
      </c>
      <c r="K34" s="1" t="s">
        <v>25013</v>
      </c>
      <c r="L34" s="1"/>
      <c r="M34" s="20">
        <f t="shared" si="0"/>
        <v>1</v>
      </c>
    </row>
    <row r="35" spans="1:13" ht="20.100000000000001" customHeight="1" x14ac:dyDescent="0.15">
      <c r="A35" s="1" t="s">
        <v>24958</v>
      </c>
      <c r="B35" s="1" t="s">
        <v>24959</v>
      </c>
      <c r="C35" s="1" t="s">
        <v>25014</v>
      </c>
      <c r="D35" s="1" t="s">
        <v>78</v>
      </c>
      <c r="E35" s="1" t="s">
        <v>51</v>
      </c>
      <c r="F35" s="1" t="s">
        <v>51</v>
      </c>
      <c r="G35" s="1" t="s">
        <v>82</v>
      </c>
      <c r="H35" s="1" t="s">
        <v>95</v>
      </c>
      <c r="I35" s="1" t="s">
        <v>84</v>
      </c>
      <c r="J35" s="1" t="s">
        <v>96</v>
      </c>
      <c r="K35" s="1" t="s">
        <v>25015</v>
      </c>
      <c r="L35" s="1"/>
      <c r="M35" s="20">
        <f t="shared" si="0"/>
        <v>1</v>
      </c>
    </row>
    <row r="36" spans="1:13" ht="20.100000000000001" customHeight="1" x14ac:dyDescent="0.15">
      <c r="A36" s="1" t="s">
        <v>24958</v>
      </c>
      <c r="B36" s="1" t="s">
        <v>24959</v>
      </c>
      <c r="C36" s="1" t="s">
        <v>25016</v>
      </c>
      <c r="D36" s="1" t="s">
        <v>78</v>
      </c>
      <c r="E36" s="1" t="s">
        <v>51</v>
      </c>
      <c r="F36" s="1" t="s">
        <v>51</v>
      </c>
      <c r="G36" s="1" t="s">
        <v>82</v>
      </c>
      <c r="H36" s="1" t="s">
        <v>95</v>
      </c>
      <c r="I36" s="1" t="s">
        <v>84</v>
      </c>
      <c r="J36" s="1" t="s">
        <v>96</v>
      </c>
      <c r="K36" s="1" t="s">
        <v>25017</v>
      </c>
      <c r="L36" s="1"/>
      <c r="M36" s="20">
        <f t="shared" si="0"/>
        <v>1</v>
      </c>
    </row>
    <row r="37" spans="1:13" ht="20.100000000000001" customHeight="1" x14ac:dyDescent="0.15">
      <c r="A37" s="1" t="s">
        <v>24958</v>
      </c>
      <c r="B37" s="1" t="s">
        <v>24959</v>
      </c>
      <c r="C37" s="1" t="s">
        <v>25018</v>
      </c>
      <c r="D37" s="1" t="s">
        <v>78</v>
      </c>
      <c r="E37" s="1" t="s">
        <v>51</v>
      </c>
      <c r="F37" s="1" t="s">
        <v>51</v>
      </c>
      <c r="G37" s="1" t="s">
        <v>82</v>
      </c>
      <c r="H37" s="1" t="s">
        <v>95</v>
      </c>
      <c r="I37" s="1" t="s">
        <v>84</v>
      </c>
      <c r="J37" s="1" t="s">
        <v>96</v>
      </c>
      <c r="K37" s="1" t="s">
        <v>25019</v>
      </c>
      <c r="L37" s="1"/>
      <c r="M37" s="20">
        <f t="shared" si="0"/>
        <v>1</v>
      </c>
    </row>
    <row r="38" spans="1:13" ht="20.100000000000001" customHeight="1" x14ac:dyDescent="0.15">
      <c r="A38" s="1" t="s">
        <v>24958</v>
      </c>
      <c r="B38" s="1" t="s">
        <v>24959</v>
      </c>
      <c r="C38" s="1" t="s">
        <v>25020</v>
      </c>
      <c r="D38" s="1" t="s">
        <v>78</v>
      </c>
      <c r="E38" s="1" t="s">
        <v>51</v>
      </c>
      <c r="F38" s="1" t="s">
        <v>51</v>
      </c>
      <c r="G38" s="1" t="s">
        <v>82</v>
      </c>
      <c r="H38" s="1" t="s">
        <v>95</v>
      </c>
      <c r="I38" s="1" t="s">
        <v>84</v>
      </c>
      <c r="J38" s="1" t="s">
        <v>96</v>
      </c>
      <c r="K38" s="1" t="s">
        <v>25021</v>
      </c>
      <c r="L38" s="1"/>
      <c r="M38" s="20">
        <f t="shared" si="0"/>
        <v>1</v>
      </c>
    </row>
    <row r="39" spans="1:13" ht="20.100000000000001" customHeight="1" x14ac:dyDescent="0.15">
      <c r="A39" s="1" t="s">
        <v>24958</v>
      </c>
      <c r="B39" s="1" t="s">
        <v>24959</v>
      </c>
      <c r="C39" s="1" t="s">
        <v>25022</v>
      </c>
      <c r="D39" s="1" t="s">
        <v>78</v>
      </c>
      <c r="E39" s="1" t="s">
        <v>51</v>
      </c>
      <c r="F39" s="1" t="s">
        <v>179</v>
      </c>
      <c r="G39" s="1" t="s">
        <v>82</v>
      </c>
      <c r="H39" s="1" t="s">
        <v>180</v>
      </c>
      <c r="I39" s="1" t="s">
        <v>84</v>
      </c>
      <c r="J39" s="1" t="s">
        <v>632</v>
      </c>
      <c r="K39" s="1" t="s">
        <v>25023</v>
      </c>
      <c r="L39" s="1"/>
      <c r="M39" s="20">
        <f t="shared" si="0"/>
        <v>0</v>
      </c>
    </row>
    <row r="40" spans="1:13" ht="20.100000000000001" customHeight="1" x14ac:dyDescent="0.15">
      <c r="A40" s="1" t="s">
        <v>24958</v>
      </c>
      <c r="B40" s="1" t="s">
        <v>24959</v>
      </c>
      <c r="C40" s="1" t="s">
        <v>25024</v>
      </c>
      <c r="D40" s="1" t="s">
        <v>78</v>
      </c>
      <c r="E40" s="1" t="s">
        <v>51</v>
      </c>
      <c r="F40" s="1" t="s">
        <v>51</v>
      </c>
      <c r="G40" s="1" t="s">
        <v>82</v>
      </c>
      <c r="H40" s="1" t="s">
        <v>95</v>
      </c>
      <c r="I40" s="1" t="s">
        <v>84</v>
      </c>
      <c r="J40" s="1" t="s">
        <v>96</v>
      </c>
      <c r="K40" s="1" t="s">
        <v>25025</v>
      </c>
      <c r="L40" s="1"/>
      <c r="M40" s="20">
        <f t="shared" si="0"/>
        <v>1</v>
      </c>
    </row>
    <row r="41" spans="1:13" ht="20.100000000000001" customHeight="1" x14ac:dyDescent="0.15">
      <c r="A41" s="1" t="s">
        <v>24958</v>
      </c>
      <c r="B41" s="1" t="s">
        <v>24959</v>
      </c>
      <c r="C41" s="1" t="s">
        <v>25026</v>
      </c>
      <c r="D41" s="1" t="s">
        <v>78</v>
      </c>
      <c r="E41" s="1" t="s">
        <v>51</v>
      </c>
      <c r="F41" s="1" t="s">
        <v>51</v>
      </c>
      <c r="G41" s="1" t="s">
        <v>82</v>
      </c>
      <c r="H41" s="1" t="s">
        <v>95</v>
      </c>
      <c r="I41" s="1" t="s">
        <v>84</v>
      </c>
      <c r="J41" s="1" t="s">
        <v>96</v>
      </c>
      <c r="K41" s="1" t="s">
        <v>25027</v>
      </c>
      <c r="L41" s="1"/>
      <c r="M41" s="20">
        <f t="shared" si="0"/>
        <v>1</v>
      </c>
    </row>
    <row r="42" spans="1:13" ht="20.100000000000001" customHeight="1" x14ac:dyDescent="0.15">
      <c r="A42" s="1" t="s">
        <v>24958</v>
      </c>
      <c r="B42" s="1" t="s">
        <v>24959</v>
      </c>
      <c r="C42" s="1" t="s">
        <v>25028</v>
      </c>
      <c r="D42" s="1" t="s">
        <v>78</v>
      </c>
      <c r="E42" s="1" t="s">
        <v>51</v>
      </c>
      <c r="F42" s="1" t="s">
        <v>51</v>
      </c>
      <c r="G42" s="1" t="s">
        <v>82</v>
      </c>
      <c r="H42" s="1" t="s">
        <v>95</v>
      </c>
      <c r="I42" s="1" t="s">
        <v>84</v>
      </c>
      <c r="J42" s="1" t="s">
        <v>96</v>
      </c>
      <c r="K42" s="1" t="s">
        <v>25029</v>
      </c>
      <c r="L42" s="1"/>
      <c r="M42" s="20">
        <f t="shared" si="0"/>
        <v>1</v>
      </c>
    </row>
    <row r="43" spans="1:13" ht="20.100000000000001" customHeight="1" x14ac:dyDescent="0.15">
      <c r="A43" s="1" t="s">
        <v>24958</v>
      </c>
      <c r="B43" s="1" t="s">
        <v>19799</v>
      </c>
      <c r="C43" s="1" t="s">
        <v>25030</v>
      </c>
      <c r="D43" s="1" t="s">
        <v>50</v>
      </c>
      <c r="E43" s="1" t="s">
        <v>51</v>
      </c>
      <c r="F43" s="1" t="s">
        <v>51</v>
      </c>
      <c r="G43" s="1" t="s">
        <v>82</v>
      </c>
      <c r="H43" s="1" t="s">
        <v>95</v>
      </c>
      <c r="I43" s="1" t="s">
        <v>84</v>
      </c>
      <c r="J43" s="1" t="s">
        <v>96</v>
      </c>
      <c r="K43" s="1" t="s">
        <v>25031</v>
      </c>
      <c r="L43" s="1"/>
      <c r="M43" s="20">
        <f t="shared" si="0"/>
        <v>1</v>
      </c>
    </row>
    <row r="44" spans="1:13" ht="20.100000000000001" customHeight="1" x14ac:dyDescent="0.15">
      <c r="A44" s="1" t="s">
        <v>24958</v>
      </c>
      <c r="B44" s="1" t="s">
        <v>19799</v>
      </c>
      <c r="C44" s="1" t="s">
        <v>25032</v>
      </c>
      <c r="D44" s="1" t="s">
        <v>50</v>
      </c>
      <c r="E44" s="1" t="s">
        <v>51</v>
      </c>
      <c r="F44" s="1" t="s">
        <v>51</v>
      </c>
      <c r="G44" s="1" t="s">
        <v>82</v>
      </c>
      <c r="H44" s="1" t="s">
        <v>95</v>
      </c>
      <c r="I44" s="1" t="s">
        <v>84</v>
      </c>
      <c r="J44" s="1" t="s">
        <v>96</v>
      </c>
      <c r="K44" s="1" t="s">
        <v>25033</v>
      </c>
      <c r="L44" s="1"/>
      <c r="M44" s="20">
        <f t="shared" si="0"/>
        <v>1</v>
      </c>
    </row>
    <row r="45" spans="1:13" ht="20.100000000000001" customHeight="1" x14ac:dyDescent="0.15">
      <c r="A45" s="1" t="s">
        <v>24958</v>
      </c>
      <c r="B45" s="1" t="s">
        <v>19799</v>
      </c>
      <c r="C45" s="1" t="s">
        <v>25034</v>
      </c>
      <c r="D45" s="1" t="s">
        <v>50</v>
      </c>
      <c r="E45" s="1" t="s">
        <v>51</v>
      </c>
      <c r="F45" s="1" t="s">
        <v>51</v>
      </c>
      <c r="G45" s="1" t="s">
        <v>82</v>
      </c>
      <c r="H45" s="1" t="s">
        <v>95</v>
      </c>
      <c r="I45" s="1" t="s">
        <v>84</v>
      </c>
      <c r="J45" s="1" t="s">
        <v>96</v>
      </c>
      <c r="K45" s="1" t="s">
        <v>25035</v>
      </c>
      <c r="L45" s="1"/>
      <c r="M45" s="20">
        <f t="shared" si="0"/>
        <v>1</v>
      </c>
    </row>
    <row r="46" spans="1:13" ht="20.100000000000001" customHeight="1" x14ac:dyDescent="0.15">
      <c r="A46" s="1" t="s">
        <v>24958</v>
      </c>
      <c r="B46" s="1" t="s">
        <v>19799</v>
      </c>
      <c r="C46" s="1" t="s">
        <v>25036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95</v>
      </c>
      <c r="I46" s="1" t="s">
        <v>84</v>
      </c>
      <c r="J46" s="1" t="s">
        <v>96</v>
      </c>
      <c r="K46" s="1" t="s">
        <v>25037</v>
      </c>
      <c r="L46" s="1"/>
      <c r="M46" s="20">
        <f t="shared" si="0"/>
        <v>1</v>
      </c>
    </row>
    <row r="47" spans="1:13" ht="20.100000000000001" customHeight="1" x14ac:dyDescent="0.15">
      <c r="A47" s="1" t="s">
        <v>24958</v>
      </c>
      <c r="B47" s="1" t="s">
        <v>19799</v>
      </c>
      <c r="C47" s="1" t="s">
        <v>25038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96</v>
      </c>
      <c r="K47" s="1" t="s">
        <v>25039</v>
      </c>
      <c r="L47" s="1"/>
      <c r="M47" s="20">
        <f t="shared" si="0"/>
        <v>1</v>
      </c>
    </row>
    <row r="48" spans="1:13" ht="20.100000000000001" customHeight="1" x14ac:dyDescent="0.15">
      <c r="A48" s="1" t="s">
        <v>24958</v>
      </c>
      <c r="B48" s="1" t="s">
        <v>19799</v>
      </c>
      <c r="C48" s="1" t="s">
        <v>25040</v>
      </c>
      <c r="D48" s="1" t="s">
        <v>78</v>
      </c>
      <c r="E48" s="1" t="s">
        <v>51</v>
      </c>
      <c r="F48" s="1" t="s">
        <v>51</v>
      </c>
      <c r="G48" s="1" t="s">
        <v>82</v>
      </c>
      <c r="H48" s="1" t="s">
        <v>95</v>
      </c>
      <c r="I48" s="1" t="s">
        <v>84</v>
      </c>
      <c r="J48" s="1" t="s">
        <v>96</v>
      </c>
      <c r="K48" s="1" t="s">
        <v>25041</v>
      </c>
      <c r="L48" s="1"/>
      <c r="M48" s="20">
        <f t="shared" si="0"/>
        <v>1</v>
      </c>
    </row>
    <row r="49" spans="1:13" ht="20.100000000000001" customHeight="1" x14ac:dyDescent="0.15">
      <c r="A49" s="1" t="s">
        <v>24958</v>
      </c>
      <c r="B49" s="1" t="s">
        <v>19799</v>
      </c>
      <c r="C49" s="1" t="s">
        <v>25042</v>
      </c>
      <c r="D49" s="1" t="s">
        <v>78</v>
      </c>
      <c r="E49" s="1" t="s">
        <v>51</v>
      </c>
      <c r="F49" s="1" t="s">
        <v>51</v>
      </c>
      <c r="G49" s="1" t="s">
        <v>82</v>
      </c>
      <c r="H49" s="1" t="s">
        <v>95</v>
      </c>
      <c r="I49" s="1" t="s">
        <v>84</v>
      </c>
      <c r="J49" s="1" t="s">
        <v>96</v>
      </c>
      <c r="K49" s="1" t="s">
        <v>25043</v>
      </c>
      <c r="L49" s="1"/>
      <c r="M49" s="20">
        <f t="shared" si="0"/>
        <v>1</v>
      </c>
    </row>
    <row r="50" spans="1:13" ht="20.100000000000001" customHeight="1" x14ac:dyDescent="0.15">
      <c r="A50" s="1" t="s">
        <v>24958</v>
      </c>
      <c r="B50" s="1" t="s">
        <v>19799</v>
      </c>
      <c r="C50" s="1" t="s">
        <v>25044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95</v>
      </c>
      <c r="I50" s="1" t="s">
        <v>84</v>
      </c>
      <c r="J50" s="1" t="s">
        <v>96</v>
      </c>
      <c r="K50" s="1" t="s">
        <v>25045</v>
      </c>
      <c r="L50" s="1"/>
      <c r="M50" s="20">
        <f t="shared" si="0"/>
        <v>1</v>
      </c>
    </row>
    <row r="51" spans="1:13" ht="20.100000000000001" customHeight="1" x14ac:dyDescent="0.15">
      <c r="A51" s="1" t="s">
        <v>24958</v>
      </c>
      <c r="B51" s="1" t="s">
        <v>19799</v>
      </c>
      <c r="C51" s="1" t="s">
        <v>25046</v>
      </c>
      <c r="D51" s="1" t="s">
        <v>78</v>
      </c>
      <c r="E51" s="1" t="s">
        <v>51</v>
      </c>
      <c r="F51" s="1" t="s">
        <v>81</v>
      </c>
      <c r="G51" s="1" t="s">
        <v>82</v>
      </c>
      <c r="H51" s="1" t="s">
        <v>180</v>
      </c>
      <c r="I51" s="1" t="s">
        <v>84</v>
      </c>
      <c r="J51" s="1" t="s">
        <v>632</v>
      </c>
      <c r="K51" s="1" t="s">
        <v>25047</v>
      </c>
      <c r="L51" s="1"/>
      <c r="M51" s="20">
        <f t="shared" si="0"/>
        <v>0</v>
      </c>
    </row>
    <row r="52" spans="1:13" ht="20.100000000000001" customHeight="1" x14ac:dyDescent="0.15">
      <c r="A52" s="1" t="s">
        <v>24958</v>
      </c>
      <c r="B52" s="1" t="s">
        <v>19799</v>
      </c>
      <c r="C52" s="1" t="s">
        <v>25048</v>
      </c>
      <c r="D52" s="1" t="s">
        <v>78</v>
      </c>
      <c r="E52" s="1" t="s">
        <v>51</v>
      </c>
      <c r="F52" s="1" t="s">
        <v>81</v>
      </c>
      <c r="G52" s="1" t="s">
        <v>82</v>
      </c>
      <c r="H52" s="1" t="s">
        <v>180</v>
      </c>
      <c r="I52" s="1" t="s">
        <v>84</v>
      </c>
      <c r="J52" s="1" t="s">
        <v>632</v>
      </c>
      <c r="K52" s="1" t="s">
        <v>25049</v>
      </c>
      <c r="L52" s="1"/>
      <c r="M52" s="20">
        <f t="shared" si="0"/>
        <v>0</v>
      </c>
    </row>
    <row r="53" spans="1:13" ht="20.100000000000001" customHeight="1" x14ac:dyDescent="0.15">
      <c r="A53" s="1" t="s">
        <v>24958</v>
      </c>
      <c r="B53" s="1" t="s">
        <v>19799</v>
      </c>
      <c r="C53" s="1" t="s">
        <v>25050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95</v>
      </c>
      <c r="I53" s="1" t="s">
        <v>84</v>
      </c>
      <c r="J53" s="1" t="s">
        <v>96</v>
      </c>
      <c r="K53" s="1" t="s">
        <v>25051</v>
      </c>
      <c r="L53" s="1"/>
      <c r="M53" s="20">
        <f t="shared" si="0"/>
        <v>1</v>
      </c>
    </row>
    <row r="54" spans="1:13" ht="20.100000000000001" customHeight="1" x14ac:dyDescent="0.15">
      <c r="A54" s="1" t="s">
        <v>24958</v>
      </c>
      <c r="B54" s="1" t="s">
        <v>468</v>
      </c>
      <c r="C54" s="1" t="s">
        <v>25052</v>
      </c>
      <c r="D54" s="1" t="s">
        <v>50</v>
      </c>
      <c r="E54" s="1" t="s">
        <v>51</v>
      </c>
      <c r="F54" s="1" t="s">
        <v>51</v>
      </c>
      <c r="G54" s="1" t="s">
        <v>82</v>
      </c>
      <c r="H54" s="1" t="s">
        <v>95</v>
      </c>
      <c r="I54" s="1" t="s">
        <v>84</v>
      </c>
      <c r="J54" s="1" t="s">
        <v>96</v>
      </c>
      <c r="K54" s="1" t="s">
        <v>25053</v>
      </c>
      <c r="L54" s="1"/>
      <c r="M54" s="20">
        <f t="shared" si="0"/>
        <v>1</v>
      </c>
    </row>
    <row r="55" spans="1:13" ht="20.100000000000001" customHeight="1" x14ac:dyDescent="0.15">
      <c r="A55" s="1" t="s">
        <v>24958</v>
      </c>
      <c r="B55" s="1" t="s">
        <v>468</v>
      </c>
      <c r="C55" s="1" t="s">
        <v>25054</v>
      </c>
      <c r="D55" s="1" t="s">
        <v>50</v>
      </c>
      <c r="E55" s="1" t="s">
        <v>51</v>
      </c>
      <c r="F55" s="1" t="s">
        <v>51</v>
      </c>
      <c r="G55" s="1" t="s">
        <v>82</v>
      </c>
      <c r="H55" s="1" t="s">
        <v>95</v>
      </c>
      <c r="I55" s="1" t="s">
        <v>84</v>
      </c>
      <c r="J55" s="1" t="s">
        <v>96</v>
      </c>
      <c r="K55" s="1" t="s">
        <v>25055</v>
      </c>
      <c r="L55" s="1"/>
      <c r="M55" s="20">
        <f t="shared" si="0"/>
        <v>1</v>
      </c>
    </row>
    <row r="56" spans="1:13" ht="20.100000000000001" customHeight="1" x14ac:dyDescent="0.15">
      <c r="A56" s="1" t="s">
        <v>24958</v>
      </c>
      <c r="B56" s="1" t="s">
        <v>468</v>
      </c>
      <c r="C56" s="1" t="s">
        <v>25056</v>
      </c>
      <c r="D56" s="1" t="s">
        <v>50</v>
      </c>
      <c r="E56" s="1" t="s">
        <v>51</v>
      </c>
      <c r="F56" s="1" t="s">
        <v>51</v>
      </c>
      <c r="G56" s="1" t="s">
        <v>82</v>
      </c>
      <c r="H56" s="1" t="s">
        <v>95</v>
      </c>
      <c r="I56" s="1" t="s">
        <v>84</v>
      </c>
      <c r="J56" s="1" t="s">
        <v>96</v>
      </c>
      <c r="K56" s="1" t="s">
        <v>25057</v>
      </c>
      <c r="L56" s="1"/>
      <c r="M56" s="20">
        <f t="shared" si="0"/>
        <v>1</v>
      </c>
    </row>
    <row r="57" spans="1:13" ht="20.100000000000001" customHeight="1" x14ac:dyDescent="0.15">
      <c r="A57" s="1" t="s">
        <v>24958</v>
      </c>
      <c r="B57" s="1" t="s">
        <v>468</v>
      </c>
      <c r="C57" s="1" t="s">
        <v>25058</v>
      </c>
      <c r="D57" s="1" t="s">
        <v>50</v>
      </c>
      <c r="E57" s="1" t="s">
        <v>51</v>
      </c>
      <c r="F57" s="1" t="s">
        <v>51</v>
      </c>
      <c r="G57" s="1" t="s">
        <v>82</v>
      </c>
      <c r="H57" s="1" t="s">
        <v>95</v>
      </c>
      <c r="I57" s="1" t="s">
        <v>84</v>
      </c>
      <c r="J57" s="1" t="s">
        <v>96</v>
      </c>
      <c r="K57" s="1" t="s">
        <v>25059</v>
      </c>
      <c r="L57" s="1"/>
      <c r="M57" s="20">
        <f t="shared" si="0"/>
        <v>1</v>
      </c>
    </row>
    <row r="58" spans="1:13" ht="20.100000000000001" customHeight="1" x14ac:dyDescent="0.15">
      <c r="A58" s="1" t="s">
        <v>24958</v>
      </c>
      <c r="B58" s="1" t="s">
        <v>468</v>
      </c>
      <c r="C58" s="1" t="s">
        <v>25060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95</v>
      </c>
      <c r="I58" s="1" t="s">
        <v>84</v>
      </c>
      <c r="J58" s="1" t="s">
        <v>96</v>
      </c>
      <c r="K58" s="1" t="s">
        <v>25061</v>
      </c>
      <c r="L58" s="1"/>
      <c r="M58" s="20">
        <f t="shared" si="0"/>
        <v>1</v>
      </c>
    </row>
    <row r="59" spans="1:13" ht="20.100000000000001" customHeight="1" x14ac:dyDescent="0.15">
      <c r="A59" s="1" t="s">
        <v>24958</v>
      </c>
      <c r="B59" s="1" t="s">
        <v>468</v>
      </c>
      <c r="C59" s="1" t="s">
        <v>25062</v>
      </c>
      <c r="D59" s="1" t="s">
        <v>50</v>
      </c>
      <c r="E59" s="1" t="s">
        <v>51</v>
      </c>
      <c r="F59" s="1" t="s">
        <v>51</v>
      </c>
      <c r="G59" s="1" t="s">
        <v>82</v>
      </c>
      <c r="H59" s="1" t="s">
        <v>95</v>
      </c>
      <c r="I59" s="1" t="s">
        <v>84</v>
      </c>
      <c r="J59" s="1" t="s">
        <v>96</v>
      </c>
      <c r="K59" s="1" t="s">
        <v>25063</v>
      </c>
      <c r="L59" s="1"/>
      <c r="M59" s="20">
        <f t="shared" si="0"/>
        <v>1</v>
      </c>
    </row>
    <row r="60" spans="1:13" ht="20.100000000000001" customHeight="1" x14ac:dyDescent="0.15">
      <c r="A60" s="1" t="s">
        <v>24958</v>
      </c>
      <c r="B60" s="1" t="s">
        <v>468</v>
      </c>
      <c r="C60" s="1" t="s">
        <v>25064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96</v>
      </c>
      <c r="K60" s="1" t="s">
        <v>25065</v>
      </c>
      <c r="L60" s="1"/>
      <c r="M60" s="20">
        <f t="shared" si="0"/>
        <v>1</v>
      </c>
    </row>
    <row r="61" spans="1:13" ht="20.100000000000001" customHeight="1" x14ac:dyDescent="0.15">
      <c r="A61" s="1" t="s">
        <v>24958</v>
      </c>
      <c r="B61" s="1" t="s">
        <v>468</v>
      </c>
      <c r="C61" s="1" t="s">
        <v>25066</v>
      </c>
      <c r="D61" s="1" t="s">
        <v>78</v>
      </c>
      <c r="E61" s="1" t="s">
        <v>51</v>
      </c>
      <c r="F61" s="1" t="s">
        <v>51</v>
      </c>
      <c r="G61" s="1" t="s">
        <v>82</v>
      </c>
      <c r="H61" s="1" t="s">
        <v>95</v>
      </c>
      <c r="I61" s="1" t="s">
        <v>84</v>
      </c>
      <c r="J61" s="1" t="s">
        <v>96</v>
      </c>
      <c r="K61" s="1" t="s">
        <v>25067</v>
      </c>
      <c r="L61" s="1"/>
      <c r="M61" s="20">
        <f t="shared" si="0"/>
        <v>1</v>
      </c>
    </row>
    <row r="62" spans="1:13" ht="20.100000000000001" customHeight="1" x14ac:dyDescent="0.15">
      <c r="A62" s="1" t="s">
        <v>24958</v>
      </c>
      <c r="B62" s="1" t="s">
        <v>468</v>
      </c>
      <c r="C62" s="1" t="s">
        <v>25068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95</v>
      </c>
      <c r="I62" s="1" t="s">
        <v>84</v>
      </c>
      <c r="J62" s="1" t="s">
        <v>96</v>
      </c>
      <c r="K62" s="1" t="s">
        <v>25069</v>
      </c>
      <c r="L62" s="1"/>
      <c r="M62" s="20">
        <f t="shared" si="0"/>
        <v>1</v>
      </c>
    </row>
    <row r="63" spans="1:13" ht="20.100000000000001" customHeight="1" x14ac:dyDescent="0.15">
      <c r="A63" s="1" t="s">
        <v>24958</v>
      </c>
      <c r="B63" s="1" t="s">
        <v>468</v>
      </c>
      <c r="C63" s="1" t="s">
        <v>25070</v>
      </c>
      <c r="D63" s="1" t="s">
        <v>78</v>
      </c>
      <c r="E63" s="1" t="s">
        <v>51</v>
      </c>
      <c r="F63" s="1" t="s">
        <v>51</v>
      </c>
      <c r="G63" s="1" t="s">
        <v>82</v>
      </c>
      <c r="H63" s="1" t="s">
        <v>95</v>
      </c>
      <c r="I63" s="1" t="s">
        <v>84</v>
      </c>
      <c r="J63" s="1" t="s">
        <v>96</v>
      </c>
      <c r="K63" s="1" t="s">
        <v>25071</v>
      </c>
      <c r="L63" s="1"/>
      <c r="M63" s="20">
        <f t="shared" si="0"/>
        <v>1</v>
      </c>
    </row>
    <row r="64" spans="1:13" ht="20.100000000000001" customHeight="1" x14ac:dyDescent="0.15">
      <c r="A64" s="1" t="s">
        <v>24958</v>
      </c>
      <c r="B64" s="1" t="s">
        <v>468</v>
      </c>
      <c r="C64" s="1" t="s">
        <v>25072</v>
      </c>
      <c r="D64" s="1" t="s">
        <v>78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84</v>
      </c>
      <c r="J64" s="1" t="s">
        <v>96</v>
      </c>
      <c r="K64" s="1" t="s">
        <v>25073</v>
      </c>
      <c r="L64" s="1"/>
      <c r="M64" s="20">
        <f t="shared" si="0"/>
        <v>1</v>
      </c>
    </row>
    <row r="65" spans="1:13" ht="20.100000000000001" customHeight="1" x14ac:dyDescent="0.15">
      <c r="A65" s="1" t="s">
        <v>24958</v>
      </c>
      <c r="B65" s="1" t="s">
        <v>25074</v>
      </c>
      <c r="C65" s="1" t="s">
        <v>25075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95</v>
      </c>
      <c r="I65" s="1" t="s">
        <v>84</v>
      </c>
      <c r="J65" s="1" t="s">
        <v>96</v>
      </c>
      <c r="K65" s="1" t="s">
        <v>25076</v>
      </c>
      <c r="L65" s="1"/>
      <c r="M65" s="20">
        <f t="shared" si="0"/>
        <v>1</v>
      </c>
    </row>
    <row r="66" spans="1:13" ht="20.100000000000001" customHeight="1" x14ac:dyDescent="0.15">
      <c r="A66" s="1" t="s">
        <v>24958</v>
      </c>
      <c r="B66" s="1" t="s">
        <v>25074</v>
      </c>
      <c r="C66" s="1" t="s">
        <v>25077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95</v>
      </c>
      <c r="I66" s="1" t="s">
        <v>84</v>
      </c>
      <c r="J66" s="1" t="s">
        <v>96</v>
      </c>
      <c r="K66" s="1" t="s">
        <v>25078</v>
      </c>
      <c r="L66" s="1"/>
      <c r="M66" s="20">
        <f t="shared" si="0"/>
        <v>1</v>
      </c>
    </row>
    <row r="67" spans="1:13" ht="20.100000000000001" customHeight="1" x14ac:dyDescent="0.15">
      <c r="A67" s="1" t="s">
        <v>24958</v>
      </c>
      <c r="B67" s="1" t="s">
        <v>25074</v>
      </c>
      <c r="C67" s="1" t="s">
        <v>25079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95</v>
      </c>
      <c r="I67" s="1" t="s">
        <v>84</v>
      </c>
      <c r="J67" s="1" t="s">
        <v>96</v>
      </c>
      <c r="K67" s="1" t="s">
        <v>25080</v>
      </c>
      <c r="L67" s="1"/>
      <c r="M67" s="20">
        <f t="shared" si="0"/>
        <v>1</v>
      </c>
    </row>
    <row r="68" spans="1:13" ht="20.100000000000001" customHeight="1" x14ac:dyDescent="0.15">
      <c r="A68" s="1" t="s">
        <v>24958</v>
      </c>
      <c r="B68" s="1" t="s">
        <v>25074</v>
      </c>
      <c r="C68" s="1" t="s">
        <v>25081</v>
      </c>
      <c r="D68" s="1" t="s">
        <v>50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84</v>
      </c>
      <c r="J68" s="1" t="s">
        <v>96</v>
      </c>
      <c r="K68" s="1" t="s">
        <v>25082</v>
      </c>
      <c r="L68" s="1"/>
      <c r="M68" s="20">
        <f t="shared" si="0"/>
        <v>1</v>
      </c>
    </row>
    <row r="69" spans="1:13" ht="20.100000000000001" customHeight="1" x14ac:dyDescent="0.15">
      <c r="A69" s="1" t="s">
        <v>24958</v>
      </c>
      <c r="B69" s="1" t="s">
        <v>25074</v>
      </c>
      <c r="C69" s="1" t="s">
        <v>25083</v>
      </c>
      <c r="D69" s="1" t="s">
        <v>78</v>
      </c>
      <c r="E69" s="1" t="s">
        <v>51</v>
      </c>
      <c r="F69" s="1" t="s">
        <v>51</v>
      </c>
      <c r="G69" s="1" t="s">
        <v>82</v>
      </c>
      <c r="H69" s="1" t="s">
        <v>95</v>
      </c>
      <c r="I69" s="1" t="s">
        <v>84</v>
      </c>
      <c r="J69" s="1" t="s">
        <v>96</v>
      </c>
      <c r="K69" s="1" t="s">
        <v>25084</v>
      </c>
      <c r="L69" s="1"/>
      <c r="M69" s="20">
        <f t="shared" si="0"/>
        <v>1</v>
      </c>
    </row>
    <row r="70" spans="1:13" ht="20.100000000000001" customHeight="1" x14ac:dyDescent="0.15">
      <c r="A70" s="1" t="s">
        <v>24958</v>
      </c>
      <c r="B70" s="1" t="s">
        <v>25074</v>
      </c>
      <c r="C70" s="1" t="s">
        <v>25085</v>
      </c>
      <c r="D70" s="1" t="s">
        <v>78</v>
      </c>
      <c r="E70" s="1" t="s">
        <v>51</v>
      </c>
      <c r="F70" s="1" t="s">
        <v>81</v>
      </c>
      <c r="G70" s="1" t="s">
        <v>82</v>
      </c>
      <c r="H70" s="1" t="s">
        <v>180</v>
      </c>
      <c r="I70" s="1" t="s">
        <v>84</v>
      </c>
      <c r="J70" s="1" t="s">
        <v>632</v>
      </c>
      <c r="K70" s="1" t="s">
        <v>25086</v>
      </c>
      <c r="L70" s="1"/>
      <c r="M70" s="20">
        <f t="shared" si="0"/>
        <v>0</v>
      </c>
    </row>
    <row r="71" spans="1:13" ht="20.100000000000001" customHeight="1" x14ac:dyDescent="0.15">
      <c r="A71" s="1" t="s">
        <v>24958</v>
      </c>
      <c r="B71" s="1" t="s">
        <v>25074</v>
      </c>
      <c r="C71" s="1" t="s">
        <v>25087</v>
      </c>
      <c r="D71" s="1" t="s">
        <v>78</v>
      </c>
      <c r="E71" s="1" t="s">
        <v>51</v>
      </c>
      <c r="F71" s="1" t="s">
        <v>51</v>
      </c>
      <c r="G71" s="1" t="s">
        <v>82</v>
      </c>
      <c r="H71" s="1" t="s">
        <v>95</v>
      </c>
      <c r="I71" s="1" t="s">
        <v>84</v>
      </c>
      <c r="J71" s="1" t="s">
        <v>96</v>
      </c>
      <c r="K71" s="1" t="s">
        <v>25088</v>
      </c>
      <c r="L71" s="1"/>
      <c r="M71" s="20">
        <f t="shared" si="0"/>
        <v>1</v>
      </c>
    </row>
    <row r="72" spans="1:13" ht="20.100000000000001" customHeight="1" x14ac:dyDescent="0.15">
      <c r="A72" s="1" t="s">
        <v>24958</v>
      </c>
      <c r="B72" s="1" t="s">
        <v>25074</v>
      </c>
      <c r="C72" s="1" t="s">
        <v>25089</v>
      </c>
      <c r="D72" s="1" t="s">
        <v>78</v>
      </c>
      <c r="E72" s="1" t="s">
        <v>51</v>
      </c>
      <c r="F72" s="1" t="s">
        <v>81</v>
      </c>
      <c r="G72" s="1" t="s">
        <v>82</v>
      </c>
      <c r="H72" s="1" t="s">
        <v>180</v>
      </c>
      <c r="I72" s="1" t="s">
        <v>84</v>
      </c>
      <c r="J72" s="1" t="s">
        <v>632</v>
      </c>
      <c r="K72" s="1" t="s">
        <v>25090</v>
      </c>
      <c r="L72" s="1"/>
      <c r="M72" s="20">
        <f t="shared" si="0"/>
        <v>0</v>
      </c>
    </row>
    <row r="73" spans="1:13" ht="20.100000000000001" customHeight="1" x14ac:dyDescent="0.15">
      <c r="A73" s="1" t="s">
        <v>24958</v>
      </c>
      <c r="B73" s="1" t="s">
        <v>25074</v>
      </c>
      <c r="C73" s="1" t="s">
        <v>25091</v>
      </c>
      <c r="D73" s="1" t="s">
        <v>27171</v>
      </c>
      <c r="E73" s="1" t="s">
        <v>51</v>
      </c>
      <c r="F73" s="1" t="s">
        <v>26832</v>
      </c>
      <c r="G73" s="1" t="s">
        <v>82</v>
      </c>
      <c r="H73" s="1" t="s">
        <v>83</v>
      </c>
      <c r="I73" s="1" t="s">
        <v>84</v>
      </c>
      <c r="J73" s="1" t="s">
        <v>9120</v>
      </c>
      <c r="K73" s="1" t="s">
        <v>25092</v>
      </c>
      <c r="L73" s="1"/>
      <c r="M73" s="20">
        <f t="shared" ref="M73:M136" si="1">IF(F73="○",1,0)</f>
        <v>0</v>
      </c>
    </row>
    <row r="74" spans="1:13" ht="20.100000000000001" customHeight="1" x14ac:dyDescent="0.15">
      <c r="A74" s="1" t="s">
        <v>24958</v>
      </c>
      <c r="B74" s="1" t="s">
        <v>25093</v>
      </c>
      <c r="C74" s="1" t="s">
        <v>25094</v>
      </c>
      <c r="D74" s="1" t="s">
        <v>50</v>
      </c>
      <c r="E74" s="1" t="s">
        <v>51</v>
      </c>
      <c r="F74" s="1" t="s">
        <v>81</v>
      </c>
      <c r="G74" s="1" t="s">
        <v>82</v>
      </c>
      <c r="H74" s="1" t="s">
        <v>180</v>
      </c>
      <c r="I74" s="1" t="s">
        <v>84</v>
      </c>
      <c r="J74" s="1" t="s">
        <v>632</v>
      </c>
      <c r="K74" s="1" t="s">
        <v>25095</v>
      </c>
      <c r="L74" s="1"/>
      <c r="M74" s="20">
        <f t="shared" si="1"/>
        <v>0</v>
      </c>
    </row>
    <row r="75" spans="1:13" ht="20.100000000000001" customHeight="1" x14ac:dyDescent="0.15">
      <c r="A75" s="1" t="s">
        <v>24958</v>
      </c>
      <c r="B75" s="1" t="s">
        <v>25093</v>
      </c>
      <c r="C75" s="1" t="s">
        <v>25096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95</v>
      </c>
      <c r="I75" s="1" t="s">
        <v>84</v>
      </c>
      <c r="J75" s="1" t="s">
        <v>96</v>
      </c>
      <c r="K75" s="1" t="s">
        <v>25097</v>
      </c>
      <c r="L75" s="1"/>
      <c r="M75" s="20">
        <f t="shared" si="1"/>
        <v>1</v>
      </c>
    </row>
    <row r="76" spans="1:13" ht="20.100000000000001" customHeight="1" x14ac:dyDescent="0.15">
      <c r="A76" s="1" t="s">
        <v>24958</v>
      </c>
      <c r="B76" s="1" t="s">
        <v>25093</v>
      </c>
      <c r="C76" s="1" t="s">
        <v>25098</v>
      </c>
      <c r="D76" s="1" t="s">
        <v>50</v>
      </c>
      <c r="E76" s="1" t="s">
        <v>51</v>
      </c>
      <c r="F76" s="1" t="s">
        <v>51</v>
      </c>
      <c r="G76" s="1" t="s">
        <v>82</v>
      </c>
      <c r="H76" s="1" t="s">
        <v>95</v>
      </c>
      <c r="I76" s="1" t="s">
        <v>84</v>
      </c>
      <c r="J76" s="1" t="s">
        <v>96</v>
      </c>
      <c r="K76" s="1" t="s">
        <v>25099</v>
      </c>
      <c r="L76" s="1"/>
      <c r="M76" s="20">
        <f t="shared" si="1"/>
        <v>1</v>
      </c>
    </row>
    <row r="77" spans="1:13" ht="20.100000000000001" customHeight="1" x14ac:dyDescent="0.15">
      <c r="A77" s="1" t="s">
        <v>24958</v>
      </c>
      <c r="B77" s="1" t="s">
        <v>25093</v>
      </c>
      <c r="C77" s="1" t="s">
        <v>25100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95</v>
      </c>
      <c r="I77" s="1" t="s">
        <v>84</v>
      </c>
      <c r="J77" s="1" t="s">
        <v>96</v>
      </c>
      <c r="K77" s="1" t="s">
        <v>25101</v>
      </c>
      <c r="L77" s="1"/>
      <c r="M77" s="20">
        <f t="shared" si="1"/>
        <v>1</v>
      </c>
    </row>
    <row r="78" spans="1:13" ht="20.100000000000001" customHeight="1" x14ac:dyDescent="0.15">
      <c r="A78" s="1" t="s">
        <v>24958</v>
      </c>
      <c r="B78" s="1" t="s">
        <v>25093</v>
      </c>
      <c r="C78" s="1" t="s">
        <v>25102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95</v>
      </c>
      <c r="I78" s="1" t="s">
        <v>84</v>
      </c>
      <c r="J78" s="1" t="s">
        <v>96</v>
      </c>
      <c r="K78" s="1" t="s">
        <v>25103</v>
      </c>
      <c r="L78" s="1"/>
      <c r="M78" s="20">
        <f t="shared" si="1"/>
        <v>1</v>
      </c>
    </row>
    <row r="79" spans="1:13" ht="20.100000000000001" customHeight="1" x14ac:dyDescent="0.15">
      <c r="A79" s="1" t="s">
        <v>24958</v>
      </c>
      <c r="B79" s="1" t="s">
        <v>25093</v>
      </c>
      <c r="C79" s="1" t="s">
        <v>25104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95</v>
      </c>
      <c r="I79" s="1" t="s">
        <v>84</v>
      </c>
      <c r="J79" s="1" t="s">
        <v>96</v>
      </c>
      <c r="K79" s="1" t="s">
        <v>25105</v>
      </c>
      <c r="L79" s="1"/>
      <c r="M79" s="20">
        <f t="shared" si="1"/>
        <v>1</v>
      </c>
    </row>
    <row r="80" spans="1:13" ht="20.100000000000001" customHeight="1" x14ac:dyDescent="0.15">
      <c r="A80" s="1" t="s">
        <v>24958</v>
      </c>
      <c r="B80" s="1" t="s">
        <v>25093</v>
      </c>
      <c r="C80" s="1" t="s">
        <v>25106</v>
      </c>
      <c r="D80" s="1" t="s">
        <v>50</v>
      </c>
      <c r="E80" s="1" t="s">
        <v>51</v>
      </c>
      <c r="F80" s="1" t="s">
        <v>51</v>
      </c>
      <c r="G80" s="1" t="s">
        <v>82</v>
      </c>
      <c r="H80" s="1" t="s">
        <v>95</v>
      </c>
      <c r="I80" s="1" t="s">
        <v>84</v>
      </c>
      <c r="J80" s="1" t="s">
        <v>96</v>
      </c>
      <c r="K80" s="1" t="s">
        <v>25107</v>
      </c>
      <c r="L80" s="1"/>
      <c r="M80" s="20">
        <f t="shared" si="1"/>
        <v>1</v>
      </c>
    </row>
    <row r="81" spans="1:13" ht="20.100000000000001" customHeight="1" x14ac:dyDescent="0.15">
      <c r="A81" s="1" t="s">
        <v>24958</v>
      </c>
      <c r="B81" s="1" t="s">
        <v>25093</v>
      </c>
      <c r="C81" s="1" t="s">
        <v>25108</v>
      </c>
      <c r="D81" s="1" t="s">
        <v>78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84</v>
      </c>
      <c r="J81" s="1" t="s">
        <v>96</v>
      </c>
      <c r="K81" s="1" t="s">
        <v>25109</v>
      </c>
      <c r="L81" s="1"/>
      <c r="M81" s="20">
        <f t="shared" si="1"/>
        <v>1</v>
      </c>
    </row>
    <row r="82" spans="1:13" ht="20.100000000000001" customHeight="1" x14ac:dyDescent="0.15">
      <c r="A82" s="1" t="s">
        <v>24958</v>
      </c>
      <c r="B82" s="1" t="s">
        <v>25093</v>
      </c>
      <c r="C82" s="1" t="s">
        <v>25110</v>
      </c>
      <c r="D82" s="1" t="s">
        <v>78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84</v>
      </c>
      <c r="J82" s="1" t="s">
        <v>96</v>
      </c>
      <c r="K82" s="1" t="s">
        <v>25111</v>
      </c>
      <c r="L82" s="1"/>
      <c r="M82" s="20">
        <f t="shared" si="1"/>
        <v>1</v>
      </c>
    </row>
    <row r="83" spans="1:13" ht="20.100000000000001" customHeight="1" x14ac:dyDescent="0.15">
      <c r="A83" s="1" t="s">
        <v>24958</v>
      </c>
      <c r="B83" s="1" t="s">
        <v>25093</v>
      </c>
      <c r="C83" s="1" t="s">
        <v>25112</v>
      </c>
      <c r="D83" s="1" t="s">
        <v>78</v>
      </c>
      <c r="E83" s="1" t="s">
        <v>51</v>
      </c>
      <c r="F83" s="1" t="s">
        <v>81</v>
      </c>
      <c r="G83" s="1" t="s">
        <v>82</v>
      </c>
      <c r="H83" s="1" t="s">
        <v>180</v>
      </c>
      <c r="I83" s="1" t="s">
        <v>84</v>
      </c>
      <c r="J83" s="1" t="s">
        <v>632</v>
      </c>
      <c r="K83" s="1" t="s">
        <v>25113</v>
      </c>
      <c r="L83" s="1"/>
      <c r="M83" s="20">
        <f t="shared" si="1"/>
        <v>0</v>
      </c>
    </row>
    <row r="84" spans="1:13" ht="20.100000000000001" customHeight="1" x14ac:dyDescent="0.15">
      <c r="A84" s="1" t="s">
        <v>24958</v>
      </c>
      <c r="B84" s="1" t="s">
        <v>25093</v>
      </c>
      <c r="C84" s="1" t="s">
        <v>25114</v>
      </c>
      <c r="D84" s="1" t="s">
        <v>78</v>
      </c>
      <c r="E84" s="1" t="s">
        <v>51</v>
      </c>
      <c r="F84" s="1" t="s">
        <v>51</v>
      </c>
      <c r="G84" s="1" t="s">
        <v>82</v>
      </c>
      <c r="H84" s="1" t="s">
        <v>95</v>
      </c>
      <c r="I84" s="1" t="s">
        <v>84</v>
      </c>
      <c r="J84" s="1" t="s">
        <v>96</v>
      </c>
      <c r="K84" s="1" t="s">
        <v>25115</v>
      </c>
      <c r="L84" s="1"/>
      <c r="M84" s="20">
        <f t="shared" si="1"/>
        <v>1</v>
      </c>
    </row>
    <row r="85" spans="1:13" ht="20.100000000000001" customHeight="1" x14ac:dyDescent="0.15">
      <c r="A85" s="1" t="s">
        <v>24958</v>
      </c>
      <c r="B85" s="1" t="s">
        <v>25093</v>
      </c>
      <c r="C85" s="1" t="s">
        <v>25116</v>
      </c>
      <c r="D85" s="1" t="s">
        <v>78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84</v>
      </c>
      <c r="J85" s="1" t="s">
        <v>96</v>
      </c>
      <c r="K85" s="1" t="s">
        <v>25117</v>
      </c>
      <c r="L85" s="1"/>
      <c r="M85" s="20">
        <f t="shared" si="1"/>
        <v>1</v>
      </c>
    </row>
    <row r="86" spans="1:13" ht="20.100000000000001" customHeight="1" x14ac:dyDescent="0.15">
      <c r="A86" s="1" t="s">
        <v>24958</v>
      </c>
      <c r="B86" s="1" t="s">
        <v>25093</v>
      </c>
      <c r="C86" s="1" t="s">
        <v>25118</v>
      </c>
      <c r="D86" s="1" t="s">
        <v>78</v>
      </c>
      <c r="E86" s="1" t="s">
        <v>51</v>
      </c>
      <c r="F86" s="1" t="s">
        <v>51</v>
      </c>
      <c r="G86" s="1" t="s">
        <v>82</v>
      </c>
      <c r="H86" s="1" t="s">
        <v>95</v>
      </c>
      <c r="I86" s="1" t="s">
        <v>84</v>
      </c>
      <c r="J86" s="1" t="s">
        <v>96</v>
      </c>
      <c r="K86" s="1" t="s">
        <v>25119</v>
      </c>
      <c r="L86" s="1"/>
      <c r="M86" s="20">
        <f t="shared" si="1"/>
        <v>1</v>
      </c>
    </row>
    <row r="87" spans="1:13" ht="20.100000000000001" customHeight="1" x14ac:dyDescent="0.15">
      <c r="A87" s="1" t="s">
        <v>24958</v>
      </c>
      <c r="B87" s="1" t="s">
        <v>25093</v>
      </c>
      <c r="C87" s="1" t="s">
        <v>25120</v>
      </c>
      <c r="D87" s="1" t="s">
        <v>78</v>
      </c>
      <c r="E87" s="1" t="s">
        <v>51</v>
      </c>
      <c r="F87" s="1" t="s">
        <v>51</v>
      </c>
      <c r="G87" s="1" t="s">
        <v>82</v>
      </c>
      <c r="H87" s="1" t="s">
        <v>95</v>
      </c>
      <c r="I87" s="1" t="s">
        <v>84</v>
      </c>
      <c r="J87" s="1" t="s">
        <v>96</v>
      </c>
      <c r="K87" s="1" t="s">
        <v>25121</v>
      </c>
      <c r="L87" s="1"/>
      <c r="M87" s="20">
        <f t="shared" si="1"/>
        <v>1</v>
      </c>
    </row>
    <row r="88" spans="1:13" ht="20.100000000000001" customHeight="1" x14ac:dyDescent="0.15">
      <c r="A88" s="1" t="s">
        <v>24958</v>
      </c>
      <c r="B88" s="1" t="s">
        <v>25093</v>
      </c>
      <c r="C88" s="1" t="s">
        <v>25122</v>
      </c>
      <c r="D88" s="1" t="s">
        <v>78</v>
      </c>
      <c r="E88" s="1" t="s">
        <v>51</v>
      </c>
      <c r="F88" s="1" t="s">
        <v>81</v>
      </c>
      <c r="G88" s="1" t="s">
        <v>82</v>
      </c>
      <c r="H88" s="1" t="s">
        <v>180</v>
      </c>
      <c r="I88" s="1" t="s">
        <v>84</v>
      </c>
      <c r="J88" s="1" t="s">
        <v>632</v>
      </c>
      <c r="K88" s="1" t="s">
        <v>25123</v>
      </c>
      <c r="L88" s="1"/>
      <c r="M88" s="20">
        <f t="shared" si="1"/>
        <v>0</v>
      </c>
    </row>
    <row r="89" spans="1:13" ht="20.100000000000001" customHeight="1" x14ac:dyDescent="0.15">
      <c r="A89" s="1" t="s">
        <v>24958</v>
      </c>
      <c r="B89" s="1" t="s">
        <v>17390</v>
      </c>
      <c r="C89" s="1" t="s">
        <v>25124</v>
      </c>
      <c r="D89" s="1" t="s">
        <v>50</v>
      </c>
      <c r="E89" s="1" t="s">
        <v>51</v>
      </c>
      <c r="F89" s="1" t="s">
        <v>51</v>
      </c>
      <c r="G89" s="1" t="s">
        <v>82</v>
      </c>
      <c r="H89" s="1" t="s">
        <v>95</v>
      </c>
      <c r="I89" s="1" t="s">
        <v>84</v>
      </c>
      <c r="J89" s="1" t="s">
        <v>96</v>
      </c>
      <c r="K89" s="1" t="s">
        <v>25125</v>
      </c>
      <c r="L89" s="1"/>
      <c r="M89" s="20">
        <f t="shared" si="1"/>
        <v>1</v>
      </c>
    </row>
    <row r="90" spans="1:13" ht="20.100000000000001" customHeight="1" x14ac:dyDescent="0.15">
      <c r="A90" s="1" t="s">
        <v>24958</v>
      </c>
      <c r="B90" s="1" t="s">
        <v>17390</v>
      </c>
      <c r="C90" s="1" t="s">
        <v>25126</v>
      </c>
      <c r="D90" s="1" t="s">
        <v>50</v>
      </c>
      <c r="E90" s="1" t="s">
        <v>51</v>
      </c>
      <c r="F90" s="1" t="s">
        <v>81</v>
      </c>
      <c r="G90" s="1" t="s">
        <v>82</v>
      </c>
      <c r="H90" s="1" t="s">
        <v>129</v>
      </c>
      <c r="I90" s="1" t="s">
        <v>84</v>
      </c>
      <c r="J90" s="1" t="s">
        <v>130</v>
      </c>
      <c r="K90" s="1" t="s">
        <v>25127</v>
      </c>
      <c r="L90" s="1"/>
      <c r="M90" s="20">
        <f t="shared" si="1"/>
        <v>0</v>
      </c>
    </row>
    <row r="91" spans="1:13" ht="20.100000000000001" customHeight="1" x14ac:dyDescent="0.15">
      <c r="A91" s="1" t="s">
        <v>24958</v>
      </c>
      <c r="B91" s="1" t="s">
        <v>17390</v>
      </c>
      <c r="C91" s="1" t="s">
        <v>25128</v>
      </c>
      <c r="D91" s="1" t="s">
        <v>50</v>
      </c>
      <c r="E91" s="1" t="s">
        <v>51</v>
      </c>
      <c r="F91" s="1" t="s">
        <v>81</v>
      </c>
      <c r="G91" s="1" t="s">
        <v>82</v>
      </c>
      <c r="H91" s="1" t="s">
        <v>129</v>
      </c>
      <c r="I91" s="1" t="s">
        <v>84</v>
      </c>
      <c r="J91" s="1" t="s">
        <v>130</v>
      </c>
      <c r="K91" s="1" t="s">
        <v>25129</v>
      </c>
      <c r="L91" s="1"/>
      <c r="M91" s="20">
        <f t="shared" si="1"/>
        <v>0</v>
      </c>
    </row>
    <row r="92" spans="1:13" ht="20.100000000000001" customHeight="1" x14ac:dyDescent="0.15">
      <c r="A92" s="1" t="s">
        <v>24958</v>
      </c>
      <c r="B92" s="1" t="s">
        <v>17390</v>
      </c>
      <c r="C92" s="1" t="s">
        <v>25130</v>
      </c>
      <c r="D92" s="1" t="s">
        <v>50</v>
      </c>
      <c r="E92" s="1" t="s">
        <v>51</v>
      </c>
      <c r="F92" s="1" t="s">
        <v>51</v>
      </c>
      <c r="G92" s="1" t="s">
        <v>82</v>
      </c>
      <c r="H92" s="1" t="s">
        <v>95</v>
      </c>
      <c r="I92" s="1" t="s">
        <v>84</v>
      </c>
      <c r="J92" s="1" t="s">
        <v>96</v>
      </c>
      <c r="K92" s="1" t="s">
        <v>25131</v>
      </c>
      <c r="L92" s="1"/>
      <c r="M92" s="20">
        <f t="shared" si="1"/>
        <v>1</v>
      </c>
    </row>
    <row r="93" spans="1:13" ht="20.100000000000001" customHeight="1" x14ac:dyDescent="0.15">
      <c r="A93" s="1" t="s">
        <v>24958</v>
      </c>
      <c r="B93" s="1" t="s">
        <v>17390</v>
      </c>
      <c r="C93" s="1" t="s">
        <v>25132</v>
      </c>
      <c r="D93" s="1" t="s">
        <v>50</v>
      </c>
      <c r="E93" s="1" t="s">
        <v>51</v>
      </c>
      <c r="F93" s="1" t="s">
        <v>51</v>
      </c>
      <c r="G93" s="1" t="s">
        <v>82</v>
      </c>
      <c r="H93" s="1" t="s">
        <v>95</v>
      </c>
      <c r="I93" s="1" t="s">
        <v>84</v>
      </c>
      <c r="J93" s="1" t="s">
        <v>96</v>
      </c>
      <c r="K93" s="1" t="s">
        <v>25133</v>
      </c>
      <c r="L93" s="1"/>
      <c r="M93" s="20">
        <f t="shared" si="1"/>
        <v>1</v>
      </c>
    </row>
    <row r="94" spans="1:13" ht="20.100000000000001" customHeight="1" x14ac:dyDescent="0.15">
      <c r="A94" s="1" t="s">
        <v>24958</v>
      </c>
      <c r="B94" s="1" t="s">
        <v>17390</v>
      </c>
      <c r="C94" s="1" t="s">
        <v>25134</v>
      </c>
      <c r="D94" s="1" t="s">
        <v>50</v>
      </c>
      <c r="E94" s="1" t="s">
        <v>51</v>
      </c>
      <c r="F94" s="1" t="s">
        <v>51</v>
      </c>
      <c r="G94" s="1" t="s">
        <v>82</v>
      </c>
      <c r="H94" s="1" t="s">
        <v>95</v>
      </c>
      <c r="I94" s="1" t="s">
        <v>84</v>
      </c>
      <c r="J94" s="1" t="s">
        <v>96</v>
      </c>
      <c r="K94" s="1" t="s">
        <v>25135</v>
      </c>
      <c r="L94" s="1"/>
      <c r="M94" s="20">
        <f t="shared" si="1"/>
        <v>1</v>
      </c>
    </row>
    <row r="95" spans="1:13" ht="20.100000000000001" customHeight="1" x14ac:dyDescent="0.15">
      <c r="A95" s="1" t="s">
        <v>24958</v>
      </c>
      <c r="B95" s="1" t="s">
        <v>17390</v>
      </c>
      <c r="C95" s="1" t="s">
        <v>25136</v>
      </c>
      <c r="D95" s="1" t="s">
        <v>50</v>
      </c>
      <c r="E95" s="1" t="s">
        <v>51</v>
      </c>
      <c r="F95" s="1" t="s">
        <v>51</v>
      </c>
      <c r="G95" s="1" t="s">
        <v>82</v>
      </c>
      <c r="H95" s="1" t="s">
        <v>95</v>
      </c>
      <c r="I95" s="1" t="s">
        <v>84</v>
      </c>
      <c r="J95" s="1" t="s">
        <v>96</v>
      </c>
      <c r="K95" s="1" t="s">
        <v>25137</v>
      </c>
      <c r="L95" s="1"/>
      <c r="M95" s="20">
        <f t="shared" si="1"/>
        <v>1</v>
      </c>
    </row>
    <row r="96" spans="1:13" ht="20.100000000000001" customHeight="1" x14ac:dyDescent="0.15">
      <c r="A96" s="1" t="s">
        <v>24958</v>
      </c>
      <c r="B96" s="1" t="s">
        <v>17390</v>
      </c>
      <c r="C96" s="1" t="s">
        <v>25138</v>
      </c>
      <c r="D96" s="1" t="s">
        <v>50</v>
      </c>
      <c r="E96" s="1" t="s">
        <v>51</v>
      </c>
      <c r="F96" s="1" t="s">
        <v>51</v>
      </c>
      <c r="G96" s="1" t="s">
        <v>82</v>
      </c>
      <c r="H96" s="1" t="s">
        <v>95</v>
      </c>
      <c r="I96" s="1" t="s">
        <v>84</v>
      </c>
      <c r="J96" s="1" t="s">
        <v>96</v>
      </c>
      <c r="K96" s="1" t="s">
        <v>25139</v>
      </c>
      <c r="L96" s="1"/>
      <c r="M96" s="20">
        <f t="shared" si="1"/>
        <v>1</v>
      </c>
    </row>
    <row r="97" spans="1:13" ht="20.100000000000001" customHeight="1" x14ac:dyDescent="0.15">
      <c r="A97" s="1" t="s">
        <v>24958</v>
      </c>
      <c r="B97" s="1" t="s">
        <v>17390</v>
      </c>
      <c r="C97" s="1" t="s">
        <v>25140</v>
      </c>
      <c r="D97" s="1" t="s">
        <v>78</v>
      </c>
      <c r="E97" s="1" t="s">
        <v>51</v>
      </c>
      <c r="F97" s="1" t="s">
        <v>51</v>
      </c>
      <c r="G97" s="1" t="s">
        <v>82</v>
      </c>
      <c r="H97" s="1" t="s">
        <v>95</v>
      </c>
      <c r="I97" s="1" t="s">
        <v>84</v>
      </c>
      <c r="J97" s="1" t="s">
        <v>96</v>
      </c>
      <c r="K97" s="1" t="s">
        <v>25141</v>
      </c>
      <c r="L97" s="1"/>
      <c r="M97" s="20">
        <f t="shared" si="1"/>
        <v>1</v>
      </c>
    </row>
    <row r="98" spans="1:13" ht="20.100000000000001" customHeight="1" x14ac:dyDescent="0.15">
      <c r="A98" s="1" t="s">
        <v>24958</v>
      </c>
      <c r="B98" s="1" t="s">
        <v>17390</v>
      </c>
      <c r="C98" s="1" t="s">
        <v>25142</v>
      </c>
      <c r="D98" s="1" t="s">
        <v>78</v>
      </c>
      <c r="E98" s="1" t="s">
        <v>51</v>
      </c>
      <c r="F98" s="1" t="s">
        <v>51</v>
      </c>
      <c r="G98" s="1" t="s">
        <v>82</v>
      </c>
      <c r="H98" s="1" t="s">
        <v>95</v>
      </c>
      <c r="I98" s="1" t="s">
        <v>84</v>
      </c>
      <c r="J98" s="1" t="s">
        <v>96</v>
      </c>
      <c r="K98" s="1" t="s">
        <v>25143</v>
      </c>
      <c r="L98" s="1"/>
      <c r="M98" s="20">
        <f t="shared" si="1"/>
        <v>1</v>
      </c>
    </row>
    <row r="99" spans="1:13" ht="20.100000000000001" customHeight="1" x14ac:dyDescent="0.15">
      <c r="A99" s="1" t="s">
        <v>24958</v>
      </c>
      <c r="B99" s="1" t="s">
        <v>17390</v>
      </c>
      <c r="C99" s="1" t="s">
        <v>25144</v>
      </c>
      <c r="D99" s="1" t="s">
        <v>849</v>
      </c>
      <c r="E99" s="1" t="s">
        <v>51</v>
      </c>
      <c r="F99" s="1" t="s">
        <v>26832</v>
      </c>
      <c r="G99" s="1" t="s">
        <v>82</v>
      </c>
      <c r="H99" s="1" t="s">
        <v>83</v>
      </c>
      <c r="I99" s="1" t="s">
        <v>84</v>
      </c>
      <c r="J99" s="1" t="s">
        <v>9120</v>
      </c>
      <c r="K99" s="1" t="s">
        <v>25145</v>
      </c>
      <c r="L99" s="1"/>
      <c r="M99" s="20">
        <f t="shared" si="1"/>
        <v>0</v>
      </c>
    </row>
    <row r="100" spans="1:13" ht="20.100000000000001" customHeight="1" x14ac:dyDescent="0.15">
      <c r="A100" s="1" t="s">
        <v>24958</v>
      </c>
      <c r="B100" s="1" t="s">
        <v>17390</v>
      </c>
      <c r="C100" s="1" t="s">
        <v>25146</v>
      </c>
      <c r="D100" s="1" t="s">
        <v>849</v>
      </c>
      <c r="E100" s="1" t="s">
        <v>51</v>
      </c>
      <c r="F100" s="1" t="s">
        <v>26832</v>
      </c>
      <c r="G100" s="1" t="s">
        <v>52</v>
      </c>
      <c r="H100" s="1" t="s">
        <v>121</v>
      </c>
      <c r="I100" s="1" t="s">
        <v>84</v>
      </c>
      <c r="J100" s="1" t="s">
        <v>122</v>
      </c>
      <c r="K100" s="1" t="s">
        <v>25147</v>
      </c>
      <c r="L100" s="1"/>
      <c r="M100" s="20">
        <f t="shared" si="1"/>
        <v>0</v>
      </c>
    </row>
    <row r="101" spans="1:13" ht="20.100000000000001" customHeight="1" x14ac:dyDescent="0.15">
      <c r="A101" s="1" t="s">
        <v>24958</v>
      </c>
      <c r="B101" s="1" t="s">
        <v>25148</v>
      </c>
      <c r="C101" s="1" t="s">
        <v>25149</v>
      </c>
      <c r="D101" s="1" t="s">
        <v>50</v>
      </c>
      <c r="E101" s="1" t="s">
        <v>51</v>
      </c>
      <c r="F101" s="1" t="s">
        <v>51</v>
      </c>
      <c r="G101" s="1" t="s">
        <v>82</v>
      </c>
      <c r="H101" s="1" t="s">
        <v>95</v>
      </c>
      <c r="I101" s="1" t="s">
        <v>84</v>
      </c>
      <c r="J101" s="1" t="s">
        <v>96</v>
      </c>
      <c r="K101" s="1" t="s">
        <v>25150</v>
      </c>
      <c r="L101" s="1"/>
      <c r="M101" s="20">
        <f t="shared" si="1"/>
        <v>1</v>
      </c>
    </row>
    <row r="102" spans="1:13" ht="20.100000000000001" customHeight="1" x14ac:dyDescent="0.15">
      <c r="A102" s="1" t="s">
        <v>24958</v>
      </c>
      <c r="B102" s="1" t="s">
        <v>25148</v>
      </c>
      <c r="C102" s="1" t="s">
        <v>25151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95</v>
      </c>
      <c r="I102" s="1" t="s">
        <v>84</v>
      </c>
      <c r="J102" s="1" t="s">
        <v>96</v>
      </c>
      <c r="K102" s="1" t="s">
        <v>25152</v>
      </c>
      <c r="L102" s="1"/>
      <c r="M102" s="20">
        <f t="shared" si="1"/>
        <v>1</v>
      </c>
    </row>
    <row r="103" spans="1:13" ht="20.100000000000001" customHeight="1" x14ac:dyDescent="0.15">
      <c r="A103" s="1" t="s">
        <v>24958</v>
      </c>
      <c r="B103" s="1" t="s">
        <v>25148</v>
      </c>
      <c r="C103" s="1" t="s">
        <v>25153</v>
      </c>
      <c r="D103" s="1" t="s">
        <v>78</v>
      </c>
      <c r="E103" s="1" t="s">
        <v>51</v>
      </c>
      <c r="F103" s="1" t="s">
        <v>179</v>
      </c>
      <c r="G103" s="1" t="s">
        <v>82</v>
      </c>
      <c r="H103" s="1" t="s">
        <v>180</v>
      </c>
      <c r="I103" s="1" t="s">
        <v>84</v>
      </c>
      <c r="J103" s="1" t="s">
        <v>632</v>
      </c>
      <c r="K103" s="1" t="s">
        <v>25154</v>
      </c>
      <c r="L103" s="1"/>
      <c r="M103" s="20">
        <f t="shared" si="1"/>
        <v>0</v>
      </c>
    </row>
    <row r="104" spans="1:13" ht="20.100000000000001" customHeight="1" x14ac:dyDescent="0.15">
      <c r="A104" s="1" t="s">
        <v>24958</v>
      </c>
      <c r="B104" s="1" t="s">
        <v>25155</v>
      </c>
      <c r="C104" s="1" t="s">
        <v>25156</v>
      </c>
      <c r="D104" s="1" t="s">
        <v>50</v>
      </c>
      <c r="E104" s="1" t="s">
        <v>51</v>
      </c>
      <c r="F104" s="1" t="s">
        <v>51</v>
      </c>
      <c r="G104" s="1" t="s">
        <v>82</v>
      </c>
      <c r="H104" s="1" t="s">
        <v>95</v>
      </c>
      <c r="I104" s="1" t="s">
        <v>84</v>
      </c>
      <c r="J104" s="1" t="s">
        <v>96</v>
      </c>
      <c r="K104" s="1" t="s">
        <v>25157</v>
      </c>
      <c r="L104" s="1"/>
      <c r="M104" s="20">
        <f t="shared" si="1"/>
        <v>1</v>
      </c>
    </row>
    <row r="105" spans="1:13" ht="20.100000000000001" customHeight="1" x14ac:dyDescent="0.15">
      <c r="A105" s="1" t="s">
        <v>24958</v>
      </c>
      <c r="B105" s="1" t="s">
        <v>25155</v>
      </c>
      <c r="C105" s="1" t="s">
        <v>25158</v>
      </c>
      <c r="D105" s="1" t="s">
        <v>50</v>
      </c>
      <c r="E105" s="1" t="s">
        <v>51</v>
      </c>
      <c r="F105" s="1" t="s">
        <v>51</v>
      </c>
      <c r="G105" s="1" t="s">
        <v>82</v>
      </c>
      <c r="H105" s="1" t="s">
        <v>95</v>
      </c>
      <c r="I105" s="1" t="s">
        <v>84</v>
      </c>
      <c r="J105" s="1" t="s">
        <v>96</v>
      </c>
      <c r="K105" s="1" t="s">
        <v>25159</v>
      </c>
      <c r="L105" s="1"/>
      <c r="M105" s="20">
        <f t="shared" si="1"/>
        <v>1</v>
      </c>
    </row>
    <row r="106" spans="1:13" ht="20.100000000000001" customHeight="1" x14ac:dyDescent="0.15">
      <c r="A106" s="1" t="s">
        <v>24958</v>
      </c>
      <c r="B106" s="1" t="s">
        <v>25155</v>
      </c>
      <c r="C106" s="1" t="s">
        <v>25160</v>
      </c>
      <c r="D106" s="1" t="s">
        <v>50</v>
      </c>
      <c r="E106" s="1" t="s">
        <v>51</v>
      </c>
      <c r="F106" s="1" t="s">
        <v>179</v>
      </c>
      <c r="G106" s="1" t="s">
        <v>82</v>
      </c>
      <c r="H106" s="1" t="s">
        <v>1151</v>
      </c>
      <c r="I106" s="1" t="s">
        <v>447</v>
      </c>
      <c r="J106" s="1" t="s">
        <v>4704</v>
      </c>
      <c r="K106" s="1" t="s">
        <v>25161</v>
      </c>
      <c r="L106" s="1"/>
      <c r="M106" s="20">
        <f t="shared" si="1"/>
        <v>0</v>
      </c>
    </row>
    <row r="107" spans="1:13" ht="20.100000000000001" customHeight="1" x14ac:dyDescent="0.15">
      <c r="A107" s="1" t="s">
        <v>24958</v>
      </c>
      <c r="B107" s="1" t="s">
        <v>25155</v>
      </c>
      <c r="C107" s="1" t="s">
        <v>25162</v>
      </c>
      <c r="D107" s="1" t="s">
        <v>50</v>
      </c>
      <c r="E107" s="1" t="s">
        <v>51</v>
      </c>
      <c r="F107" s="1" t="s">
        <v>51</v>
      </c>
      <c r="G107" s="1" t="s">
        <v>82</v>
      </c>
      <c r="H107" s="1" t="s">
        <v>95</v>
      </c>
      <c r="I107" s="1" t="s">
        <v>84</v>
      </c>
      <c r="J107" s="1" t="s">
        <v>96</v>
      </c>
      <c r="K107" s="1" t="s">
        <v>25163</v>
      </c>
      <c r="L107" s="1"/>
      <c r="M107" s="20">
        <f t="shared" si="1"/>
        <v>1</v>
      </c>
    </row>
    <row r="108" spans="1:13" ht="20.100000000000001" customHeight="1" x14ac:dyDescent="0.15">
      <c r="A108" s="1" t="s">
        <v>24958</v>
      </c>
      <c r="B108" s="1" t="s">
        <v>25155</v>
      </c>
      <c r="C108" s="1" t="s">
        <v>25164</v>
      </c>
      <c r="D108" s="1" t="s">
        <v>50</v>
      </c>
      <c r="E108" s="1" t="s">
        <v>51</v>
      </c>
      <c r="F108" s="1" t="s">
        <v>51</v>
      </c>
      <c r="G108" s="1" t="s">
        <v>82</v>
      </c>
      <c r="H108" s="1" t="s">
        <v>95</v>
      </c>
      <c r="I108" s="1" t="s">
        <v>84</v>
      </c>
      <c r="J108" s="1" t="s">
        <v>96</v>
      </c>
      <c r="K108" s="1" t="s">
        <v>25165</v>
      </c>
      <c r="L108" s="1"/>
      <c r="M108" s="20">
        <f t="shared" si="1"/>
        <v>1</v>
      </c>
    </row>
    <row r="109" spans="1:13" ht="20.100000000000001" customHeight="1" x14ac:dyDescent="0.15">
      <c r="A109" s="1" t="s">
        <v>24958</v>
      </c>
      <c r="B109" s="1" t="s">
        <v>25155</v>
      </c>
      <c r="C109" s="1" t="s">
        <v>25166</v>
      </c>
      <c r="D109" s="1" t="s">
        <v>50</v>
      </c>
      <c r="E109" s="1" t="s">
        <v>51</v>
      </c>
      <c r="F109" s="1" t="s">
        <v>51</v>
      </c>
      <c r="G109" s="1" t="s">
        <v>82</v>
      </c>
      <c r="H109" s="1" t="s">
        <v>95</v>
      </c>
      <c r="I109" s="1" t="s">
        <v>84</v>
      </c>
      <c r="J109" s="1" t="s">
        <v>96</v>
      </c>
      <c r="K109" s="1" t="s">
        <v>25167</v>
      </c>
      <c r="L109" s="1"/>
      <c r="M109" s="20">
        <f t="shared" si="1"/>
        <v>1</v>
      </c>
    </row>
    <row r="110" spans="1:13" ht="20.100000000000001" customHeight="1" x14ac:dyDescent="0.15">
      <c r="A110" s="1" t="s">
        <v>24958</v>
      </c>
      <c r="B110" s="1" t="s">
        <v>25155</v>
      </c>
      <c r="C110" s="1" t="s">
        <v>25168</v>
      </c>
      <c r="D110" s="1" t="s">
        <v>78</v>
      </c>
      <c r="E110" s="1" t="s">
        <v>51</v>
      </c>
      <c r="F110" s="1" t="s">
        <v>51</v>
      </c>
      <c r="G110" s="1" t="s">
        <v>52</v>
      </c>
      <c r="H110" s="1" t="s">
        <v>121</v>
      </c>
      <c r="I110" s="1" t="s">
        <v>84</v>
      </c>
      <c r="J110" s="1" t="s">
        <v>122</v>
      </c>
      <c r="K110" s="1" t="s">
        <v>25169</v>
      </c>
      <c r="L110" s="1"/>
      <c r="M110" s="20">
        <f t="shared" si="1"/>
        <v>1</v>
      </c>
    </row>
    <row r="111" spans="1:13" ht="20.100000000000001" customHeight="1" x14ac:dyDescent="0.15">
      <c r="A111" s="1" t="s">
        <v>24958</v>
      </c>
      <c r="B111" s="1" t="s">
        <v>25155</v>
      </c>
      <c r="C111" s="1" t="s">
        <v>25170</v>
      </c>
      <c r="D111" s="1" t="s">
        <v>78</v>
      </c>
      <c r="E111" s="1" t="s">
        <v>51</v>
      </c>
      <c r="F111" s="1" t="s">
        <v>51</v>
      </c>
      <c r="G111" s="1" t="s">
        <v>82</v>
      </c>
      <c r="H111" s="1" t="s">
        <v>95</v>
      </c>
      <c r="I111" s="1" t="s">
        <v>84</v>
      </c>
      <c r="J111" s="1" t="s">
        <v>96</v>
      </c>
      <c r="K111" s="1" t="s">
        <v>25171</v>
      </c>
      <c r="L111" s="1"/>
      <c r="M111" s="20">
        <f t="shared" si="1"/>
        <v>1</v>
      </c>
    </row>
    <row r="112" spans="1:13" ht="20.100000000000001" customHeight="1" x14ac:dyDescent="0.15">
      <c r="A112" s="1" t="s">
        <v>24958</v>
      </c>
      <c r="B112" s="1" t="s">
        <v>25155</v>
      </c>
      <c r="C112" s="1" t="s">
        <v>25172</v>
      </c>
      <c r="D112" s="1" t="s">
        <v>78</v>
      </c>
      <c r="E112" s="1" t="s">
        <v>51</v>
      </c>
      <c r="F112" s="1" t="s">
        <v>81</v>
      </c>
      <c r="G112" s="1" t="s">
        <v>82</v>
      </c>
      <c r="H112" s="1" t="s">
        <v>1151</v>
      </c>
      <c r="I112" s="1" t="s">
        <v>447</v>
      </c>
      <c r="J112" s="1" t="s">
        <v>4704</v>
      </c>
      <c r="K112" s="1" t="s">
        <v>25173</v>
      </c>
      <c r="L112" s="1"/>
      <c r="M112" s="20">
        <f t="shared" si="1"/>
        <v>0</v>
      </c>
    </row>
    <row r="113" spans="1:13" ht="20.100000000000001" customHeight="1" x14ac:dyDescent="0.15">
      <c r="A113" s="1" t="s">
        <v>24958</v>
      </c>
      <c r="B113" s="1" t="s">
        <v>25155</v>
      </c>
      <c r="C113" s="1" t="s">
        <v>25174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95</v>
      </c>
      <c r="I113" s="1" t="s">
        <v>84</v>
      </c>
      <c r="J113" s="1" t="s">
        <v>96</v>
      </c>
      <c r="K113" s="1" t="s">
        <v>25175</v>
      </c>
      <c r="L113" s="1"/>
      <c r="M113" s="20">
        <f t="shared" si="1"/>
        <v>1</v>
      </c>
    </row>
    <row r="114" spans="1:13" ht="20.100000000000001" customHeight="1" x14ac:dyDescent="0.15">
      <c r="A114" s="1" t="s">
        <v>24958</v>
      </c>
      <c r="B114" s="1" t="s">
        <v>25155</v>
      </c>
      <c r="C114" s="1" t="s">
        <v>25176</v>
      </c>
      <c r="D114" s="1" t="s">
        <v>78</v>
      </c>
      <c r="E114" s="1" t="s">
        <v>51</v>
      </c>
      <c r="F114" s="1" t="s">
        <v>51</v>
      </c>
      <c r="G114" s="1" t="s">
        <v>82</v>
      </c>
      <c r="H114" s="1" t="s">
        <v>95</v>
      </c>
      <c r="I114" s="1" t="s">
        <v>84</v>
      </c>
      <c r="J114" s="1" t="s">
        <v>96</v>
      </c>
      <c r="K114" s="1" t="s">
        <v>25177</v>
      </c>
      <c r="L114" s="1"/>
      <c r="M114" s="20">
        <f t="shared" si="1"/>
        <v>1</v>
      </c>
    </row>
    <row r="115" spans="1:13" ht="20.100000000000001" customHeight="1" x14ac:dyDescent="0.15">
      <c r="A115" s="1" t="s">
        <v>24958</v>
      </c>
      <c r="B115" s="1" t="s">
        <v>25155</v>
      </c>
      <c r="C115" s="1" t="s">
        <v>25178</v>
      </c>
      <c r="D115" s="1" t="s">
        <v>78</v>
      </c>
      <c r="E115" s="1" t="s">
        <v>51</v>
      </c>
      <c r="F115" s="1" t="s">
        <v>81</v>
      </c>
      <c r="G115" s="1" t="s">
        <v>82</v>
      </c>
      <c r="H115" s="1" t="s">
        <v>180</v>
      </c>
      <c r="I115" s="1" t="s">
        <v>84</v>
      </c>
      <c r="J115" s="1" t="s">
        <v>632</v>
      </c>
      <c r="K115" s="1" t="s">
        <v>25179</v>
      </c>
      <c r="L115" s="1"/>
      <c r="M115" s="20">
        <f t="shared" si="1"/>
        <v>0</v>
      </c>
    </row>
    <row r="116" spans="1:13" ht="20.100000000000001" customHeight="1" x14ac:dyDescent="0.15">
      <c r="A116" s="1" t="s">
        <v>24958</v>
      </c>
      <c r="B116" s="1" t="s">
        <v>25155</v>
      </c>
      <c r="C116" s="1" t="s">
        <v>25180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95</v>
      </c>
      <c r="I116" s="1" t="s">
        <v>84</v>
      </c>
      <c r="J116" s="1" t="s">
        <v>96</v>
      </c>
      <c r="K116" s="1" t="s">
        <v>25181</v>
      </c>
      <c r="L116" s="1"/>
      <c r="M116" s="20">
        <f t="shared" si="1"/>
        <v>1</v>
      </c>
    </row>
    <row r="117" spans="1:13" ht="20.100000000000001" customHeight="1" x14ac:dyDescent="0.15">
      <c r="A117" s="1" t="s">
        <v>24958</v>
      </c>
      <c r="B117" s="1" t="s">
        <v>25155</v>
      </c>
      <c r="C117" s="1" t="s">
        <v>25182</v>
      </c>
      <c r="D117" s="1" t="s">
        <v>78</v>
      </c>
      <c r="E117" s="1" t="s">
        <v>51</v>
      </c>
      <c r="F117" s="1" t="s">
        <v>179</v>
      </c>
      <c r="G117" s="1" t="s">
        <v>82</v>
      </c>
      <c r="H117" s="1" t="s">
        <v>180</v>
      </c>
      <c r="I117" s="1" t="s">
        <v>84</v>
      </c>
      <c r="J117" s="1" t="s">
        <v>632</v>
      </c>
      <c r="K117" s="1" t="s">
        <v>25183</v>
      </c>
      <c r="L117" s="1"/>
      <c r="M117" s="20">
        <f t="shared" si="1"/>
        <v>0</v>
      </c>
    </row>
    <row r="118" spans="1:13" ht="20.100000000000001" customHeight="1" x14ac:dyDescent="0.15">
      <c r="A118" s="1" t="s">
        <v>24958</v>
      </c>
      <c r="B118" s="1" t="s">
        <v>25155</v>
      </c>
      <c r="C118" s="1" t="s">
        <v>25184</v>
      </c>
      <c r="D118" s="1" t="s">
        <v>78</v>
      </c>
      <c r="E118" s="1" t="s">
        <v>51</v>
      </c>
      <c r="F118" s="1" t="s">
        <v>179</v>
      </c>
      <c r="G118" s="1" t="s">
        <v>82</v>
      </c>
      <c r="H118" s="1" t="s">
        <v>180</v>
      </c>
      <c r="I118" s="1" t="s">
        <v>84</v>
      </c>
      <c r="J118" s="1" t="s">
        <v>632</v>
      </c>
      <c r="K118" s="1" t="s">
        <v>25185</v>
      </c>
      <c r="L118" s="1"/>
      <c r="M118" s="20">
        <f t="shared" si="1"/>
        <v>0</v>
      </c>
    </row>
    <row r="119" spans="1:13" ht="20.100000000000001" customHeight="1" x14ac:dyDescent="0.15">
      <c r="A119" s="1" t="s">
        <v>24958</v>
      </c>
      <c r="B119" s="1" t="s">
        <v>25155</v>
      </c>
      <c r="C119" s="1" t="s">
        <v>25186</v>
      </c>
      <c r="D119" s="1" t="s">
        <v>78</v>
      </c>
      <c r="E119" s="1" t="s">
        <v>51</v>
      </c>
      <c r="F119" s="1" t="s">
        <v>51</v>
      </c>
      <c r="G119" s="1" t="s">
        <v>82</v>
      </c>
      <c r="H119" s="1" t="s">
        <v>95</v>
      </c>
      <c r="I119" s="1" t="s">
        <v>84</v>
      </c>
      <c r="J119" s="1" t="s">
        <v>96</v>
      </c>
      <c r="K119" s="1" t="s">
        <v>25187</v>
      </c>
      <c r="L119" s="1"/>
      <c r="M119" s="20">
        <f t="shared" si="1"/>
        <v>1</v>
      </c>
    </row>
    <row r="120" spans="1:13" ht="20.100000000000001" customHeight="1" x14ac:dyDescent="0.15">
      <c r="A120" s="1" t="s">
        <v>24958</v>
      </c>
      <c r="B120" s="1" t="s">
        <v>25188</v>
      </c>
      <c r="C120" s="1" t="s">
        <v>25189</v>
      </c>
      <c r="D120" s="1" t="s">
        <v>50</v>
      </c>
      <c r="E120" s="1" t="s">
        <v>51</v>
      </c>
      <c r="F120" s="1" t="s">
        <v>51</v>
      </c>
      <c r="G120" s="1" t="s">
        <v>82</v>
      </c>
      <c r="H120" s="1" t="s">
        <v>95</v>
      </c>
      <c r="I120" s="1" t="s">
        <v>84</v>
      </c>
      <c r="J120" s="1" t="s">
        <v>96</v>
      </c>
      <c r="K120" s="1" t="s">
        <v>25190</v>
      </c>
      <c r="L120" s="1"/>
      <c r="M120" s="20">
        <f t="shared" si="1"/>
        <v>1</v>
      </c>
    </row>
    <row r="121" spans="1:13" ht="20.100000000000001" customHeight="1" x14ac:dyDescent="0.15">
      <c r="A121" s="1" t="s">
        <v>24958</v>
      </c>
      <c r="B121" s="1" t="s">
        <v>25188</v>
      </c>
      <c r="C121" s="1" t="s">
        <v>25191</v>
      </c>
      <c r="D121" s="1" t="s">
        <v>50</v>
      </c>
      <c r="E121" s="1" t="s">
        <v>51</v>
      </c>
      <c r="F121" s="1" t="s">
        <v>51</v>
      </c>
      <c r="G121" s="1" t="s">
        <v>82</v>
      </c>
      <c r="H121" s="1" t="s">
        <v>95</v>
      </c>
      <c r="I121" s="1" t="s">
        <v>84</v>
      </c>
      <c r="J121" s="1" t="s">
        <v>96</v>
      </c>
      <c r="K121" s="1" t="s">
        <v>25192</v>
      </c>
      <c r="L121" s="1"/>
      <c r="M121" s="20">
        <f t="shared" si="1"/>
        <v>1</v>
      </c>
    </row>
    <row r="122" spans="1:13" ht="20.100000000000001" customHeight="1" x14ac:dyDescent="0.15">
      <c r="A122" s="1" t="s">
        <v>24958</v>
      </c>
      <c r="B122" s="1" t="s">
        <v>25188</v>
      </c>
      <c r="C122" s="1" t="s">
        <v>25193</v>
      </c>
      <c r="D122" s="1" t="s">
        <v>50</v>
      </c>
      <c r="E122" s="1" t="s">
        <v>51</v>
      </c>
      <c r="F122" s="1" t="s">
        <v>51</v>
      </c>
      <c r="G122" s="1" t="s">
        <v>82</v>
      </c>
      <c r="H122" s="1" t="s">
        <v>95</v>
      </c>
      <c r="I122" s="1" t="s">
        <v>84</v>
      </c>
      <c r="J122" s="1" t="s">
        <v>96</v>
      </c>
      <c r="K122" s="1" t="s">
        <v>25194</v>
      </c>
      <c r="L122" s="1"/>
      <c r="M122" s="20">
        <f t="shared" si="1"/>
        <v>1</v>
      </c>
    </row>
    <row r="123" spans="1:13" ht="20.100000000000001" customHeight="1" x14ac:dyDescent="0.15">
      <c r="A123" s="1" t="s">
        <v>24958</v>
      </c>
      <c r="B123" s="1" t="s">
        <v>25188</v>
      </c>
      <c r="C123" s="1" t="s">
        <v>25195</v>
      </c>
      <c r="D123" s="1" t="s">
        <v>50</v>
      </c>
      <c r="E123" s="1" t="s">
        <v>51</v>
      </c>
      <c r="F123" s="1" t="s">
        <v>51</v>
      </c>
      <c r="G123" s="1" t="s">
        <v>82</v>
      </c>
      <c r="H123" s="1" t="s">
        <v>95</v>
      </c>
      <c r="I123" s="1" t="s">
        <v>84</v>
      </c>
      <c r="J123" s="1" t="s">
        <v>96</v>
      </c>
      <c r="K123" s="1" t="s">
        <v>25196</v>
      </c>
      <c r="L123" s="1"/>
      <c r="M123" s="20">
        <f t="shared" si="1"/>
        <v>1</v>
      </c>
    </row>
    <row r="124" spans="1:13" ht="20.100000000000001" customHeight="1" x14ac:dyDescent="0.15">
      <c r="A124" s="1" t="s">
        <v>24958</v>
      </c>
      <c r="B124" s="1" t="s">
        <v>25188</v>
      </c>
      <c r="C124" s="1" t="s">
        <v>25197</v>
      </c>
      <c r="D124" s="1" t="s">
        <v>50</v>
      </c>
      <c r="E124" s="1" t="s">
        <v>51</v>
      </c>
      <c r="F124" s="1" t="s">
        <v>51</v>
      </c>
      <c r="G124" s="1" t="s">
        <v>82</v>
      </c>
      <c r="H124" s="1" t="s">
        <v>95</v>
      </c>
      <c r="I124" s="1" t="s">
        <v>84</v>
      </c>
      <c r="J124" s="1" t="s">
        <v>96</v>
      </c>
      <c r="K124" s="1" t="s">
        <v>25198</v>
      </c>
      <c r="L124" s="1"/>
      <c r="M124" s="20">
        <f t="shared" si="1"/>
        <v>1</v>
      </c>
    </row>
    <row r="125" spans="1:13" ht="20.100000000000001" customHeight="1" x14ac:dyDescent="0.15">
      <c r="A125" s="1" t="s">
        <v>24958</v>
      </c>
      <c r="B125" s="1" t="s">
        <v>25188</v>
      </c>
      <c r="C125" s="1" t="s">
        <v>25199</v>
      </c>
      <c r="D125" s="1" t="s">
        <v>50</v>
      </c>
      <c r="E125" s="1" t="s">
        <v>51</v>
      </c>
      <c r="F125" s="1" t="s">
        <v>51</v>
      </c>
      <c r="G125" s="1" t="s">
        <v>82</v>
      </c>
      <c r="H125" s="1" t="s">
        <v>95</v>
      </c>
      <c r="I125" s="1" t="s">
        <v>84</v>
      </c>
      <c r="J125" s="1" t="s">
        <v>96</v>
      </c>
      <c r="K125" s="1" t="s">
        <v>25200</v>
      </c>
      <c r="L125" s="1"/>
      <c r="M125" s="20">
        <f t="shared" si="1"/>
        <v>1</v>
      </c>
    </row>
    <row r="126" spans="1:13" ht="20.100000000000001" customHeight="1" x14ac:dyDescent="0.15">
      <c r="A126" s="1" t="s">
        <v>24958</v>
      </c>
      <c r="B126" s="1" t="s">
        <v>25188</v>
      </c>
      <c r="C126" s="1" t="s">
        <v>25201</v>
      </c>
      <c r="D126" s="1" t="s">
        <v>50</v>
      </c>
      <c r="E126" s="1" t="s">
        <v>51</v>
      </c>
      <c r="F126" s="1" t="s">
        <v>51</v>
      </c>
      <c r="G126" s="1" t="s">
        <v>82</v>
      </c>
      <c r="H126" s="1" t="s">
        <v>95</v>
      </c>
      <c r="I126" s="1" t="s">
        <v>84</v>
      </c>
      <c r="J126" s="1" t="s">
        <v>96</v>
      </c>
      <c r="K126" s="1" t="s">
        <v>25202</v>
      </c>
      <c r="L126" s="1"/>
      <c r="M126" s="20">
        <f t="shared" si="1"/>
        <v>1</v>
      </c>
    </row>
    <row r="127" spans="1:13" ht="20.100000000000001" customHeight="1" x14ac:dyDescent="0.15">
      <c r="A127" s="1" t="s">
        <v>24958</v>
      </c>
      <c r="B127" s="1" t="s">
        <v>25188</v>
      </c>
      <c r="C127" s="1" t="s">
        <v>25203</v>
      </c>
      <c r="D127" s="1" t="s">
        <v>50</v>
      </c>
      <c r="E127" s="1" t="s">
        <v>51</v>
      </c>
      <c r="F127" s="1" t="s">
        <v>51</v>
      </c>
      <c r="G127" s="1" t="s">
        <v>82</v>
      </c>
      <c r="H127" s="1" t="s">
        <v>95</v>
      </c>
      <c r="I127" s="1" t="s">
        <v>84</v>
      </c>
      <c r="J127" s="1" t="s">
        <v>96</v>
      </c>
      <c r="K127" s="1" t="s">
        <v>25204</v>
      </c>
      <c r="L127" s="1"/>
      <c r="M127" s="20">
        <f t="shared" si="1"/>
        <v>1</v>
      </c>
    </row>
    <row r="128" spans="1:13" ht="20.100000000000001" customHeight="1" x14ac:dyDescent="0.15">
      <c r="A128" s="1" t="s">
        <v>24958</v>
      </c>
      <c r="B128" s="1" t="s">
        <v>25188</v>
      </c>
      <c r="C128" s="1" t="s">
        <v>25205</v>
      </c>
      <c r="D128" s="1" t="s">
        <v>50</v>
      </c>
      <c r="E128" s="1" t="s">
        <v>51</v>
      </c>
      <c r="F128" s="1" t="s">
        <v>51</v>
      </c>
      <c r="G128" s="1" t="s">
        <v>82</v>
      </c>
      <c r="H128" s="1" t="s">
        <v>95</v>
      </c>
      <c r="I128" s="1" t="s">
        <v>84</v>
      </c>
      <c r="J128" s="1" t="s">
        <v>96</v>
      </c>
      <c r="K128" s="1" t="s">
        <v>25206</v>
      </c>
      <c r="L128" s="1"/>
      <c r="M128" s="20">
        <f t="shared" si="1"/>
        <v>1</v>
      </c>
    </row>
    <row r="129" spans="1:13" ht="20.100000000000001" customHeight="1" x14ac:dyDescent="0.15">
      <c r="A129" s="1" t="s">
        <v>24958</v>
      </c>
      <c r="B129" s="1" t="s">
        <v>25188</v>
      </c>
      <c r="C129" s="1" t="s">
        <v>25207</v>
      </c>
      <c r="D129" s="1" t="s">
        <v>50</v>
      </c>
      <c r="E129" s="1" t="s">
        <v>51</v>
      </c>
      <c r="F129" s="1" t="s">
        <v>51</v>
      </c>
      <c r="G129" s="1" t="s">
        <v>82</v>
      </c>
      <c r="H129" s="1" t="s">
        <v>95</v>
      </c>
      <c r="I129" s="1" t="s">
        <v>84</v>
      </c>
      <c r="J129" s="1" t="s">
        <v>96</v>
      </c>
      <c r="K129" s="1" t="s">
        <v>25208</v>
      </c>
      <c r="L129" s="1"/>
      <c r="M129" s="20">
        <f t="shared" si="1"/>
        <v>1</v>
      </c>
    </row>
    <row r="130" spans="1:13" ht="20.100000000000001" customHeight="1" x14ac:dyDescent="0.15">
      <c r="A130" s="1" t="s">
        <v>24958</v>
      </c>
      <c r="B130" s="1" t="s">
        <v>25188</v>
      </c>
      <c r="C130" s="1" t="s">
        <v>25209</v>
      </c>
      <c r="D130" s="1" t="s">
        <v>50</v>
      </c>
      <c r="E130" s="1" t="s">
        <v>51</v>
      </c>
      <c r="F130" s="1" t="s">
        <v>51</v>
      </c>
      <c r="G130" s="1" t="s">
        <v>82</v>
      </c>
      <c r="H130" s="1" t="s">
        <v>95</v>
      </c>
      <c r="I130" s="1" t="s">
        <v>84</v>
      </c>
      <c r="J130" s="1" t="s">
        <v>96</v>
      </c>
      <c r="K130" s="1" t="s">
        <v>25210</v>
      </c>
      <c r="L130" s="1"/>
      <c r="M130" s="20">
        <f t="shared" si="1"/>
        <v>1</v>
      </c>
    </row>
    <row r="131" spans="1:13" ht="20.100000000000001" customHeight="1" x14ac:dyDescent="0.15">
      <c r="A131" s="1" t="s">
        <v>24958</v>
      </c>
      <c r="B131" s="1" t="s">
        <v>25188</v>
      </c>
      <c r="C131" s="1" t="s">
        <v>25211</v>
      </c>
      <c r="D131" s="1" t="s">
        <v>50</v>
      </c>
      <c r="E131" s="1" t="s">
        <v>51</v>
      </c>
      <c r="F131" s="1" t="s">
        <v>51</v>
      </c>
      <c r="G131" s="1" t="s">
        <v>82</v>
      </c>
      <c r="H131" s="1" t="s">
        <v>95</v>
      </c>
      <c r="I131" s="1" t="s">
        <v>84</v>
      </c>
      <c r="J131" s="1" t="s">
        <v>96</v>
      </c>
      <c r="K131" s="1" t="s">
        <v>25212</v>
      </c>
      <c r="L131" s="1"/>
      <c r="M131" s="20">
        <f t="shared" si="1"/>
        <v>1</v>
      </c>
    </row>
    <row r="132" spans="1:13" ht="20.100000000000001" customHeight="1" x14ac:dyDescent="0.15">
      <c r="A132" s="1" t="s">
        <v>24958</v>
      </c>
      <c r="B132" s="1" t="s">
        <v>25188</v>
      </c>
      <c r="C132" s="1" t="s">
        <v>25213</v>
      </c>
      <c r="D132" s="1" t="s">
        <v>50</v>
      </c>
      <c r="E132" s="1" t="s">
        <v>51</v>
      </c>
      <c r="F132" s="1" t="s">
        <v>51</v>
      </c>
      <c r="G132" s="1" t="s">
        <v>82</v>
      </c>
      <c r="H132" s="1" t="s">
        <v>95</v>
      </c>
      <c r="I132" s="1" t="s">
        <v>84</v>
      </c>
      <c r="J132" s="1" t="s">
        <v>96</v>
      </c>
      <c r="K132" s="1" t="s">
        <v>25214</v>
      </c>
      <c r="L132" s="1"/>
      <c r="M132" s="20">
        <f t="shared" si="1"/>
        <v>1</v>
      </c>
    </row>
    <row r="133" spans="1:13" ht="20.100000000000001" customHeight="1" x14ac:dyDescent="0.15">
      <c r="A133" s="1" t="s">
        <v>24958</v>
      </c>
      <c r="B133" s="1" t="s">
        <v>25188</v>
      </c>
      <c r="C133" s="1" t="s">
        <v>25215</v>
      </c>
      <c r="D133" s="1" t="s">
        <v>50</v>
      </c>
      <c r="E133" s="1" t="s">
        <v>51</v>
      </c>
      <c r="F133" s="1" t="s">
        <v>51</v>
      </c>
      <c r="G133" s="1" t="s">
        <v>82</v>
      </c>
      <c r="H133" s="1" t="s">
        <v>95</v>
      </c>
      <c r="I133" s="1" t="s">
        <v>84</v>
      </c>
      <c r="J133" s="1" t="s">
        <v>96</v>
      </c>
      <c r="K133" s="1" t="s">
        <v>25216</v>
      </c>
      <c r="L133" s="1"/>
      <c r="M133" s="20">
        <f t="shared" si="1"/>
        <v>1</v>
      </c>
    </row>
    <row r="134" spans="1:13" ht="20.100000000000001" customHeight="1" x14ac:dyDescent="0.15">
      <c r="A134" s="1" t="s">
        <v>24958</v>
      </c>
      <c r="B134" s="1" t="s">
        <v>25188</v>
      </c>
      <c r="C134" s="1" t="s">
        <v>25217</v>
      </c>
      <c r="D134" s="1" t="s">
        <v>50</v>
      </c>
      <c r="E134" s="1" t="s">
        <v>51</v>
      </c>
      <c r="F134" s="1" t="s">
        <v>51</v>
      </c>
      <c r="G134" s="1" t="s">
        <v>82</v>
      </c>
      <c r="H134" s="1" t="s">
        <v>95</v>
      </c>
      <c r="I134" s="1" t="s">
        <v>84</v>
      </c>
      <c r="J134" s="1" t="s">
        <v>96</v>
      </c>
      <c r="K134" s="1" t="s">
        <v>25218</v>
      </c>
      <c r="L134" s="1"/>
      <c r="M134" s="20">
        <f t="shared" si="1"/>
        <v>1</v>
      </c>
    </row>
    <row r="135" spans="1:13" ht="20.100000000000001" customHeight="1" x14ac:dyDescent="0.15">
      <c r="A135" s="1" t="s">
        <v>24958</v>
      </c>
      <c r="B135" s="1" t="s">
        <v>25188</v>
      </c>
      <c r="C135" s="1" t="s">
        <v>25219</v>
      </c>
      <c r="D135" s="1" t="s">
        <v>50</v>
      </c>
      <c r="E135" s="1" t="s">
        <v>51</v>
      </c>
      <c r="F135" s="1" t="s">
        <v>51</v>
      </c>
      <c r="G135" s="1" t="s">
        <v>82</v>
      </c>
      <c r="H135" s="1" t="s">
        <v>95</v>
      </c>
      <c r="I135" s="1" t="s">
        <v>84</v>
      </c>
      <c r="J135" s="1" t="s">
        <v>96</v>
      </c>
      <c r="K135" s="1" t="s">
        <v>25220</v>
      </c>
      <c r="L135" s="1"/>
      <c r="M135" s="20">
        <f t="shared" si="1"/>
        <v>1</v>
      </c>
    </row>
    <row r="136" spans="1:13" ht="20.100000000000001" customHeight="1" x14ac:dyDescent="0.15">
      <c r="A136" s="1" t="s">
        <v>24958</v>
      </c>
      <c r="B136" s="1" t="s">
        <v>25188</v>
      </c>
      <c r="C136" s="1" t="s">
        <v>25221</v>
      </c>
      <c r="D136" s="1" t="s">
        <v>50</v>
      </c>
      <c r="E136" s="1" t="s">
        <v>51</v>
      </c>
      <c r="F136" s="1" t="s">
        <v>51</v>
      </c>
      <c r="G136" s="1" t="s">
        <v>82</v>
      </c>
      <c r="H136" s="1" t="s">
        <v>95</v>
      </c>
      <c r="I136" s="1" t="s">
        <v>84</v>
      </c>
      <c r="J136" s="1" t="s">
        <v>96</v>
      </c>
      <c r="K136" s="1" t="s">
        <v>25222</v>
      </c>
      <c r="L136" s="1"/>
      <c r="M136" s="20">
        <f t="shared" si="1"/>
        <v>1</v>
      </c>
    </row>
    <row r="137" spans="1:13" ht="20.100000000000001" customHeight="1" x14ac:dyDescent="0.15">
      <c r="A137" s="1" t="s">
        <v>24958</v>
      </c>
      <c r="B137" s="1" t="s">
        <v>25188</v>
      </c>
      <c r="C137" s="1" t="s">
        <v>25223</v>
      </c>
      <c r="D137" s="1" t="s">
        <v>50</v>
      </c>
      <c r="E137" s="1" t="s">
        <v>51</v>
      </c>
      <c r="F137" s="1" t="s">
        <v>51</v>
      </c>
      <c r="G137" s="1" t="s">
        <v>82</v>
      </c>
      <c r="H137" s="1" t="s">
        <v>95</v>
      </c>
      <c r="I137" s="1" t="s">
        <v>84</v>
      </c>
      <c r="J137" s="1" t="s">
        <v>96</v>
      </c>
      <c r="K137" s="1" t="s">
        <v>25224</v>
      </c>
      <c r="L137" s="1"/>
      <c r="M137" s="20">
        <f t="shared" ref="M137:M200" si="2">IF(F137="○",1,0)</f>
        <v>1</v>
      </c>
    </row>
    <row r="138" spans="1:13" ht="20.100000000000001" customHeight="1" x14ac:dyDescent="0.15">
      <c r="A138" s="1" t="s">
        <v>24958</v>
      </c>
      <c r="B138" s="1" t="s">
        <v>25188</v>
      </c>
      <c r="C138" s="1" t="s">
        <v>25225</v>
      </c>
      <c r="D138" s="1" t="s">
        <v>50</v>
      </c>
      <c r="E138" s="1" t="s">
        <v>51</v>
      </c>
      <c r="F138" s="1" t="s">
        <v>51</v>
      </c>
      <c r="G138" s="1" t="s">
        <v>82</v>
      </c>
      <c r="H138" s="1" t="s">
        <v>95</v>
      </c>
      <c r="I138" s="1" t="s">
        <v>84</v>
      </c>
      <c r="J138" s="1" t="s">
        <v>96</v>
      </c>
      <c r="K138" s="1" t="s">
        <v>25226</v>
      </c>
      <c r="L138" s="1"/>
      <c r="M138" s="20">
        <f t="shared" si="2"/>
        <v>1</v>
      </c>
    </row>
    <row r="139" spans="1:13" ht="20.100000000000001" customHeight="1" x14ac:dyDescent="0.15">
      <c r="A139" s="1" t="s">
        <v>24958</v>
      </c>
      <c r="B139" s="1" t="s">
        <v>25188</v>
      </c>
      <c r="C139" s="1" t="s">
        <v>25227</v>
      </c>
      <c r="D139" s="1" t="s">
        <v>50</v>
      </c>
      <c r="E139" s="1" t="s">
        <v>51</v>
      </c>
      <c r="F139" s="1" t="s">
        <v>51</v>
      </c>
      <c r="G139" s="1" t="s">
        <v>82</v>
      </c>
      <c r="H139" s="1" t="s">
        <v>95</v>
      </c>
      <c r="I139" s="1" t="s">
        <v>84</v>
      </c>
      <c r="J139" s="1" t="s">
        <v>96</v>
      </c>
      <c r="K139" s="1" t="s">
        <v>25228</v>
      </c>
      <c r="L139" s="1"/>
      <c r="M139" s="20">
        <f t="shared" si="2"/>
        <v>1</v>
      </c>
    </row>
    <row r="140" spans="1:13" ht="20.100000000000001" customHeight="1" x14ac:dyDescent="0.15">
      <c r="A140" s="1" t="s">
        <v>24958</v>
      </c>
      <c r="B140" s="1" t="s">
        <v>25188</v>
      </c>
      <c r="C140" s="1" t="s">
        <v>25229</v>
      </c>
      <c r="D140" s="1" t="s">
        <v>50</v>
      </c>
      <c r="E140" s="1" t="s">
        <v>51</v>
      </c>
      <c r="F140" s="1" t="s">
        <v>51</v>
      </c>
      <c r="G140" s="1" t="s">
        <v>82</v>
      </c>
      <c r="H140" s="1" t="s">
        <v>95</v>
      </c>
      <c r="I140" s="1" t="s">
        <v>84</v>
      </c>
      <c r="J140" s="1" t="s">
        <v>96</v>
      </c>
      <c r="K140" s="1" t="s">
        <v>25230</v>
      </c>
      <c r="L140" s="1"/>
      <c r="M140" s="20">
        <f t="shared" si="2"/>
        <v>1</v>
      </c>
    </row>
    <row r="141" spans="1:13" ht="20.100000000000001" customHeight="1" x14ac:dyDescent="0.15">
      <c r="A141" s="1" t="s">
        <v>24958</v>
      </c>
      <c r="B141" s="1" t="s">
        <v>25188</v>
      </c>
      <c r="C141" s="1" t="s">
        <v>25231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95</v>
      </c>
      <c r="I141" s="1" t="s">
        <v>84</v>
      </c>
      <c r="J141" s="1" t="s">
        <v>96</v>
      </c>
      <c r="K141" s="1" t="s">
        <v>25232</v>
      </c>
      <c r="L141" s="1"/>
      <c r="M141" s="20">
        <f t="shared" si="2"/>
        <v>1</v>
      </c>
    </row>
    <row r="142" spans="1:13" ht="20.100000000000001" customHeight="1" x14ac:dyDescent="0.15">
      <c r="A142" s="1" t="s">
        <v>24958</v>
      </c>
      <c r="B142" s="1" t="s">
        <v>25188</v>
      </c>
      <c r="C142" s="1" t="s">
        <v>25233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95</v>
      </c>
      <c r="I142" s="1" t="s">
        <v>84</v>
      </c>
      <c r="J142" s="1" t="s">
        <v>96</v>
      </c>
      <c r="K142" s="1" t="s">
        <v>25234</v>
      </c>
      <c r="L142" s="1"/>
      <c r="M142" s="20">
        <f t="shared" si="2"/>
        <v>1</v>
      </c>
    </row>
    <row r="143" spans="1:13" ht="20.100000000000001" customHeight="1" x14ac:dyDescent="0.15">
      <c r="A143" s="1" t="s">
        <v>24958</v>
      </c>
      <c r="B143" s="1" t="s">
        <v>25188</v>
      </c>
      <c r="C143" s="1" t="s">
        <v>25235</v>
      </c>
      <c r="D143" s="1" t="s">
        <v>50</v>
      </c>
      <c r="E143" s="1" t="s">
        <v>51</v>
      </c>
      <c r="F143" s="1" t="s">
        <v>51</v>
      </c>
      <c r="G143" s="1" t="s">
        <v>82</v>
      </c>
      <c r="H143" s="1" t="s">
        <v>95</v>
      </c>
      <c r="I143" s="1" t="s">
        <v>84</v>
      </c>
      <c r="J143" s="1" t="s">
        <v>96</v>
      </c>
      <c r="K143" s="1" t="s">
        <v>25236</v>
      </c>
      <c r="L143" s="1"/>
      <c r="M143" s="20">
        <f t="shared" si="2"/>
        <v>1</v>
      </c>
    </row>
    <row r="144" spans="1:13" ht="20.100000000000001" customHeight="1" x14ac:dyDescent="0.15">
      <c r="A144" s="1" t="s">
        <v>24958</v>
      </c>
      <c r="B144" s="1" t="s">
        <v>25188</v>
      </c>
      <c r="C144" s="1" t="s">
        <v>25237</v>
      </c>
      <c r="D144" s="1" t="s">
        <v>50</v>
      </c>
      <c r="E144" s="1" t="s">
        <v>51</v>
      </c>
      <c r="F144" s="1" t="s">
        <v>51</v>
      </c>
      <c r="G144" s="1" t="s">
        <v>82</v>
      </c>
      <c r="H144" s="1" t="s">
        <v>95</v>
      </c>
      <c r="I144" s="1" t="s">
        <v>84</v>
      </c>
      <c r="J144" s="1" t="s">
        <v>96</v>
      </c>
      <c r="K144" s="1" t="s">
        <v>25238</v>
      </c>
      <c r="L144" s="1"/>
      <c r="M144" s="20">
        <f t="shared" si="2"/>
        <v>1</v>
      </c>
    </row>
    <row r="145" spans="1:13" ht="20.100000000000001" customHeight="1" x14ac:dyDescent="0.15">
      <c r="A145" s="1" t="s">
        <v>24958</v>
      </c>
      <c r="B145" s="1" t="s">
        <v>25188</v>
      </c>
      <c r="C145" s="1" t="s">
        <v>25239</v>
      </c>
      <c r="D145" s="1" t="s">
        <v>50</v>
      </c>
      <c r="E145" s="1" t="s">
        <v>51</v>
      </c>
      <c r="F145" s="1" t="s">
        <v>51</v>
      </c>
      <c r="G145" s="1" t="s">
        <v>82</v>
      </c>
      <c r="H145" s="1" t="s">
        <v>95</v>
      </c>
      <c r="I145" s="1" t="s">
        <v>84</v>
      </c>
      <c r="J145" s="1" t="s">
        <v>96</v>
      </c>
      <c r="K145" s="1" t="s">
        <v>25240</v>
      </c>
      <c r="L145" s="1"/>
      <c r="M145" s="20">
        <f t="shared" si="2"/>
        <v>1</v>
      </c>
    </row>
    <row r="146" spans="1:13" ht="20.100000000000001" customHeight="1" x14ac:dyDescent="0.15">
      <c r="A146" s="1" t="s">
        <v>24958</v>
      </c>
      <c r="B146" s="1" t="s">
        <v>25188</v>
      </c>
      <c r="C146" s="1" t="s">
        <v>25241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95</v>
      </c>
      <c r="I146" s="1" t="s">
        <v>84</v>
      </c>
      <c r="J146" s="1" t="s">
        <v>96</v>
      </c>
      <c r="K146" s="1" t="s">
        <v>25242</v>
      </c>
      <c r="L146" s="1"/>
      <c r="M146" s="20">
        <f t="shared" si="2"/>
        <v>1</v>
      </c>
    </row>
    <row r="147" spans="1:13" ht="20.100000000000001" customHeight="1" x14ac:dyDescent="0.15">
      <c r="A147" s="1" t="s">
        <v>24958</v>
      </c>
      <c r="B147" s="1" t="s">
        <v>25188</v>
      </c>
      <c r="C147" s="1" t="s">
        <v>25243</v>
      </c>
      <c r="D147" s="1" t="s">
        <v>50</v>
      </c>
      <c r="E147" s="1" t="s">
        <v>51</v>
      </c>
      <c r="F147" s="1" t="s">
        <v>51</v>
      </c>
      <c r="G147" s="1" t="s">
        <v>82</v>
      </c>
      <c r="H147" s="1" t="s">
        <v>95</v>
      </c>
      <c r="I147" s="1" t="s">
        <v>84</v>
      </c>
      <c r="J147" s="1" t="s">
        <v>96</v>
      </c>
      <c r="K147" s="1" t="s">
        <v>25244</v>
      </c>
      <c r="L147" s="1"/>
      <c r="M147" s="20">
        <f t="shared" si="2"/>
        <v>1</v>
      </c>
    </row>
    <row r="148" spans="1:13" ht="20.100000000000001" customHeight="1" x14ac:dyDescent="0.15">
      <c r="A148" s="1" t="s">
        <v>24958</v>
      </c>
      <c r="B148" s="1" t="s">
        <v>25188</v>
      </c>
      <c r="C148" s="1" t="s">
        <v>25245</v>
      </c>
      <c r="D148" s="1" t="s">
        <v>50</v>
      </c>
      <c r="E148" s="1" t="s">
        <v>51</v>
      </c>
      <c r="F148" s="1" t="s">
        <v>51</v>
      </c>
      <c r="G148" s="1" t="s">
        <v>82</v>
      </c>
      <c r="H148" s="1" t="s">
        <v>95</v>
      </c>
      <c r="I148" s="1" t="s">
        <v>84</v>
      </c>
      <c r="J148" s="1" t="s">
        <v>96</v>
      </c>
      <c r="K148" s="1" t="s">
        <v>25246</v>
      </c>
      <c r="L148" s="1"/>
      <c r="M148" s="20">
        <f t="shared" si="2"/>
        <v>1</v>
      </c>
    </row>
    <row r="149" spans="1:13" ht="20.100000000000001" customHeight="1" x14ac:dyDescent="0.15">
      <c r="A149" s="1" t="s">
        <v>24958</v>
      </c>
      <c r="B149" s="1" t="s">
        <v>25188</v>
      </c>
      <c r="C149" s="1" t="s">
        <v>25247</v>
      </c>
      <c r="D149" s="1" t="s">
        <v>50</v>
      </c>
      <c r="E149" s="1" t="s">
        <v>51</v>
      </c>
      <c r="F149" s="1" t="s">
        <v>51</v>
      </c>
      <c r="G149" s="1" t="s">
        <v>82</v>
      </c>
      <c r="H149" s="1" t="s">
        <v>95</v>
      </c>
      <c r="I149" s="1" t="s">
        <v>84</v>
      </c>
      <c r="J149" s="1" t="s">
        <v>96</v>
      </c>
      <c r="K149" s="1" t="s">
        <v>25248</v>
      </c>
      <c r="L149" s="1"/>
      <c r="M149" s="20">
        <f t="shared" si="2"/>
        <v>1</v>
      </c>
    </row>
    <row r="150" spans="1:13" ht="20.100000000000001" customHeight="1" x14ac:dyDescent="0.15">
      <c r="A150" s="1" t="s">
        <v>24958</v>
      </c>
      <c r="B150" s="1" t="s">
        <v>25188</v>
      </c>
      <c r="C150" s="1" t="s">
        <v>25249</v>
      </c>
      <c r="D150" s="1" t="s">
        <v>50</v>
      </c>
      <c r="E150" s="1" t="s">
        <v>51</v>
      </c>
      <c r="F150" s="1" t="s">
        <v>51</v>
      </c>
      <c r="G150" s="1" t="s">
        <v>82</v>
      </c>
      <c r="H150" s="1" t="s">
        <v>95</v>
      </c>
      <c r="I150" s="1" t="s">
        <v>84</v>
      </c>
      <c r="J150" s="1" t="s">
        <v>96</v>
      </c>
      <c r="K150" s="1" t="s">
        <v>25250</v>
      </c>
      <c r="L150" s="1"/>
      <c r="M150" s="20">
        <f t="shared" si="2"/>
        <v>1</v>
      </c>
    </row>
    <row r="151" spans="1:13" ht="20.100000000000001" customHeight="1" x14ac:dyDescent="0.15">
      <c r="A151" s="1" t="s">
        <v>24958</v>
      </c>
      <c r="B151" s="1" t="s">
        <v>25188</v>
      </c>
      <c r="C151" s="1" t="s">
        <v>25251</v>
      </c>
      <c r="D151" s="1" t="s">
        <v>50</v>
      </c>
      <c r="E151" s="1" t="s">
        <v>51</v>
      </c>
      <c r="F151" s="1" t="s">
        <v>51</v>
      </c>
      <c r="G151" s="1" t="s">
        <v>82</v>
      </c>
      <c r="H151" s="1" t="s">
        <v>95</v>
      </c>
      <c r="I151" s="1" t="s">
        <v>84</v>
      </c>
      <c r="J151" s="1" t="s">
        <v>96</v>
      </c>
      <c r="K151" s="1" t="s">
        <v>25252</v>
      </c>
      <c r="L151" s="1"/>
      <c r="M151" s="20">
        <f t="shared" si="2"/>
        <v>1</v>
      </c>
    </row>
    <row r="152" spans="1:13" ht="20.100000000000001" customHeight="1" x14ac:dyDescent="0.15">
      <c r="A152" s="1" t="s">
        <v>24958</v>
      </c>
      <c r="B152" s="1" t="s">
        <v>25188</v>
      </c>
      <c r="C152" s="1" t="s">
        <v>25253</v>
      </c>
      <c r="D152" s="1" t="s">
        <v>50</v>
      </c>
      <c r="E152" s="1" t="s">
        <v>51</v>
      </c>
      <c r="F152" s="1" t="s">
        <v>51</v>
      </c>
      <c r="G152" s="1" t="s">
        <v>82</v>
      </c>
      <c r="H152" s="1" t="s">
        <v>95</v>
      </c>
      <c r="I152" s="1" t="s">
        <v>84</v>
      </c>
      <c r="J152" s="1" t="s">
        <v>96</v>
      </c>
      <c r="K152" s="1" t="s">
        <v>25254</v>
      </c>
      <c r="L152" s="1"/>
      <c r="M152" s="20">
        <f t="shared" si="2"/>
        <v>1</v>
      </c>
    </row>
    <row r="153" spans="1:13" ht="20.100000000000001" customHeight="1" x14ac:dyDescent="0.15">
      <c r="A153" s="1" t="s">
        <v>24958</v>
      </c>
      <c r="B153" s="1" t="s">
        <v>25188</v>
      </c>
      <c r="C153" s="1" t="s">
        <v>25255</v>
      </c>
      <c r="D153" s="1" t="s">
        <v>50</v>
      </c>
      <c r="E153" s="1" t="s">
        <v>51</v>
      </c>
      <c r="F153" s="1" t="s">
        <v>51</v>
      </c>
      <c r="G153" s="1" t="s">
        <v>82</v>
      </c>
      <c r="H153" s="1" t="s">
        <v>95</v>
      </c>
      <c r="I153" s="1" t="s">
        <v>84</v>
      </c>
      <c r="J153" s="1" t="s">
        <v>96</v>
      </c>
      <c r="K153" s="1" t="s">
        <v>25256</v>
      </c>
      <c r="L153" s="1"/>
      <c r="M153" s="20">
        <f t="shared" si="2"/>
        <v>1</v>
      </c>
    </row>
    <row r="154" spans="1:13" ht="20.100000000000001" customHeight="1" x14ac:dyDescent="0.15">
      <c r="A154" s="1" t="s">
        <v>24958</v>
      </c>
      <c r="B154" s="1" t="s">
        <v>25188</v>
      </c>
      <c r="C154" s="1" t="s">
        <v>25257</v>
      </c>
      <c r="D154" s="1" t="s">
        <v>50</v>
      </c>
      <c r="E154" s="1" t="s">
        <v>51</v>
      </c>
      <c r="F154" s="1" t="s">
        <v>51</v>
      </c>
      <c r="G154" s="1" t="s">
        <v>82</v>
      </c>
      <c r="H154" s="1" t="s">
        <v>95</v>
      </c>
      <c r="I154" s="1" t="s">
        <v>84</v>
      </c>
      <c r="J154" s="1" t="s">
        <v>96</v>
      </c>
      <c r="K154" s="1" t="s">
        <v>25258</v>
      </c>
      <c r="L154" s="1"/>
      <c r="M154" s="20">
        <f t="shared" si="2"/>
        <v>1</v>
      </c>
    </row>
    <row r="155" spans="1:13" ht="20.100000000000001" customHeight="1" x14ac:dyDescent="0.15">
      <c r="A155" s="1" t="s">
        <v>24958</v>
      </c>
      <c r="B155" s="1" t="s">
        <v>25188</v>
      </c>
      <c r="C155" s="1" t="s">
        <v>25259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95</v>
      </c>
      <c r="I155" s="1" t="s">
        <v>84</v>
      </c>
      <c r="J155" s="1" t="s">
        <v>96</v>
      </c>
      <c r="K155" s="1" t="s">
        <v>25260</v>
      </c>
      <c r="L155" s="1"/>
      <c r="M155" s="20">
        <f t="shared" si="2"/>
        <v>1</v>
      </c>
    </row>
    <row r="156" spans="1:13" ht="20.100000000000001" customHeight="1" x14ac:dyDescent="0.15">
      <c r="A156" s="1" t="s">
        <v>24958</v>
      </c>
      <c r="B156" s="1" t="s">
        <v>25188</v>
      </c>
      <c r="C156" s="1" t="s">
        <v>25261</v>
      </c>
      <c r="D156" s="1" t="s">
        <v>50</v>
      </c>
      <c r="E156" s="1" t="s">
        <v>51</v>
      </c>
      <c r="F156" s="1" t="s">
        <v>51</v>
      </c>
      <c r="G156" s="1" t="s">
        <v>82</v>
      </c>
      <c r="H156" s="1" t="s">
        <v>95</v>
      </c>
      <c r="I156" s="1" t="s">
        <v>84</v>
      </c>
      <c r="J156" s="1" t="s">
        <v>96</v>
      </c>
      <c r="K156" s="1" t="s">
        <v>25262</v>
      </c>
      <c r="L156" s="1"/>
      <c r="M156" s="20">
        <f t="shared" si="2"/>
        <v>1</v>
      </c>
    </row>
    <row r="157" spans="1:13" ht="20.100000000000001" customHeight="1" x14ac:dyDescent="0.15">
      <c r="A157" s="1" t="s">
        <v>24958</v>
      </c>
      <c r="B157" s="1" t="s">
        <v>25188</v>
      </c>
      <c r="C157" s="1" t="s">
        <v>25263</v>
      </c>
      <c r="D157" s="1" t="s">
        <v>78</v>
      </c>
      <c r="E157" s="1" t="s">
        <v>51</v>
      </c>
      <c r="F157" s="1" t="s">
        <v>51</v>
      </c>
      <c r="G157" s="1" t="s">
        <v>82</v>
      </c>
      <c r="H157" s="1" t="s">
        <v>95</v>
      </c>
      <c r="I157" s="1" t="s">
        <v>84</v>
      </c>
      <c r="J157" s="1" t="s">
        <v>96</v>
      </c>
      <c r="K157" s="1" t="s">
        <v>25264</v>
      </c>
      <c r="L157" s="1"/>
      <c r="M157" s="20">
        <f t="shared" si="2"/>
        <v>1</v>
      </c>
    </row>
    <row r="158" spans="1:13" ht="20.100000000000001" customHeight="1" x14ac:dyDescent="0.15">
      <c r="A158" s="1" t="s">
        <v>24958</v>
      </c>
      <c r="B158" s="1" t="s">
        <v>25188</v>
      </c>
      <c r="C158" s="1" t="s">
        <v>25265</v>
      </c>
      <c r="D158" s="1" t="s">
        <v>78</v>
      </c>
      <c r="E158" s="1" t="s">
        <v>51</v>
      </c>
      <c r="F158" s="1" t="s">
        <v>81</v>
      </c>
      <c r="G158" s="1" t="s">
        <v>82</v>
      </c>
      <c r="H158" s="1" t="s">
        <v>1151</v>
      </c>
      <c r="I158" s="1" t="s">
        <v>447</v>
      </c>
      <c r="J158" s="1" t="s">
        <v>4704</v>
      </c>
      <c r="K158" s="1" t="s">
        <v>25266</v>
      </c>
      <c r="L158" s="1"/>
      <c r="M158" s="20">
        <f t="shared" si="2"/>
        <v>0</v>
      </c>
    </row>
    <row r="159" spans="1:13" ht="20.100000000000001" customHeight="1" x14ac:dyDescent="0.15">
      <c r="A159" s="1" t="s">
        <v>24958</v>
      </c>
      <c r="B159" s="1" t="s">
        <v>25188</v>
      </c>
      <c r="C159" s="1" t="s">
        <v>25267</v>
      </c>
      <c r="D159" s="1" t="s">
        <v>78</v>
      </c>
      <c r="E159" s="1" t="s">
        <v>51</v>
      </c>
      <c r="F159" s="1" t="s">
        <v>81</v>
      </c>
      <c r="G159" s="1" t="s">
        <v>82</v>
      </c>
      <c r="H159" s="1" t="s">
        <v>129</v>
      </c>
      <c r="I159" s="1" t="s">
        <v>84</v>
      </c>
      <c r="J159" s="1" t="s">
        <v>130</v>
      </c>
      <c r="K159" s="1" t="s">
        <v>25268</v>
      </c>
      <c r="L159" s="1"/>
      <c r="M159" s="20">
        <f t="shared" si="2"/>
        <v>0</v>
      </c>
    </row>
    <row r="160" spans="1:13" ht="20.100000000000001" customHeight="1" x14ac:dyDescent="0.15">
      <c r="A160" s="1" t="s">
        <v>24958</v>
      </c>
      <c r="B160" s="1" t="s">
        <v>25188</v>
      </c>
      <c r="C160" s="1" t="s">
        <v>25269</v>
      </c>
      <c r="D160" s="1" t="s">
        <v>78</v>
      </c>
      <c r="E160" s="1" t="s">
        <v>51</v>
      </c>
      <c r="F160" s="1" t="s">
        <v>51</v>
      </c>
      <c r="G160" s="1" t="s">
        <v>82</v>
      </c>
      <c r="H160" s="1" t="s">
        <v>95</v>
      </c>
      <c r="I160" s="1" t="s">
        <v>84</v>
      </c>
      <c r="J160" s="1" t="s">
        <v>96</v>
      </c>
      <c r="K160" s="1" t="s">
        <v>25270</v>
      </c>
      <c r="L160" s="1"/>
      <c r="M160" s="20">
        <f t="shared" si="2"/>
        <v>1</v>
      </c>
    </row>
    <row r="161" spans="1:13" ht="20.100000000000001" customHeight="1" x14ac:dyDescent="0.15">
      <c r="A161" s="1" t="s">
        <v>24958</v>
      </c>
      <c r="B161" s="1" t="s">
        <v>25188</v>
      </c>
      <c r="C161" s="1" t="s">
        <v>25271</v>
      </c>
      <c r="D161" s="1" t="s">
        <v>78</v>
      </c>
      <c r="E161" s="1" t="s">
        <v>51</v>
      </c>
      <c r="F161" s="1" t="s">
        <v>51</v>
      </c>
      <c r="G161" s="1" t="s">
        <v>82</v>
      </c>
      <c r="H161" s="1" t="s">
        <v>95</v>
      </c>
      <c r="I161" s="1" t="s">
        <v>84</v>
      </c>
      <c r="J161" s="1" t="s">
        <v>96</v>
      </c>
      <c r="K161" s="1" t="s">
        <v>25272</v>
      </c>
      <c r="L161" s="1"/>
      <c r="M161" s="20">
        <f t="shared" si="2"/>
        <v>1</v>
      </c>
    </row>
    <row r="162" spans="1:13" ht="20.100000000000001" customHeight="1" x14ac:dyDescent="0.15">
      <c r="A162" s="1" t="s">
        <v>24958</v>
      </c>
      <c r="B162" s="1" t="s">
        <v>25188</v>
      </c>
      <c r="C162" s="1" t="s">
        <v>25273</v>
      </c>
      <c r="D162" s="1" t="s">
        <v>78</v>
      </c>
      <c r="E162" s="1" t="s">
        <v>51</v>
      </c>
      <c r="F162" s="1" t="s">
        <v>81</v>
      </c>
      <c r="G162" s="1" t="s">
        <v>82</v>
      </c>
      <c r="H162" s="1" t="s">
        <v>129</v>
      </c>
      <c r="I162" s="1" t="s">
        <v>84</v>
      </c>
      <c r="J162" s="1" t="s">
        <v>130</v>
      </c>
      <c r="K162" s="1" t="s">
        <v>25274</v>
      </c>
      <c r="L162" s="1"/>
      <c r="M162" s="20">
        <f t="shared" si="2"/>
        <v>0</v>
      </c>
    </row>
    <row r="163" spans="1:13" ht="20.100000000000001" customHeight="1" x14ac:dyDescent="0.15">
      <c r="A163" s="1" t="s">
        <v>24958</v>
      </c>
      <c r="B163" s="1" t="s">
        <v>25188</v>
      </c>
      <c r="C163" s="1" t="s">
        <v>25275</v>
      </c>
      <c r="D163" s="1" t="s">
        <v>78</v>
      </c>
      <c r="E163" s="1" t="s">
        <v>51</v>
      </c>
      <c r="F163" s="1" t="s">
        <v>51</v>
      </c>
      <c r="G163" s="1" t="s">
        <v>82</v>
      </c>
      <c r="H163" s="1" t="s">
        <v>95</v>
      </c>
      <c r="I163" s="1" t="s">
        <v>84</v>
      </c>
      <c r="J163" s="1" t="s">
        <v>96</v>
      </c>
      <c r="K163" s="1" t="s">
        <v>25276</v>
      </c>
      <c r="L163" s="1"/>
      <c r="M163" s="20">
        <f t="shared" si="2"/>
        <v>1</v>
      </c>
    </row>
    <row r="164" spans="1:13" ht="20.100000000000001" customHeight="1" x14ac:dyDescent="0.15">
      <c r="A164" s="1" t="s">
        <v>24958</v>
      </c>
      <c r="B164" s="1" t="s">
        <v>25188</v>
      </c>
      <c r="C164" s="1" t="s">
        <v>25277</v>
      </c>
      <c r="D164" s="1" t="s">
        <v>78</v>
      </c>
      <c r="E164" s="1" t="s">
        <v>51</v>
      </c>
      <c r="F164" s="1" t="s">
        <v>51</v>
      </c>
      <c r="G164" s="1" t="s">
        <v>82</v>
      </c>
      <c r="H164" s="1" t="s">
        <v>95</v>
      </c>
      <c r="I164" s="1" t="s">
        <v>84</v>
      </c>
      <c r="J164" s="1" t="s">
        <v>96</v>
      </c>
      <c r="K164" s="1" t="s">
        <v>25278</v>
      </c>
      <c r="L164" s="1"/>
      <c r="M164" s="20">
        <f t="shared" si="2"/>
        <v>1</v>
      </c>
    </row>
    <row r="165" spans="1:13" ht="20.100000000000001" customHeight="1" x14ac:dyDescent="0.15">
      <c r="A165" s="1" t="s">
        <v>24958</v>
      </c>
      <c r="B165" s="1" t="s">
        <v>25188</v>
      </c>
      <c r="C165" s="1" t="s">
        <v>25279</v>
      </c>
      <c r="D165" s="1" t="s">
        <v>78</v>
      </c>
      <c r="E165" s="1" t="s">
        <v>51</v>
      </c>
      <c r="F165" s="1" t="s">
        <v>51</v>
      </c>
      <c r="G165" s="1" t="s">
        <v>82</v>
      </c>
      <c r="H165" s="1" t="s">
        <v>95</v>
      </c>
      <c r="I165" s="1" t="s">
        <v>84</v>
      </c>
      <c r="J165" s="1" t="s">
        <v>96</v>
      </c>
      <c r="K165" s="1" t="s">
        <v>25280</v>
      </c>
      <c r="L165" s="1"/>
      <c r="M165" s="20">
        <f t="shared" si="2"/>
        <v>1</v>
      </c>
    </row>
    <row r="166" spans="1:13" ht="20.100000000000001" customHeight="1" x14ac:dyDescent="0.15">
      <c r="A166" s="1" t="s">
        <v>24958</v>
      </c>
      <c r="B166" s="1" t="s">
        <v>25188</v>
      </c>
      <c r="C166" s="1" t="s">
        <v>25281</v>
      </c>
      <c r="D166" s="1" t="s">
        <v>78</v>
      </c>
      <c r="E166" s="1" t="s">
        <v>51</v>
      </c>
      <c r="F166" s="1" t="s">
        <v>51</v>
      </c>
      <c r="G166" s="1" t="s">
        <v>82</v>
      </c>
      <c r="H166" s="1" t="s">
        <v>95</v>
      </c>
      <c r="I166" s="1" t="s">
        <v>84</v>
      </c>
      <c r="J166" s="1" t="s">
        <v>96</v>
      </c>
      <c r="K166" s="1" t="s">
        <v>25282</v>
      </c>
      <c r="L166" s="1"/>
      <c r="M166" s="20">
        <f t="shared" si="2"/>
        <v>1</v>
      </c>
    </row>
    <row r="167" spans="1:13" ht="20.100000000000001" customHeight="1" x14ac:dyDescent="0.15">
      <c r="A167" s="1" t="s">
        <v>24958</v>
      </c>
      <c r="B167" s="1" t="s">
        <v>25188</v>
      </c>
      <c r="C167" s="1" t="s">
        <v>25283</v>
      </c>
      <c r="D167" s="1" t="s">
        <v>78</v>
      </c>
      <c r="E167" s="1" t="s">
        <v>51</v>
      </c>
      <c r="F167" s="1" t="s">
        <v>51</v>
      </c>
      <c r="G167" s="1" t="s">
        <v>82</v>
      </c>
      <c r="H167" s="1" t="s">
        <v>95</v>
      </c>
      <c r="I167" s="1" t="s">
        <v>84</v>
      </c>
      <c r="J167" s="1" t="s">
        <v>96</v>
      </c>
      <c r="K167" s="1" t="s">
        <v>25284</v>
      </c>
      <c r="L167" s="1"/>
      <c r="M167" s="20">
        <f t="shared" si="2"/>
        <v>1</v>
      </c>
    </row>
    <row r="168" spans="1:13" ht="20.100000000000001" customHeight="1" x14ac:dyDescent="0.15">
      <c r="A168" s="1" t="s">
        <v>24958</v>
      </c>
      <c r="B168" s="1" t="s">
        <v>25188</v>
      </c>
      <c r="C168" s="1" t="s">
        <v>25285</v>
      </c>
      <c r="D168" s="1" t="s">
        <v>78</v>
      </c>
      <c r="E168" s="1" t="s">
        <v>51</v>
      </c>
      <c r="F168" s="1" t="s">
        <v>51</v>
      </c>
      <c r="G168" s="1" t="s">
        <v>82</v>
      </c>
      <c r="H168" s="1" t="s">
        <v>95</v>
      </c>
      <c r="I168" s="1" t="s">
        <v>84</v>
      </c>
      <c r="J168" s="1" t="s">
        <v>96</v>
      </c>
      <c r="K168" s="1" t="s">
        <v>25286</v>
      </c>
      <c r="L168" s="1"/>
      <c r="M168" s="20">
        <f t="shared" si="2"/>
        <v>1</v>
      </c>
    </row>
    <row r="169" spans="1:13" ht="20.100000000000001" customHeight="1" x14ac:dyDescent="0.15">
      <c r="A169" s="1" t="s">
        <v>24958</v>
      </c>
      <c r="B169" s="1" t="s">
        <v>25188</v>
      </c>
      <c r="C169" s="1" t="s">
        <v>25287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95</v>
      </c>
      <c r="I169" s="1" t="s">
        <v>84</v>
      </c>
      <c r="J169" s="1" t="s">
        <v>96</v>
      </c>
      <c r="K169" s="1" t="s">
        <v>25288</v>
      </c>
      <c r="L169" s="1"/>
      <c r="M169" s="20">
        <f t="shared" si="2"/>
        <v>1</v>
      </c>
    </row>
    <row r="170" spans="1:13" ht="20.100000000000001" customHeight="1" x14ac:dyDescent="0.15">
      <c r="A170" s="1" t="s">
        <v>24958</v>
      </c>
      <c r="B170" s="1" t="s">
        <v>25188</v>
      </c>
      <c r="C170" s="1" t="s">
        <v>25289</v>
      </c>
      <c r="D170" s="1" t="s">
        <v>78</v>
      </c>
      <c r="E170" s="1" t="s">
        <v>51</v>
      </c>
      <c r="F170" s="1" t="s">
        <v>51</v>
      </c>
      <c r="G170" s="1" t="s">
        <v>82</v>
      </c>
      <c r="H170" s="1" t="s">
        <v>95</v>
      </c>
      <c r="I170" s="1" t="s">
        <v>84</v>
      </c>
      <c r="J170" s="1" t="s">
        <v>96</v>
      </c>
      <c r="K170" s="1" t="s">
        <v>25290</v>
      </c>
      <c r="L170" s="1"/>
      <c r="M170" s="20">
        <f t="shared" si="2"/>
        <v>1</v>
      </c>
    </row>
    <row r="171" spans="1:13" ht="20.100000000000001" customHeight="1" x14ac:dyDescent="0.15">
      <c r="A171" s="1" t="s">
        <v>24958</v>
      </c>
      <c r="B171" s="1" t="s">
        <v>25188</v>
      </c>
      <c r="C171" s="1" t="s">
        <v>25291</v>
      </c>
      <c r="D171" s="1" t="s">
        <v>78</v>
      </c>
      <c r="E171" s="1" t="s">
        <v>51</v>
      </c>
      <c r="F171" s="1" t="s">
        <v>51</v>
      </c>
      <c r="G171" s="1" t="s">
        <v>82</v>
      </c>
      <c r="H171" s="1" t="s">
        <v>95</v>
      </c>
      <c r="I171" s="1" t="s">
        <v>84</v>
      </c>
      <c r="J171" s="1" t="s">
        <v>96</v>
      </c>
      <c r="K171" s="1" t="s">
        <v>25292</v>
      </c>
      <c r="L171" s="1"/>
      <c r="M171" s="20">
        <f t="shared" si="2"/>
        <v>1</v>
      </c>
    </row>
    <row r="172" spans="1:13" ht="20.100000000000001" customHeight="1" x14ac:dyDescent="0.15">
      <c r="A172" s="1" t="s">
        <v>24958</v>
      </c>
      <c r="B172" s="1" t="s">
        <v>25188</v>
      </c>
      <c r="C172" s="1" t="s">
        <v>25293</v>
      </c>
      <c r="D172" s="1" t="s">
        <v>78</v>
      </c>
      <c r="E172" s="1" t="s">
        <v>51</v>
      </c>
      <c r="F172" s="1" t="s">
        <v>51</v>
      </c>
      <c r="G172" s="1" t="s">
        <v>82</v>
      </c>
      <c r="H172" s="1" t="s">
        <v>95</v>
      </c>
      <c r="I172" s="1" t="s">
        <v>84</v>
      </c>
      <c r="J172" s="1" t="s">
        <v>96</v>
      </c>
      <c r="K172" s="1" t="s">
        <v>25294</v>
      </c>
      <c r="L172" s="1"/>
      <c r="M172" s="20">
        <f t="shared" si="2"/>
        <v>1</v>
      </c>
    </row>
    <row r="173" spans="1:13" ht="20.100000000000001" customHeight="1" x14ac:dyDescent="0.15">
      <c r="A173" s="1" t="s">
        <v>24958</v>
      </c>
      <c r="B173" s="1" t="s">
        <v>25188</v>
      </c>
      <c r="C173" s="1" t="s">
        <v>25295</v>
      </c>
      <c r="D173" s="1" t="s">
        <v>78</v>
      </c>
      <c r="E173" s="1" t="s">
        <v>51</v>
      </c>
      <c r="F173" s="1" t="s">
        <v>51</v>
      </c>
      <c r="G173" s="1" t="s">
        <v>82</v>
      </c>
      <c r="H173" s="1" t="s">
        <v>95</v>
      </c>
      <c r="I173" s="1" t="s">
        <v>84</v>
      </c>
      <c r="J173" s="1" t="s">
        <v>96</v>
      </c>
      <c r="K173" s="1" t="s">
        <v>25296</v>
      </c>
      <c r="L173" s="1"/>
      <c r="M173" s="20">
        <f t="shared" si="2"/>
        <v>1</v>
      </c>
    </row>
    <row r="174" spans="1:13" ht="20.100000000000001" customHeight="1" x14ac:dyDescent="0.15">
      <c r="A174" s="1" t="s">
        <v>24958</v>
      </c>
      <c r="B174" s="1" t="s">
        <v>25188</v>
      </c>
      <c r="C174" s="1" t="s">
        <v>25297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129</v>
      </c>
      <c r="I174" s="1" t="s">
        <v>84</v>
      </c>
      <c r="J174" s="1" t="s">
        <v>130</v>
      </c>
      <c r="K174" s="1" t="s">
        <v>25298</v>
      </c>
      <c r="L174" s="1"/>
      <c r="M174" s="20">
        <f t="shared" si="2"/>
        <v>0</v>
      </c>
    </row>
    <row r="175" spans="1:13" ht="20.100000000000001" customHeight="1" x14ac:dyDescent="0.15">
      <c r="A175" s="1" t="s">
        <v>24958</v>
      </c>
      <c r="B175" s="1" t="s">
        <v>25188</v>
      </c>
      <c r="C175" s="1" t="s">
        <v>25299</v>
      </c>
      <c r="D175" s="1" t="s">
        <v>78</v>
      </c>
      <c r="E175" s="1" t="s">
        <v>51</v>
      </c>
      <c r="F175" s="1" t="s">
        <v>81</v>
      </c>
      <c r="G175" s="1" t="s">
        <v>82</v>
      </c>
      <c r="H175" s="1" t="s">
        <v>129</v>
      </c>
      <c r="I175" s="1" t="s">
        <v>84</v>
      </c>
      <c r="J175" s="1" t="s">
        <v>130</v>
      </c>
      <c r="K175" s="1" t="s">
        <v>25300</v>
      </c>
      <c r="L175" s="1"/>
      <c r="M175" s="20">
        <f t="shared" si="2"/>
        <v>0</v>
      </c>
    </row>
    <row r="176" spans="1:13" ht="20.100000000000001" customHeight="1" x14ac:dyDescent="0.15">
      <c r="A176" s="1" t="s">
        <v>24958</v>
      </c>
      <c r="B176" s="1" t="s">
        <v>25188</v>
      </c>
      <c r="C176" s="1" t="s">
        <v>25301</v>
      </c>
      <c r="D176" s="1" t="s">
        <v>78</v>
      </c>
      <c r="E176" s="1" t="s">
        <v>51</v>
      </c>
      <c r="F176" s="1" t="s">
        <v>51</v>
      </c>
      <c r="G176" s="1" t="s">
        <v>82</v>
      </c>
      <c r="H176" s="1" t="s">
        <v>95</v>
      </c>
      <c r="I176" s="1" t="s">
        <v>84</v>
      </c>
      <c r="J176" s="1" t="s">
        <v>96</v>
      </c>
      <c r="K176" s="1" t="s">
        <v>25302</v>
      </c>
      <c r="L176" s="1"/>
      <c r="M176" s="20">
        <f t="shared" si="2"/>
        <v>1</v>
      </c>
    </row>
    <row r="177" spans="1:13" ht="20.100000000000001" customHeight="1" x14ac:dyDescent="0.15">
      <c r="A177" s="1" t="s">
        <v>24958</v>
      </c>
      <c r="B177" s="1" t="s">
        <v>25188</v>
      </c>
      <c r="C177" s="1" t="s">
        <v>25303</v>
      </c>
      <c r="D177" s="1" t="s">
        <v>78</v>
      </c>
      <c r="E177" s="1" t="s">
        <v>51</v>
      </c>
      <c r="F177" s="1" t="s">
        <v>81</v>
      </c>
      <c r="G177" s="1" t="s">
        <v>82</v>
      </c>
      <c r="H177" s="1" t="s">
        <v>2038</v>
      </c>
      <c r="I177" s="1" t="s">
        <v>84</v>
      </c>
      <c r="J177" s="1" t="s">
        <v>2039</v>
      </c>
      <c r="K177" s="1" t="s">
        <v>25304</v>
      </c>
      <c r="L177" s="1"/>
      <c r="M177" s="20">
        <f t="shared" si="2"/>
        <v>0</v>
      </c>
    </row>
    <row r="178" spans="1:13" ht="20.100000000000001" customHeight="1" x14ac:dyDescent="0.15">
      <c r="A178" s="1" t="s">
        <v>24958</v>
      </c>
      <c r="B178" s="1" t="s">
        <v>25188</v>
      </c>
      <c r="C178" s="1" t="s">
        <v>25305</v>
      </c>
      <c r="D178" s="1" t="s">
        <v>78</v>
      </c>
      <c r="E178" s="1" t="s">
        <v>51</v>
      </c>
      <c r="F178" s="1" t="s">
        <v>51</v>
      </c>
      <c r="G178" s="1" t="s">
        <v>82</v>
      </c>
      <c r="H178" s="1" t="s">
        <v>95</v>
      </c>
      <c r="I178" s="1" t="s">
        <v>84</v>
      </c>
      <c r="J178" s="1" t="s">
        <v>96</v>
      </c>
      <c r="K178" s="1" t="s">
        <v>25306</v>
      </c>
      <c r="L178" s="1"/>
      <c r="M178" s="20">
        <f t="shared" si="2"/>
        <v>1</v>
      </c>
    </row>
    <row r="179" spans="1:13" ht="20.100000000000001" customHeight="1" x14ac:dyDescent="0.15">
      <c r="A179" s="1" t="s">
        <v>24958</v>
      </c>
      <c r="B179" s="1" t="s">
        <v>25188</v>
      </c>
      <c r="C179" s="1" t="s">
        <v>25307</v>
      </c>
      <c r="D179" s="1" t="s">
        <v>78</v>
      </c>
      <c r="E179" s="1" t="s">
        <v>51</v>
      </c>
      <c r="F179" s="1" t="s">
        <v>51</v>
      </c>
      <c r="G179" s="1" t="s">
        <v>82</v>
      </c>
      <c r="H179" s="1" t="s">
        <v>95</v>
      </c>
      <c r="I179" s="1" t="s">
        <v>84</v>
      </c>
      <c r="J179" s="1" t="s">
        <v>96</v>
      </c>
      <c r="K179" s="1" t="s">
        <v>25308</v>
      </c>
      <c r="L179" s="1"/>
      <c r="M179" s="20">
        <f t="shared" si="2"/>
        <v>1</v>
      </c>
    </row>
    <row r="180" spans="1:13" ht="20.100000000000001" customHeight="1" x14ac:dyDescent="0.15">
      <c r="A180" s="1" t="s">
        <v>24958</v>
      </c>
      <c r="B180" s="1" t="s">
        <v>25188</v>
      </c>
      <c r="C180" s="1" t="s">
        <v>25309</v>
      </c>
      <c r="D180" s="1" t="s">
        <v>78</v>
      </c>
      <c r="E180" s="1" t="s">
        <v>51</v>
      </c>
      <c r="F180" s="1" t="s">
        <v>51</v>
      </c>
      <c r="G180" s="1" t="s">
        <v>82</v>
      </c>
      <c r="H180" s="1" t="s">
        <v>95</v>
      </c>
      <c r="I180" s="1" t="s">
        <v>84</v>
      </c>
      <c r="J180" s="1" t="s">
        <v>96</v>
      </c>
      <c r="K180" s="1" t="s">
        <v>25310</v>
      </c>
      <c r="L180" s="1"/>
      <c r="M180" s="20">
        <f t="shared" si="2"/>
        <v>1</v>
      </c>
    </row>
    <row r="181" spans="1:13" ht="20.100000000000001" customHeight="1" x14ac:dyDescent="0.15">
      <c r="A181" s="1" t="s">
        <v>24958</v>
      </c>
      <c r="B181" s="1" t="s">
        <v>25188</v>
      </c>
      <c r="C181" s="1" t="s">
        <v>25311</v>
      </c>
      <c r="D181" s="1" t="s">
        <v>78</v>
      </c>
      <c r="E181" s="1" t="s">
        <v>51</v>
      </c>
      <c r="F181" s="1" t="s">
        <v>51</v>
      </c>
      <c r="G181" s="1" t="s">
        <v>82</v>
      </c>
      <c r="H181" s="1" t="s">
        <v>95</v>
      </c>
      <c r="I181" s="1" t="s">
        <v>84</v>
      </c>
      <c r="J181" s="1" t="s">
        <v>96</v>
      </c>
      <c r="K181" s="1" t="s">
        <v>25312</v>
      </c>
      <c r="L181" s="1"/>
      <c r="M181" s="20">
        <f t="shared" si="2"/>
        <v>1</v>
      </c>
    </row>
    <row r="182" spans="1:13" ht="20.100000000000001" customHeight="1" x14ac:dyDescent="0.15">
      <c r="A182" s="1" t="s">
        <v>24958</v>
      </c>
      <c r="B182" s="1" t="s">
        <v>25188</v>
      </c>
      <c r="C182" s="1" t="s">
        <v>25313</v>
      </c>
      <c r="D182" s="1" t="s">
        <v>78</v>
      </c>
      <c r="E182" s="1" t="s">
        <v>51</v>
      </c>
      <c r="F182" s="1" t="s">
        <v>51</v>
      </c>
      <c r="G182" s="1" t="s">
        <v>82</v>
      </c>
      <c r="H182" s="1" t="s">
        <v>95</v>
      </c>
      <c r="I182" s="1" t="s">
        <v>84</v>
      </c>
      <c r="J182" s="1" t="s">
        <v>96</v>
      </c>
      <c r="K182" s="1" t="s">
        <v>25314</v>
      </c>
      <c r="L182" s="1"/>
      <c r="M182" s="20">
        <f t="shared" si="2"/>
        <v>1</v>
      </c>
    </row>
    <row r="183" spans="1:13" ht="20.100000000000001" customHeight="1" x14ac:dyDescent="0.15">
      <c r="A183" s="1" t="s">
        <v>24958</v>
      </c>
      <c r="B183" s="1" t="s">
        <v>25188</v>
      </c>
      <c r="C183" s="1" t="s">
        <v>25315</v>
      </c>
      <c r="D183" s="1" t="s">
        <v>78</v>
      </c>
      <c r="E183" s="1" t="s">
        <v>51</v>
      </c>
      <c r="F183" s="1" t="s">
        <v>51</v>
      </c>
      <c r="G183" s="1" t="s">
        <v>82</v>
      </c>
      <c r="H183" s="1" t="s">
        <v>95</v>
      </c>
      <c r="I183" s="1" t="s">
        <v>84</v>
      </c>
      <c r="J183" s="1" t="s">
        <v>96</v>
      </c>
      <c r="K183" s="1" t="s">
        <v>25316</v>
      </c>
      <c r="L183" s="1"/>
      <c r="M183" s="20">
        <f t="shared" si="2"/>
        <v>1</v>
      </c>
    </row>
    <row r="184" spans="1:13" ht="20.100000000000001" customHeight="1" x14ac:dyDescent="0.15">
      <c r="A184" s="1" t="s">
        <v>24958</v>
      </c>
      <c r="B184" s="1" t="s">
        <v>25188</v>
      </c>
      <c r="C184" s="1" t="s">
        <v>25317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84</v>
      </c>
      <c r="J184" s="1" t="s">
        <v>122</v>
      </c>
      <c r="K184" s="1" t="s">
        <v>25318</v>
      </c>
      <c r="L184" s="1"/>
      <c r="M184" s="20">
        <f t="shared" si="2"/>
        <v>1</v>
      </c>
    </row>
    <row r="185" spans="1:13" ht="20.100000000000001" customHeight="1" x14ac:dyDescent="0.15">
      <c r="A185" s="1" t="s">
        <v>24958</v>
      </c>
      <c r="B185" s="1" t="s">
        <v>25188</v>
      </c>
      <c r="C185" s="1" t="s">
        <v>25319</v>
      </c>
      <c r="D185" s="1" t="s">
        <v>849</v>
      </c>
      <c r="E185" s="1" t="s">
        <v>51</v>
      </c>
      <c r="F185" s="1" t="s">
        <v>26832</v>
      </c>
      <c r="G185" s="1" t="s">
        <v>82</v>
      </c>
      <c r="H185" s="1" t="s">
        <v>83</v>
      </c>
      <c r="I185" s="1" t="s">
        <v>84</v>
      </c>
      <c r="J185" s="1" t="s">
        <v>9120</v>
      </c>
      <c r="K185" s="1" t="s">
        <v>25320</v>
      </c>
      <c r="L185" s="1"/>
      <c r="M185" s="20">
        <f t="shared" si="2"/>
        <v>0</v>
      </c>
    </row>
    <row r="186" spans="1:13" ht="39.950000000000003" customHeight="1" x14ac:dyDescent="0.15">
      <c r="A186" s="82" t="s">
        <v>27077</v>
      </c>
      <c r="B186" s="82" t="s">
        <v>27152</v>
      </c>
      <c r="C186" s="1" t="s">
        <v>25321</v>
      </c>
      <c r="D186" s="1" t="s">
        <v>849</v>
      </c>
      <c r="E186" s="1" t="s">
        <v>51</v>
      </c>
      <c r="F186" s="1" t="s">
        <v>26832</v>
      </c>
      <c r="G186" s="1" t="s">
        <v>82</v>
      </c>
      <c r="H186" s="1" t="s">
        <v>83</v>
      </c>
      <c r="I186" s="1" t="s">
        <v>84</v>
      </c>
      <c r="J186" s="1" t="s">
        <v>9120</v>
      </c>
      <c r="K186" s="1" t="s">
        <v>25322</v>
      </c>
      <c r="L186" s="83" t="s">
        <v>26947</v>
      </c>
      <c r="M186" s="20">
        <f t="shared" si="2"/>
        <v>0</v>
      </c>
    </row>
    <row r="187" spans="1:13" ht="20.100000000000001" customHeight="1" x14ac:dyDescent="0.15">
      <c r="A187" s="1" t="s">
        <v>24958</v>
      </c>
      <c r="B187" s="1" t="s">
        <v>25188</v>
      </c>
      <c r="C187" s="1" t="s">
        <v>25323</v>
      </c>
      <c r="D187" s="1" t="s">
        <v>849</v>
      </c>
      <c r="E187" s="1" t="s">
        <v>51</v>
      </c>
      <c r="F187" s="1" t="s">
        <v>26832</v>
      </c>
      <c r="G187" s="1" t="s">
        <v>82</v>
      </c>
      <c r="H187" s="1" t="s">
        <v>83</v>
      </c>
      <c r="I187" s="1" t="s">
        <v>84</v>
      </c>
      <c r="J187" s="1" t="s">
        <v>9120</v>
      </c>
      <c r="K187" s="1" t="s">
        <v>25324</v>
      </c>
      <c r="L187" s="1"/>
      <c r="M187" s="20">
        <f t="shared" si="2"/>
        <v>0</v>
      </c>
    </row>
    <row r="188" spans="1:13" ht="20.100000000000001" customHeight="1" x14ac:dyDescent="0.15">
      <c r="A188" s="1" t="s">
        <v>24958</v>
      </c>
      <c r="B188" s="1" t="s">
        <v>25325</v>
      </c>
      <c r="C188" s="1" t="s">
        <v>25326</v>
      </c>
      <c r="D188" s="1" t="s">
        <v>50</v>
      </c>
      <c r="E188" s="1" t="s">
        <v>51</v>
      </c>
      <c r="F188" s="1" t="s">
        <v>51</v>
      </c>
      <c r="G188" s="1" t="s">
        <v>82</v>
      </c>
      <c r="H188" s="1" t="s">
        <v>95</v>
      </c>
      <c r="I188" s="1" t="s">
        <v>84</v>
      </c>
      <c r="J188" s="1" t="s">
        <v>96</v>
      </c>
      <c r="K188" s="1" t="s">
        <v>25327</v>
      </c>
      <c r="L188" s="1"/>
      <c r="M188" s="20">
        <f t="shared" si="2"/>
        <v>1</v>
      </c>
    </row>
    <row r="189" spans="1:13" ht="20.100000000000001" customHeight="1" x14ac:dyDescent="0.15">
      <c r="A189" s="1" t="s">
        <v>24958</v>
      </c>
      <c r="B189" s="1" t="s">
        <v>25325</v>
      </c>
      <c r="C189" s="1" t="s">
        <v>25328</v>
      </c>
      <c r="D189" s="1" t="s">
        <v>78</v>
      </c>
      <c r="E189" s="1" t="s">
        <v>51</v>
      </c>
      <c r="F189" s="1" t="s">
        <v>51</v>
      </c>
      <c r="G189" s="1" t="s">
        <v>82</v>
      </c>
      <c r="H189" s="1" t="s">
        <v>95</v>
      </c>
      <c r="I189" s="1" t="s">
        <v>84</v>
      </c>
      <c r="J189" s="1" t="s">
        <v>96</v>
      </c>
      <c r="K189" s="1" t="s">
        <v>25329</v>
      </c>
      <c r="L189" s="1"/>
      <c r="M189" s="20">
        <f t="shared" si="2"/>
        <v>1</v>
      </c>
    </row>
    <row r="190" spans="1:13" ht="20.100000000000001" customHeight="1" x14ac:dyDescent="0.15">
      <c r="A190" s="1" t="s">
        <v>24958</v>
      </c>
      <c r="B190" s="1" t="s">
        <v>25325</v>
      </c>
      <c r="C190" s="1" t="s">
        <v>25330</v>
      </c>
      <c r="D190" s="1" t="s">
        <v>78</v>
      </c>
      <c r="E190" s="1" t="s">
        <v>51</v>
      </c>
      <c r="F190" s="1" t="s">
        <v>81</v>
      </c>
      <c r="G190" s="1" t="s">
        <v>82</v>
      </c>
      <c r="H190" s="1" t="s">
        <v>180</v>
      </c>
      <c r="I190" s="1" t="s">
        <v>84</v>
      </c>
      <c r="J190" s="1" t="s">
        <v>632</v>
      </c>
      <c r="K190" s="1" t="s">
        <v>25331</v>
      </c>
      <c r="L190" s="1"/>
      <c r="M190" s="20">
        <f t="shared" si="2"/>
        <v>0</v>
      </c>
    </row>
    <row r="191" spans="1:13" ht="20.100000000000001" customHeight="1" x14ac:dyDescent="0.15">
      <c r="A191" s="1" t="s">
        <v>24958</v>
      </c>
      <c r="B191" s="1" t="s">
        <v>25332</v>
      </c>
      <c r="C191" s="1" t="s">
        <v>25333</v>
      </c>
      <c r="D191" s="1" t="s">
        <v>50</v>
      </c>
      <c r="E191" s="1" t="s">
        <v>51</v>
      </c>
      <c r="F191" s="1" t="s">
        <v>51</v>
      </c>
      <c r="G191" s="1" t="s">
        <v>82</v>
      </c>
      <c r="H191" s="1" t="s">
        <v>95</v>
      </c>
      <c r="I191" s="1" t="s">
        <v>84</v>
      </c>
      <c r="J191" s="1" t="s">
        <v>96</v>
      </c>
      <c r="K191" s="1" t="s">
        <v>25334</v>
      </c>
      <c r="L191" s="1"/>
      <c r="M191" s="20">
        <f t="shared" si="2"/>
        <v>1</v>
      </c>
    </row>
    <row r="192" spans="1:13" ht="20.100000000000001" customHeight="1" x14ac:dyDescent="0.15">
      <c r="A192" s="1" t="s">
        <v>24958</v>
      </c>
      <c r="B192" s="1" t="s">
        <v>25332</v>
      </c>
      <c r="C192" s="1" t="s">
        <v>25335</v>
      </c>
      <c r="D192" s="1" t="s">
        <v>50</v>
      </c>
      <c r="E192" s="1" t="s">
        <v>51</v>
      </c>
      <c r="F192" s="1" t="s">
        <v>51</v>
      </c>
      <c r="G192" s="1" t="s">
        <v>82</v>
      </c>
      <c r="H192" s="1" t="s">
        <v>95</v>
      </c>
      <c r="I192" s="1" t="s">
        <v>84</v>
      </c>
      <c r="J192" s="1" t="s">
        <v>96</v>
      </c>
      <c r="K192" s="1" t="s">
        <v>25336</v>
      </c>
      <c r="L192" s="1"/>
      <c r="M192" s="20">
        <f t="shared" si="2"/>
        <v>1</v>
      </c>
    </row>
    <row r="193" spans="1:13" ht="20.100000000000001" customHeight="1" x14ac:dyDescent="0.15">
      <c r="A193" s="1" t="s">
        <v>24958</v>
      </c>
      <c r="B193" s="1" t="s">
        <v>19915</v>
      </c>
      <c r="C193" s="1" t="s">
        <v>25337</v>
      </c>
      <c r="D193" s="1" t="s">
        <v>50</v>
      </c>
      <c r="E193" s="1" t="s">
        <v>51</v>
      </c>
      <c r="F193" s="1" t="s">
        <v>51</v>
      </c>
      <c r="G193" s="1" t="s">
        <v>82</v>
      </c>
      <c r="H193" s="1" t="s">
        <v>95</v>
      </c>
      <c r="I193" s="1" t="s">
        <v>84</v>
      </c>
      <c r="J193" s="1" t="s">
        <v>96</v>
      </c>
      <c r="K193" s="1" t="s">
        <v>25338</v>
      </c>
      <c r="L193" s="1"/>
      <c r="M193" s="20">
        <f t="shared" si="2"/>
        <v>1</v>
      </c>
    </row>
    <row r="194" spans="1:13" ht="20.100000000000001" customHeight="1" x14ac:dyDescent="0.15">
      <c r="A194" s="1" t="s">
        <v>24958</v>
      </c>
      <c r="B194" s="1" t="s">
        <v>19915</v>
      </c>
      <c r="C194" s="1" t="s">
        <v>25339</v>
      </c>
      <c r="D194" s="1" t="s">
        <v>50</v>
      </c>
      <c r="E194" s="1" t="s">
        <v>51</v>
      </c>
      <c r="F194" s="1" t="s">
        <v>51</v>
      </c>
      <c r="G194" s="1" t="s">
        <v>82</v>
      </c>
      <c r="H194" s="1" t="s">
        <v>95</v>
      </c>
      <c r="I194" s="1" t="s">
        <v>84</v>
      </c>
      <c r="J194" s="1" t="s">
        <v>96</v>
      </c>
      <c r="K194" s="1" t="s">
        <v>25340</v>
      </c>
      <c r="L194" s="1"/>
      <c r="M194" s="20">
        <f t="shared" si="2"/>
        <v>1</v>
      </c>
    </row>
    <row r="195" spans="1:13" ht="20.100000000000001" customHeight="1" x14ac:dyDescent="0.15">
      <c r="A195" s="1" t="s">
        <v>24958</v>
      </c>
      <c r="B195" s="1" t="s">
        <v>19915</v>
      </c>
      <c r="C195" s="1" t="s">
        <v>25341</v>
      </c>
      <c r="D195" s="1" t="s">
        <v>50</v>
      </c>
      <c r="E195" s="1" t="s">
        <v>51</v>
      </c>
      <c r="F195" s="1" t="s">
        <v>51</v>
      </c>
      <c r="G195" s="1" t="s">
        <v>82</v>
      </c>
      <c r="H195" s="1" t="s">
        <v>95</v>
      </c>
      <c r="I195" s="1" t="s">
        <v>84</v>
      </c>
      <c r="J195" s="1" t="s">
        <v>96</v>
      </c>
      <c r="K195" s="1" t="s">
        <v>25342</v>
      </c>
      <c r="L195" s="1"/>
      <c r="M195" s="20">
        <f t="shared" si="2"/>
        <v>1</v>
      </c>
    </row>
    <row r="196" spans="1:13" ht="20.100000000000001" customHeight="1" x14ac:dyDescent="0.15">
      <c r="A196" s="1" t="s">
        <v>24958</v>
      </c>
      <c r="B196" s="1" t="s">
        <v>19915</v>
      </c>
      <c r="C196" s="1" t="s">
        <v>25343</v>
      </c>
      <c r="D196" s="1" t="s">
        <v>50</v>
      </c>
      <c r="E196" s="1" t="s">
        <v>51</v>
      </c>
      <c r="F196" s="1" t="s">
        <v>51</v>
      </c>
      <c r="G196" s="1" t="s">
        <v>82</v>
      </c>
      <c r="H196" s="1" t="s">
        <v>95</v>
      </c>
      <c r="I196" s="1" t="s">
        <v>84</v>
      </c>
      <c r="J196" s="1" t="s">
        <v>96</v>
      </c>
      <c r="K196" s="1" t="s">
        <v>25344</v>
      </c>
      <c r="L196" s="1"/>
      <c r="M196" s="20">
        <f t="shared" si="2"/>
        <v>1</v>
      </c>
    </row>
    <row r="197" spans="1:13" ht="20.100000000000001" customHeight="1" x14ac:dyDescent="0.15">
      <c r="A197" s="1" t="s">
        <v>24958</v>
      </c>
      <c r="B197" s="1" t="s">
        <v>19915</v>
      </c>
      <c r="C197" s="1" t="s">
        <v>25345</v>
      </c>
      <c r="D197" s="1" t="s">
        <v>50</v>
      </c>
      <c r="E197" s="1" t="s">
        <v>51</v>
      </c>
      <c r="F197" s="1" t="s">
        <v>51</v>
      </c>
      <c r="G197" s="1" t="s">
        <v>82</v>
      </c>
      <c r="H197" s="1" t="s">
        <v>95</v>
      </c>
      <c r="I197" s="1" t="s">
        <v>84</v>
      </c>
      <c r="J197" s="1" t="s">
        <v>96</v>
      </c>
      <c r="K197" s="1" t="s">
        <v>25346</v>
      </c>
      <c r="L197" s="1"/>
      <c r="M197" s="20">
        <f t="shared" si="2"/>
        <v>1</v>
      </c>
    </row>
    <row r="198" spans="1:13" ht="20.100000000000001" customHeight="1" x14ac:dyDescent="0.15">
      <c r="A198" s="1" t="s">
        <v>24958</v>
      </c>
      <c r="B198" s="1" t="s">
        <v>19915</v>
      </c>
      <c r="C198" s="1" t="s">
        <v>25347</v>
      </c>
      <c r="D198" s="1" t="s">
        <v>50</v>
      </c>
      <c r="E198" s="1" t="s">
        <v>51</v>
      </c>
      <c r="F198" s="1" t="s">
        <v>51</v>
      </c>
      <c r="G198" s="1" t="s">
        <v>82</v>
      </c>
      <c r="H198" s="1" t="s">
        <v>95</v>
      </c>
      <c r="I198" s="1" t="s">
        <v>84</v>
      </c>
      <c r="J198" s="1" t="s">
        <v>96</v>
      </c>
      <c r="K198" s="1" t="s">
        <v>25348</v>
      </c>
      <c r="L198" s="1"/>
      <c r="M198" s="20">
        <f t="shared" si="2"/>
        <v>1</v>
      </c>
    </row>
    <row r="199" spans="1:13" ht="20.100000000000001" customHeight="1" x14ac:dyDescent="0.15">
      <c r="A199" s="1" t="s">
        <v>24958</v>
      </c>
      <c r="B199" s="1" t="s">
        <v>19915</v>
      </c>
      <c r="C199" s="1" t="s">
        <v>25349</v>
      </c>
      <c r="D199" s="1" t="s">
        <v>50</v>
      </c>
      <c r="E199" s="1" t="s">
        <v>51</v>
      </c>
      <c r="F199" s="1" t="s">
        <v>51</v>
      </c>
      <c r="G199" s="1" t="s">
        <v>82</v>
      </c>
      <c r="H199" s="1" t="s">
        <v>95</v>
      </c>
      <c r="I199" s="1" t="s">
        <v>84</v>
      </c>
      <c r="J199" s="1" t="s">
        <v>96</v>
      </c>
      <c r="K199" s="1" t="s">
        <v>25350</v>
      </c>
      <c r="L199" s="1"/>
      <c r="M199" s="20">
        <f t="shared" si="2"/>
        <v>1</v>
      </c>
    </row>
    <row r="200" spans="1:13" ht="20.100000000000001" customHeight="1" x14ac:dyDescent="0.15">
      <c r="A200" s="1" t="s">
        <v>24958</v>
      </c>
      <c r="B200" s="1" t="s">
        <v>19915</v>
      </c>
      <c r="C200" s="1" t="s">
        <v>25351</v>
      </c>
      <c r="D200" s="1" t="s">
        <v>50</v>
      </c>
      <c r="E200" s="1" t="s">
        <v>51</v>
      </c>
      <c r="F200" s="1" t="s">
        <v>51</v>
      </c>
      <c r="G200" s="1" t="s">
        <v>82</v>
      </c>
      <c r="H200" s="1" t="s">
        <v>95</v>
      </c>
      <c r="I200" s="1" t="s">
        <v>84</v>
      </c>
      <c r="J200" s="1" t="s">
        <v>96</v>
      </c>
      <c r="K200" s="1" t="s">
        <v>25352</v>
      </c>
      <c r="L200" s="1"/>
      <c r="M200" s="20">
        <f t="shared" si="2"/>
        <v>1</v>
      </c>
    </row>
    <row r="201" spans="1:13" ht="20.100000000000001" customHeight="1" x14ac:dyDescent="0.15">
      <c r="A201" s="1" t="s">
        <v>24958</v>
      </c>
      <c r="B201" s="1" t="s">
        <v>19915</v>
      </c>
      <c r="C201" s="1" t="s">
        <v>25353</v>
      </c>
      <c r="D201" s="1" t="s">
        <v>50</v>
      </c>
      <c r="E201" s="1" t="s">
        <v>51</v>
      </c>
      <c r="F201" s="1" t="s">
        <v>51</v>
      </c>
      <c r="G201" s="1" t="s">
        <v>82</v>
      </c>
      <c r="H201" s="1" t="s">
        <v>95</v>
      </c>
      <c r="I201" s="1" t="s">
        <v>84</v>
      </c>
      <c r="J201" s="1" t="s">
        <v>96</v>
      </c>
      <c r="K201" s="1" t="s">
        <v>25354</v>
      </c>
      <c r="L201" s="1"/>
      <c r="M201" s="20">
        <f t="shared" ref="M201:M264" si="3">IF(F201="○",1,0)</f>
        <v>1</v>
      </c>
    </row>
    <row r="202" spans="1:13" ht="20.100000000000001" customHeight="1" x14ac:dyDescent="0.15">
      <c r="A202" s="1" t="s">
        <v>24958</v>
      </c>
      <c r="B202" s="1" t="s">
        <v>19915</v>
      </c>
      <c r="C202" s="1" t="s">
        <v>25355</v>
      </c>
      <c r="D202" s="1" t="s">
        <v>78</v>
      </c>
      <c r="E202" s="1" t="s">
        <v>51</v>
      </c>
      <c r="F202" s="1" t="s">
        <v>51</v>
      </c>
      <c r="G202" s="1" t="s">
        <v>82</v>
      </c>
      <c r="H202" s="1" t="s">
        <v>95</v>
      </c>
      <c r="I202" s="1" t="s">
        <v>84</v>
      </c>
      <c r="J202" s="1" t="s">
        <v>96</v>
      </c>
      <c r="K202" s="1" t="s">
        <v>25356</v>
      </c>
      <c r="L202" s="1"/>
      <c r="M202" s="20">
        <f t="shared" si="3"/>
        <v>1</v>
      </c>
    </row>
    <row r="203" spans="1:13" ht="20.100000000000001" customHeight="1" x14ac:dyDescent="0.15">
      <c r="A203" s="1" t="s">
        <v>24958</v>
      </c>
      <c r="B203" s="1" t="s">
        <v>19915</v>
      </c>
      <c r="C203" s="1" t="s">
        <v>25357</v>
      </c>
      <c r="D203" s="1" t="s">
        <v>78</v>
      </c>
      <c r="E203" s="1" t="s">
        <v>51</v>
      </c>
      <c r="F203" s="1" t="s">
        <v>51</v>
      </c>
      <c r="G203" s="1" t="s">
        <v>82</v>
      </c>
      <c r="H203" s="1" t="s">
        <v>95</v>
      </c>
      <c r="I203" s="1" t="s">
        <v>84</v>
      </c>
      <c r="J203" s="1" t="s">
        <v>96</v>
      </c>
      <c r="K203" s="1" t="s">
        <v>25358</v>
      </c>
      <c r="L203" s="1"/>
      <c r="M203" s="20">
        <f t="shared" si="3"/>
        <v>1</v>
      </c>
    </row>
    <row r="204" spans="1:13" ht="20.100000000000001" customHeight="1" x14ac:dyDescent="0.15">
      <c r="A204" s="1" t="s">
        <v>25359</v>
      </c>
      <c r="B204" s="1" t="s">
        <v>25360</v>
      </c>
      <c r="C204" s="1" t="s">
        <v>25361</v>
      </c>
      <c r="D204" s="1" t="s">
        <v>50</v>
      </c>
      <c r="E204" s="1" t="s">
        <v>51</v>
      </c>
      <c r="F204" s="1" t="s">
        <v>10720</v>
      </c>
      <c r="G204" s="1" t="s">
        <v>82</v>
      </c>
      <c r="H204" s="1" t="s">
        <v>212</v>
      </c>
      <c r="I204" s="1" t="s">
        <v>7857</v>
      </c>
      <c r="J204" s="1" t="s">
        <v>122</v>
      </c>
      <c r="K204" s="1" t="s">
        <v>25362</v>
      </c>
      <c r="L204" s="1"/>
      <c r="M204" s="20">
        <f t="shared" si="3"/>
        <v>0</v>
      </c>
    </row>
    <row r="205" spans="1:13" ht="20.100000000000001" customHeight="1" x14ac:dyDescent="0.15">
      <c r="A205" s="1" t="s">
        <v>25359</v>
      </c>
      <c r="B205" s="1" t="s">
        <v>25360</v>
      </c>
      <c r="C205" s="1" t="s">
        <v>25363</v>
      </c>
      <c r="D205" s="1" t="s">
        <v>50</v>
      </c>
      <c r="E205" s="1" t="s">
        <v>51</v>
      </c>
      <c r="F205" s="1" t="s">
        <v>10720</v>
      </c>
      <c r="G205" s="1" t="s">
        <v>82</v>
      </c>
      <c r="H205" s="1" t="s">
        <v>1151</v>
      </c>
      <c r="I205" s="1" t="s">
        <v>447</v>
      </c>
      <c r="J205" s="1" t="s">
        <v>4704</v>
      </c>
      <c r="K205" s="1" t="s">
        <v>25364</v>
      </c>
      <c r="L205" s="1"/>
      <c r="M205" s="20">
        <f t="shared" si="3"/>
        <v>0</v>
      </c>
    </row>
    <row r="206" spans="1:13" ht="20.100000000000001" customHeight="1" x14ac:dyDescent="0.15">
      <c r="A206" s="1" t="s">
        <v>25359</v>
      </c>
      <c r="B206" s="1" t="s">
        <v>25360</v>
      </c>
      <c r="C206" s="1" t="s">
        <v>25365</v>
      </c>
      <c r="D206" s="1" t="s">
        <v>50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84</v>
      </c>
      <c r="J206" s="1" t="s">
        <v>122</v>
      </c>
      <c r="K206" s="1" t="s">
        <v>25366</v>
      </c>
      <c r="L206" s="1"/>
      <c r="M206" s="20">
        <f t="shared" si="3"/>
        <v>1</v>
      </c>
    </row>
    <row r="207" spans="1:13" ht="20.100000000000001" customHeight="1" x14ac:dyDescent="0.15">
      <c r="A207" s="1" t="s">
        <v>25359</v>
      </c>
      <c r="B207" s="1" t="s">
        <v>25360</v>
      </c>
      <c r="C207" s="1" t="s">
        <v>25367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84</v>
      </c>
      <c r="J207" s="1" t="s">
        <v>122</v>
      </c>
      <c r="K207" s="1" t="s">
        <v>25368</v>
      </c>
      <c r="L207" s="1"/>
      <c r="M207" s="20">
        <f t="shared" si="3"/>
        <v>1</v>
      </c>
    </row>
    <row r="208" spans="1:13" ht="20.100000000000001" customHeight="1" x14ac:dyDescent="0.15">
      <c r="A208" s="1" t="s">
        <v>25359</v>
      </c>
      <c r="B208" s="1" t="s">
        <v>25360</v>
      </c>
      <c r="C208" s="1" t="s">
        <v>25369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84</v>
      </c>
      <c r="J208" s="1" t="s">
        <v>122</v>
      </c>
      <c r="K208" s="1" t="s">
        <v>25370</v>
      </c>
      <c r="L208" s="1"/>
      <c r="M208" s="20">
        <f t="shared" si="3"/>
        <v>1</v>
      </c>
    </row>
    <row r="209" spans="1:13" ht="20.100000000000001" customHeight="1" x14ac:dyDescent="0.15">
      <c r="A209" s="1" t="s">
        <v>25359</v>
      </c>
      <c r="B209" s="1" t="s">
        <v>25360</v>
      </c>
      <c r="C209" s="1" t="s">
        <v>25371</v>
      </c>
      <c r="D209" s="1" t="s">
        <v>50</v>
      </c>
      <c r="E209" s="1" t="s">
        <v>51</v>
      </c>
      <c r="F209" s="1" t="s">
        <v>51</v>
      </c>
      <c r="G209" s="1" t="s">
        <v>52</v>
      </c>
      <c r="H209" s="1" t="s">
        <v>121</v>
      </c>
      <c r="I209" s="1" t="s">
        <v>84</v>
      </c>
      <c r="J209" s="1" t="s">
        <v>122</v>
      </c>
      <c r="K209" s="1" t="s">
        <v>25372</v>
      </c>
      <c r="L209" s="1"/>
      <c r="M209" s="20">
        <f t="shared" si="3"/>
        <v>1</v>
      </c>
    </row>
    <row r="210" spans="1:13" ht="20.100000000000001" customHeight="1" x14ac:dyDescent="0.15">
      <c r="A210" s="1" t="s">
        <v>25359</v>
      </c>
      <c r="B210" s="1" t="s">
        <v>25360</v>
      </c>
      <c r="C210" s="1" t="s">
        <v>25373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84</v>
      </c>
      <c r="J210" s="1" t="s">
        <v>122</v>
      </c>
      <c r="K210" s="1" t="s">
        <v>25374</v>
      </c>
      <c r="L210" s="1"/>
      <c r="M210" s="20">
        <f t="shared" si="3"/>
        <v>1</v>
      </c>
    </row>
    <row r="211" spans="1:13" ht="20.100000000000001" customHeight="1" x14ac:dyDescent="0.15">
      <c r="A211" s="1" t="s">
        <v>25359</v>
      </c>
      <c r="B211" s="1" t="s">
        <v>25360</v>
      </c>
      <c r="C211" s="1" t="s">
        <v>25375</v>
      </c>
      <c r="D211" s="1" t="s">
        <v>50</v>
      </c>
      <c r="E211" s="1" t="s">
        <v>51</v>
      </c>
      <c r="F211" s="1" t="s">
        <v>51</v>
      </c>
      <c r="G211" s="1" t="s">
        <v>52</v>
      </c>
      <c r="H211" s="1" t="s">
        <v>121</v>
      </c>
      <c r="I211" s="1" t="s">
        <v>84</v>
      </c>
      <c r="J211" s="1" t="s">
        <v>122</v>
      </c>
      <c r="K211" s="1" t="s">
        <v>25376</v>
      </c>
      <c r="L211" s="1"/>
      <c r="M211" s="20">
        <f t="shared" si="3"/>
        <v>1</v>
      </c>
    </row>
    <row r="212" spans="1:13" ht="20.100000000000001" customHeight="1" x14ac:dyDescent="0.15">
      <c r="A212" s="1" t="s">
        <v>25359</v>
      </c>
      <c r="B212" s="1" t="s">
        <v>25360</v>
      </c>
      <c r="C212" s="1" t="s">
        <v>25377</v>
      </c>
      <c r="D212" s="1" t="s">
        <v>50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25378</v>
      </c>
      <c r="L212" s="1"/>
      <c r="M212" s="20">
        <f t="shared" si="3"/>
        <v>1</v>
      </c>
    </row>
    <row r="213" spans="1:13" ht="20.100000000000001" customHeight="1" x14ac:dyDescent="0.15">
      <c r="A213" s="1" t="s">
        <v>25359</v>
      </c>
      <c r="B213" s="1" t="s">
        <v>25360</v>
      </c>
      <c r="C213" s="1" t="s">
        <v>25379</v>
      </c>
      <c r="D213" s="1" t="s">
        <v>50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84</v>
      </c>
      <c r="J213" s="1" t="s">
        <v>122</v>
      </c>
      <c r="K213" s="1" t="s">
        <v>25380</v>
      </c>
      <c r="L213" s="1"/>
      <c r="M213" s="20">
        <f t="shared" si="3"/>
        <v>1</v>
      </c>
    </row>
    <row r="214" spans="1:13" ht="20.100000000000001" customHeight="1" x14ac:dyDescent="0.15">
      <c r="A214" s="1" t="s">
        <v>25359</v>
      </c>
      <c r="B214" s="1" t="s">
        <v>25360</v>
      </c>
      <c r="C214" s="1" t="s">
        <v>25381</v>
      </c>
      <c r="D214" s="1" t="s">
        <v>50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122</v>
      </c>
      <c r="K214" s="1" t="s">
        <v>25382</v>
      </c>
      <c r="L214" s="1"/>
      <c r="M214" s="20">
        <f t="shared" si="3"/>
        <v>1</v>
      </c>
    </row>
    <row r="215" spans="1:13" ht="20.100000000000001" customHeight="1" x14ac:dyDescent="0.15">
      <c r="A215" s="1" t="s">
        <v>25359</v>
      </c>
      <c r="B215" s="1" t="s">
        <v>25360</v>
      </c>
      <c r="C215" s="1" t="s">
        <v>25383</v>
      </c>
      <c r="D215" s="1" t="s">
        <v>50</v>
      </c>
      <c r="E215" s="1" t="s">
        <v>51</v>
      </c>
      <c r="F215" s="1" t="s">
        <v>51</v>
      </c>
      <c r="G215" s="1" t="s">
        <v>52</v>
      </c>
      <c r="H215" s="1" t="s">
        <v>121</v>
      </c>
      <c r="I215" s="1" t="s">
        <v>84</v>
      </c>
      <c r="J215" s="1" t="s">
        <v>122</v>
      </c>
      <c r="K215" s="1" t="s">
        <v>25384</v>
      </c>
      <c r="L215" s="1"/>
      <c r="M215" s="20">
        <f t="shared" si="3"/>
        <v>1</v>
      </c>
    </row>
    <row r="216" spans="1:13" ht="20.100000000000001" customHeight="1" x14ac:dyDescent="0.15">
      <c r="A216" s="1" t="s">
        <v>25359</v>
      </c>
      <c r="B216" s="1" t="s">
        <v>25360</v>
      </c>
      <c r="C216" s="1" t="s">
        <v>25385</v>
      </c>
      <c r="D216" s="1" t="s">
        <v>50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25386</v>
      </c>
      <c r="L216" s="1"/>
      <c r="M216" s="20">
        <f t="shared" si="3"/>
        <v>1</v>
      </c>
    </row>
    <row r="217" spans="1:13" ht="20.100000000000001" customHeight="1" x14ac:dyDescent="0.15">
      <c r="A217" s="1" t="s">
        <v>25359</v>
      </c>
      <c r="B217" s="1" t="s">
        <v>25360</v>
      </c>
      <c r="C217" s="1" t="s">
        <v>25387</v>
      </c>
      <c r="D217" s="1" t="s">
        <v>78</v>
      </c>
      <c r="E217" s="1" t="s">
        <v>51</v>
      </c>
      <c r="F217" s="1" t="s">
        <v>10720</v>
      </c>
      <c r="G217" s="1" t="s">
        <v>82</v>
      </c>
      <c r="H217" s="1" t="s">
        <v>180</v>
      </c>
      <c r="I217" s="1" t="s">
        <v>84</v>
      </c>
      <c r="J217" s="1" t="s">
        <v>632</v>
      </c>
      <c r="K217" s="1" t="s">
        <v>25388</v>
      </c>
      <c r="L217" s="1"/>
      <c r="M217" s="20">
        <f t="shared" si="3"/>
        <v>0</v>
      </c>
    </row>
    <row r="218" spans="1:13" ht="20.100000000000001" customHeight="1" x14ac:dyDescent="0.15">
      <c r="A218" s="1" t="s">
        <v>25359</v>
      </c>
      <c r="B218" s="1" t="s">
        <v>25360</v>
      </c>
      <c r="C218" s="1" t="s">
        <v>25389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121</v>
      </c>
      <c r="I218" s="1" t="s">
        <v>84</v>
      </c>
      <c r="J218" s="1" t="s">
        <v>122</v>
      </c>
      <c r="K218" s="1" t="s">
        <v>25390</v>
      </c>
      <c r="L218" s="1"/>
      <c r="M218" s="20">
        <f t="shared" si="3"/>
        <v>1</v>
      </c>
    </row>
    <row r="219" spans="1:13" ht="20.100000000000001" customHeight="1" x14ac:dyDescent="0.15">
      <c r="A219" s="1" t="s">
        <v>25359</v>
      </c>
      <c r="B219" s="1" t="s">
        <v>25360</v>
      </c>
      <c r="C219" s="1" t="s">
        <v>25391</v>
      </c>
      <c r="D219" s="1" t="s">
        <v>78</v>
      </c>
      <c r="E219" s="1" t="s">
        <v>51</v>
      </c>
      <c r="F219" s="1" t="s">
        <v>10720</v>
      </c>
      <c r="G219" s="1" t="s">
        <v>82</v>
      </c>
      <c r="H219" s="1" t="s">
        <v>180</v>
      </c>
      <c r="I219" s="1" t="s">
        <v>84</v>
      </c>
      <c r="J219" s="1" t="s">
        <v>632</v>
      </c>
      <c r="K219" s="1" t="s">
        <v>25392</v>
      </c>
      <c r="L219" s="1"/>
      <c r="M219" s="20">
        <f t="shared" si="3"/>
        <v>0</v>
      </c>
    </row>
    <row r="220" spans="1:13" ht="20.100000000000001" customHeight="1" x14ac:dyDescent="0.15">
      <c r="A220" s="1" t="s">
        <v>25359</v>
      </c>
      <c r="B220" s="1" t="s">
        <v>25360</v>
      </c>
      <c r="C220" s="1" t="s">
        <v>25393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121</v>
      </c>
      <c r="I220" s="1" t="s">
        <v>84</v>
      </c>
      <c r="J220" s="1" t="s">
        <v>122</v>
      </c>
      <c r="K220" s="1" t="s">
        <v>25394</v>
      </c>
      <c r="L220" s="1"/>
      <c r="M220" s="20">
        <f t="shared" si="3"/>
        <v>1</v>
      </c>
    </row>
    <row r="221" spans="1:13" ht="20.100000000000001" customHeight="1" x14ac:dyDescent="0.15">
      <c r="A221" s="1" t="s">
        <v>25359</v>
      </c>
      <c r="B221" s="1" t="s">
        <v>25360</v>
      </c>
      <c r="C221" s="1" t="s">
        <v>25395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121</v>
      </c>
      <c r="I221" s="1" t="s">
        <v>84</v>
      </c>
      <c r="J221" s="1" t="s">
        <v>122</v>
      </c>
      <c r="K221" s="1" t="s">
        <v>25396</v>
      </c>
      <c r="L221" s="1"/>
      <c r="M221" s="20">
        <f t="shared" si="3"/>
        <v>1</v>
      </c>
    </row>
    <row r="222" spans="1:13" ht="20.100000000000001" customHeight="1" x14ac:dyDescent="0.15">
      <c r="A222" s="1" t="s">
        <v>25359</v>
      </c>
      <c r="B222" s="1" t="s">
        <v>25360</v>
      </c>
      <c r="C222" s="1" t="s">
        <v>25397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121</v>
      </c>
      <c r="I222" s="1" t="s">
        <v>84</v>
      </c>
      <c r="J222" s="1" t="s">
        <v>122</v>
      </c>
      <c r="K222" s="1" t="s">
        <v>25398</v>
      </c>
      <c r="L222" s="1"/>
      <c r="M222" s="20">
        <f t="shared" si="3"/>
        <v>1</v>
      </c>
    </row>
    <row r="223" spans="1:13" ht="20.100000000000001" customHeight="1" x14ac:dyDescent="0.15">
      <c r="A223" s="1" t="s">
        <v>25359</v>
      </c>
      <c r="B223" s="1" t="s">
        <v>25360</v>
      </c>
      <c r="C223" s="1" t="s">
        <v>25399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121</v>
      </c>
      <c r="I223" s="1" t="s">
        <v>84</v>
      </c>
      <c r="J223" s="1" t="s">
        <v>122</v>
      </c>
      <c r="K223" s="1" t="s">
        <v>25400</v>
      </c>
      <c r="L223" s="1"/>
      <c r="M223" s="20">
        <f t="shared" si="3"/>
        <v>1</v>
      </c>
    </row>
    <row r="224" spans="1:13" ht="20.100000000000001" customHeight="1" x14ac:dyDescent="0.15">
      <c r="A224" s="1" t="s">
        <v>25359</v>
      </c>
      <c r="B224" s="1" t="s">
        <v>25360</v>
      </c>
      <c r="C224" s="1" t="s">
        <v>25401</v>
      </c>
      <c r="D224" s="1" t="s">
        <v>78</v>
      </c>
      <c r="E224" s="1" t="s">
        <v>51</v>
      </c>
      <c r="F224" s="1" t="s">
        <v>179</v>
      </c>
      <c r="G224" s="1" t="s">
        <v>82</v>
      </c>
      <c r="H224" s="1" t="s">
        <v>180</v>
      </c>
      <c r="I224" s="1" t="s">
        <v>84</v>
      </c>
      <c r="J224" s="1" t="s">
        <v>632</v>
      </c>
      <c r="K224" s="1" t="s">
        <v>25402</v>
      </c>
      <c r="L224" s="1"/>
      <c r="M224" s="20">
        <f t="shared" si="3"/>
        <v>0</v>
      </c>
    </row>
    <row r="225" spans="1:13" ht="20.100000000000001" customHeight="1" x14ac:dyDescent="0.15">
      <c r="A225" s="1" t="s">
        <v>25359</v>
      </c>
      <c r="B225" s="1" t="s">
        <v>25360</v>
      </c>
      <c r="C225" s="1" t="s">
        <v>25403</v>
      </c>
      <c r="D225" s="1" t="s">
        <v>78</v>
      </c>
      <c r="E225" s="1" t="s">
        <v>51</v>
      </c>
      <c r="F225" s="1" t="s">
        <v>179</v>
      </c>
      <c r="G225" s="1" t="s">
        <v>82</v>
      </c>
      <c r="H225" s="1" t="s">
        <v>180</v>
      </c>
      <c r="I225" s="1" t="s">
        <v>84</v>
      </c>
      <c r="J225" s="1" t="s">
        <v>632</v>
      </c>
      <c r="K225" s="1" t="s">
        <v>25404</v>
      </c>
      <c r="L225" s="1"/>
      <c r="M225" s="20">
        <f t="shared" si="3"/>
        <v>0</v>
      </c>
    </row>
    <row r="226" spans="1:13" ht="20.100000000000001" customHeight="1" x14ac:dyDescent="0.15">
      <c r="A226" s="1" t="s">
        <v>25359</v>
      </c>
      <c r="B226" s="1" t="s">
        <v>25360</v>
      </c>
      <c r="C226" s="1" t="s">
        <v>25405</v>
      </c>
      <c r="D226" s="1" t="s">
        <v>78</v>
      </c>
      <c r="E226" s="1" t="s">
        <v>51</v>
      </c>
      <c r="F226" s="1" t="s">
        <v>51</v>
      </c>
      <c r="G226" s="1" t="s">
        <v>52</v>
      </c>
      <c r="H226" s="1" t="s">
        <v>121</v>
      </c>
      <c r="I226" s="1" t="s">
        <v>84</v>
      </c>
      <c r="J226" s="1" t="s">
        <v>122</v>
      </c>
      <c r="K226" s="1" t="s">
        <v>25406</v>
      </c>
      <c r="L226" s="1"/>
      <c r="M226" s="20">
        <f t="shared" si="3"/>
        <v>1</v>
      </c>
    </row>
    <row r="227" spans="1:13" ht="20.100000000000001" customHeight="1" x14ac:dyDescent="0.15">
      <c r="A227" s="1" t="s">
        <v>25359</v>
      </c>
      <c r="B227" s="1" t="s">
        <v>25407</v>
      </c>
      <c r="C227" s="1" t="s">
        <v>25408</v>
      </c>
      <c r="D227" s="1" t="s">
        <v>50</v>
      </c>
      <c r="E227" s="1" t="s">
        <v>51</v>
      </c>
      <c r="F227" s="1" t="s">
        <v>51</v>
      </c>
      <c r="G227" s="1" t="s">
        <v>52</v>
      </c>
      <c r="H227" s="1" t="s">
        <v>121</v>
      </c>
      <c r="I227" s="1" t="s">
        <v>84</v>
      </c>
      <c r="J227" s="1" t="s">
        <v>122</v>
      </c>
      <c r="K227" s="1" t="s">
        <v>25409</v>
      </c>
      <c r="L227" s="1"/>
      <c r="M227" s="20">
        <f t="shared" si="3"/>
        <v>1</v>
      </c>
    </row>
    <row r="228" spans="1:13" ht="20.100000000000001" customHeight="1" x14ac:dyDescent="0.15">
      <c r="A228" s="1" t="s">
        <v>25359</v>
      </c>
      <c r="B228" s="1" t="s">
        <v>25407</v>
      </c>
      <c r="C228" s="1" t="s">
        <v>25410</v>
      </c>
      <c r="D228" s="1" t="s">
        <v>50</v>
      </c>
      <c r="E228" s="1" t="s">
        <v>51</v>
      </c>
      <c r="F228" s="1" t="s">
        <v>51</v>
      </c>
      <c r="G228" s="1" t="s">
        <v>52</v>
      </c>
      <c r="H228" s="1" t="s">
        <v>121</v>
      </c>
      <c r="I228" s="1" t="s">
        <v>84</v>
      </c>
      <c r="J228" s="1" t="s">
        <v>122</v>
      </c>
      <c r="K228" s="1" t="s">
        <v>25411</v>
      </c>
      <c r="L228" s="1"/>
      <c r="M228" s="20">
        <f t="shared" si="3"/>
        <v>1</v>
      </c>
    </row>
    <row r="229" spans="1:13" ht="20.100000000000001" customHeight="1" x14ac:dyDescent="0.15">
      <c r="A229" s="1" t="s">
        <v>25359</v>
      </c>
      <c r="B229" s="1" t="s">
        <v>25407</v>
      </c>
      <c r="C229" s="1" t="s">
        <v>25412</v>
      </c>
      <c r="D229" s="1" t="s">
        <v>50</v>
      </c>
      <c r="E229" s="1" t="s">
        <v>51</v>
      </c>
      <c r="F229" s="1" t="s">
        <v>51</v>
      </c>
      <c r="G229" s="1" t="s">
        <v>52</v>
      </c>
      <c r="H229" s="1" t="s">
        <v>121</v>
      </c>
      <c r="I229" s="1" t="s">
        <v>84</v>
      </c>
      <c r="J229" s="1" t="s">
        <v>122</v>
      </c>
      <c r="K229" s="1" t="s">
        <v>25413</v>
      </c>
      <c r="L229" s="1"/>
      <c r="M229" s="20">
        <f t="shared" si="3"/>
        <v>1</v>
      </c>
    </row>
    <row r="230" spans="1:13" ht="20.100000000000001" customHeight="1" x14ac:dyDescent="0.15">
      <c r="A230" s="1" t="s">
        <v>25359</v>
      </c>
      <c r="B230" s="1" t="s">
        <v>25407</v>
      </c>
      <c r="C230" s="1" t="s">
        <v>25414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84</v>
      </c>
      <c r="J230" s="1" t="s">
        <v>122</v>
      </c>
      <c r="K230" s="1" t="s">
        <v>25415</v>
      </c>
      <c r="L230" s="1"/>
      <c r="M230" s="20">
        <f t="shared" si="3"/>
        <v>1</v>
      </c>
    </row>
    <row r="231" spans="1:13" ht="20.100000000000001" customHeight="1" x14ac:dyDescent="0.15">
      <c r="A231" s="1" t="s">
        <v>25359</v>
      </c>
      <c r="B231" s="1" t="s">
        <v>25407</v>
      </c>
      <c r="C231" s="1" t="s">
        <v>25416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121</v>
      </c>
      <c r="I231" s="1" t="s">
        <v>84</v>
      </c>
      <c r="J231" s="1" t="s">
        <v>122</v>
      </c>
      <c r="K231" s="1" t="s">
        <v>25417</v>
      </c>
      <c r="L231" s="1"/>
      <c r="M231" s="20">
        <f t="shared" si="3"/>
        <v>1</v>
      </c>
    </row>
    <row r="232" spans="1:13" ht="20.100000000000001" customHeight="1" x14ac:dyDescent="0.15">
      <c r="A232" s="1" t="s">
        <v>25359</v>
      </c>
      <c r="B232" s="1" t="s">
        <v>25407</v>
      </c>
      <c r="C232" s="1" t="s">
        <v>25418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121</v>
      </c>
      <c r="I232" s="1" t="s">
        <v>84</v>
      </c>
      <c r="J232" s="1" t="s">
        <v>122</v>
      </c>
      <c r="K232" s="1" t="s">
        <v>25419</v>
      </c>
      <c r="L232" s="1"/>
      <c r="M232" s="20">
        <f t="shared" si="3"/>
        <v>1</v>
      </c>
    </row>
    <row r="233" spans="1:13" ht="20.100000000000001" customHeight="1" x14ac:dyDescent="0.15">
      <c r="A233" s="1" t="s">
        <v>25359</v>
      </c>
      <c r="B233" s="1" t="s">
        <v>25407</v>
      </c>
      <c r="C233" s="1" t="s">
        <v>25420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121</v>
      </c>
      <c r="I233" s="1" t="s">
        <v>84</v>
      </c>
      <c r="J233" s="1" t="s">
        <v>122</v>
      </c>
      <c r="K233" s="1" t="s">
        <v>25421</v>
      </c>
      <c r="L233" s="1"/>
      <c r="M233" s="20">
        <f t="shared" si="3"/>
        <v>1</v>
      </c>
    </row>
    <row r="234" spans="1:13" ht="20.100000000000001" customHeight="1" x14ac:dyDescent="0.15">
      <c r="A234" s="1" t="s">
        <v>25359</v>
      </c>
      <c r="B234" s="1" t="s">
        <v>25407</v>
      </c>
      <c r="C234" s="1" t="s">
        <v>25422</v>
      </c>
      <c r="D234" s="1" t="s">
        <v>78</v>
      </c>
      <c r="E234" s="1" t="s">
        <v>51</v>
      </c>
      <c r="F234" s="1" t="s">
        <v>179</v>
      </c>
      <c r="G234" s="1" t="s">
        <v>82</v>
      </c>
      <c r="H234" s="1" t="s">
        <v>180</v>
      </c>
      <c r="I234" s="1" t="s">
        <v>84</v>
      </c>
      <c r="J234" s="1" t="s">
        <v>632</v>
      </c>
      <c r="K234" s="1" t="s">
        <v>25423</v>
      </c>
      <c r="L234" s="1"/>
      <c r="M234" s="20">
        <f t="shared" si="3"/>
        <v>0</v>
      </c>
    </row>
    <row r="235" spans="1:13" ht="20.100000000000001" customHeight="1" x14ac:dyDescent="0.15">
      <c r="A235" s="1" t="s">
        <v>25359</v>
      </c>
      <c r="B235" s="1" t="s">
        <v>25407</v>
      </c>
      <c r="C235" s="1" t="s">
        <v>25424</v>
      </c>
      <c r="D235" s="1" t="s">
        <v>78</v>
      </c>
      <c r="E235" s="1" t="s">
        <v>51</v>
      </c>
      <c r="F235" s="1" t="s">
        <v>51</v>
      </c>
      <c r="G235" s="1" t="s">
        <v>52</v>
      </c>
      <c r="H235" s="1" t="s">
        <v>121</v>
      </c>
      <c r="I235" s="1" t="s">
        <v>84</v>
      </c>
      <c r="J235" s="1" t="s">
        <v>122</v>
      </c>
      <c r="K235" s="1" t="s">
        <v>25425</v>
      </c>
      <c r="L235" s="1"/>
      <c r="M235" s="20">
        <f t="shared" si="3"/>
        <v>1</v>
      </c>
    </row>
    <row r="236" spans="1:13" ht="20.100000000000001" customHeight="1" x14ac:dyDescent="0.15">
      <c r="A236" s="1" t="s">
        <v>25359</v>
      </c>
      <c r="B236" s="1" t="s">
        <v>25426</v>
      </c>
      <c r="C236" s="1" t="s">
        <v>25427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121</v>
      </c>
      <c r="I236" s="1" t="s">
        <v>84</v>
      </c>
      <c r="J236" s="1" t="s">
        <v>122</v>
      </c>
      <c r="K236" s="1" t="s">
        <v>25428</v>
      </c>
      <c r="L236" s="1"/>
      <c r="M236" s="20">
        <f t="shared" si="3"/>
        <v>1</v>
      </c>
    </row>
    <row r="237" spans="1:13" ht="20.100000000000001" customHeight="1" x14ac:dyDescent="0.15">
      <c r="A237" s="1" t="s">
        <v>25359</v>
      </c>
      <c r="B237" s="1" t="s">
        <v>25426</v>
      </c>
      <c r="C237" s="1" t="s">
        <v>25429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121</v>
      </c>
      <c r="I237" s="1" t="s">
        <v>84</v>
      </c>
      <c r="J237" s="1" t="s">
        <v>122</v>
      </c>
      <c r="K237" s="1" t="s">
        <v>25430</v>
      </c>
      <c r="L237" s="1"/>
      <c r="M237" s="20">
        <f t="shared" si="3"/>
        <v>1</v>
      </c>
    </row>
    <row r="238" spans="1:13" ht="20.100000000000001" customHeight="1" x14ac:dyDescent="0.15">
      <c r="A238" s="1" t="s">
        <v>25359</v>
      </c>
      <c r="B238" s="1" t="s">
        <v>25426</v>
      </c>
      <c r="C238" s="1" t="s">
        <v>25431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121</v>
      </c>
      <c r="I238" s="1" t="s">
        <v>84</v>
      </c>
      <c r="J238" s="1" t="s">
        <v>122</v>
      </c>
      <c r="K238" s="1" t="s">
        <v>25432</v>
      </c>
      <c r="L238" s="1"/>
      <c r="M238" s="20">
        <f t="shared" si="3"/>
        <v>1</v>
      </c>
    </row>
    <row r="239" spans="1:13" ht="20.100000000000001" customHeight="1" x14ac:dyDescent="0.15">
      <c r="A239" s="1" t="s">
        <v>25359</v>
      </c>
      <c r="B239" s="1" t="s">
        <v>25426</v>
      </c>
      <c r="C239" s="1" t="s">
        <v>25433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121</v>
      </c>
      <c r="I239" s="1" t="s">
        <v>84</v>
      </c>
      <c r="J239" s="1" t="s">
        <v>122</v>
      </c>
      <c r="K239" s="1" t="s">
        <v>25434</v>
      </c>
      <c r="L239" s="1"/>
      <c r="M239" s="20">
        <f t="shared" si="3"/>
        <v>1</v>
      </c>
    </row>
    <row r="240" spans="1:13" ht="20.100000000000001" customHeight="1" x14ac:dyDescent="0.15">
      <c r="A240" s="1" t="s">
        <v>25359</v>
      </c>
      <c r="B240" s="1" t="s">
        <v>25426</v>
      </c>
      <c r="C240" s="1" t="s">
        <v>25435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121</v>
      </c>
      <c r="I240" s="1" t="s">
        <v>84</v>
      </c>
      <c r="J240" s="1" t="s">
        <v>122</v>
      </c>
      <c r="K240" s="1" t="s">
        <v>25436</v>
      </c>
      <c r="L240" s="1"/>
      <c r="M240" s="20">
        <f t="shared" si="3"/>
        <v>1</v>
      </c>
    </row>
    <row r="241" spans="1:13" ht="20.100000000000001" customHeight="1" x14ac:dyDescent="0.15">
      <c r="A241" s="1" t="s">
        <v>25359</v>
      </c>
      <c r="B241" s="1" t="s">
        <v>25426</v>
      </c>
      <c r="C241" s="1" t="s">
        <v>25437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121</v>
      </c>
      <c r="I241" s="1" t="s">
        <v>84</v>
      </c>
      <c r="J241" s="1" t="s">
        <v>122</v>
      </c>
      <c r="K241" s="1" t="s">
        <v>25438</v>
      </c>
      <c r="L241" s="1"/>
      <c r="M241" s="20">
        <f t="shared" si="3"/>
        <v>1</v>
      </c>
    </row>
    <row r="242" spans="1:13" ht="20.100000000000001" customHeight="1" x14ac:dyDescent="0.15">
      <c r="A242" s="1" t="s">
        <v>25359</v>
      </c>
      <c r="B242" s="1" t="s">
        <v>25426</v>
      </c>
      <c r="C242" s="1" t="s">
        <v>25439</v>
      </c>
      <c r="D242" s="1" t="s">
        <v>50</v>
      </c>
      <c r="E242" s="1" t="s">
        <v>51</v>
      </c>
      <c r="F242" s="1" t="s">
        <v>51</v>
      </c>
      <c r="G242" s="1" t="s">
        <v>52</v>
      </c>
      <c r="H242" s="1" t="s">
        <v>121</v>
      </c>
      <c r="I242" s="1" t="s">
        <v>84</v>
      </c>
      <c r="J242" s="1" t="s">
        <v>122</v>
      </c>
      <c r="K242" s="1" t="s">
        <v>25440</v>
      </c>
      <c r="L242" s="1"/>
      <c r="M242" s="20">
        <f t="shared" si="3"/>
        <v>1</v>
      </c>
    </row>
    <row r="243" spans="1:13" ht="20.100000000000001" customHeight="1" x14ac:dyDescent="0.15">
      <c r="A243" s="1" t="s">
        <v>25359</v>
      </c>
      <c r="B243" s="1" t="s">
        <v>25426</v>
      </c>
      <c r="C243" s="1" t="s">
        <v>25441</v>
      </c>
      <c r="D243" s="1" t="s">
        <v>50</v>
      </c>
      <c r="E243" s="1" t="s">
        <v>51</v>
      </c>
      <c r="F243" s="1" t="s">
        <v>51</v>
      </c>
      <c r="G243" s="1" t="s">
        <v>52</v>
      </c>
      <c r="H243" s="1" t="s">
        <v>121</v>
      </c>
      <c r="I243" s="1" t="s">
        <v>84</v>
      </c>
      <c r="J243" s="1" t="s">
        <v>122</v>
      </c>
      <c r="K243" s="1" t="s">
        <v>25442</v>
      </c>
      <c r="L243" s="1"/>
      <c r="M243" s="20">
        <f t="shared" si="3"/>
        <v>1</v>
      </c>
    </row>
    <row r="244" spans="1:13" ht="20.100000000000001" customHeight="1" x14ac:dyDescent="0.15">
      <c r="A244" s="1" t="s">
        <v>25359</v>
      </c>
      <c r="B244" s="1" t="s">
        <v>25426</v>
      </c>
      <c r="C244" s="1" t="s">
        <v>25443</v>
      </c>
      <c r="D244" s="1" t="s">
        <v>50</v>
      </c>
      <c r="E244" s="1" t="s">
        <v>51</v>
      </c>
      <c r="F244" s="1" t="s">
        <v>51</v>
      </c>
      <c r="G244" s="1" t="s">
        <v>52</v>
      </c>
      <c r="H244" s="1" t="s">
        <v>121</v>
      </c>
      <c r="I244" s="1" t="s">
        <v>84</v>
      </c>
      <c r="J244" s="1" t="s">
        <v>122</v>
      </c>
      <c r="K244" s="1" t="s">
        <v>25444</v>
      </c>
      <c r="L244" s="1"/>
      <c r="M244" s="20">
        <f t="shared" si="3"/>
        <v>1</v>
      </c>
    </row>
    <row r="245" spans="1:13" ht="20.100000000000001" customHeight="1" x14ac:dyDescent="0.15">
      <c r="A245" s="1" t="s">
        <v>25359</v>
      </c>
      <c r="B245" s="1" t="s">
        <v>25426</v>
      </c>
      <c r="C245" s="1" t="s">
        <v>25445</v>
      </c>
      <c r="D245" s="1" t="s">
        <v>50</v>
      </c>
      <c r="E245" s="1" t="s">
        <v>51</v>
      </c>
      <c r="F245" s="1" t="s">
        <v>51</v>
      </c>
      <c r="G245" s="1" t="s">
        <v>52</v>
      </c>
      <c r="H245" s="1" t="s">
        <v>121</v>
      </c>
      <c r="I245" s="1" t="s">
        <v>84</v>
      </c>
      <c r="J245" s="1" t="s">
        <v>122</v>
      </c>
      <c r="K245" s="1" t="s">
        <v>25446</v>
      </c>
      <c r="L245" s="1"/>
      <c r="M245" s="20">
        <f t="shared" si="3"/>
        <v>1</v>
      </c>
    </row>
    <row r="246" spans="1:13" ht="20.100000000000001" customHeight="1" x14ac:dyDescent="0.15">
      <c r="A246" s="1" t="s">
        <v>25359</v>
      </c>
      <c r="B246" s="1" t="s">
        <v>25426</v>
      </c>
      <c r="C246" s="1" t="s">
        <v>25447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25448</v>
      </c>
      <c r="L246" s="1"/>
      <c r="M246" s="20">
        <f t="shared" si="3"/>
        <v>1</v>
      </c>
    </row>
    <row r="247" spans="1:13" ht="20.100000000000001" customHeight="1" x14ac:dyDescent="0.15">
      <c r="A247" s="1" t="s">
        <v>25359</v>
      </c>
      <c r="B247" s="1" t="s">
        <v>25426</v>
      </c>
      <c r="C247" s="1" t="s">
        <v>25449</v>
      </c>
      <c r="D247" s="1" t="s">
        <v>78</v>
      </c>
      <c r="E247" s="1" t="s">
        <v>51</v>
      </c>
      <c r="F247" s="1" t="s">
        <v>51</v>
      </c>
      <c r="G247" s="1" t="s">
        <v>52</v>
      </c>
      <c r="H247" s="1" t="s">
        <v>121</v>
      </c>
      <c r="I247" s="1" t="s">
        <v>84</v>
      </c>
      <c r="J247" s="1" t="s">
        <v>122</v>
      </c>
      <c r="K247" s="1" t="s">
        <v>25450</v>
      </c>
      <c r="L247" s="1"/>
      <c r="M247" s="20">
        <f t="shared" si="3"/>
        <v>1</v>
      </c>
    </row>
    <row r="248" spans="1:13" ht="20.100000000000001" customHeight="1" x14ac:dyDescent="0.15">
      <c r="A248" s="1" t="s">
        <v>25359</v>
      </c>
      <c r="B248" s="1" t="s">
        <v>25426</v>
      </c>
      <c r="C248" s="1" t="s">
        <v>25451</v>
      </c>
      <c r="D248" s="1" t="s">
        <v>78</v>
      </c>
      <c r="E248" s="1" t="s">
        <v>51</v>
      </c>
      <c r="F248" s="1" t="s">
        <v>81</v>
      </c>
      <c r="G248" s="1" t="s">
        <v>82</v>
      </c>
      <c r="H248" s="1" t="s">
        <v>129</v>
      </c>
      <c r="I248" s="1" t="s">
        <v>84</v>
      </c>
      <c r="J248" s="1" t="s">
        <v>130</v>
      </c>
      <c r="K248" s="1" t="s">
        <v>25452</v>
      </c>
      <c r="L248" s="1"/>
      <c r="M248" s="20">
        <f t="shared" si="3"/>
        <v>0</v>
      </c>
    </row>
    <row r="249" spans="1:13" ht="20.100000000000001" customHeight="1" x14ac:dyDescent="0.15">
      <c r="A249" s="1" t="s">
        <v>25359</v>
      </c>
      <c r="B249" s="1" t="s">
        <v>25426</v>
      </c>
      <c r="C249" s="1" t="s">
        <v>25453</v>
      </c>
      <c r="D249" s="1" t="s">
        <v>78</v>
      </c>
      <c r="E249" s="1" t="s">
        <v>51</v>
      </c>
      <c r="F249" s="1" t="s">
        <v>10720</v>
      </c>
      <c r="G249" s="1" t="s">
        <v>82</v>
      </c>
      <c r="H249" s="1" t="s">
        <v>180</v>
      </c>
      <c r="I249" s="1" t="s">
        <v>84</v>
      </c>
      <c r="J249" s="1" t="s">
        <v>632</v>
      </c>
      <c r="K249" s="1" t="s">
        <v>25454</v>
      </c>
      <c r="L249" s="1"/>
      <c r="M249" s="20">
        <f t="shared" si="3"/>
        <v>0</v>
      </c>
    </row>
    <row r="250" spans="1:13" ht="20.100000000000001" customHeight="1" x14ac:dyDescent="0.15">
      <c r="A250" s="1" t="s">
        <v>25359</v>
      </c>
      <c r="B250" s="1" t="s">
        <v>25426</v>
      </c>
      <c r="C250" s="1" t="s">
        <v>25455</v>
      </c>
      <c r="D250" s="1" t="s">
        <v>78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84</v>
      </c>
      <c r="J250" s="1" t="s">
        <v>122</v>
      </c>
      <c r="K250" s="1" t="s">
        <v>25456</v>
      </c>
      <c r="L250" s="1"/>
      <c r="M250" s="20">
        <f t="shared" si="3"/>
        <v>1</v>
      </c>
    </row>
    <row r="251" spans="1:13" ht="20.100000000000001" customHeight="1" x14ac:dyDescent="0.15">
      <c r="A251" s="1" t="s">
        <v>25359</v>
      </c>
      <c r="B251" s="1" t="s">
        <v>25426</v>
      </c>
      <c r="C251" s="1" t="s">
        <v>25457</v>
      </c>
      <c r="D251" s="1" t="s">
        <v>78</v>
      </c>
      <c r="E251" s="1" t="s">
        <v>51</v>
      </c>
      <c r="F251" s="1" t="s">
        <v>51</v>
      </c>
      <c r="G251" s="1" t="s">
        <v>52</v>
      </c>
      <c r="H251" s="1" t="s">
        <v>121</v>
      </c>
      <c r="I251" s="1" t="s">
        <v>84</v>
      </c>
      <c r="J251" s="1" t="s">
        <v>122</v>
      </c>
      <c r="K251" s="1" t="s">
        <v>25458</v>
      </c>
      <c r="L251" s="1"/>
      <c r="M251" s="20">
        <f t="shared" si="3"/>
        <v>1</v>
      </c>
    </row>
    <row r="252" spans="1:13" ht="20.100000000000001" customHeight="1" x14ac:dyDescent="0.15">
      <c r="A252" s="1" t="s">
        <v>25359</v>
      </c>
      <c r="B252" s="1" t="s">
        <v>25426</v>
      </c>
      <c r="C252" s="1" t="s">
        <v>25459</v>
      </c>
      <c r="D252" s="1" t="s">
        <v>78</v>
      </c>
      <c r="E252" s="1" t="s">
        <v>51</v>
      </c>
      <c r="F252" s="1" t="s">
        <v>51</v>
      </c>
      <c r="G252" s="1" t="s">
        <v>52</v>
      </c>
      <c r="H252" s="1" t="s">
        <v>121</v>
      </c>
      <c r="I252" s="1" t="s">
        <v>84</v>
      </c>
      <c r="J252" s="1" t="s">
        <v>122</v>
      </c>
      <c r="K252" s="1" t="s">
        <v>25460</v>
      </c>
      <c r="L252" s="1"/>
      <c r="M252" s="20">
        <f t="shared" si="3"/>
        <v>1</v>
      </c>
    </row>
    <row r="253" spans="1:13" ht="20.100000000000001" customHeight="1" x14ac:dyDescent="0.15">
      <c r="A253" s="1" t="s">
        <v>25359</v>
      </c>
      <c r="B253" s="1" t="s">
        <v>25426</v>
      </c>
      <c r="C253" s="1" t="s">
        <v>25461</v>
      </c>
      <c r="D253" s="1" t="s">
        <v>78</v>
      </c>
      <c r="E253" s="1" t="s">
        <v>51</v>
      </c>
      <c r="F253" s="1" t="s">
        <v>81</v>
      </c>
      <c r="G253" s="1" t="s">
        <v>82</v>
      </c>
      <c r="H253" s="1" t="s">
        <v>180</v>
      </c>
      <c r="I253" s="1" t="s">
        <v>84</v>
      </c>
      <c r="J253" s="1" t="s">
        <v>632</v>
      </c>
      <c r="K253" s="1" t="s">
        <v>25462</v>
      </c>
      <c r="L253" s="1"/>
      <c r="M253" s="20">
        <f t="shared" si="3"/>
        <v>0</v>
      </c>
    </row>
    <row r="254" spans="1:13" ht="20.100000000000001" customHeight="1" x14ac:dyDescent="0.15">
      <c r="A254" s="1" t="s">
        <v>25359</v>
      </c>
      <c r="B254" s="1" t="s">
        <v>25426</v>
      </c>
      <c r="C254" s="1" t="s">
        <v>25463</v>
      </c>
      <c r="D254" s="1" t="s">
        <v>78</v>
      </c>
      <c r="E254" s="1" t="s">
        <v>51</v>
      </c>
      <c r="F254" s="1" t="s">
        <v>81</v>
      </c>
      <c r="G254" s="1" t="s">
        <v>82</v>
      </c>
      <c r="H254" s="1" t="s">
        <v>180</v>
      </c>
      <c r="I254" s="1" t="s">
        <v>4864</v>
      </c>
      <c r="J254" s="1" t="s">
        <v>96</v>
      </c>
      <c r="K254" s="1" t="s">
        <v>25464</v>
      </c>
      <c r="L254" s="1"/>
      <c r="M254" s="20">
        <f t="shared" si="3"/>
        <v>0</v>
      </c>
    </row>
    <row r="255" spans="1:13" ht="20.100000000000001" customHeight="1" x14ac:dyDescent="0.15">
      <c r="A255" s="1" t="s">
        <v>25359</v>
      </c>
      <c r="B255" s="1" t="s">
        <v>25426</v>
      </c>
      <c r="C255" s="1" t="s">
        <v>25465</v>
      </c>
      <c r="D255" s="1" t="s">
        <v>27171</v>
      </c>
      <c r="E255" s="1" t="s">
        <v>51</v>
      </c>
      <c r="F255" s="1" t="s">
        <v>26832</v>
      </c>
      <c r="G255" s="1" t="s">
        <v>82</v>
      </c>
      <c r="H255" s="1" t="s">
        <v>83</v>
      </c>
      <c r="I255" s="1" t="s">
        <v>84</v>
      </c>
      <c r="J255" s="1" t="s">
        <v>9120</v>
      </c>
      <c r="K255" s="1" t="s">
        <v>25466</v>
      </c>
      <c r="L255" s="1"/>
      <c r="M255" s="20">
        <f t="shared" si="3"/>
        <v>0</v>
      </c>
    </row>
    <row r="256" spans="1:13" ht="20.100000000000001" customHeight="1" x14ac:dyDescent="0.15">
      <c r="A256" s="1" t="s">
        <v>25359</v>
      </c>
      <c r="B256" s="1" t="s">
        <v>25467</v>
      </c>
      <c r="C256" s="1" t="s">
        <v>25468</v>
      </c>
      <c r="D256" s="1" t="s">
        <v>78</v>
      </c>
      <c r="E256" s="1" t="s">
        <v>51</v>
      </c>
      <c r="F256" s="1" t="s">
        <v>179</v>
      </c>
      <c r="G256" s="1" t="s">
        <v>82</v>
      </c>
      <c r="H256" s="1" t="s">
        <v>180</v>
      </c>
      <c r="I256" s="1" t="s">
        <v>84</v>
      </c>
      <c r="J256" s="1" t="s">
        <v>632</v>
      </c>
      <c r="K256" s="1" t="s">
        <v>25469</v>
      </c>
      <c r="L256" s="1"/>
      <c r="M256" s="20">
        <f t="shared" si="3"/>
        <v>0</v>
      </c>
    </row>
    <row r="257" spans="1:13" ht="20.100000000000001" customHeight="1" x14ac:dyDescent="0.15">
      <c r="A257" s="1" t="s">
        <v>25359</v>
      </c>
      <c r="B257" s="1" t="s">
        <v>25470</v>
      </c>
      <c r="C257" s="1" t="s">
        <v>25471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121</v>
      </c>
      <c r="I257" s="1" t="s">
        <v>84</v>
      </c>
      <c r="J257" s="1" t="s">
        <v>122</v>
      </c>
      <c r="K257" s="1" t="s">
        <v>25472</v>
      </c>
      <c r="L257" s="1"/>
      <c r="M257" s="20">
        <f t="shared" si="3"/>
        <v>1</v>
      </c>
    </row>
    <row r="258" spans="1:13" ht="20.100000000000001" customHeight="1" x14ac:dyDescent="0.15">
      <c r="A258" s="1" t="s">
        <v>25359</v>
      </c>
      <c r="B258" s="1" t="s">
        <v>25470</v>
      </c>
      <c r="C258" s="1" t="s">
        <v>25473</v>
      </c>
      <c r="D258" s="1" t="s">
        <v>50</v>
      </c>
      <c r="E258" s="1" t="s">
        <v>51</v>
      </c>
      <c r="F258" s="1" t="s">
        <v>51</v>
      </c>
      <c r="G258" s="1" t="s">
        <v>52</v>
      </c>
      <c r="H258" s="1" t="s">
        <v>121</v>
      </c>
      <c r="I258" s="1" t="s">
        <v>84</v>
      </c>
      <c r="J258" s="1" t="s">
        <v>122</v>
      </c>
      <c r="K258" s="1" t="s">
        <v>25474</v>
      </c>
      <c r="L258" s="1"/>
      <c r="M258" s="20">
        <f t="shared" si="3"/>
        <v>1</v>
      </c>
    </row>
    <row r="259" spans="1:13" ht="20.100000000000001" customHeight="1" x14ac:dyDescent="0.15">
      <c r="A259" s="1" t="s">
        <v>25359</v>
      </c>
      <c r="B259" s="1" t="s">
        <v>25470</v>
      </c>
      <c r="C259" s="1" t="s">
        <v>25475</v>
      </c>
      <c r="D259" s="1" t="s">
        <v>78</v>
      </c>
      <c r="E259" s="1" t="s">
        <v>51</v>
      </c>
      <c r="F259" s="1" t="s">
        <v>81</v>
      </c>
      <c r="G259" s="1" t="s">
        <v>82</v>
      </c>
      <c r="H259" s="1" t="s">
        <v>180</v>
      </c>
      <c r="I259" s="1" t="s">
        <v>84</v>
      </c>
      <c r="J259" s="1" t="s">
        <v>632</v>
      </c>
      <c r="K259" s="1" t="s">
        <v>25476</v>
      </c>
      <c r="L259" s="1"/>
      <c r="M259" s="20">
        <f t="shared" si="3"/>
        <v>0</v>
      </c>
    </row>
    <row r="260" spans="1:13" ht="20.100000000000001" customHeight="1" x14ac:dyDescent="0.15">
      <c r="A260" s="1" t="s">
        <v>25359</v>
      </c>
      <c r="B260" s="1" t="s">
        <v>25470</v>
      </c>
      <c r="C260" s="1" t="s">
        <v>25477</v>
      </c>
      <c r="D260" s="1" t="s">
        <v>78</v>
      </c>
      <c r="E260" s="1" t="s">
        <v>51</v>
      </c>
      <c r="F260" s="1" t="s">
        <v>179</v>
      </c>
      <c r="G260" s="1" t="s">
        <v>82</v>
      </c>
      <c r="H260" s="1" t="s">
        <v>180</v>
      </c>
      <c r="I260" s="1" t="s">
        <v>84</v>
      </c>
      <c r="J260" s="1" t="s">
        <v>632</v>
      </c>
      <c r="K260" s="1" t="s">
        <v>25478</v>
      </c>
      <c r="L260" s="1"/>
      <c r="M260" s="20">
        <f t="shared" si="3"/>
        <v>0</v>
      </c>
    </row>
    <row r="261" spans="1:13" ht="20.100000000000001" customHeight="1" x14ac:dyDescent="0.15">
      <c r="A261" s="1" t="s">
        <v>25359</v>
      </c>
      <c r="B261" s="1" t="s">
        <v>25479</v>
      </c>
      <c r="C261" s="1" t="s">
        <v>25480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25481</v>
      </c>
      <c r="L261" s="1"/>
      <c r="M261" s="20">
        <f t="shared" si="3"/>
        <v>1</v>
      </c>
    </row>
    <row r="262" spans="1:13" ht="20.100000000000001" customHeight="1" x14ac:dyDescent="0.15">
      <c r="A262" s="1" t="s">
        <v>25359</v>
      </c>
      <c r="B262" s="1" t="s">
        <v>25479</v>
      </c>
      <c r="C262" s="1" t="s">
        <v>25482</v>
      </c>
      <c r="D262" s="1" t="s">
        <v>50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25483</v>
      </c>
      <c r="L262" s="1"/>
      <c r="M262" s="20">
        <f t="shared" si="3"/>
        <v>1</v>
      </c>
    </row>
    <row r="263" spans="1:13" ht="20.100000000000001" customHeight="1" x14ac:dyDescent="0.15">
      <c r="A263" s="1" t="s">
        <v>25359</v>
      </c>
      <c r="B263" s="1" t="s">
        <v>25479</v>
      </c>
      <c r="C263" s="1" t="s">
        <v>25484</v>
      </c>
      <c r="D263" s="1" t="s">
        <v>50</v>
      </c>
      <c r="E263" s="1" t="s">
        <v>51</v>
      </c>
      <c r="F263" s="1" t="s">
        <v>10720</v>
      </c>
      <c r="G263" s="1" t="s">
        <v>82</v>
      </c>
      <c r="H263" s="1" t="s">
        <v>1151</v>
      </c>
      <c r="I263" s="1" t="s">
        <v>447</v>
      </c>
      <c r="J263" s="1" t="s">
        <v>4704</v>
      </c>
      <c r="K263" s="1" t="s">
        <v>25485</v>
      </c>
      <c r="L263" s="1"/>
      <c r="M263" s="20">
        <f t="shared" si="3"/>
        <v>0</v>
      </c>
    </row>
    <row r="264" spans="1:13" ht="20.100000000000001" customHeight="1" x14ac:dyDescent="0.15">
      <c r="A264" s="1" t="s">
        <v>25359</v>
      </c>
      <c r="B264" s="1" t="s">
        <v>25479</v>
      </c>
      <c r="C264" s="1" t="s">
        <v>25486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25487</v>
      </c>
      <c r="L264" s="1"/>
      <c r="M264" s="20">
        <f t="shared" si="3"/>
        <v>1</v>
      </c>
    </row>
    <row r="265" spans="1:13" ht="20.100000000000001" customHeight="1" x14ac:dyDescent="0.15">
      <c r="A265" s="1" t="s">
        <v>25359</v>
      </c>
      <c r="B265" s="1" t="s">
        <v>25479</v>
      </c>
      <c r="C265" s="1" t="s">
        <v>25488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121</v>
      </c>
      <c r="I265" s="1" t="s">
        <v>84</v>
      </c>
      <c r="J265" s="1" t="s">
        <v>122</v>
      </c>
      <c r="K265" s="1" t="s">
        <v>25489</v>
      </c>
      <c r="L265" s="1"/>
      <c r="M265" s="20">
        <f t="shared" ref="M265:M328" si="4">IF(F265="○",1,0)</f>
        <v>1</v>
      </c>
    </row>
    <row r="266" spans="1:13" ht="20.100000000000001" customHeight="1" x14ac:dyDescent="0.15">
      <c r="A266" s="1" t="s">
        <v>25359</v>
      </c>
      <c r="B266" s="1" t="s">
        <v>25479</v>
      </c>
      <c r="C266" s="1" t="s">
        <v>25490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121</v>
      </c>
      <c r="I266" s="1" t="s">
        <v>84</v>
      </c>
      <c r="J266" s="1" t="s">
        <v>122</v>
      </c>
      <c r="K266" s="1" t="s">
        <v>25491</v>
      </c>
      <c r="L266" s="1"/>
      <c r="M266" s="20">
        <f t="shared" si="4"/>
        <v>1</v>
      </c>
    </row>
    <row r="267" spans="1:13" ht="20.100000000000001" customHeight="1" x14ac:dyDescent="0.15">
      <c r="A267" s="1" t="s">
        <v>25359</v>
      </c>
      <c r="B267" s="1" t="s">
        <v>25479</v>
      </c>
      <c r="C267" s="1" t="s">
        <v>25492</v>
      </c>
      <c r="D267" s="1" t="s">
        <v>50</v>
      </c>
      <c r="E267" s="1" t="s">
        <v>51</v>
      </c>
      <c r="F267" s="1" t="s">
        <v>51</v>
      </c>
      <c r="G267" s="1" t="s">
        <v>52</v>
      </c>
      <c r="H267" s="1" t="s">
        <v>121</v>
      </c>
      <c r="I267" s="1" t="s">
        <v>84</v>
      </c>
      <c r="J267" s="1" t="s">
        <v>122</v>
      </c>
      <c r="K267" s="1" t="s">
        <v>25493</v>
      </c>
      <c r="L267" s="1"/>
      <c r="M267" s="20">
        <f t="shared" si="4"/>
        <v>1</v>
      </c>
    </row>
    <row r="268" spans="1:13" ht="20.100000000000001" customHeight="1" x14ac:dyDescent="0.15">
      <c r="A268" s="1" t="s">
        <v>25359</v>
      </c>
      <c r="B268" s="1" t="s">
        <v>25479</v>
      </c>
      <c r="C268" s="1" t="s">
        <v>25494</v>
      </c>
      <c r="D268" s="1" t="s">
        <v>50</v>
      </c>
      <c r="E268" s="1" t="s">
        <v>51</v>
      </c>
      <c r="F268" s="1" t="s">
        <v>51</v>
      </c>
      <c r="G268" s="1" t="s">
        <v>52</v>
      </c>
      <c r="H268" s="1" t="s">
        <v>121</v>
      </c>
      <c r="I268" s="1" t="s">
        <v>84</v>
      </c>
      <c r="J268" s="1" t="s">
        <v>122</v>
      </c>
      <c r="K268" s="1" t="s">
        <v>25495</v>
      </c>
      <c r="L268" s="1"/>
      <c r="M268" s="20">
        <f t="shared" si="4"/>
        <v>1</v>
      </c>
    </row>
    <row r="269" spans="1:13" ht="20.100000000000001" customHeight="1" x14ac:dyDescent="0.15">
      <c r="A269" s="1" t="s">
        <v>25359</v>
      </c>
      <c r="B269" s="1" t="s">
        <v>25496</v>
      </c>
      <c r="C269" s="1" t="s">
        <v>25497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121</v>
      </c>
      <c r="I269" s="1" t="s">
        <v>84</v>
      </c>
      <c r="J269" s="1" t="s">
        <v>122</v>
      </c>
      <c r="K269" s="1" t="s">
        <v>25498</v>
      </c>
      <c r="L269" s="1"/>
      <c r="M269" s="20">
        <f t="shared" si="4"/>
        <v>1</v>
      </c>
    </row>
    <row r="270" spans="1:13" ht="20.100000000000001" customHeight="1" x14ac:dyDescent="0.15">
      <c r="A270" s="1" t="s">
        <v>25359</v>
      </c>
      <c r="B270" s="1" t="s">
        <v>25496</v>
      </c>
      <c r="C270" s="1" t="s">
        <v>25499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25500</v>
      </c>
      <c r="L270" s="1"/>
      <c r="M270" s="20">
        <f t="shared" si="4"/>
        <v>1</v>
      </c>
    </row>
    <row r="271" spans="1:13" ht="20.100000000000001" customHeight="1" x14ac:dyDescent="0.15">
      <c r="A271" s="1" t="s">
        <v>25359</v>
      </c>
      <c r="B271" s="1" t="s">
        <v>25496</v>
      </c>
      <c r="C271" s="1" t="s">
        <v>25501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84</v>
      </c>
      <c r="J271" s="1" t="s">
        <v>122</v>
      </c>
      <c r="K271" s="1" t="s">
        <v>25502</v>
      </c>
      <c r="L271" s="1"/>
      <c r="M271" s="20">
        <f t="shared" si="4"/>
        <v>1</v>
      </c>
    </row>
    <row r="272" spans="1:13" ht="20.100000000000001" customHeight="1" x14ac:dyDescent="0.15">
      <c r="A272" s="1" t="s">
        <v>25359</v>
      </c>
      <c r="B272" s="1" t="s">
        <v>25496</v>
      </c>
      <c r="C272" s="1" t="s">
        <v>25503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84</v>
      </c>
      <c r="J272" s="1" t="s">
        <v>122</v>
      </c>
      <c r="K272" s="1" t="s">
        <v>25504</v>
      </c>
      <c r="L272" s="1"/>
      <c r="M272" s="20">
        <f t="shared" si="4"/>
        <v>1</v>
      </c>
    </row>
    <row r="273" spans="1:13" ht="20.100000000000001" customHeight="1" x14ac:dyDescent="0.15">
      <c r="A273" s="1" t="s">
        <v>25359</v>
      </c>
      <c r="B273" s="1" t="s">
        <v>25496</v>
      </c>
      <c r="C273" s="1" t="s">
        <v>25505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84</v>
      </c>
      <c r="J273" s="1" t="s">
        <v>122</v>
      </c>
      <c r="K273" s="1" t="s">
        <v>25506</v>
      </c>
      <c r="L273" s="1"/>
      <c r="M273" s="20">
        <f t="shared" si="4"/>
        <v>1</v>
      </c>
    </row>
    <row r="274" spans="1:13" ht="20.100000000000001" customHeight="1" x14ac:dyDescent="0.15">
      <c r="A274" s="1" t="s">
        <v>25359</v>
      </c>
      <c r="B274" s="1" t="s">
        <v>25496</v>
      </c>
      <c r="C274" s="1" t="s">
        <v>25507</v>
      </c>
      <c r="D274" s="1" t="s">
        <v>50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84</v>
      </c>
      <c r="J274" s="1" t="s">
        <v>122</v>
      </c>
      <c r="K274" s="1" t="s">
        <v>25508</v>
      </c>
      <c r="L274" s="1"/>
      <c r="M274" s="20">
        <f t="shared" si="4"/>
        <v>1</v>
      </c>
    </row>
    <row r="275" spans="1:13" ht="20.100000000000001" customHeight="1" x14ac:dyDescent="0.15">
      <c r="A275" s="1" t="s">
        <v>25359</v>
      </c>
      <c r="B275" s="1" t="s">
        <v>25496</v>
      </c>
      <c r="C275" s="1" t="s">
        <v>25509</v>
      </c>
      <c r="D275" s="1" t="s">
        <v>50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84</v>
      </c>
      <c r="J275" s="1" t="s">
        <v>122</v>
      </c>
      <c r="K275" s="1" t="s">
        <v>25510</v>
      </c>
      <c r="L275" s="1"/>
      <c r="M275" s="20">
        <f t="shared" si="4"/>
        <v>1</v>
      </c>
    </row>
    <row r="276" spans="1:13" ht="20.100000000000001" customHeight="1" x14ac:dyDescent="0.15">
      <c r="A276" s="1" t="s">
        <v>25359</v>
      </c>
      <c r="B276" s="1" t="s">
        <v>25496</v>
      </c>
      <c r="C276" s="1" t="s">
        <v>25511</v>
      </c>
      <c r="D276" s="1" t="s">
        <v>50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122</v>
      </c>
      <c r="K276" s="1" t="s">
        <v>25512</v>
      </c>
      <c r="L276" s="1"/>
      <c r="M276" s="20">
        <f t="shared" si="4"/>
        <v>1</v>
      </c>
    </row>
    <row r="277" spans="1:13" ht="20.100000000000001" customHeight="1" x14ac:dyDescent="0.15">
      <c r="A277" s="1" t="s">
        <v>25359</v>
      </c>
      <c r="B277" s="1" t="s">
        <v>25496</v>
      </c>
      <c r="C277" s="1" t="s">
        <v>25513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25514</v>
      </c>
      <c r="L277" s="1"/>
      <c r="M277" s="20">
        <f t="shared" si="4"/>
        <v>1</v>
      </c>
    </row>
    <row r="278" spans="1:13" ht="20.100000000000001" customHeight="1" x14ac:dyDescent="0.15">
      <c r="A278" s="1" t="s">
        <v>25359</v>
      </c>
      <c r="B278" s="1" t="s">
        <v>25496</v>
      </c>
      <c r="C278" s="1" t="s">
        <v>25515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84</v>
      </c>
      <c r="J278" s="1" t="s">
        <v>122</v>
      </c>
      <c r="K278" s="1" t="s">
        <v>25516</v>
      </c>
      <c r="L278" s="1"/>
      <c r="M278" s="20">
        <f t="shared" si="4"/>
        <v>1</v>
      </c>
    </row>
    <row r="279" spans="1:13" ht="20.100000000000001" customHeight="1" x14ac:dyDescent="0.15">
      <c r="A279" s="1" t="s">
        <v>25359</v>
      </c>
      <c r="B279" s="1" t="s">
        <v>25517</v>
      </c>
      <c r="C279" s="1" t="s">
        <v>25518</v>
      </c>
      <c r="D279" s="1" t="s">
        <v>78</v>
      </c>
      <c r="E279" s="1" t="s">
        <v>51</v>
      </c>
      <c r="F279" s="1" t="s">
        <v>179</v>
      </c>
      <c r="G279" s="1" t="s">
        <v>82</v>
      </c>
      <c r="H279" s="1" t="s">
        <v>180</v>
      </c>
      <c r="I279" s="1" t="s">
        <v>84</v>
      </c>
      <c r="J279" s="1" t="s">
        <v>632</v>
      </c>
      <c r="K279" s="1" t="s">
        <v>25519</v>
      </c>
      <c r="L279" s="1"/>
      <c r="M279" s="20">
        <f t="shared" si="4"/>
        <v>0</v>
      </c>
    </row>
    <row r="280" spans="1:13" ht="20.100000000000001" customHeight="1" x14ac:dyDescent="0.15">
      <c r="A280" s="1" t="s">
        <v>25359</v>
      </c>
      <c r="B280" s="1" t="s">
        <v>25517</v>
      </c>
      <c r="C280" s="1" t="s">
        <v>25520</v>
      </c>
      <c r="D280" s="1" t="s">
        <v>27171</v>
      </c>
      <c r="E280" s="1" t="s">
        <v>51</v>
      </c>
      <c r="F280" s="1" t="s">
        <v>26832</v>
      </c>
      <c r="G280" s="1" t="s">
        <v>52</v>
      </c>
      <c r="H280" s="1" t="s">
        <v>121</v>
      </c>
      <c r="I280" s="1" t="s">
        <v>84</v>
      </c>
      <c r="J280" s="1" t="s">
        <v>122</v>
      </c>
      <c r="K280" s="1" t="s">
        <v>25517</v>
      </c>
      <c r="L280" s="1"/>
      <c r="M280" s="20">
        <f t="shared" si="4"/>
        <v>0</v>
      </c>
    </row>
    <row r="281" spans="1:13" ht="20.100000000000001" customHeight="1" x14ac:dyDescent="0.15">
      <c r="A281" s="1" t="s">
        <v>25359</v>
      </c>
      <c r="B281" s="1" t="s">
        <v>25521</v>
      </c>
      <c r="C281" s="1" t="s">
        <v>25522</v>
      </c>
      <c r="D281" s="1" t="s">
        <v>50</v>
      </c>
      <c r="E281" s="1" t="s">
        <v>51</v>
      </c>
      <c r="F281" s="1" t="s">
        <v>81</v>
      </c>
      <c r="G281" s="1" t="s">
        <v>82</v>
      </c>
      <c r="H281" s="1" t="s">
        <v>212</v>
      </c>
      <c r="I281" s="1" t="s">
        <v>1136</v>
      </c>
      <c r="J281" s="1" t="s">
        <v>122</v>
      </c>
      <c r="K281" s="1" t="s">
        <v>25523</v>
      </c>
      <c r="L281" s="1"/>
      <c r="M281" s="20">
        <f t="shared" si="4"/>
        <v>0</v>
      </c>
    </row>
    <row r="282" spans="1:13" ht="20.100000000000001" customHeight="1" x14ac:dyDescent="0.15">
      <c r="A282" s="1" t="s">
        <v>25359</v>
      </c>
      <c r="B282" s="1" t="s">
        <v>25521</v>
      </c>
      <c r="C282" s="1" t="s">
        <v>25524</v>
      </c>
      <c r="D282" s="1" t="s">
        <v>50</v>
      </c>
      <c r="E282" s="1" t="s">
        <v>51</v>
      </c>
      <c r="F282" s="1" t="s">
        <v>81</v>
      </c>
      <c r="G282" s="1" t="s">
        <v>82</v>
      </c>
      <c r="H282" s="1" t="s">
        <v>212</v>
      </c>
      <c r="I282" s="1" t="s">
        <v>1136</v>
      </c>
      <c r="J282" s="1" t="s">
        <v>122</v>
      </c>
      <c r="K282" s="1" t="s">
        <v>25525</v>
      </c>
      <c r="L282" s="1"/>
      <c r="M282" s="20">
        <f t="shared" si="4"/>
        <v>0</v>
      </c>
    </row>
    <row r="283" spans="1:13" ht="20.100000000000001" customHeight="1" x14ac:dyDescent="0.15">
      <c r="A283" s="1" t="s">
        <v>25359</v>
      </c>
      <c r="B283" s="1" t="s">
        <v>25521</v>
      </c>
      <c r="C283" s="1" t="s">
        <v>25526</v>
      </c>
      <c r="D283" s="1" t="s">
        <v>50</v>
      </c>
      <c r="E283" s="1" t="s">
        <v>51</v>
      </c>
      <c r="F283" s="1" t="s">
        <v>51</v>
      </c>
      <c r="G283" s="1" t="s">
        <v>52</v>
      </c>
      <c r="H283" s="1" t="s">
        <v>121</v>
      </c>
      <c r="I283" s="1" t="s">
        <v>84</v>
      </c>
      <c r="J283" s="1" t="s">
        <v>122</v>
      </c>
      <c r="K283" s="1" t="s">
        <v>25527</v>
      </c>
      <c r="L283" s="1"/>
      <c r="M283" s="20">
        <f t="shared" si="4"/>
        <v>1</v>
      </c>
    </row>
    <row r="284" spans="1:13" ht="20.100000000000001" customHeight="1" x14ac:dyDescent="0.15">
      <c r="A284" s="1" t="s">
        <v>25359</v>
      </c>
      <c r="B284" s="1" t="s">
        <v>25521</v>
      </c>
      <c r="C284" s="1" t="s">
        <v>25528</v>
      </c>
      <c r="D284" s="1" t="s">
        <v>50</v>
      </c>
      <c r="E284" s="1" t="s">
        <v>51</v>
      </c>
      <c r="F284" s="1" t="s">
        <v>51</v>
      </c>
      <c r="G284" s="1" t="s">
        <v>52</v>
      </c>
      <c r="H284" s="1" t="s">
        <v>121</v>
      </c>
      <c r="I284" s="1" t="s">
        <v>84</v>
      </c>
      <c r="J284" s="1" t="s">
        <v>122</v>
      </c>
      <c r="K284" s="1" t="s">
        <v>25529</v>
      </c>
      <c r="L284" s="1"/>
      <c r="M284" s="20">
        <f t="shared" si="4"/>
        <v>1</v>
      </c>
    </row>
    <row r="285" spans="1:13" ht="20.100000000000001" customHeight="1" x14ac:dyDescent="0.15">
      <c r="A285" s="1" t="s">
        <v>25359</v>
      </c>
      <c r="B285" s="1" t="s">
        <v>25521</v>
      </c>
      <c r="C285" s="1" t="s">
        <v>25530</v>
      </c>
      <c r="D285" s="1" t="s">
        <v>50</v>
      </c>
      <c r="E285" s="1" t="s">
        <v>51</v>
      </c>
      <c r="F285" s="1" t="s">
        <v>51</v>
      </c>
      <c r="G285" s="1" t="s">
        <v>52</v>
      </c>
      <c r="H285" s="1" t="s">
        <v>121</v>
      </c>
      <c r="I285" s="1" t="s">
        <v>84</v>
      </c>
      <c r="J285" s="1" t="s">
        <v>122</v>
      </c>
      <c r="K285" s="1" t="s">
        <v>25531</v>
      </c>
      <c r="L285" s="1"/>
      <c r="M285" s="20">
        <f t="shared" si="4"/>
        <v>1</v>
      </c>
    </row>
    <row r="286" spans="1:13" ht="20.100000000000001" customHeight="1" x14ac:dyDescent="0.15">
      <c r="A286" s="1" t="s">
        <v>25359</v>
      </c>
      <c r="B286" s="1" t="s">
        <v>25521</v>
      </c>
      <c r="C286" s="1" t="s">
        <v>25532</v>
      </c>
      <c r="D286" s="1" t="s">
        <v>50</v>
      </c>
      <c r="E286" s="1" t="s">
        <v>51</v>
      </c>
      <c r="F286" s="1" t="s">
        <v>51</v>
      </c>
      <c r="G286" s="1" t="s">
        <v>52</v>
      </c>
      <c r="H286" s="1" t="s">
        <v>121</v>
      </c>
      <c r="I286" s="1" t="s">
        <v>84</v>
      </c>
      <c r="J286" s="1" t="s">
        <v>122</v>
      </c>
      <c r="K286" s="1" t="s">
        <v>25533</v>
      </c>
      <c r="L286" s="1"/>
      <c r="M286" s="20">
        <f t="shared" si="4"/>
        <v>1</v>
      </c>
    </row>
    <row r="287" spans="1:13" ht="20.100000000000001" customHeight="1" x14ac:dyDescent="0.15">
      <c r="A287" s="1" t="s">
        <v>25359</v>
      </c>
      <c r="B287" s="1" t="s">
        <v>25521</v>
      </c>
      <c r="C287" s="1" t="s">
        <v>25534</v>
      </c>
      <c r="D287" s="1" t="s">
        <v>50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25535</v>
      </c>
      <c r="L287" s="1"/>
      <c r="M287" s="20">
        <f t="shared" si="4"/>
        <v>1</v>
      </c>
    </row>
    <row r="288" spans="1:13" ht="20.100000000000001" customHeight="1" x14ac:dyDescent="0.15">
      <c r="A288" s="1" t="s">
        <v>25359</v>
      </c>
      <c r="B288" s="1" t="s">
        <v>25521</v>
      </c>
      <c r="C288" s="1" t="s">
        <v>25536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121</v>
      </c>
      <c r="I288" s="1" t="s">
        <v>84</v>
      </c>
      <c r="J288" s="1" t="s">
        <v>122</v>
      </c>
      <c r="K288" s="1" t="s">
        <v>25537</v>
      </c>
      <c r="L288" s="1"/>
      <c r="M288" s="20">
        <f t="shared" si="4"/>
        <v>1</v>
      </c>
    </row>
    <row r="289" spans="1:13" ht="20.100000000000001" customHeight="1" x14ac:dyDescent="0.15">
      <c r="A289" s="1" t="s">
        <v>25359</v>
      </c>
      <c r="B289" s="1" t="s">
        <v>25521</v>
      </c>
      <c r="C289" s="1" t="s">
        <v>25538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84</v>
      </c>
      <c r="J289" s="1" t="s">
        <v>122</v>
      </c>
      <c r="K289" s="1" t="s">
        <v>25539</v>
      </c>
      <c r="L289" s="1"/>
      <c r="M289" s="20">
        <f t="shared" si="4"/>
        <v>1</v>
      </c>
    </row>
    <row r="290" spans="1:13" ht="20.100000000000001" customHeight="1" x14ac:dyDescent="0.15">
      <c r="A290" s="1" t="s">
        <v>25359</v>
      </c>
      <c r="B290" s="1" t="s">
        <v>25521</v>
      </c>
      <c r="C290" s="1" t="s">
        <v>25540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121</v>
      </c>
      <c r="I290" s="1" t="s">
        <v>84</v>
      </c>
      <c r="J290" s="1" t="s">
        <v>122</v>
      </c>
      <c r="K290" s="1" t="s">
        <v>25541</v>
      </c>
      <c r="L290" s="1"/>
      <c r="M290" s="20">
        <f t="shared" si="4"/>
        <v>1</v>
      </c>
    </row>
    <row r="291" spans="1:13" ht="20.100000000000001" customHeight="1" x14ac:dyDescent="0.15">
      <c r="A291" s="1" t="s">
        <v>25359</v>
      </c>
      <c r="B291" s="1" t="s">
        <v>25521</v>
      </c>
      <c r="C291" s="1" t="s">
        <v>25542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84</v>
      </c>
      <c r="J291" s="1" t="s">
        <v>122</v>
      </c>
      <c r="K291" s="1" t="s">
        <v>25543</v>
      </c>
      <c r="L291" s="1"/>
      <c r="M291" s="20">
        <f t="shared" si="4"/>
        <v>1</v>
      </c>
    </row>
    <row r="292" spans="1:13" ht="20.100000000000001" customHeight="1" x14ac:dyDescent="0.15">
      <c r="A292" s="1" t="s">
        <v>25359</v>
      </c>
      <c r="B292" s="1" t="s">
        <v>25521</v>
      </c>
      <c r="C292" s="1" t="s">
        <v>25544</v>
      </c>
      <c r="D292" s="1" t="s">
        <v>78</v>
      </c>
      <c r="E292" s="1" t="s">
        <v>51</v>
      </c>
      <c r="F292" s="1" t="s">
        <v>51</v>
      </c>
      <c r="G292" s="1" t="s">
        <v>52</v>
      </c>
      <c r="H292" s="1" t="s">
        <v>121</v>
      </c>
      <c r="I292" s="1" t="s">
        <v>84</v>
      </c>
      <c r="J292" s="1" t="s">
        <v>122</v>
      </c>
      <c r="K292" s="1" t="s">
        <v>25545</v>
      </c>
      <c r="L292" s="1"/>
      <c r="M292" s="20">
        <f t="shared" si="4"/>
        <v>1</v>
      </c>
    </row>
    <row r="293" spans="1:13" ht="20.100000000000001" customHeight="1" x14ac:dyDescent="0.15">
      <c r="A293" s="1" t="s">
        <v>25359</v>
      </c>
      <c r="B293" s="1" t="s">
        <v>25521</v>
      </c>
      <c r="C293" s="1" t="s">
        <v>25546</v>
      </c>
      <c r="D293" s="1" t="s">
        <v>78</v>
      </c>
      <c r="E293" s="1" t="s">
        <v>51</v>
      </c>
      <c r="F293" s="1" t="s">
        <v>51</v>
      </c>
      <c r="G293" s="1" t="s">
        <v>52</v>
      </c>
      <c r="H293" s="1" t="s">
        <v>121</v>
      </c>
      <c r="I293" s="1" t="s">
        <v>84</v>
      </c>
      <c r="J293" s="1" t="s">
        <v>122</v>
      </c>
      <c r="K293" s="1" t="s">
        <v>25547</v>
      </c>
      <c r="L293" s="1"/>
      <c r="M293" s="20">
        <f t="shared" si="4"/>
        <v>1</v>
      </c>
    </row>
    <row r="294" spans="1:13" ht="20.100000000000001" customHeight="1" x14ac:dyDescent="0.15">
      <c r="A294" s="1" t="s">
        <v>25359</v>
      </c>
      <c r="B294" s="1" t="s">
        <v>25548</v>
      </c>
      <c r="C294" s="1" t="s">
        <v>25549</v>
      </c>
      <c r="D294" s="1" t="s">
        <v>50</v>
      </c>
      <c r="E294" s="1" t="s">
        <v>51</v>
      </c>
      <c r="F294" s="1" t="s">
        <v>81</v>
      </c>
      <c r="G294" s="1" t="s">
        <v>82</v>
      </c>
      <c r="H294" s="1" t="s">
        <v>212</v>
      </c>
      <c r="I294" s="1" t="s">
        <v>1136</v>
      </c>
      <c r="J294" s="1" t="s">
        <v>122</v>
      </c>
      <c r="K294" s="1" t="s">
        <v>25550</v>
      </c>
      <c r="L294" s="1"/>
      <c r="M294" s="20">
        <f t="shared" si="4"/>
        <v>0</v>
      </c>
    </row>
    <row r="295" spans="1:13" ht="20.100000000000001" customHeight="1" x14ac:dyDescent="0.15">
      <c r="A295" s="1" t="s">
        <v>25359</v>
      </c>
      <c r="B295" s="1" t="s">
        <v>25548</v>
      </c>
      <c r="C295" s="1" t="s">
        <v>25551</v>
      </c>
      <c r="D295" s="1" t="s">
        <v>50</v>
      </c>
      <c r="E295" s="1" t="s">
        <v>51</v>
      </c>
      <c r="F295" s="1" t="s">
        <v>51</v>
      </c>
      <c r="G295" s="1" t="s">
        <v>52</v>
      </c>
      <c r="H295" s="1" t="s">
        <v>121</v>
      </c>
      <c r="I295" s="1" t="s">
        <v>84</v>
      </c>
      <c r="J295" s="1" t="s">
        <v>122</v>
      </c>
      <c r="K295" s="1" t="s">
        <v>25552</v>
      </c>
      <c r="L295" s="1"/>
      <c r="M295" s="20">
        <f t="shared" si="4"/>
        <v>1</v>
      </c>
    </row>
    <row r="296" spans="1:13" ht="20.100000000000001" customHeight="1" x14ac:dyDescent="0.15">
      <c r="A296" s="1" t="s">
        <v>25359</v>
      </c>
      <c r="B296" s="1" t="s">
        <v>25553</v>
      </c>
      <c r="C296" s="1" t="s">
        <v>25554</v>
      </c>
      <c r="D296" s="1" t="s">
        <v>50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25555</v>
      </c>
      <c r="L296" s="1"/>
      <c r="M296" s="20">
        <f t="shared" si="4"/>
        <v>1</v>
      </c>
    </row>
    <row r="297" spans="1:13" ht="20.100000000000001" customHeight="1" x14ac:dyDescent="0.15">
      <c r="A297" s="1" t="s">
        <v>25359</v>
      </c>
      <c r="B297" s="1" t="s">
        <v>25553</v>
      </c>
      <c r="C297" s="1" t="s">
        <v>25556</v>
      </c>
      <c r="D297" s="1" t="s">
        <v>50</v>
      </c>
      <c r="E297" s="1" t="s">
        <v>51</v>
      </c>
      <c r="F297" s="1" t="s">
        <v>51</v>
      </c>
      <c r="G297" s="1" t="s">
        <v>52</v>
      </c>
      <c r="H297" s="1" t="s">
        <v>121</v>
      </c>
      <c r="I297" s="1" t="s">
        <v>84</v>
      </c>
      <c r="J297" s="1" t="s">
        <v>122</v>
      </c>
      <c r="K297" s="1" t="s">
        <v>25557</v>
      </c>
      <c r="L297" s="1"/>
      <c r="M297" s="20">
        <f t="shared" si="4"/>
        <v>1</v>
      </c>
    </row>
    <row r="298" spans="1:13" ht="20.100000000000001" customHeight="1" x14ac:dyDescent="0.15">
      <c r="A298" s="1" t="s">
        <v>25359</v>
      </c>
      <c r="B298" s="1" t="s">
        <v>25553</v>
      </c>
      <c r="C298" s="1" t="s">
        <v>25558</v>
      </c>
      <c r="D298" s="1" t="s">
        <v>50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84</v>
      </c>
      <c r="J298" s="1" t="s">
        <v>122</v>
      </c>
      <c r="K298" s="1" t="s">
        <v>25559</v>
      </c>
      <c r="L298" s="1"/>
      <c r="M298" s="20">
        <f t="shared" si="4"/>
        <v>1</v>
      </c>
    </row>
    <row r="299" spans="1:13" ht="20.100000000000001" customHeight="1" x14ac:dyDescent="0.15">
      <c r="A299" s="1" t="s">
        <v>25359</v>
      </c>
      <c r="B299" s="1" t="s">
        <v>25553</v>
      </c>
      <c r="C299" s="1" t="s">
        <v>25560</v>
      </c>
      <c r="D299" s="1" t="s">
        <v>50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25561</v>
      </c>
      <c r="L299" s="1"/>
      <c r="M299" s="20">
        <f t="shared" si="4"/>
        <v>1</v>
      </c>
    </row>
    <row r="300" spans="1:13" ht="20.100000000000001" customHeight="1" x14ac:dyDescent="0.15">
      <c r="A300" s="1" t="s">
        <v>25359</v>
      </c>
      <c r="B300" s="1" t="s">
        <v>25553</v>
      </c>
      <c r="C300" s="1" t="s">
        <v>25562</v>
      </c>
      <c r="D300" s="1" t="s">
        <v>50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84</v>
      </c>
      <c r="J300" s="1" t="s">
        <v>122</v>
      </c>
      <c r="K300" s="1" t="s">
        <v>25563</v>
      </c>
      <c r="L300" s="1"/>
      <c r="M300" s="20">
        <f t="shared" si="4"/>
        <v>1</v>
      </c>
    </row>
    <row r="301" spans="1:13" ht="20.100000000000001" customHeight="1" x14ac:dyDescent="0.15">
      <c r="A301" s="1" t="s">
        <v>25359</v>
      </c>
      <c r="B301" s="1" t="s">
        <v>25553</v>
      </c>
      <c r="C301" s="1" t="s">
        <v>25564</v>
      </c>
      <c r="D301" s="1" t="s">
        <v>50</v>
      </c>
      <c r="E301" s="1" t="s">
        <v>51</v>
      </c>
      <c r="F301" s="1" t="s">
        <v>51</v>
      </c>
      <c r="G301" s="1" t="s">
        <v>52</v>
      </c>
      <c r="H301" s="1" t="s">
        <v>121</v>
      </c>
      <c r="I301" s="1" t="s">
        <v>84</v>
      </c>
      <c r="J301" s="1" t="s">
        <v>122</v>
      </c>
      <c r="K301" s="1" t="s">
        <v>25565</v>
      </c>
      <c r="L301" s="1"/>
      <c r="M301" s="20">
        <f t="shared" si="4"/>
        <v>1</v>
      </c>
    </row>
    <row r="302" spans="1:13" ht="20.100000000000001" customHeight="1" x14ac:dyDescent="0.15">
      <c r="A302" s="1" t="s">
        <v>25359</v>
      </c>
      <c r="B302" s="1" t="s">
        <v>25553</v>
      </c>
      <c r="C302" s="1" t="s">
        <v>25566</v>
      </c>
      <c r="D302" s="1" t="s">
        <v>50</v>
      </c>
      <c r="E302" s="1" t="s">
        <v>51</v>
      </c>
      <c r="F302" s="1" t="s">
        <v>51</v>
      </c>
      <c r="G302" s="1" t="s">
        <v>52</v>
      </c>
      <c r="H302" s="1" t="s">
        <v>121</v>
      </c>
      <c r="I302" s="1" t="s">
        <v>84</v>
      </c>
      <c r="J302" s="1" t="s">
        <v>122</v>
      </c>
      <c r="K302" s="1" t="s">
        <v>25567</v>
      </c>
      <c r="L302" s="1"/>
      <c r="M302" s="20">
        <f t="shared" si="4"/>
        <v>1</v>
      </c>
    </row>
    <row r="303" spans="1:13" ht="20.100000000000001" customHeight="1" x14ac:dyDescent="0.15">
      <c r="A303" s="1" t="s">
        <v>25359</v>
      </c>
      <c r="B303" s="1" t="s">
        <v>25553</v>
      </c>
      <c r="C303" s="1" t="s">
        <v>25568</v>
      </c>
      <c r="D303" s="1" t="s">
        <v>50</v>
      </c>
      <c r="E303" s="1" t="s">
        <v>51</v>
      </c>
      <c r="F303" s="1" t="s">
        <v>51</v>
      </c>
      <c r="G303" s="1" t="s">
        <v>52</v>
      </c>
      <c r="H303" s="1" t="s">
        <v>121</v>
      </c>
      <c r="I303" s="1" t="s">
        <v>84</v>
      </c>
      <c r="J303" s="1" t="s">
        <v>122</v>
      </c>
      <c r="K303" s="1" t="s">
        <v>25569</v>
      </c>
      <c r="L303" s="1"/>
      <c r="M303" s="20">
        <f t="shared" si="4"/>
        <v>1</v>
      </c>
    </row>
    <row r="304" spans="1:13" ht="20.100000000000001" customHeight="1" x14ac:dyDescent="0.15">
      <c r="A304" s="1" t="s">
        <v>25359</v>
      </c>
      <c r="B304" s="1" t="s">
        <v>25553</v>
      </c>
      <c r="C304" s="1" t="s">
        <v>25570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84</v>
      </c>
      <c r="J304" s="1" t="s">
        <v>122</v>
      </c>
      <c r="K304" s="1" t="s">
        <v>25571</v>
      </c>
      <c r="L304" s="1"/>
      <c r="M304" s="20">
        <f t="shared" si="4"/>
        <v>1</v>
      </c>
    </row>
    <row r="305" spans="1:13" ht="20.100000000000001" customHeight="1" x14ac:dyDescent="0.15">
      <c r="A305" s="1" t="s">
        <v>25359</v>
      </c>
      <c r="B305" s="1" t="s">
        <v>25553</v>
      </c>
      <c r="C305" s="1" t="s">
        <v>25572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25573</v>
      </c>
      <c r="L305" s="1"/>
      <c r="M305" s="20">
        <f t="shared" si="4"/>
        <v>1</v>
      </c>
    </row>
    <row r="306" spans="1:13" ht="20.100000000000001" customHeight="1" x14ac:dyDescent="0.15">
      <c r="A306" s="1" t="s">
        <v>25359</v>
      </c>
      <c r="B306" s="1" t="s">
        <v>25553</v>
      </c>
      <c r="C306" s="1" t="s">
        <v>25574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84</v>
      </c>
      <c r="J306" s="1" t="s">
        <v>122</v>
      </c>
      <c r="K306" s="1" t="s">
        <v>25575</v>
      </c>
      <c r="L306" s="1"/>
      <c r="M306" s="20">
        <f t="shared" si="4"/>
        <v>1</v>
      </c>
    </row>
    <row r="307" spans="1:13" ht="20.100000000000001" customHeight="1" x14ac:dyDescent="0.15">
      <c r="A307" s="1" t="s">
        <v>25359</v>
      </c>
      <c r="B307" s="1" t="s">
        <v>25576</v>
      </c>
      <c r="C307" s="1" t="s">
        <v>25577</v>
      </c>
      <c r="D307" s="1" t="s">
        <v>78</v>
      </c>
      <c r="E307" s="1" t="s">
        <v>51</v>
      </c>
      <c r="F307" s="1" t="s">
        <v>51</v>
      </c>
      <c r="G307" s="1" t="s">
        <v>82</v>
      </c>
      <c r="H307" s="1" t="s">
        <v>95</v>
      </c>
      <c r="I307" s="1" t="s">
        <v>84</v>
      </c>
      <c r="J307" s="1" t="s">
        <v>96</v>
      </c>
      <c r="K307" s="1" t="s">
        <v>25578</v>
      </c>
      <c r="L307" s="1"/>
      <c r="M307" s="20">
        <f t="shared" si="4"/>
        <v>1</v>
      </c>
    </row>
    <row r="308" spans="1:13" ht="20.100000000000001" customHeight="1" x14ac:dyDescent="0.15">
      <c r="A308" s="1" t="s">
        <v>25359</v>
      </c>
      <c r="B308" s="1" t="s">
        <v>25576</v>
      </c>
      <c r="C308" s="1" t="s">
        <v>25579</v>
      </c>
      <c r="D308" s="1" t="s">
        <v>78</v>
      </c>
      <c r="E308" s="1" t="s">
        <v>51</v>
      </c>
      <c r="F308" s="1" t="s">
        <v>51</v>
      </c>
      <c r="G308" s="1" t="s">
        <v>82</v>
      </c>
      <c r="H308" s="1" t="s">
        <v>95</v>
      </c>
      <c r="I308" s="1" t="s">
        <v>84</v>
      </c>
      <c r="J308" s="1" t="s">
        <v>96</v>
      </c>
      <c r="K308" s="1" t="s">
        <v>25580</v>
      </c>
      <c r="L308" s="1"/>
      <c r="M308" s="20">
        <f t="shared" si="4"/>
        <v>1</v>
      </c>
    </row>
    <row r="309" spans="1:13" ht="20.100000000000001" customHeight="1" x14ac:dyDescent="0.15">
      <c r="A309" s="1" t="s">
        <v>25359</v>
      </c>
      <c r="B309" s="1" t="s">
        <v>25581</v>
      </c>
      <c r="C309" s="1" t="s">
        <v>25582</v>
      </c>
      <c r="D309" s="1" t="s">
        <v>50</v>
      </c>
      <c r="E309" s="1" t="s">
        <v>51</v>
      </c>
      <c r="F309" s="1" t="s">
        <v>51</v>
      </c>
      <c r="G309" s="1" t="s">
        <v>52</v>
      </c>
      <c r="H309" s="1" t="s">
        <v>121</v>
      </c>
      <c r="I309" s="1" t="s">
        <v>84</v>
      </c>
      <c r="J309" s="1" t="s">
        <v>122</v>
      </c>
      <c r="K309" s="1" t="s">
        <v>25583</v>
      </c>
      <c r="L309" s="1"/>
      <c r="M309" s="20">
        <f t="shared" si="4"/>
        <v>1</v>
      </c>
    </row>
    <row r="310" spans="1:13" ht="20.100000000000001" customHeight="1" x14ac:dyDescent="0.15">
      <c r="A310" s="1" t="s">
        <v>25359</v>
      </c>
      <c r="B310" s="1" t="s">
        <v>25581</v>
      </c>
      <c r="C310" s="1" t="s">
        <v>25584</v>
      </c>
      <c r="D310" s="1" t="s">
        <v>78</v>
      </c>
      <c r="E310" s="1" t="s">
        <v>51</v>
      </c>
      <c r="F310" s="1" t="s">
        <v>81</v>
      </c>
      <c r="G310" s="1" t="s">
        <v>82</v>
      </c>
      <c r="H310" s="1" t="s">
        <v>180</v>
      </c>
      <c r="I310" s="1" t="s">
        <v>84</v>
      </c>
      <c r="J310" s="1" t="s">
        <v>632</v>
      </c>
      <c r="K310" s="1" t="s">
        <v>25585</v>
      </c>
      <c r="L310" s="1"/>
      <c r="M310" s="20">
        <f t="shared" si="4"/>
        <v>0</v>
      </c>
    </row>
    <row r="311" spans="1:13" ht="20.100000000000001" customHeight="1" x14ac:dyDescent="0.15">
      <c r="A311" s="1" t="s">
        <v>25359</v>
      </c>
      <c r="B311" s="1" t="s">
        <v>25581</v>
      </c>
      <c r="C311" s="1" t="s">
        <v>25586</v>
      </c>
      <c r="D311" s="1" t="s">
        <v>78</v>
      </c>
      <c r="E311" s="1" t="s">
        <v>51</v>
      </c>
      <c r="F311" s="1" t="s">
        <v>51</v>
      </c>
      <c r="G311" s="1" t="s">
        <v>52</v>
      </c>
      <c r="H311" s="1" t="s">
        <v>121</v>
      </c>
      <c r="I311" s="1" t="s">
        <v>84</v>
      </c>
      <c r="J311" s="1" t="s">
        <v>122</v>
      </c>
      <c r="K311" s="1" t="s">
        <v>25587</v>
      </c>
      <c r="L311" s="1"/>
      <c r="M311" s="20">
        <f t="shared" si="4"/>
        <v>1</v>
      </c>
    </row>
    <row r="312" spans="1:13" ht="20.100000000000001" customHeight="1" x14ac:dyDescent="0.15">
      <c r="A312" s="1" t="s">
        <v>25359</v>
      </c>
      <c r="B312" s="1" t="s">
        <v>25581</v>
      </c>
      <c r="C312" s="1" t="s">
        <v>25588</v>
      </c>
      <c r="D312" s="1" t="s">
        <v>78</v>
      </c>
      <c r="E312" s="1" t="s">
        <v>51</v>
      </c>
      <c r="F312" s="1" t="s">
        <v>51</v>
      </c>
      <c r="G312" s="1" t="s">
        <v>52</v>
      </c>
      <c r="H312" s="1" t="s">
        <v>121</v>
      </c>
      <c r="I312" s="1" t="s">
        <v>84</v>
      </c>
      <c r="J312" s="1" t="s">
        <v>122</v>
      </c>
      <c r="K312" s="1" t="s">
        <v>25589</v>
      </c>
      <c r="L312" s="1"/>
      <c r="M312" s="20">
        <f t="shared" si="4"/>
        <v>1</v>
      </c>
    </row>
    <row r="313" spans="1:13" ht="20.100000000000001" customHeight="1" x14ac:dyDescent="0.15">
      <c r="A313" s="1" t="s">
        <v>25359</v>
      </c>
      <c r="B313" s="1" t="s">
        <v>25590</v>
      </c>
      <c r="C313" s="1" t="s">
        <v>25591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95</v>
      </c>
      <c r="I313" s="1" t="s">
        <v>84</v>
      </c>
      <c r="J313" s="1" t="s">
        <v>96</v>
      </c>
      <c r="K313" s="1" t="s">
        <v>25592</v>
      </c>
      <c r="L313" s="1"/>
      <c r="M313" s="20">
        <f t="shared" si="4"/>
        <v>1</v>
      </c>
    </row>
    <row r="314" spans="1:13" ht="20.100000000000001" customHeight="1" x14ac:dyDescent="0.15">
      <c r="A314" s="1" t="s">
        <v>25359</v>
      </c>
      <c r="B314" s="1" t="s">
        <v>25590</v>
      </c>
      <c r="C314" s="1" t="s">
        <v>25593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95</v>
      </c>
      <c r="I314" s="1" t="s">
        <v>84</v>
      </c>
      <c r="J314" s="1" t="s">
        <v>96</v>
      </c>
      <c r="K314" s="1" t="s">
        <v>25594</v>
      </c>
      <c r="L314" s="1"/>
      <c r="M314" s="20">
        <f t="shared" si="4"/>
        <v>1</v>
      </c>
    </row>
    <row r="315" spans="1:13" ht="20.100000000000001" customHeight="1" x14ac:dyDescent="0.15">
      <c r="A315" s="1" t="s">
        <v>25359</v>
      </c>
      <c r="B315" s="1" t="s">
        <v>25595</v>
      </c>
      <c r="C315" s="1" t="s">
        <v>25596</v>
      </c>
      <c r="D315" s="1" t="s">
        <v>50</v>
      </c>
      <c r="E315" s="1" t="s">
        <v>51</v>
      </c>
      <c r="F315" s="1" t="s">
        <v>51</v>
      </c>
      <c r="G315" s="1" t="s">
        <v>52</v>
      </c>
      <c r="H315" s="1" t="s">
        <v>121</v>
      </c>
      <c r="I315" s="1" t="s">
        <v>84</v>
      </c>
      <c r="J315" s="1" t="s">
        <v>122</v>
      </c>
      <c r="K315" s="1" t="s">
        <v>25597</v>
      </c>
      <c r="L315" s="1"/>
      <c r="M315" s="20">
        <f t="shared" si="4"/>
        <v>1</v>
      </c>
    </row>
    <row r="316" spans="1:13" ht="20.100000000000001" customHeight="1" x14ac:dyDescent="0.15">
      <c r="A316" s="1" t="s">
        <v>25359</v>
      </c>
      <c r="B316" s="1" t="s">
        <v>25595</v>
      </c>
      <c r="C316" s="1" t="s">
        <v>25598</v>
      </c>
      <c r="D316" s="1" t="s">
        <v>50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84</v>
      </c>
      <c r="J316" s="1" t="s">
        <v>122</v>
      </c>
      <c r="K316" s="1" t="s">
        <v>25599</v>
      </c>
      <c r="L316" s="1"/>
      <c r="M316" s="20">
        <f t="shared" si="4"/>
        <v>1</v>
      </c>
    </row>
    <row r="317" spans="1:13" ht="20.100000000000001" customHeight="1" x14ac:dyDescent="0.15">
      <c r="A317" s="1" t="s">
        <v>25359</v>
      </c>
      <c r="B317" s="1" t="s">
        <v>25595</v>
      </c>
      <c r="C317" s="1" t="s">
        <v>25600</v>
      </c>
      <c r="D317" s="1" t="s">
        <v>50</v>
      </c>
      <c r="E317" s="1" t="s">
        <v>51</v>
      </c>
      <c r="F317" s="1" t="s">
        <v>51</v>
      </c>
      <c r="G317" s="1" t="s">
        <v>52</v>
      </c>
      <c r="H317" s="1" t="s">
        <v>121</v>
      </c>
      <c r="I317" s="1" t="s">
        <v>84</v>
      </c>
      <c r="J317" s="1" t="s">
        <v>122</v>
      </c>
      <c r="K317" s="1" t="s">
        <v>25601</v>
      </c>
      <c r="L317" s="1"/>
      <c r="M317" s="20">
        <f t="shared" si="4"/>
        <v>1</v>
      </c>
    </row>
    <row r="318" spans="1:13" ht="20.100000000000001" customHeight="1" x14ac:dyDescent="0.15">
      <c r="A318" s="1" t="s">
        <v>25359</v>
      </c>
      <c r="B318" s="1" t="s">
        <v>25595</v>
      </c>
      <c r="C318" s="1" t="s">
        <v>25602</v>
      </c>
      <c r="D318" s="1" t="s">
        <v>50</v>
      </c>
      <c r="E318" s="1" t="s">
        <v>51</v>
      </c>
      <c r="F318" s="1" t="s">
        <v>51</v>
      </c>
      <c r="G318" s="1" t="s">
        <v>52</v>
      </c>
      <c r="H318" s="1" t="s">
        <v>121</v>
      </c>
      <c r="I318" s="1" t="s">
        <v>84</v>
      </c>
      <c r="J318" s="1" t="s">
        <v>122</v>
      </c>
      <c r="K318" s="1" t="s">
        <v>25603</v>
      </c>
      <c r="L318" s="1"/>
      <c r="M318" s="20">
        <f t="shared" si="4"/>
        <v>1</v>
      </c>
    </row>
    <row r="319" spans="1:13" ht="20.100000000000001" customHeight="1" x14ac:dyDescent="0.15">
      <c r="A319" s="1" t="s">
        <v>25359</v>
      </c>
      <c r="B319" s="1" t="s">
        <v>25595</v>
      </c>
      <c r="C319" s="1" t="s">
        <v>25604</v>
      </c>
      <c r="D319" s="1" t="s">
        <v>50</v>
      </c>
      <c r="E319" s="1" t="s">
        <v>51</v>
      </c>
      <c r="F319" s="1" t="s">
        <v>51</v>
      </c>
      <c r="G319" s="1" t="s">
        <v>52</v>
      </c>
      <c r="H319" s="1" t="s">
        <v>121</v>
      </c>
      <c r="I319" s="1" t="s">
        <v>84</v>
      </c>
      <c r="J319" s="1" t="s">
        <v>122</v>
      </c>
      <c r="K319" s="1" t="s">
        <v>25605</v>
      </c>
      <c r="L319" s="1"/>
      <c r="M319" s="20">
        <f t="shared" si="4"/>
        <v>1</v>
      </c>
    </row>
    <row r="320" spans="1:13" ht="20.100000000000001" customHeight="1" x14ac:dyDescent="0.15">
      <c r="A320" s="1" t="s">
        <v>25359</v>
      </c>
      <c r="B320" s="1" t="s">
        <v>25595</v>
      </c>
      <c r="C320" s="1" t="s">
        <v>25606</v>
      </c>
      <c r="D320" s="1" t="s">
        <v>50</v>
      </c>
      <c r="E320" s="1" t="s">
        <v>51</v>
      </c>
      <c r="F320" s="1" t="s">
        <v>51</v>
      </c>
      <c r="G320" s="1" t="s">
        <v>52</v>
      </c>
      <c r="H320" s="1" t="s">
        <v>121</v>
      </c>
      <c r="I320" s="1" t="s">
        <v>84</v>
      </c>
      <c r="J320" s="1" t="s">
        <v>122</v>
      </c>
      <c r="K320" s="1" t="s">
        <v>25607</v>
      </c>
      <c r="L320" s="1"/>
      <c r="M320" s="20">
        <f t="shared" si="4"/>
        <v>1</v>
      </c>
    </row>
    <row r="321" spans="1:13" ht="20.100000000000001" customHeight="1" x14ac:dyDescent="0.15">
      <c r="A321" s="1" t="s">
        <v>25359</v>
      </c>
      <c r="B321" s="1" t="s">
        <v>25595</v>
      </c>
      <c r="C321" s="1" t="s">
        <v>25608</v>
      </c>
      <c r="D321" s="1" t="s">
        <v>50</v>
      </c>
      <c r="E321" s="1" t="s">
        <v>51</v>
      </c>
      <c r="F321" s="1" t="s">
        <v>51</v>
      </c>
      <c r="G321" s="1" t="s">
        <v>52</v>
      </c>
      <c r="H321" s="1" t="s">
        <v>121</v>
      </c>
      <c r="I321" s="1" t="s">
        <v>84</v>
      </c>
      <c r="J321" s="1" t="s">
        <v>122</v>
      </c>
      <c r="K321" s="1" t="s">
        <v>25609</v>
      </c>
      <c r="L321" s="1"/>
      <c r="M321" s="20">
        <f t="shared" si="4"/>
        <v>1</v>
      </c>
    </row>
    <row r="322" spans="1:13" ht="20.100000000000001" customHeight="1" x14ac:dyDescent="0.15">
      <c r="A322" s="1" t="s">
        <v>25359</v>
      </c>
      <c r="B322" s="1" t="s">
        <v>25595</v>
      </c>
      <c r="C322" s="1" t="s">
        <v>25610</v>
      </c>
      <c r="D322" s="1" t="s">
        <v>50</v>
      </c>
      <c r="E322" s="1" t="s">
        <v>51</v>
      </c>
      <c r="F322" s="1" t="s">
        <v>51</v>
      </c>
      <c r="G322" s="1" t="s">
        <v>52</v>
      </c>
      <c r="H322" s="1" t="s">
        <v>121</v>
      </c>
      <c r="I322" s="1" t="s">
        <v>84</v>
      </c>
      <c r="J322" s="1" t="s">
        <v>122</v>
      </c>
      <c r="K322" s="1" t="s">
        <v>25611</v>
      </c>
      <c r="L322" s="1"/>
      <c r="M322" s="20">
        <f t="shared" si="4"/>
        <v>1</v>
      </c>
    </row>
    <row r="323" spans="1:13" ht="20.100000000000001" customHeight="1" x14ac:dyDescent="0.15">
      <c r="A323" s="1" t="s">
        <v>25359</v>
      </c>
      <c r="B323" s="1" t="s">
        <v>25595</v>
      </c>
      <c r="C323" s="1" t="s">
        <v>25612</v>
      </c>
      <c r="D323" s="1" t="s">
        <v>50</v>
      </c>
      <c r="E323" s="1" t="s">
        <v>51</v>
      </c>
      <c r="F323" s="1" t="s">
        <v>51</v>
      </c>
      <c r="G323" s="1" t="s">
        <v>52</v>
      </c>
      <c r="H323" s="1" t="s">
        <v>121</v>
      </c>
      <c r="I323" s="1" t="s">
        <v>84</v>
      </c>
      <c r="J323" s="1" t="s">
        <v>122</v>
      </c>
      <c r="K323" s="1" t="s">
        <v>25613</v>
      </c>
      <c r="L323" s="1"/>
      <c r="M323" s="20">
        <f t="shared" si="4"/>
        <v>1</v>
      </c>
    </row>
    <row r="324" spans="1:13" ht="20.100000000000001" customHeight="1" x14ac:dyDescent="0.15">
      <c r="A324" s="1" t="s">
        <v>25359</v>
      </c>
      <c r="B324" s="1" t="s">
        <v>25595</v>
      </c>
      <c r="C324" s="1" t="s">
        <v>25614</v>
      </c>
      <c r="D324" s="1" t="s">
        <v>50</v>
      </c>
      <c r="E324" s="1" t="s">
        <v>51</v>
      </c>
      <c r="F324" s="1" t="s">
        <v>51</v>
      </c>
      <c r="G324" s="1" t="s">
        <v>52</v>
      </c>
      <c r="H324" s="1" t="s">
        <v>121</v>
      </c>
      <c r="I324" s="1" t="s">
        <v>84</v>
      </c>
      <c r="J324" s="1" t="s">
        <v>122</v>
      </c>
      <c r="K324" s="1" t="s">
        <v>25615</v>
      </c>
      <c r="L324" s="1"/>
      <c r="M324" s="20">
        <f t="shared" si="4"/>
        <v>1</v>
      </c>
    </row>
    <row r="325" spans="1:13" ht="20.100000000000001" customHeight="1" x14ac:dyDescent="0.15">
      <c r="A325" s="1" t="s">
        <v>25359</v>
      </c>
      <c r="B325" s="1" t="s">
        <v>25595</v>
      </c>
      <c r="C325" s="1" t="s">
        <v>25616</v>
      </c>
      <c r="D325" s="1" t="s">
        <v>78</v>
      </c>
      <c r="E325" s="1" t="s">
        <v>51</v>
      </c>
      <c r="F325" s="1" t="s">
        <v>51</v>
      </c>
      <c r="G325" s="1" t="s">
        <v>52</v>
      </c>
      <c r="H325" s="1" t="s">
        <v>121</v>
      </c>
      <c r="I325" s="1" t="s">
        <v>84</v>
      </c>
      <c r="J325" s="1" t="s">
        <v>122</v>
      </c>
      <c r="K325" s="1" t="s">
        <v>25617</v>
      </c>
      <c r="L325" s="1"/>
      <c r="M325" s="20">
        <f t="shared" si="4"/>
        <v>1</v>
      </c>
    </row>
    <row r="326" spans="1:13" ht="20.100000000000001" customHeight="1" x14ac:dyDescent="0.15">
      <c r="A326" s="1" t="s">
        <v>25359</v>
      </c>
      <c r="B326" s="1" t="s">
        <v>25595</v>
      </c>
      <c r="C326" s="1" t="s">
        <v>25618</v>
      </c>
      <c r="D326" s="1" t="s">
        <v>78</v>
      </c>
      <c r="E326" s="1" t="s">
        <v>51</v>
      </c>
      <c r="F326" s="1" t="s">
        <v>51</v>
      </c>
      <c r="G326" s="1" t="s">
        <v>52</v>
      </c>
      <c r="H326" s="1" t="s">
        <v>121</v>
      </c>
      <c r="I326" s="1" t="s">
        <v>84</v>
      </c>
      <c r="J326" s="1" t="s">
        <v>122</v>
      </c>
      <c r="K326" s="1" t="s">
        <v>25619</v>
      </c>
      <c r="L326" s="1"/>
      <c r="M326" s="20">
        <f t="shared" si="4"/>
        <v>1</v>
      </c>
    </row>
    <row r="327" spans="1:13" ht="20.100000000000001" customHeight="1" x14ac:dyDescent="0.15">
      <c r="A327" s="1" t="s">
        <v>25359</v>
      </c>
      <c r="B327" s="1" t="s">
        <v>25620</v>
      </c>
      <c r="C327" s="1" t="s">
        <v>25621</v>
      </c>
      <c r="D327" s="1" t="s">
        <v>50</v>
      </c>
      <c r="E327" s="1" t="s">
        <v>51</v>
      </c>
      <c r="F327" s="1" t="s">
        <v>51</v>
      </c>
      <c r="G327" s="1" t="s">
        <v>52</v>
      </c>
      <c r="H327" s="1" t="s">
        <v>121</v>
      </c>
      <c r="I327" s="1" t="s">
        <v>84</v>
      </c>
      <c r="J327" s="1" t="s">
        <v>122</v>
      </c>
      <c r="K327" s="1" t="s">
        <v>25622</v>
      </c>
      <c r="L327" s="1"/>
      <c r="M327" s="20">
        <f t="shared" si="4"/>
        <v>1</v>
      </c>
    </row>
    <row r="328" spans="1:13" ht="20.100000000000001" customHeight="1" x14ac:dyDescent="0.15">
      <c r="A328" s="1" t="s">
        <v>25359</v>
      </c>
      <c r="B328" s="1" t="s">
        <v>25620</v>
      </c>
      <c r="C328" s="1" t="s">
        <v>25623</v>
      </c>
      <c r="D328" s="1" t="s">
        <v>50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84</v>
      </c>
      <c r="J328" s="1" t="s">
        <v>122</v>
      </c>
      <c r="K328" s="1" t="s">
        <v>25624</v>
      </c>
      <c r="L328" s="1"/>
      <c r="M328" s="20">
        <f t="shared" si="4"/>
        <v>1</v>
      </c>
    </row>
    <row r="329" spans="1:13" ht="20.100000000000001" customHeight="1" x14ac:dyDescent="0.15">
      <c r="A329" s="1" t="s">
        <v>25359</v>
      </c>
      <c r="B329" s="1" t="s">
        <v>25620</v>
      </c>
      <c r="C329" s="1" t="s">
        <v>25625</v>
      </c>
      <c r="D329" s="1" t="s">
        <v>50</v>
      </c>
      <c r="E329" s="1" t="s">
        <v>51</v>
      </c>
      <c r="F329" s="1" t="s">
        <v>81</v>
      </c>
      <c r="G329" s="1" t="s">
        <v>82</v>
      </c>
      <c r="H329" s="1" t="s">
        <v>212</v>
      </c>
      <c r="I329" s="1" t="s">
        <v>1136</v>
      </c>
      <c r="J329" s="1" t="s">
        <v>122</v>
      </c>
      <c r="K329" s="1" t="s">
        <v>25626</v>
      </c>
      <c r="L329" s="1"/>
      <c r="M329" s="20">
        <f t="shared" ref="M329:M392" si="5">IF(F329="○",1,0)</f>
        <v>0</v>
      </c>
    </row>
    <row r="330" spans="1:13" ht="20.100000000000001" customHeight="1" x14ac:dyDescent="0.15">
      <c r="A330" s="1" t="s">
        <v>25359</v>
      </c>
      <c r="B330" s="1" t="s">
        <v>25620</v>
      </c>
      <c r="C330" s="1" t="s">
        <v>25627</v>
      </c>
      <c r="D330" s="1" t="s">
        <v>50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84</v>
      </c>
      <c r="J330" s="1" t="s">
        <v>122</v>
      </c>
      <c r="K330" s="1" t="s">
        <v>25628</v>
      </c>
      <c r="L330" s="1"/>
      <c r="M330" s="20">
        <f t="shared" si="5"/>
        <v>1</v>
      </c>
    </row>
    <row r="331" spans="1:13" ht="20.100000000000001" customHeight="1" x14ac:dyDescent="0.15">
      <c r="A331" s="1" t="s">
        <v>25359</v>
      </c>
      <c r="B331" s="1" t="s">
        <v>25620</v>
      </c>
      <c r="C331" s="1" t="s">
        <v>25629</v>
      </c>
      <c r="D331" s="1" t="s">
        <v>50</v>
      </c>
      <c r="E331" s="1" t="s">
        <v>51</v>
      </c>
      <c r="F331" s="1" t="s">
        <v>81</v>
      </c>
      <c r="G331" s="1" t="s">
        <v>82</v>
      </c>
      <c r="H331" s="1" t="s">
        <v>83</v>
      </c>
      <c r="I331" s="1" t="s">
        <v>84</v>
      </c>
      <c r="J331" s="1" t="s">
        <v>9120</v>
      </c>
      <c r="K331" s="1" t="s">
        <v>25630</v>
      </c>
      <c r="L331" s="1"/>
      <c r="M331" s="20">
        <f t="shared" si="5"/>
        <v>0</v>
      </c>
    </row>
    <row r="332" spans="1:13" ht="20.100000000000001" customHeight="1" x14ac:dyDescent="0.15">
      <c r="A332" s="1" t="s">
        <v>25359</v>
      </c>
      <c r="B332" s="1" t="s">
        <v>25620</v>
      </c>
      <c r="C332" s="1" t="s">
        <v>25631</v>
      </c>
      <c r="D332" s="1" t="s">
        <v>50</v>
      </c>
      <c r="E332" s="1" t="s">
        <v>51</v>
      </c>
      <c r="F332" s="1" t="s">
        <v>51</v>
      </c>
      <c r="G332" s="1" t="s">
        <v>52</v>
      </c>
      <c r="H332" s="1" t="s">
        <v>121</v>
      </c>
      <c r="I332" s="1" t="s">
        <v>84</v>
      </c>
      <c r="J332" s="1" t="s">
        <v>122</v>
      </c>
      <c r="K332" s="1" t="s">
        <v>25632</v>
      </c>
      <c r="L332" s="1"/>
      <c r="M332" s="20">
        <f t="shared" si="5"/>
        <v>1</v>
      </c>
    </row>
    <row r="333" spans="1:13" ht="20.100000000000001" customHeight="1" x14ac:dyDescent="0.15">
      <c r="A333" s="1" t="s">
        <v>25359</v>
      </c>
      <c r="B333" s="1" t="s">
        <v>25620</v>
      </c>
      <c r="C333" s="1" t="s">
        <v>25633</v>
      </c>
      <c r="D333" s="1" t="s">
        <v>50</v>
      </c>
      <c r="E333" s="1" t="s">
        <v>51</v>
      </c>
      <c r="F333" s="1" t="s">
        <v>51</v>
      </c>
      <c r="G333" s="1" t="s">
        <v>52</v>
      </c>
      <c r="H333" s="1" t="s">
        <v>121</v>
      </c>
      <c r="I333" s="1" t="s">
        <v>84</v>
      </c>
      <c r="J333" s="1" t="s">
        <v>122</v>
      </c>
      <c r="K333" s="1" t="s">
        <v>25634</v>
      </c>
      <c r="L333" s="1"/>
      <c r="M333" s="20">
        <f t="shared" si="5"/>
        <v>1</v>
      </c>
    </row>
    <row r="334" spans="1:13" ht="20.100000000000001" customHeight="1" x14ac:dyDescent="0.15">
      <c r="A334" s="1" t="s">
        <v>25359</v>
      </c>
      <c r="B334" s="1" t="s">
        <v>25620</v>
      </c>
      <c r="C334" s="1" t="s">
        <v>25635</v>
      </c>
      <c r="D334" s="1" t="s">
        <v>78</v>
      </c>
      <c r="E334" s="1" t="s">
        <v>51</v>
      </c>
      <c r="F334" s="1" t="s">
        <v>81</v>
      </c>
      <c r="G334" s="1" t="s">
        <v>82</v>
      </c>
      <c r="H334" s="1" t="s">
        <v>180</v>
      </c>
      <c r="I334" s="1" t="s">
        <v>84</v>
      </c>
      <c r="J334" s="1" t="s">
        <v>632</v>
      </c>
      <c r="K334" s="1" t="s">
        <v>25636</v>
      </c>
      <c r="L334" s="1"/>
      <c r="M334" s="20">
        <f t="shared" si="5"/>
        <v>0</v>
      </c>
    </row>
    <row r="335" spans="1:13" ht="20.100000000000001" customHeight="1" x14ac:dyDescent="0.15">
      <c r="A335" s="1" t="s">
        <v>25359</v>
      </c>
      <c r="B335" s="1" t="s">
        <v>25637</v>
      </c>
      <c r="C335" s="1" t="s">
        <v>25638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121</v>
      </c>
      <c r="I335" s="1" t="s">
        <v>84</v>
      </c>
      <c r="J335" s="1" t="s">
        <v>122</v>
      </c>
      <c r="K335" s="1" t="s">
        <v>25639</v>
      </c>
      <c r="L335" s="1"/>
      <c r="M335" s="20">
        <f t="shared" si="5"/>
        <v>1</v>
      </c>
    </row>
    <row r="336" spans="1:13" ht="20.100000000000001" customHeight="1" x14ac:dyDescent="0.15">
      <c r="A336" s="1" t="s">
        <v>25359</v>
      </c>
      <c r="B336" s="1" t="s">
        <v>25640</v>
      </c>
      <c r="C336" s="1" t="s">
        <v>25641</v>
      </c>
      <c r="D336" s="1" t="s">
        <v>50</v>
      </c>
      <c r="E336" s="1" t="s">
        <v>51</v>
      </c>
      <c r="F336" s="1" t="s">
        <v>51</v>
      </c>
      <c r="G336" s="1" t="s">
        <v>52</v>
      </c>
      <c r="H336" s="1" t="s">
        <v>121</v>
      </c>
      <c r="I336" s="1" t="s">
        <v>84</v>
      </c>
      <c r="J336" s="1" t="s">
        <v>122</v>
      </c>
      <c r="K336" s="1" t="s">
        <v>25642</v>
      </c>
      <c r="L336" s="1"/>
      <c r="M336" s="20">
        <f t="shared" si="5"/>
        <v>1</v>
      </c>
    </row>
    <row r="337" spans="1:13" ht="20.100000000000001" customHeight="1" x14ac:dyDescent="0.15">
      <c r="A337" s="1" t="s">
        <v>25359</v>
      </c>
      <c r="B337" s="1" t="s">
        <v>25640</v>
      </c>
      <c r="C337" s="1" t="s">
        <v>25643</v>
      </c>
      <c r="D337" s="1" t="s">
        <v>50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84</v>
      </c>
      <c r="J337" s="1" t="s">
        <v>122</v>
      </c>
      <c r="K337" s="1" t="s">
        <v>25644</v>
      </c>
      <c r="L337" s="1"/>
      <c r="M337" s="20">
        <f t="shared" si="5"/>
        <v>1</v>
      </c>
    </row>
    <row r="338" spans="1:13" ht="20.100000000000001" customHeight="1" x14ac:dyDescent="0.15">
      <c r="A338" s="1" t="s">
        <v>25359</v>
      </c>
      <c r="B338" s="1" t="s">
        <v>25645</v>
      </c>
      <c r="C338" s="1" t="s">
        <v>25646</v>
      </c>
      <c r="D338" s="1" t="s">
        <v>50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84</v>
      </c>
      <c r="J338" s="1" t="s">
        <v>122</v>
      </c>
      <c r="K338" s="1" t="s">
        <v>25647</v>
      </c>
      <c r="L338" s="1"/>
      <c r="M338" s="20">
        <f t="shared" si="5"/>
        <v>1</v>
      </c>
    </row>
    <row r="339" spans="1:13" ht="20.100000000000001" customHeight="1" x14ac:dyDescent="0.15">
      <c r="A339" s="1" t="s">
        <v>25359</v>
      </c>
      <c r="B339" s="1" t="s">
        <v>25645</v>
      </c>
      <c r="C339" s="1" t="s">
        <v>25648</v>
      </c>
      <c r="D339" s="1" t="s">
        <v>50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84</v>
      </c>
      <c r="J339" s="1" t="s">
        <v>122</v>
      </c>
      <c r="K339" s="1" t="s">
        <v>25649</v>
      </c>
      <c r="L339" s="1"/>
      <c r="M339" s="20">
        <f t="shared" si="5"/>
        <v>1</v>
      </c>
    </row>
    <row r="340" spans="1:13" ht="20.100000000000001" customHeight="1" x14ac:dyDescent="0.15">
      <c r="A340" s="1" t="s">
        <v>25359</v>
      </c>
      <c r="B340" s="1" t="s">
        <v>25645</v>
      </c>
      <c r="C340" s="1" t="s">
        <v>25650</v>
      </c>
      <c r="D340" s="1" t="s">
        <v>50</v>
      </c>
      <c r="E340" s="1" t="s">
        <v>51</v>
      </c>
      <c r="F340" s="1" t="s">
        <v>51</v>
      </c>
      <c r="G340" s="1" t="s">
        <v>52</v>
      </c>
      <c r="H340" s="1" t="s">
        <v>121</v>
      </c>
      <c r="I340" s="1" t="s">
        <v>84</v>
      </c>
      <c r="J340" s="1" t="s">
        <v>122</v>
      </c>
      <c r="K340" s="1" t="s">
        <v>25651</v>
      </c>
      <c r="L340" s="1"/>
      <c r="M340" s="20">
        <f t="shared" si="5"/>
        <v>1</v>
      </c>
    </row>
    <row r="341" spans="1:13" ht="20.100000000000001" customHeight="1" x14ac:dyDescent="0.15">
      <c r="A341" s="1" t="s">
        <v>25359</v>
      </c>
      <c r="B341" s="1" t="s">
        <v>25645</v>
      </c>
      <c r="C341" s="1" t="s">
        <v>25652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84</v>
      </c>
      <c r="J341" s="1" t="s">
        <v>122</v>
      </c>
      <c r="K341" s="1" t="s">
        <v>25653</v>
      </c>
      <c r="L341" s="1"/>
      <c r="M341" s="20">
        <f t="shared" si="5"/>
        <v>1</v>
      </c>
    </row>
    <row r="342" spans="1:13" ht="20.100000000000001" customHeight="1" x14ac:dyDescent="0.15">
      <c r="A342" s="1" t="s">
        <v>25359</v>
      </c>
      <c r="B342" s="1" t="s">
        <v>25645</v>
      </c>
      <c r="C342" s="1" t="s">
        <v>25654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121</v>
      </c>
      <c r="I342" s="1" t="s">
        <v>84</v>
      </c>
      <c r="J342" s="1" t="s">
        <v>122</v>
      </c>
      <c r="K342" s="1" t="s">
        <v>25655</v>
      </c>
      <c r="L342" s="1"/>
      <c r="M342" s="20">
        <f t="shared" si="5"/>
        <v>1</v>
      </c>
    </row>
    <row r="343" spans="1:13" ht="20.100000000000001" customHeight="1" x14ac:dyDescent="0.15">
      <c r="A343" s="1" t="s">
        <v>25359</v>
      </c>
      <c r="B343" s="1" t="s">
        <v>25645</v>
      </c>
      <c r="C343" s="1" t="s">
        <v>25656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84</v>
      </c>
      <c r="J343" s="1" t="s">
        <v>122</v>
      </c>
      <c r="K343" s="1" t="s">
        <v>25657</v>
      </c>
      <c r="L343" s="1"/>
      <c r="M343" s="20">
        <f t="shared" si="5"/>
        <v>1</v>
      </c>
    </row>
    <row r="344" spans="1:13" ht="20.100000000000001" customHeight="1" x14ac:dyDescent="0.15">
      <c r="A344" s="1" t="s">
        <v>25359</v>
      </c>
      <c r="B344" s="1" t="s">
        <v>25645</v>
      </c>
      <c r="C344" s="1" t="s">
        <v>25658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121</v>
      </c>
      <c r="I344" s="1" t="s">
        <v>84</v>
      </c>
      <c r="J344" s="1" t="s">
        <v>122</v>
      </c>
      <c r="K344" s="1" t="s">
        <v>25659</v>
      </c>
      <c r="L344" s="1"/>
      <c r="M344" s="20">
        <f t="shared" si="5"/>
        <v>1</v>
      </c>
    </row>
    <row r="345" spans="1:13" ht="20.100000000000001" customHeight="1" x14ac:dyDescent="0.15">
      <c r="A345" s="1" t="s">
        <v>25359</v>
      </c>
      <c r="B345" s="1" t="s">
        <v>25645</v>
      </c>
      <c r="C345" s="1" t="s">
        <v>25660</v>
      </c>
      <c r="D345" s="1" t="s">
        <v>50</v>
      </c>
      <c r="E345" s="1" t="s">
        <v>51</v>
      </c>
      <c r="F345" s="1" t="s">
        <v>51</v>
      </c>
      <c r="G345" s="1" t="s">
        <v>52</v>
      </c>
      <c r="H345" s="1" t="s">
        <v>121</v>
      </c>
      <c r="I345" s="1" t="s">
        <v>84</v>
      </c>
      <c r="J345" s="1" t="s">
        <v>122</v>
      </c>
      <c r="K345" s="1" t="s">
        <v>25661</v>
      </c>
      <c r="L345" s="1"/>
      <c r="M345" s="20">
        <f t="shared" si="5"/>
        <v>1</v>
      </c>
    </row>
    <row r="346" spans="1:13" ht="20.100000000000001" customHeight="1" x14ac:dyDescent="0.15">
      <c r="A346" s="1" t="s">
        <v>25359</v>
      </c>
      <c r="B346" s="1" t="s">
        <v>25645</v>
      </c>
      <c r="C346" s="1" t="s">
        <v>25662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84</v>
      </c>
      <c r="J346" s="1" t="s">
        <v>122</v>
      </c>
      <c r="K346" s="1" t="s">
        <v>25663</v>
      </c>
      <c r="L346" s="1"/>
      <c r="M346" s="20">
        <f t="shared" si="5"/>
        <v>1</v>
      </c>
    </row>
    <row r="347" spans="1:13" ht="20.100000000000001" customHeight="1" x14ac:dyDescent="0.15">
      <c r="A347" s="1" t="s">
        <v>25359</v>
      </c>
      <c r="B347" s="1" t="s">
        <v>25645</v>
      </c>
      <c r="C347" s="1" t="s">
        <v>25664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84</v>
      </c>
      <c r="J347" s="1" t="s">
        <v>122</v>
      </c>
      <c r="K347" s="1" t="s">
        <v>25665</v>
      </c>
      <c r="L347" s="1"/>
      <c r="M347" s="20">
        <f t="shared" si="5"/>
        <v>1</v>
      </c>
    </row>
    <row r="348" spans="1:13" ht="20.100000000000001" customHeight="1" x14ac:dyDescent="0.15">
      <c r="A348" s="1" t="s">
        <v>25359</v>
      </c>
      <c r="B348" s="1" t="s">
        <v>25645</v>
      </c>
      <c r="C348" s="1" t="s">
        <v>25666</v>
      </c>
      <c r="D348" s="1" t="s">
        <v>50</v>
      </c>
      <c r="E348" s="1" t="s">
        <v>51</v>
      </c>
      <c r="F348" s="1" t="s">
        <v>51</v>
      </c>
      <c r="G348" s="1" t="s">
        <v>52</v>
      </c>
      <c r="H348" s="1" t="s">
        <v>121</v>
      </c>
      <c r="I348" s="1" t="s">
        <v>84</v>
      </c>
      <c r="J348" s="1" t="s">
        <v>122</v>
      </c>
      <c r="K348" s="1" t="s">
        <v>25667</v>
      </c>
      <c r="L348" s="1"/>
      <c r="M348" s="20">
        <f t="shared" si="5"/>
        <v>1</v>
      </c>
    </row>
    <row r="349" spans="1:13" ht="20.100000000000001" customHeight="1" x14ac:dyDescent="0.15">
      <c r="A349" s="1" t="s">
        <v>25359</v>
      </c>
      <c r="B349" s="1" t="s">
        <v>25645</v>
      </c>
      <c r="C349" s="1" t="s">
        <v>25668</v>
      </c>
      <c r="D349" s="1" t="s">
        <v>50</v>
      </c>
      <c r="E349" s="1" t="s">
        <v>51</v>
      </c>
      <c r="F349" s="1" t="s">
        <v>51</v>
      </c>
      <c r="G349" s="1" t="s">
        <v>52</v>
      </c>
      <c r="H349" s="1" t="s">
        <v>121</v>
      </c>
      <c r="I349" s="1" t="s">
        <v>84</v>
      </c>
      <c r="J349" s="1" t="s">
        <v>122</v>
      </c>
      <c r="K349" s="1" t="s">
        <v>25669</v>
      </c>
      <c r="L349" s="1"/>
      <c r="M349" s="20">
        <f t="shared" si="5"/>
        <v>1</v>
      </c>
    </row>
    <row r="350" spans="1:13" ht="20.100000000000001" customHeight="1" x14ac:dyDescent="0.15">
      <c r="A350" s="1" t="s">
        <v>25359</v>
      </c>
      <c r="B350" s="1" t="s">
        <v>25645</v>
      </c>
      <c r="C350" s="1" t="s">
        <v>25670</v>
      </c>
      <c r="D350" s="1" t="s">
        <v>50</v>
      </c>
      <c r="E350" s="1" t="s">
        <v>51</v>
      </c>
      <c r="F350" s="1" t="s">
        <v>51</v>
      </c>
      <c r="G350" s="1" t="s">
        <v>52</v>
      </c>
      <c r="H350" s="1" t="s">
        <v>121</v>
      </c>
      <c r="I350" s="1" t="s">
        <v>84</v>
      </c>
      <c r="J350" s="1" t="s">
        <v>122</v>
      </c>
      <c r="K350" s="1" t="s">
        <v>25671</v>
      </c>
      <c r="L350" s="1"/>
      <c r="M350" s="20">
        <f t="shared" si="5"/>
        <v>1</v>
      </c>
    </row>
    <row r="351" spans="1:13" ht="20.100000000000001" customHeight="1" x14ac:dyDescent="0.15">
      <c r="A351" s="1" t="s">
        <v>25359</v>
      </c>
      <c r="B351" s="1" t="s">
        <v>25645</v>
      </c>
      <c r="C351" s="1" t="s">
        <v>25672</v>
      </c>
      <c r="D351" s="1" t="s">
        <v>50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84</v>
      </c>
      <c r="J351" s="1" t="s">
        <v>122</v>
      </c>
      <c r="K351" s="1" t="s">
        <v>25673</v>
      </c>
      <c r="L351" s="1"/>
      <c r="M351" s="20">
        <f t="shared" si="5"/>
        <v>1</v>
      </c>
    </row>
    <row r="352" spans="1:13" ht="20.100000000000001" customHeight="1" x14ac:dyDescent="0.15">
      <c r="A352" s="1" t="s">
        <v>25674</v>
      </c>
      <c r="B352" s="1" t="s">
        <v>25675</v>
      </c>
      <c r="C352" s="1" t="s">
        <v>25676</v>
      </c>
      <c r="D352" s="1" t="s">
        <v>50</v>
      </c>
      <c r="E352" s="1" t="s">
        <v>51</v>
      </c>
      <c r="F352" s="1" t="s">
        <v>51</v>
      </c>
      <c r="G352" s="1" t="s">
        <v>82</v>
      </c>
      <c r="H352" s="1" t="s">
        <v>95</v>
      </c>
      <c r="I352" s="1" t="s">
        <v>84</v>
      </c>
      <c r="J352" s="1" t="s">
        <v>96</v>
      </c>
      <c r="K352" s="1" t="s">
        <v>25677</v>
      </c>
      <c r="L352" s="1"/>
      <c r="M352" s="20">
        <f t="shared" si="5"/>
        <v>1</v>
      </c>
    </row>
    <row r="353" spans="1:13" ht="20.100000000000001" customHeight="1" x14ac:dyDescent="0.15">
      <c r="A353" s="1" t="s">
        <v>25674</v>
      </c>
      <c r="B353" s="1" t="s">
        <v>25675</v>
      </c>
      <c r="C353" s="1" t="s">
        <v>25678</v>
      </c>
      <c r="D353" s="1" t="s">
        <v>78</v>
      </c>
      <c r="E353" s="1" t="s">
        <v>51</v>
      </c>
      <c r="F353" s="1" t="s">
        <v>51</v>
      </c>
      <c r="G353" s="1" t="s">
        <v>82</v>
      </c>
      <c r="H353" s="1" t="s">
        <v>95</v>
      </c>
      <c r="I353" s="1" t="s">
        <v>84</v>
      </c>
      <c r="J353" s="1" t="s">
        <v>96</v>
      </c>
      <c r="K353" s="1" t="s">
        <v>25679</v>
      </c>
      <c r="L353" s="1"/>
      <c r="M353" s="20">
        <f t="shared" si="5"/>
        <v>1</v>
      </c>
    </row>
    <row r="354" spans="1:13" ht="20.100000000000001" customHeight="1" x14ac:dyDescent="0.15">
      <c r="A354" s="1" t="s">
        <v>25674</v>
      </c>
      <c r="B354" s="1" t="s">
        <v>25680</v>
      </c>
      <c r="C354" s="1" t="s">
        <v>25681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84</v>
      </c>
      <c r="J354" s="1" t="s">
        <v>122</v>
      </c>
      <c r="K354" s="1" t="s">
        <v>25682</v>
      </c>
      <c r="L354" s="1"/>
      <c r="M354" s="20">
        <f t="shared" si="5"/>
        <v>1</v>
      </c>
    </row>
    <row r="355" spans="1:13" ht="20.100000000000001" customHeight="1" x14ac:dyDescent="0.15">
      <c r="A355" s="1" t="s">
        <v>25674</v>
      </c>
      <c r="B355" s="1" t="s">
        <v>25683</v>
      </c>
      <c r="C355" s="1" t="s">
        <v>25684</v>
      </c>
      <c r="D355" s="1" t="s">
        <v>78</v>
      </c>
      <c r="E355" s="1" t="s">
        <v>51</v>
      </c>
      <c r="F355" s="1" t="s">
        <v>81</v>
      </c>
      <c r="G355" s="1" t="s">
        <v>82</v>
      </c>
      <c r="H355" s="1" t="s">
        <v>180</v>
      </c>
      <c r="I355" s="1" t="s">
        <v>4864</v>
      </c>
      <c r="J355" s="1" t="s">
        <v>96</v>
      </c>
      <c r="K355" s="1" t="s">
        <v>25685</v>
      </c>
      <c r="L355" s="1"/>
      <c r="M355" s="20">
        <f t="shared" si="5"/>
        <v>0</v>
      </c>
    </row>
    <row r="356" spans="1:13" ht="20.100000000000001" customHeight="1" x14ac:dyDescent="0.15">
      <c r="A356" s="1" t="s">
        <v>25674</v>
      </c>
      <c r="B356" s="1" t="s">
        <v>25683</v>
      </c>
      <c r="C356" s="1" t="s">
        <v>25686</v>
      </c>
      <c r="D356" s="1" t="s">
        <v>78</v>
      </c>
      <c r="E356" s="1" t="s">
        <v>51</v>
      </c>
      <c r="F356" s="1" t="s">
        <v>81</v>
      </c>
      <c r="G356" s="1" t="s">
        <v>82</v>
      </c>
      <c r="H356" s="1" t="s">
        <v>180</v>
      </c>
      <c r="I356" s="1" t="s">
        <v>4864</v>
      </c>
      <c r="J356" s="1" t="s">
        <v>96</v>
      </c>
      <c r="K356" s="1" t="s">
        <v>25687</v>
      </c>
      <c r="L356" s="1"/>
      <c r="M356" s="20">
        <f t="shared" si="5"/>
        <v>0</v>
      </c>
    </row>
    <row r="357" spans="1:13" ht="20.100000000000001" customHeight="1" x14ac:dyDescent="0.15">
      <c r="A357" s="1" t="s">
        <v>25674</v>
      </c>
      <c r="B357" s="1" t="s">
        <v>25688</v>
      </c>
      <c r="C357" s="1" t="s">
        <v>25689</v>
      </c>
      <c r="D357" s="1" t="s">
        <v>50</v>
      </c>
      <c r="E357" s="1" t="s">
        <v>51</v>
      </c>
      <c r="F357" s="1" t="s">
        <v>81</v>
      </c>
      <c r="G357" s="1" t="s">
        <v>82</v>
      </c>
      <c r="H357" s="1" t="s">
        <v>83</v>
      </c>
      <c r="I357" s="1" t="s">
        <v>84</v>
      </c>
      <c r="J357" s="1" t="s">
        <v>9120</v>
      </c>
      <c r="K357" s="1" t="s">
        <v>25690</v>
      </c>
      <c r="L357" s="1"/>
      <c r="M357" s="20">
        <f t="shared" si="5"/>
        <v>0</v>
      </c>
    </row>
    <row r="358" spans="1:13" ht="20.100000000000001" customHeight="1" x14ac:dyDescent="0.15">
      <c r="A358" s="1" t="s">
        <v>25674</v>
      </c>
      <c r="B358" s="1" t="s">
        <v>25688</v>
      </c>
      <c r="C358" s="1" t="s">
        <v>25691</v>
      </c>
      <c r="D358" s="1" t="s">
        <v>50</v>
      </c>
      <c r="E358" s="1" t="s">
        <v>51</v>
      </c>
      <c r="F358" s="1" t="s">
        <v>51</v>
      </c>
      <c r="G358" s="1" t="s">
        <v>52</v>
      </c>
      <c r="H358" s="1" t="s">
        <v>121</v>
      </c>
      <c r="I358" s="1" t="s">
        <v>84</v>
      </c>
      <c r="J358" s="1" t="s">
        <v>122</v>
      </c>
      <c r="K358" s="1" t="s">
        <v>25692</v>
      </c>
      <c r="L358" s="1"/>
      <c r="M358" s="20">
        <f t="shared" si="5"/>
        <v>1</v>
      </c>
    </row>
    <row r="359" spans="1:13" ht="20.100000000000001" customHeight="1" x14ac:dyDescent="0.15">
      <c r="A359" s="1" t="s">
        <v>25674</v>
      </c>
      <c r="B359" s="1" t="s">
        <v>25688</v>
      </c>
      <c r="C359" s="1" t="s">
        <v>25693</v>
      </c>
      <c r="D359" s="1" t="s">
        <v>50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84</v>
      </c>
      <c r="J359" s="1" t="s">
        <v>122</v>
      </c>
      <c r="K359" s="1" t="s">
        <v>25694</v>
      </c>
      <c r="L359" s="1"/>
      <c r="M359" s="20">
        <f t="shared" si="5"/>
        <v>1</v>
      </c>
    </row>
    <row r="360" spans="1:13" ht="20.100000000000001" customHeight="1" x14ac:dyDescent="0.15">
      <c r="A360" s="1" t="s">
        <v>25674</v>
      </c>
      <c r="B360" s="1" t="s">
        <v>25688</v>
      </c>
      <c r="C360" s="1" t="s">
        <v>25695</v>
      </c>
      <c r="D360" s="1" t="s">
        <v>78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84</v>
      </c>
      <c r="J360" s="1" t="s">
        <v>122</v>
      </c>
      <c r="K360" s="1" t="s">
        <v>25696</v>
      </c>
      <c r="L360" s="1"/>
      <c r="M360" s="20">
        <f t="shared" si="5"/>
        <v>1</v>
      </c>
    </row>
    <row r="361" spans="1:13" ht="20.100000000000001" customHeight="1" x14ac:dyDescent="0.15">
      <c r="A361" s="1" t="s">
        <v>25674</v>
      </c>
      <c r="B361" s="1" t="s">
        <v>25688</v>
      </c>
      <c r="C361" s="1" t="s">
        <v>25697</v>
      </c>
      <c r="D361" s="1" t="s">
        <v>78</v>
      </c>
      <c r="E361" s="1" t="s">
        <v>51</v>
      </c>
      <c r="F361" s="1" t="s">
        <v>51</v>
      </c>
      <c r="G361" s="1" t="s">
        <v>52</v>
      </c>
      <c r="H361" s="1" t="s">
        <v>121</v>
      </c>
      <c r="I361" s="1" t="s">
        <v>84</v>
      </c>
      <c r="J361" s="1" t="s">
        <v>122</v>
      </c>
      <c r="K361" s="1" t="s">
        <v>25698</v>
      </c>
      <c r="L361" s="1"/>
      <c r="M361" s="20">
        <f t="shared" si="5"/>
        <v>1</v>
      </c>
    </row>
    <row r="362" spans="1:13" ht="20.100000000000001" customHeight="1" x14ac:dyDescent="0.15">
      <c r="A362" s="1" t="s">
        <v>25674</v>
      </c>
      <c r="B362" s="1" t="s">
        <v>25688</v>
      </c>
      <c r="C362" s="1" t="s">
        <v>25699</v>
      </c>
      <c r="D362" s="1" t="s">
        <v>78</v>
      </c>
      <c r="E362" s="1" t="s">
        <v>51</v>
      </c>
      <c r="F362" s="1" t="s">
        <v>51</v>
      </c>
      <c r="G362" s="1" t="s">
        <v>52</v>
      </c>
      <c r="H362" s="1" t="s">
        <v>121</v>
      </c>
      <c r="I362" s="1" t="s">
        <v>84</v>
      </c>
      <c r="J362" s="1" t="s">
        <v>122</v>
      </c>
      <c r="K362" s="1" t="s">
        <v>25700</v>
      </c>
      <c r="L362" s="1"/>
      <c r="M362" s="20">
        <f t="shared" si="5"/>
        <v>1</v>
      </c>
    </row>
    <row r="363" spans="1:13" ht="20.100000000000001" customHeight="1" x14ac:dyDescent="0.15">
      <c r="A363" s="1" t="s">
        <v>25674</v>
      </c>
      <c r="B363" s="1" t="s">
        <v>25688</v>
      </c>
      <c r="C363" s="1" t="s">
        <v>25701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121</v>
      </c>
      <c r="I363" s="1" t="s">
        <v>84</v>
      </c>
      <c r="J363" s="1" t="s">
        <v>122</v>
      </c>
      <c r="K363" s="1" t="s">
        <v>25702</v>
      </c>
      <c r="L363" s="1"/>
      <c r="M363" s="20">
        <f t="shared" si="5"/>
        <v>1</v>
      </c>
    </row>
    <row r="364" spans="1:13" ht="20.100000000000001" customHeight="1" x14ac:dyDescent="0.15">
      <c r="A364" s="1" t="s">
        <v>25674</v>
      </c>
      <c r="B364" s="1" t="s">
        <v>25688</v>
      </c>
      <c r="C364" s="1" t="s">
        <v>25703</v>
      </c>
      <c r="D364" s="1" t="s">
        <v>78</v>
      </c>
      <c r="E364" s="1" t="s">
        <v>51</v>
      </c>
      <c r="F364" s="1" t="s">
        <v>51</v>
      </c>
      <c r="G364" s="1" t="s">
        <v>52</v>
      </c>
      <c r="H364" s="1" t="s">
        <v>121</v>
      </c>
      <c r="I364" s="1" t="s">
        <v>84</v>
      </c>
      <c r="J364" s="1" t="s">
        <v>122</v>
      </c>
      <c r="K364" s="1" t="s">
        <v>25704</v>
      </c>
      <c r="L364" s="1"/>
      <c r="M364" s="20">
        <f t="shared" si="5"/>
        <v>1</v>
      </c>
    </row>
    <row r="365" spans="1:13" ht="20.100000000000001" customHeight="1" x14ac:dyDescent="0.15">
      <c r="A365" s="1" t="s">
        <v>25674</v>
      </c>
      <c r="B365" s="1" t="s">
        <v>25705</v>
      </c>
      <c r="C365" s="1" t="s">
        <v>25706</v>
      </c>
      <c r="D365" s="1" t="s">
        <v>78</v>
      </c>
      <c r="E365" s="1" t="s">
        <v>51</v>
      </c>
      <c r="F365" s="1" t="s">
        <v>51</v>
      </c>
      <c r="G365" s="1" t="s">
        <v>52</v>
      </c>
      <c r="H365" s="1" t="s">
        <v>121</v>
      </c>
      <c r="I365" s="1" t="s">
        <v>84</v>
      </c>
      <c r="J365" s="1" t="s">
        <v>122</v>
      </c>
      <c r="K365" s="1" t="s">
        <v>25707</v>
      </c>
      <c r="L365" s="1"/>
      <c r="M365" s="20">
        <f t="shared" si="5"/>
        <v>1</v>
      </c>
    </row>
    <row r="366" spans="1:13" ht="20.100000000000001" customHeight="1" x14ac:dyDescent="0.15">
      <c r="A366" s="1" t="s">
        <v>25674</v>
      </c>
      <c r="B366" s="1" t="s">
        <v>25705</v>
      </c>
      <c r="C366" s="1" t="s">
        <v>25708</v>
      </c>
      <c r="D366" s="1" t="s">
        <v>78</v>
      </c>
      <c r="E366" s="1" t="s">
        <v>51</v>
      </c>
      <c r="F366" s="1" t="s">
        <v>179</v>
      </c>
      <c r="G366" s="1" t="s">
        <v>82</v>
      </c>
      <c r="H366" s="1" t="s">
        <v>83</v>
      </c>
      <c r="I366" s="1" t="s">
        <v>181</v>
      </c>
      <c r="J366" s="1" t="s">
        <v>11769</v>
      </c>
      <c r="K366" s="1" t="s">
        <v>25709</v>
      </c>
      <c r="L366" s="1"/>
      <c r="M366" s="20">
        <f t="shared" si="5"/>
        <v>0</v>
      </c>
    </row>
    <row r="367" spans="1:13" ht="39.950000000000003" customHeight="1" x14ac:dyDescent="0.15">
      <c r="A367" s="82" t="s">
        <v>27169</v>
      </c>
      <c r="B367" s="82" t="s">
        <v>27170</v>
      </c>
      <c r="C367" s="1" t="s">
        <v>25710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121</v>
      </c>
      <c r="I367" s="1" t="s">
        <v>84</v>
      </c>
      <c r="J367" s="1" t="s">
        <v>122</v>
      </c>
      <c r="K367" s="1" t="s">
        <v>25711</v>
      </c>
      <c r="L367" s="1" t="s">
        <v>26950</v>
      </c>
      <c r="M367" s="20">
        <f t="shared" si="5"/>
        <v>1</v>
      </c>
    </row>
    <row r="368" spans="1:13" ht="20.100000000000001" customHeight="1" x14ac:dyDescent="0.15">
      <c r="A368" s="1" t="s">
        <v>25674</v>
      </c>
      <c r="B368" s="1" t="s">
        <v>25712</v>
      </c>
      <c r="C368" s="1" t="s">
        <v>25713</v>
      </c>
      <c r="D368" s="1" t="s">
        <v>50</v>
      </c>
      <c r="E368" s="1" t="s">
        <v>51</v>
      </c>
      <c r="F368" s="1" t="s">
        <v>51</v>
      </c>
      <c r="G368" s="1" t="s">
        <v>52</v>
      </c>
      <c r="H368" s="1" t="s">
        <v>121</v>
      </c>
      <c r="I368" s="1" t="s">
        <v>84</v>
      </c>
      <c r="J368" s="1" t="s">
        <v>122</v>
      </c>
      <c r="K368" s="1" t="s">
        <v>25714</v>
      </c>
      <c r="L368" s="1"/>
      <c r="M368" s="20">
        <f t="shared" si="5"/>
        <v>1</v>
      </c>
    </row>
    <row r="369" spans="1:13" ht="20.100000000000001" customHeight="1" x14ac:dyDescent="0.15">
      <c r="A369" s="1" t="s">
        <v>25674</v>
      </c>
      <c r="B369" s="1" t="s">
        <v>25712</v>
      </c>
      <c r="C369" s="1" t="s">
        <v>25715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121</v>
      </c>
      <c r="I369" s="1" t="s">
        <v>84</v>
      </c>
      <c r="J369" s="1" t="s">
        <v>122</v>
      </c>
      <c r="K369" s="1" t="s">
        <v>25716</v>
      </c>
      <c r="L369" s="1"/>
      <c r="M369" s="20">
        <f t="shared" si="5"/>
        <v>1</v>
      </c>
    </row>
    <row r="370" spans="1:13" ht="20.100000000000001" customHeight="1" x14ac:dyDescent="0.15">
      <c r="A370" s="1" t="s">
        <v>25674</v>
      </c>
      <c r="B370" s="1" t="s">
        <v>25712</v>
      </c>
      <c r="C370" s="1" t="s">
        <v>25717</v>
      </c>
      <c r="D370" s="1" t="s">
        <v>50</v>
      </c>
      <c r="E370" s="1" t="s">
        <v>51</v>
      </c>
      <c r="F370" s="1" t="s">
        <v>51</v>
      </c>
      <c r="G370" s="1" t="s">
        <v>52</v>
      </c>
      <c r="H370" s="1" t="s">
        <v>121</v>
      </c>
      <c r="I370" s="1" t="s">
        <v>84</v>
      </c>
      <c r="J370" s="1" t="s">
        <v>122</v>
      </c>
      <c r="K370" s="1" t="s">
        <v>25718</v>
      </c>
      <c r="L370" s="1"/>
      <c r="M370" s="20">
        <f t="shared" si="5"/>
        <v>1</v>
      </c>
    </row>
    <row r="371" spans="1:13" ht="20.100000000000001" customHeight="1" x14ac:dyDescent="0.15">
      <c r="A371" s="1" t="s">
        <v>25674</v>
      </c>
      <c r="B371" s="1" t="s">
        <v>25712</v>
      </c>
      <c r="C371" s="1" t="s">
        <v>25719</v>
      </c>
      <c r="D371" s="1" t="s">
        <v>50</v>
      </c>
      <c r="E371" s="1" t="s">
        <v>51</v>
      </c>
      <c r="F371" s="1" t="s">
        <v>179</v>
      </c>
      <c r="G371" s="1" t="s">
        <v>82</v>
      </c>
      <c r="H371" s="1" t="s">
        <v>83</v>
      </c>
      <c r="I371" s="1" t="s">
        <v>181</v>
      </c>
      <c r="J371" s="1" t="s">
        <v>11769</v>
      </c>
      <c r="K371" s="1" t="s">
        <v>25720</v>
      </c>
      <c r="L371" s="1"/>
      <c r="M371" s="20">
        <f t="shared" si="5"/>
        <v>0</v>
      </c>
    </row>
    <row r="372" spans="1:13" ht="20.100000000000001" customHeight="1" x14ac:dyDescent="0.15">
      <c r="A372" s="1" t="s">
        <v>25674</v>
      </c>
      <c r="B372" s="1" t="s">
        <v>25712</v>
      </c>
      <c r="C372" s="1" t="s">
        <v>25721</v>
      </c>
      <c r="D372" s="1" t="s">
        <v>78</v>
      </c>
      <c r="E372" s="1" t="s">
        <v>51</v>
      </c>
      <c r="F372" s="1" t="s">
        <v>81</v>
      </c>
      <c r="G372" s="1" t="s">
        <v>82</v>
      </c>
      <c r="H372" s="1" t="s">
        <v>129</v>
      </c>
      <c r="I372" s="1" t="s">
        <v>84</v>
      </c>
      <c r="J372" s="1" t="s">
        <v>130</v>
      </c>
      <c r="K372" s="1" t="s">
        <v>25722</v>
      </c>
      <c r="L372" s="1"/>
      <c r="M372" s="20">
        <f t="shared" si="5"/>
        <v>0</v>
      </c>
    </row>
    <row r="373" spans="1:13" ht="20.100000000000001" customHeight="1" x14ac:dyDescent="0.15">
      <c r="A373" s="1" t="s">
        <v>25674</v>
      </c>
      <c r="B373" s="1" t="s">
        <v>25712</v>
      </c>
      <c r="C373" s="1" t="s">
        <v>25723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84</v>
      </c>
      <c r="J373" s="1" t="s">
        <v>122</v>
      </c>
      <c r="K373" s="1" t="s">
        <v>25724</v>
      </c>
      <c r="L373" s="1"/>
      <c r="M373" s="20">
        <f t="shared" si="5"/>
        <v>1</v>
      </c>
    </row>
    <row r="374" spans="1:13" ht="20.100000000000001" customHeight="1" x14ac:dyDescent="0.15">
      <c r="A374" s="1" t="s">
        <v>25674</v>
      </c>
      <c r="B374" s="1" t="s">
        <v>25712</v>
      </c>
      <c r="C374" s="1" t="s">
        <v>25725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84</v>
      </c>
      <c r="J374" s="1" t="s">
        <v>122</v>
      </c>
      <c r="K374" s="1" t="s">
        <v>25726</v>
      </c>
      <c r="L374" s="1"/>
      <c r="M374" s="20">
        <f t="shared" si="5"/>
        <v>1</v>
      </c>
    </row>
    <row r="375" spans="1:13" ht="20.100000000000001" customHeight="1" x14ac:dyDescent="0.15">
      <c r="A375" s="1" t="s">
        <v>25674</v>
      </c>
      <c r="B375" s="1" t="s">
        <v>25727</v>
      </c>
      <c r="C375" s="1" t="s">
        <v>25728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84</v>
      </c>
      <c r="J375" s="1" t="s">
        <v>122</v>
      </c>
      <c r="K375" s="1" t="s">
        <v>25729</v>
      </c>
      <c r="L375" s="1"/>
      <c r="M375" s="20">
        <f t="shared" si="5"/>
        <v>1</v>
      </c>
    </row>
    <row r="376" spans="1:13" ht="20.100000000000001" customHeight="1" x14ac:dyDescent="0.15">
      <c r="A376" s="1" t="s">
        <v>25674</v>
      </c>
      <c r="B376" s="1" t="s">
        <v>25727</v>
      </c>
      <c r="C376" s="1" t="s">
        <v>25730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84</v>
      </c>
      <c r="J376" s="1" t="s">
        <v>122</v>
      </c>
      <c r="K376" s="1" t="s">
        <v>25731</v>
      </c>
      <c r="L376" s="1"/>
      <c r="M376" s="20">
        <f t="shared" si="5"/>
        <v>1</v>
      </c>
    </row>
    <row r="377" spans="1:13" ht="20.100000000000001" customHeight="1" x14ac:dyDescent="0.15">
      <c r="A377" s="1" t="s">
        <v>25674</v>
      </c>
      <c r="B377" s="1" t="s">
        <v>25727</v>
      </c>
      <c r="C377" s="1" t="s">
        <v>25732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84</v>
      </c>
      <c r="J377" s="1" t="s">
        <v>122</v>
      </c>
      <c r="K377" s="1" t="s">
        <v>25733</v>
      </c>
      <c r="L377" s="1"/>
      <c r="M377" s="20">
        <f t="shared" si="5"/>
        <v>1</v>
      </c>
    </row>
    <row r="378" spans="1:13" ht="20.100000000000001" customHeight="1" x14ac:dyDescent="0.15">
      <c r="A378" s="1" t="s">
        <v>25674</v>
      </c>
      <c r="B378" s="1" t="s">
        <v>25727</v>
      </c>
      <c r="C378" s="1" t="s">
        <v>25734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84</v>
      </c>
      <c r="J378" s="1" t="s">
        <v>122</v>
      </c>
      <c r="K378" s="1" t="s">
        <v>25735</v>
      </c>
      <c r="L378" s="1"/>
      <c r="M378" s="20">
        <f t="shared" si="5"/>
        <v>1</v>
      </c>
    </row>
    <row r="379" spans="1:13" ht="20.100000000000001" customHeight="1" x14ac:dyDescent="0.15">
      <c r="A379" s="1" t="s">
        <v>25674</v>
      </c>
      <c r="B379" s="1" t="s">
        <v>25727</v>
      </c>
      <c r="C379" s="1" t="s">
        <v>25736</v>
      </c>
      <c r="D379" s="1" t="s">
        <v>78</v>
      </c>
      <c r="E379" s="1" t="s">
        <v>51</v>
      </c>
      <c r="F379" s="1" t="s">
        <v>51</v>
      </c>
      <c r="G379" s="1" t="s">
        <v>52</v>
      </c>
      <c r="H379" s="1" t="s">
        <v>121</v>
      </c>
      <c r="I379" s="1" t="s">
        <v>84</v>
      </c>
      <c r="J379" s="1" t="s">
        <v>122</v>
      </c>
      <c r="K379" s="1" t="s">
        <v>25737</v>
      </c>
      <c r="L379" s="1"/>
      <c r="M379" s="20">
        <f t="shared" si="5"/>
        <v>1</v>
      </c>
    </row>
    <row r="380" spans="1:13" ht="20.100000000000001" customHeight="1" x14ac:dyDescent="0.15">
      <c r="A380" s="1" t="s">
        <v>25674</v>
      </c>
      <c r="B380" s="1" t="s">
        <v>25727</v>
      </c>
      <c r="C380" s="1" t="s">
        <v>25738</v>
      </c>
      <c r="D380" s="1" t="s">
        <v>78</v>
      </c>
      <c r="E380" s="1" t="s">
        <v>51</v>
      </c>
      <c r="F380" s="1" t="s">
        <v>51</v>
      </c>
      <c r="G380" s="1" t="s">
        <v>52</v>
      </c>
      <c r="H380" s="1" t="s">
        <v>121</v>
      </c>
      <c r="I380" s="1" t="s">
        <v>84</v>
      </c>
      <c r="J380" s="1" t="s">
        <v>122</v>
      </c>
      <c r="K380" s="1" t="s">
        <v>25739</v>
      </c>
      <c r="L380" s="1"/>
      <c r="M380" s="20">
        <f t="shared" si="5"/>
        <v>1</v>
      </c>
    </row>
    <row r="381" spans="1:13" ht="20.100000000000001" customHeight="1" x14ac:dyDescent="0.15">
      <c r="A381" s="1" t="s">
        <v>25674</v>
      </c>
      <c r="B381" s="1" t="s">
        <v>25727</v>
      </c>
      <c r="C381" s="1" t="s">
        <v>25740</v>
      </c>
      <c r="D381" s="1" t="s">
        <v>78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84</v>
      </c>
      <c r="J381" s="1" t="s">
        <v>122</v>
      </c>
      <c r="K381" s="1" t="s">
        <v>25741</v>
      </c>
      <c r="L381" s="1"/>
      <c r="M381" s="20">
        <f t="shared" si="5"/>
        <v>1</v>
      </c>
    </row>
    <row r="382" spans="1:13" ht="20.100000000000001" customHeight="1" x14ac:dyDescent="0.15">
      <c r="A382" s="1" t="s">
        <v>25674</v>
      </c>
      <c r="B382" s="1" t="s">
        <v>25727</v>
      </c>
      <c r="C382" s="1" t="s">
        <v>25742</v>
      </c>
      <c r="D382" s="1" t="s">
        <v>78</v>
      </c>
      <c r="E382" s="1" t="s">
        <v>51</v>
      </c>
      <c r="F382" s="1" t="s">
        <v>51</v>
      </c>
      <c r="G382" s="1" t="s">
        <v>52</v>
      </c>
      <c r="H382" s="1" t="s">
        <v>121</v>
      </c>
      <c r="I382" s="1" t="s">
        <v>84</v>
      </c>
      <c r="J382" s="1" t="s">
        <v>122</v>
      </c>
      <c r="K382" s="1" t="s">
        <v>25743</v>
      </c>
      <c r="L382" s="1"/>
      <c r="M382" s="20">
        <f t="shared" si="5"/>
        <v>1</v>
      </c>
    </row>
    <row r="383" spans="1:13" ht="20.100000000000001" customHeight="1" x14ac:dyDescent="0.15">
      <c r="A383" s="1" t="s">
        <v>25674</v>
      </c>
      <c r="B383" s="1" t="s">
        <v>25744</v>
      </c>
      <c r="C383" s="1" t="s">
        <v>25745</v>
      </c>
      <c r="D383" s="1" t="s">
        <v>50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84</v>
      </c>
      <c r="J383" s="1" t="s">
        <v>122</v>
      </c>
      <c r="K383" s="1" t="s">
        <v>25746</v>
      </c>
      <c r="L383" s="1"/>
      <c r="M383" s="20">
        <f t="shared" si="5"/>
        <v>1</v>
      </c>
    </row>
    <row r="384" spans="1:13" ht="20.100000000000001" customHeight="1" x14ac:dyDescent="0.15">
      <c r="A384" s="1" t="s">
        <v>25674</v>
      </c>
      <c r="B384" s="1" t="s">
        <v>25744</v>
      </c>
      <c r="C384" s="1" t="s">
        <v>25747</v>
      </c>
      <c r="D384" s="1" t="s">
        <v>50</v>
      </c>
      <c r="E384" s="1" t="s">
        <v>51</v>
      </c>
      <c r="F384" s="1" t="s">
        <v>51</v>
      </c>
      <c r="G384" s="1" t="s">
        <v>52</v>
      </c>
      <c r="H384" s="1" t="s">
        <v>121</v>
      </c>
      <c r="I384" s="1" t="s">
        <v>84</v>
      </c>
      <c r="J384" s="1" t="s">
        <v>122</v>
      </c>
      <c r="K384" s="1" t="s">
        <v>25748</v>
      </c>
      <c r="L384" s="1"/>
      <c r="M384" s="20">
        <f t="shared" si="5"/>
        <v>1</v>
      </c>
    </row>
    <row r="385" spans="1:13" ht="20.100000000000001" customHeight="1" x14ac:dyDescent="0.15">
      <c r="A385" s="1" t="s">
        <v>25674</v>
      </c>
      <c r="B385" s="1" t="s">
        <v>25749</v>
      </c>
      <c r="C385" s="1" t="s">
        <v>25750</v>
      </c>
      <c r="D385" s="1" t="s">
        <v>50</v>
      </c>
      <c r="E385" s="1" t="s">
        <v>51</v>
      </c>
      <c r="F385" s="1" t="s">
        <v>51</v>
      </c>
      <c r="G385" s="1" t="s">
        <v>52</v>
      </c>
      <c r="H385" s="1" t="s">
        <v>121</v>
      </c>
      <c r="I385" s="1" t="s">
        <v>84</v>
      </c>
      <c r="J385" s="1" t="s">
        <v>122</v>
      </c>
      <c r="K385" s="1" t="s">
        <v>25751</v>
      </c>
      <c r="L385" s="1"/>
      <c r="M385" s="20">
        <f t="shared" si="5"/>
        <v>1</v>
      </c>
    </row>
    <row r="386" spans="1:13" ht="20.100000000000001" customHeight="1" x14ac:dyDescent="0.15">
      <c r="A386" s="1" t="s">
        <v>25674</v>
      </c>
      <c r="B386" s="1" t="s">
        <v>25749</v>
      </c>
      <c r="C386" s="1" t="s">
        <v>25752</v>
      </c>
      <c r="D386" s="1" t="s">
        <v>50</v>
      </c>
      <c r="E386" s="1" t="s">
        <v>51</v>
      </c>
      <c r="F386" s="1" t="s">
        <v>51</v>
      </c>
      <c r="G386" s="1" t="s">
        <v>52</v>
      </c>
      <c r="H386" s="1" t="s">
        <v>121</v>
      </c>
      <c r="I386" s="1" t="s">
        <v>84</v>
      </c>
      <c r="J386" s="1" t="s">
        <v>122</v>
      </c>
      <c r="K386" s="1" t="s">
        <v>25753</v>
      </c>
      <c r="L386" s="1"/>
      <c r="M386" s="20">
        <f t="shared" si="5"/>
        <v>1</v>
      </c>
    </row>
    <row r="387" spans="1:13" ht="20.100000000000001" customHeight="1" x14ac:dyDescent="0.15">
      <c r="A387" s="1" t="s">
        <v>25674</v>
      </c>
      <c r="B387" s="1" t="s">
        <v>25749</v>
      </c>
      <c r="C387" s="1" t="s">
        <v>25754</v>
      </c>
      <c r="D387" s="1" t="s">
        <v>50</v>
      </c>
      <c r="E387" s="1" t="s">
        <v>51</v>
      </c>
      <c r="F387" s="1" t="s">
        <v>51</v>
      </c>
      <c r="G387" s="1" t="s">
        <v>52</v>
      </c>
      <c r="H387" s="1" t="s">
        <v>121</v>
      </c>
      <c r="I387" s="1" t="s">
        <v>84</v>
      </c>
      <c r="J387" s="1" t="s">
        <v>122</v>
      </c>
      <c r="K387" s="1" t="s">
        <v>25755</v>
      </c>
      <c r="L387" s="1"/>
      <c r="M387" s="20">
        <f t="shared" si="5"/>
        <v>1</v>
      </c>
    </row>
    <row r="388" spans="1:13" ht="20.100000000000001" customHeight="1" x14ac:dyDescent="0.15">
      <c r="A388" s="1" t="s">
        <v>25674</v>
      </c>
      <c r="B388" s="1" t="s">
        <v>25749</v>
      </c>
      <c r="C388" s="1" t="s">
        <v>25756</v>
      </c>
      <c r="D388" s="1" t="s">
        <v>50</v>
      </c>
      <c r="E388" s="1" t="s">
        <v>51</v>
      </c>
      <c r="F388" s="1" t="s">
        <v>51</v>
      </c>
      <c r="G388" s="1" t="s">
        <v>52</v>
      </c>
      <c r="H388" s="1" t="s">
        <v>121</v>
      </c>
      <c r="I388" s="1" t="s">
        <v>84</v>
      </c>
      <c r="J388" s="1" t="s">
        <v>122</v>
      </c>
      <c r="K388" s="1" t="s">
        <v>25757</v>
      </c>
      <c r="L388" s="1"/>
      <c r="M388" s="20">
        <f t="shared" si="5"/>
        <v>1</v>
      </c>
    </row>
    <row r="389" spans="1:13" ht="20.100000000000001" customHeight="1" x14ac:dyDescent="0.15">
      <c r="A389" s="1" t="s">
        <v>25674</v>
      </c>
      <c r="B389" s="1" t="s">
        <v>25749</v>
      </c>
      <c r="C389" s="1" t="s">
        <v>25758</v>
      </c>
      <c r="D389" s="1" t="s">
        <v>50</v>
      </c>
      <c r="E389" s="1" t="s">
        <v>51</v>
      </c>
      <c r="F389" s="1" t="s">
        <v>51</v>
      </c>
      <c r="G389" s="1" t="s">
        <v>52</v>
      </c>
      <c r="H389" s="1" t="s">
        <v>121</v>
      </c>
      <c r="I389" s="1" t="s">
        <v>84</v>
      </c>
      <c r="J389" s="1" t="s">
        <v>122</v>
      </c>
      <c r="K389" s="1" t="s">
        <v>25759</v>
      </c>
      <c r="L389" s="1"/>
      <c r="M389" s="20">
        <f t="shared" si="5"/>
        <v>1</v>
      </c>
    </row>
    <row r="390" spans="1:13" ht="20.100000000000001" customHeight="1" x14ac:dyDescent="0.15">
      <c r="A390" s="1" t="s">
        <v>25674</v>
      </c>
      <c r="B390" s="1" t="s">
        <v>25749</v>
      </c>
      <c r="C390" s="1" t="s">
        <v>25760</v>
      </c>
      <c r="D390" s="1" t="s">
        <v>50</v>
      </c>
      <c r="E390" s="1" t="s">
        <v>51</v>
      </c>
      <c r="F390" s="1" t="s">
        <v>51</v>
      </c>
      <c r="G390" s="1" t="s">
        <v>52</v>
      </c>
      <c r="H390" s="1" t="s">
        <v>121</v>
      </c>
      <c r="I390" s="1" t="s">
        <v>84</v>
      </c>
      <c r="J390" s="1" t="s">
        <v>122</v>
      </c>
      <c r="K390" s="1" t="s">
        <v>25761</v>
      </c>
      <c r="L390" s="1"/>
      <c r="M390" s="20">
        <f t="shared" si="5"/>
        <v>1</v>
      </c>
    </row>
    <row r="391" spans="1:13" ht="20.100000000000001" customHeight="1" x14ac:dyDescent="0.15">
      <c r="A391" s="1" t="s">
        <v>25674</v>
      </c>
      <c r="B391" s="1" t="s">
        <v>25749</v>
      </c>
      <c r="C391" s="1" t="s">
        <v>25762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121</v>
      </c>
      <c r="I391" s="1" t="s">
        <v>84</v>
      </c>
      <c r="J391" s="1" t="s">
        <v>122</v>
      </c>
      <c r="K391" s="1" t="s">
        <v>25763</v>
      </c>
      <c r="L391" s="1"/>
      <c r="M391" s="20">
        <f t="shared" si="5"/>
        <v>1</v>
      </c>
    </row>
    <row r="392" spans="1:13" ht="20.100000000000001" customHeight="1" x14ac:dyDescent="0.15">
      <c r="A392" s="1" t="s">
        <v>25674</v>
      </c>
      <c r="B392" s="1" t="s">
        <v>25749</v>
      </c>
      <c r="C392" s="1" t="s">
        <v>25764</v>
      </c>
      <c r="D392" s="1" t="s">
        <v>78</v>
      </c>
      <c r="E392" s="1" t="s">
        <v>51</v>
      </c>
      <c r="F392" s="1" t="s">
        <v>51</v>
      </c>
      <c r="G392" s="1" t="s">
        <v>52</v>
      </c>
      <c r="H392" s="1" t="s">
        <v>121</v>
      </c>
      <c r="I392" s="1" t="s">
        <v>84</v>
      </c>
      <c r="J392" s="1" t="s">
        <v>122</v>
      </c>
      <c r="K392" s="1" t="s">
        <v>25765</v>
      </c>
      <c r="L392" s="1"/>
      <c r="M392" s="20">
        <f t="shared" si="5"/>
        <v>1</v>
      </c>
    </row>
    <row r="393" spans="1:13" ht="20.100000000000001" customHeight="1" x14ac:dyDescent="0.15">
      <c r="A393" s="1" t="s">
        <v>25674</v>
      </c>
      <c r="B393" s="1" t="s">
        <v>25749</v>
      </c>
      <c r="C393" s="1" t="s">
        <v>25766</v>
      </c>
      <c r="D393" s="1" t="s">
        <v>78</v>
      </c>
      <c r="E393" s="1" t="s">
        <v>51</v>
      </c>
      <c r="F393" s="1" t="s">
        <v>81</v>
      </c>
      <c r="G393" s="1" t="s">
        <v>82</v>
      </c>
      <c r="H393" s="1" t="s">
        <v>2234</v>
      </c>
      <c r="I393" s="1" t="s">
        <v>84</v>
      </c>
      <c r="J393" s="1" t="s">
        <v>632</v>
      </c>
      <c r="K393" s="1" t="s">
        <v>25767</v>
      </c>
      <c r="L393" s="1"/>
      <c r="M393" s="20">
        <f t="shared" ref="M393:M456" si="6">IF(F393="○",1,0)</f>
        <v>0</v>
      </c>
    </row>
    <row r="394" spans="1:13" ht="20.100000000000001" customHeight="1" x14ac:dyDescent="0.15">
      <c r="A394" s="1" t="s">
        <v>25674</v>
      </c>
      <c r="B394" s="1" t="s">
        <v>25749</v>
      </c>
      <c r="C394" s="1" t="s">
        <v>25768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121</v>
      </c>
      <c r="I394" s="1" t="s">
        <v>84</v>
      </c>
      <c r="J394" s="1" t="s">
        <v>122</v>
      </c>
      <c r="K394" s="1" t="s">
        <v>25769</v>
      </c>
      <c r="L394" s="1"/>
      <c r="M394" s="20">
        <f t="shared" si="6"/>
        <v>1</v>
      </c>
    </row>
    <row r="395" spans="1:13" ht="20.100000000000001" customHeight="1" x14ac:dyDescent="0.15">
      <c r="A395" s="1" t="s">
        <v>25674</v>
      </c>
      <c r="B395" s="1" t="s">
        <v>25749</v>
      </c>
      <c r="C395" s="1" t="s">
        <v>25770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121</v>
      </c>
      <c r="I395" s="1" t="s">
        <v>84</v>
      </c>
      <c r="J395" s="1" t="s">
        <v>122</v>
      </c>
      <c r="K395" s="1" t="s">
        <v>25771</v>
      </c>
      <c r="L395" s="1"/>
      <c r="M395" s="20">
        <f t="shared" si="6"/>
        <v>1</v>
      </c>
    </row>
    <row r="396" spans="1:13" ht="20.100000000000001" customHeight="1" x14ac:dyDescent="0.15">
      <c r="A396" s="1" t="s">
        <v>25674</v>
      </c>
      <c r="B396" s="1" t="s">
        <v>25749</v>
      </c>
      <c r="C396" s="1" t="s">
        <v>25772</v>
      </c>
      <c r="D396" s="1" t="s">
        <v>78</v>
      </c>
      <c r="E396" s="1" t="s">
        <v>51</v>
      </c>
      <c r="F396" s="1" t="s">
        <v>51</v>
      </c>
      <c r="G396" s="1" t="s">
        <v>52</v>
      </c>
      <c r="H396" s="1" t="s">
        <v>121</v>
      </c>
      <c r="I396" s="1" t="s">
        <v>84</v>
      </c>
      <c r="J396" s="1" t="s">
        <v>122</v>
      </c>
      <c r="K396" s="1" t="s">
        <v>25773</v>
      </c>
      <c r="L396" s="1"/>
      <c r="M396" s="20">
        <f t="shared" si="6"/>
        <v>1</v>
      </c>
    </row>
    <row r="397" spans="1:13" ht="20.100000000000001" customHeight="1" x14ac:dyDescent="0.15">
      <c r="A397" s="1" t="s">
        <v>25674</v>
      </c>
      <c r="B397" s="1" t="s">
        <v>25749</v>
      </c>
      <c r="C397" s="1" t="s">
        <v>25774</v>
      </c>
      <c r="D397" s="1" t="s">
        <v>78</v>
      </c>
      <c r="E397" s="1" t="s">
        <v>51</v>
      </c>
      <c r="F397" s="1" t="s">
        <v>51</v>
      </c>
      <c r="G397" s="1" t="s">
        <v>52</v>
      </c>
      <c r="H397" s="1" t="s">
        <v>121</v>
      </c>
      <c r="I397" s="1" t="s">
        <v>84</v>
      </c>
      <c r="J397" s="1" t="s">
        <v>122</v>
      </c>
      <c r="K397" s="1" t="s">
        <v>25775</v>
      </c>
      <c r="L397" s="1"/>
      <c r="M397" s="20">
        <f t="shared" si="6"/>
        <v>1</v>
      </c>
    </row>
    <row r="398" spans="1:13" ht="20.100000000000001" customHeight="1" x14ac:dyDescent="0.15">
      <c r="A398" s="1" t="s">
        <v>25674</v>
      </c>
      <c r="B398" s="1" t="s">
        <v>25749</v>
      </c>
      <c r="C398" s="1" t="s">
        <v>25776</v>
      </c>
      <c r="D398" s="1" t="s">
        <v>78</v>
      </c>
      <c r="E398" s="1" t="s">
        <v>51</v>
      </c>
      <c r="F398" s="1" t="s">
        <v>81</v>
      </c>
      <c r="G398" s="1" t="s">
        <v>82</v>
      </c>
      <c r="H398" s="1" t="s">
        <v>83</v>
      </c>
      <c r="I398" s="1" t="s">
        <v>181</v>
      </c>
      <c r="J398" s="1" t="s">
        <v>11769</v>
      </c>
      <c r="K398" s="1" t="s">
        <v>25777</v>
      </c>
      <c r="L398" s="1"/>
      <c r="M398" s="20">
        <f t="shared" si="6"/>
        <v>0</v>
      </c>
    </row>
    <row r="399" spans="1:13" ht="20.100000000000001" customHeight="1" x14ac:dyDescent="0.15">
      <c r="A399" s="1" t="s">
        <v>25674</v>
      </c>
      <c r="B399" s="1" t="s">
        <v>25749</v>
      </c>
      <c r="C399" s="1" t="s">
        <v>25778</v>
      </c>
      <c r="D399" s="1" t="s">
        <v>78</v>
      </c>
      <c r="E399" s="1" t="s">
        <v>51</v>
      </c>
      <c r="F399" s="1" t="s">
        <v>51</v>
      </c>
      <c r="G399" s="1" t="s">
        <v>52</v>
      </c>
      <c r="H399" s="1" t="s">
        <v>121</v>
      </c>
      <c r="I399" s="1" t="s">
        <v>84</v>
      </c>
      <c r="J399" s="1" t="s">
        <v>122</v>
      </c>
      <c r="K399" s="1" t="s">
        <v>25779</v>
      </c>
      <c r="L399" s="1"/>
      <c r="M399" s="20">
        <f t="shared" si="6"/>
        <v>1</v>
      </c>
    </row>
    <row r="400" spans="1:13" ht="20.100000000000001" customHeight="1" x14ac:dyDescent="0.15">
      <c r="A400" s="1" t="s">
        <v>25674</v>
      </c>
      <c r="B400" s="1" t="s">
        <v>25780</v>
      </c>
      <c r="C400" s="1" t="s">
        <v>25781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121</v>
      </c>
      <c r="I400" s="1" t="s">
        <v>84</v>
      </c>
      <c r="J400" s="1" t="s">
        <v>122</v>
      </c>
      <c r="K400" s="1" t="s">
        <v>25782</v>
      </c>
      <c r="L400" s="1"/>
      <c r="M400" s="20">
        <f t="shared" si="6"/>
        <v>1</v>
      </c>
    </row>
    <row r="401" spans="1:13" ht="20.100000000000001" customHeight="1" x14ac:dyDescent="0.15">
      <c r="A401" s="1" t="s">
        <v>25674</v>
      </c>
      <c r="B401" s="1" t="s">
        <v>25780</v>
      </c>
      <c r="C401" s="1" t="s">
        <v>25783</v>
      </c>
      <c r="D401" s="1" t="s">
        <v>50</v>
      </c>
      <c r="E401" s="1" t="s">
        <v>51</v>
      </c>
      <c r="F401" s="1" t="s">
        <v>51</v>
      </c>
      <c r="G401" s="1" t="s">
        <v>52</v>
      </c>
      <c r="H401" s="1" t="s">
        <v>121</v>
      </c>
      <c r="I401" s="1" t="s">
        <v>84</v>
      </c>
      <c r="J401" s="1" t="s">
        <v>122</v>
      </c>
      <c r="K401" s="1" t="s">
        <v>25784</v>
      </c>
      <c r="L401" s="1"/>
      <c r="M401" s="20">
        <f t="shared" si="6"/>
        <v>1</v>
      </c>
    </row>
    <row r="402" spans="1:13" ht="20.100000000000001" customHeight="1" x14ac:dyDescent="0.15">
      <c r="A402" s="1" t="s">
        <v>25674</v>
      </c>
      <c r="B402" s="1" t="s">
        <v>25780</v>
      </c>
      <c r="C402" s="1" t="s">
        <v>25785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121</v>
      </c>
      <c r="I402" s="1" t="s">
        <v>84</v>
      </c>
      <c r="J402" s="1" t="s">
        <v>122</v>
      </c>
      <c r="K402" s="1" t="s">
        <v>25786</v>
      </c>
      <c r="L402" s="1"/>
      <c r="M402" s="20">
        <f t="shared" si="6"/>
        <v>1</v>
      </c>
    </row>
    <row r="403" spans="1:13" ht="20.100000000000001" customHeight="1" x14ac:dyDescent="0.15">
      <c r="A403" s="1" t="s">
        <v>25674</v>
      </c>
      <c r="B403" s="1" t="s">
        <v>25780</v>
      </c>
      <c r="C403" s="1" t="s">
        <v>25787</v>
      </c>
      <c r="D403" s="1" t="s">
        <v>50</v>
      </c>
      <c r="E403" s="1" t="s">
        <v>51</v>
      </c>
      <c r="F403" s="1" t="s">
        <v>51</v>
      </c>
      <c r="G403" s="1" t="s">
        <v>52</v>
      </c>
      <c r="H403" s="1" t="s">
        <v>121</v>
      </c>
      <c r="I403" s="1" t="s">
        <v>84</v>
      </c>
      <c r="J403" s="1" t="s">
        <v>122</v>
      </c>
      <c r="K403" s="1" t="s">
        <v>25788</v>
      </c>
      <c r="L403" s="1"/>
      <c r="M403" s="20">
        <f t="shared" si="6"/>
        <v>1</v>
      </c>
    </row>
    <row r="404" spans="1:13" ht="20.100000000000001" customHeight="1" x14ac:dyDescent="0.15">
      <c r="A404" s="1" t="s">
        <v>25674</v>
      </c>
      <c r="B404" s="1" t="s">
        <v>25780</v>
      </c>
      <c r="C404" s="1" t="s">
        <v>25789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121</v>
      </c>
      <c r="I404" s="1" t="s">
        <v>84</v>
      </c>
      <c r="J404" s="1" t="s">
        <v>122</v>
      </c>
      <c r="K404" s="1" t="s">
        <v>25790</v>
      </c>
      <c r="L404" s="1"/>
      <c r="M404" s="20">
        <f t="shared" si="6"/>
        <v>1</v>
      </c>
    </row>
    <row r="405" spans="1:13" ht="20.100000000000001" customHeight="1" x14ac:dyDescent="0.15">
      <c r="A405" s="1" t="s">
        <v>25674</v>
      </c>
      <c r="B405" s="1" t="s">
        <v>25780</v>
      </c>
      <c r="C405" s="1" t="s">
        <v>25791</v>
      </c>
      <c r="D405" s="1" t="s">
        <v>50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84</v>
      </c>
      <c r="J405" s="1" t="s">
        <v>122</v>
      </c>
      <c r="K405" s="1" t="s">
        <v>25792</v>
      </c>
      <c r="L405" s="1"/>
      <c r="M405" s="20">
        <f t="shared" si="6"/>
        <v>1</v>
      </c>
    </row>
    <row r="406" spans="1:13" ht="20.100000000000001" customHeight="1" x14ac:dyDescent="0.15">
      <c r="A406" s="1" t="s">
        <v>25674</v>
      </c>
      <c r="B406" s="1" t="s">
        <v>25780</v>
      </c>
      <c r="C406" s="1" t="s">
        <v>25793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84</v>
      </c>
      <c r="J406" s="1" t="s">
        <v>122</v>
      </c>
      <c r="K406" s="1" t="s">
        <v>25794</v>
      </c>
      <c r="L406" s="1"/>
      <c r="M406" s="20">
        <f t="shared" si="6"/>
        <v>1</v>
      </c>
    </row>
    <row r="407" spans="1:13" ht="20.100000000000001" customHeight="1" x14ac:dyDescent="0.15">
      <c r="A407" s="1" t="s">
        <v>25674</v>
      </c>
      <c r="B407" s="1" t="s">
        <v>25780</v>
      </c>
      <c r="C407" s="1" t="s">
        <v>25795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121</v>
      </c>
      <c r="I407" s="1" t="s">
        <v>84</v>
      </c>
      <c r="J407" s="1" t="s">
        <v>122</v>
      </c>
      <c r="K407" s="1" t="s">
        <v>25796</v>
      </c>
      <c r="L407" s="1"/>
      <c r="M407" s="20">
        <f t="shared" si="6"/>
        <v>1</v>
      </c>
    </row>
    <row r="408" spans="1:13" ht="20.100000000000001" customHeight="1" x14ac:dyDescent="0.15">
      <c r="A408" s="1" t="s">
        <v>25674</v>
      </c>
      <c r="B408" s="1" t="s">
        <v>25780</v>
      </c>
      <c r="C408" s="1" t="s">
        <v>25797</v>
      </c>
      <c r="D408" s="1" t="s">
        <v>50</v>
      </c>
      <c r="E408" s="1" t="s">
        <v>51</v>
      </c>
      <c r="F408" s="1" t="s">
        <v>51</v>
      </c>
      <c r="G408" s="1" t="s">
        <v>52</v>
      </c>
      <c r="H408" s="1" t="s">
        <v>121</v>
      </c>
      <c r="I408" s="1" t="s">
        <v>84</v>
      </c>
      <c r="J408" s="1" t="s">
        <v>122</v>
      </c>
      <c r="K408" s="1" t="s">
        <v>25798</v>
      </c>
      <c r="L408" s="1"/>
      <c r="M408" s="20">
        <f t="shared" si="6"/>
        <v>1</v>
      </c>
    </row>
    <row r="409" spans="1:13" ht="20.100000000000001" customHeight="1" x14ac:dyDescent="0.15">
      <c r="A409" s="1" t="s">
        <v>25674</v>
      </c>
      <c r="B409" s="1" t="s">
        <v>25780</v>
      </c>
      <c r="C409" s="1" t="s">
        <v>25799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84</v>
      </c>
      <c r="J409" s="1" t="s">
        <v>122</v>
      </c>
      <c r="K409" s="1" t="s">
        <v>25800</v>
      </c>
      <c r="L409" s="1"/>
      <c r="M409" s="20">
        <f t="shared" si="6"/>
        <v>1</v>
      </c>
    </row>
    <row r="410" spans="1:13" ht="20.100000000000001" customHeight="1" x14ac:dyDescent="0.15">
      <c r="A410" s="1" t="s">
        <v>25674</v>
      </c>
      <c r="B410" s="1" t="s">
        <v>25780</v>
      </c>
      <c r="C410" s="1" t="s">
        <v>25801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121</v>
      </c>
      <c r="I410" s="1" t="s">
        <v>84</v>
      </c>
      <c r="J410" s="1" t="s">
        <v>122</v>
      </c>
      <c r="K410" s="1" t="s">
        <v>25802</v>
      </c>
      <c r="L410" s="1"/>
      <c r="M410" s="20">
        <f t="shared" si="6"/>
        <v>1</v>
      </c>
    </row>
    <row r="411" spans="1:13" ht="20.100000000000001" customHeight="1" x14ac:dyDescent="0.15">
      <c r="A411" s="1" t="s">
        <v>25674</v>
      </c>
      <c r="B411" s="1" t="s">
        <v>25780</v>
      </c>
      <c r="C411" s="1" t="s">
        <v>25803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84</v>
      </c>
      <c r="J411" s="1" t="s">
        <v>122</v>
      </c>
      <c r="K411" s="1" t="s">
        <v>25804</v>
      </c>
      <c r="L411" s="1"/>
      <c r="M411" s="20">
        <f t="shared" si="6"/>
        <v>1</v>
      </c>
    </row>
    <row r="412" spans="1:13" ht="20.100000000000001" customHeight="1" x14ac:dyDescent="0.15">
      <c r="A412" s="1" t="s">
        <v>25674</v>
      </c>
      <c r="B412" s="1" t="s">
        <v>25780</v>
      </c>
      <c r="C412" s="1" t="s">
        <v>25805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84</v>
      </c>
      <c r="J412" s="1" t="s">
        <v>122</v>
      </c>
      <c r="K412" s="1" t="s">
        <v>25806</v>
      </c>
      <c r="L412" s="1"/>
      <c r="M412" s="20">
        <f t="shared" si="6"/>
        <v>1</v>
      </c>
    </row>
    <row r="413" spans="1:13" ht="20.100000000000001" customHeight="1" x14ac:dyDescent="0.15">
      <c r="A413" s="1" t="s">
        <v>25674</v>
      </c>
      <c r="B413" s="1" t="s">
        <v>25780</v>
      </c>
      <c r="C413" s="1" t="s">
        <v>25807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121</v>
      </c>
      <c r="I413" s="1" t="s">
        <v>84</v>
      </c>
      <c r="J413" s="1" t="s">
        <v>122</v>
      </c>
      <c r="K413" s="1" t="s">
        <v>25808</v>
      </c>
      <c r="L413" s="1"/>
      <c r="M413" s="20">
        <f t="shared" si="6"/>
        <v>1</v>
      </c>
    </row>
    <row r="414" spans="1:13" ht="20.100000000000001" customHeight="1" x14ac:dyDescent="0.15">
      <c r="A414" s="1" t="s">
        <v>25674</v>
      </c>
      <c r="B414" s="1" t="s">
        <v>25780</v>
      </c>
      <c r="C414" s="1" t="s">
        <v>25809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84</v>
      </c>
      <c r="J414" s="1" t="s">
        <v>122</v>
      </c>
      <c r="K414" s="1" t="s">
        <v>25810</v>
      </c>
      <c r="L414" s="1"/>
      <c r="M414" s="20">
        <f t="shared" si="6"/>
        <v>1</v>
      </c>
    </row>
    <row r="415" spans="1:13" ht="20.100000000000001" customHeight="1" x14ac:dyDescent="0.15">
      <c r="A415" s="1" t="s">
        <v>25674</v>
      </c>
      <c r="B415" s="1" t="s">
        <v>25780</v>
      </c>
      <c r="C415" s="1" t="s">
        <v>25811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84</v>
      </c>
      <c r="J415" s="1" t="s">
        <v>122</v>
      </c>
      <c r="K415" s="1" t="s">
        <v>25812</v>
      </c>
      <c r="L415" s="1"/>
      <c r="M415" s="20">
        <f t="shared" si="6"/>
        <v>1</v>
      </c>
    </row>
    <row r="416" spans="1:13" ht="20.100000000000001" customHeight="1" x14ac:dyDescent="0.15">
      <c r="A416" s="1" t="s">
        <v>25674</v>
      </c>
      <c r="B416" s="1" t="s">
        <v>25780</v>
      </c>
      <c r="C416" s="1" t="s">
        <v>25813</v>
      </c>
      <c r="D416" s="1" t="s">
        <v>78</v>
      </c>
      <c r="E416" s="1" t="s">
        <v>51</v>
      </c>
      <c r="F416" s="1" t="s">
        <v>51</v>
      </c>
      <c r="G416" s="1" t="s">
        <v>52</v>
      </c>
      <c r="H416" s="1" t="s">
        <v>121</v>
      </c>
      <c r="I416" s="1" t="s">
        <v>84</v>
      </c>
      <c r="J416" s="1" t="s">
        <v>122</v>
      </c>
      <c r="K416" s="1" t="s">
        <v>25814</v>
      </c>
      <c r="L416" s="1"/>
      <c r="M416" s="20">
        <f t="shared" si="6"/>
        <v>1</v>
      </c>
    </row>
    <row r="417" spans="1:13" ht="20.100000000000001" customHeight="1" x14ac:dyDescent="0.15">
      <c r="A417" s="1" t="s">
        <v>25674</v>
      </c>
      <c r="B417" s="1" t="s">
        <v>25780</v>
      </c>
      <c r="C417" s="1" t="s">
        <v>25815</v>
      </c>
      <c r="D417" s="1" t="s">
        <v>78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84</v>
      </c>
      <c r="J417" s="1" t="s">
        <v>122</v>
      </c>
      <c r="K417" s="1" t="s">
        <v>25816</v>
      </c>
      <c r="L417" s="1"/>
      <c r="M417" s="20">
        <f t="shared" si="6"/>
        <v>1</v>
      </c>
    </row>
    <row r="418" spans="1:13" ht="20.100000000000001" customHeight="1" x14ac:dyDescent="0.15">
      <c r="A418" s="1" t="s">
        <v>25674</v>
      </c>
      <c r="B418" s="1" t="s">
        <v>25780</v>
      </c>
      <c r="C418" s="1" t="s">
        <v>25817</v>
      </c>
      <c r="D418" s="1" t="s">
        <v>78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84</v>
      </c>
      <c r="J418" s="1" t="s">
        <v>122</v>
      </c>
      <c r="K418" s="1" t="s">
        <v>25818</v>
      </c>
      <c r="L418" s="1"/>
      <c r="M418" s="20">
        <f t="shared" si="6"/>
        <v>1</v>
      </c>
    </row>
    <row r="419" spans="1:13" ht="20.100000000000001" customHeight="1" x14ac:dyDescent="0.15">
      <c r="A419" s="1" t="s">
        <v>25674</v>
      </c>
      <c r="B419" s="1" t="s">
        <v>25819</v>
      </c>
      <c r="C419" s="1" t="s">
        <v>25820</v>
      </c>
      <c r="D419" s="1" t="s">
        <v>50</v>
      </c>
      <c r="E419" s="1" t="s">
        <v>51</v>
      </c>
      <c r="F419" s="1" t="s">
        <v>51</v>
      </c>
      <c r="G419" s="1" t="s">
        <v>52</v>
      </c>
      <c r="H419" s="1" t="s">
        <v>121</v>
      </c>
      <c r="I419" s="1" t="s">
        <v>84</v>
      </c>
      <c r="J419" s="1" t="s">
        <v>122</v>
      </c>
      <c r="K419" s="1" t="s">
        <v>25821</v>
      </c>
      <c r="L419" s="1"/>
      <c r="M419" s="20">
        <f t="shared" si="6"/>
        <v>1</v>
      </c>
    </row>
    <row r="420" spans="1:13" ht="20.100000000000001" customHeight="1" x14ac:dyDescent="0.15">
      <c r="A420" s="1" t="s">
        <v>25674</v>
      </c>
      <c r="B420" s="1" t="s">
        <v>25819</v>
      </c>
      <c r="C420" s="1" t="s">
        <v>25822</v>
      </c>
      <c r="D420" s="1" t="s">
        <v>50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84</v>
      </c>
      <c r="J420" s="1" t="s">
        <v>122</v>
      </c>
      <c r="K420" s="1" t="s">
        <v>25823</v>
      </c>
      <c r="L420" s="1"/>
      <c r="M420" s="20">
        <f t="shared" si="6"/>
        <v>1</v>
      </c>
    </row>
    <row r="421" spans="1:13" ht="20.100000000000001" customHeight="1" x14ac:dyDescent="0.15">
      <c r="A421" s="1" t="s">
        <v>25674</v>
      </c>
      <c r="B421" s="1" t="s">
        <v>25819</v>
      </c>
      <c r="C421" s="1" t="s">
        <v>25824</v>
      </c>
      <c r="D421" s="1" t="s">
        <v>50</v>
      </c>
      <c r="E421" s="1" t="s">
        <v>51</v>
      </c>
      <c r="F421" s="1" t="s">
        <v>51</v>
      </c>
      <c r="G421" s="1" t="s">
        <v>52</v>
      </c>
      <c r="H421" s="1" t="s">
        <v>121</v>
      </c>
      <c r="I421" s="1" t="s">
        <v>84</v>
      </c>
      <c r="J421" s="1" t="s">
        <v>122</v>
      </c>
      <c r="K421" s="1" t="s">
        <v>25825</v>
      </c>
      <c r="L421" s="1"/>
      <c r="M421" s="20">
        <f t="shared" si="6"/>
        <v>1</v>
      </c>
    </row>
    <row r="422" spans="1:13" ht="20.100000000000001" customHeight="1" x14ac:dyDescent="0.15">
      <c r="A422" s="1" t="s">
        <v>25674</v>
      </c>
      <c r="B422" s="1" t="s">
        <v>25819</v>
      </c>
      <c r="C422" s="1" t="s">
        <v>25826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121</v>
      </c>
      <c r="I422" s="1" t="s">
        <v>84</v>
      </c>
      <c r="J422" s="1" t="s">
        <v>122</v>
      </c>
      <c r="K422" s="1" t="s">
        <v>25827</v>
      </c>
      <c r="L422" s="1"/>
      <c r="M422" s="20">
        <f t="shared" si="6"/>
        <v>1</v>
      </c>
    </row>
    <row r="423" spans="1:13" ht="20.100000000000001" customHeight="1" x14ac:dyDescent="0.15">
      <c r="A423" s="1" t="s">
        <v>25674</v>
      </c>
      <c r="B423" s="1" t="s">
        <v>25828</v>
      </c>
      <c r="C423" s="1" t="s">
        <v>25829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84</v>
      </c>
      <c r="J423" s="1" t="s">
        <v>122</v>
      </c>
      <c r="K423" s="1" t="s">
        <v>25830</v>
      </c>
      <c r="L423" s="1"/>
      <c r="M423" s="20">
        <f t="shared" si="6"/>
        <v>1</v>
      </c>
    </row>
    <row r="424" spans="1:13" ht="20.100000000000001" customHeight="1" x14ac:dyDescent="0.15">
      <c r="A424" s="1" t="s">
        <v>25674</v>
      </c>
      <c r="B424" s="1" t="s">
        <v>25828</v>
      </c>
      <c r="C424" s="1" t="s">
        <v>25831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84</v>
      </c>
      <c r="J424" s="1" t="s">
        <v>122</v>
      </c>
      <c r="K424" s="1" t="s">
        <v>25832</v>
      </c>
      <c r="L424" s="1"/>
      <c r="M424" s="20">
        <f t="shared" si="6"/>
        <v>1</v>
      </c>
    </row>
    <row r="425" spans="1:13" ht="20.100000000000001" customHeight="1" x14ac:dyDescent="0.15">
      <c r="A425" s="1" t="s">
        <v>25674</v>
      </c>
      <c r="B425" s="1" t="s">
        <v>25828</v>
      </c>
      <c r="C425" s="1" t="s">
        <v>25833</v>
      </c>
      <c r="D425" s="1" t="s">
        <v>78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84</v>
      </c>
      <c r="J425" s="1" t="s">
        <v>122</v>
      </c>
      <c r="K425" s="1" t="s">
        <v>25834</v>
      </c>
      <c r="L425" s="1"/>
      <c r="M425" s="20">
        <f t="shared" si="6"/>
        <v>1</v>
      </c>
    </row>
    <row r="426" spans="1:13" ht="20.100000000000001" customHeight="1" x14ac:dyDescent="0.15">
      <c r="A426" s="1" t="s">
        <v>25674</v>
      </c>
      <c r="B426" s="1" t="s">
        <v>25828</v>
      </c>
      <c r="C426" s="1" t="s">
        <v>25835</v>
      </c>
      <c r="D426" s="1" t="s">
        <v>78</v>
      </c>
      <c r="E426" s="1" t="s">
        <v>51</v>
      </c>
      <c r="F426" s="1" t="s">
        <v>51</v>
      </c>
      <c r="G426" s="1" t="s">
        <v>52</v>
      </c>
      <c r="H426" s="1" t="s">
        <v>121</v>
      </c>
      <c r="I426" s="1" t="s">
        <v>84</v>
      </c>
      <c r="J426" s="1" t="s">
        <v>122</v>
      </c>
      <c r="K426" s="1" t="s">
        <v>25836</v>
      </c>
      <c r="L426" s="1"/>
      <c r="M426" s="20">
        <f t="shared" si="6"/>
        <v>1</v>
      </c>
    </row>
    <row r="427" spans="1:13" ht="20.100000000000001" customHeight="1" x14ac:dyDescent="0.15">
      <c r="A427" s="1" t="s">
        <v>25674</v>
      </c>
      <c r="B427" s="1" t="s">
        <v>25828</v>
      </c>
      <c r="C427" s="1" t="s">
        <v>25837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84</v>
      </c>
      <c r="J427" s="1" t="s">
        <v>122</v>
      </c>
      <c r="K427" s="1" t="s">
        <v>25838</v>
      </c>
      <c r="L427" s="1"/>
      <c r="M427" s="20">
        <f t="shared" si="6"/>
        <v>1</v>
      </c>
    </row>
    <row r="428" spans="1:13" ht="20.100000000000001" customHeight="1" x14ac:dyDescent="0.15">
      <c r="A428" s="1" t="s">
        <v>25674</v>
      </c>
      <c r="B428" s="1" t="s">
        <v>25828</v>
      </c>
      <c r="C428" s="1" t="s">
        <v>25839</v>
      </c>
      <c r="D428" s="1" t="s">
        <v>78</v>
      </c>
      <c r="E428" s="1" t="s">
        <v>51</v>
      </c>
      <c r="F428" s="1" t="s">
        <v>81</v>
      </c>
      <c r="G428" s="1" t="s">
        <v>82</v>
      </c>
      <c r="H428" s="1" t="s">
        <v>180</v>
      </c>
      <c r="I428" s="1" t="s">
        <v>4864</v>
      </c>
      <c r="J428" s="1" t="s">
        <v>96</v>
      </c>
      <c r="K428" s="1" t="s">
        <v>25840</v>
      </c>
      <c r="L428" s="1"/>
      <c r="M428" s="20">
        <f t="shared" si="6"/>
        <v>0</v>
      </c>
    </row>
    <row r="429" spans="1:13" ht="20.100000000000001" customHeight="1" x14ac:dyDescent="0.15">
      <c r="A429" s="1" t="s">
        <v>25674</v>
      </c>
      <c r="B429" s="1" t="s">
        <v>25828</v>
      </c>
      <c r="C429" s="1" t="s">
        <v>25841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84</v>
      </c>
      <c r="J429" s="1" t="s">
        <v>122</v>
      </c>
      <c r="K429" s="1" t="s">
        <v>25842</v>
      </c>
      <c r="L429" s="1"/>
      <c r="M429" s="20">
        <f t="shared" si="6"/>
        <v>1</v>
      </c>
    </row>
    <row r="430" spans="1:13" ht="20.100000000000001" customHeight="1" x14ac:dyDescent="0.15">
      <c r="A430" s="1" t="s">
        <v>25674</v>
      </c>
      <c r="B430" s="1" t="s">
        <v>25828</v>
      </c>
      <c r="C430" s="1" t="s">
        <v>25843</v>
      </c>
      <c r="D430" s="1" t="s">
        <v>78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84</v>
      </c>
      <c r="J430" s="1" t="s">
        <v>122</v>
      </c>
      <c r="K430" s="1" t="s">
        <v>25844</v>
      </c>
      <c r="L430" s="1"/>
      <c r="M430" s="20">
        <f t="shared" si="6"/>
        <v>1</v>
      </c>
    </row>
    <row r="431" spans="1:13" ht="20.100000000000001" customHeight="1" x14ac:dyDescent="0.15">
      <c r="A431" s="1" t="s">
        <v>25674</v>
      </c>
      <c r="B431" s="1" t="s">
        <v>25828</v>
      </c>
      <c r="C431" s="1" t="s">
        <v>25845</v>
      </c>
      <c r="D431" s="1" t="s">
        <v>78</v>
      </c>
      <c r="E431" s="1" t="s">
        <v>51</v>
      </c>
      <c r="F431" s="1" t="s">
        <v>51</v>
      </c>
      <c r="G431" s="1" t="s">
        <v>52</v>
      </c>
      <c r="H431" s="1" t="s">
        <v>121</v>
      </c>
      <c r="I431" s="1" t="s">
        <v>84</v>
      </c>
      <c r="J431" s="1" t="s">
        <v>122</v>
      </c>
      <c r="K431" s="1" t="s">
        <v>25846</v>
      </c>
      <c r="L431" s="1"/>
      <c r="M431" s="20">
        <f t="shared" si="6"/>
        <v>1</v>
      </c>
    </row>
    <row r="432" spans="1:13" ht="20.100000000000001" customHeight="1" x14ac:dyDescent="0.15">
      <c r="A432" s="1" t="s">
        <v>25674</v>
      </c>
      <c r="B432" s="1" t="s">
        <v>25847</v>
      </c>
      <c r="C432" s="1" t="s">
        <v>25848</v>
      </c>
      <c r="D432" s="1" t="s">
        <v>50</v>
      </c>
      <c r="E432" s="1" t="s">
        <v>51</v>
      </c>
      <c r="F432" s="1" t="s">
        <v>51</v>
      </c>
      <c r="G432" s="1" t="s">
        <v>82</v>
      </c>
      <c r="H432" s="1" t="s">
        <v>95</v>
      </c>
      <c r="I432" s="1" t="s">
        <v>84</v>
      </c>
      <c r="J432" s="1" t="s">
        <v>96</v>
      </c>
      <c r="K432" s="1" t="s">
        <v>25849</v>
      </c>
      <c r="L432" s="1"/>
      <c r="M432" s="20">
        <f t="shared" si="6"/>
        <v>1</v>
      </c>
    </row>
    <row r="433" spans="1:13" ht="20.100000000000001" customHeight="1" x14ac:dyDescent="0.15">
      <c r="A433" s="1" t="s">
        <v>25674</v>
      </c>
      <c r="B433" s="1" t="s">
        <v>25847</v>
      </c>
      <c r="C433" s="1" t="s">
        <v>25850</v>
      </c>
      <c r="D433" s="1" t="s">
        <v>50</v>
      </c>
      <c r="E433" s="1" t="s">
        <v>51</v>
      </c>
      <c r="F433" s="1" t="s">
        <v>51</v>
      </c>
      <c r="G433" s="1" t="s">
        <v>82</v>
      </c>
      <c r="H433" s="1" t="s">
        <v>95</v>
      </c>
      <c r="I433" s="1" t="s">
        <v>84</v>
      </c>
      <c r="J433" s="1" t="s">
        <v>96</v>
      </c>
      <c r="K433" s="1" t="s">
        <v>25851</v>
      </c>
      <c r="L433" s="1"/>
      <c r="M433" s="20">
        <f t="shared" si="6"/>
        <v>1</v>
      </c>
    </row>
    <row r="434" spans="1:13" ht="20.100000000000001" customHeight="1" x14ac:dyDescent="0.15">
      <c r="A434" s="1" t="s">
        <v>25674</v>
      </c>
      <c r="B434" s="1" t="s">
        <v>25847</v>
      </c>
      <c r="C434" s="1" t="s">
        <v>25852</v>
      </c>
      <c r="D434" s="1" t="s">
        <v>50</v>
      </c>
      <c r="E434" s="1" t="s">
        <v>51</v>
      </c>
      <c r="F434" s="1" t="s">
        <v>51</v>
      </c>
      <c r="G434" s="1" t="s">
        <v>82</v>
      </c>
      <c r="H434" s="1" t="s">
        <v>95</v>
      </c>
      <c r="I434" s="1" t="s">
        <v>84</v>
      </c>
      <c r="J434" s="1" t="s">
        <v>96</v>
      </c>
      <c r="K434" s="1" t="s">
        <v>25853</v>
      </c>
      <c r="L434" s="1"/>
      <c r="M434" s="20">
        <f t="shared" si="6"/>
        <v>1</v>
      </c>
    </row>
    <row r="435" spans="1:13" ht="20.100000000000001" customHeight="1" x14ac:dyDescent="0.15">
      <c r="A435" s="1" t="s">
        <v>25674</v>
      </c>
      <c r="B435" s="1" t="s">
        <v>25847</v>
      </c>
      <c r="C435" s="1" t="s">
        <v>25854</v>
      </c>
      <c r="D435" s="1" t="s">
        <v>50</v>
      </c>
      <c r="E435" s="1" t="s">
        <v>51</v>
      </c>
      <c r="F435" s="1" t="s">
        <v>81</v>
      </c>
      <c r="G435" s="1" t="s">
        <v>82</v>
      </c>
      <c r="H435" s="1" t="s">
        <v>180</v>
      </c>
      <c r="I435" s="1" t="s">
        <v>4864</v>
      </c>
      <c r="J435" s="1" t="s">
        <v>96</v>
      </c>
      <c r="K435" s="1" t="s">
        <v>25855</v>
      </c>
      <c r="L435" s="1"/>
      <c r="M435" s="20">
        <f t="shared" si="6"/>
        <v>0</v>
      </c>
    </row>
    <row r="436" spans="1:13" ht="20.100000000000001" customHeight="1" x14ac:dyDescent="0.15">
      <c r="A436" s="1" t="s">
        <v>25674</v>
      </c>
      <c r="B436" s="1" t="s">
        <v>25847</v>
      </c>
      <c r="C436" s="1" t="s">
        <v>25856</v>
      </c>
      <c r="D436" s="1" t="s">
        <v>50</v>
      </c>
      <c r="E436" s="1" t="s">
        <v>51</v>
      </c>
      <c r="F436" s="1" t="s">
        <v>51</v>
      </c>
      <c r="G436" s="1" t="s">
        <v>82</v>
      </c>
      <c r="H436" s="1" t="s">
        <v>95</v>
      </c>
      <c r="I436" s="1" t="s">
        <v>84</v>
      </c>
      <c r="J436" s="1" t="s">
        <v>96</v>
      </c>
      <c r="K436" s="1" t="s">
        <v>25857</v>
      </c>
      <c r="L436" s="1"/>
      <c r="M436" s="20">
        <f t="shared" si="6"/>
        <v>1</v>
      </c>
    </row>
    <row r="437" spans="1:13" ht="20.100000000000001" customHeight="1" x14ac:dyDescent="0.15">
      <c r="A437" s="1" t="s">
        <v>25674</v>
      </c>
      <c r="B437" s="1" t="s">
        <v>25847</v>
      </c>
      <c r="C437" s="1" t="s">
        <v>25858</v>
      </c>
      <c r="D437" s="1" t="s">
        <v>50</v>
      </c>
      <c r="E437" s="1" t="s">
        <v>51</v>
      </c>
      <c r="F437" s="1" t="s">
        <v>51</v>
      </c>
      <c r="G437" s="1" t="s">
        <v>82</v>
      </c>
      <c r="H437" s="1" t="s">
        <v>95</v>
      </c>
      <c r="I437" s="1" t="s">
        <v>84</v>
      </c>
      <c r="J437" s="1" t="s">
        <v>96</v>
      </c>
      <c r="K437" s="1" t="s">
        <v>25859</v>
      </c>
      <c r="L437" s="1"/>
      <c r="M437" s="20">
        <f t="shared" si="6"/>
        <v>1</v>
      </c>
    </row>
    <row r="438" spans="1:13" ht="20.100000000000001" customHeight="1" x14ac:dyDescent="0.15">
      <c r="A438" s="1" t="s">
        <v>25674</v>
      </c>
      <c r="B438" s="1" t="s">
        <v>25847</v>
      </c>
      <c r="C438" s="1" t="s">
        <v>25860</v>
      </c>
      <c r="D438" s="1" t="s">
        <v>50</v>
      </c>
      <c r="E438" s="1" t="s">
        <v>51</v>
      </c>
      <c r="F438" s="1" t="s">
        <v>51</v>
      </c>
      <c r="G438" s="1" t="s">
        <v>82</v>
      </c>
      <c r="H438" s="1" t="s">
        <v>95</v>
      </c>
      <c r="I438" s="1" t="s">
        <v>84</v>
      </c>
      <c r="J438" s="1" t="s">
        <v>96</v>
      </c>
      <c r="K438" s="1" t="s">
        <v>25861</v>
      </c>
      <c r="L438" s="1"/>
      <c r="M438" s="20">
        <f t="shared" si="6"/>
        <v>1</v>
      </c>
    </row>
    <row r="439" spans="1:13" ht="20.100000000000001" customHeight="1" x14ac:dyDescent="0.15">
      <c r="A439" s="1" t="s">
        <v>25674</v>
      </c>
      <c r="B439" s="1" t="s">
        <v>25847</v>
      </c>
      <c r="C439" s="1" t="s">
        <v>25862</v>
      </c>
      <c r="D439" s="1" t="s">
        <v>50</v>
      </c>
      <c r="E439" s="1" t="s">
        <v>51</v>
      </c>
      <c r="F439" s="1" t="s">
        <v>51</v>
      </c>
      <c r="G439" s="1" t="s">
        <v>82</v>
      </c>
      <c r="H439" s="1" t="s">
        <v>95</v>
      </c>
      <c r="I439" s="1" t="s">
        <v>84</v>
      </c>
      <c r="J439" s="1" t="s">
        <v>96</v>
      </c>
      <c r="K439" s="1" t="s">
        <v>25863</v>
      </c>
      <c r="L439" s="1"/>
      <c r="M439" s="20">
        <f t="shared" si="6"/>
        <v>1</v>
      </c>
    </row>
    <row r="440" spans="1:13" ht="20.100000000000001" customHeight="1" x14ac:dyDescent="0.15">
      <c r="A440" s="1" t="s">
        <v>25674</v>
      </c>
      <c r="B440" s="1" t="s">
        <v>25847</v>
      </c>
      <c r="C440" s="1" t="s">
        <v>25864</v>
      </c>
      <c r="D440" s="1" t="s">
        <v>50</v>
      </c>
      <c r="E440" s="1" t="s">
        <v>51</v>
      </c>
      <c r="F440" s="1" t="s">
        <v>51</v>
      </c>
      <c r="G440" s="1" t="s">
        <v>82</v>
      </c>
      <c r="H440" s="1" t="s">
        <v>95</v>
      </c>
      <c r="I440" s="1" t="s">
        <v>84</v>
      </c>
      <c r="J440" s="1" t="s">
        <v>96</v>
      </c>
      <c r="K440" s="1" t="s">
        <v>25865</v>
      </c>
      <c r="L440" s="1"/>
      <c r="M440" s="20">
        <f t="shared" si="6"/>
        <v>1</v>
      </c>
    </row>
    <row r="441" spans="1:13" ht="20.100000000000001" customHeight="1" x14ac:dyDescent="0.15">
      <c r="A441" s="1" t="s">
        <v>25674</v>
      </c>
      <c r="B441" s="1" t="s">
        <v>25847</v>
      </c>
      <c r="C441" s="1" t="s">
        <v>25866</v>
      </c>
      <c r="D441" s="1" t="s">
        <v>50</v>
      </c>
      <c r="E441" s="1" t="s">
        <v>51</v>
      </c>
      <c r="F441" s="1" t="s">
        <v>51</v>
      </c>
      <c r="G441" s="1" t="s">
        <v>82</v>
      </c>
      <c r="H441" s="1" t="s">
        <v>95</v>
      </c>
      <c r="I441" s="1" t="s">
        <v>84</v>
      </c>
      <c r="J441" s="1" t="s">
        <v>96</v>
      </c>
      <c r="K441" s="1" t="s">
        <v>25867</v>
      </c>
      <c r="L441" s="1"/>
      <c r="M441" s="20">
        <f t="shared" si="6"/>
        <v>1</v>
      </c>
    </row>
    <row r="442" spans="1:13" ht="20.100000000000001" customHeight="1" x14ac:dyDescent="0.15">
      <c r="A442" s="1" t="s">
        <v>25674</v>
      </c>
      <c r="B442" s="1" t="s">
        <v>25847</v>
      </c>
      <c r="C442" s="1" t="s">
        <v>25868</v>
      </c>
      <c r="D442" s="1" t="s">
        <v>50</v>
      </c>
      <c r="E442" s="1" t="s">
        <v>51</v>
      </c>
      <c r="F442" s="1" t="s">
        <v>51</v>
      </c>
      <c r="G442" s="1" t="s">
        <v>82</v>
      </c>
      <c r="H442" s="1" t="s">
        <v>95</v>
      </c>
      <c r="I442" s="1" t="s">
        <v>84</v>
      </c>
      <c r="J442" s="1" t="s">
        <v>96</v>
      </c>
      <c r="K442" s="1" t="s">
        <v>25869</v>
      </c>
      <c r="L442" s="1"/>
      <c r="M442" s="20">
        <f t="shared" si="6"/>
        <v>1</v>
      </c>
    </row>
    <row r="443" spans="1:13" ht="20.100000000000001" customHeight="1" x14ac:dyDescent="0.15">
      <c r="A443" s="1" t="s">
        <v>25674</v>
      </c>
      <c r="B443" s="1" t="s">
        <v>25847</v>
      </c>
      <c r="C443" s="1" t="s">
        <v>25870</v>
      </c>
      <c r="D443" s="1" t="s">
        <v>50</v>
      </c>
      <c r="E443" s="1" t="s">
        <v>51</v>
      </c>
      <c r="F443" s="1" t="s">
        <v>51</v>
      </c>
      <c r="G443" s="1" t="s">
        <v>82</v>
      </c>
      <c r="H443" s="1" t="s">
        <v>95</v>
      </c>
      <c r="I443" s="1" t="s">
        <v>84</v>
      </c>
      <c r="J443" s="1" t="s">
        <v>96</v>
      </c>
      <c r="K443" s="1" t="s">
        <v>25871</v>
      </c>
      <c r="L443" s="1"/>
      <c r="M443" s="20">
        <f t="shared" si="6"/>
        <v>1</v>
      </c>
    </row>
    <row r="444" spans="1:13" ht="20.100000000000001" customHeight="1" x14ac:dyDescent="0.15">
      <c r="A444" s="1" t="s">
        <v>25674</v>
      </c>
      <c r="B444" s="1" t="s">
        <v>25847</v>
      </c>
      <c r="C444" s="1" t="s">
        <v>25872</v>
      </c>
      <c r="D444" s="1" t="s">
        <v>50</v>
      </c>
      <c r="E444" s="1" t="s">
        <v>51</v>
      </c>
      <c r="F444" s="1" t="s">
        <v>51</v>
      </c>
      <c r="G444" s="1" t="s">
        <v>82</v>
      </c>
      <c r="H444" s="1" t="s">
        <v>95</v>
      </c>
      <c r="I444" s="1" t="s">
        <v>84</v>
      </c>
      <c r="J444" s="1" t="s">
        <v>96</v>
      </c>
      <c r="K444" s="1" t="s">
        <v>25873</v>
      </c>
      <c r="L444" s="1"/>
      <c r="M444" s="20">
        <f t="shared" si="6"/>
        <v>1</v>
      </c>
    </row>
    <row r="445" spans="1:13" ht="20.100000000000001" customHeight="1" x14ac:dyDescent="0.15">
      <c r="A445" s="1" t="s">
        <v>25674</v>
      </c>
      <c r="B445" s="1" t="s">
        <v>25847</v>
      </c>
      <c r="C445" s="1" t="s">
        <v>25874</v>
      </c>
      <c r="D445" s="1" t="s">
        <v>78</v>
      </c>
      <c r="E445" s="1" t="s">
        <v>51</v>
      </c>
      <c r="F445" s="1" t="s">
        <v>51</v>
      </c>
      <c r="G445" s="1" t="s">
        <v>82</v>
      </c>
      <c r="H445" s="1" t="s">
        <v>95</v>
      </c>
      <c r="I445" s="1" t="s">
        <v>84</v>
      </c>
      <c r="J445" s="1" t="s">
        <v>96</v>
      </c>
      <c r="K445" s="1" t="s">
        <v>25875</v>
      </c>
      <c r="L445" s="1"/>
      <c r="M445" s="20">
        <f t="shared" si="6"/>
        <v>1</v>
      </c>
    </row>
    <row r="446" spans="1:13" ht="20.100000000000001" customHeight="1" x14ac:dyDescent="0.15">
      <c r="A446" s="1" t="s">
        <v>25674</v>
      </c>
      <c r="B446" s="1" t="s">
        <v>25847</v>
      </c>
      <c r="C446" s="1" t="s">
        <v>25876</v>
      </c>
      <c r="D446" s="1" t="s">
        <v>78</v>
      </c>
      <c r="E446" s="1" t="s">
        <v>51</v>
      </c>
      <c r="F446" s="1" t="s">
        <v>179</v>
      </c>
      <c r="G446" s="1" t="s">
        <v>82</v>
      </c>
      <c r="H446" s="1" t="s">
        <v>2234</v>
      </c>
      <c r="I446" s="1" t="s">
        <v>84</v>
      </c>
      <c r="J446" s="1" t="s">
        <v>632</v>
      </c>
      <c r="K446" s="1" t="s">
        <v>25877</v>
      </c>
      <c r="L446" s="1"/>
      <c r="M446" s="20">
        <f t="shared" si="6"/>
        <v>0</v>
      </c>
    </row>
    <row r="447" spans="1:13" ht="20.100000000000001" customHeight="1" x14ac:dyDescent="0.15">
      <c r="A447" s="1" t="s">
        <v>25674</v>
      </c>
      <c r="B447" s="1" t="s">
        <v>25847</v>
      </c>
      <c r="C447" s="1" t="s">
        <v>25878</v>
      </c>
      <c r="D447" s="1" t="s">
        <v>78</v>
      </c>
      <c r="E447" s="1" t="s">
        <v>51</v>
      </c>
      <c r="F447" s="1" t="s">
        <v>51</v>
      </c>
      <c r="G447" s="1" t="s">
        <v>82</v>
      </c>
      <c r="H447" s="1" t="s">
        <v>95</v>
      </c>
      <c r="I447" s="1" t="s">
        <v>84</v>
      </c>
      <c r="J447" s="1" t="s">
        <v>96</v>
      </c>
      <c r="K447" s="1" t="s">
        <v>25879</v>
      </c>
      <c r="L447" s="1"/>
      <c r="M447" s="20">
        <f t="shared" si="6"/>
        <v>1</v>
      </c>
    </row>
    <row r="448" spans="1:13" ht="20.100000000000001" customHeight="1" x14ac:dyDescent="0.15">
      <c r="A448" s="1" t="s">
        <v>25674</v>
      </c>
      <c r="B448" s="1" t="s">
        <v>25880</v>
      </c>
      <c r="C448" s="1" t="s">
        <v>25881</v>
      </c>
      <c r="D448" s="1" t="s">
        <v>50</v>
      </c>
      <c r="E448" s="1" t="s">
        <v>51</v>
      </c>
      <c r="F448" s="1" t="s">
        <v>51</v>
      </c>
      <c r="G448" s="1" t="s">
        <v>82</v>
      </c>
      <c r="H448" s="1" t="s">
        <v>95</v>
      </c>
      <c r="I448" s="1" t="s">
        <v>84</v>
      </c>
      <c r="J448" s="1" t="s">
        <v>96</v>
      </c>
      <c r="K448" s="1" t="s">
        <v>25882</v>
      </c>
      <c r="L448" s="1"/>
      <c r="M448" s="20">
        <f t="shared" si="6"/>
        <v>1</v>
      </c>
    </row>
    <row r="449" spans="1:13" ht="20.100000000000001" customHeight="1" x14ac:dyDescent="0.15">
      <c r="A449" s="1" t="s">
        <v>25674</v>
      </c>
      <c r="B449" s="1" t="s">
        <v>25880</v>
      </c>
      <c r="C449" s="1" t="s">
        <v>25883</v>
      </c>
      <c r="D449" s="1" t="s">
        <v>50</v>
      </c>
      <c r="E449" s="1" t="s">
        <v>51</v>
      </c>
      <c r="F449" s="1" t="s">
        <v>51</v>
      </c>
      <c r="G449" s="1" t="s">
        <v>82</v>
      </c>
      <c r="H449" s="1" t="s">
        <v>95</v>
      </c>
      <c r="I449" s="1" t="s">
        <v>84</v>
      </c>
      <c r="J449" s="1" t="s">
        <v>96</v>
      </c>
      <c r="K449" s="1" t="s">
        <v>25884</v>
      </c>
      <c r="L449" s="1"/>
      <c r="M449" s="20">
        <f t="shared" si="6"/>
        <v>1</v>
      </c>
    </row>
    <row r="450" spans="1:13" ht="20.100000000000001" customHeight="1" x14ac:dyDescent="0.15">
      <c r="A450" s="1" t="s">
        <v>25674</v>
      </c>
      <c r="B450" s="1" t="s">
        <v>25880</v>
      </c>
      <c r="C450" s="1" t="s">
        <v>25885</v>
      </c>
      <c r="D450" s="1" t="s">
        <v>50</v>
      </c>
      <c r="E450" s="1" t="s">
        <v>51</v>
      </c>
      <c r="F450" s="1" t="s">
        <v>51</v>
      </c>
      <c r="G450" s="1" t="s">
        <v>82</v>
      </c>
      <c r="H450" s="1" t="s">
        <v>95</v>
      </c>
      <c r="I450" s="1" t="s">
        <v>84</v>
      </c>
      <c r="J450" s="1" t="s">
        <v>96</v>
      </c>
      <c r="K450" s="1" t="s">
        <v>25886</v>
      </c>
      <c r="L450" s="1"/>
      <c r="M450" s="20">
        <f t="shared" si="6"/>
        <v>1</v>
      </c>
    </row>
    <row r="451" spans="1:13" ht="20.100000000000001" customHeight="1" x14ac:dyDescent="0.15">
      <c r="A451" s="1" t="s">
        <v>25674</v>
      </c>
      <c r="B451" s="1" t="s">
        <v>25880</v>
      </c>
      <c r="C451" s="1" t="s">
        <v>25887</v>
      </c>
      <c r="D451" s="1" t="s">
        <v>50</v>
      </c>
      <c r="E451" s="1" t="s">
        <v>51</v>
      </c>
      <c r="F451" s="1" t="s">
        <v>51</v>
      </c>
      <c r="G451" s="1" t="s">
        <v>82</v>
      </c>
      <c r="H451" s="1" t="s">
        <v>95</v>
      </c>
      <c r="I451" s="1" t="s">
        <v>84</v>
      </c>
      <c r="J451" s="1" t="s">
        <v>96</v>
      </c>
      <c r="K451" s="1" t="s">
        <v>25888</v>
      </c>
      <c r="L451" s="1"/>
      <c r="M451" s="20">
        <f t="shared" si="6"/>
        <v>1</v>
      </c>
    </row>
    <row r="452" spans="1:13" ht="20.100000000000001" customHeight="1" x14ac:dyDescent="0.15">
      <c r="A452" s="1" t="s">
        <v>25674</v>
      </c>
      <c r="B452" s="1" t="s">
        <v>25880</v>
      </c>
      <c r="C452" s="1" t="s">
        <v>25889</v>
      </c>
      <c r="D452" s="1" t="s">
        <v>50</v>
      </c>
      <c r="E452" s="1" t="s">
        <v>51</v>
      </c>
      <c r="F452" s="1" t="s">
        <v>51</v>
      </c>
      <c r="G452" s="1" t="s">
        <v>82</v>
      </c>
      <c r="H452" s="1" t="s">
        <v>95</v>
      </c>
      <c r="I452" s="1" t="s">
        <v>84</v>
      </c>
      <c r="J452" s="1" t="s">
        <v>96</v>
      </c>
      <c r="K452" s="1" t="s">
        <v>25890</v>
      </c>
      <c r="L452" s="1"/>
      <c r="M452" s="20">
        <f t="shared" si="6"/>
        <v>1</v>
      </c>
    </row>
    <row r="453" spans="1:13" ht="20.100000000000001" customHeight="1" x14ac:dyDescent="0.15">
      <c r="A453" s="1" t="s">
        <v>25674</v>
      </c>
      <c r="B453" s="1" t="s">
        <v>25880</v>
      </c>
      <c r="C453" s="1" t="s">
        <v>25891</v>
      </c>
      <c r="D453" s="1" t="s">
        <v>50</v>
      </c>
      <c r="E453" s="1" t="s">
        <v>51</v>
      </c>
      <c r="F453" s="1" t="s">
        <v>51</v>
      </c>
      <c r="G453" s="1" t="s">
        <v>82</v>
      </c>
      <c r="H453" s="1" t="s">
        <v>95</v>
      </c>
      <c r="I453" s="1" t="s">
        <v>84</v>
      </c>
      <c r="J453" s="1" t="s">
        <v>96</v>
      </c>
      <c r="K453" s="1" t="s">
        <v>25892</v>
      </c>
      <c r="L453" s="1"/>
      <c r="M453" s="20">
        <f t="shared" si="6"/>
        <v>1</v>
      </c>
    </row>
    <row r="454" spans="1:13" ht="20.100000000000001" customHeight="1" x14ac:dyDescent="0.15">
      <c r="A454" s="1" t="s">
        <v>25674</v>
      </c>
      <c r="B454" s="1" t="s">
        <v>25880</v>
      </c>
      <c r="C454" s="1" t="s">
        <v>25893</v>
      </c>
      <c r="D454" s="1" t="s">
        <v>78</v>
      </c>
      <c r="E454" s="1" t="s">
        <v>51</v>
      </c>
      <c r="F454" s="1" t="s">
        <v>51</v>
      </c>
      <c r="G454" s="1" t="s">
        <v>82</v>
      </c>
      <c r="H454" s="1" t="s">
        <v>95</v>
      </c>
      <c r="I454" s="1" t="s">
        <v>84</v>
      </c>
      <c r="J454" s="1" t="s">
        <v>96</v>
      </c>
      <c r="K454" s="1" t="s">
        <v>25894</v>
      </c>
      <c r="L454" s="1"/>
      <c r="M454" s="20">
        <f t="shared" si="6"/>
        <v>1</v>
      </c>
    </row>
    <row r="455" spans="1:13" ht="20.100000000000001" customHeight="1" x14ac:dyDescent="0.15">
      <c r="A455" s="1" t="s">
        <v>25674</v>
      </c>
      <c r="B455" s="1" t="s">
        <v>25880</v>
      </c>
      <c r="C455" s="1" t="s">
        <v>25895</v>
      </c>
      <c r="D455" s="1" t="s">
        <v>78</v>
      </c>
      <c r="E455" s="1" t="s">
        <v>51</v>
      </c>
      <c r="F455" s="1" t="s">
        <v>51</v>
      </c>
      <c r="G455" s="1" t="s">
        <v>82</v>
      </c>
      <c r="H455" s="1" t="s">
        <v>95</v>
      </c>
      <c r="I455" s="1" t="s">
        <v>84</v>
      </c>
      <c r="J455" s="1" t="s">
        <v>96</v>
      </c>
      <c r="K455" s="1" t="s">
        <v>25896</v>
      </c>
      <c r="L455" s="1"/>
      <c r="M455" s="20">
        <f t="shared" si="6"/>
        <v>1</v>
      </c>
    </row>
    <row r="456" spans="1:13" ht="20.100000000000001" customHeight="1" x14ac:dyDescent="0.15">
      <c r="A456" s="1" t="s">
        <v>25674</v>
      </c>
      <c r="B456" s="1" t="s">
        <v>25880</v>
      </c>
      <c r="C456" s="1" t="s">
        <v>25897</v>
      </c>
      <c r="D456" s="1" t="s">
        <v>78</v>
      </c>
      <c r="E456" s="1" t="s">
        <v>51</v>
      </c>
      <c r="F456" s="1" t="s">
        <v>51</v>
      </c>
      <c r="G456" s="1" t="s">
        <v>82</v>
      </c>
      <c r="H456" s="1" t="s">
        <v>95</v>
      </c>
      <c r="I456" s="1" t="s">
        <v>84</v>
      </c>
      <c r="J456" s="1" t="s">
        <v>96</v>
      </c>
      <c r="K456" s="1" t="s">
        <v>25898</v>
      </c>
      <c r="L456" s="1"/>
      <c r="M456" s="20">
        <f t="shared" si="6"/>
        <v>1</v>
      </c>
    </row>
    <row r="457" spans="1:13" ht="20.100000000000001" customHeight="1" x14ac:dyDescent="0.15">
      <c r="A457" s="1" t="s">
        <v>25674</v>
      </c>
      <c r="B457" s="1" t="s">
        <v>25880</v>
      </c>
      <c r="C457" s="1" t="s">
        <v>25899</v>
      </c>
      <c r="D457" s="1" t="s">
        <v>78</v>
      </c>
      <c r="E457" s="1" t="s">
        <v>51</v>
      </c>
      <c r="F457" s="1" t="s">
        <v>51</v>
      </c>
      <c r="G457" s="1" t="s">
        <v>82</v>
      </c>
      <c r="H457" s="1" t="s">
        <v>95</v>
      </c>
      <c r="I457" s="1" t="s">
        <v>84</v>
      </c>
      <c r="J457" s="1" t="s">
        <v>96</v>
      </c>
      <c r="K457" s="1" t="s">
        <v>25900</v>
      </c>
      <c r="L457" s="1"/>
      <c r="M457" s="20">
        <f t="shared" ref="M457:M520" si="7">IF(F457="○",1,0)</f>
        <v>1</v>
      </c>
    </row>
    <row r="458" spans="1:13" ht="20.100000000000001" customHeight="1" x14ac:dyDescent="0.15">
      <c r="A458" s="1" t="s">
        <v>25674</v>
      </c>
      <c r="B458" s="1" t="s">
        <v>25901</v>
      </c>
      <c r="C458" s="1" t="s">
        <v>25902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121</v>
      </c>
      <c r="I458" s="1" t="s">
        <v>84</v>
      </c>
      <c r="J458" s="1" t="s">
        <v>122</v>
      </c>
      <c r="K458" s="1" t="s">
        <v>25903</v>
      </c>
      <c r="L458" s="1"/>
      <c r="M458" s="20">
        <f t="shared" si="7"/>
        <v>1</v>
      </c>
    </row>
    <row r="459" spans="1:13" ht="20.100000000000001" customHeight="1" x14ac:dyDescent="0.15">
      <c r="A459" s="1" t="s">
        <v>25674</v>
      </c>
      <c r="B459" s="1" t="s">
        <v>25901</v>
      </c>
      <c r="C459" s="1" t="s">
        <v>25904</v>
      </c>
      <c r="D459" s="1" t="s">
        <v>50</v>
      </c>
      <c r="E459" s="1" t="s">
        <v>51</v>
      </c>
      <c r="F459" s="1" t="s">
        <v>81</v>
      </c>
      <c r="G459" s="1" t="s">
        <v>82</v>
      </c>
      <c r="H459" s="1" t="s">
        <v>212</v>
      </c>
      <c r="I459" s="1" t="s">
        <v>1136</v>
      </c>
      <c r="J459" s="1" t="s">
        <v>122</v>
      </c>
      <c r="K459" s="1" t="s">
        <v>25905</v>
      </c>
      <c r="L459" s="1"/>
      <c r="M459" s="20">
        <f t="shared" si="7"/>
        <v>0</v>
      </c>
    </row>
    <row r="460" spans="1:13" ht="20.100000000000001" customHeight="1" x14ac:dyDescent="0.15">
      <c r="A460" s="1" t="s">
        <v>25674</v>
      </c>
      <c r="B460" s="1" t="s">
        <v>25901</v>
      </c>
      <c r="C460" s="1" t="s">
        <v>25906</v>
      </c>
      <c r="D460" s="1" t="s">
        <v>50</v>
      </c>
      <c r="E460" s="1" t="s">
        <v>51</v>
      </c>
      <c r="F460" s="1" t="s">
        <v>81</v>
      </c>
      <c r="G460" s="1" t="s">
        <v>82</v>
      </c>
      <c r="H460" s="1" t="s">
        <v>212</v>
      </c>
      <c r="I460" s="1" t="s">
        <v>1136</v>
      </c>
      <c r="J460" s="1" t="s">
        <v>122</v>
      </c>
      <c r="K460" s="1" t="s">
        <v>25907</v>
      </c>
      <c r="L460" s="1"/>
      <c r="M460" s="20">
        <f t="shared" si="7"/>
        <v>0</v>
      </c>
    </row>
    <row r="461" spans="1:13" ht="20.100000000000001" customHeight="1" x14ac:dyDescent="0.15">
      <c r="A461" s="1" t="s">
        <v>25674</v>
      </c>
      <c r="B461" s="1" t="s">
        <v>25901</v>
      </c>
      <c r="C461" s="1" t="s">
        <v>25908</v>
      </c>
      <c r="D461" s="1" t="s">
        <v>50</v>
      </c>
      <c r="E461" s="1" t="s">
        <v>51</v>
      </c>
      <c r="F461" s="1" t="s">
        <v>51</v>
      </c>
      <c r="G461" s="1" t="s">
        <v>52</v>
      </c>
      <c r="H461" s="1" t="s">
        <v>121</v>
      </c>
      <c r="I461" s="1" t="s">
        <v>84</v>
      </c>
      <c r="J461" s="1" t="s">
        <v>122</v>
      </c>
      <c r="K461" s="1" t="s">
        <v>25909</v>
      </c>
      <c r="L461" s="1"/>
      <c r="M461" s="20">
        <f t="shared" si="7"/>
        <v>1</v>
      </c>
    </row>
    <row r="462" spans="1:13" ht="20.100000000000001" customHeight="1" x14ac:dyDescent="0.15">
      <c r="A462" s="1" t="s">
        <v>25674</v>
      </c>
      <c r="B462" s="1" t="s">
        <v>25901</v>
      </c>
      <c r="C462" s="1" t="s">
        <v>25910</v>
      </c>
      <c r="D462" s="1" t="s">
        <v>50</v>
      </c>
      <c r="E462" s="1" t="s">
        <v>51</v>
      </c>
      <c r="F462" s="1" t="s">
        <v>81</v>
      </c>
      <c r="G462" s="1" t="s">
        <v>82</v>
      </c>
      <c r="H462" s="1" t="s">
        <v>83</v>
      </c>
      <c r="I462" s="1" t="s">
        <v>84</v>
      </c>
      <c r="J462" s="1" t="s">
        <v>9120</v>
      </c>
      <c r="K462" s="1" t="s">
        <v>25911</v>
      </c>
      <c r="L462" s="1"/>
      <c r="M462" s="20">
        <f t="shared" si="7"/>
        <v>0</v>
      </c>
    </row>
    <row r="463" spans="1:13" ht="20.100000000000001" customHeight="1" x14ac:dyDescent="0.15">
      <c r="A463" s="1" t="s">
        <v>25674</v>
      </c>
      <c r="B463" s="1" t="s">
        <v>25901</v>
      </c>
      <c r="C463" s="1" t="s">
        <v>25912</v>
      </c>
      <c r="D463" s="1" t="s">
        <v>78</v>
      </c>
      <c r="E463" s="1" t="s">
        <v>51</v>
      </c>
      <c r="F463" s="1" t="s">
        <v>179</v>
      </c>
      <c r="G463" s="1" t="s">
        <v>82</v>
      </c>
      <c r="H463" s="1" t="s">
        <v>83</v>
      </c>
      <c r="I463" s="1" t="s">
        <v>181</v>
      </c>
      <c r="J463" s="1" t="s">
        <v>11769</v>
      </c>
      <c r="K463" s="1" t="s">
        <v>25913</v>
      </c>
      <c r="L463" s="1"/>
      <c r="M463" s="20">
        <f t="shared" si="7"/>
        <v>0</v>
      </c>
    </row>
    <row r="464" spans="1:13" ht="20.100000000000001" customHeight="1" x14ac:dyDescent="0.15">
      <c r="A464" s="1" t="s">
        <v>25674</v>
      </c>
      <c r="B464" s="1" t="s">
        <v>25901</v>
      </c>
      <c r="C464" s="1" t="s">
        <v>25914</v>
      </c>
      <c r="D464" s="1" t="s">
        <v>78</v>
      </c>
      <c r="E464" s="1" t="s">
        <v>51</v>
      </c>
      <c r="F464" s="1" t="s">
        <v>179</v>
      </c>
      <c r="G464" s="1" t="s">
        <v>82</v>
      </c>
      <c r="H464" s="1" t="s">
        <v>83</v>
      </c>
      <c r="I464" s="1" t="s">
        <v>181</v>
      </c>
      <c r="J464" s="1" t="s">
        <v>11769</v>
      </c>
      <c r="K464" s="1" t="s">
        <v>25915</v>
      </c>
      <c r="L464" s="1"/>
      <c r="M464" s="20">
        <f t="shared" si="7"/>
        <v>0</v>
      </c>
    </row>
    <row r="465" spans="1:13" ht="20.100000000000001" customHeight="1" x14ac:dyDescent="0.15">
      <c r="A465" s="1" t="s">
        <v>25674</v>
      </c>
      <c r="B465" s="1" t="s">
        <v>25901</v>
      </c>
      <c r="C465" s="1" t="s">
        <v>25916</v>
      </c>
      <c r="D465" s="1" t="s">
        <v>78</v>
      </c>
      <c r="E465" s="1" t="s">
        <v>51</v>
      </c>
      <c r="F465" s="1" t="s">
        <v>51</v>
      </c>
      <c r="G465" s="1" t="s">
        <v>52</v>
      </c>
      <c r="H465" s="1" t="s">
        <v>121</v>
      </c>
      <c r="I465" s="1" t="s">
        <v>84</v>
      </c>
      <c r="J465" s="1" t="s">
        <v>122</v>
      </c>
      <c r="K465" s="1" t="s">
        <v>25917</v>
      </c>
      <c r="L465" s="1"/>
      <c r="M465" s="20">
        <f t="shared" si="7"/>
        <v>1</v>
      </c>
    </row>
    <row r="466" spans="1:13" ht="20.100000000000001" customHeight="1" x14ac:dyDescent="0.15">
      <c r="A466" s="1" t="s">
        <v>25674</v>
      </c>
      <c r="B466" s="1" t="s">
        <v>25901</v>
      </c>
      <c r="C466" s="1" t="s">
        <v>25918</v>
      </c>
      <c r="D466" s="1" t="s">
        <v>78</v>
      </c>
      <c r="E466" s="1" t="s">
        <v>51</v>
      </c>
      <c r="F466" s="1" t="s">
        <v>51</v>
      </c>
      <c r="G466" s="1" t="s">
        <v>52</v>
      </c>
      <c r="H466" s="1" t="s">
        <v>121</v>
      </c>
      <c r="I466" s="1" t="s">
        <v>84</v>
      </c>
      <c r="J466" s="1" t="s">
        <v>122</v>
      </c>
      <c r="K466" s="1" t="s">
        <v>25919</v>
      </c>
      <c r="L466" s="1"/>
      <c r="M466" s="20">
        <f t="shared" si="7"/>
        <v>1</v>
      </c>
    </row>
    <row r="467" spans="1:13" ht="20.100000000000001" customHeight="1" x14ac:dyDescent="0.15">
      <c r="A467" s="1" t="s">
        <v>25674</v>
      </c>
      <c r="B467" s="1" t="s">
        <v>25920</v>
      </c>
      <c r="C467" s="1" t="s">
        <v>25921</v>
      </c>
      <c r="D467" s="1" t="s">
        <v>50</v>
      </c>
      <c r="E467" s="1" t="s">
        <v>51</v>
      </c>
      <c r="F467" s="1" t="s">
        <v>51</v>
      </c>
      <c r="G467" s="1" t="s">
        <v>82</v>
      </c>
      <c r="H467" s="1" t="s">
        <v>95</v>
      </c>
      <c r="I467" s="1" t="s">
        <v>84</v>
      </c>
      <c r="J467" s="1" t="s">
        <v>96</v>
      </c>
      <c r="K467" s="1" t="s">
        <v>25922</v>
      </c>
      <c r="L467" s="1"/>
      <c r="M467" s="20">
        <f t="shared" si="7"/>
        <v>1</v>
      </c>
    </row>
    <row r="468" spans="1:13" ht="20.100000000000001" customHeight="1" x14ac:dyDescent="0.15">
      <c r="A468" s="1" t="s">
        <v>25674</v>
      </c>
      <c r="B468" s="1" t="s">
        <v>25920</v>
      </c>
      <c r="C468" s="1" t="s">
        <v>25923</v>
      </c>
      <c r="D468" s="1" t="s">
        <v>50</v>
      </c>
      <c r="E468" s="1" t="s">
        <v>51</v>
      </c>
      <c r="F468" s="1" t="s">
        <v>51</v>
      </c>
      <c r="G468" s="1" t="s">
        <v>82</v>
      </c>
      <c r="H468" s="1" t="s">
        <v>95</v>
      </c>
      <c r="I468" s="1" t="s">
        <v>84</v>
      </c>
      <c r="J468" s="1" t="s">
        <v>96</v>
      </c>
      <c r="K468" s="1" t="s">
        <v>25924</v>
      </c>
      <c r="L468" s="1"/>
      <c r="M468" s="20">
        <f t="shared" si="7"/>
        <v>1</v>
      </c>
    </row>
    <row r="469" spans="1:13" ht="20.100000000000001" customHeight="1" x14ac:dyDescent="0.15">
      <c r="A469" s="1" t="s">
        <v>25674</v>
      </c>
      <c r="B469" s="1" t="s">
        <v>25920</v>
      </c>
      <c r="C469" s="1" t="s">
        <v>25925</v>
      </c>
      <c r="D469" s="1" t="s">
        <v>50</v>
      </c>
      <c r="E469" s="1" t="s">
        <v>51</v>
      </c>
      <c r="F469" s="1" t="s">
        <v>51</v>
      </c>
      <c r="G469" s="1" t="s">
        <v>82</v>
      </c>
      <c r="H469" s="1" t="s">
        <v>95</v>
      </c>
      <c r="I469" s="1" t="s">
        <v>84</v>
      </c>
      <c r="J469" s="1" t="s">
        <v>96</v>
      </c>
      <c r="K469" s="1" t="s">
        <v>25926</v>
      </c>
      <c r="L469" s="1"/>
      <c r="M469" s="20">
        <f t="shared" si="7"/>
        <v>1</v>
      </c>
    </row>
    <row r="470" spans="1:13" ht="20.100000000000001" customHeight="1" x14ac:dyDescent="0.15">
      <c r="A470" s="1" t="s">
        <v>25674</v>
      </c>
      <c r="B470" s="1" t="s">
        <v>25920</v>
      </c>
      <c r="C470" s="1" t="s">
        <v>25927</v>
      </c>
      <c r="D470" s="1" t="s">
        <v>50</v>
      </c>
      <c r="E470" s="1" t="s">
        <v>51</v>
      </c>
      <c r="F470" s="1" t="s">
        <v>51</v>
      </c>
      <c r="G470" s="1" t="s">
        <v>82</v>
      </c>
      <c r="H470" s="1" t="s">
        <v>95</v>
      </c>
      <c r="I470" s="1" t="s">
        <v>84</v>
      </c>
      <c r="J470" s="1" t="s">
        <v>96</v>
      </c>
      <c r="K470" s="1" t="s">
        <v>25928</v>
      </c>
      <c r="L470" s="1"/>
      <c r="M470" s="20">
        <f t="shared" si="7"/>
        <v>1</v>
      </c>
    </row>
    <row r="471" spans="1:13" ht="20.100000000000001" customHeight="1" x14ac:dyDescent="0.15">
      <c r="A471" s="1" t="s">
        <v>25674</v>
      </c>
      <c r="B471" s="1" t="s">
        <v>25920</v>
      </c>
      <c r="C471" s="1" t="s">
        <v>25929</v>
      </c>
      <c r="D471" s="1" t="s">
        <v>50</v>
      </c>
      <c r="E471" s="1" t="s">
        <v>51</v>
      </c>
      <c r="F471" s="1" t="s">
        <v>51</v>
      </c>
      <c r="G471" s="1" t="s">
        <v>82</v>
      </c>
      <c r="H471" s="1" t="s">
        <v>95</v>
      </c>
      <c r="I471" s="1" t="s">
        <v>84</v>
      </c>
      <c r="J471" s="1" t="s">
        <v>96</v>
      </c>
      <c r="K471" s="1" t="s">
        <v>25930</v>
      </c>
      <c r="L471" s="1"/>
      <c r="M471" s="20">
        <f t="shared" si="7"/>
        <v>1</v>
      </c>
    </row>
    <row r="472" spans="1:13" ht="20.100000000000001" customHeight="1" x14ac:dyDescent="0.15">
      <c r="A472" s="1" t="s">
        <v>25674</v>
      </c>
      <c r="B472" s="1" t="s">
        <v>25920</v>
      </c>
      <c r="C472" s="1" t="s">
        <v>25931</v>
      </c>
      <c r="D472" s="1" t="s">
        <v>78</v>
      </c>
      <c r="E472" s="1" t="s">
        <v>51</v>
      </c>
      <c r="F472" s="1" t="s">
        <v>51</v>
      </c>
      <c r="G472" s="1" t="s">
        <v>82</v>
      </c>
      <c r="H472" s="1" t="s">
        <v>95</v>
      </c>
      <c r="I472" s="1" t="s">
        <v>84</v>
      </c>
      <c r="J472" s="1" t="s">
        <v>96</v>
      </c>
      <c r="K472" s="1" t="s">
        <v>25932</v>
      </c>
      <c r="L472" s="1"/>
      <c r="M472" s="20">
        <f t="shared" si="7"/>
        <v>1</v>
      </c>
    </row>
    <row r="473" spans="1:13" ht="20.100000000000001" customHeight="1" x14ac:dyDescent="0.15">
      <c r="A473" s="1" t="s">
        <v>25674</v>
      </c>
      <c r="B473" s="1" t="s">
        <v>25920</v>
      </c>
      <c r="C473" s="1" t="s">
        <v>25933</v>
      </c>
      <c r="D473" s="1" t="s">
        <v>78</v>
      </c>
      <c r="E473" s="1" t="s">
        <v>51</v>
      </c>
      <c r="F473" s="1" t="s">
        <v>51</v>
      </c>
      <c r="G473" s="1" t="s">
        <v>82</v>
      </c>
      <c r="H473" s="1" t="s">
        <v>95</v>
      </c>
      <c r="I473" s="1" t="s">
        <v>84</v>
      </c>
      <c r="J473" s="1" t="s">
        <v>96</v>
      </c>
      <c r="K473" s="1" t="s">
        <v>25934</v>
      </c>
      <c r="L473" s="1"/>
      <c r="M473" s="20">
        <f t="shared" si="7"/>
        <v>1</v>
      </c>
    </row>
    <row r="474" spans="1:13" ht="20.100000000000001" customHeight="1" x14ac:dyDescent="0.15">
      <c r="A474" s="1" t="s">
        <v>25674</v>
      </c>
      <c r="B474" s="1" t="s">
        <v>25935</v>
      </c>
      <c r="C474" s="1" t="s">
        <v>25936</v>
      </c>
      <c r="D474" s="1" t="s">
        <v>50</v>
      </c>
      <c r="E474" s="1" t="s">
        <v>51</v>
      </c>
      <c r="F474" s="1" t="s">
        <v>51</v>
      </c>
      <c r="G474" s="1" t="s">
        <v>82</v>
      </c>
      <c r="H474" s="1" t="s">
        <v>95</v>
      </c>
      <c r="I474" s="1" t="s">
        <v>84</v>
      </c>
      <c r="J474" s="1" t="s">
        <v>96</v>
      </c>
      <c r="K474" s="1" t="s">
        <v>25937</v>
      </c>
      <c r="L474" s="1"/>
      <c r="M474" s="20">
        <f t="shared" si="7"/>
        <v>1</v>
      </c>
    </row>
    <row r="475" spans="1:13" ht="20.100000000000001" customHeight="1" x14ac:dyDescent="0.15">
      <c r="A475" s="1" t="s">
        <v>25674</v>
      </c>
      <c r="B475" s="1" t="s">
        <v>25935</v>
      </c>
      <c r="C475" s="1" t="s">
        <v>25938</v>
      </c>
      <c r="D475" s="1" t="s">
        <v>78</v>
      </c>
      <c r="E475" s="1" t="s">
        <v>51</v>
      </c>
      <c r="F475" s="1" t="s">
        <v>51</v>
      </c>
      <c r="G475" s="1" t="s">
        <v>82</v>
      </c>
      <c r="H475" s="1" t="s">
        <v>95</v>
      </c>
      <c r="I475" s="1" t="s">
        <v>84</v>
      </c>
      <c r="J475" s="1" t="s">
        <v>96</v>
      </c>
      <c r="K475" s="1" t="s">
        <v>25939</v>
      </c>
      <c r="L475" s="1"/>
      <c r="M475" s="20">
        <f t="shared" si="7"/>
        <v>1</v>
      </c>
    </row>
    <row r="476" spans="1:13" ht="20.100000000000001" customHeight="1" x14ac:dyDescent="0.15">
      <c r="A476" s="1" t="s">
        <v>25674</v>
      </c>
      <c r="B476" s="1" t="s">
        <v>25935</v>
      </c>
      <c r="C476" s="1" t="s">
        <v>25940</v>
      </c>
      <c r="D476" s="1" t="s">
        <v>78</v>
      </c>
      <c r="E476" s="1" t="s">
        <v>51</v>
      </c>
      <c r="F476" s="1" t="s">
        <v>51</v>
      </c>
      <c r="G476" s="1" t="s">
        <v>82</v>
      </c>
      <c r="H476" s="1" t="s">
        <v>95</v>
      </c>
      <c r="I476" s="1" t="s">
        <v>84</v>
      </c>
      <c r="J476" s="1" t="s">
        <v>96</v>
      </c>
      <c r="K476" s="1" t="s">
        <v>25941</v>
      </c>
      <c r="L476" s="1"/>
      <c r="M476" s="20">
        <f t="shared" si="7"/>
        <v>1</v>
      </c>
    </row>
    <row r="477" spans="1:13" ht="20.100000000000001" customHeight="1" x14ac:dyDescent="0.15">
      <c r="A477" s="1" t="s">
        <v>25674</v>
      </c>
      <c r="B477" s="1" t="s">
        <v>25935</v>
      </c>
      <c r="C477" s="1" t="s">
        <v>25942</v>
      </c>
      <c r="D477" s="1" t="s">
        <v>78</v>
      </c>
      <c r="E477" s="1" t="s">
        <v>51</v>
      </c>
      <c r="F477" s="1" t="s">
        <v>51</v>
      </c>
      <c r="G477" s="1" t="s">
        <v>82</v>
      </c>
      <c r="H477" s="1" t="s">
        <v>95</v>
      </c>
      <c r="I477" s="1" t="s">
        <v>84</v>
      </c>
      <c r="J477" s="1" t="s">
        <v>96</v>
      </c>
      <c r="K477" s="1" t="s">
        <v>25943</v>
      </c>
      <c r="L477" s="1"/>
      <c r="M477" s="20">
        <f t="shared" si="7"/>
        <v>1</v>
      </c>
    </row>
    <row r="478" spans="1:13" ht="20.100000000000001" customHeight="1" x14ac:dyDescent="0.15">
      <c r="A478" s="1" t="s">
        <v>25674</v>
      </c>
      <c r="B478" s="1" t="s">
        <v>25935</v>
      </c>
      <c r="C478" s="1" t="s">
        <v>25944</v>
      </c>
      <c r="D478" s="1" t="s">
        <v>78</v>
      </c>
      <c r="E478" s="1" t="s">
        <v>51</v>
      </c>
      <c r="F478" s="1" t="s">
        <v>51</v>
      </c>
      <c r="G478" s="1" t="s">
        <v>82</v>
      </c>
      <c r="H478" s="1" t="s">
        <v>95</v>
      </c>
      <c r="I478" s="1" t="s">
        <v>84</v>
      </c>
      <c r="J478" s="1" t="s">
        <v>96</v>
      </c>
      <c r="K478" s="1" t="s">
        <v>25945</v>
      </c>
      <c r="L478" s="1"/>
      <c r="M478" s="20">
        <f t="shared" si="7"/>
        <v>1</v>
      </c>
    </row>
    <row r="479" spans="1:13" ht="20.100000000000001" customHeight="1" x14ac:dyDescent="0.15">
      <c r="A479" s="1" t="s">
        <v>25674</v>
      </c>
      <c r="B479" s="1" t="s">
        <v>25935</v>
      </c>
      <c r="C479" s="1" t="s">
        <v>25946</v>
      </c>
      <c r="D479" s="1" t="s">
        <v>78</v>
      </c>
      <c r="E479" s="1" t="s">
        <v>51</v>
      </c>
      <c r="F479" s="1" t="s">
        <v>51</v>
      </c>
      <c r="G479" s="1" t="s">
        <v>82</v>
      </c>
      <c r="H479" s="1" t="s">
        <v>95</v>
      </c>
      <c r="I479" s="1" t="s">
        <v>84</v>
      </c>
      <c r="J479" s="1" t="s">
        <v>96</v>
      </c>
      <c r="K479" s="1" t="s">
        <v>25947</v>
      </c>
      <c r="L479" s="1"/>
      <c r="M479" s="20">
        <f t="shared" si="7"/>
        <v>1</v>
      </c>
    </row>
    <row r="480" spans="1:13" ht="20.100000000000001" customHeight="1" x14ac:dyDescent="0.15">
      <c r="A480" s="1" t="s">
        <v>25674</v>
      </c>
      <c r="B480" s="1" t="s">
        <v>25948</v>
      </c>
      <c r="C480" s="1" t="s">
        <v>25949</v>
      </c>
      <c r="D480" s="1" t="s">
        <v>50</v>
      </c>
      <c r="E480" s="1" t="s">
        <v>51</v>
      </c>
      <c r="F480" s="1" t="s">
        <v>51</v>
      </c>
      <c r="G480" s="1" t="s">
        <v>52</v>
      </c>
      <c r="H480" s="1" t="s">
        <v>121</v>
      </c>
      <c r="I480" s="1" t="s">
        <v>84</v>
      </c>
      <c r="J480" s="1" t="s">
        <v>122</v>
      </c>
      <c r="K480" s="1" t="s">
        <v>25950</v>
      </c>
      <c r="L480" s="1"/>
      <c r="M480" s="20">
        <f t="shared" si="7"/>
        <v>1</v>
      </c>
    </row>
    <row r="481" spans="1:13" ht="20.100000000000001" customHeight="1" x14ac:dyDescent="0.15">
      <c r="A481" s="1" t="s">
        <v>25674</v>
      </c>
      <c r="B481" s="1" t="s">
        <v>25948</v>
      </c>
      <c r="C481" s="1" t="s">
        <v>25951</v>
      </c>
      <c r="D481" s="1" t="s">
        <v>78</v>
      </c>
      <c r="E481" s="1" t="s">
        <v>51</v>
      </c>
      <c r="F481" s="1" t="s">
        <v>179</v>
      </c>
      <c r="G481" s="1" t="s">
        <v>82</v>
      </c>
      <c r="H481" s="1" t="s">
        <v>83</v>
      </c>
      <c r="I481" s="1" t="s">
        <v>181</v>
      </c>
      <c r="J481" s="1" t="s">
        <v>11769</v>
      </c>
      <c r="K481" s="1" t="s">
        <v>25952</v>
      </c>
      <c r="L481" s="1"/>
      <c r="M481" s="20">
        <f t="shared" si="7"/>
        <v>0</v>
      </c>
    </row>
    <row r="482" spans="1:13" ht="20.100000000000001" customHeight="1" x14ac:dyDescent="0.15">
      <c r="A482" s="1" t="s">
        <v>25674</v>
      </c>
      <c r="B482" s="1" t="s">
        <v>25948</v>
      </c>
      <c r="C482" s="1" t="s">
        <v>25953</v>
      </c>
      <c r="D482" s="1" t="s">
        <v>78</v>
      </c>
      <c r="E482" s="1" t="s">
        <v>51</v>
      </c>
      <c r="F482" s="1" t="s">
        <v>51</v>
      </c>
      <c r="G482" s="1" t="s">
        <v>52</v>
      </c>
      <c r="H482" s="1" t="s">
        <v>121</v>
      </c>
      <c r="I482" s="1" t="s">
        <v>84</v>
      </c>
      <c r="J482" s="1" t="s">
        <v>122</v>
      </c>
      <c r="K482" s="1" t="s">
        <v>25954</v>
      </c>
      <c r="L482" s="1"/>
      <c r="M482" s="20">
        <f t="shared" si="7"/>
        <v>1</v>
      </c>
    </row>
    <row r="483" spans="1:13" ht="20.100000000000001" customHeight="1" x14ac:dyDescent="0.15">
      <c r="A483" s="1" t="s">
        <v>25674</v>
      </c>
      <c r="B483" s="1" t="s">
        <v>25948</v>
      </c>
      <c r="C483" s="1" t="s">
        <v>25955</v>
      </c>
      <c r="D483" s="1" t="s">
        <v>849</v>
      </c>
      <c r="E483" s="1" t="s">
        <v>51</v>
      </c>
      <c r="F483" s="1" t="s">
        <v>26832</v>
      </c>
      <c r="G483" s="1" t="s">
        <v>82</v>
      </c>
      <c r="H483" s="1" t="s">
        <v>129</v>
      </c>
      <c r="I483" s="1" t="s">
        <v>84</v>
      </c>
      <c r="J483" s="1" t="s">
        <v>130</v>
      </c>
      <c r="K483" s="1" t="s">
        <v>25956</v>
      </c>
      <c r="L483" s="1"/>
      <c r="M483" s="20">
        <f t="shared" si="7"/>
        <v>0</v>
      </c>
    </row>
    <row r="484" spans="1:13" ht="20.100000000000001" customHeight="1" x14ac:dyDescent="0.15">
      <c r="A484" s="1" t="s">
        <v>25674</v>
      </c>
      <c r="B484" s="1" t="s">
        <v>25957</v>
      </c>
      <c r="C484" s="1" t="s">
        <v>25958</v>
      </c>
      <c r="D484" s="1" t="s">
        <v>50</v>
      </c>
      <c r="E484" s="1" t="s">
        <v>51</v>
      </c>
      <c r="F484" s="1" t="s">
        <v>51</v>
      </c>
      <c r="G484" s="1" t="s">
        <v>82</v>
      </c>
      <c r="H484" s="1" t="s">
        <v>95</v>
      </c>
      <c r="I484" s="1" t="s">
        <v>84</v>
      </c>
      <c r="J484" s="1" t="s">
        <v>96</v>
      </c>
      <c r="K484" s="1" t="s">
        <v>25959</v>
      </c>
      <c r="L484" s="1"/>
      <c r="M484" s="20">
        <f t="shared" si="7"/>
        <v>1</v>
      </c>
    </row>
    <row r="485" spans="1:13" ht="20.100000000000001" customHeight="1" x14ac:dyDescent="0.15">
      <c r="A485" s="1" t="s">
        <v>25674</v>
      </c>
      <c r="B485" s="1" t="s">
        <v>25957</v>
      </c>
      <c r="C485" s="1" t="s">
        <v>25960</v>
      </c>
      <c r="D485" s="1" t="s">
        <v>50</v>
      </c>
      <c r="E485" s="1" t="s">
        <v>51</v>
      </c>
      <c r="F485" s="1" t="s">
        <v>51</v>
      </c>
      <c r="G485" s="1" t="s">
        <v>82</v>
      </c>
      <c r="H485" s="1" t="s">
        <v>95</v>
      </c>
      <c r="I485" s="1" t="s">
        <v>84</v>
      </c>
      <c r="J485" s="1" t="s">
        <v>96</v>
      </c>
      <c r="K485" s="1" t="s">
        <v>25961</v>
      </c>
      <c r="L485" s="1"/>
      <c r="M485" s="20">
        <f t="shared" si="7"/>
        <v>1</v>
      </c>
    </row>
    <row r="486" spans="1:13" ht="20.100000000000001" customHeight="1" x14ac:dyDescent="0.15">
      <c r="A486" s="1" t="s">
        <v>25674</v>
      </c>
      <c r="B486" s="1" t="s">
        <v>25957</v>
      </c>
      <c r="C486" s="1" t="s">
        <v>25962</v>
      </c>
      <c r="D486" s="1" t="s">
        <v>50</v>
      </c>
      <c r="E486" s="1" t="s">
        <v>51</v>
      </c>
      <c r="F486" s="1" t="s">
        <v>51</v>
      </c>
      <c r="G486" s="1" t="s">
        <v>82</v>
      </c>
      <c r="H486" s="1" t="s">
        <v>95</v>
      </c>
      <c r="I486" s="1" t="s">
        <v>84</v>
      </c>
      <c r="J486" s="1" t="s">
        <v>96</v>
      </c>
      <c r="K486" s="1" t="s">
        <v>25963</v>
      </c>
      <c r="L486" s="1"/>
      <c r="M486" s="20">
        <f t="shared" si="7"/>
        <v>1</v>
      </c>
    </row>
    <row r="487" spans="1:13" ht="20.100000000000001" customHeight="1" x14ac:dyDescent="0.15">
      <c r="A487" s="1" t="s">
        <v>25674</v>
      </c>
      <c r="B487" s="1" t="s">
        <v>25957</v>
      </c>
      <c r="C487" s="1" t="s">
        <v>25964</v>
      </c>
      <c r="D487" s="1" t="s">
        <v>50</v>
      </c>
      <c r="E487" s="1" t="s">
        <v>51</v>
      </c>
      <c r="F487" s="1" t="s">
        <v>51</v>
      </c>
      <c r="G487" s="1" t="s">
        <v>82</v>
      </c>
      <c r="H487" s="1" t="s">
        <v>95</v>
      </c>
      <c r="I487" s="1" t="s">
        <v>84</v>
      </c>
      <c r="J487" s="1" t="s">
        <v>96</v>
      </c>
      <c r="K487" s="1" t="s">
        <v>25965</v>
      </c>
      <c r="L487" s="1"/>
      <c r="M487" s="20">
        <f t="shared" si="7"/>
        <v>1</v>
      </c>
    </row>
    <row r="488" spans="1:13" ht="20.100000000000001" customHeight="1" x14ac:dyDescent="0.15">
      <c r="A488" s="1" t="s">
        <v>25674</v>
      </c>
      <c r="B488" s="1" t="s">
        <v>25957</v>
      </c>
      <c r="C488" s="1" t="s">
        <v>25966</v>
      </c>
      <c r="D488" s="1" t="s">
        <v>78</v>
      </c>
      <c r="E488" s="1" t="s">
        <v>51</v>
      </c>
      <c r="F488" s="1" t="s">
        <v>51</v>
      </c>
      <c r="G488" s="1" t="s">
        <v>82</v>
      </c>
      <c r="H488" s="1" t="s">
        <v>95</v>
      </c>
      <c r="I488" s="1" t="s">
        <v>84</v>
      </c>
      <c r="J488" s="1" t="s">
        <v>96</v>
      </c>
      <c r="K488" s="1" t="s">
        <v>25967</v>
      </c>
      <c r="L488" s="1"/>
      <c r="M488" s="20">
        <f t="shared" si="7"/>
        <v>1</v>
      </c>
    </row>
    <row r="489" spans="1:13" ht="20.100000000000001" customHeight="1" x14ac:dyDescent="0.15">
      <c r="A489" s="1" t="s">
        <v>25674</v>
      </c>
      <c r="B489" s="1" t="s">
        <v>25957</v>
      </c>
      <c r="C489" s="1" t="s">
        <v>25968</v>
      </c>
      <c r="D489" s="1" t="s">
        <v>78</v>
      </c>
      <c r="E489" s="1" t="s">
        <v>51</v>
      </c>
      <c r="F489" s="1" t="s">
        <v>51</v>
      </c>
      <c r="G489" s="1" t="s">
        <v>82</v>
      </c>
      <c r="H489" s="1" t="s">
        <v>95</v>
      </c>
      <c r="I489" s="1" t="s">
        <v>84</v>
      </c>
      <c r="J489" s="1" t="s">
        <v>96</v>
      </c>
      <c r="K489" s="1" t="s">
        <v>25969</v>
      </c>
      <c r="L489" s="1"/>
      <c r="M489" s="20">
        <f t="shared" si="7"/>
        <v>1</v>
      </c>
    </row>
    <row r="490" spans="1:13" ht="20.100000000000001" customHeight="1" x14ac:dyDescent="0.15">
      <c r="A490" s="1" t="s">
        <v>25674</v>
      </c>
      <c r="B490" s="1" t="s">
        <v>25957</v>
      </c>
      <c r="C490" s="1" t="s">
        <v>25970</v>
      </c>
      <c r="D490" s="1" t="s">
        <v>78</v>
      </c>
      <c r="E490" s="1" t="s">
        <v>51</v>
      </c>
      <c r="F490" s="1" t="s">
        <v>51</v>
      </c>
      <c r="G490" s="1" t="s">
        <v>82</v>
      </c>
      <c r="H490" s="1" t="s">
        <v>95</v>
      </c>
      <c r="I490" s="1" t="s">
        <v>84</v>
      </c>
      <c r="J490" s="1" t="s">
        <v>96</v>
      </c>
      <c r="K490" s="1" t="s">
        <v>25971</v>
      </c>
      <c r="L490" s="1"/>
      <c r="M490" s="20">
        <f t="shared" si="7"/>
        <v>1</v>
      </c>
    </row>
    <row r="491" spans="1:13" ht="20.100000000000001" customHeight="1" x14ac:dyDescent="0.15">
      <c r="A491" s="1" t="s">
        <v>25674</v>
      </c>
      <c r="B491" s="1" t="s">
        <v>25957</v>
      </c>
      <c r="C491" s="1" t="s">
        <v>25972</v>
      </c>
      <c r="D491" s="1" t="s">
        <v>78</v>
      </c>
      <c r="E491" s="1" t="s">
        <v>51</v>
      </c>
      <c r="F491" s="1" t="s">
        <v>51</v>
      </c>
      <c r="G491" s="1" t="s">
        <v>82</v>
      </c>
      <c r="H491" s="1" t="s">
        <v>95</v>
      </c>
      <c r="I491" s="1" t="s">
        <v>84</v>
      </c>
      <c r="J491" s="1" t="s">
        <v>96</v>
      </c>
      <c r="K491" s="1" t="s">
        <v>25973</v>
      </c>
      <c r="L491" s="1"/>
      <c r="M491" s="20">
        <f t="shared" si="7"/>
        <v>1</v>
      </c>
    </row>
    <row r="492" spans="1:13" ht="20.100000000000001" customHeight="1" x14ac:dyDescent="0.15">
      <c r="A492" s="1" t="s">
        <v>25674</v>
      </c>
      <c r="B492" s="1" t="s">
        <v>25974</v>
      </c>
      <c r="C492" s="1" t="s">
        <v>25975</v>
      </c>
      <c r="D492" s="1" t="s">
        <v>50</v>
      </c>
      <c r="E492" s="1" t="s">
        <v>51</v>
      </c>
      <c r="F492" s="1" t="s">
        <v>51</v>
      </c>
      <c r="G492" s="1" t="s">
        <v>82</v>
      </c>
      <c r="H492" s="1" t="s">
        <v>95</v>
      </c>
      <c r="I492" s="1" t="s">
        <v>84</v>
      </c>
      <c r="J492" s="1" t="s">
        <v>96</v>
      </c>
      <c r="K492" s="1" t="s">
        <v>25976</v>
      </c>
      <c r="L492" s="1"/>
      <c r="M492" s="20">
        <f t="shared" si="7"/>
        <v>1</v>
      </c>
    </row>
    <row r="493" spans="1:13" ht="20.100000000000001" customHeight="1" x14ac:dyDescent="0.15">
      <c r="A493" s="1" t="s">
        <v>25674</v>
      </c>
      <c r="B493" s="1" t="s">
        <v>25974</v>
      </c>
      <c r="C493" s="1" t="s">
        <v>25977</v>
      </c>
      <c r="D493" s="1" t="s">
        <v>50</v>
      </c>
      <c r="E493" s="1" t="s">
        <v>51</v>
      </c>
      <c r="F493" s="1" t="s">
        <v>51</v>
      </c>
      <c r="G493" s="1" t="s">
        <v>82</v>
      </c>
      <c r="H493" s="1" t="s">
        <v>95</v>
      </c>
      <c r="I493" s="1" t="s">
        <v>84</v>
      </c>
      <c r="J493" s="1" t="s">
        <v>96</v>
      </c>
      <c r="K493" s="1" t="s">
        <v>25978</v>
      </c>
      <c r="L493" s="1"/>
      <c r="M493" s="20">
        <f t="shared" si="7"/>
        <v>1</v>
      </c>
    </row>
    <row r="494" spans="1:13" ht="20.100000000000001" customHeight="1" x14ac:dyDescent="0.15">
      <c r="A494" s="1" t="s">
        <v>25674</v>
      </c>
      <c r="B494" s="1" t="s">
        <v>25974</v>
      </c>
      <c r="C494" s="1" t="s">
        <v>25979</v>
      </c>
      <c r="D494" s="1" t="s">
        <v>50</v>
      </c>
      <c r="E494" s="1" t="s">
        <v>51</v>
      </c>
      <c r="F494" s="1" t="s">
        <v>81</v>
      </c>
      <c r="G494" s="1" t="s">
        <v>82</v>
      </c>
      <c r="H494" s="1" t="s">
        <v>180</v>
      </c>
      <c r="I494" s="1" t="s">
        <v>4864</v>
      </c>
      <c r="J494" s="1" t="s">
        <v>96</v>
      </c>
      <c r="K494" s="1" t="s">
        <v>25980</v>
      </c>
      <c r="L494" s="1"/>
      <c r="M494" s="20">
        <f t="shared" si="7"/>
        <v>0</v>
      </c>
    </row>
    <row r="495" spans="1:13" ht="20.100000000000001" customHeight="1" x14ac:dyDescent="0.15">
      <c r="A495" s="1" t="s">
        <v>25674</v>
      </c>
      <c r="B495" s="1" t="s">
        <v>25974</v>
      </c>
      <c r="C495" s="1" t="s">
        <v>25981</v>
      </c>
      <c r="D495" s="1" t="s">
        <v>50</v>
      </c>
      <c r="E495" s="1" t="s">
        <v>51</v>
      </c>
      <c r="F495" s="1" t="s">
        <v>81</v>
      </c>
      <c r="G495" s="1" t="s">
        <v>82</v>
      </c>
      <c r="H495" s="1" t="s">
        <v>180</v>
      </c>
      <c r="I495" s="1" t="s">
        <v>4864</v>
      </c>
      <c r="J495" s="1" t="s">
        <v>96</v>
      </c>
      <c r="K495" s="1" t="s">
        <v>25982</v>
      </c>
      <c r="L495" s="1"/>
      <c r="M495" s="20">
        <f t="shared" si="7"/>
        <v>0</v>
      </c>
    </row>
    <row r="496" spans="1:13" ht="20.100000000000001" customHeight="1" x14ac:dyDescent="0.15">
      <c r="A496" s="1" t="s">
        <v>25674</v>
      </c>
      <c r="B496" s="1" t="s">
        <v>25974</v>
      </c>
      <c r="C496" s="1" t="s">
        <v>25983</v>
      </c>
      <c r="D496" s="1" t="s">
        <v>50</v>
      </c>
      <c r="E496" s="1" t="s">
        <v>51</v>
      </c>
      <c r="F496" s="1" t="s">
        <v>51</v>
      </c>
      <c r="G496" s="1" t="s">
        <v>82</v>
      </c>
      <c r="H496" s="1" t="s">
        <v>95</v>
      </c>
      <c r="I496" s="1" t="s">
        <v>84</v>
      </c>
      <c r="J496" s="1" t="s">
        <v>96</v>
      </c>
      <c r="K496" s="1" t="s">
        <v>25984</v>
      </c>
      <c r="L496" s="1"/>
      <c r="M496" s="20">
        <f t="shared" si="7"/>
        <v>1</v>
      </c>
    </row>
    <row r="497" spans="1:13" ht="20.100000000000001" customHeight="1" x14ac:dyDescent="0.15">
      <c r="A497" s="1" t="s">
        <v>25674</v>
      </c>
      <c r="B497" s="1" t="s">
        <v>25974</v>
      </c>
      <c r="C497" s="1" t="s">
        <v>25985</v>
      </c>
      <c r="D497" s="1" t="s">
        <v>50</v>
      </c>
      <c r="E497" s="1" t="s">
        <v>51</v>
      </c>
      <c r="F497" s="1" t="s">
        <v>51</v>
      </c>
      <c r="G497" s="1" t="s">
        <v>82</v>
      </c>
      <c r="H497" s="1" t="s">
        <v>95</v>
      </c>
      <c r="I497" s="1" t="s">
        <v>84</v>
      </c>
      <c r="J497" s="1" t="s">
        <v>96</v>
      </c>
      <c r="K497" s="1" t="s">
        <v>25986</v>
      </c>
      <c r="L497" s="1"/>
      <c r="M497" s="20">
        <f t="shared" si="7"/>
        <v>1</v>
      </c>
    </row>
    <row r="498" spans="1:13" ht="20.100000000000001" customHeight="1" x14ac:dyDescent="0.15">
      <c r="A498" s="1" t="s">
        <v>25674</v>
      </c>
      <c r="B498" s="1" t="s">
        <v>25987</v>
      </c>
      <c r="C498" s="1" t="s">
        <v>25988</v>
      </c>
      <c r="D498" s="1" t="s">
        <v>50</v>
      </c>
      <c r="E498" s="1" t="s">
        <v>51</v>
      </c>
      <c r="F498" s="1" t="s">
        <v>51</v>
      </c>
      <c r="G498" s="1" t="s">
        <v>82</v>
      </c>
      <c r="H498" s="1" t="s">
        <v>95</v>
      </c>
      <c r="I498" s="1" t="s">
        <v>84</v>
      </c>
      <c r="J498" s="1" t="s">
        <v>96</v>
      </c>
      <c r="K498" s="1" t="s">
        <v>25989</v>
      </c>
      <c r="L498" s="1"/>
      <c r="M498" s="20">
        <f t="shared" si="7"/>
        <v>1</v>
      </c>
    </row>
    <row r="499" spans="1:13" ht="20.100000000000001" customHeight="1" x14ac:dyDescent="0.15">
      <c r="A499" s="1" t="s">
        <v>25674</v>
      </c>
      <c r="B499" s="1" t="s">
        <v>25987</v>
      </c>
      <c r="C499" s="1" t="s">
        <v>25990</v>
      </c>
      <c r="D499" s="1" t="s">
        <v>50</v>
      </c>
      <c r="E499" s="1" t="s">
        <v>51</v>
      </c>
      <c r="F499" s="1" t="s">
        <v>51</v>
      </c>
      <c r="G499" s="1" t="s">
        <v>82</v>
      </c>
      <c r="H499" s="1" t="s">
        <v>95</v>
      </c>
      <c r="I499" s="1" t="s">
        <v>84</v>
      </c>
      <c r="J499" s="1" t="s">
        <v>96</v>
      </c>
      <c r="K499" s="1" t="s">
        <v>25991</v>
      </c>
      <c r="L499" s="1"/>
      <c r="M499" s="20">
        <f t="shared" si="7"/>
        <v>1</v>
      </c>
    </row>
    <row r="500" spans="1:13" ht="20.100000000000001" customHeight="1" x14ac:dyDescent="0.15">
      <c r="A500" s="1" t="s">
        <v>25674</v>
      </c>
      <c r="B500" s="1" t="s">
        <v>25987</v>
      </c>
      <c r="C500" s="1" t="s">
        <v>25992</v>
      </c>
      <c r="D500" s="1" t="s">
        <v>50</v>
      </c>
      <c r="E500" s="1" t="s">
        <v>51</v>
      </c>
      <c r="F500" s="1" t="s">
        <v>81</v>
      </c>
      <c r="G500" s="1" t="s">
        <v>82</v>
      </c>
      <c r="H500" s="1" t="s">
        <v>180</v>
      </c>
      <c r="I500" s="1" t="s">
        <v>4864</v>
      </c>
      <c r="J500" s="1" t="s">
        <v>96</v>
      </c>
      <c r="K500" s="1" t="s">
        <v>25993</v>
      </c>
      <c r="L500" s="1"/>
      <c r="M500" s="20">
        <f t="shared" si="7"/>
        <v>0</v>
      </c>
    </row>
    <row r="501" spans="1:13" ht="20.100000000000001" customHeight="1" x14ac:dyDescent="0.15">
      <c r="A501" s="1" t="s">
        <v>25674</v>
      </c>
      <c r="B501" s="1" t="s">
        <v>25987</v>
      </c>
      <c r="C501" s="1" t="s">
        <v>25994</v>
      </c>
      <c r="D501" s="1" t="s">
        <v>50</v>
      </c>
      <c r="E501" s="1" t="s">
        <v>51</v>
      </c>
      <c r="F501" s="1" t="s">
        <v>81</v>
      </c>
      <c r="G501" s="1" t="s">
        <v>82</v>
      </c>
      <c r="H501" s="1" t="s">
        <v>180</v>
      </c>
      <c r="I501" s="1" t="s">
        <v>4864</v>
      </c>
      <c r="J501" s="1" t="s">
        <v>96</v>
      </c>
      <c r="K501" s="1" t="s">
        <v>25995</v>
      </c>
      <c r="L501" s="1"/>
      <c r="M501" s="20">
        <f t="shared" si="7"/>
        <v>0</v>
      </c>
    </row>
    <row r="502" spans="1:13" ht="20.100000000000001" customHeight="1" x14ac:dyDescent="0.15">
      <c r="A502" s="1" t="s">
        <v>25674</v>
      </c>
      <c r="B502" s="1" t="s">
        <v>25987</v>
      </c>
      <c r="C502" s="1" t="s">
        <v>25996</v>
      </c>
      <c r="D502" s="1" t="s">
        <v>50</v>
      </c>
      <c r="E502" s="1" t="s">
        <v>51</v>
      </c>
      <c r="F502" s="1" t="s">
        <v>51</v>
      </c>
      <c r="G502" s="1" t="s">
        <v>82</v>
      </c>
      <c r="H502" s="1" t="s">
        <v>95</v>
      </c>
      <c r="I502" s="1" t="s">
        <v>84</v>
      </c>
      <c r="J502" s="1" t="s">
        <v>96</v>
      </c>
      <c r="K502" s="1" t="s">
        <v>25997</v>
      </c>
      <c r="L502" s="1"/>
      <c r="M502" s="20">
        <f t="shared" si="7"/>
        <v>1</v>
      </c>
    </row>
    <row r="503" spans="1:13" ht="20.100000000000001" customHeight="1" x14ac:dyDescent="0.15">
      <c r="A503" s="1" t="s">
        <v>25674</v>
      </c>
      <c r="B503" s="1" t="s">
        <v>25987</v>
      </c>
      <c r="C503" s="1" t="s">
        <v>25998</v>
      </c>
      <c r="D503" s="1" t="s">
        <v>50</v>
      </c>
      <c r="E503" s="1" t="s">
        <v>51</v>
      </c>
      <c r="F503" s="1" t="s">
        <v>51</v>
      </c>
      <c r="G503" s="1" t="s">
        <v>82</v>
      </c>
      <c r="H503" s="1" t="s">
        <v>95</v>
      </c>
      <c r="I503" s="1" t="s">
        <v>84</v>
      </c>
      <c r="J503" s="1" t="s">
        <v>96</v>
      </c>
      <c r="K503" s="1" t="s">
        <v>25999</v>
      </c>
      <c r="L503" s="1"/>
      <c r="M503" s="20">
        <f t="shared" si="7"/>
        <v>1</v>
      </c>
    </row>
    <row r="504" spans="1:13" ht="20.100000000000001" customHeight="1" x14ac:dyDescent="0.15">
      <c r="A504" s="1" t="s">
        <v>25674</v>
      </c>
      <c r="B504" s="1" t="s">
        <v>25987</v>
      </c>
      <c r="C504" s="1" t="s">
        <v>26000</v>
      </c>
      <c r="D504" s="1" t="s">
        <v>78</v>
      </c>
      <c r="E504" s="1" t="s">
        <v>51</v>
      </c>
      <c r="F504" s="1" t="s">
        <v>51</v>
      </c>
      <c r="G504" s="1" t="s">
        <v>82</v>
      </c>
      <c r="H504" s="1" t="s">
        <v>95</v>
      </c>
      <c r="I504" s="1" t="s">
        <v>84</v>
      </c>
      <c r="J504" s="1" t="s">
        <v>96</v>
      </c>
      <c r="K504" s="1" t="s">
        <v>26001</v>
      </c>
      <c r="L504" s="1"/>
      <c r="M504" s="20">
        <f t="shared" si="7"/>
        <v>1</v>
      </c>
    </row>
    <row r="505" spans="1:13" ht="20.100000000000001" customHeight="1" x14ac:dyDescent="0.15">
      <c r="A505" s="1" t="s">
        <v>25674</v>
      </c>
      <c r="B505" s="1" t="s">
        <v>26002</v>
      </c>
      <c r="C505" s="1" t="s">
        <v>26003</v>
      </c>
      <c r="D505" s="1" t="s">
        <v>50</v>
      </c>
      <c r="E505" s="1" t="s">
        <v>51</v>
      </c>
      <c r="F505" s="1" t="s">
        <v>51</v>
      </c>
      <c r="G505" s="1" t="s">
        <v>82</v>
      </c>
      <c r="H505" s="1" t="s">
        <v>95</v>
      </c>
      <c r="I505" s="1" t="s">
        <v>84</v>
      </c>
      <c r="J505" s="1" t="s">
        <v>96</v>
      </c>
      <c r="K505" s="1" t="s">
        <v>26004</v>
      </c>
      <c r="L505" s="1"/>
      <c r="M505" s="20">
        <f t="shared" si="7"/>
        <v>1</v>
      </c>
    </row>
    <row r="506" spans="1:13" ht="20.100000000000001" customHeight="1" x14ac:dyDescent="0.15">
      <c r="A506" s="1" t="s">
        <v>25674</v>
      </c>
      <c r="B506" s="1" t="s">
        <v>26002</v>
      </c>
      <c r="C506" s="1" t="s">
        <v>26005</v>
      </c>
      <c r="D506" s="1" t="s">
        <v>50</v>
      </c>
      <c r="E506" s="1" t="s">
        <v>51</v>
      </c>
      <c r="F506" s="1" t="s">
        <v>51</v>
      </c>
      <c r="G506" s="1" t="s">
        <v>82</v>
      </c>
      <c r="H506" s="1" t="s">
        <v>95</v>
      </c>
      <c r="I506" s="1" t="s">
        <v>84</v>
      </c>
      <c r="J506" s="1" t="s">
        <v>96</v>
      </c>
      <c r="K506" s="1" t="s">
        <v>26006</v>
      </c>
      <c r="L506" s="1"/>
      <c r="M506" s="20">
        <f t="shared" si="7"/>
        <v>1</v>
      </c>
    </row>
    <row r="507" spans="1:13" ht="20.100000000000001" customHeight="1" x14ac:dyDescent="0.15">
      <c r="A507" s="1" t="s">
        <v>25674</v>
      </c>
      <c r="B507" s="1" t="s">
        <v>26002</v>
      </c>
      <c r="C507" s="1" t="s">
        <v>26007</v>
      </c>
      <c r="D507" s="1" t="s">
        <v>50</v>
      </c>
      <c r="E507" s="1" t="s">
        <v>51</v>
      </c>
      <c r="F507" s="1" t="s">
        <v>51</v>
      </c>
      <c r="G507" s="1" t="s">
        <v>82</v>
      </c>
      <c r="H507" s="1" t="s">
        <v>95</v>
      </c>
      <c r="I507" s="1" t="s">
        <v>84</v>
      </c>
      <c r="J507" s="1" t="s">
        <v>96</v>
      </c>
      <c r="K507" s="1" t="s">
        <v>26008</v>
      </c>
      <c r="L507" s="1"/>
      <c r="M507" s="20">
        <f t="shared" si="7"/>
        <v>1</v>
      </c>
    </row>
    <row r="508" spans="1:13" ht="20.100000000000001" customHeight="1" x14ac:dyDescent="0.15">
      <c r="A508" s="1" t="s">
        <v>25674</v>
      </c>
      <c r="B508" s="1" t="s">
        <v>26002</v>
      </c>
      <c r="C508" s="1" t="s">
        <v>26009</v>
      </c>
      <c r="D508" s="1" t="s">
        <v>78</v>
      </c>
      <c r="E508" s="1" t="s">
        <v>51</v>
      </c>
      <c r="F508" s="1" t="s">
        <v>51</v>
      </c>
      <c r="G508" s="1" t="s">
        <v>82</v>
      </c>
      <c r="H508" s="1" t="s">
        <v>95</v>
      </c>
      <c r="I508" s="1" t="s">
        <v>84</v>
      </c>
      <c r="J508" s="1" t="s">
        <v>96</v>
      </c>
      <c r="K508" s="1" t="s">
        <v>26010</v>
      </c>
      <c r="L508" s="1"/>
      <c r="M508" s="20">
        <f t="shared" si="7"/>
        <v>1</v>
      </c>
    </row>
    <row r="509" spans="1:13" ht="20.100000000000001" customHeight="1" x14ac:dyDescent="0.15">
      <c r="A509" s="1" t="s">
        <v>25674</v>
      </c>
      <c r="B509" s="1" t="s">
        <v>26002</v>
      </c>
      <c r="C509" s="1" t="s">
        <v>26011</v>
      </c>
      <c r="D509" s="1" t="s">
        <v>78</v>
      </c>
      <c r="E509" s="1" t="s">
        <v>51</v>
      </c>
      <c r="F509" s="1" t="s">
        <v>51</v>
      </c>
      <c r="G509" s="1" t="s">
        <v>82</v>
      </c>
      <c r="H509" s="1" t="s">
        <v>95</v>
      </c>
      <c r="I509" s="1" t="s">
        <v>84</v>
      </c>
      <c r="J509" s="1" t="s">
        <v>96</v>
      </c>
      <c r="K509" s="1" t="s">
        <v>26012</v>
      </c>
      <c r="L509" s="1"/>
      <c r="M509" s="20">
        <f t="shared" si="7"/>
        <v>1</v>
      </c>
    </row>
    <row r="510" spans="1:13" ht="20.100000000000001" customHeight="1" x14ac:dyDescent="0.15">
      <c r="A510" s="1" t="s">
        <v>25674</v>
      </c>
      <c r="B510" s="1" t="s">
        <v>26013</v>
      </c>
      <c r="C510" s="1" t="s">
        <v>26014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121</v>
      </c>
      <c r="I510" s="1" t="s">
        <v>84</v>
      </c>
      <c r="J510" s="1" t="s">
        <v>122</v>
      </c>
      <c r="K510" s="1" t="s">
        <v>26015</v>
      </c>
      <c r="L510" s="1"/>
      <c r="M510" s="20">
        <f t="shared" si="7"/>
        <v>1</v>
      </c>
    </row>
    <row r="511" spans="1:13" ht="20.100000000000001" customHeight="1" x14ac:dyDescent="0.15">
      <c r="A511" s="1" t="s">
        <v>25674</v>
      </c>
      <c r="B511" s="1" t="s">
        <v>26013</v>
      </c>
      <c r="C511" s="1" t="s">
        <v>26016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121</v>
      </c>
      <c r="I511" s="1" t="s">
        <v>84</v>
      </c>
      <c r="J511" s="1" t="s">
        <v>122</v>
      </c>
      <c r="K511" s="1" t="s">
        <v>26017</v>
      </c>
      <c r="L511" s="1"/>
      <c r="M511" s="20">
        <f t="shared" si="7"/>
        <v>1</v>
      </c>
    </row>
    <row r="512" spans="1:13" ht="20.100000000000001" customHeight="1" x14ac:dyDescent="0.15">
      <c r="A512" s="1" t="s">
        <v>25674</v>
      </c>
      <c r="B512" s="1" t="s">
        <v>26013</v>
      </c>
      <c r="C512" s="1" t="s">
        <v>26018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121</v>
      </c>
      <c r="I512" s="1" t="s">
        <v>84</v>
      </c>
      <c r="J512" s="1" t="s">
        <v>122</v>
      </c>
      <c r="K512" s="1" t="s">
        <v>26019</v>
      </c>
      <c r="L512" s="1"/>
      <c r="M512" s="20">
        <f t="shared" si="7"/>
        <v>1</v>
      </c>
    </row>
    <row r="513" spans="1:13" ht="20.100000000000001" customHeight="1" x14ac:dyDescent="0.15">
      <c r="A513" s="1" t="s">
        <v>25674</v>
      </c>
      <c r="B513" s="1" t="s">
        <v>26013</v>
      </c>
      <c r="C513" s="1" t="s">
        <v>26020</v>
      </c>
      <c r="D513" s="1" t="s">
        <v>78</v>
      </c>
      <c r="E513" s="1" t="s">
        <v>51</v>
      </c>
      <c r="F513" s="1" t="s">
        <v>81</v>
      </c>
      <c r="G513" s="1" t="s">
        <v>82</v>
      </c>
      <c r="H513" s="1" t="s">
        <v>83</v>
      </c>
      <c r="I513" s="1" t="s">
        <v>181</v>
      </c>
      <c r="J513" s="1" t="s">
        <v>11769</v>
      </c>
      <c r="K513" s="1" t="s">
        <v>26021</v>
      </c>
      <c r="L513" s="1"/>
      <c r="M513" s="20">
        <f t="shared" si="7"/>
        <v>0</v>
      </c>
    </row>
    <row r="514" spans="1:13" ht="20.100000000000001" customHeight="1" x14ac:dyDescent="0.15">
      <c r="A514" s="1" t="s">
        <v>25674</v>
      </c>
      <c r="B514" s="1" t="s">
        <v>26013</v>
      </c>
      <c r="C514" s="1" t="s">
        <v>26022</v>
      </c>
      <c r="D514" s="1" t="s">
        <v>78</v>
      </c>
      <c r="E514" s="1" t="s">
        <v>51</v>
      </c>
      <c r="F514" s="1" t="s">
        <v>51</v>
      </c>
      <c r="G514" s="1" t="s">
        <v>52</v>
      </c>
      <c r="H514" s="1" t="s">
        <v>121</v>
      </c>
      <c r="I514" s="1" t="s">
        <v>84</v>
      </c>
      <c r="J514" s="1" t="s">
        <v>122</v>
      </c>
      <c r="K514" s="1" t="s">
        <v>26023</v>
      </c>
      <c r="L514" s="1"/>
      <c r="M514" s="20">
        <f t="shared" si="7"/>
        <v>1</v>
      </c>
    </row>
    <row r="515" spans="1:13" ht="20.100000000000001" customHeight="1" x14ac:dyDescent="0.15">
      <c r="A515" s="1" t="s">
        <v>25674</v>
      </c>
      <c r="B515" s="1" t="s">
        <v>26024</v>
      </c>
      <c r="C515" s="1" t="s">
        <v>26025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121</v>
      </c>
      <c r="I515" s="1" t="s">
        <v>84</v>
      </c>
      <c r="J515" s="1" t="s">
        <v>122</v>
      </c>
      <c r="K515" s="1" t="s">
        <v>26026</v>
      </c>
      <c r="L515" s="1"/>
      <c r="M515" s="20">
        <f t="shared" si="7"/>
        <v>1</v>
      </c>
    </row>
    <row r="516" spans="1:13" ht="20.100000000000001" customHeight="1" x14ac:dyDescent="0.15">
      <c r="A516" s="1" t="s">
        <v>25674</v>
      </c>
      <c r="B516" s="1" t="s">
        <v>26024</v>
      </c>
      <c r="C516" s="1" t="s">
        <v>26027</v>
      </c>
      <c r="D516" s="1" t="s">
        <v>50</v>
      </c>
      <c r="E516" s="1" t="s">
        <v>51</v>
      </c>
      <c r="F516" s="1" t="s">
        <v>51</v>
      </c>
      <c r="G516" s="1" t="s">
        <v>52</v>
      </c>
      <c r="H516" s="1" t="s">
        <v>121</v>
      </c>
      <c r="I516" s="1" t="s">
        <v>84</v>
      </c>
      <c r="J516" s="1" t="s">
        <v>122</v>
      </c>
      <c r="K516" s="1" t="s">
        <v>26028</v>
      </c>
      <c r="L516" s="1"/>
      <c r="M516" s="20">
        <f t="shared" si="7"/>
        <v>1</v>
      </c>
    </row>
    <row r="517" spans="1:13" ht="20.100000000000001" customHeight="1" x14ac:dyDescent="0.15">
      <c r="A517" s="1" t="s">
        <v>25674</v>
      </c>
      <c r="B517" s="1" t="s">
        <v>26024</v>
      </c>
      <c r="C517" s="1" t="s">
        <v>26029</v>
      </c>
      <c r="D517" s="1" t="s">
        <v>50</v>
      </c>
      <c r="E517" s="1" t="s">
        <v>51</v>
      </c>
      <c r="F517" s="1" t="s">
        <v>51</v>
      </c>
      <c r="G517" s="1" t="s">
        <v>52</v>
      </c>
      <c r="H517" s="1" t="s">
        <v>121</v>
      </c>
      <c r="I517" s="1" t="s">
        <v>84</v>
      </c>
      <c r="J517" s="1" t="s">
        <v>122</v>
      </c>
      <c r="K517" s="1" t="s">
        <v>26030</v>
      </c>
      <c r="L517" s="1"/>
      <c r="M517" s="20">
        <f t="shared" si="7"/>
        <v>1</v>
      </c>
    </row>
    <row r="518" spans="1:13" ht="20.100000000000001" customHeight="1" x14ac:dyDescent="0.15">
      <c r="A518" s="1" t="s">
        <v>25674</v>
      </c>
      <c r="B518" s="1" t="s">
        <v>26024</v>
      </c>
      <c r="C518" s="1" t="s">
        <v>26031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121</v>
      </c>
      <c r="I518" s="1" t="s">
        <v>84</v>
      </c>
      <c r="J518" s="1" t="s">
        <v>122</v>
      </c>
      <c r="K518" s="1" t="s">
        <v>26032</v>
      </c>
      <c r="L518" s="1"/>
      <c r="M518" s="20">
        <f t="shared" si="7"/>
        <v>1</v>
      </c>
    </row>
    <row r="519" spans="1:13" ht="20.100000000000001" customHeight="1" x14ac:dyDescent="0.15">
      <c r="A519" s="1" t="s">
        <v>25674</v>
      </c>
      <c r="B519" s="1" t="s">
        <v>26024</v>
      </c>
      <c r="C519" s="1" t="s">
        <v>26033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121</v>
      </c>
      <c r="I519" s="1" t="s">
        <v>84</v>
      </c>
      <c r="J519" s="1" t="s">
        <v>122</v>
      </c>
      <c r="K519" s="1" t="s">
        <v>26034</v>
      </c>
      <c r="L519" s="1"/>
      <c r="M519" s="20">
        <f t="shared" si="7"/>
        <v>1</v>
      </c>
    </row>
    <row r="520" spans="1:13" ht="20.100000000000001" customHeight="1" x14ac:dyDescent="0.15">
      <c r="A520" s="1" t="s">
        <v>25674</v>
      </c>
      <c r="B520" s="1" t="s">
        <v>26024</v>
      </c>
      <c r="C520" s="1" t="s">
        <v>26035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121</v>
      </c>
      <c r="I520" s="1" t="s">
        <v>84</v>
      </c>
      <c r="J520" s="1" t="s">
        <v>122</v>
      </c>
      <c r="K520" s="1" t="s">
        <v>26036</v>
      </c>
      <c r="L520" s="1"/>
      <c r="M520" s="20">
        <f t="shared" si="7"/>
        <v>1</v>
      </c>
    </row>
    <row r="521" spans="1:13" ht="20.100000000000001" customHeight="1" x14ac:dyDescent="0.15">
      <c r="A521" s="1" t="s">
        <v>25674</v>
      </c>
      <c r="B521" s="1" t="s">
        <v>26024</v>
      </c>
      <c r="C521" s="1" t="s">
        <v>26037</v>
      </c>
      <c r="D521" s="1" t="s">
        <v>78</v>
      </c>
      <c r="E521" s="1" t="s">
        <v>51</v>
      </c>
      <c r="F521" s="1" t="s">
        <v>179</v>
      </c>
      <c r="G521" s="1" t="s">
        <v>82</v>
      </c>
      <c r="H521" s="1" t="s">
        <v>2234</v>
      </c>
      <c r="I521" s="1" t="s">
        <v>84</v>
      </c>
      <c r="J521" s="1" t="s">
        <v>632</v>
      </c>
      <c r="K521" s="1" t="s">
        <v>26038</v>
      </c>
      <c r="L521" s="1"/>
      <c r="M521" s="20">
        <f t="shared" ref="M521:M544" si="8">IF(F521="○",1,0)</f>
        <v>0</v>
      </c>
    </row>
    <row r="522" spans="1:13" ht="20.100000000000001" customHeight="1" x14ac:dyDescent="0.15">
      <c r="A522" s="1" t="s">
        <v>25674</v>
      </c>
      <c r="B522" s="1" t="s">
        <v>26024</v>
      </c>
      <c r="C522" s="1" t="s">
        <v>26039</v>
      </c>
      <c r="D522" s="1" t="s">
        <v>78</v>
      </c>
      <c r="E522" s="1" t="s">
        <v>51</v>
      </c>
      <c r="F522" s="1" t="s">
        <v>51</v>
      </c>
      <c r="G522" s="1" t="s">
        <v>52</v>
      </c>
      <c r="H522" s="1" t="s">
        <v>121</v>
      </c>
      <c r="I522" s="1" t="s">
        <v>84</v>
      </c>
      <c r="J522" s="1" t="s">
        <v>122</v>
      </c>
      <c r="K522" s="1" t="s">
        <v>26040</v>
      </c>
      <c r="L522" s="1"/>
      <c r="M522" s="20">
        <f t="shared" si="8"/>
        <v>1</v>
      </c>
    </row>
    <row r="523" spans="1:13" ht="20.100000000000001" customHeight="1" x14ac:dyDescent="0.15">
      <c r="A523" s="1" t="s">
        <v>25674</v>
      </c>
      <c r="B523" s="1" t="s">
        <v>26024</v>
      </c>
      <c r="C523" s="1" t="s">
        <v>26041</v>
      </c>
      <c r="D523" s="1" t="s">
        <v>78</v>
      </c>
      <c r="E523" s="1" t="s">
        <v>51</v>
      </c>
      <c r="F523" s="1" t="s">
        <v>51</v>
      </c>
      <c r="G523" s="1" t="s">
        <v>52</v>
      </c>
      <c r="H523" s="1" t="s">
        <v>121</v>
      </c>
      <c r="I523" s="1" t="s">
        <v>84</v>
      </c>
      <c r="J523" s="1" t="s">
        <v>122</v>
      </c>
      <c r="K523" s="1" t="s">
        <v>26042</v>
      </c>
      <c r="L523" s="1"/>
      <c r="M523" s="20">
        <f t="shared" si="8"/>
        <v>1</v>
      </c>
    </row>
    <row r="524" spans="1:13" ht="20.100000000000001" customHeight="1" x14ac:dyDescent="0.15">
      <c r="A524" s="1" t="s">
        <v>25674</v>
      </c>
      <c r="B524" s="1" t="s">
        <v>26024</v>
      </c>
      <c r="C524" s="1" t="s">
        <v>26043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121</v>
      </c>
      <c r="I524" s="1" t="s">
        <v>84</v>
      </c>
      <c r="J524" s="1" t="s">
        <v>122</v>
      </c>
      <c r="K524" s="1" t="s">
        <v>26044</v>
      </c>
      <c r="L524" s="1"/>
      <c r="M524" s="20">
        <f t="shared" si="8"/>
        <v>1</v>
      </c>
    </row>
    <row r="525" spans="1:13" ht="20.100000000000001" customHeight="1" x14ac:dyDescent="0.15">
      <c r="A525" s="1" t="s">
        <v>25674</v>
      </c>
      <c r="B525" s="1" t="s">
        <v>26045</v>
      </c>
      <c r="C525" s="1" t="s">
        <v>26046</v>
      </c>
      <c r="D525" s="1" t="s">
        <v>50</v>
      </c>
      <c r="E525" s="1" t="s">
        <v>51</v>
      </c>
      <c r="F525" s="1" t="s">
        <v>51</v>
      </c>
      <c r="G525" s="1" t="s">
        <v>82</v>
      </c>
      <c r="H525" s="1" t="s">
        <v>95</v>
      </c>
      <c r="I525" s="1" t="s">
        <v>84</v>
      </c>
      <c r="J525" s="1" t="s">
        <v>96</v>
      </c>
      <c r="K525" s="1" t="s">
        <v>26047</v>
      </c>
      <c r="L525" s="1"/>
      <c r="M525" s="20">
        <f t="shared" si="8"/>
        <v>1</v>
      </c>
    </row>
    <row r="526" spans="1:13" ht="20.100000000000001" customHeight="1" x14ac:dyDescent="0.15">
      <c r="A526" s="1" t="s">
        <v>25674</v>
      </c>
      <c r="B526" s="1" t="s">
        <v>26045</v>
      </c>
      <c r="C526" s="1" t="s">
        <v>26048</v>
      </c>
      <c r="D526" s="1" t="s">
        <v>50</v>
      </c>
      <c r="E526" s="1" t="s">
        <v>51</v>
      </c>
      <c r="F526" s="1" t="s">
        <v>51</v>
      </c>
      <c r="G526" s="1" t="s">
        <v>82</v>
      </c>
      <c r="H526" s="1" t="s">
        <v>95</v>
      </c>
      <c r="I526" s="1" t="s">
        <v>84</v>
      </c>
      <c r="J526" s="1" t="s">
        <v>96</v>
      </c>
      <c r="K526" s="1" t="s">
        <v>26049</v>
      </c>
      <c r="L526" s="1"/>
      <c r="M526" s="20">
        <f t="shared" si="8"/>
        <v>1</v>
      </c>
    </row>
    <row r="527" spans="1:13" ht="20.100000000000001" customHeight="1" x14ac:dyDescent="0.15">
      <c r="A527" s="1" t="s">
        <v>25674</v>
      </c>
      <c r="B527" s="1" t="s">
        <v>26045</v>
      </c>
      <c r="C527" s="1" t="s">
        <v>26050</v>
      </c>
      <c r="D527" s="1" t="s">
        <v>78</v>
      </c>
      <c r="E527" s="1" t="s">
        <v>51</v>
      </c>
      <c r="F527" s="1" t="s">
        <v>51</v>
      </c>
      <c r="G527" s="1" t="s">
        <v>82</v>
      </c>
      <c r="H527" s="1" t="s">
        <v>95</v>
      </c>
      <c r="I527" s="1" t="s">
        <v>84</v>
      </c>
      <c r="J527" s="1" t="s">
        <v>96</v>
      </c>
      <c r="K527" s="1" t="s">
        <v>26051</v>
      </c>
      <c r="L527" s="1"/>
      <c r="M527" s="20">
        <f t="shared" si="8"/>
        <v>1</v>
      </c>
    </row>
    <row r="528" spans="1:13" ht="20.100000000000001" customHeight="1" x14ac:dyDescent="0.15">
      <c r="A528" s="1" t="s">
        <v>25674</v>
      </c>
      <c r="B528" s="1" t="s">
        <v>26045</v>
      </c>
      <c r="C528" s="1" t="s">
        <v>26052</v>
      </c>
      <c r="D528" s="1" t="s">
        <v>78</v>
      </c>
      <c r="E528" s="1" t="s">
        <v>51</v>
      </c>
      <c r="F528" s="1" t="s">
        <v>51</v>
      </c>
      <c r="G528" s="1" t="s">
        <v>82</v>
      </c>
      <c r="H528" s="1" t="s">
        <v>95</v>
      </c>
      <c r="I528" s="1" t="s">
        <v>84</v>
      </c>
      <c r="J528" s="1" t="s">
        <v>96</v>
      </c>
      <c r="K528" s="1" t="s">
        <v>26053</v>
      </c>
      <c r="L528" s="1"/>
      <c r="M528" s="20">
        <f t="shared" si="8"/>
        <v>1</v>
      </c>
    </row>
    <row r="529" spans="1:13" ht="20.100000000000001" customHeight="1" x14ac:dyDescent="0.15">
      <c r="A529" s="1" t="s">
        <v>25674</v>
      </c>
      <c r="B529" s="1" t="s">
        <v>26045</v>
      </c>
      <c r="C529" s="1" t="s">
        <v>26054</v>
      </c>
      <c r="D529" s="1" t="s">
        <v>78</v>
      </c>
      <c r="E529" s="1" t="s">
        <v>51</v>
      </c>
      <c r="F529" s="1" t="s">
        <v>51</v>
      </c>
      <c r="G529" s="1" t="s">
        <v>82</v>
      </c>
      <c r="H529" s="1" t="s">
        <v>95</v>
      </c>
      <c r="I529" s="1" t="s">
        <v>84</v>
      </c>
      <c r="J529" s="1" t="s">
        <v>96</v>
      </c>
      <c r="K529" s="1" t="s">
        <v>26055</v>
      </c>
      <c r="L529" s="1"/>
      <c r="M529" s="20">
        <f t="shared" si="8"/>
        <v>1</v>
      </c>
    </row>
    <row r="530" spans="1:13" ht="20.100000000000001" customHeight="1" x14ac:dyDescent="0.15">
      <c r="A530" s="1" t="s">
        <v>25674</v>
      </c>
      <c r="B530" s="1" t="s">
        <v>26045</v>
      </c>
      <c r="C530" s="1" t="s">
        <v>26056</v>
      </c>
      <c r="D530" s="1" t="s">
        <v>78</v>
      </c>
      <c r="E530" s="1" t="s">
        <v>51</v>
      </c>
      <c r="F530" s="1" t="s">
        <v>51</v>
      </c>
      <c r="G530" s="1" t="s">
        <v>82</v>
      </c>
      <c r="H530" s="1" t="s">
        <v>95</v>
      </c>
      <c r="I530" s="1" t="s">
        <v>84</v>
      </c>
      <c r="J530" s="1" t="s">
        <v>96</v>
      </c>
      <c r="K530" s="1" t="s">
        <v>26057</v>
      </c>
      <c r="L530" s="1"/>
      <c r="M530" s="20">
        <f t="shared" si="8"/>
        <v>1</v>
      </c>
    </row>
    <row r="531" spans="1:13" ht="20.100000000000001" customHeight="1" x14ac:dyDescent="0.15">
      <c r="A531" s="1" t="s">
        <v>25674</v>
      </c>
      <c r="B531" s="1" t="s">
        <v>26045</v>
      </c>
      <c r="C531" s="1" t="s">
        <v>26058</v>
      </c>
      <c r="D531" s="1" t="s">
        <v>78</v>
      </c>
      <c r="E531" s="1" t="s">
        <v>51</v>
      </c>
      <c r="F531" s="1" t="s">
        <v>51</v>
      </c>
      <c r="G531" s="1" t="s">
        <v>82</v>
      </c>
      <c r="H531" s="1" t="s">
        <v>95</v>
      </c>
      <c r="I531" s="1" t="s">
        <v>84</v>
      </c>
      <c r="J531" s="1" t="s">
        <v>96</v>
      </c>
      <c r="K531" s="1" t="s">
        <v>26059</v>
      </c>
      <c r="L531" s="1"/>
      <c r="M531" s="20">
        <f t="shared" si="8"/>
        <v>1</v>
      </c>
    </row>
    <row r="532" spans="1:13" ht="20.100000000000001" customHeight="1" x14ac:dyDescent="0.15">
      <c r="A532" s="1" t="s">
        <v>25674</v>
      </c>
      <c r="B532" s="1" t="s">
        <v>26045</v>
      </c>
      <c r="C532" s="1" t="s">
        <v>26060</v>
      </c>
      <c r="D532" s="1" t="s">
        <v>78</v>
      </c>
      <c r="E532" s="1" t="s">
        <v>51</v>
      </c>
      <c r="F532" s="1" t="s">
        <v>51</v>
      </c>
      <c r="G532" s="1" t="s">
        <v>82</v>
      </c>
      <c r="H532" s="1" t="s">
        <v>95</v>
      </c>
      <c r="I532" s="1" t="s">
        <v>84</v>
      </c>
      <c r="J532" s="1" t="s">
        <v>96</v>
      </c>
      <c r="K532" s="1" t="s">
        <v>26061</v>
      </c>
      <c r="L532" s="1"/>
      <c r="M532" s="20">
        <f t="shared" si="8"/>
        <v>1</v>
      </c>
    </row>
    <row r="533" spans="1:13" ht="20.100000000000001" customHeight="1" x14ac:dyDescent="0.15">
      <c r="A533" s="1" t="s">
        <v>25674</v>
      </c>
      <c r="B533" s="1" t="s">
        <v>26045</v>
      </c>
      <c r="C533" s="1" t="s">
        <v>26062</v>
      </c>
      <c r="D533" s="1" t="s">
        <v>78</v>
      </c>
      <c r="E533" s="1" t="s">
        <v>51</v>
      </c>
      <c r="F533" s="1" t="s">
        <v>51</v>
      </c>
      <c r="G533" s="1" t="s">
        <v>82</v>
      </c>
      <c r="H533" s="1" t="s">
        <v>95</v>
      </c>
      <c r="I533" s="1" t="s">
        <v>84</v>
      </c>
      <c r="J533" s="1" t="s">
        <v>96</v>
      </c>
      <c r="K533" s="1" t="s">
        <v>26063</v>
      </c>
      <c r="L533" s="1"/>
      <c r="M533" s="20">
        <f t="shared" si="8"/>
        <v>1</v>
      </c>
    </row>
    <row r="534" spans="1:13" ht="20.100000000000001" customHeight="1" x14ac:dyDescent="0.15">
      <c r="A534" s="1" t="s">
        <v>25674</v>
      </c>
      <c r="B534" s="1" t="s">
        <v>26064</v>
      </c>
      <c r="C534" s="1" t="s">
        <v>26065</v>
      </c>
      <c r="D534" s="1" t="s">
        <v>50</v>
      </c>
      <c r="E534" s="1" t="s">
        <v>51</v>
      </c>
      <c r="F534" s="1" t="s">
        <v>51</v>
      </c>
      <c r="G534" s="1" t="s">
        <v>82</v>
      </c>
      <c r="H534" s="1" t="s">
        <v>95</v>
      </c>
      <c r="I534" s="1" t="s">
        <v>84</v>
      </c>
      <c r="J534" s="1" t="s">
        <v>96</v>
      </c>
      <c r="K534" s="1" t="s">
        <v>26066</v>
      </c>
      <c r="L534" s="1"/>
      <c r="M534" s="20">
        <f t="shared" si="8"/>
        <v>1</v>
      </c>
    </row>
    <row r="535" spans="1:13" ht="20.100000000000001" customHeight="1" x14ac:dyDescent="0.15">
      <c r="A535" s="1" t="s">
        <v>25674</v>
      </c>
      <c r="B535" s="1" t="s">
        <v>26067</v>
      </c>
      <c r="C535" s="1" t="s">
        <v>26068</v>
      </c>
      <c r="D535" s="1" t="s">
        <v>50</v>
      </c>
      <c r="E535" s="1" t="s">
        <v>51</v>
      </c>
      <c r="F535" s="1" t="s">
        <v>51</v>
      </c>
      <c r="G535" s="1" t="s">
        <v>52</v>
      </c>
      <c r="H535" s="1" t="s">
        <v>121</v>
      </c>
      <c r="I535" s="1" t="s">
        <v>84</v>
      </c>
      <c r="J535" s="1" t="s">
        <v>122</v>
      </c>
      <c r="K535" s="1" t="s">
        <v>26069</v>
      </c>
      <c r="L535" s="1"/>
      <c r="M535" s="20">
        <f t="shared" si="8"/>
        <v>1</v>
      </c>
    </row>
    <row r="536" spans="1:13" ht="20.100000000000001" customHeight="1" x14ac:dyDescent="0.15">
      <c r="A536" s="1" t="s">
        <v>25674</v>
      </c>
      <c r="B536" s="1" t="s">
        <v>26067</v>
      </c>
      <c r="C536" s="1" t="s">
        <v>26070</v>
      </c>
      <c r="D536" s="1" t="s">
        <v>50</v>
      </c>
      <c r="E536" s="1" t="s">
        <v>51</v>
      </c>
      <c r="F536" s="1" t="s">
        <v>51</v>
      </c>
      <c r="G536" s="1" t="s">
        <v>52</v>
      </c>
      <c r="H536" s="1" t="s">
        <v>121</v>
      </c>
      <c r="I536" s="1" t="s">
        <v>84</v>
      </c>
      <c r="J536" s="1" t="s">
        <v>122</v>
      </c>
      <c r="K536" s="1" t="s">
        <v>26071</v>
      </c>
      <c r="L536" s="1"/>
      <c r="M536" s="20">
        <f t="shared" si="8"/>
        <v>1</v>
      </c>
    </row>
    <row r="537" spans="1:13" ht="20.100000000000001" customHeight="1" x14ac:dyDescent="0.15">
      <c r="A537" s="1" t="s">
        <v>25674</v>
      </c>
      <c r="B537" s="1" t="s">
        <v>26067</v>
      </c>
      <c r="C537" s="1" t="s">
        <v>26072</v>
      </c>
      <c r="D537" s="1" t="s">
        <v>50</v>
      </c>
      <c r="E537" s="1" t="s">
        <v>51</v>
      </c>
      <c r="F537" s="1" t="s">
        <v>51</v>
      </c>
      <c r="G537" s="1" t="s">
        <v>52</v>
      </c>
      <c r="H537" s="1" t="s">
        <v>121</v>
      </c>
      <c r="I537" s="1" t="s">
        <v>84</v>
      </c>
      <c r="J537" s="1" t="s">
        <v>122</v>
      </c>
      <c r="K537" s="1" t="s">
        <v>26073</v>
      </c>
      <c r="L537" s="1"/>
      <c r="M537" s="20">
        <f t="shared" si="8"/>
        <v>1</v>
      </c>
    </row>
    <row r="538" spans="1:13" ht="20.100000000000001" customHeight="1" x14ac:dyDescent="0.15">
      <c r="A538" s="1" t="s">
        <v>25674</v>
      </c>
      <c r="B538" s="1" t="s">
        <v>26067</v>
      </c>
      <c r="C538" s="1" t="s">
        <v>26074</v>
      </c>
      <c r="D538" s="1" t="s">
        <v>78</v>
      </c>
      <c r="E538" s="1" t="s">
        <v>51</v>
      </c>
      <c r="F538" s="1" t="s">
        <v>51</v>
      </c>
      <c r="G538" s="1" t="s">
        <v>52</v>
      </c>
      <c r="H538" s="1" t="s">
        <v>121</v>
      </c>
      <c r="I538" s="1" t="s">
        <v>84</v>
      </c>
      <c r="J538" s="1" t="s">
        <v>122</v>
      </c>
      <c r="K538" s="1" t="s">
        <v>26075</v>
      </c>
      <c r="L538" s="1"/>
      <c r="M538" s="20">
        <f t="shared" si="8"/>
        <v>1</v>
      </c>
    </row>
    <row r="539" spans="1:13" ht="20.100000000000001" customHeight="1" x14ac:dyDescent="0.15">
      <c r="A539" s="1" t="s">
        <v>25674</v>
      </c>
      <c r="B539" s="1" t="s">
        <v>26067</v>
      </c>
      <c r="C539" s="1" t="s">
        <v>26076</v>
      </c>
      <c r="D539" s="1" t="s">
        <v>78</v>
      </c>
      <c r="E539" s="1" t="s">
        <v>51</v>
      </c>
      <c r="F539" s="1" t="s">
        <v>51</v>
      </c>
      <c r="G539" s="1" t="s">
        <v>52</v>
      </c>
      <c r="H539" s="1" t="s">
        <v>121</v>
      </c>
      <c r="I539" s="1" t="s">
        <v>84</v>
      </c>
      <c r="J539" s="1" t="s">
        <v>122</v>
      </c>
      <c r="K539" s="1" t="s">
        <v>26077</v>
      </c>
      <c r="L539" s="1"/>
      <c r="M539" s="20">
        <f t="shared" si="8"/>
        <v>1</v>
      </c>
    </row>
    <row r="540" spans="1:13" ht="39.950000000000003" customHeight="1" x14ac:dyDescent="0.15">
      <c r="A540" s="82" t="s">
        <v>27071</v>
      </c>
      <c r="B540" s="82" t="s">
        <v>27072</v>
      </c>
      <c r="C540" s="1" t="s">
        <v>27073</v>
      </c>
      <c r="D540" s="1" t="s">
        <v>78</v>
      </c>
      <c r="E540" s="1" t="s">
        <v>51</v>
      </c>
      <c r="F540" s="83" t="s">
        <v>51</v>
      </c>
      <c r="G540" s="1" t="s">
        <v>52</v>
      </c>
      <c r="H540" s="1" t="s">
        <v>739</v>
      </c>
      <c r="I540" s="1" t="s">
        <v>1230</v>
      </c>
      <c r="J540" s="1" t="s">
        <v>122</v>
      </c>
      <c r="K540" s="1" t="s">
        <v>1478</v>
      </c>
      <c r="L540" s="84" t="s">
        <v>27006</v>
      </c>
      <c r="M540" s="20">
        <f t="shared" si="8"/>
        <v>1</v>
      </c>
    </row>
    <row r="541" spans="1:13" ht="39.950000000000003" customHeight="1" x14ac:dyDescent="0.15">
      <c r="A541" s="82" t="s">
        <v>27074</v>
      </c>
      <c r="B541" s="82" t="s">
        <v>27075</v>
      </c>
      <c r="C541" s="1" t="s">
        <v>27076</v>
      </c>
      <c r="D541" s="1" t="s">
        <v>78</v>
      </c>
      <c r="E541" s="1" t="s">
        <v>51</v>
      </c>
      <c r="F541" s="83" t="s">
        <v>51</v>
      </c>
      <c r="G541" s="1" t="s">
        <v>52</v>
      </c>
      <c r="H541" s="1" t="s">
        <v>739</v>
      </c>
      <c r="I541" s="1" t="s">
        <v>1230</v>
      </c>
      <c r="J541" s="1" t="s">
        <v>122</v>
      </c>
      <c r="K541" s="1" t="s">
        <v>1480</v>
      </c>
      <c r="L541" s="84" t="s">
        <v>27006</v>
      </c>
      <c r="M541" s="20">
        <f t="shared" si="8"/>
        <v>1</v>
      </c>
    </row>
    <row r="542" spans="1:13" ht="39.950000000000003" customHeight="1" x14ac:dyDescent="0.15">
      <c r="A542" s="82" t="s">
        <v>27077</v>
      </c>
      <c r="B542" s="82" t="s">
        <v>27078</v>
      </c>
      <c r="C542" s="1" t="s">
        <v>27079</v>
      </c>
      <c r="D542" s="1" t="s">
        <v>50</v>
      </c>
      <c r="E542" s="1" t="s">
        <v>51</v>
      </c>
      <c r="F542" s="83" t="s">
        <v>27080</v>
      </c>
      <c r="G542" s="1" t="s">
        <v>82</v>
      </c>
      <c r="H542" s="1" t="s">
        <v>207</v>
      </c>
      <c r="I542" s="1" t="s">
        <v>84</v>
      </c>
      <c r="J542" s="1" t="s">
        <v>122</v>
      </c>
      <c r="K542" s="1" t="s">
        <v>11163</v>
      </c>
      <c r="L542" s="84" t="s">
        <v>26947</v>
      </c>
      <c r="M542" s="20">
        <f t="shared" si="8"/>
        <v>0</v>
      </c>
    </row>
    <row r="543" spans="1:13" ht="39.950000000000003" customHeight="1" x14ac:dyDescent="0.15">
      <c r="A543" s="82" t="s">
        <v>27081</v>
      </c>
      <c r="B543" s="82" t="s">
        <v>27082</v>
      </c>
      <c r="C543" s="1" t="s">
        <v>27083</v>
      </c>
      <c r="D543" s="1" t="s">
        <v>78</v>
      </c>
      <c r="E543" s="1" t="s">
        <v>51</v>
      </c>
      <c r="F543" s="83" t="s">
        <v>81</v>
      </c>
      <c r="G543" s="1" t="s">
        <v>82</v>
      </c>
      <c r="H543" s="1" t="s">
        <v>4727</v>
      </c>
      <c r="I543" s="1" t="s">
        <v>447</v>
      </c>
      <c r="J543" s="1" t="s">
        <v>448</v>
      </c>
      <c r="K543" s="1" t="s">
        <v>21444</v>
      </c>
      <c r="L543" s="83" t="s">
        <v>26950</v>
      </c>
      <c r="M543" s="20">
        <f t="shared" si="8"/>
        <v>0</v>
      </c>
    </row>
    <row r="544" spans="1:13" ht="39.950000000000003" customHeight="1" x14ac:dyDescent="0.15">
      <c r="A544" s="82" t="s">
        <v>27081</v>
      </c>
      <c r="B544" s="82" t="s">
        <v>27082</v>
      </c>
      <c r="C544" s="1" t="s">
        <v>27084</v>
      </c>
      <c r="D544" s="1" t="s">
        <v>50</v>
      </c>
      <c r="E544" s="1" t="s">
        <v>51</v>
      </c>
      <c r="F544" s="84" t="s">
        <v>27085</v>
      </c>
      <c r="G544" s="1" t="s">
        <v>52</v>
      </c>
      <c r="H544" s="1" t="s">
        <v>121</v>
      </c>
      <c r="I544" s="1" t="s">
        <v>84</v>
      </c>
      <c r="J544" s="1" t="s">
        <v>122</v>
      </c>
      <c r="K544" s="1" t="s">
        <v>21430</v>
      </c>
      <c r="L544" s="83" t="s">
        <v>26950</v>
      </c>
      <c r="M544" s="20">
        <f t="shared" si="8"/>
        <v>0</v>
      </c>
    </row>
  </sheetData>
  <autoFilter ref="A7:L544" xr:uid="{00000000-0009-0000-0000-00001F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N353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0" style="20" hidden="1" customWidth="1"/>
    <col min="14" max="16384" width="9" style="20"/>
  </cols>
  <sheetData>
    <row r="1" spans="1:14" ht="20.100000000000001" customHeight="1" x14ac:dyDescent="0.15">
      <c r="A1" s="3" t="s">
        <v>26078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SUBTOTAL(3,E8:E353)</f>
        <v>346</v>
      </c>
      <c r="F6" s="23">
        <f>SUBTOTAL(9,M8:M353)</f>
        <v>304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26079</v>
      </c>
      <c r="B8" s="1" t="s">
        <v>26080</v>
      </c>
      <c r="C8" s="1" t="s">
        <v>26081</v>
      </c>
      <c r="D8" s="1" t="s">
        <v>78</v>
      </c>
      <c r="E8" s="1" t="s">
        <v>51</v>
      </c>
      <c r="F8" s="1" t="s">
        <v>51</v>
      </c>
      <c r="G8" s="1" t="s">
        <v>52</v>
      </c>
      <c r="H8" s="17" t="s">
        <v>121</v>
      </c>
      <c r="I8" s="17" t="s">
        <v>662</v>
      </c>
      <c r="J8" s="1" t="s">
        <v>663</v>
      </c>
      <c r="K8" s="1" t="s">
        <v>26082</v>
      </c>
      <c r="L8" s="1"/>
      <c r="M8" s="20">
        <f>IF(F8="○",1,0)</f>
        <v>1</v>
      </c>
    </row>
    <row r="9" spans="1:14" ht="20.100000000000001" customHeight="1" x14ac:dyDescent="0.15">
      <c r="A9" s="1" t="s">
        <v>26079</v>
      </c>
      <c r="B9" s="1" t="s">
        <v>26083</v>
      </c>
      <c r="C9" s="1" t="s">
        <v>26084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121</v>
      </c>
      <c r="I9" s="1" t="s">
        <v>662</v>
      </c>
      <c r="J9" s="1" t="s">
        <v>663</v>
      </c>
      <c r="K9" s="1" t="s">
        <v>26085</v>
      </c>
      <c r="L9" s="1"/>
      <c r="M9" s="20">
        <f t="shared" ref="M9:M72" si="0">IF(F9="○",1,0)</f>
        <v>1</v>
      </c>
    </row>
    <row r="10" spans="1:14" ht="20.100000000000001" customHeight="1" x14ac:dyDescent="0.15">
      <c r="A10" s="1" t="s">
        <v>26079</v>
      </c>
      <c r="B10" s="1" t="s">
        <v>26083</v>
      </c>
      <c r="C10" s="1" t="s">
        <v>26086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121</v>
      </c>
      <c r="I10" s="1" t="s">
        <v>662</v>
      </c>
      <c r="J10" s="1" t="s">
        <v>663</v>
      </c>
      <c r="K10" s="1" t="s">
        <v>26087</v>
      </c>
      <c r="L10" s="1"/>
      <c r="M10" s="20">
        <f t="shared" si="0"/>
        <v>1</v>
      </c>
    </row>
    <row r="11" spans="1:14" ht="20.100000000000001" customHeight="1" x14ac:dyDescent="0.15">
      <c r="A11" s="1" t="s">
        <v>26079</v>
      </c>
      <c r="B11" s="1" t="s">
        <v>26083</v>
      </c>
      <c r="C11" s="1" t="s">
        <v>26088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662</v>
      </c>
      <c r="J11" s="1" t="s">
        <v>663</v>
      </c>
      <c r="K11" s="1" t="s">
        <v>26089</v>
      </c>
      <c r="L11" s="1"/>
      <c r="M11" s="20">
        <f t="shared" si="0"/>
        <v>1</v>
      </c>
    </row>
    <row r="12" spans="1:14" ht="20.100000000000001" customHeight="1" x14ac:dyDescent="0.15">
      <c r="A12" s="1" t="s">
        <v>26079</v>
      </c>
      <c r="B12" s="1" t="s">
        <v>26083</v>
      </c>
      <c r="C12" s="1" t="s">
        <v>26090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662</v>
      </c>
      <c r="J12" s="1" t="s">
        <v>663</v>
      </c>
      <c r="K12" s="1" t="s">
        <v>26091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26079</v>
      </c>
      <c r="B13" s="1" t="s">
        <v>26083</v>
      </c>
      <c r="C13" s="1" t="s">
        <v>26092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662</v>
      </c>
      <c r="J13" s="1" t="s">
        <v>663</v>
      </c>
      <c r="K13" s="1" t="s">
        <v>26093</v>
      </c>
      <c r="L13" s="1"/>
      <c r="M13" s="20">
        <f t="shared" si="0"/>
        <v>1</v>
      </c>
    </row>
    <row r="14" spans="1:14" ht="20.100000000000001" customHeight="1" x14ac:dyDescent="0.15">
      <c r="A14" s="1" t="s">
        <v>26079</v>
      </c>
      <c r="B14" s="1" t="s">
        <v>26083</v>
      </c>
      <c r="C14" s="1" t="s">
        <v>26094</v>
      </c>
      <c r="D14" s="1" t="s">
        <v>50</v>
      </c>
      <c r="E14" s="1" t="s">
        <v>51</v>
      </c>
      <c r="F14" s="1" t="s">
        <v>51</v>
      </c>
      <c r="G14" s="1" t="s">
        <v>52</v>
      </c>
      <c r="H14" s="1" t="s">
        <v>121</v>
      </c>
      <c r="I14" s="1" t="s">
        <v>662</v>
      </c>
      <c r="J14" s="1" t="s">
        <v>663</v>
      </c>
      <c r="K14" s="1" t="s">
        <v>26095</v>
      </c>
      <c r="L14" s="1"/>
      <c r="M14" s="20">
        <f t="shared" si="0"/>
        <v>1</v>
      </c>
    </row>
    <row r="15" spans="1:14" ht="20.100000000000001" customHeight="1" x14ac:dyDescent="0.15">
      <c r="A15" s="1" t="s">
        <v>26079</v>
      </c>
      <c r="B15" s="1" t="s">
        <v>26083</v>
      </c>
      <c r="C15" s="1" t="s">
        <v>26096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121</v>
      </c>
      <c r="I15" s="1" t="s">
        <v>662</v>
      </c>
      <c r="J15" s="1" t="s">
        <v>663</v>
      </c>
      <c r="K15" s="1" t="s">
        <v>26097</v>
      </c>
      <c r="L15" s="1"/>
      <c r="M15" s="20">
        <f t="shared" si="0"/>
        <v>1</v>
      </c>
    </row>
    <row r="16" spans="1:14" ht="20.100000000000001" customHeight="1" x14ac:dyDescent="0.15">
      <c r="A16" s="1" t="s">
        <v>26079</v>
      </c>
      <c r="B16" s="1" t="s">
        <v>26083</v>
      </c>
      <c r="C16" s="1" t="s">
        <v>26098</v>
      </c>
      <c r="D16" s="1" t="s">
        <v>78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662</v>
      </c>
      <c r="J16" s="1" t="s">
        <v>663</v>
      </c>
      <c r="K16" s="1" t="s">
        <v>26099</v>
      </c>
      <c r="L16" s="1"/>
      <c r="M16" s="20">
        <f t="shared" si="0"/>
        <v>1</v>
      </c>
    </row>
    <row r="17" spans="1:13" ht="20.100000000000001" customHeight="1" x14ac:dyDescent="0.15">
      <c r="A17" s="1" t="s">
        <v>26079</v>
      </c>
      <c r="B17" s="1" t="s">
        <v>26083</v>
      </c>
      <c r="C17" s="1" t="s">
        <v>26100</v>
      </c>
      <c r="D17" s="1" t="s">
        <v>78</v>
      </c>
      <c r="E17" s="1" t="s">
        <v>51</v>
      </c>
      <c r="F17" s="1" t="s">
        <v>51</v>
      </c>
      <c r="G17" s="1" t="s">
        <v>52</v>
      </c>
      <c r="H17" s="1" t="s">
        <v>121</v>
      </c>
      <c r="I17" s="1" t="s">
        <v>662</v>
      </c>
      <c r="J17" s="1" t="s">
        <v>663</v>
      </c>
      <c r="K17" s="1" t="s">
        <v>26101</v>
      </c>
      <c r="L17" s="1"/>
      <c r="M17" s="20">
        <f t="shared" si="0"/>
        <v>1</v>
      </c>
    </row>
    <row r="18" spans="1:13" ht="20.100000000000001" customHeight="1" x14ac:dyDescent="0.15">
      <c r="A18" s="1" t="s">
        <v>26079</v>
      </c>
      <c r="B18" s="1" t="s">
        <v>26083</v>
      </c>
      <c r="C18" s="1" t="s">
        <v>26102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662</v>
      </c>
      <c r="J18" s="1" t="s">
        <v>663</v>
      </c>
      <c r="K18" s="1" t="s">
        <v>26103</v>
      </c>
      <c r="L18" s="1"/>
      <c r="M18" s="20">
        <f t="shared" si="0"/>
        <v>1</v>
      </c>
    </row>
    <row r="19" spans="1:13" ht="20.100000000000001" customHeight="1" x14ac:dyDescent="0.15">
      <c r="A19" s="1" t="s">
        <v>26079</v>
      </c>
      <c r="B19" s="1" t="s">
        <v>26083</v>
      </c>
      <c r="C19" s="1" t="s">
        <v>26104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121</v>
      </c>
      <c r="I19" s="1" t="s">
        <v>662</v>
      </c>
      <c r="J19" s="1" t="s">
        <v>663</v>
      </c>
      <c r="K19" s="1" t="s">
        <v>26105</v>
      </c>
      <c r="L19" s="1"/>
      <c r="M19" s="20">
        <f t="shared" si="0"/>
        <v>1</v>
      </c>
    </row>
    <row r="20" spans="1:13" ht="20.100000000000001" customHeight="1" x14ac:dyDescent="0.15">
      <c r="A20" s="1" t="s">
        <v>26079</v>
      </c>
      <c r="B20" s="1" t="s">
        <v>26083</v>
      </c>
      <c r="C20" s="1" t="s">
        <v>26106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662</v>
      </c>
      <c r="J20" s="1" t="s">
        <v>663</v>
      </c>
      <c r="K20" s="1" t="s">
        <v>26107</v>
      </c>
      <c r="L20" s="1"/>
      <c r="M20" s="20">
        <f t="shared" si="0"/>
        <v>1</v>
      </c>
    </row>
    <row r="21" spans="1:13" ht="39.950000000000003" customHeight="1" x14ac:dyDescent="0.15">
      <c r="A21" s="82" t="s">
        <v>27116</v>
      </c>
      <c r="B21" s="82" t="s">
        <v>27117</v>
      </c>
      <c r="C21" s="1" t="s">
        <v>26108</v>
      </c>
      <c r="D21" s="1" t="s">
        <v>78</v>
      </c>
      <c r="E21" s="1" t="s">
        <v>51</v>
      </c>
      <c r="F21" s="1" t="s">
        <v>51</v>
      </c>
      <c r="G21" s="1" t="s">
        <v>52</v>
      </c>
      <c r="H21" s="1" t="s">
        <v>53</v>
      </c>
      <c r="I21" s="1" t="s">
        <v>1141</v>
      </c>
      <c r="J21" s="1" t="s">
        <v>96</v>
      </c>
      <c r="K21" s="1" t="s">
        <v>26109</v>
      </c>
      <c r="L21" s="83" t="s">
        <v>27006</v>
      </c>
      <c r="M21" s="20">
        <f t="shared" si="0"/>
        <v>1</v>
      </c>
    </row>
    <row r="22" spans="1:13" ht="20.100000000000001" customHeight="1" x14ac:dyDescent="0.15">
      <c r="A22" s="1" t="s">
        <v>26079</v>
      </c>
      <c r="B22" s="1" t="s">
        <v>26110</v>
      </c>
      <c r="C22" s="1" t="s">
        <v>26111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121</v>
      </c>
      <c r="I22" s="1" t="s">
        <v>662</v>
      </c>
      <c r="J22" s="1" t="s">
        <v>663</v>
      </c>
      <c r="K22" s="1" t="s">
        <v>26112</v>
      </c>
      <c r="L22" s="1"/>
      <c r="M22" s="20">
        <f t="shared" si="0"/>
        <v>1</v>
      </c>
    </row>
    <row r="23" spans="1:13" ht="20.100000000000001" customHeight="1" x14ac:dyDescent="0.15">
      <c r="A23" s="1" t="s">
        <v>26079</v>
      </c>
      <c r="B23" s="1" t="s">
        <v>26110</v>
      </c>
      <c r="C23" s="1" t="s">
        <v>26113</v>
      </c>
      <c r="D23" s="1" t="s">
        <v>50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662</v>
      </c>
      <c r="J23" s="1" t="s">
        <v>663</v>
      </c>
      <c r="K23" s="1" t="s">
        <v>26114</v>
      </c>
      <c r="L23" s="1"/>
      <c r="M23" s="20">
        <f t="shared" si="0"/>
        <v>1</v>
      </c>
    </row>
    <row r="24" spans="1:13" ht="20.100000000000001" customHeight="1" x14ac:dyDescent="0.15">
      <c r="A24" s="1" t="s">
        <v>26079</v>
      </c>
      <c r="B24" s="1" t="s">
        <v>26110</v>
      </c>
      <c r="C24" s="1" t="s">
        <v>26115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662</v>
      </c>
      <c r="J24" s="1" t="s">
        <v>663</v>
      </c>
      <c r="K24" s="1" t="s">
        <v>26116</v>
      </c>
      <c r="L24" s="1"/>
      <c r="M24" s="20">
        <f t="shared" si="0"/>
        <v>1</v>
      </c>
    </row>
    <row r="25" spans="1:13" ht="20.100000000000001" customHeight="1" x14ac:dyDescent="0.15">
      <c r="A25" s="1" t="s">
        <v>26079</v>
      </c>
      <c r="B25" s="1" t="s">
        <v>26110</v>
      </c>
      <c r="C25" s="1" t="s">
        <v>26117</v>
      </c>
      <c r="D25" s="1" t="s">
        <v>78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662</v>
      </c>
      <c r="J25" s="1" t="s">
        <v>663</v>
      </c>
      <c r="K25" s="1" t="s">
        <v>26118</v>
      </c>
      <c r="L25" s="1"/>
      <c r="M25" s="20">
        <f t="shared" si="0"/>
        <v>1</v>
      </c>
    </row>
    <row r="26" spans="1:13" ht="20.100000000000001" customHeight="1" x14ac:dyDescent="0.15">
      <c r="A26" s="1" t="s">
        <v>26079</v>
      </c>
      <c r="B26" s="1" t="s">
        <v>26110</v>
      </c>
      <c r="C26" s="1" t="s">
        <v>26119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662</v>
      </c>
      <c r="J26" s="1" t="s">
        <v>663</v>
      </c>
      <c r="K26" s="1" t="s">
        <v>26120</v>
      </c>
      <c r="L26" s="1"/>
      <c r="M26" s="20">
        <f t="shared" si="0"/>
        <v>1</v>
      </c>
    </row>
    <row r="27" spans="1:13" ht="20.100000000000001" customHeight="1" x14ac:dyDescent="0.15">
      <c r="A27" s="1" t="s">
        <v>26079</v>
      </c>
      <c r="B27" s="1" t="s">
        <v>26110</v>
      </c>
      <c r="C27" s="1" t="s">
        <v>26121</v>
      </c>
      <c r="D27" s="1" t="s">
        <v>78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662</v>
      </c>
      <c r="J27" s="1" t="s">
        <v>663</v>
      </c>
      <c r="K27" s="1" t="s">
        <v>26122</v>
      </c>
      <c r="L27" s="1"/>
      <c r="M27" s="20">
        <f t="shared" si="0"/>
        <v>1</v>
      </c>
    </row>
    <row r="28" spans="1:13" ht="20.100000000000001" customHeight="1" x14ac:dyDescent="0.15">
      <c r="A28" s="1" t="s">
        <v>26079</v>
      </c>
      <c r="B28" s="1" t="s">
        <v>26110</v>
      </c>
      <c r="C28" s="1" t="s">
        <v>26123</v>
      </c>
      <c r="D28" s="1" t="s">
        <v>78</v>
      </c>
      <c r="E28" s="1" t="s">
        <v>51</v>
      </c>
      <c r="F28" s="1" t="s">
        <v>51</v>
      </c>
      <c r="G28" s="1" t="s">
        <v>52</v>
      </c>
      <c r="H28" s="1" t="s">
        <v>121</v>
      </c>
      <c r="I28" s="1" t="s">
        <v>662</v>
      </c>
      <c r="J28" s="1" t="s">
        <v>663</v>
      </c>
      <c r="K28" s="1" t="s">
        <v>26124</v>
      </c>
      <c r="L28" s="1"/>
      <c r="M28" s="20">
        <f t="shared" si="0"/>
        <v>1</v>
      </c>
    </row>
    <row r="29" spans="1:13" ht="20.100000000000001" customHeight="1" x14ac:dyDescent="0.15">
      <c r="A29" s="1" t="s">
        <v>26079</v>
      </c>
      <c r="B29" s="1" t="s">
        <v>2190</v>
      </c>
      <c r="C29" s="1" t="s">
        <v>26125</v>
      </c>
      <c r="D29" s="1" t="s">
        <v>50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662</v>
      </c>
      <c r="J29" s="1" t="s">
        <v>663</v>
      </c>
      <c r="K29" s="1" t="s">
        <v>26126</v>
      </c>
      <c r="L29" s="1"/>
      <c r="M29" s="20">
        <f t="shared" si="0"/>
        <v>1</v>
      </c>
    </row>
    <row r="30" spans="1:13" ht="20.100000000000001" customHeight="1" x14ac:dyDescent="0.15">
      <c r="A30" s="1" t="s">
        <v>26079</v>
      </c>
      <c r="B30" s="1" t="s">
        <v>2190</v>
      </c>
      <c r="C30" s="1" t="s">
        <v>26127</v>
      </c>
      <c r="D30" s="1" t="s">
        <v>50</v>
      </c>
      <c r="E30" s="1" t="s">
        <v>51</v>
      </c>
      <c r="F30" s="1" t="s">
        <v>51</v>
      </c>
      <c r="G30" s="1" t="s">
        <v>52</v>
      </c>
      <c r="H30" s="1" t="s">
        <v>121</v>
      </c>
      <c r="I30" s="1" t="s">
        <v>662</v>
      </c>
      <c r="J30" s="1" t="s">
        <v>663</v>
      </c>
      <c r="K30" s="1" t="s">
        <v>26128</v>
      </c>
      <c r="L30" s="1"/>
      <c r="M30" s="20">
        <f t="shared" si="0"/>
        <v>1</v>
      </c>
    </row>
    <row r="31" spans="1:13" ht="20.100000000000001" customHeight="1" x14ac:dyDescent="0.15">
      <c r="A31" s="1" t="s">
        <v>26079</v>
      </c>
      <c r="B31" s="1" t="s">
        <v>2190</v>
      </c>
      <c r="C31" s="1" t="s">
        <v>26129</v>
      </c>
      <c r="D31" s="1" t="s">
        <v>50</v>
      </c>
      <c r="E31" s="1" t="s">
        <v>51</v>
      </c>
      <c r="F31" s="1" t="s">
        <v>51</v>
      </c>
      <c r="G31" s="1" t="s">
        <v>52</v>
      </c>
      <c r="H31" s="1" t="s">
        <v>121</v>
      </c>
      <c r="I31" s="1" t="s">
        <v>662</v>
      </c>
      <c r="J31" s="1" t="s">
        <v>663</v>
      </c>
      <c r="K31" s="1" t="s">
        <v>26130</v>
      </c>
      <c r="L31" s="1"/>
      <c r="M31" s="20">
        <f t="shared" si="0"/>
        <v>1</v>
      </c>
    </row>
    <row r="32" spans="1:13" ht="20.100000000000001" customHeight="1" x14ac:dyDescent="0.15">
      <c r="A32" s="1" t="s">
        <v>26079</v>
      </c>
      <c r="B32" s="1" t="s">
        <v>2190</v>
      </c>
      <c r="C32" s="1" t="s">
        <v>26131</v>
      </c>
      <c r="D32" s="1" t="s">
        <v>50</v>
      </c>
      <c r="E32" s="1" t="s">
        <v>51</v>
      </c>
      <c r="F32" s="1" t="s">
        <v>51</v>
      </c>
      <c r="G32" s="1" t="s">
        <v>52</v>
      </c>
      <c r="H32" s="1" t="s">
        <v>121</v>
      </c>
      <c r="I32" s="1" t="s">
        <v>662</v>
      </c>
      <c r="J32" s="1" t="s">
        <v>663</v>
      </c>
      <c r="K32" s="1" t="s">
        <v>26132</v>
      </c>
      <c r="L32" s="1"/>
      <c r="M32" s="20">
        <f t="shared" si="0"/>
        <v>1</v>
      </c>
    </row>
    <row r="33" spans="1:13" ht="20.100000000000001" customHeight="1" x14ac:dyDescent="0.15">
      <c r="A33" s="1" t="s">
        <v>26079</v>
      </c>
      <c r="B33" s="1" t="s">
        <v>2190</v>
      </c>
      <c r="C33" s="1" t="s">
        <v>26133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121</v>
      </c>
      <c r="I33" s="1" t="s">
        <v>662</v>
      </c>
      <c r="J33" s="1" t="s">
        <v>663</v>
      </c>
      <c r="K33" s="1" t="s">
        <v>26134</v>
      </c>
      <c r="L33" s="1"/>
      <c r="M33" s="20">
        <f t="shared" si="0"/>
        <v>1</v>
      </c>
    </row>
    <row r="34" spans="1:13" ht="20.100000000000001" customHeight="1" x14ac:dyDescent="0.15">
      <c r="A34" s="1" t="s">
        <v>26079</v>
      </c>
      <c r="B34" s="1" t="s">
        <v>2190</v>
      </c>
      <c r="C34" s="1" t="s">
        <v>26135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662</v>
      </c>
      <c r="J34" s="1" t="s">
        <v>663</v>
      </c>
      <c r="K34" s="1" t="s">
        <v>26136</v>
      </c>
      <c r="L34" s="1"/>
      <c r="M34" s="20">
        <f t="shared" si="0"/>
        <v>1</v>
      </c>
    </row>
    <row r="35" spans="1:13" ht="20.100000000000001" customHeight="1" x14ac:dyDescent="0.15">
      <c r="A35" s="1" t="s">
        <v>26079</v>
      </c>
      <c r="B35" s="1" t="s">
        <v>2190</v>
      </c>
      <c r="C35" s="1" t="s">
        <v>26137</v>
      </c>
      <c r="D35" s="1" t="s">
        <v>78</v>
      </c>
      <c r="E35" s="1" t="s">
        <v>51</v>
      </c>
      <c r="F35" s="1" t="s">
        <v>81</v>
      </c>
      <c r="G35" s="1" t="s">
        <v>82</v>
      </c>
      <c r="H35" s="1" t="s">
        <v>2234</v>
      </c>
      <c r="I35" s="1" t="s">
        <v>84</v>
      </c>
      <c r="J35" s="1" t="s">
        <v>18408</v>
      </c>
      <c r="K35" s="1" t="s">
        <v>26138</v>
      </c>
      <c r="L35" s="1"/>
      <c r="M35" s="20">
        <f t="shared" si="0"/>
        <v>0</v>
      </c>
    </row>
    <row r="36" spans="1:13" ht="20.100000000000001" customHeight="1" x14ac:dyDescent="0.15">
      <c r="A36" s="1" t="s">
        <v>26079</v>
      </c>
      <c r="B36" s="1" t="s">
        <v>2190</v>
      </c>
      <c r="C36" s="1" t="s">
        <v>26139</v>
      </c>
      <c r="D36" s="1" t="s">
        <v>78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662</v>
      </c>
      <c r="J36" s="1" t="s">
        <v>663</v>
      </c>
      <c r="K36" s="1" t="s">
        <v>26140</v>
      </c>
      <c r="L36" s="1"/>
      <c r="M36" s="20">
        <f t="shared" si="0"/>
        <v>1</v>
      </c>
    </row>
    <row r="37" spans="1:13" ht="20.100000000000001" customHeight="1" x14ac:dyDescent="0.15">
      <c r="A37" s="1" t="s">
        <v>26079</v>
      </c>
      <c r="B37" s="1" t="s">
        <v>2190</v>
      </c>
      <c r="C37" s="1" t="s">
        <v>26141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662</v>
      </c>
      <c r="J37" s="1" t="s">
        <v>663</v>
      </c>
      <c r="K37" s="1" t="s">
        <v>26142</v>
      </c>
      <c r="L37" s="1"/>
      <c r="M37" s="20">
        <f t="shared" si="0"/>
        <v>1</v>
      </c>
    </row>
    <row r="38" spans="1:13" ht="20.100000000000001" customHeight="1" x14ac:dyDescent="0.15">
      <c r="A38" s="1" t="s">
        <v>26079</v>
      </c>
      <c r="B38" s="1" t="s">
        <v>2190</v>
      </c>
      <c r="C38" s="1" t="s">
        <v>26143</v>
      </c>
      <c r="D38" s="1" t="s">
        <v>78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662</v>
      </c>
      <c r="J38" s="1" t="s">
        <v>663</v>
      </c>
      <c r="K38" s="1" t="s">
        <v>26144</v>
      </c>
      <c r="L38" s="1"/>
      <c r="M38" s="20">
        <f t="shared" si="0"/>
        <v>1</v>
      </c>
    </row>
    <row r="39" spans="1:13" ht="20.100000000000001" customHeight="1" x14ac:dyDescent="0.15">
      <c r="A39" s="1" t="s">
        <v>26079</v>
      </c>
      <c r="B39" s="1" t="s">
        <v>2190</v>
      </c>
      <c r="C39" s="1" t="s">
        <v>26145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662</v>
      </c>
      <c r="J39" s="1" t="s">
        <v>663</v>
      </c>
      <c r="K39" s="1" t="s">
        <v>26146</v>
      </c>
      <c r="L39" s="1"/>
      <c r="M39" s="20">
        <f t="shared" si="0"/>
        <v>1</v>
      </c>
    </row>
    <row r="40" spans="1:13" ht="20.100000000000001" customHeight="1" x14ac:dyDescent="0.15">
      <c r="A40" s="1" t="s">
        <v>26079</v>
      </c>
      <c r="B40" s="1" t="s">
        <v>2190</v>
      </c>
      <c r="C40" s="1" t="s">
        <v>26147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662</v>
      </c>
      <c r="J40" s="1" t="s">
        <v>663</v>
      </c>
      <c r="K40" s="1" t="s">
        <v>26148</v>
      </c>
      <c r="L40" s="1"/>
      <c r="M40" s="20">
        <f t="shared" si="0"/>
        <v>1</v>
      </c>
    </row>
    <row r="41" spans="1:13" ht="20.100000000000001" customHeight="1" x14ac:dyDescent="0.15">
      <c r="A41" s="1" t="s">
        <v>26079</v>
      </c>
      <c r="B41" s="1" t="s">
        <v>2190</v>
      </c>
      <c r="C41" s="1" t="s">
        <v>26149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662</v>
      </c>
      <c r="J41" s="1" t="s">
        <v>663</v>
      </c>
      <c r="K41" s="1" t="s">
        <v>26150</v>
      </c>
      <c r="L41" s="1"/>
      <c r="M41" s="20">
        <f t="shared" si="0"/>
        <v>1</v>
      </c>
    </row>
    <row r="42" spans="1:13" ht="20.100000000000001" customHeight="1" x14ac:dyDescent="0.15">
      <c r="A42" s="1" t="s">
        <v>26079</v>
      </c>
      <c r="B42" s="1" t="s">
        <v>26151</v>
      </c>
      <c r="C42" s="1" t="s">
        <v>26152</v>
      </c>
      <c r="D42" s="1" t="s">
        <v>50</v>
      </c>
      <c r="E42" s="1" t="s">
        <v>51</v>
      </c>
      <c r="F42" s="1" t="s">
        <v>51</v>
      </c>
      <c r="G42" s="1" t="s">
        <v>52</v>
      </c>
      <c r="H42" s="1" t="s">
        <v>53</v>
      </c>
      <c r="I42" s="1" t="s">
        <v>740</v>
      </c>
      <c r="J42" s="1" t="s">
        <v>182</v>
      </c>
      <c r="K42" s="1" t="s">
        <v>26153</v>
      </c>
      <c r="L42" s="1"/>
      <c r="M42" s="20">
        <f t="shared" si="0"/>
        <v>1</v>
      </c>
    </row>
    <row r="43" spans="1:13" ht="20.100000000000001" customHeight="1" x14ac:dyDescent="0.15">
      <c r="A43" s="1" t="s">
        <v>26079</v>
      </c>
      <c r="B43" s="1" t="s">
        <v>26151</v>
      </c>
      <c r="C43" s="1" t="s">
        <v>26154</v>
      </c>
      <c r="D43" s="1" t="s">
        <v>50</v>
      </c>
      <c r="E43" s="1" t="s">
        <v>51</v>
      </c>
      <c r="F43" s="1" t="s">
        <v>51</v>
      </c>
      <c r="G43" s="1" t="s">
        <v>52</v>
      </c>
      <c r="H43" s="1" t="s">
        <v>53</v>
      </c>
      <c r="I43" s="1" t="s">
        <v>740</v>
      </c>
      <c r="J43" s="1" t="s">
        <v>182</v>
      </c>
      <c r="K43" s="1" t="s">
        <v>26155</v>
      </c>
      <c r="L43" s="1"/>
      <c r="M43" s="20">
        <f t="shared" si="0"/>
        <v>1</v>
      </c>
    </row>
    <row r="44" spans="1:13" ht="20.100000000000001" customHeight="1" x14ac:dyDescent="0.15">
      <c r="A44" s="1" t="s">
        <v>26079</v>
      </c>
      <c r="B44" s="1" t="s">
        <v>26151</v>
      </c>
      <c r="C44" s="1" t="s">
        <v>26156</v>
      </c>
      <c r="D44" s="1" t="s">
        <v>50</v>
      </c>
      <c r="E44" s="1" t="s">
        <v>51</v>
      </c>
      <c r="F44" s="1" t="s">
        <v>51</v>
      </c>
      <c r="G44" s="1" t="s">
        <v>52</v>
      </c>
      <c r="H44" s="1" t="s">
        <v>53</v>
      </c>
      <c r="I44" s="1" t="s">
        <v>740</v>
      </c>
      <c r="J44" s="1" t="s">
        <v>182</v>
      </c>
      <c r="K44" s="1" t="s">
        <v>26157</v>
      </c>
      <c r="L44" s="1"/>
      <c r="M44" s="20">
        <f t="shared" si="0"/>
        <v>1</v>
      </c>
    </row>
    <row r="45" spans="1:13" ht="20.100000000000001" customHeight="1" x14ac:dyDescent="0.15">
      <c r="A45" s="1" t="s">
        <v>26079</v>
      </c>
      <c r="B45" s="1" t="s">
        <v>26151</v>
      </c>
      <c r="C45" s="1" t="s">
        <v>26158</v>
      </c>
      <c r="D45" s="1" t="s">
        <v>50</v>
      </c>
      <c r="E45" s="1" t="s">
        <v>51</v>
      </c>
      <c r="F45" s="1" t="s">
        <v>51</v>
      </c>
      <c r="G45" s="1" t="s">
        <v>52</v>
      </c>
      <c r="H45" s="1" t="s">
        <v>53</v>
      </c>
      <c r="I45" s="1" t="s">
        <v>740</v>
      </c>
      <c r="J45" s="1" t="s">
        <v>182</v>
      </c>
      <c r="K45" s="1" t="s">
        <v>26159</v>
      </c>
      <c r="L45" s="1"/>
      <c r="M45" s="20">
        <f t="shared" si="0"/>
        <v>1</v>
      </c>
    </row>
    <row r="46" spans="1:13" ht="20.100000000000001" customHeight="1" x14ac:dyDescent="0.15">
      <c r="A46" s="1" t="s">
        <v>26079</v>
      </c>
      <c r="B46" s="1" t="s">
        <v>26151</v>
      </c>
      <c r="C46" s="1" t="s">
        <v>26160</v>
      </c>
      <c r="D46" s="1" t="s">
        <v>50</v>
      </c>
      <c r="E46" s="1" t="s">
        <v>51</v>
      </c>
      <c r="F46" s="1" t="s">
        <v>51</v>
      </c>
      <c r="G46" s="1" t="s">
        <v>52</v>
      </c>
      <c r="H46" s="1" t="s">
        <v>53</v>
      </c>
      <c r="I46" s="1" t="s">
        <v>740</v>
      </c>
      <c r="J46" s="1" t="s">
        <v>182</v>
      </c>
      <c r="K46" s="1" t="s">
        <v>26161</v>
      </c>
      <c r="L46" s="1"/>
      <c r="M46" s="20">
        <f t="shared" si="0"/>
        <v>1</v>
      </c>
    </row>
    <row r="47" spans="1:13" ht="20.100000000000001" customHeight="1" x14ac:dyDescent="0.15">
      <c r="A47" s="1" t="s">
        <v>26079</v>
      </c>
      <c r="B47" s="1" t="s">
        <v>26151</v>
      </c>
      <c r="C47" s="1" t="s">
        <v>26162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53</v>
      </c>
      <c r="I47" s="1" t="s">
        <v>740</v>
      </c>
      <c r="J47" s="1" t="s">
        <v>182</v>
      </c>
      <c r="K47" s="1" t="s">
        <v>26163</v>
      </c>
      <c r="L47" s="1"/>
      <c r="M47" s="20">
        <f t="shared" si="0"/>
        <v>1</v>
      </c>
    </row>
    <row r="48" spans="1:13" ht="20.100000000000001" customHeight="1" x14ac:dyDescent="0.15">
      <c r="A48" s="1" t="s">
        <v>26079</v>
      </c>
      <c r="B48" s="1" t="s">
        <v>26151</v>
      </c>
      <c r="C48" s="1" t="s">
        <v>26164</v>
      </c>
      <c r="D48" s="1" t="s">
        <v>78</v>
      </c>
      <c r="E48" s="1" t="s">
        <v>51</v>
      </c>
      <c r="F48" s="1" t="s">
        <v>179</v>
      </c>
      <c r="G48" s="1" t="s">
        <v>82</v>
      </c>
      <c r="H48" s="1" t="s">
        <v>2234</v>
      </c>
      <c r="I48" s="1" t="s">
        <v>84</v>
      </c>
      <c r="J48" s="1" t="s">
        <v>18408</v>
      </c>
      <c r="K48" s="1" t="s">
        <v>26165</v>
      </c>
      <c r="L48" s="1"/>
      <c r="M48" s="20">
        <f t="shared" si="0"/>
        <v>0</v>
      </c>
    </row>
    <row r="49" spans="1:13" ht="20.100000000000001" customHeight="1" x14ac:dyDescent="0.15">
      <c r="A49" s="1" t="s">
        <v>26079</v>
      </c>
      <c r="B49" s="1" t="s">
        <v>26151</v>
      </c>
      <c r="C49" s="1" t="s">
        <v>26166</v>
      </c>
      <c r="D49" s="1" t="s">
        <v>78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662</v>
      </c>
      <c r="J49" s="1" t="s">
        <v>663</v>
      </c>
      <c r="K49" s="1" t="s">
        <v>26167</v>
      </c>
      <c r="L49" s="1"/>
      <c r="M49" s="20">
        <f t="shared" si="0"/>
        <v>1</v>
      </c>
    </row>
    <row r="50" spans="1:13" ht="20.100000000000001" customHeight="1" x14ac:dyDescent="0.15">
      <c r="A50" s="1" t="s">
        <v>26079</v>
      </c>
      <c r="B50" s="1" t="s">
        <v>26151</v>
      </c>
      <c r="C50" s="1" t="s">
        <v>26168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53</v>
      </c>
      <c r="I50" s="1" t="s">
        <v>740</v>
      </c>
      <c r="J50" s="1" t="s">
        <v>182</v>
      </c>
      <c r="K50" s="1" t="s">
        <v>26169</v>
      </c>
      <c r="L50" s="1"/>
      <c r="M50" s="20">
        <f t="shared" si="0"/>
        <v>1</v>
      </c>
    </row>
    <row r="51" spans="1:13" ht="20.100000000000001" customHeight="1" x14ac:dyDescent="0.15">
      <c r="A51" s="1" t="s">
        <v>26079</v>
      </c>
      <c r="B51" s="1" t="s">
        <v>26151</v>
      </c>
      <c r="C51" s="1" t="s">
        <v>26170</v>
      </c>
      <c r="D51" s="1" t="s">
        <v>78</v>
      </c>
      <c r="E51" s="1" t="s">
        <v>51</v>
      </c>
      <c r="F51" s="1" t="s">
        <v>81</v>
      </c>
      <c r="G51" s="1" t="s">
        <v>82</v>
      </c>
      <c r="H51" s="1" t="s">
        <v>2234</v>
      </c>
      <c r="I51" s="1" t="s">
        <v>84</v>
      </c>
      <c r="J51" s="1" t="s">
        <v>18408</v>
      </c>
      <c r="K51" s="1" t="s">
        <v>26171</v>
      </c>
      <c r="L51" s="1"/>
      <c r="M51" s="20">
        <f t="shared" si="0"/>
        <v>0</v>
      </c>
    </row>
    <row r="52" spans="1:13" ht="20.100000000000001" customHeight="1" x14ac:dyDescent="0.15">
      <c r="A52" s="1" t="s">
        <v>26079</v>
      </c>
      <c r="B52" s="1" t="s">
        <v>26151</v>
      </c>
      <c r="C52" s="1" t="s">
        <v>26172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53</v>
      </c>
      <c r="I52" s="1" t="s">
        <v>740</v>
      </c>
      <c r="J52" s="1" t="s">
        <v>182</v>
      </c>
      <c r="K52" s="1" t="s">
        <v>26173</v>
      </c>
      <c r="L52" s="1"/>
      <c r="M52" s="20">
        <f t="shared" si="0"/>
        <v>1</v>
      </c>
    </row>
    <row r="53" spans="1:13" ht="20.100000000000001" customHeight="1" x14ac:dyDescent="0.15">
      <c r="A53" s="1" t="s">
        <v>26079</v>
      </c>
      <c r="B53" s="1" t="s">
        <v>26174</v>
      </c>
      <c r="C53" s="1" t="s">
        <v>26175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662</v>
      </c>
      <c r="J53" s="1" t="s">
        <v>663</v>
      </c>
      <c r="K53" s="1" t="s">
        <v>26176</v>
      </c>
      <c r="L53" s="1"/>
      <c r="M53" s="20">
        <f t="shared" si="0"/>
        <v>1</v>
      </c>
    </row>
    <row r="54" spans="1:13" ht="20.100000000000001" customHeight="1" x14ac:dyDescent="0.15">
      <c r="A54" s="1" t="s">
        <v>26079</v>
      </c>
      <c r="B54" s="1" t="s">
        <v>26174</v>
      </c>
      <c r="C54" s="1" t="s">
        <v>26177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662</v>
      </c>
      <c r="J54" s="1" t="s">
        <v>663</v>
      </c>
      <c r="K54" s="1" t="s">
        <v>26178</v>
      </c>
      <c r="L54" s="1"/>
      <c r="M54" s="20">
        <f t="shared" si="0"/>
        <v>1</v>
      </c>
    </row>
    <row r="55" spans="1:13" ht="20.100000000000001" customHeight="1" x14ac:dyDescent="0.15">
      <c r="A55" s="1" t="s">
        <v>26079</v>
      </c>
      <c r="B55" s="1" t="s">
        <v>26174</v>
      </c>
      <c r="C55" s="1" t="s">
        <v>26179</v>
      </c>
      <c r="D55" s="1" t="s">
        <v>50</v>
      </c>
      <c r="E55" s="1" t="s">
        <v>51</v>
      </c>
      <c r="F55" s="1" t="s">
        <v>51</v>
      </c>
      <c r="G55" s="1" t="s">
        <v>52</v>
      </c>
      <c r="H55" s="1" t="s">
        <v>121</v>
      </c>
      <c r="I55" s="1" t="s">
        <v>662</v>
      </c>
      <c r="J55" s="1" t="s">
        <v>663</v>
      </c>
      <c r="K55" s="1" t="s">
        <v>26180</v>
      </c>
      <c r="L55" s="1"/>
      <c r="M55" s="20">
        <f t="shared" si="0"/>
        <v>1</v>
      </c>
    </row>
    <row r="56" spans="1:13" ht="20.100000000000001" customHeight="1" x14ac:dyDescent="0.15">
      <c r="A56" s="1" t="s">
        <v>26079</v>
      </c>
      <c r="B56" s="1" t="s">
        <v>26174</v>
      </c>
      <c r="C56" s="1" t="s">
        <v>26181</v>
      </c>
      <c r="D56" s="1" t="s">
        <v>50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662</v>
      </c>
      <c r="J56" s="1" t="s">
        <v>663</v>
      </c>
      <c r="K56" s="1" t="s">
        <v>26182</v>
      </c>
      <c r="L56" s="1"/>
      <c r="M56" s="20">
        <f t="shared" si="0"/>
        <v>1</v>
      </c>
    </row>
    <row r="57" spans="1:13" ht="20.100000000000001" customHeight="1" x14ac:dyDescent="0.15">
      <c r="A57" s="1" t="s">
        <v>26079</v>
      </c>
      <c r="B57" s="1" t="s">
        <v>26174</v>
      </c>
      <c r="C57" s="1" t="s">
        <v>26183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662</v>
      </c>
      <c r="J57" s="1" t="s">
        <v>663</v>
      </c>
      <c r="K57" s="1" t="s">
        <v>26184</v>
      </c>
      <c r="L57" s="1"/>
      <c r="M57" s="20">
        <f t="shared" si="0"/>
        <v>1</v>
      </c>
    </row>
    <row r="58" spans="1:13" ht="20.100000000000001" customHeight="1" x14ac:dyDescent="0.15">
      <c r="A58" s="1" t="s">
        <v>26079</v>
      </c>
      <c r="B58" s="1" t="s">
        <v>26174</v>
      </c>
      <c r="C58" s="1" t="s">
        <v>26185</v>
      </c>
      <c r="D58" s="1" t="s">
        <v>50</v>
      </c>
      <c r="E58" s="1" t="s">
        <v>51</v>
      </c>
      <c r="F58" s="1" t="s">
        <v>51</v>
      </c>
      <c r="G58" s="1" t="s">
        <v>52</v>
      </c>
      <c r="H58" s="1" t="s">
        <v>121</v>
      </c>
      <c r="I58" s="1" t="s">
        <v>662</v>
      </c>
      <c r="J58" s="1" t="s">
        <v>663</v>
      </c>
      <c r="K58" s="1" t="s">
        <v>26186</v>
      </c>
      <c r="L58" s="1"/>
      <c r="M58" s="20">
        <f t="shared" si="0"/>
        <v>1</v>
      </c>
    </row>
    <row r="59" spans="1:13" ht="20.100000000000001" customHeight="1" x14ac:dyDescent="0.15">
      <c r="A59" s="1" t="s">
        <v>26079</v>
      </c>
      <c r="B59" s="1" t="s">
        <v>26174</v>
      </c>
      <c r="C59" s="1" t="s">
        <v>26187</v>
      </c>
      <c r="D59" s="1" t="s">
        <v>50</v>
      </c>
      <c r="E59" s="1" t="s">
        <v>51</v>
      </c>
      <c r="F59" s="1" t="s">
        <v>51</v>
      </c>
      <c r="G59" s="1" t="s">
        <v>52</v>
      </c>
      <c r="H59" s="1" t="s">
        <v>121</v>
      </c>
      <c r="I59" s="1" t="s">
        <v>662</v>
      </c>
      <c r="J59" s="1" t="s">
        <v>663</v>
      </c>
      <c r="K59" s="1" t="s">
        <v>26188</v>
      </c>
      <c r="L59" s="1"/>
      <c r="M59" s="20">
        <f t="shared" si="0"/>
        <v>1</v>
      </c>
    </row>
    <row r="60" spans="1:13" ht="20.100000000000001" customHeight="1" x14ac:dyDescent="0.15">
      <c r="A60" s="1" t="s">
        <v>26079</v>
      </c>
      <c r="B60" s="1" t="s">
        <v>26174</v>
      </c>
      <c r="C60" s="1" t="s">
        <v>26189</v>
      </c>
      <c r="D60" s="1" t="s">
        <v>78</v>
      </c>
      <c r="E60" s="1" t="s">
        <v>51</v>
      </c>
      <c r="F60" s="1" t="s">
        <v>179</v>
      </c>
      <c r="G60" s="1" t="s">
        <v>82</v>
      </c>
      <c r="H60" s="1" t="s">
        <v>2234</v>
      </c>
      <c r="I60" s="1" t="s">
        <v>84</v>
      </c>
      <c r="J60" s="1" t="s">
        <v>18408</v>
      </c>
      <c r="K60" s="1" t="s">
        <v>26190</v>
      </c>
      <c r="L60" s="1"/>
      <c r="M60" s="20">
        <f t="shared" si="0"/>
        <v>0</v>
      </c>
    </row>
    <row r="61" spans="1:13" ht="20.100000000000001" customHeight="1" x14ac:dyDescent="0.15">
      <c r="A61" s="1" t="s">
        <v>26079</v>
      </c>
      <c r="B61" s="1" t="s">
        <v>26174</v>
      </c>
      <c r="C61" s="1" t="s">
        <v>26191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121</v>
      </c>
      <c r="I61" s="1" t="s">
        <v>662</v>
      </c>
      <c r="J61" s="1" t="s">
        <v>663</v>
      </c>
      <c r="K61" s="1" t="s">
        <v>26192</v>
      </c>
      <c r="L61" s="1"/>
      <c r="M61" s="20">
        <f t="shared" si="0"/>
        <v>1</v>
      </c>
    </row>
    <row r="62" spans="1:13" ht="20.100000000000001" customHeight="1" x14ac:dyDescent="0.15">
      <c r="A62" s="1" t="s">
        <v>26079</v>
      </c>
      <c r="B62" s="1" t="s">
        <v>26174</v>
      </c>
      <c r="C62" s="1" t="s">
        <v>26193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121</v>
      </c>
      <c r="I62" s="1" t="s">
        <v>662</v>
      </c>
      <c r="J62" s="1" t="s">
        <v>663</v>
      </c>
      <c r="K62" s="1" t="s">
        <v>26194</v>
      </c>
      <c r="L62" s="1"/>
      <c r="M62" s="20">
        <f t="shared" si="0"/>
        <v>1</v>
      </c>
    </row>
    <row r="63" spans="1:13" ht="20.100000000000001" customHeight="1" x14ac:dyDescent="0.15">
      <c r="A63" s="1" t="s">
        <v>26079</v>
      </c>
      <c r="B63" s="1" t="s">
        <v>26174</v>
      </c>
      <c r="C63" s="1" t="s">
        <v>26195</v>
      </c>
      <c r="D63" s="1" t="s">
        <v>78</v>
      </c>
      <c r="E63" s="1" t="s">
        <v>51</v>
      </c>
      <c r="F63" s="1" t="s">
        <v>51</v>
      </c>
      <c r="G63" s="1" t="s">
        <v>52</v>
      </c>
      <c r="H63" s="1" t="s">
        <v>121</v>
      </c>
      <c r="I63" s="1" t="s">
        <v>662</v>
      </c>
      <c r="J63" s="1" t="s">
        <v>663</v>
      </c>
      <c r="K63" s="1" t="s">
        <v>26196</v>
      </c>
      <c r="L63" s="1"/>
      <c r="M63" s="20">
        <f t="shared" si="0"/>
        <v>1</v>
      </c>
    </row>
    <row r="64" spans="1:13" ht="20.100000000000001" customHeight="1" x14ac:dyDescent="0.15">
      <c r="A64" s="1" t="s">
        <v>26079</v>
      </c>
      <c r="B64" s="1" t="s">
        <v>26174</v>
      </c>
      <c r="C64" s="1" t="s">
        <v>26197</v>
      </c>
      <c r="D64" s="1" t="s">
        <v>78</v>
      </c>
      <c r="E64" s="1" t="s">
        <v>51</v>
      </c>
      <c r="F64" s="1" t="s">
        <v>51</v>
      </c>
      <c r="G64" s="1" t="s">
        <v>52</v>
      </c>
      <c r="H64" s="1" t="s">
        <v>121</v>
      </c>
      <c r="I64" s="1" t="s">
        <v>662</v>
      </c>
      <c r="J64" s="1" t="s">
        <v>663</v>
      </c>
      <c r="K64" s="1" t="s">
        <v>26198</v>
      </c>
      <c r="L64" s="1"/>
      <c r="M64" s="20">
        <f t="shared" si="0"/>
        <v>1</v>
      </c>
    </row>
    <row r="65" spans="1:13" ht="20.100000000000001" customHeight="1" x14ac:dyDescent="0.15">
      <c r="A65" s="1" t="s">
        <v>26079</v>
      </c>
      <c r="B65" s="1" t="s">
        <v>26174</v>
      </c>
      <c r="C65" s="1" t="s">
        <v>26199</v>
      </c>
      <c r="D65" s="1" t="s">
        <v>78</v>
      </c>
      <c r="E65" s="1" t="s">
        <v>51</v>
      </c>
      <c r="F65" s="1" t="s">
        <v>51</v>
      </c>
      <c r="G65" s="1" t="s">
        <v>52</v>
      </c>
      <c r="H65" s="1" t="s">
        <v>121</v>
      </c>
      <c r="I65" s="1" t="s">
        <v>662</v>
      </c>
      <c r="J65" s="1" t="s">
        <v>663</v>
      </c>
      <c r="K65" s="1" t="s">
        <v>26200</v>
      </c>
      <c r="L65" s="1"/>
      <c r="M65" s="20">
        <f t="shared" si="0"/>
        <v>1</v>
      </c>
    </row>
    <row r="66" spans="1:13" ht="20.100000000000001" customHeight="1" x14ac:dyDescent="0.15">
      <c r="A66" s="1" t="s">
        <v>26079</v>
      </c>
      <c r="B66" s="1" t="s">
        <v>26174</v>
      </c>
      <c r="C66" s="1" t="s">
        <v>26201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121</v>
      </c>
      <c r="I66" s="1" t="s">
        <v>662</v>
      </c>
      <c r="J66" s="1" t="s">
        <v>663</v>
      </c>
      <c r="K66" s="1" t="s">
        <v>26202</v>
      </c>
      <c r="L66" s="1"/>
      <c r="M66" s="20">
        <f t="shared" si="0"/>
        <v>1</v>
      </c>
    </row>
    <row r="67" spans="1:13" ht="20.100000000000001" customHeight="1" x14ac:dyDescent="0.15">
      <c r="A67" s="1" t="s">
        <v>26079</v>
      </c>
      <c r="B67" s="1" t="s">
        <v>26174</v>
      </c>
      <c r="C67" s="1" t="s">
        <v>26203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121</v>
      </c>
      <c r="I67" s="1" t="s">
        <v>662</v>
      </c>
      <c r="J67" s="1" t="s">
        <v>663</v>
      </c>
      <c r="K67" s="1" t="s">
        <v>26204</v>
      </c>
      <c r="L67" s="1"/>
      <c r="M67" s="20">
        <f t="shared" si="0"/>
        <v>1</v>
      </c>
    </row>
    <row r="68" spans="1:13" ht="20.100000000000001" customHeight="1" x14ac:dyDescent="0.15">
      <c r="A68" s="1" t="s">
        <v>26079</v>
      </c>
      <c r="B68" s="1" t="s">
        <v>26174</v>
      </c>
      <c r="C68" s="1" t="s">
        <v>26205</v>
      </c>
      <c r="D68" s="1" t="s">
        <v>78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662</v>
      </c>
      <c r="J68" s="1" t="s">
        <v>663</v>
      </c>
      <c r="K68" s="1" t="s">
        <v>26206</v>
      </c>
      <c r="L68" s="1"/>
      <c r="M68" s="20">
        <f t="shared" si="0"/>
        <v>1</v>
      </c>
    </row>
    <row r="69" spans="1:13" ht="20.100000000000001" customHeight="1" x14ac:dyDescent="0.15">
      <c r="A69" s="1" t="s">
        <v>26079</v>
      </c>
      <c r="B69" s="1" t="s">
        <v>26207</v>
      </c>
      <c r="C69" s="1" t="s">
        <v>26208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53</v>
      </c>
      <c r="I69" s="1" t="s">
        <v>1141</v>
      </c>
      <c r="J69" s="1" t="s">
        <v>96</v>
      </c>
      <c r="K69" s="1" t="s">
        <v>26209</v>
      </c>
      <c r="L69" s="1"/>
      <c r="M69" s="20">
        <f t="shared" si="0"/>
        <v>1</v>
      </c>
    </row>
    <row r="70" spans="1:13" ht="20.100000000000001" customHeight="1" x14ac:dyDescent="0.15">
      <c r="A70" s="1" t="s">
        <v>26079</v>
      </c>
      <c r="B70" s="1" t="s">
        <v>26207</v>
      </c>
      <c r="C70" s="1" t="s">
        <v>26210</v>
      </c>
      <c r="D70" s="1" t="s">
        <v>50</v>
      </c>
      <c r="E70" s="1" t="s">
        <v>51</v>
      </c>
      <c r="F70" s="1" t="s">
        <v>179</v>
      </c>
      <c r="G70" s="1" t="s">
        <v>82</v>
      </c>
      <c r="H70" s="1" t="s">
        <v>4727</v>
      </c>
      <c r="I70" s="1" t="s">
        <v>7857</v>
      </c>
      <c r="J70" s="1" t="s">
        <v>24411</v>
      </c>
      <c r="K70" s="1" t="s">
        <v>26211</v>
      </c>
      <c r="L70" s="1"/>
      <c r="M70" s="20">
        <f t="shared" si="0"/>
        <v>0</v>
      </c>
    </row>
    <row r="71" spans="1:13" ht="20.100000000000001" customHeight="1" x14ac:dyDescent="0.15">
      <c r="A71" s="1" t="s">
        <v>26079</v>
      </c>
      <c r="B71" s="1" t="s">
        <v>26207</v>
      </c>
      <c r="C71" s="1" t="s">
        <v>26212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53</v>
      </c>
      <c r="I71" s="1" t="s">
        <v>1141</v>
      </c>
      <c r="J71" s="1" t="s">
        <v>96</v>
      </c>
      <c r="K71" s="1" t="s">
        <v>26213</v>
      </c>
      <c r="L71" s="1"/>
      <c r="M71" s="20">
        <f t="shared" si="0"/>
        <v>1</v>
      </c>
    </row>
    <row r="72" spans="1:13" ht="20.100000000000001" customHeight="1" x14ac:dyDescent="0.15">
      <c r="A72" s="1" t="s">
        <v>26079</v>
      </c>
      <c r="B72" s="1" t="s">
        <v>26207</v>
      </c>
      <c r="C72" s="1" t="s">
        <v>26214</v>
      </c>
      <c r="D72" s="1" t="s">
        <v>50</v>
      </c>
      <c r="E72" s="1" t="s">
        <v>51</v>
      </c>
      <c r="F72" s="1" t="s">
        <v>51</v>
      </c>
      <c r="G72" s="1" t="s">
        <v>52</v>
      </c>
      <c r="H72" s="1" t="s">
        <v>53</v>
      </c>
      <c r="I72" s="1" t="s">
        <v>1141</v>
      </c>
      <c r="J72" s="1" t="s">
        <v>96</v>
      </c>
      <c r="K72" s="1" t="s">
        <v>26215</v>
      </c>
      <c r="L72" s="1"/>
      <c r="M72" s="20">
        <f t="shared" si="0"/>
        <v>1</v>
      </c>
    </row>
    <row r="73" spans="1:13" ht="20.100000000000001" customHeight="1" x14ac:dyDescent="0.15">
      <c r="A73" s="1" t="s">
        <v>26079</v>
      </c>
      <c r="B73" s="1" t="s">
        <v>26207</v>
      </c>
      <c r="C73" s="1" t="s">
        <v>26216</v>
      </c>
      <c r="D73" s="1" t="s">
        <v>50</v>
      </c>
      <c r="E73" s="1" t="s">
        <v>51</v>
      </c>
      <c r="F73" s="1" t="s">
        <v>51</v>
      </c>
      <c r="G73" s="1" t="s">
        <v>52</v>
      </c>
      <c r="H73" s="1" t="s">
        <v>53</v>
      </c>
      <c r="I73" s="1" t="s">
        <v>1141</v>
      </c>
      <c r="J73" s="1" t="s">
        <v>96</v>
      </c>
      <c r="K73" s="1" t="s">
        <v>26217</v>
      </c>
      <c r="L73" s="1"/>
      <c r="M73" s="20">
        <f t="shared" ref="M73:M136" si="1">IF(F73="○",1,0)</f>
        <v>1</v>
      </c>
    </row>
    <row r="74" spans="1:13" ht="20.100000000000001" customHeight="1" x14ac:dyDescent="0.15">
      <c r="A74" s="1" t="s">
        <v>26079</v>
      </c>
      <c r="B74" s="1" t="s">
        <v>26207</v>
      </c>
      <c r="C74" s="1" t="s">
        <v>26218</v>
      </c>
      <c r="D74" s="1" t="s">
        <v>50</v>
      </c>
      <c r="E74" s="1" t="s">
        <v>51</v>
      </c>
      <c r="F74" s="1" t="s">
        <v>51</v>
      </c>
      <c r="G74" s="1" t="s">
        <v>52</v>
      </c>
      <c r="H74" s="1" t="s">
        <v>53</v>
      </c>
      <c r="I74" s="1" t="s">
        <v>1141</v>
      </c>
      <c r="J74" s="1" t="s">
        <v>96</v>
      </c>
      <c r="K74" s="1" t="s">
        <v>26219</v>
      </c>
      <c r="L74" s="1"/>
      <c r="M74" s="20">
        <f t="shared" si="1"/>
        <v>1</v>
      </c>
    </row>
    <row r="75" spans="1:13" ht="20.100000000000001" customHeight="1" x14ac:dyDescent="0.15">
      <c r="A75" s="1" t="s">
        <v>26079</v>
      </c>
      <c r="B75" s="1" t="s">
        <v>26207</v>
      </c>
      <c r="C75" s="1" t="s">
        <v>26220</v>
      </c>
      <c r="D75" s="1" t="s">
        <v>50</v>
      </c>
      <c r="E75" s="1" t="s">
        <v>51</v>
      </c>
      <c r="F75" s="1" t="s">
        <v>51</v>
      </c>
      <c r="G75" s="1" t="s">
        <v>52</v>
      </c>
      <c r="H75" s="1" t="s">
        <v>53</v>
      </c>
      <c r="I75" s="1" t="s">
        <v>1141</v>
      </c>
      <c r="J75" s="1" t="s">
        <v>96</v>
      </c>
      <c r="K75" s="1" t="s">
        <v>26221</v>
      </c>
      <c r="L75" s="1"/>
      <c r="M75" s="20">
        <f t="shared" si="1"/>
        <v>1</v>
      </c>
    </row>
    <row r="76" spans="1:13" ht="20.100000000000001" customHeight="1" x14ac:dyDescent="0.15">
      <c r="A76" s="1" t="s">
        <v>26079</v>
      </c>
      <c r="B76" s="1" t="s">
        <v>26207</v>
      </c>
      <c r="C76" s="1" t="s">
        <v>26222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53</v>
      </c>
      <c r="I76" s="1" t="s">
        <v>1141</v>
      </c>
      <c r="J76" s="1" t="s">
        <v>96</v>
      </c>
      <c r="K76" s="1" t="s">
        <v>26223</v>
      </c>
      <c r="L76" s="1"/>
      <c r="M76" s="20">
        <f t="shared" si="1"/>
        <v>1</v>
      </c>
    </row>
    <row r="77" spans="1:13" ht="20.100000000000001" customHeight="1" x14ac:dyDescent="0.15">
      <c r="A77" s="1" t="s">
        <v>26079</v>
      </c>
      <c r="B77" s="1" t="s">
        <v>26207</v>
      </c>
      <c r="C77" s="1" t="s">
        <v>26224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53</v>
      </c>
      <c r="I77" s="1" t="s">
        <v>1141</v>
      </c>
      <c r="J77" s="1" t="s">
        <v>96</v>
      </c>
      <c r="K77" s="1" t="s">
        <v>26225</v>
      </c>
      <c r="L77" s="1"/>
      <c r="M77" s="20">
        <f t="shared" si="1"/>
        <v>1</v>
      </c>
    </row>
    <row r="78" spans="1:13" ht="20.100000000000001" customHeight="1" x14ac:dyDescent="0.15">
      <c r="A78" s="1" t="s">
        <v>26079</v>
      </c>
      <c r="B78" s="1" t="s">
        <v>26207</v>
      </c>
      <c r="C78" s="1" t="s">
        <v>26226</v>
      </c>
      <c r="D78" s="1" t="s">
        <v>50</v>
      </c>
      <c r="E78" s="1" t="s">
        <v>51</v>
      </c>
      <c r="F78" s="1" t="s">
        <v>51</v>
      </c>
      <c r="G78" s="1" t="s">
        <v>52</v>
      </c>
      <c r="H78" s="1" t="s">
        <v>53</v>
      </c>
      <c r="I78" s="1" t="s">
        <v>1141</v>
      </c>
      <c r="J78" s="1" t="s">
        <v>96</v>
      </c>
      <c r="K78" s="1" t="s">
        <v>26227</v>
      </c>
      <c r="L78" s="1"/>
      <c r="M78" s="20">
        <f t="shared" si="1"/>
        <v>1</v>
      </c>
    </row>
    <row r="79" spans="1:13" ht="20.100000000000001" customHeight="1" x14ac:dyDescent="0.15">
      <c r="A79" s="1" t="s">
        <v>26079</v>
      </c>
      <c r="B79" s="1" t="s">
        <v>26207</v>
      </c>
      <c r="C79" s="1" t="s">
        <v>26228</v>
      </c>
      <c r="D79" s="1" t="s">
        <v>50</v>
      </c>
      <c r="E79" s="1" t="s">
        <v>51</v>
      </c>
      <c r="F79" s="1" t="s">
        <v>51</v>
      </c>
      <c r="G79" s="1" t="s">
        <v>52</v>
      </c>
      <c r="H79" s="1" t="s">
        <v>53</v>
      </c>
      <c r="I79" s="1" t="s">
        <v>1141</v>
      </c>
      <c r="J79" s="1" t="s">
        <v>96</v>
      </c>
      <c r="K79" s="1" t="s">
        <v>26229</v>
      </c>
      <c r="L79" s="1"/>
      <c r="M79" s="20">
        <f t="shared" si="1"/>
        <v>1</v>
      </c>
    </row>
    <row r="80" spans="1:13" ht="20.100000000000001" customHeight="1" x14ac:dyDescent="0.15">
      <c r="A80" s="1" t="s">
        <v>26079</v>
      </c>
      <c r="B80" s="1" t="s">
        <v>26207</v>
      </c>
      <c r="C80" s="1" t="s">
        <v>26230</v>
      </c>
      <c r="D80" s="1" t="s">
        <v>50</v>
      </c>
      <c r="E80" s="1" t="s">
        <v>51</v>
      </c>
      <c r="F80" s="1" t="s">
        <v>51</v>
      </c>
      <c r="G80" s="1" t="s">
        <v>52</v>
      </c>
      <c r="H80" s="1" t="s">
        <v>53</v>
      </c>
      <c r="I80" s="1" t="s">
        <v>1141</v>
      </c>
      <c r="J80" s="1" t="s">
        <v>96</v>
      </c>
      <c r="K80" s="1" t="s">
        <v>26231</v>
      </c>
      <c r="L80" s="1"/>
      <c r="M80" s="20">
        <f t="shared" si="1"/>
        <v>1</v>
      </c>
    </row>
    <row r="81" spans="1:13" ht="20.100000000000001" customHeight="1" x14ac:dyDescent="0.15">
      <c r="A81" s="1" t="s">
        <v>26079</v>
      </c>
      <c r="B81" s="1" t="s">
        <v>26207</v>
      </c>
      <c r="C81" s="1" t="s">
        <v>26232</v>
      </c>
      <c r="D81" s="1" t="s">
        <v>50</v>
      </c>
      <c r="E81" s="1" t="s">
        <v>51</v>
      </c>
      <c r="F81" s="1" t="s">
        <v>51</v>
      </c>
      <c r="G81" s="1" t="s">
        <v>52</v>
      </c>
      <c r="H81" s="1" t="s">
        <v>53</v>
      </c>
      <c r="I81" s="1" t="s">
        <v>1141</v>
      </c>
      <c r="J81" s="1" t="s">
        <v>96</v>
      </c>
      <c r="K81" s="1" t="s">
        <v>26233</v>
      </c>
      <c r="L81" s="1"/>
      <c r="M81" s="20">
        <f t="shared" si="1"/>
        <v>1</v>
      </c>
    </row>
    <row r="82" spans="1:13" ht="20.100000000000001" customHeight="1" x14ac:dyDescent="0.15">
      <c r="A82" s="1" t="s">
        <v>26079</v>
      </c>
      <c r="B82" s="1" t="s">
        <v>26207</v>
      </c>
      <c r="C82" s="1" t="s">
        <v>26234</v>
      </c>
      <c r="D82" s="1" t="s">
        <v>50</v>
      </c>
      <c r="E82" s="1" t="s">
        <v>51</v>
      </c>
      <c r="F82" s="1" t="s">
        <v>51</v>
      </c>
      <c r="G82" s="1" t="s">
        <v>52</v>
      </c>
      <c r="H82" s="1" t="s">
        <v>53</v>
      </c>
      <c r="I82" s="1" t="s">
        <v>1141</v>
      </c>
      <c r="J82" s="1" t="s">
        <v>96</v>
      </c>
      <c r="K82" s="1" t="s">
        <v>26235</v>
      </c>
      <c r="L82" s="1"/>
      <c r="M82" s="20">
        <f t="shared" si="1"/>
        <v>1</v>
      </c>
    </row>
    <row r="83" spans="1:13" ht="20.100000000000001" customHeight="1" x14ac:dyDescent="0.15">
      <c r="A83" s="1" t="s">
        <v>26079</v>
      </c>
      <c r="B83" s="1" t="s">
        <v>26207</v>
      </c>
      <c r="C83" s="1" t="s">
        <v>26236</v>
      </c>
      <c r="D83" s="1" t="s">
        <v>50</v>
      </c>
      <c r="E83" s="1" t="s">
        <v>51</v>
      </c>
      <c r="F83" s="1" t="s">
        <v>51</v>
      </c>
      <c r="G83" s="1" t="s">
        <v>52</v>
      </c>
      <c r="H83" s="1" t="s">
        <v>53</v>
      </c>
      <c r="I83" s="1" t="s">
        <v>1141</v>
      </c>
      <c r="J83" s="1" t="s">
        <v>96</v>
      </c>
      <c r="K83" s="1" t="s">
        <v>26237</v>
      </c>
      <c r="L83" s="1"/>
      <c r="M83" s="20">
        <f t="shared" si="1"/>
        <v>1</v>
      </c>
    </row>
    <row r="84" spans="1:13" ht="20.100000000000001" customHeight="1" x14ac:dyDescent="0.15">
      <c r="A84" s="1" t="s">
        <v>26079</v>
      </c>
      <c r="B84" s="1" t="s">
        <v>26207</v>
      </c>
      <c r="C84" s="1" t="s">
        <v>26238</v>
      </c>
      <c r="D84" s="1" t="s">
        <v>50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662</v>
      </c>
      <c r="J84" s="1" t="s">
        <v>663</v>
      </c>
      <c r="K84" s="1" t="s">
        <v>26239</v>
      </c>
      <c r="L84" s="1"/>
      <c r="M84" s="20">
        <f t="shared" si="1"/>
        <v>1</v>
      </c>
    </row>
    <row r="85" spans="1:13" ht="20.100000000000001" customHeight="1" x14ac:dyDescent="0.15">
      <c r="A85" s="1" t="s">
        <v>26079</v>
      </c>
      <c r="B85" s="1" t="s">
        <v>26207</v>
      </c>
      <c r="C85" s="1" t="s">
        <v>26240</v>
      </c>
      <c r="D85" s="1" t="s">
        <v>78</v>
      </c>
      <c r="E85" s="1" t="s">
        <v>51</v>
      </c>
      <c r="F85" s="1" t="s">
        <v>51</v>
      </c>
      <c r="G85" s="1" t="s">
        <v>52</v>
      </c>
      <c r="H85" s="1" t="s">
        <v>53</v>
      </c>
      <c r="I85" s="1" t="s">
        <v>1141</v>
      </c>
      <c r="J85" s="1" t="s">
        <v>96</v>
      </c>
      <c r="K85" s="1" t="s">
        <v>26241</v>
      </c>
      <c r="L85" s="1"/>
      <c r="M85" s="20">
        <f t="shared" si="1"/>
        <v>1</v>
      </c>
    </row>
    <row r="86" spans="1:13" ht="20.100000000000001" customHeight="1" x14ac:dyDescent="0.15">
      <c r="A86" s="1" t="s">
        <v>26079</v>
      </c>
      <c r="B86" s="1" t="s">
        <v>26207</v>
      </c>
      <c r="C86" s="1" t="s">
        <v>26242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53</v>
      </c>
      <c r="I86" s="1" t="s">
        <v>1141</v>
      </c>
      <c r="J86" s="1" t="s">
        <v>96</v>
      </c>
      <c r="K86" s="1" t="s">
        <v>26243</v>
      </c>
      <c r="L86" s="1"/>
      <c r="M86" s="20">
        <f t="shared" si="1"/>
        <v>1</v>
      </c>
    </row>
    <row r="87" spans="1:13" ht="20.100000000000001" customHeight="1" x14ac:dyDescent="0.15">
      <c r="A87" s="1" t="s">
        <v>26079</v>
      </c>
      <c r="B87" s="1" t="s">
        <v>26207</v>
      </c>
      <c r="C87" s="1" t="s">
        <v>26244</v>
      </c>
      <c r="D87" s="1" t="s">
        <v>78</v>
      </c>
      <c r="E87" s="1" t="s">
        <v>51</v>
      </c>
      <c r="F87" s="1" t="s">
        <v>81</v>
      </c>
      <c r="G87" s="1" t="s">
        <v>82</v>
      </c>
      <c r="H87" s="1" t="s">
        <v>4727</v>
      </c>
      <c r="I87" s="1" t="s">
        <v>7857</v>
      </c>
      <c r="J87" s="1" t="s">
        <v>24411</v>
      </c>
      <c r="K87" s="1" t="s">
        <v>26245</v>
      </c>
      <c r="L87" s="1"/>
      <c r="M87" s="20">
        <f t="shared" si="1"/>
        <v>0</v>
      </c>
    </row>
    <row r="88" spans="1:13" ht="20.100000000000001" customHeight="1" x14ac:dyDescent="0.15">
      <c r="A88" s="1" t="s">
        <v>26079</v>
      </c>
      <c r="B88" s="1" t="s">
        <v>26207</v>
      </c>
      <c r="C88" s="1" t="s">
        <v>26246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53</v>
      </c>
      <c r="I88" s="1" t="s">
        <v>1141</v>
      </c>
      <c r="J88" s="1" t="s">
        <v>96</v>
      </c>
      <c r="K88" s="1" t="s">
        <v>26247</v>
      </c>
      <c r="L88" s="1"/>
      <c r="M88" s="20">
        <f t="shared" si="1"/>
        <v>1</v>
      </c>
    </row>
    <row r="89" spans="1:13" ht="20.100000000000001" customHeight="1" x14ac:dyDescent="0.15">
      <c r="A89" s="1" t="s">
        <v>26079</v>
      </c>
      <c r="B89" s="1" t="s">
        <v>26207</v>
      </c>
      <c r="C89" s="1" t="s">
        <v>26248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53</v>
      </c>
      <c r="I89" s="1" t="s">
        <v>1141</v>
      </c>
      <c r="J89" s="1" t="s">
        <v>96</v>
      </c>
      <c r="K89" s="1" t="s">
        <v>26249</v>
      </c>
      <c r="L89" s="1"/>
      <c r="M89" s="20">
        <f t="shared" si="1"/>
        <v>1</v>
      </c>
    </row>
    <row r="90" spans="1:13" ht="20.100000000000001" customHeight="1" x14ac:dyDescent="0.15">
      <c r="A90" s="1" t="s">
        <v>26079</v>
      </c>
      <c r="B90" s="1" t="s">
        <v>26207</v>
      </c>
      <c r="C90" s="1" t="s">
        <v>26250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53</v>
      </c>
      <c r="I90" s="1" t="s">
        <v>1141</v>
      </c>
      <c r="J90" s="1" t="s">
        <v>96</v>
      </c>
      <c r="K90" s="1" t="s">
        <v>26251</v>
      </c>
      <c r="L90" s="1"/>
      <c r="M90" s="20">
        <f t="shared" si="1"/>
        <v>1</v>
      </c>
    </row>
    <row r="91" spans="1:13" ht="20.100000000000001" customHeight="1" x14ac:dyDescent="0.15">
      <c r="A91" s="1" t="s">
        <v>26079</v>
      </c>
      <c r="B91" s="1" t="s">
        <v>26207</v>
      </c>
      <c r="C91" s="1" t="s">
        <v>26252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53</v>
      </c>
      <c r="I91" s="1" t="s">
        <v>1141</v>
      </c>
      <c r="J91" s="1" t="s">
        <v>96</v>
      </c>
      <c r="K91" s="1" t="s">
        <v>26253</v>
      </c>
      <c r="L91" s="1"/>
      <c r="M91" s="20">
        <f t="shared" si="1"/>
        <v>1</v>
      </c>
    </row>
    <row r="92" spans="1:13" ht="20.100000000000001" customHeight="1" x14ac:dyDescent="0.15">
      <c r="A92" s="1" t="s">
        <v>26079</v>
      </c>
      <c r="B92" s="1" t="s">
        <v>26254</v>
      </c>
      <c r="C92" s="1" t="s">
        <v>26255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662</v>
      </c>
      <c r="J92" s="1" t="s">
        <v>663</v>
      </c>
      <c r="K92" s="1" t="s">
        <v>26256</v>
      </c>
      <c r="L92" s="1"/>
      <c r="M92" s="20">
        <f t="shared" si="1"/>
        <v>1</v>
      </c>
    </row>
    <row r="93" spans="1:13" ht="20.100000000000001" customHeight="1" x14ac:dyDescent="0.15">
      <c r="A93" s="1" t="s">
        <v>26079</v>
      </c>
      <c r="B93" s="1" t="s">
        <v>26254</v>
      </c>
      <c r="C93" s="1" t="s">
        <v>26257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121</v>
      </c>
      <c r="I93" s="1" t="s">
        <v>662</v>
      </c>
      <c r="J93" s="1" t="s">
        <v>663</v>
      </c>
      <c r="K93" s="1" t="s">
        <v>26258</v>
      </c>
      <c r="L93" s="1"/>
      <c r="M93" s="20">
        <f t="shared" si="1"/>
        <v>1</v>
      </c>
    </row>
    <row r="94" spans="1:13" ht="20.100000000000001" customHeight="1" x14ac:dyDescent="0.15">
      <c r="A94" s="1" t="s">
        <v>26079</v>
      </c>
      <c r="B94" s="1" t="s">
        <v>26254</v>
      </c>
      <c r="C94" s="1" t="s">
        <v>26259</v>
      </c>
      <c r="D94" s="1" t="s">
        <v>78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662</v>
      </c>
      <c r="J94" s="1" t="s">
        <v>663</v>
      </c>
      <c r="K94" s="1" t="s">
        <v>26260</v>
      </c>
      <c r="L94" s="1"/>
      <c r="M94" s="20">
        <f t="shared" si="1"/>
        <v>1</v>
      </c>
    </row>
    <row r="95" spans="1:13" ht="20.100000000000001" customHeight="1" x14ac:dyDescent="0.15">
      <c r="A95" s="1" t="s">
        <v>26079</v>
      </c>
      <c r="B95" s="1" t="s">
        <v>26254</v>
      </c>
      <c r="C95" s="1" t="s">
        <v>26261</v>
      </c>
      <c r="D95" s="1" t="s">
        <v>78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662</v>
      </c>
      <c r="J95" s="1" t="s">
        <v>663</v>
      </c>
      <c r="K95" s="1" t="s">
        <v>26262</v>
      </c>
      <c r="L95" s="1"/>
      <c r="M95" s="20">
        <f t="shared" si="1"/>
        <v>1</v>
      </c>
    </row>
    <row r="96" spans="1:13" ht="20.100000000000001" customHeight="1" x14ac:dyDescent="0.15">
      <c r="A96" s="1" t="s">
        <v>26079</v>
      </c>
      <c r="B96" s="1" t="s">
        <v>26254</v>
      </c>
      <c r="C96" s="1" t="s">
        <v>26263</v>
      </c>
      <c r="D96" s="1" t="s">
        <v>849</v>
      </c>
      <c r="E96" s="1" t="s">
        <v>51</v>
      </c>
      <c r="F96" s="1" t="s">
        <v>26832</v>
      </c>
      <c r="G96" s="1" t="s">
        <v>82</v>
      </c>
      <c r="H96" s="1" t="s">
        <v>83</v>
      </c>
      <c r="I96" s="1" t="s">
        <v>84</v>
      </c>
      <c r="J96" s="1" t="s">
        <v>6142</v>
      </c>
      <c r="K96" s="1" t="s">
        <v>26264</v>
      </c>
      <c r="L96" s="1"/>
      <c r="M96" s="20">
        <f t="shared" si="1"/>
        <v>0</v>
      </c>
    </row>
    <row r="97" spans="1:13" ht="20.100000000000001" customHeight="1" x14ac:dyDescent="0.15">
      <c r="A97" s="1" t="s">
        <v>26079</v>
      </c>
      <c r="B97" s="1" t="s">
        <v>26265</v>
      </c>
      <c r="C97" s="1" t="s">
        <v>26266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53</v>
      </c>
      <c r="I97" s="1" t="s">
        <v>740</v>
      </c>
      <c r="J97" s="1" t="s">
        <v>182</v>
      </c>
      <c r="K97" s="1" t="s">
        <v>26267</v>
      </c>
      <c r="L97" s="1"/>
      <c r="M97" s="20">
        <f t="shared" si="1"/>
        <v>1</v>
      </c>
    </row>
    <row r="98" spans="1:13" ht="20.100000000000001" customHeight="1" x14ac:dyDescent="0.15">
      <c r="A98" s="1" t="s">
        <v>26079</v>
      </c>
      <c r="B98" s="1" t="s">
        <v>26265</v>
      </c>
      <c r="C98" s="1" t="s">
        <v>26268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53</v>
      </c>
      <c r="I98" s="1" t="s">
        <v>740</v>
      </c>
      <c r="J98" s="1" t="s">
        <v>182</v>
      </c>
      <c r="K98" s="1" t="s">
        <v>26269</v>
      </c>
      <c r="L98" s="1"/>
      <c r="M98" s="20">
        <f t="shared" si="1"/>
        <v>1</v>
      </c>
    </row>
    <row r="99" spans="1:13" ht="20.100000000000001" customHeight="1" x14ac:dyDescent="0.15">
      <c r="A99" s="1" t="s">
        <v>26079</v>
      </c>
      <c r="B99" s="1" t="s">
        <v>26265</v>
      </c>
      <c r="C99" s="1" t="s">
        <v>26270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53</v>
      </c>
      <c r="I99" s="1" t="s">
        <v>740</v>
      </c>
      <c r="J99" s="1" t="s">
        <v>182</v>
      </c>
      <c r="K99" s="1" t="s">
        <v>26271</v>
      </c>
      <c r="L99" s="1"/>
      <c r="M99" s="20">
        <f t="shared" si="1"/>
        <v>1</v>
      </c>
    </row>
    <row r="100" spans="1:13" ht="20.100000000000001" customHeight="1" x14ac:dyDescent="0.15">
      <c r="A100" s="1" t="s">
        <v>26079</v>
      </c>
      <c r="B100" s="1" t="s">
        <v>26265</v>
      </c>
      <c r="C100" s="1" t="s">
        <v>26272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53</v>
      </c>
      <c r="I100" s="1" t="s">
        <v>740</v>
      </c>
      <c r="J100" s="1" t="s">
        <v>182</v>
      </c>
      <c r="K100" s="1" t="s">
        <v>26273</v>
      </c>
      <c r="L100" s="1"/>
      <c r="M100" s="20">
        <f t="shared" si="1"/>
        <v>1</v>
      </c>
    </row>
    <row r="101" spans="1:13" ht="20.100000000000001" customHeight="1" x14ac:dyDescent="0.15">
      <c r="A101" s="1" t="s">
        <v>26079</v>
      </c>
      <c r="B101" s="1" t="s">
        <v>26265</v>
      </c>
      <c r="C101" s="1" t="s">
        <v>26274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740</v>
      </c>
      <c r="J101" s="1" t="s">
        <v>182</v>
      </c>
      <c r="K101" s="1" t="s">
        <v>26275</v>
      </c>
      <c r="L101" s="1"/>
      <c r="M101" s="20">
        <f t="shared" si="1"/>
        <v>1</v>
      </c>
    </row>
    <row r="102" spans="1:13" ht="20.100000000000001" customHeight="1" x14ac:dyDescent="0.15">
      <c r="A102" s="1" t="s">
        <v>26079</v>
      </c>
      <c r="B102" s="1" t="s">
        <v>26265</v>
      </c>
      <c r="C102" s="1" t="s">
        <v>26276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740</v>
      </c>
      <c r="J102" s="1" t="s">
        <v>182</v>
      </c>
      <c r="K102" s="1" t="s">
        <v>26277</v>
      </c>
      <c r="L102" s="1"/>
      <c r="M102" s="20">
        <f t="shared" si="1"/>
        <v>1</v>
      </c>
    </row>
    <row r="103" spans="1:13" ht="20.100000000000001" customHeight="1" x14ac:dyDescent="0.15">
      <c r="A103" s="1" t="s">
        <v>26079</v>
      </c>
      <c r="B103" s="1" t="s">
        <v>26265</v>
      </c>
      <c r="C103" s="1" t="s">
        <v>26278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740</v>
      </c>
      <c r="J103" s="1" t="s">
        <v>182</v>
      </c>
      <c r="K103" s="1" t="s">
        <v>26279</v>
      </c>
      <c r="L103" s="1"/>
      <c r="M103" s="20">
        <f t="shared" si="1"/>
        <v>1</v>
      </c>
    </row>
    <row r="104" spans="1:13" ht="20.100000000000001" customHeight="1" x14ac:dyDescent="0.15">
      <c r="A104" s="1" t="s">
        <v>26079</v>
      </c>
      <c r="B104" s="1" t="s">
        <v>26265</v>
      </c>
      <c r="C104" s="1" t="s">
        <v>26280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740</v>
      </c>
      <c r="J104" s="1" t="s">
        <v>182</v>
      </c>
      <c r="K104" s="1" t="s">
        <v>26281</v>
      </c>
      <c r="L104" s="1"/>
      <c r="M104" s="20">
        <f t="shared" si="1"/>
        <v>1</v>
      </c>
    </row>
    <row r="105" spans="1:13" ht="20.100000000000001" customHeight="1" x14ac:dyDescent="0.15">
      <c r="A105" s="1" t="s">
        <v>26079</v>
      </c>
      <c r="B105" s="1" t="s">
        <v>26265</v>
      </c>
      <c r="C105" s="1" t="s">
        <v>26282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740</v>
      </c>
      <c r="J105" s="1" t="s">
        <v>182</v>
      </c>
      <c r="K105" s="1" t="s">
        <v>26283</v>
      </c>
      <c r="L105" s="1"/>
      <c r="M105" s="20">
        <f t="shared" si="1"/>
        <v>1</v>
      </c>
    </row>
    <row r="106" spans="1:13" ht="20.100000000000001" customHeight="1" x14ac:dyDescent="0.15">
      <c r="A106" s="1" t="s">
        <v>26079</v>
      </c>
      <c r="B106" s="1" t="s">
        <v>26265</v>
      </c>
      <c r="C106" s="1" t="s">
        <v>26284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740</v>
      </c>
      <c r="J106" s="1" t="s">
        <v>182</v>
      </c>
      <c r="K106" s="1" t="s">
        <v>26285</v>
      </c>
      <c r="L106" s="1"/>
      <c r="M106" s="20">
        <f t="shared" si="1"/>
        <v>1</v>
      </c>
    </row>
    <row r="107" spans="1:13" ht="20.100000000000001" customHeight="1" x14ac:dyDescent="0.15">
      <c r="A107" s="1" t="s">
        <v>26079</v>
      </c>
      <c r="B107" s="1" t="s">
        <v>26265</v>
      </c>
      <c r="C107" s="1" t="s">
        <v>26286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740</v>
      </c>
      <c r="J107" s="1" t="s">
        <v>182</v>
      </c>
      <c r="K107" s="1" t="s">
        <v>26287</v>
      </c>
      <c r="L107" s="1"/>
      <c r="M107" s="20">
        <f t="shared" si="1"/>
        <v>1</v>
      </c>
    </row>
    <row r="108" spans="1:13" ht="20.100000000000001" customHeight="1" x14ac:dyDescent="0.15">
      <c r="A108" s="1" t="s">
        <v>26079</v>
      </c>
      <c r="B108" s="1" t="s">
        <v>26265</v>
      </c>
      <c r="C108" s="1" t="s">
        <v>26288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740</v>
      </c>
      <c r="J108" s="1" t="s">
        <v>182</v>
      </c>
      <c r="K108" s="1" t="s">
        <v>26289</v>
      </c>
      <c r="L108" s="1"/>
      <c r="M108" s="20">
        <f t="shared" si="1"/>
        <v>1</v>
      </c>
    </row>
    <row r="109" spans="1:13" ht="20.100000000000001" customHeight="1" x14ac:dyDescent="0.15">
      <c r="A109" s="1" t="s">
        <v>26079</v>
      </c>
      <c r="B109" s="1" t="s">
        <v>26265</v>
      </c>
      <c r="C109" s="1" t="s">
        <v>26290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740</v>
      </c>
      <c r="J109" s="1" t="s">
        <v>182</v>
      </c>
      <c r="K109" s="1" t="s">
        <v>26291</v>
      </c>
      <c r="L109" s="1"/>
      <c r="M109" s="20">
        <f t="shared" si="1"/>
        <v>1</v>
      </c>
    </row>
    <row r="110" spans="1:13" ht="20.100000000000001" customHeight="1" x14ac:dyDescent="0.15">
      <c r="A110" s="1" t="s">
        <v>26079</v>
      </c>
      <c r="B110" s="1" t="s">
        <v>26265</v>
      </c>
      <c r="C110" s="1" t="s">
        <v>26292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740</v>
      </c>
      <c r="J110" s="1" t="s">
        <v>182</v>
      </c>
      <c r="K110" s="1" t="s">
        <v>26293</v>
      </c>
      <c r="L110" s="1"/>
      <c r="M110" s="20">
        <f t="shared" si="1"/>
        <v>1</v>
      </c>
    </row>
    <row r="111" spans="1:13" ht="20.100000000000001" customHeight="1" x14ac:dyDescent="0.15">
      <c r="A111" s="1" t="s">
        <v>26079</v>
      </c>
      <c r="B111" s="1" t="s">
        <v>26265</v>
      </c>
      <c r="C111" s="1" t="s">
        <v>26294</v>
      </c>
      <c r="D111" s="1" t="s">
        <v>50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740</v>
      </c>
      <c r="J111" s="1" t="s">
        <v>182</v>
      </c>
      <c r="K111" s="1" t="s">
        <v>26295</v>
      </c>
      <c r="L111" s="1"/>
      <c r="M111" s="20">
        <f t="shared" si="1"/>
        <v>1</v>
      </c>
    </row>
    <row r="112" spans="1:13" ht="20.100000000000001" customHeight="1" x14ac:dyDescent="0.15">
      <c r="A112" s="1" t="s">
        <v>26079</v>
      </c>
      <c r="B112" s="1" t="s">
        <v>26265</v>
      </c>
      <c r="C112" s="1" t="s">
        <v>26296</v>
      </c>
      <c r="D112" s="1" t="s">
        <v>50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740</v>
      </c>
      <c r="J112" s="1" t="s">
        <v>182</v>
      </c>
      <c r="K112" s="1" t="s">
        <v>26297</v>
      </c>
      <c r="L112" s="1"/>
      <c r="M112" s="20">
        <f t="shared" si="1"/>
        <v>1</v>
      </c>
    </row>
    <row r="113" spans="1:13" ht="20.100000000000001" customHeight="1" x14ac:dyDescent="0.15">
      <c r="A113" s="1" t="s">
        <v>26079</v>
      </c>
      <c r="B113" s="1" t="s">
        <v>26265</v>
      </c>
      <c r="C113" s="1" t="s">
        <v>26298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740</v>
      </c>
      <c r="J113" s="1" t="s">
        <v>182</v>
      </c>
      <c r="K113" s="1" t="s">
        <v>26299</v>
      </c>
      <c r="L113" s="1"/>
      <c r="M113" s="20">
        <f t="shared" si="1"/>
        <v>1</v>
      </c>
    </row>
    <row r="114" spans="1:13" ht="20.100000000000001" customHeight="1" x14ac:dyDescent="0.15">
      <c r="A114" s="1" t="s">
        <v>26079</v>
      </c>
      <c r="B114" s="1" t="s">
        <v>26265</v>
      </c>
      <c r="C114" s="1" t="s">
        <v>26300</v>
      </c>
      <c r="D114" s="1" t="s">
        <v>78</v>
      </c>
      <c r="E114" s="1" t="s">
        <v>51</v>
      </c>
      <c r="F114" s="1" t="s">
        <v>179</v>
      </c>
      <c r="G114" s="1" t="s">
        <v>82</v>
      </c>
      <c r="H114" s="1" t="s">
        <v>2234</v>
      </c>
      <c r="I114" s="1" t="s">
        <v>84</v>
      </c>
      <c r="J114" s="1" t="s">
        <v>18408</v>
      </c>
      <c r="K114" s="1" t="s">
        <v>26301</v>
      </c>
      <c r="L114" s="1"/>
      <c r="M114" s="20">
        <f t="shared" si="1"/>
        <v>0</v>
      </c>
    </row>
    <row r="115" spans="1:13" ht="20.100000000000001" customHeight="1" x14ac:dyDescent="0.15">
      <c r="A115" s="1" t="s">
        <v>26079</v>
      </c>
      <c r="B115" s="1" t="s">
        <v>26265</v>
      </c>
      <c r="C115" s="1" t="s">
        <v>26302</v>
      </c>
      <c r="D115" s="1" t="s">
        <v>78</v>
      </c>
      <c r="E115" s="1" t="s">
        <v>51</v>
      </c>
      <c r="F115" s="1" t="s">
        <v>51</v>
      </c>
      <c r="G115" s="1" t="s">
        <v>52</v>
      </c>
      <c r="H115" s="1" t="s">
        <v>53</v>
      </c>
      <c r="I115" s="1" t="s">
        <v>740</v>
      </c>
      <c r="J115" s="1" t="s">
        <v>182</v>
      </c>
      <c r="K115" s="1" t="s">
        <v>26303</v>
      </c>
      <c r="L115" s="1"/>
      <c r="M115" s="20">
        <f t="shared" si="1"/>
        <v>1</v>
      </c>
    </row>
    <row r="116" spans="1:13" ht="20.100000000000001" customHeight="1" x14ac:dyDescent="0.15">
      <c r="A116" s="1" t="s">
        <v>26079</v>
      </c>
      <c r="B116" s="1" t="s">
        <v>26265</v>
      </c>
      <c r="C116" s="1" t="s">
        <v>26304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740</v>
      </c>
      <c r="J116" s="1" t="s">
        <v>182</v>
      </c>
      <c r="K116" s="1" t="s">
        <v>26305</v>
      </c>
      <c r="L116" s="1"/>
      <c r="M116" s="20">
        <f t="shared" si="1"/>
        <v>1</v>
      </c>
    </row>
    <row r="117" spans="1:13" ht="20.100000000000001" customHeight="1" x14ac:dyDescent="0.15">
      <c r="A117" s="1" t="s">
        <v>26079</v>
      </c>
      <c r="B117" s="1" t="s">
        <v>26265</v>
      </c>
      <c r="C117" s="1" t="s">
        <v>26306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740</v>
      </c>
      <c r="J117" s="1" t="s">
        <v>182</v>
      </c>
      <c r="K117" s="1" t="s">
        <v>26307</v>
      </c>
      <c r="L117" s="1"/>
      <c r="M117" s="20">
        <f t="shared" si="1"/>
        <v>1</v>
      </c>
    </row>
    <row r="118" spans="1:13" ht="20.100000000000001" customHeight="1" x14ac:dyDescent="0.15">
      <c r="A118" s="1" t="s">
        <v>26079</v>
      </c>
      <c r="B118" s="1" t="s">
        <v>26265</v>
      </c>
      <c r="C118" s="1" t="s">
        <v>26308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740</v>
      </c>
      <c r="J118" s="1" t="s">
        <v>182</v>
      </c>
      <c r="K118" s="1" t="s">
        <v>26309</v>
      </c>
      <c r="L118" s="1"/>
      <c r="M118" s="20">
        <f t="shared" si="1"/>
        <v>1</v>
      </c>
    </row>
    <row r="119" spans="1:13" ht="20.100000000000001" customHeight="1" x14ac:dyDescent="0.15">
      <c r="A119" s="1" t="s">
        <v>26079</v>
      </c>
      <c r="B119" s="1" t="s">
        <v>26265</v>
      </c>
      <c r="C119" s="1" t="s">
        <v>26310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740</v>
      </c>
      <c r="J119" s="1" t="s">
        <v>182</v>
      </c>
      <c r="K119" s="1" t="s">
        <v>26311</v>
      </c>
      <c r="L119" s="1"/>
      <c r="M119" s="20">
        <f t="shared" si="1"/>
        <v>1</v>
      </c>
    </row>
    <row r="120" spans="1:13" ht="20.100000000000001" customHeight="1" x14ac:dyDescent="0.15">
      <c r="A120" s="1" t="s">
        <v>26079</v>
      </c>
      <c r="B120" s="1" t="s">
        <v>26265</v>
      </c>
      <c r="C120" s="1" t="s">
        <v>26312</v>
      </c>
      <c r="D120" s="1" t="s">
        <v>78</v>
      </c>
      <c r="E120" s="1" t="s">
        <v>51</v>
      </c>
      <c r="F120" s="1" t="s">
        <v>51</v>
      </c>
      <c r="G120" s="1" t="s">
        <v>52</v>
      </c>
      <c r="H120" s="1" t="s">
        <v>53</v>
      </c>
      <c r="I120" s="1" t="s">
        <v>740</v>
      </c>
      <c r="J120" s="1" t="s">
        <v>182</v>
      </c>
      <c r="K120" s="1" t="s">
        <v>26313</v>
      </c>
      <c r="L120" s="1"/>
      <c r="M120" s="20">
        <f t="shared" si="1"/>
        <v>1</v>
      </c>
    </row>
    <row r="121" spans="1:13" ht="20.100000000000001" customHeight="1" x14ac:dyDescent="0.15">
      <c r="A121" s="1" t="s">
        <v>26079</v>
      </c>
      <c r="B121" s="1" t="s">
        <v>26265</v>
      </c>
      <c r="C121" s="1" t="s">
        <v>26314</v>
      </c>
      <c r="D121" s="1" t="s">
        <v>78</v>
      </c>
      <c r="E121" s="1" t="s">
        <v>51</v>
      </c>
      <c r="F121" s="1" t="s">
        <v>51</v>
      </c>
      <c r="G121" s="1" t="s">
        <v>52</v>
      </c>
      <c r="H121" s="1" t="s">
        <v>53</v>
      </c>
      <c r="I121" s="1" t="s">
        <v>740</v>
      </c>
      <c r="J121" s="1" t="s">
        <v>182</v>
      </c>
      <c r="K121" s="1" t="s">
        <v>26315</v>
      </c>
      <c r="L121" s="1"/>
      <c r="M121" s="20">
        <f t="shared" si="1"/>
        <v>1</v>
      </c>
    </row>
    <row r="122" spans="1:13" ht="20.100000000000001" customHeight="1" x14ac:dyDescent="0.15">
      <c r="A122" s="1" t="s">
        <v>26079</v>
      </c>
      <c r="B122" s="1" t="s">
        <v>26316</v>
      </c>
      <c r="C122" s="1" t="s">
        <v>26317</v>
      </c>
      <c r="D122" s="1" t="s">
        <v>50</v>
      </c>
      <c r="E122" s="1" t="s">
        <v>51</v>
      </c>
      <c r="F122" s="1" t="s">
        <v>51</v>
      </c>
      <c r="G122" s="1" t="s">
        <v>52</v>
      </c>
      <c r="H122" s="1" t="s">
        <v>121</v>
      </c>
      <c r="I122" s="1" t="s">
        <v>662</v>
      </c>
      <c r="J122" s="1" t="s">
        <v>663</v>
      </c>
      <c r="K122" s="1" t="s">
        <v>26318</v>
      </c>
      <c r="L122" s="1"/>
      <c r="M122" s="20">
        <f t="shared" si="1"/>
        <v>1</v>
      </c>
    </row>
    <row r="123" spans="1:13" ht="20.100000000000001" customHeight="1" x14ac:dyDescent="0.15">
      <c r="A123" s="1" t="s">
        <v>26079</v>
      </c>
      <c r="B123" s="1" t="s">
        <v>577</v>
      </c>
      <c r="C123" s="1" t="s">
        <v>26319</v>
      </c>
      <c r="D123" s="1" t="s">
        <v>50</v>
      </c>
      <c r="E123" s="1" t="s">
        <v>51</v>
      </c>
      <c r="F123" s="1" t="s">
        <v>51</v>
      </c>
      <c r="G123" s="1" t="s">
        <v>52</v>
      </c>
      <c r="H123" s="1" t="s">
        <v>121</v>
      </c>
      <c r="I123" s="1" t="s">
        <v>662</v>
      </c>
      <c r="J123" s="1" t="s">
        <v>663</v>
      </c>
      <c r="K123" s="1" t="s">
        <v>26320</v>
      </c>
      <c r="L123" s="1"/>
      <c r="M123" s="20">
        <f t="shared" si="1"/>
        <v>1</v>
      </c>
    </row>
    <row r="124" spans="1:13" ht="20.100000000000001" customHeight="1" x14ac:dyDescent="0.15">
      <c r="A124" s="1" t="s">
        <v>26079</v>
      </c>
      <c r="B124" s="1" t="s">
        <v>577</v>
      </c>
      <c r="C124" s="1" t="s">
        <v>26321</v>
      </c>
      <c r="D124" s="1" t="s">
        <v>50</v>
      </c>
      <c r="E124" s="1" t="s">
        <v>51</v>
      </c>
      <c r="F124" s="1" t="s">
        <v>51</v>
      </c>
      <c r="G124" s="1" t="s">
        <v>52</v>
      </c>
      <c r="H124" s="1" t="s">
        <v>121</v>
      </c>
      <c r="I124" s="1" t="s">
        <v>662</v>
      </c>
      <c r="J124" s="1" t="s">
        <v>663</v>
      </c>
      <c r="K124" s="1" t="s">
        <v>26322</v>
      </c>
      <c r="L124" s="1"/>
      <c r="M124" s="20">
        <f t="shared" si="1"/>
        <v>1</v>
      </c>
    </row>
    <row r="125" spans="1:13" ht="20.100000000000001" customHeight="1" x14ac:dyDescent="0.15">
      <c r="A125" s="1" t="s">
        <v>26079</v>
      </c>
      <c r="B125" s="1" t="s">
        <v>26323</v>
      </c>
      <c r="C125" s="1" t="s">
        <v>26324</v>
      </c>
      <c r="D125" s="1" t="s">
        <v>50</v>
      </c>
      <c r="E125" s="1" t="s">
        <v>51</v>
      </c>
      <c r="F125" s="1" t="s">
        <v>51</v>
      </c>
      <c r="G125" s="1" t="s">
        <v>52</v>
      </c>
      <c r="H125" s="1" t="s">
        <v>53</v>
      </c>
      <c r="I125" s="1" t="s">
        <v>740</v>
      </c>
      <c r="J125" s="1" t="s">
        <v>182</v>
      </c>
      <c r="K125" s="1" t="s">
        <v>26325</v>
      </c>
      <c r="L125" s="1"/>
      <c r="M125" s="20">
        <f t="shared" si="1"/>
        <v>1</v>
      </c>
    </row>
    <row r="126" spans="1:13" ht="20.100000000000001" customHeight="1" x14ac:dyDescent="0.15">
      <c r="A126" s="1" t="s">
        <v>26079</v>
      </c>
      <c r="B126" s="1" t="s">
        <v>26323</v>
      </c>
      <c r="C126" s="1" t="s">
        <v>26326</v>
      </c>
      <c r="D126" s="1" t="s">
        <v>50</v>
      </c>
      <c r="E126" s="1" t="s">
        <v>51</v>
      </c>
      <c r="F126" s="1" t="s">
        <v>51</v>
      </c>
      <c r="G126" s="1" t="s">
        <v>52</v>
      </c>
      <c r="H126" s="1" t="s">
        <v>53</v>
      </c>
      <c r="I126" s="1" t="s">
        <v>740</v>
      </c>
      <c r="J126" s="1" t="s">
        <v>182</v>
      </c>
      <c r="K126" s="1" t="s">
        <v>26327</v>
      </c>
      <c r="L126" s="1"/>
      <c r="M126" s="20">
        <f t="shared" si="1"/>
        <v>1</v>
      </c>
    </row>
    <row r="127" spans="1:13" ht="20.100000000000001" customHeight="1" x14ac:dyDescent="0.15">
      <c r="A127" s="1" t="s">
        <v>26079</v>
      </c>
      <c r="B127" s="1" t="s">
        <v>26323</v>
      </c>
      <c r="C127" s="1" t="s">
        <v>26328</v>
      </c>
      <c r="D127" s="1" t="s">
        <v>50</v>
      </c>
      <c r="E127" s="1" t="s">
        <v>51</v>
      </c>
      <c r="F127" s="1" t="s">
        <v>51</v>
      </c>
      <c r="G127" s="1" t="s">
        <v>52</v>
      </c>
      <c r="H127" s="1" t="s">
        <v>53</v>
      </c>
      <c r="I127" s="1" t="s">
        <v>740</v>
      </c>
      <c r="J127" s="1" t="s">
        <v>182</v>
      </c>
      <c r="K127" s="1" t="s">
        <v>26329</v>
      </c>
      <c r="L127" s="1"/>
      <c r="M127" s="20">
        <f t="shared" si="1"/>
        <v>1</v>
      </c>
    </row>
    <row r="128" spans="1:13" ht="20.100000000000001" customHeight="1" x14ac:dyDescent="0.15">
      <c r="A128" s="1" t="s">
        <v>26079</v>
      </c>
      <c r="B128" s="1" t="s">
        <v>26323</v>
      </c>
      <c r="C128" s="1" t="s">
        <v>26330</v>
      </c>
      <c r="D128" s="1" t="s">
        <v>50</v>
      </c>
      <c r="E128" s="1" t="s">
        <v>51</v>
      </c>
      <c r="F128" s="1" t="s">
        <v>51</v>
      </c>
      <c r="G128" s="1" t="s">
        <v>52</v>
      </c>
      <c r="H128" s="1" t="s">
        <v>53</v>
      </c>
      <c r="I128" s="1" t="s">
        <v>740</v>
      </c>
      <c r="J128" s="1" t="s">
        <v>182</v>
      </c>
      <c r="K128" s="1" t="s">
        <v>26331</v>
      </c>
      <c r="L128" s="1"/>
      <c r="M128" s="20">
        <f t="shared" si="1"/>
        <v>1</v>
      </c>
    </row>
    <row r="129" spans="1:13" ht="20.100000000000001" customHeight="1" x14ac:dyDescent="0.15">
      <c r="A129" s="1" t="s">
        <v>26079</v>
      </c>
      <c r="B129" s="1" t="s">
        <v>26323</v>
      </c>
      <c r="C129" s="1" t="s">
        <v>26332</v>
      </c>
      <c r="D129" s="1" t="s">
        <v>78</v>
      </c>
      <c r="E129" s="1" t="s">
        <v>51</v>
      </c>
      <c r="F129" s="1" t="s">
        <v>179</v>
      </c>
      <c r="G129" s="1" t="s">
        <v>82</v>
      </c>
      <c r="H129" s="1" t="s">
        <v>129</v>
      </c>
      <c r="I129" s="1" t="s">
        <v>84</v>
      </c>
      <c r="J129" s="1" t="s">
        <v>130</v>
      </c>
      <c r="K129" s="1" t="s">
        <v>26333</v>
      </c>
      <c r="L129" s="1"/>
      <c r="M129" s="20">
        <f t="shared" si="1"/>
        <v>0</v>
      </c>
    </row>
    <row r="130" spans="1:13" ht="20.100000000000001" customHeight="1" x14ac:dyDescent="0.15">
      <c r="A130" s="1" t="s">
        <v>26079</v>
      </c>
      <c r="B130" s="1" t="s">
        <v>26323</v>
      </c>
      <c r="C130" s="1" t="s">
        <v>26334</v>
      </c>
      <c r="D130" s="1" t="s">
        <v>78</v>
      </c>
      <c r="E130" s="1" t="s">
        <v>51</v>
      </c>
      <c r="F130" s="1" t="s">
        <v>179</v>
      </c>
      <c r="G130" s="1" t="s">
        <v>82</v>
      </c>
      <c r="H130" s="1" t="s">
        <v>129</v>
      </c>
      <c r="I130" s="1" t="s">
        <v>84</v>
      </c>
      <c r="J130" s="1" t="s">
        <v>130</v>
      </c>
      <c r="K130" s="1" t="s">
        <v>26335</v>
      </c>
      <c r="L130" s="1"/>
      <c r="M130" s="20">
        <f t="shared" si="1"/>
        <v>0</v>
      </c>
    </row>
    <row r="131" spans="1:13" ht="20.100000000000001" customHeight="1" x14ac:dyDescent="0.15">
      <c r="A131" s="1" t="s">
        <v>26079</v>
      </c>
      <c r="B131" s="1" t="s">
        <v>26323</v>
      </c>
      <c r="C131" s="1" t="s">
        <v>26336</v>
      </c>
      <c r="D131" s="1" t="s">
        <v>78</v>
      </c>
      <c r="E131" s="1" t="s">
        <v>51</v>
      </c>
      <c r="F131" s="1" t="s">
        <v>51</v>
      </c>
      <c r="G131" s="1" t="s">
        <v>52</v>
      </c>
      <c r="H131" s="1" t="s">
        <v>53</v>
      </c>
      <c r="I131" s="1" t="s">
        <v>740</v>
      </c>
      <c r="J131" s="1" t="s">
        <v>182</v>
      </c>
      <c r="K131" s="1" t="s">
        <v>26337</v>
      </c>
      <c r="L131" s="1"/>
      <c r="M131" s="20">
        <f t="shared" si="1"/>
        <v>1</v>
      </c>
    </row>
    <row r="132" spans="1:13" ht="20.100000000000001" customHeight="1" x14ac:dyDescent="0.15">
      <c r="A132" s="1" t="s">
        <v>26079</v>
      </c>
      <c r="B132" s="1" t="s">
        <v>26323</v>
      </c>
      <c r="C132" s="1" t="s">
        <v>26338</v>
      </c>
      <c r="D132" s="1" t="s">
        <v>849</v>
      </c>
      <c r="E132" s="1" t="s">
        <v>51</v>
      </c>
      <c r="F132" s="1" t="s">
        <v>26832</v>
      </c>
      <c r="G132" s="1" t="s">
        <v>82</v>
      </c>
      <c r="H132" s="1" t="s">
        <v>83</v>
      </c>
      <c r="I132" s="1" t="s">
        <v>84</v>
      </c>
      <c r="J132" s="1" t="s">
        <v>6142</v>
      </c>
      <c r="K132" s="1" t="s">
        <v>26339</v>
      </c>
      <c r="L132" s="1"/>
      <c r="M132" s="20">
        <f t="shared" si="1"/>
        <v>0</v>
      </c>
    </row>
    <row r="133" spans="1:13" ht="20.100000000000001" customHeight="1" x14ac:dyDescent="0.15">
      <c r="A133" s="1" t="s">
        <v>26079</v>
      </c>
      <c r="B133" s="1" t="s">
        <v>26340</v>
      </c>
      <c r="C133" s="1" t="s">
        <v>26341</v>
      </c>
      <c r="D133" s="1" t="s">
        <v>50</v>
      </c>
      <c r="E133" s="1" t="s">
        <v>51</v>
      </c>
      <c r="F133" s="1" t="s">
        <v>51</v>
      </c>
      <c r="G133" s="1" t="s">
        <v>52</v>
      </c>
      <c r="H133" s="1" t="s">
        <v>53</v>
      </c>
      <c r="I133" s="1" t="s">
        <v>740</v>
      </c>
      <c r="J133" s="1" t="s">
        <v>182</v>
      </c>
      <c r="K133" s="1" t="s">
        <v>26342</v>
      </c>
      <c r="L133" s="1"/>
      <c r="M133" s="20">
        <f t="shared" si="1"/>
        <v>1</v>
      </c>
    </row>
    <row r="134" spans="1:13" ht="20.100000000000001" customHeight="1" x14ac:dyDescent="0.15">
      <c r="A134" s="1" t="s">
        <v>26079</v>
      </c>
      <c r="B134" s="1" t="s">
        <v>26340</v>
      </c>
      <c r="C134" s="1" t="s">
        <v>26343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53</v>
      </c>
      <c r="I134" s="1" t="s">
        <v>740</v>
      </c>
      <c r="J134" s="1" t="s">
        <v>182</v>
      </c>
      <c r="K134" s="1" t="s">
        <v>26344</v>
      </c>
      <c r="L134" s="1"/>
      <c r="M134" s="20">
        <f t="shared" si="1"/>
        <v>1</v>
      </c>
    </row>
    <row r="135" spans="1:13" ht="20.100000000000001" customHeight="1" x14ac:dyDescent="0.15">
      <c r="A135" s="1" t="s">
        <v>26079</v>
      </c>
      <c r="B135" s="1" t="s">
        <v>26340</v>
      </c>
      <c r="C135" s="1" t="s">
        <v>26345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53</v>
      </c>
      <c r="I135" s="1" t="s">
        <v>740</v>
      </c>
      <c r="J135" s="1" t="s">
        <v>182</v>
      </c>
      <c r="K135" s="1" t="s">
        <v>26346</v>
      </c>
      <c r="L135" s="1"/>
      <c r="M135" s="20">
        <f t="shared" si="1"/>
        <v>1</v>
      </c>
    </row>
    <row r="136" spans="1:13" ht="20.100000000000001" customHeight="1" x14ac:dyDescent="0.15">
      <c r="A136" s="1" t="s">
        <v>26079</v>
      </c>
      <c r="B136" s="1" t="s">
        <v>26340</v>
      </c>
      <c r="C136" s="1" t="s">
        <v>26347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53</v>
      </c>
      <c r="I136" s="1" t="s">
        <v>740</v>
      </c>
      <c r="J136" s="1" t="s">
        <v>182</v>
      </c>
      <c r="K136" s="1" t="s">
        <v>26348</v>
      </c>
      <c r="L136" s="1"/>
      <c r="M136" s="20">
        <f t="shared" si="1"/>
        <v>1</v>
      </c>
    </row>
    <row r="137" spans="1:13" ht="20.100000000000001" customHeight="1" x14ac:dyDescent="0.15">
      <c r="A137" s="1" t="s">
        <v>26079</v>
      </c>
      <c r="B137" s="1" t="s">
        <v>26340</v>
      </c>
      <c r="C137" s="1" t="s">
        <v>26349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53</v>
      </c>
      <c r="I137" s="1" t="s">
        <v>740</v>
      </c>
      <c r="J137" s="1" t="s">
        <v>182</v>
      </c>
      <c r="K137" s="1" t="s">
        <v>26350</v>
      </c>
      <c r="L137" s="1"/>
      <c r="M137" s="20">
        <f t="shared" ref="M137:M200" si="2">IF(F137="○",1,0)</f>
        <v>1</v>
      </c>
    </row>
    <row r="138" spans="1:13" ht="20.100000000000001" customHeight="1" x14ac:dyDescent="0.15">
      <c r="A138" s="1" t="s">
        <v>26079</v>
      </c>
      <c r="B138" s="1" t="s">
        <v>26340</v>
      </c>
      <c r="C138" s="1" t="s">
        <v>26351</v>
      </c>
      <c r="D138" s="1" t="s">
        <v>50</v>
      </c>
      <c r="E138" s="1" t="s">
        <v>51</v>
      </c>
      <c r="F138" s="1" t="s">
        <v>51</v>
      </c>
      <c r="G138" s="1" t="s">
        <v>52</v>
      </c>
      <c r="H138" s="1" t="s">
        <v>53</v>
      </c>
      <c r="I138" s="1" t="s">
        <v>740</v>
      </c>
      <c r="J138" s="1" t="s">
        <v>182</v>
      </c>
      <c r="K138" s="1" t="s">
        <v>26352</v>
      </c>
      <c r="L138" s="1"/>
      <c r="M138" s="20">
        <f t="shared" si="2"/>
        <v>1</v>
      </c>
    </row>
    <row r="139" spans="1:13" ht="20.100000000000001" customHeight="1" x14ac:dyDescent="0.15">
      <c r="A139" s="1" t="s">
        <v>26079</v>
      </c>
      <c r="B139" s="1" t="s">
        <v>26340</v>
      </c>
      <c r="C139" s="1" t="s">
        <v>26353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53</v>
      </c>
      <c r="I139" s="1" t="s">
        <v>740</v>
      </c>
      <c r="J139" s="1" t="s">
        <v>182</v>
      </c>
      <c r="K139" s="1" t="s">
        <v>26354</v>
      </c>
      <c r="L139" s="1"/>
      <c r="M139" s="20">
        <f t="shared" si="2"/>
        <v>1</v>
      </c>
    </row>
    <row r="140" spans="1:13" ht="20.100000000000001" customHeight="1" x14ac:dyDescent="0.15">
      <c r="A140" s="1" t="s">
        <v>26079</v>
      </c>
      <c r="B140" s="1" t="s">
        <v>26340</v>
      </c>
      <c r="C140" s="1" t="s">
        <v>26355</v>
      </c>
      <c r="D140" s="1" t="s">
        <v>50</v>
      </c>
      <c r="E140" s="1" t="s">
        <v>51</v>
      </c>
      <c r="F140" s="1" t="s">
        <v>51</v>
      </c>
      <c r="G140" s="1" t="s">
        <v>52</v>
      </c>
      <c r="H140" s="1" t="s">
        <v>53</v>
      </c>
      <c r="I140" s="1" t="s">
        <v>740</v>
      </c>
      <c r="J140" s="1" t="s">
        <v>182</v>
      </c>
      <c r="K140" s="1" t="s">
        <v>26356</v>
      </c>
      <c r="L140" s="1"/>
      <c r="M140" s="20">
        <f t="shared" si="2"/>
        <v>1</v>
      </c>
    </row>
    <row r="141" spans="1:13" ht="20.100000000000001" customHeight="1" x14ac:dyDescent="0.15">
      <c r="A141" s="1" t="s">
        <v>26079</v>
      </c>
      <c r="B141" s="1" t="s">
        <v>26340</v>
      </c>
      <c r="C141" s="1" t="s">
        <v>26357</v>
      </c>
      <c r="D141" s="1" t="s">
        <v>50</v>
      </c>
      <c r="E141" s="1" t="s">
        <v>51</v>
      </c>
      <c r="F141" s="1" t="s">
        <v>51</v>
      </c>
      <c r="G141" s="1" t="s">
        <v>52</v>
      </c>
      <c r="H141" s="1" t="s">
        <v>53</v>
      </c>
      <c r="I141" s="1" t="s">
        <v>740</v>
      </c>
      <c r="J141" s="1" t="s">
        <v>182</v>
      </c>
      <c r="K141" s="1" t="s">
        <v>26358</v>
      </c>
      <c r="L141" s="1"/>
      <c r="M141" s="20">
        <f t="shared" si="2"/>
        <v>1</v>
      </c>
    </row>
    <row r="142" spans="1:13" ht="20.100000000000001" customHeight="1" x14ac:dyDescent="0.15">
      <c r="A142" s="1" t="s">
        <v>26079</v>
      </c>
      <c r="B142" s="1" t="s">
        <v>26340</v>
      </c>
      <c r="C142" s="1" t="s">
        <v>26359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53</v>
      </c>
      <c r="I142" s="1" t="s">
        <v>740</v>
      </c>
      <c r="J142" s="1" t="s">
        <v>182</v>
      </c>
      <c r="K142" s="1" t="s">
        <v>26360</v>
      </c>
      <c r="L142" s="1"/>
      <c r="M142" s="20">
        <f t="shared" si="2"/>
        <v>1</v>
      </c>
    </row>
    <row r="143" spans="1:13" ht="20.100000000000001" customHeight="1" x14ac:dyDescent="0.15">
      <c r="A143" s="1" t="s">
        <v>26079</v>
      </c>
      <c r="B143" s="1" t="s">
        <v>26340</v>
      </c>
      <c r="C143" s="1" t="s">
        <v>26361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740</v>
      </c>
      <c r="J143" s="1" t="s">
        <v>182</v>
      </c>
      <c r="K143" s="1" t="s">
        <v>26362</v>
      </c>
      <c r="L143" s="1"/>
      <c r="M143" s="20">
        <f t="shared" si="2"/>
        <v>1</v>
      </c>
    </row>
    <row r="144" spans="1:13" ht="20.100000000000001" customHeight="1" x14ac:dyDescent="0.15">
      <c r="A144" s="1" t="s">
        <v>26079</v>
      </c>
      <c r="B144" s="1" t="s">
        <v>26340</v>
      </c>
      <c r="C144" s="1" t="s">
        <v>26363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740</v>
      </c>
      <c r="J144" s="1" t="s">
        <v>182</v>
      </c>
      <c r="K144" s="1" t="s">
        <v>26364</v>
      </c>
      <c r="L144" s="1"/>
      <c r="M144" s="20">
        <f t="shared" si="2"/>
        <v>1</v>
      </c>
    </row>
    <row r="145" spans="1:13" ht="20.100000000000001" customHeight="1" x14ac:dyDescent="0.15">
      <c r="A145" s="1" t="s">
        <v>26079</v>
      </c>
      <c r="B145" s="1" t="s">
        <v>26340</v>
      </c>
      <c r="C145" s="1" t="s">
        <v>26365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740</v>
      </c>
      <c r="J145" s="1" t="s">
        <v>182</v>
      </c>
      <c r="K145" s="1" t="s">
        <v>26366</v>
      </c>
      <c r="L145" s="1"/>
      <c r="M145" s="20">
        <f t="shared" si="2"/>
        <v>1</v>
      </c>
    </row>
    <row r="146" spans="1:13" ht="20.100000000000001" customHeight="1" x14ac:dyDescent="0.15">
      <c r="A146" s="1" t="s">
        <v>26079</v>
      </c>
      <c r="B146" s="1" t="s">
        <v>26340</v>
      </c>
      <c r="C146" s="1" t="s">
        <v>26367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740</v>
      </c>
      <c r="J146" s="1" t="s">
        <v>182</v>
      </c>
      <c r="K146" s="1" t="s">
        <v>26368</v>
      </c>
      <c r="L146" s="1"/>
      <c r="M146" s="20">
        <f t="shared" si="2"/>
        <v>1</v>
      </c>
    </row>
    <row r="147" spans="1:13" ht="20.100000000000001" customHeight="1" x14ac:dyDescent="0.15">
      <c r="A147" s="1" t="s">
        <v>26079</v>
      </c>
      <c r="B147" s="1" t="s">
        <v>26340</v>
      </c>
      <c r="C147" s="1" t="s">
        <v>26369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121</v>
      </c>
      <c r="I147" s="1" t="s">
        <v>662</v>
      </c>
      <c r="J147" s="1" t="s">
        <v>663</v>
      </c>
      <c r="K147" s="1" t="s">
        <v>26370</v>
      </c>
      <c r="L147" s="1"/>
      <c r="M147" s="20">
        <f t="shared" si="2"/>
        <v>1</v>
      </c>
    </row>
    <row r="148" spans="1:13" ht="20.100000000000001" customHeight="1" x14ac:dyDescent="0.15">
      <c r="A148" s="1" t="s">
        <v>26079</v>
      </c>
      <c r="B148" s="1" t="s">
        <v>26340</v>
      </c>
      <c r="C148" s="1" t="s">
        <v>26371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740</v>
      </c>
      <c r="J148" s="1" t="s">
        <v>182</v>
      </c>
      <c r="K148" s="1" t="s">
        <v>26372</v>
      </c>
      <c r="L148" s="1"/>
      <c r="M148" s="20">
        <f t="shared" si="2"/>
        <v>1</v>
      </c>
    </row>
    <row r="149" spans="1:13" ht="20.100000000000001" customHeight="1" x14ac:dyDescent="0.15">
      <c r="A149" s="1" t="s">
        <v>26079</v>
      </c>
      <c r="B149" s="1" t="s">
        <v>26340</v>
      </c>
      <c r="C149" s="1" t="s">
        <v>26373</v>
      </c>
      <c r="D149" s="1" t="s">
        <v>78</v>
      </c>
      <c r="E149" s="1" t="s">
        <v>51</v>
      </c>
      <c r="F149" s="1" t="s">
        <v>51</v>
      </c>
      <c r="G149" s="1" t="s">
        <v>52</v>
      </c>
      <c r="H149" s="1" t="s">
        <v>53</v>
      </c>
      <c r="I149" s="1" t="s">
        <v>740</v>
      </c>
      <c r="J149" s="1" t="s">
        <v>182</v>
      </c>
      <c r="K149" s="1" t="s">
        <v>26374</v>
      </c>
      <c r="L149" s="1"/>
      <c r="M149" s="20">
        <f t="shared" si="2"/>
        <v>1</v>
      </c>
    </row>
    <row r="150" spans="1:13" ht="20.100000000000001" customHeight="1" x14ac:dyDescent="0.15">
      <c r="A150" s="1" t="s">
        <v>26079</v>
      </c>
      <c r="B150" s="1" t="s">
        <v>26340</v>
      </c>
      <c r="C150" s="1" t="s">
        <v>26375</v>
      </c>
      <c r="D150" s="1" t="s">
        <v>78</v>
      </c>
      <c r="E150" s="1" t="s">
        <v>51</v>
      </c>
      <c r="F150" s="1" t="s">
        <v>51</v>
      </c>
      <c r="G150" s="1" t="s">
        <v>52</v>
      </c>
      <c r="H150" s="1" t="s">
        <v>53</v>
      </c>
      <c r="I150" s="1" t="s">
        <v>740</v>
      </c>
      <c r="J150" s="1" t="s">
        <v>182</v>
      </c>
      <c r="K150" s="1" t="s">
        <v>26376</v>
      </c>
      <c r="L150" s="1"/>
      <c r="M150" s="20">
        <f t="shared" si="2"/>
        <v>1</v>
      </c>
    </row>
    <row r="151" spans="1:13" ht="20.100000000000001" customHeight="1" x14ac:dyDescent="0.15">
      <c r="A151" s="1" t="s">
        <v>26079</v>
      </c>
      <c r="B151" s="1" t="s">
        <v>26340</v>
      </c>
      <c r="C151" s="1" t="s">
        <v>26377</v>
      </c>
      <c r="D151" s="1" t="s">
        <v>78</v>
      </c>
      <c r="E151" s="1" t="s">
        <v>51</v>
      </c>
      <c r="F151" s="1" t="s">
        <v>51</v>
      </c>
      <c r="G151" s="1" t="s">
        <v>52</v>
      </c>
      <c r="H151" s="1" t="s">
        <v>53</v>
      </c>
      <c r="I151" s="1" t="s">
        <v>740</v>
      </c>
      <c r="J151" s="1" t="s">
        <v>182</v>
      </c>
      <c r="K151" s="1" t="s">
        <v>26378</v>
      </c>
      <c r="L151" s="1"/>
      <c r="M151" s="20">
        <f t="shared" si="2"/>
        <v>1</v>
      </c>
    </row>
    <row r="152" spans="1:13" ht="20.100000000000001" customHeight="1" x14ac:dyDescent="0.15">
      <c r="A152" s="1" t="s">
        <v>26079</v>
      </c>
      <c r="B152" s="1" t="s">
        <v>26340</v>
      </c>
      <c r="C152" s="1" t="s">
        <v>26379</v>
      </c>
      <c r="D152" s="1" t="s">
        <v>78</v>
      </c>
      <c r="E152" s="1" t="s">
        <v>51</v>
      </c>
      <c r="F152" s="1" t="s">
        <v>179</v>
      </c>
      <c r="G152" s="1" t="s">
        <v>82</v>
      </c>
      <c r="H152" s="1" t="s">
        <v>2234</v>
      </c>
      <c r="I152" s="1" t="s">
        <v>84</v>
      </c>
      <c r="J152" s="1" t="s">
        <v>18408</v>
      </c>
      <c r="K152" s="1" t="s">
        <v>26380</v>
      </c>
      <c r="L152" s="1"/>
      <c r="M152" s="20">
        <f t="shared" si="2"/>
        <v>0</v>
      </c>
    </row>
    <row r="153" spans="1:13" ht="20.100000000000001" customHeight="1" x14ac:dyDescent="0.15">
      <c r="A153" s="1" t="s">
        <v>26079</v>
      </c>
      <c r="B153" s="1" t="s">
        <v>26340</v>
      </c>
      <c r="C153" s="1" t="s">
        <v>26381</v>
      </c>
      <c r="D153" s="1" t="s">
        <v>849</v>
      </c>
      <c r="E153" s="1" t="s">
        <v>51</v>
      </c>
      <c r="F153" s="1" t="s">
        <v>26832</v>
      </c>
      <c r="G153" s="1" t="s">
        <v>52</v>
      </c>
      <c r="H153" s="1" t="s">
        <v>121</v>
      </c>
      <c r="I153" s="1" t="s">
        <v>662</v>
      </c>
      <c r="J153" s="1" t="s">
        <v>663</v>
      </c>
      <c r="K153" s="1" t="s">
        <v>26340</v>
      </c>
      <c r="L153" s="1"/>
      <c r="M153" s="20">
        <f t="shared" si="2"/>
        <v>0</v>
      </c>
    </row>
    <row r="154" spans="1:13" ht="20.100000000000001" customHeight="1" x14ac:dyDescent="0.15">
      <c r="A154" s="1" t="s">
        <v>26079</v>
      </c>
      <c r="B154" s="1" t="s">
        <v>26382</v>
      </c>
      <c r="C154" s="1" t="s">
        <v>26383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121</v>
      </c>
      <c r="I154" s="1" t="s">
        <v>662</v>
      </c>
      <c r="J154" s="1" t="s">
        <v>663</v>
      </c>
      <c r="K154" s="1" t="s">
        <v>26384</v>
      </c>
      <c r="L154" s="1"/>
      <c r="M154" s="20">
        <f t="shared" si="2"/>
        <v>1</v>
      </c>
    </row>
    <row r="155" spans="1:13" ht="20.100000000000001" customHeight="1" x14ac:dyDescent="0.15">
      <c r="A155" s="1" t="s">
        <v>26079</v>
      </c>
      <c r="B155" s="1" t="s">
        <v>26382</v>
      </c>
      <c r="C155" s="1" t="s">
        <v>26385</v>
      </c>
      <c r="D155" s="1" t="s">
        <v>50</v>
      </c>
      <c r="E155" s="1" t="s">
        <v>51</v>
      </c>
      <c r="F155" s="1" t="s">
        <v>51</v>
      </c>
      <c r="G155" s="1" t="s">
        <v>52</v>
      </c>
      <c r="H155" s="1" t="s">
        <v>121</v>
      </c>
      <c r="I155" s="1" t="s">
        <v>662</v>
      </c>
      <c r="J155" s="1" t="s">
        <v>663</v>
      </c>
      <c r="K155" s="1" t="s">
        <v>26386</v>
      </c>
      <c r="L155" s="1"/>
      <c r="M155" s="20">
        <f t="shared" si="2"/>
        <v>1</v>
      </c>
    </row>
    <row r="156" spans="1:13" ht="20.100000000000001" customHeight="1" x14ac:dyDescent="0.15">
      <c r="A156" s="1" t="s">
        <v>26079</v>
      </c>
      <c r="B156" s="1" t="s">
        <v>26387</v>
      </c>
      <c r="C156" s="1" t="s">
        <v>26388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662</v>
      </c>
      <c r="J156" s="1" t="s">
        <v>663</v>
      </c>
      <c r="K156" s="1" t="s">
        <v>26389</v>
      </c>
      <c r="L156" s="1"/>
      <c r="M156" s="20">
        <f t="shared" si="2"/>
        <v>1</v>
      </c>
    </row>
    <row r="157" spans="1:13" ht="20.100000000000001" customHeight="1" x14ac:dyDescent="0.15">
      <c r="A157" s="1" t="s">
        <v>26079</v>
      </c>
      <c r="B157" s="1" t="s">
        <v>26387</v>
      </c>
      <c r="C157" s="1" t="s">
        <v>26390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121</v>
      </c>
      <c r="I157" s="1" t="s">
        <v>662</v>
      </c>
      <c r="J157" s="1" t="s">
        <v>663</v>
      </c>
      <c r="K157" s="1" t="s">
        <v>26391</v>
      </c>
      <c r="L157" s="1"/>
      <c r="M157" s="20">
        <f t="shared" si="2"/>
        <v>1</v>
      </c>
    </row>
    <row r="158" spans="1:13" ht="20.100000000000001" customHeight="1" x14ac:dyDescent="0.15">
      <c r="A158" s="1" t="s">
        <v>26079</v>
      </c>
      <c r="B158" s="1" t="s">
        <v>26387</v>
      </c>
      <c r="C158" s="1" t="s">
        <v>26392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121</v>
      </c>
      <c r="I158" s="1" t="s">
        <v>662</v>
      </c>
      <c r="J158" s="1" t="s">
        <v>663</v>
      </c>
      <c r="K158" s="1" t="s">
        <v>26393</v>
      </c>
      <c r="L158" s="1"/>
      <c r="M158" s="20">
        <f t="shared" si="2"/>
        <v>1</v>
      </c>
    </row>
    <row r="159" spans="1:13" ht="20.100000000000001" customHeight="1" x14ac:dyDescent="0.15">
      <c r="A159" s="1" t="s">
        <v>26079</v>
      </c>
      <c r="B159" s="1" t="s">
        <v>26387</v>
      </c>
      <c r="C159" s="1" t="s">
        <v>26394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121</v>
      </c>
      <c r="I159" s="1" t="s">
        <v>662</v>
      </c>
      <c r="J159" s="1" t="s">
        <v>663</v>
      </c>
      <c r="K159" s="1" t="s">
        <v>26395</v>
      </c>
      <c r="L159" s="1"/>
      <c r="M159" s="20">
        <f t="shared" si="2"/>
        <v>1</v>
      </c>
    </row>
    <row r="160" spans="1:13" ht="20.100000000000001" customHeight="1" x14ac:dyDescent="0.15">
      <c r="A160" s="1" t="s">
        <v>26079</v>
      </c>
      <c r="B160" s="1" t="s">
        <v>26387</v>
      </c>
      <c r="C160" s="1" t="s">
        <v>26396</v>
      </c>
      <c r="D160" s="1" t="s">
        <v>50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662</v>
      </c>
      <c r="J160" s="1" t="s">
        <v>663</v>
      </c>
      <c r="K160" s="1" t="s">
        <v>26397</v>
      </c>
      <c r="L160" s="1"/>
      <c r="M160" s="20">
        <f t="shared" si="2"/>
        <v>1</v>
      </c>
    </row>
    <row r="161" spans="1:13" ht="20.100000000000001" customHeight="1" x14ac:dyDescent="0.15">
      <c r="A161" s="1" t="s">
        <v>26079</v>
      </c>
      <c r="B161" s="1" t="s">
        <v>26387</v>
      </c>
      <c r="C161" s="1" t="s">
        <v>26398</v>
      </c>
      <c r="D161" s="1" t="s">
        <v>50</v>
      </c>
      <c r="E161" s="1" t="s">
        <v>51</v>
      </c>
      <c r="F161" s="1" t="s">
        <v>51</v>
      </c>
      <c r="G161" s="1" t="s">
        <v>52</v>
      </c>
      <c r="H161" s="1" t="s">
        <v>121</v>
      </c>
      <c r="I161" s="1" t="s">
        <v>662</v>
      </c>
      <c r="J161" s="1" t="s">
        <v>663</v>
      </c>
      <c r="K161" s="1" t="s">
        <v>26399</v>
      </c>
      <c r="L161" s="1"/>
      <c r="M161" s="20">
        <f t="shared" si="2"/>
        <v>1</v>
      </c>
    </row>
    <row r="162" spans="1:13" ht="20.100000000000001" customHeight="1" x14ac:dyDescent="0.15">
      <c r="A162" s="1" t="s">
        <v>26079</v>
      </c>
      <c r="B162" s="1" t="s">
        <v>26400</v>
      </c>
      <c r="C162" s="1" t="s">
        <v>26401</v>
      </c>
      <c r="D162" s="1" t="s">
        <v>50</v>
      </c>
      <c r="E162" s="1" t="s">
        <v>51</v>
      </c>
      <c r="F162" s="1" t="s">
        <v>51</v>
      </c>
      <c r="G162" s="1" t="s">
        <v>52</v>
      </c>
      <c r="H162" s="1" t="s">
        <v>121</v>
      </c>
      <c r="I162" s="1" t="s">
        <v>662</v>
      </c>
      <c r="J162" s="1" t="s">
        <v>663</v>
      </c>
      <c r="K162" s="1" t="s">
        <v>26402</v>
      </c>
      <c r="L162" s="1"/>
      <c r="M162" s="20">
        <f t="shared" si="2"/>
        <v>1</v>
      </c>
    </row>
    <row r="163" spans="1:13" ht="20.100000000000001" customHeight="1" x14ac:dyDescent="0.15">
      <c r="A163" s="1" t="s">
        <v>26079</v>
      </c>
      <c r="B163" s="1" t="s">
        <v>26400</v>
      </c>
      <c r="C163" s="1" t="s">
        <v>26403</v>
      </c>
      <c r="D163" s="1" t="s">
        <v>50</v>
      </c>
      <c r="E163" s="1" t="s">
        <v>51</v>
      </c>
      <c r="F163" s="1" t="s">
        <v>51</v>
      </c>
      <c r="G163" s="1" t="s">
        <v>52</v>
      </c>
      <c r="H163" s="1" t="s">
        <v>121</v>
      </c>
      <c r="I163" s="1" t="s">
        <v>662</v>
      </c>
      <c r="J163" s="1" t="s">
        <v>663</v>
      </c>
      <c r="K163" s="1" t="s">
        <v>26404</v>
      </c>
      <c r="L163" s="1"/>
      <c r="M163" s="20">
        <f t="shared" si="2"/>
        <v>1</v>
      </c>
    </row>
    <row r="164" spans="1:13" ht="20.100000000000001" customHeight="1" x14ac:dyDescent="0.15">
      <c r="A164" s="1" t="s">
        <v>26079</v>
      </c>
      <c r="B164" s="1" t="s">
        <v>26400</v>
      </c>
      <c r="C164" s="1" t="s">
        <v>26405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121</v>
      </c>
      <c r="I164" s="1" t="s">
        <v>662</v>
      </c>
      <c r="J164" s="1" t="s">
        <v>663</v>
      </c>
      <c r="K164" s="1" t="s">
        <v>26406</v>
      </c>
      <c r="L164" s="1"/>
      <c r="M164" s="20">
        <f t="shared" si="2"/>
        <v>1</v>
      </c>
    </row>
    <row r="165" spans="1:13" ht="20.100000000000001" customHeight="1" x14ac:dyDescent="0.15">
      <c r="A165" s="1" t="s">
        <v>26079</v>
      </c>
      <c r="B165" s="1" t="s">
        <v>26400</v>
      </c>
      <c r="C165" s="1" t="s">
        <v>26407</v>
      </c>
      <c r="D165" s="1" t="s">
        <v>78</v>
      </c>
      <c r="E165" s="1" t="s">
        <v>51</v>
      </c>
      <c r="F165" s="1" t="s">
        <v>81</v>
      </c>
      <c r="G165" s="1" t="s">
        <v>82</v>
      </c>
      <c r="H165" s="1" t="s">
        <v>1151</v>
      </c>
      <c r="I165" s="1" t="s">
        <v>447</v>
      </c>
      <c r="J165" s="1" t="s">
        <v>4704</v>
      </c>
      <c r="K165" s="1" t="s">
        <v>26408</v>
      </c>
      <c r="L165" s="1"/>
      <c r="M165" s="20">
        <f t="shared" si="2"/>
        <v>0</v>
      </c>
    </row>
    <row r="166" spans="1:13" ht="20.100000000000001" customHeight="1" x14ac:dyDescent="0.15">
      <c r="A166" s="1" t="s">
        <v>26079</v>
      </c>
      <c r="B166" s="1" t="s">
        <v>26400</v>
      </c>
      <c r="C166" s="1" t="s">
        <v>26409</v>
      </c>
      <c r="D166" s="1" t="s">
        <v>78</v>
      </c>
      <c r="E166" s="1" t="s">
        <v>51</v>
      </c>
      <c r="F166" s="1" t="s">
        <v>81</v>
      </c>
      <c r="G166" s="1" t="s">
        <v>82</v>
      </c>
      <c r="H166" s="1" t="s">
        <v>1151</v>
      </c>
      <c r="I166" s="1" t="s">
        <v>447</v>
      </c>
      <c r="J166" s="1" t="s">
        <v>4704</v>
      </c>
      <c r="K166" s="1" t="s">
        <v>26410</v>
      </c>
      <c r="L166" s="1"/>
      <c r="M166" s="20">
        <f t="shared" si="2"/>
        <v>0</v>
      </c>
    </row>
    <row r="167" spans="1:13" ht="20.100000000000001" customHeight="1" x14ac:dyDescent="0.15">
      <c r="A167" s="1" t="s">
        <v>26079</v>
      </c>
      <c r="B167" s="1" t="s">
        <v>26400</v>
      </c>
      <c r="C167" s="1" t="s">
        <v>26411</v>
      </c>
      <c r="D167" s="1" t="s">
        <v>78</v>
      </c>
      <c r="E167" s="1" t="s">
        <v>51</v>
      </c>
      <c r="F167" s="1" t="s">
        <v>51</v>
      </c>
      <c r="G167" s="1" t="s">
        <v>52</v>
      </c>
      <c r="H167" s="1" t="s">
        <v>121</v>
      </c>
      <c r="I167" s="1" t="s">
        <v>662</v>
      </c>
      <c r="J167" s="1" t="s">
        <v>663</v>
      </c>
      <c r="K167" s="1" t="s">
        <v>26412</v>
      </c>
      <c r="L167" s="1"/>
      <c r="M167" s="20">
        <f t="shared" si="2"/>
        <v>1</v>
      </c>
    </row>
    <row r="168" spans="1:13" ht="20.100000000000001" customHeight="1" x14ac:dyDescent="0.15">
      <c r="A168" s="1" t="s">
        <v>26079</v>
      </c>
      <c r="B168" s="1" t="s">
        <v>26400</v>
      </c>
      <c r="C168" s="1" t="s">
        <v>26413</v>
      </c>
      <c r="D168" s="1" t="s">
        <v>78</v>
      </c>
      <c r="E168" s="1" t="s">
        <v>51</v>
      </c>
      <c r="F168" s="1" t="s">
        <v>51</v>
      </c>
      <c r="G168" s="1" t="s">
        <v>52</v>
      </c>
      <c r="H168" s="1" t="s">
        <v>121</v>
      </c>
      <c r="I168" s="1" t="s">
        <v>662</v>
      </c>
      <c r="J168" s="1" t="s">
        <v>663</v>
      </c>
      <c r="K168" s="1" t="s">
        <v>26414</v>
      </c>
      <c r="L168" s="1"/>
      <c r="M168" s="20">
        <f t="shared" si="2"/>
        <v>1</v>
      </c>
    </row>
    <row r="169" spans="1:13" ht="20.100000000000001" customHeight="1" x14ac:dyDescent="0.15">
      <c r="A169" s="1" t="s">
        <v>26079</v>
      </c>
      <c r="B169" s="1" t="s">
        <v>26415</v>
      </c>
      <c r="C169" s="1" t="s">
        <v>26416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53</v>
      </c>
      <c r="I169" s="1" t="s">
        <v>740</v>
      </c>
      <c r="J169" s="1" t="s">
        <v>182</v>
      </c>
      <c r="K169" s="1" t="s">
        <v>26417</v>
      </c>
      <c r="L169" s="1"/>
      <c r="M169" s="20">
        <f t="shared" si="2"/>
        <v>1</v>
      </c>
    </row>
    <row r="170" spans="1:13" ht="20.100000000000001" customHeight="1" x14ac:dyDescent="0.15">
      <c r="A170" s="1" t="s">
        <v>26079</v>
      </c>
      <c r="B170" s="1" t="s">
        <v>26415</v>
      </c>
      <c r="C170" s="1" t="s">
        <v>26418</v>
      </c>
      <c r="D170" s="1" t="s">
        <v>50</v>
      </c>
      <c r="E170" s="1" t="s">
        <v>51</v>
      </c>
      <c r="F170" s="1" t="s">
        <v>51</v>
      </c>
      <c r="G170" s="1" t="s">
        <v>52</v>
      </c>
      <c r="H170" s="1" t="s">
        <v>53</v>
      </c>
      <c r="I170" s="1" t="s">
        <v>740</v>
      </c>
      <c r="J170" s="1" t="s">
        <v>182</v>
      </c>
      <c r="K170" s="1" t="s">
        <v>26419</v>
      </c>
      <c r="L170" s="1"/>
      <c r="M170" s="20">
        <f t="shared" si="2"/>
        <v>1</v>
      </c>
    </row>
    <row r="171" spans="1:13" ht="20.100000000000001" customHeight="1" x14ac:dyDescent="0.15">
      <c r="A171" s="1" t="s">
        <v>26079</v>
      </c>
      <c r="B171" s="1" t="s">
        <v>26415</v>
      </c>
      <c r="C171" s="1" t="s">
        <v>26420</v>
      </c>
      <c r="D171" s="1" t="s">
        <v>50</v>
      </c>
      <c r="E171" s="1" t="s">
        <v>51</v>
      </c>
      <c r="F171" s="1" t="s">
        <v>51</v>
      </c>
      <c r="G171" s="1" t="s">
        <v>52</v>
      </c>
      <c r="H171" s="1" t="s">
        <v>53</v>
      </c>
      <c r="I171" s="1" t="s">
        <v>740</v>
      </c>
      <c r="J171" s="1" t="s">
        <v>182</v>
      </c>
      <c r="K171" s="1" t="s">
        <v>26421</v>
      </c>
      <c r="L171" s="1"/>
      <c r="M171" s="20">
        <f t="shared" si="2"/>
        <v>1</v>
      </c>
    </row>
    <row r="172" spans="1:13" ht="20.100000000000001" customHeight="1" x14ac:dyDescent="0.15">
      <c r="A172" s="1" t="s">
        <v>26079</v>
      </c>
      <c r="B172" s="1" t="s">
        <v>26415</v>
      </c>
      <c r="C172" s="1" t="s">
        <v>26422</v>
      </c>
      <c r="D172" s="1" t="s">
        <v>78</v>
      </c>
      <c r="E172" s="1" t="s">
        <v>51</v>
      </c>
      <c r="F172" s="1" t="s">
        <v>51</v>
      </c>
      <c r="G172" s="1" t="s">
        <v>52</v>
      </c>
      <c r="H172" s="1" t="s">
        <v>53</v>
      </c>
      <c r="I172" s="1" t="s">
        <v>740</v>
      </c>
      <c r="J172" s="1" t="s">
        <v>182</v>
      </c>
      <c r="K172" s="1" t="s">
        <v>26423</v>
      </c>
      <c r="L172" s="1"/>
      <c r="M172" s="20">
        <f t="shared" si="2"/>
        <v>1</v>
      </c>
    </row>
    <row r="173" spans="1:13" ht="20.100000000000001" customHeight="1" x14ac:dyDescent="0.15">
      <c r="A173" s="1" t="s">
        <v>26079</v>
      </c>
      <c r="B173" s="1" t="s">
        <v>26415</v>
      </c>
      <c r="C173" s="1" t="s">
        <v>26424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53</v>
      </c>
      <c r="I173" s="1" t="s">
        <v>740</v>
      </c>
      <c r="J173" s="1" t="s">
        <v>182</v>
      </c>
      <c r="K173" s="1" t="s">
        <v>26425</v>
      </c>
      <c r="L173" s="1"/>
      <c r="M173" s="20">
        <f t="shared" si="2"/>
        <v>1</v>
      </c>
    </row>
    <row r="174" spans="1:13" ht="20.100000000000001" customHeight="1" x14ac:dyDescent="0.15">
      <c r="A174" s="1" t="s">
        <v>26079</v>
      </c>
      <c r="B174" s="1" t="s">
        <v>26415</v>
      </c>
      <c r="C174" s="1" t="s">
        <v>26426</v>
      </c>
      <c r="D174" s="1" t="s">
        <v>78</v>
      </c>
      <c r="E174" s="1" t="s">
        <v>51</v>
      </c>
      <c r="F174" s="1" t="s">
        <v>81</v>
      </c>
      <c r="G174" s="1" t="s">
        <v>82</v>
      </c>
      <c r="H174" s="1" t="s">
        <v>129</v>
      </c>
      <c r="I174" s="1" t="s">
        <v>84</v>
      </c>
      <c r="J174" s="1" t="s">
        <v>130</v>
      </c>
      <c r="K174" s="1" t="s">
        <v>26427</v>
      </c>
      <c r="L174" s="1"/>
      <c r="M174" s="20">
        <f t="shared" si="2"/>
        <v>0</v>
      </c>
    </row>
    <row r="175" spans="1:13" ht="20.100000000000001" customHeight="1" x14ac:dyDescent="0.15">
      <c r="A175" s="1" t="s">
        <v>26079</v>
      </c>
      <c r="B175" s="1" t="s">
        <v>26415</v>
      </c>
      <c r="C175" s="1" t="s">
        <v>26428</v>
      </c>
      <c r="D175" s="1" t="s">
        <v>849</v>
      </c>
      <c r="E175" s="1" t="s">
        <v>51</v>
      </c>
      <c r="F175" s="1" t="s">
        <v>26832</v>
      </c>
      <c r="G175" s="1" t="s">
        <v>82</v>
      </c>
      <c r="H175" s="1" t="s">
        <v>83</v>
      </c>
      <c r="I175" s="1" t="s">
        <v>84</v>
      </c>
      <c r="J175" s="1" t="s">
        <v>6142</v>
      </c>
      <c r="K175" s="1" t="s">
        <v>26429</v>
      </c>
      <c r="L175" s="1"/>
      <c r="M175" s="20">
        <f t="shared" si="2"/>
        <v>0</v>
      </c>
    </row>
    <row r="176" spans="1:13" ht="20.100000000000001" customHeight="1" x14ac:dyDescent="0.15">
      <c r="A176" s="1" t="s">
        <v>26079</v>
      </c>
      <c r="B176" s="1" t="s">
        <v>26430</v>
      </c>
      <c r="C176" s="1" t="s">
        <v>26431</v>
      </c>
      <c r="D176" s="1" t="s">
        <v>50</v>
      </c>
      <c r="E176" s="1" t="s">
        <v>51</v>
      </c>
      <c r="F176" s="1" t="s">
        <v>51</v>
      </c>
      <c r="G176" s="1" t="s">
        <v>52</v>
      </c>
      <c r="H176" s="1" t="s">
        <v>121</v>
      </c>
      <c r="I176" s="1" t="s">
        <v>662</v>
      </c>
      <c r="J176" s="1" t="s">
        <v>663</v>
      </c>
      <c r="K176" s="1" t="s">
        <v>26432</v>
      </c>
      <c r="L176" s="1"/>
      <c r="M176" s="20">
        <f t="shared" si="2"/>
        <v>1</v>
      </c>
    </row>
    <row r="177" spans="1:13" ht="20.100000000000001" customHeight="1" x14ac:dyDescent="0.15">
      <c r="A177" s="1" t="s">
        <v>26079</v>
      </c>
      <c r="B177" s="1" t="s">
        <v>26430</v>
      </c>
      <c r="C177" s="1" t="s">
        <v>26433</v>
      </c>
      <c r="D177" s="1" t="s">
        <v>50</v>
      </c>
      <c r="E177" s="1" t="s">
        <v>51</v>
      </c>
      <c r="F177" s="1" t="s">
        <v>51</v>
      </c>
      <c r="G177" s="1" t="s">
        <v>52</v>
      </c>
      <c r="H177" s="1" t="s">
        <v>121</v>
      </c>
      <c r="I177" s="1" t="s">
        <v>662</v>
      </c>
      <c r="J177" s="1" t="s">
        <v>663</v>
      </c>
      <c r="K177" s="1" t="s">
        <v>26434</v>
      </c>
      <c r="L177" s="1"/>
      <c r="M177" s="20">
        <f t="shared" si="2"/>
        <v>1</v>
      </c>
    </row>
    <row r="178" spans="1:13" ht="20.100000000000001" customHeight="1" x14ac:dyDescent="0.15">
      <c r="A178" s="1" t="s">
        <v>26079</v>
      </c>
      <c r="B178" s="1" t="s">
        <v>26430</v>
      </c>
      <c r="C178" s="1" t="s">
        <v>26435</v>
      </c>
      <c r="D178" s="1" t="s">
        <v>50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662</v>
      </c>
      <c r="J178" s="1" t="s">
        <v>663</v>
      </c>
      <c r="K178" s="1" t="s">
        <v>26436</v>
      </c>
      <c r="L178" s="1"/>
      <c r="M178" s="20">
        <f t="shared" si="2"/>
        <v>1</v>
      </c>
    </row>
    <row r="179" spans="1:13" ht="20.100000000000001" customHeight="1" x14ac:dyDescent="0.15">
      <c r="A179" s="1" t="s">
        <v>26079</v>
      </c>
      <c r="B179" s="1" t="s">
        <v>26430</v>
      </c>
      <c r="C179" s="1" t="s">
        <v>26437</v>
      </c>
      <c r="D179" s="1" t="s">
        <v>50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662</v>
      </c>
      <c r="J179" s="1" t="s">
        <v>663</v>
      </c>
      <c r="K179" s="1" t="s">
        <v>26438</v>
      </c>
      <c r="L179" s="1"/>
      <c r="M179" s="20">
        <f t="shared" si="2"/>
        <v>1</v>
      </c>
    </row>
    <row r="180" spans="1:13" ht="20.100000000000001" customHeight="1" x14ac:dyDescent="0.15">
      <c r="A180" s="1" t="s">
        <v>26079</v>
      </c>
      <c r="B180" s="1" t="s">
        <v>26430</v>
      </c>
      <c r="C180" s="1" t="s">
        <v>26439</v>
      </c>
      <c r="D180" s="1" t="s">
        <v>50</v>
      </c>
      <c r="E180" s="1" t="s">
        <v>51</v>
      </c>
      <c r="F180" s="1" t="s">
        <v>51</v>
      </c>
      <c r="G180" s="1" t="s">
        <v>52</v>
      </c>
      <c r="H180" s="1" t="s">
        <v>121</v>
      </c>
      <c r="I180" s="1" t="s">
        <v>662</v>
      </c>
      <c r="J180" s="1" t="s">
        <v>663</v>
      </c>
      <c r="K180" s="1" t="s">
        <v>26440</v>
      </c>
      <c r="L180" s="1"/>
      <c r="M180" s="20">
        <f t="shared" si="2"/>
        <v>1</v>
      </c>
    </row>
    <row r="181" spans="1:13" ht="20.100000000000001" customHeight="1" x14ac:dyDescent="0.15">
      <c r="A181" s="1" t="s">
        <v>26079</v>
      </c>
      <c r="B181" s="1" t="s">
        <v>26430</v>
      </c>
      <c r="C181" s="1" t="s">
        <v>26441</v>
      </c>
      <c r="D181" s="1" t="s">
        <v>50</v>
      </c>
      <c r="E181" s="1" t="s">
        <v>51</v>
      </c>
      <c r="F181" s="1" t="s">
        <v>51</v>
      </c>
      <c r="G181" s="1" t="s">
        <v>52</v>
      </c>
      <c r="H181" s="1" t="s">
        <v>121</v>
      </c>
      <c r="I181" s="1" t="s">
        <v>662</v>
      </c>
      <c r="J181" s="1" t="s">
        <v>663</v>
      </c>
      <c r="K181" s="1" t="s">
        <v>26442</v>
      </c>
      <c r="L181" s="1"/>
      <c r="M181" s="20">
        <f t="shared" si="2"/>
        <v>1</v>
      </c>
    </row>
    <row r="182" spans="1:13" ht="20.100000000000001" customHeight="1" x14ac:dyDescent="0.15">
      <c r="A182" s="1" t="s">
        <v>26079</v>
      </c>
      <c r="B182" s="1" t="s">
        <v>26430</v>
      </c>
      <c r="C182" s="1" t="s">
        <v>26443</v>
      </c>
      <c r="D182" s="1" t="s">
        <v>50</v>
      </c>
      <c r="E182" s="1" t="s">
        <v>51</v>
      </c>
      <c r="F182" s="1" t="s">
        <v>51</v>
      </c>
      <c r="G182" s="1" t="s">
        <v>52</v>
      </c>
      <c r="H182" s="1" t="s">
        <v>121</v>
      </c>
      <c r="I182" s="1" t="s">
        <v>662</v>
      </c>
      <c r="J182" s="1" t="s">
        <v>663</v>
      </c>
      <c r="K182" s="1" t="s">
        <v>26444</v>
      </c>
      <c r="L182" s="1"/>
      <c r="M182" s="20">
        <f t="shared" si="2"/>
        <v>1</v>
      </c>
    </row>
    <row r="183" spans="1:13" ht="20.100000000000001" customHeight="1" x14ac:dyDescent="0.15">
      <c r="A183" s="1" t="s">
        <v>26079</v>
      </c>
      <c r="B183" s="1" t="s">
        <v>26430</v>
      </c>
      <c r="C183" s="1" t="s">
        <v>26445</v>
      </c>
      <c r="D183" s="1" t="s">
        <v>78</v>
      </c>
      <c r="E183" s="1" t="s">
        <v>51</v>
      </c>
      <c r="F183" s="1" t="s">
        <v>51</v>
      </c>
      <c r="G183" s="1" t="s">
        <v>52</v>
      </c>
      <c r="H183" s="1" t="s">
        <v>121</v>
      </c>
      <c r="I183" s="1" t="s">
        <v>662</v>
      </c>
      <c r="J183" s="1" t="s">
        <v>663</v>
      </c>
      <c r="K183" s="1" t="s">
        <v>26446</v>
      </c>
      <c r="L183" s="1"/>
      <c r="M183" s="20">
        <f t="shared" si="2"/>
        <v>1</v>
      </c>
    </row>
    <row r="184" spans="1:13" ht="20.100000000000001" customHeight="1" x14ac:dyDescent="0.15">
      <c r="A184" s="1" t="s">
        <v>26079</v>
      </c>
      <c r="B184" s="1" t="s">
        <v>26430</v>
      </c>
      <c r="C184" s="1" t="s">
        <v>26447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121</v>
      </c>
      <c r="I184" s="1" t="s">
        <v>662</v>
      </c>
      <c r="J184" s="1" t="s">
        <v>663</v>
      </c>
      <c r="K184" s="1" t="s">
        <v>26448</v>
      </c>
      <c r="L184" s="1"/>
      <c r="M184" s="20">
        <f t="shared" si="2"/>
        <v>1</v>
      </c>
    </row>
    <row r="185" spans="1:13" ht="20.100000000000001" customHeight="1" x14ac:dyDescent="0.15">
      <c r="A185" s="1" t="s">
        <v>26079</v>
      </c>
      <c r="B185" s="1" t="s">
        <v>26430</v>
      </c>
      <c r="C185" s="1" t="s">
        <v>26449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121</v>
      </c>
      <c r="I185" s="1" t="s">
        <v>662</v>
      </c>
      <c r="J185" s="1" t="s">
        <v>663</v>
      </c>
      <c r="K185" s="1" t="s">
        <v>26450</v>
      </c>
      <c r="L185" s="1"/>
      <c r="M185" s="20">
        <f t="shared" si="2"/>
        <v>1</v>
      </c>
    </row>
    <row r="186" spans="1:13" ht="20.100000000000001" customHeight="1" x14ac:dyDescent="0.15">
      <c r="A186" s="1" t="s">
        <v>26079</v>
      </c>
      <c r="B186" s="1" t="s">
        <v>26430</v>
      </c>
      <c r="C186" s="1" t="s">
        <v>26451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662</v>
      </c>
      <c r="J186" s="1" t="s">
        <v>663</v>
      </c>
      <c r="K186" s="1" t="s">
        <v>26452</v>
      </c>
      <c r="L186" s="1"/>
      <c r="M186" s="20">
        <f t="shared" si="2"/>
        <v>1</v>
      </c>
    </row>
    <row r="187" spans="1:13" ht="20.100000000000001" customHeight="1" x14ac:dyDescent="0.15">
      <c r="A187" s="1" t="s">
        <v>26079</v>
      </c>
      <c r="B187" s="1" t="s">
        <v>26430</v>
      </c>
      <c r="C187" s="1" t="s">
        <v>26453</v>
      </c>
      <c r="D187" s="1" t="s">
        <v>78</v>
      </c>
      <c r="E187" s="1" t="s">
        <v>51</v>
      </c>
      <c r="F187" s="1" t="s">
        <v>51</v>
      </c>
      <c r="G187" s="1" t="s">
        <v>52</v>
      </c>
      <c r="H187" s="1" t="s">
        <v>121</v>
      </c>
      <c r="I187" s="1" t="s">
        <v>662</v>
      </c>
      <c r="J187" s="1" t="s">
        <v>663</v>
      </c>
      <c r="K187" s="1" t="s">
        <v>26454</v>
      </c>
      <c r="L187" s="1"/>
      <c r="M187" s="20">
        <f t="shared" si="2"/>
        <v>1</v>
      </c>
    </row>
    <row r="188" spans="1:13" ht="20.100000000000001" customHeight="1" x14ac:dyDescent="0.15">
      <c r="A188" s="1" t="s">
        <v>26079</v>
      </c>
      <c r="B188" s="1" t="s">
        <v>26455</v>
      </c>
      <c r="C188" s="1" t="s">
        <v>26456</v>
      </c>
      <c r="D188" s="1" t="s">
        <v>50</v>
      </c>
      <c r="E188" s="1" t="s">
        <v>51</v>
      </c>
      <c r="F188" s="1" t="s">
        <v>51</v>
      </c>
      <c r="G188" s="1" t="s">
        <v>52</v>
      </c>
      <c r="H188" s="1" t="s">
        <v>53</v>
      </c>
      <c r="I188" s="1" t="s">
        <v>1141</v>
      </c>
      <c r="J188" s="1" t="s">
        <v>96</v>
      </c>
      <c r="K188" s="1" t="s">
        <v>26457</v>
      </c>
      <c r="L188" s="1"/>
      <c r="M188" s="20">
        <f t="shared" si="2"/>
        <v>1</v>
      </c>
    </row>
    <row r="189" spans="1:13" ht="20.100000000000001" customHeight="1" x14ac:dyDescent="0.15">
      <c r="A189" s="1" t="s">
        <v>26079</v>
      </c>
      <c r="B189" s="1" t="s">
        <v>26458</v>
      </c>
      <c r="C189" s="1" t="s">
        <v>26459</v>
      </c>
      <c r="D189" s="1" t="s">
        <v>50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662</v>
      </c>
      <c r="J189" s="1" t="s">
        <v>663</v>
      </c>
      <c r="K189" s="1" t="s">
        <v>26460</v>
      </c>
      <c r="L189" s="1"/>
      <c r="M189" s="20">
        <f t="shared" si="2"/>
        <v>1</v>
      </c>
    </row>
    <row r="190" spans="1:13" ht="20.100000000000001" customHeight="1" x14ac:dyDescent="0.15">
      <c r="A190" s="1" t="s">
        <v>26079</v>
      </c>
      <c r="B190" s="1" t="s">
        <v>26458</v>
      </c>
      <c r="C190" s="1" t="s">
        <v>26461</v>
      </c>
      <c r="D190" s="1" t="s">
        <v>50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662</v>
      </c>
      <c r="J190" s="1" t="s">
        <v>663</v>
      </c>
      <c r="K190" s="1" t="s">
        <v>26462</v>
      </c>
      <c r="L190" s="1"/>
      <c r="M190" s="20">
        <f t="shared" si="2"/>
        <v>1</v>
      </c>
    </row>
    <row r="191" spans="1:13" ht="20.100000000000001" customHeight="1" x14ac:dyDescent="0.15">
      <c r="A191" s="1" t="s">
        <v>26079</v>
      </c>
      <c r="B191" s="1" t="s">
        <v>26458</v>
      </c>
      <c r="C191" s="1" t="s">
        <v>26463</v>
      </c>
      <c r="D191" s="1" t="s">
        <v>50</v>
      </c>
      <c r="E191" s="1" t="s">
        <v>51</v>
      </c>
      <c r="F191" s="1" t="s">
        <v>51</v>
      </c>
      <c r="G191" s="1" t="s">
        <v>52</v>
      </c>
      <c r="H191" s="1" t="s">
        <v>121</v>
      </c>
      <c r="I191" s="1" t="s">
        <v>662</v>
      </c>
      <c r="J191" s="1" t="s">
        <v>663</v>
      </c>
      <c r="K191" s="1" t="s">
        <v>26464</v>
      </c>
      <c r="L191" s="1"/>
      <c r="M191" s="20">
        <f t="shared" si="2"/>
        <v>1</v>
      </c>
    </row>
    <row r="192" spans="1:13" ht="20.100000000000001" customHeight="1" x14ac:dyDescent="0.15">
      <c r="A192" s="1" t="s">
        <v>26079</v>
      </c>
      <c r="B192" s="1" t="s">
        <v>26458</v>
      </c>
      <c r="C192" s="1" t="s">
        <v>26465</v>
      </c>
      <c r="D192" s="1" t="s">
        <v>50</v>
      </c>
      <c r="E192" s="1" t="s">
        <v>51</v>
      </c>
      <c r="F192" s="1" t="s">
        <v>51</v>
      </c>
      <c r="G192" s="1" t="s">
        <v>52</v>
      </c>
      <c r="H192" s="1" t="s">
        <v>121</v>
      </c>
      <c r="I192" s="1" t="s">
        <v>662</v>
      </c>
      <c r="J192" s="1" t="s">
        <v>663</v>
      </c>
      <c r="K192" s="1" t="s">
        <v>26466</v>
      </c>
      <c r="L192" s="1"/>
      <c r="M192" s="20">
        <f t="shared" si="2"/>
        <v>1</v>
      </c>
    </row>
    <row r="193" spans="1:13" ht="20.100000000000001" customHeight="1" x14ac:dyDescent="0.15">
      <c r="A193" s="1" t="s">
        <v>26079</v>
      </c>
      <c r="B193" s="1" t="s">
        <v>26458</v>
      </c>
      <c r="C193" s="1" t="s">
        <v>26467</v>
      </c>
      <c r="D193" s="1" t="s">
        <v>78</v>
      </c>
      <c r="E193" s="1" t="s">
        <v>51</v>
      </c>
      <c r="F193" s="1" t="s">
        <v>51</v>
      </c>
      <c r="G193" s="1" t="s">
        <v>52</v>
      </c>
      <c r="H193" s="1" t="s">
        <v>121</v>
      </c>
      <c r="I193" s="1" t="s">
        <v>662</v>
      </c>
      <c r="J193" s="1" t="s">
        <v>663</v>
      </c>
      <c r="K193" s="1" t="s">
        <v>26468</v>
      </c>
      <c r="L193" s="1"/>
      <c r="M193" s="20">
        <f t="shared" si="2"/>
        <v>1</v>
      </c>
    </row>
    <row r="194" spans="1:13" ht="20.100000000000001" customHeight="1" x14ac:dyDescent="0.15">
      <c r="A194" s="1" t="s">
        <v>26079</v>
      </c>
      <c r="B194" s="1" t="s">
        <v>26469</v>
      </c>
      <c r="C194" s="1" t="s">
        <v>26470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121</v>
      </c>
      <c r="I194" s="1" t="s">
        <v>662</v>
      </c>
      <c r="J194" s="1" t="s">
        <v>663</v>
      </c>
      <c r="K194" s="1" t="s">
        <v>26471</v>
      </c>
      <c r="L194" s="1"/>
      <c r="M194" s="20">
        <f t="shared" si="2"/>
        <v>1</v>
      </c>
    </row>
    <row r="195" spans="1:13" ht="20.100000000000001" customHeight="1" x14ac:dyDescent="0.15">
      <c r="A195" s="1" t="s">
        <v>26079</v>
      </c>
      <c r="B195" s="1" t="s">
        <v>26469</v>
      </c>
      <c r="C195" s="1" t="s">
        <v>26472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121</v>
      </c>
      <c r="I195" s="1" t="s">
        <v>662</v>
      </c>
      <c r="J195" s="1" t="s">
        <v>663</v>
      </c>
      <c r="K195" s="1" t="s">
        <v>26473</v>
      </c>
      <c r="L195" s="1"/>
      <c r="M195" s="20">
        <f t="shared" si="2"/>
        <v>1</v>
      </c>
    </row>
    <row r="196" spans="1:13" ht="20.100000000000001" customHeight="1" x14ac:dyDescent="0.15">
      <c r="A196" s="1" t="s">
        <v>26079</v>
      </c>
      <c r="B196" s="1" t="s">
        <v>26469</v>
      </c>
      <c r="C196" s="1" t="s">
        <v>26474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121</v>
      </c>
      <c r="I196" s="1" t="s">
        <v>662</v>
      </c>
      <c r="J196" s="1" t="s">
        <v>663</v>
      </c>
      <c r="K196" s="1" t="s">
        <v>26475</v>
      </c>
      <c r="L196" s="1"/>
      <c r="M196" s="20">
        <f t="shared" si="2"/>
        <v>1</v>
      </c>
    </row>
    <row r="197" spans="1:13" ht="20.100000000000001" customHeight="1" x14ac:dyDescent="0.15">
      <c r="A197" s="1" t="s">
        <v>26079</v>
      </c>
      <c r="B197" s="1" t="s">
        <v>26476</v>
      </c>
      <c r="C197" s="1" t="s">
        <v>26477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740</v>
      </c>
      <c r="J197" s="1" t="s">
        <v>182</v>
      </c>
      <c r="K197" s="1" t="s">
        <v>26478</v>
      </c>
      <c r="L197" s="1"/>
      <c r="M197" s="20">
        <f t="shared" si="2"/>
        <v>1</v>
      </c>
    </row>
    <row r="198" spans="1:13" ht="20.100000000000001" customHeight="1" x14ac:dyDescent="0.15">
      <c r="A198" s="1" t="s">
        <v>26079</v>
      </c>
      <c r="B198" s="1" t="s">
        <v>26476</v>
      </c>
      <c r="C198" s="1" t="s">
        <v>26479</v>
      </c>
      <c r="D198" s="1" t="s">
        <v>50</v>
      </c>
      <c r="E198" s="1" t="s">
        <v>51</v>
      </c>
      <c r="F198" s="1" t="s">
        <v>51</v>
      </c>
      <c r="G198" s="1" t="s">
        <v>52</v>
      </c>
      <c r="H198" s="1" t="s">
        <v>53</v>
      </c>
      <c r="I198" s="1" t="s">
        <v>740</v>
      </c>
      <c r="J198" s="1" t="s">
        <v>182</v>
      </c>
      <c r="K198" s="1" t="s">
        <v>26480</v>
      </c>
      <c r="L198" s="1"/>
      <c r="M198" s="20">
        <f t="shared" si="2"/>
        <v>1</v>
      </c>
    </row>
    <row r="199" spans="1:13" ht="20.100000000000001" customHeight="1" x14ac:dyDescent="0.15">
      <c r="A199" s="1" t="s">
        <v>26079</v>
      </c>
      <c r="B199" s="1" t="s">
        <v>26476</v>
      </c>
      <c r="C199" s="1" t="s">
        <v>26481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740</v>
      </c>
      <c r="J199" s="1" t="s">
        <v>182</v>
      </c>
      <c r="K199" s="1" t="s">
        <v>26482</v>
      </c>
      <c r="L199" s="1"/>
      <c r="M199" s="20">
        <f t="shared" si="2"/>
        <v>1</v>
      </c>
    </row>
    <row r="200" spans="1:13" ht="20.100000000000001" customHeight="1" x14ac:dyDescent="0.15">
      <c r="A200" s="1" t="s">
        <v>26079</v>
      </c>
      <c r="B200" s="1" t="s">
        <v>26476</v>
      </c>
      <c r="C200" s="1" t="s">
        <v>26483</v>
      </c>
      <c r="D200" s="1" t="s">
        <v>50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740</v>
      </c>
      <c r="J200" s="1" t="s">
        <v>182</v>
      </c>
      <c r="K200" s="1" t="s">
        <v>26484</v>
      </c>
      <c r="L200" s="1"/>
      <c r="M200" s="20">
        <f t="shared" si="2"/>
        <v>1</v>
      </c>
    </row>
    <row r="201" spans="1:13" ht="20.100000000000001" customHeight="1" x14ac:dyDescent="0.15">
      <c r="A201" s="1" t="s">
        <v>26079</v>
      </c>
      <c r="B201" s="1" t="s">
        <v>26476</v>
      </c>
      <c r="C201" s="1" t="s">
        <v>26485</v>
      </c>
      <c r="D201" s="1" t="s">
        <v>50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740</v>
      </c>
      <c r="J201" s="1" t="s">
        <v>182</v>
      </c>
      <c r="K201" s="1" t="s">
        <v>26486</v>
      </c>
      <c r="L201" s="1"/>
      <c r="M201" s="20">
        <f t="shared" ref="M201:M264" si="3">IF(F201="○",1,0)</f>
        <v>1</v>
      </c>
    </row>
    <row r="202" spans="1:13" ht="20.100000000000001" customHeight="1" x14ac:dyDescent="0.15">
      <c r="A202" s="1" t="s">
        <v>26079</v>
      </c>
      <c r="B202" s="1" t="s">
        <v>26476</v>
      </c>
      <c r="C202" s="1" t="s">
        <v>26487</v>
      </c>
      <c r="D202" s="1" t="s">
        <v>78</v>
      </c>
      <c r="E202" s="1" t="s">
        <v>51</v>
      </c>
      <c r="F202" s="1" t="s">
        <v>51</v>
      </c>
      <c r="G202" s="1" t="s">
        <v>52</v>
      </c>
      <c r="H202" s="1" t="s">
        <v>121</v>
      </c>
      <c r="I202" s="1" t="s">
        <v>662</v>
      </c>
      <c r="J202" s="1" t="s">
        <v>663</v>
      </c>
      <c r="K202" s="1" t="s">
        <v>26488</v>
      </c>
      <c r="L202" s="1"/>
      <c r="M202" s="20">
        <f t="shared" si="3"/>
        <v>1</v>
      </c>
    </row>
    <row r="203" spans="1:13" ht="20.100000000000001" customHeight="1" x14ac:dyDescent="0.15">
      <c r="A203" s="1" t="s">
        <v>26079</v>
      </c>
      <c r="B203" s="1" t="s">
        <v>26476</v>
      </c>
      <c r="C203" s="1" t="s">
        <v>26489</v>
      </c>
      <c r="D203" s="1" t="s">
        <v>78</v>
      </c>
      <c r="E203" s="1" t="s">
        <v>51</v>
      </c>
      <c r="F203" s="1" t="s">
        <v>179</v>
      </c>
      <c r="G203" s="1" t="s">
        <v>82</v>
      </c>
      <c r="H203" s="1" t="s">
        <v>129</v>
      </c>
      <c r="I203" s="1" t="s">
        <v>84</v>
      </c>
      <c r="J203" s="1" t="s">
        <v>130</v>
      </c>
      <c r="K203" s="1" t="s">
        <v>26490</v>
      </c>
      <c r="L203" s="1"/>
      <c r="M203" s="20">
        <f t="shared" si="3"/>
        <v>0</v>
      </c>
    </row>
    <row r="204" spans="1:13" ht="20.100000000000001" customHeight="1" x14ac:dyDescent="0.15">
      <c r="A204" s="1" t="s">
        <v>26079</v>
      </c>
      <c r="B204" s="1" t="s">
        <v>26476</v>
      </c>
      <c r="C204" s="1" t="s">
        <v>26491</v>
      </c>
      <c r="D204" s="1" t="s">
        <v>78</v>
      </c>
      <c r="E204" s="1" t="s">
        <v>51</v>
      </c>
      <c r="F204" s="1" t="s">
        <v>179</v>
      </c>
      <c r="G204" s="1" t="s">
        <v>82</v>
      </c>
      <c r="H204" s="1" t="s">
        <v>129</v>
      </c>
      <c r="I204" s="1" t="s">
        <v>84</v>
      </c>
      <c r="J204" s="1" t="s">
        <v>130</v>
      </c>
      <c r="K204" s="1" t="s">
        <v>26492</v>
      </c>
      <c r="L204" s="1"/>
      <c r="M204" s="20">
        <f t="shared" si="3"/>
        <v>0</v>
      </c>
    </row>
    <row r="205" spans="1:13" ht="20.100000000000001" customHeight="1" x14ac:dyDescent="0.15">
      <c r="A205" s="1" t="s">
        <v>26079</v>
      </c>
      <c r="B205" s="1" t="s">
        <v>26476</v>
      </c>
      <c r="C205" s="1" t="s">
        <v>26493</v>
      </c>
      <c r="D205" s="1" t="s">
        <v>78</v>
      </c>
      <c r="E205" s="1" t="s">
        <v>51</v>
      </c>
      <c r="F205" s="1" t="s">
        <v>179</v>
      </c>
      <c r="G205" s="1" t="s">
        <v>82</v>
      </c>
      <c r="H205" s="1" t="s">
        <v>129</v>
      </c>
      <c r="I205" s="1" t="s">
        <v>84</v>
      </c>
      <c r="J205" s="1" t="s">
        <v>130</v>
      </c>
      <c r="K205" s="1" t="s">
        <v>26494</v>
      </c>
      <c r="L205" s="1"/>
      <c r="M205" s="20">
        <f t="shared" si="3"/>
        <v>0</v>
      </c>
    </row>
    <row r="206" spans="1:13" ht="20.100000000000001" customHeight="1" x14ac:dyDescent="0.15">
      <c r="A206" s="1" t="s">
        <v>26079</v>
      </c>
      <c r="B206" s="1" t="s">
        <v>26476</v>
      </c>
      <c r="C206" s="1" t="s">
        <v>26495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53</v>
      </c>
      <c r="I206" s="1" t="s">
        <v>740</v>
      </c>
      <c r="J206" s="1" t="s">
        <v>182</v>
      </c>
      <c r="K206" s="1" t="s">
        <v>26496</v>
      </c>
      <c r="L206" s="1"/>
      <c r="M206" s="20">
        <f t="shared" si="3"/>
        <v>1</v>
      </c>
    </row>
    <row r="207" spans="1:13" ht="20.100000000000001" customHeight="1" x14ac:dyDescent="0.15">
      <c r="A207" s="1" t="s">
        <v>26497</v>
      </c>
      <c r="B207" s="1" t="s">
        <v>26498</v>
      </c>
      <c r="C207" s="1" t="s">
        <v>26499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662</v>
      </c>
      <c r="J207" s="1" t="s">
        <v>663</v>
      </c>
      <c r="K207" s="1" t="s">
        <v>26500</v>
      </c>
      <c r="L207" s="1"/>
      <c r="M207" s="20">
        <f t="shared" si="3"/>
        <v>1</v>
      </c>
    </row>
    <row r="208" spans="1:13" ht="20.100000000000001" customHeight="1" x14ac:dyDescent="0.15">
      <c r="A208" s="1" t="s">
        <v>26497</v>
      </c>
      <c r="B208" s="1" t="s">
        <v>26498</v>
      </c>
      <c r="C208" s="1" t="s">
        <v>26501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662</v>
      </c>
      <c r="J208" s="1" t="s">
        <v>663</v>
      </c>
      <c r="K208" s="1" t="s">
        <v>26502</v>
      </c>
      <c r="L208" s="1"/>
      <c r="M208" s="20">
        <f t="shared" si="3"/>
        <v>1</v>
      </c>
    </row>
    <row r="209" spans="1:13" ht="20.100000000000001" customHeight="1" x14ac:dyDescent="0.15">
      <c r="A209" s="1" t="s">
        <v>26497</v>
      </c>
      <c r="B209" s="1" t="s">
        <v>26498</v>
      </c>
      <c r="C209" s="1" t="s">
        <v>26503</v>
      </c>
      <c r="D209" s="1" t="s">
        <v>78</v>
      </c>
      <c r="E209" s="1" t="s">
        <v>51</v>
      </c>
      <c r="F209" s="1" t="s">
        <v>179</v>
      </c>
      <c r="G209" s="1" t="s">
        <v>82</v>
      </c>
      <c r="H209" s="1" t="s">
        <v>129</v>
      </c>
      <c r="I209" s="1" t="s">
        <v>84</v>
      </c>
      <c r="J209" s="1" t="s">
        <v>130</v>
      </c>
      <c r="K209" s="1" t="s">
        <v>26504</v>
      </c>
      <c r="L209" s="1"/>
      <c r="M209" s="20">
        <f t="shared" si="3"/>
        <v>0</v>
      </c>
    </row>
    <row r="210" spans="1:13" ht="20.100000000000001" customHeight="1" x14ac:dyDescent="0.15">
      <c r="A210" s="1" t="s">
        <v>26497</v>
      </c>
      <c r="B210" s="1" t="s">
        <v>26498</v>
      </c>
      <c r="C210" s="1" t="s">
        <v>26505</v>
      </c>
      <c r="D210" s="1" t="s">
        <v>78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662</v>
      </c>
      <c r="J210" s="1" t="s">
        <v>663</v>
      </c>
      <c r="K210" s="1" t="s">
        <v>26506</v>
      </c>
      <c r="L210" s="1"/>
      <c r="M210" s="20">
        <f t="shared" si="3"/>
        <v>1</v>
      </c>
    </row>
    <row r="211" spans="1:13" ht="20.100000000000001" customHeight="1" x14ac:dyDescent="0.15">
      <c r="A211" s="1" t="s">
        <v>26497</v>
      </c>
      <c r="B211" s="1" t="s">
        <v>26498</v>
      </c>
      <c r="C211" s="1" t="s">
        <v>26507</v>
      </c>
      <c r="D211" s="1" t="s">
        <v>849</v>
      </c>
      <c r="E211" s="1" t="s">
        <v>51</v>
      </c>
      <c r="F211" s="1" t="s">
        <v>26832</v>
      </c>
      <c r="G211" s="1" t="s">
        <v>82</v>
      </c>
      <c r="H211" s="1" t="s">
        <v>83</v>
      </c>
      <c r="I211" s="1" t="s">
        <v>84</v>
      </c>
      <c r="J211" s="1" t="s">
        <v>6142</v>
      </c>
      <c r="K211" s="1" t="s">
        <v>26508</v>
      </c>
      <c r="L211" s="1"/>
      <c r="M211" s="20">
        <f t="shared" si="3"/>
        <v>0</v>
      </c>
    </row>
    <row r="212" spans="1:13" ht="20.100000000000001" customHeight="1" x14ac:dyDescent="0.15">
      <c r="A212" s="1" t="s">
        <v>26497</v>
      </c>
      <c r="B212" s="1" t="s">
        <v>26498</v>
      </c>
      <c r="C212" s="1" t="s">
        <v>26509</v>
      </c>
      <c r="D212" s="1" t="s">
        <v>849</v>
      </c>
      <c r="E212" s="1" t="s">
        <v>51</v>
      </c>
      <c r="F212" s="1" t="s">
        <v>26832</v>
      </c>
      <c r="G212" s="1" t="s">
        <v>52</v>
      </c>
      <c r="H212" s="1" t="s">
        <v>121</v>
      </c>
      <c r="I212" s="1" t="s">
        <v>662</v>
      </c>
      <c r="J212" s="1" t="s">
        <v>663</v>
      </c>
      <c r="K212" s="1" t="s">
        <v>26498</v>
      </c>
      <c r="L212" s="1"/>
      <c r="M212" s="20">
        <f t="shared" si="3"/>
        <v>0</v>
      </c>
    </row>
    <row r="213" spans="1:13" ht="20.100000000000001" customHeight="1" x14ac:dyDescent="0.15">
      <c r="A213" s="1" t="s">
        <v>26497</v>
      </c>
      <c r="B213" s="1" t="s">
        <v>19799</v>
      </c>
      <c r="C213" s="1" t="s">
        <v>26510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1141</v>
      </c>
      <c r="J213" s="1" t="s">
        <v>96</v>
      </c>
      <c r="K213" s="1" t="s">
        <v>26511</v>
      </c>
      <c r="L213" s="1"/>
      <c r="M213" s="20">
        <f t="shared" si="3"/>
        <v>1</v>
      </c>
    </row>
    <row r="214" spans="1:13" ht="20.100000000000001" customHeight="1" x14ac:dyDescent="0.15">
      <c r="A214" s="1" t="s">
        <v>26497</v>
      </c>
      <c r="B214" s="1" t="s">
        <v>19799</v>
      </c>
      <c r="C214" s="1" t="s">
        <v>26512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53</v>
      </c>
      <c r="I214" s="1" t="s">
        <v>1141</v>
      </c>
      <c r="J214" s="1" t="s">
        <v>96</v>
      </c>
      <c r="K214" s="1" t="s">
        <v>26513</v>
      </c>
      <c r="L214" s="1"/>
      <c r="M214" s="20">
        <f t="shared" si="3"/>
        <v>1</v>
      </c>
    </row>
    <row r="215" spans="1:13" ht="20.100000000000001" customHeight="1" x14ac:dyDescent="0.15">
      <c r="A215" s="1" t="s">
        <v>26497</v>
      </c>
      <c r="B215" s="1" t="s">
        <v>26514</v>
      </c>
      <c r="C215" s="1" t="s">
        <v>26515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740</v>
      </c>
      <c r="J215" s="1" t="s">
        <v>182</v>
      </c>
      <c r="K215" s="1" t="s">
        <v>26516</v>
      </c>
      <c r="L215" s="1"/>
      <c r="M215" s="20">
        <f t="shared" si="3"/>
        <v>1</v>
      </c>
    </row>
    <row r="216" spans="1:13" ht="20.100000000000001" customHeight="1" x14ac:dyDescent="0.15">
      <c r="A216" s="1" t="s">
        <v>26497</v>
      </c>
      <c r="B216" s="1" t="s">
        <v>26517</v>
      </c>
      <c r="C216" s="1" t="s">
        <v>26518</v>
      </c>
      <c r="D216" s="1" t="s">
        <v>50</v>
      </c>
      <c r="E216" s="1" t="s">
        <v>51</v>
      </c>
      <c r="F216" s="1" t="s">
        <v>51</v>
      </c>
      <c r="G216" s="1" t="s">
        <v>52</v>
      </c>
      <c r="H216" s="1" t="s">
        <v>53</v>
      </c>
      <c r="I216" s="1" t="s">
        <v>1141</v>
      </c>
      <c r="J216" s="1" t="s">
        <v>96</v>
      </c>
      <c r="K216" s="1" t="s">
        <v>26519</v>
      </c>
      <c r="L216" s="1"/>
      <c r="M216" s="20">
        <f t="shared" si="3"/>
        <v>1</v>
      </c>
    </row>
    <row r="217" spans="1:13" ht="20.100000000000001" customHeight="1" x14ac:dyDescent="0.15">
      <c r="A217" s="1" t="s">
        <v>26497</v>
      </c>
      <c r="B217" s="1" t="s">
        <v>26517</v>
      </c>
      <c r="C217" s="1" t="s">
        <v>26520</v>
      </c>
      <c r="D217" s="1" t="s">
        <v>50</v>
      </c>
      <c r="E217" s="1" t="s">
        <v>51</v>
      </c>
      <c r="F217" s="1" t="s">
        <v>51</v>
      </c>
      <c r="G217" s="1" t="s">
        <v>52</v>
      </c>
      <c r="H217" s="1" t="s">
        <v>53</v>
      </c>
      <c r="I217" s="1" t="s">
        <v>1141</v>
      </c>
      <c r="J217" s="1" t="s">
        <v>96</v>
      </c>
      <c r="K217" s="1" t="s">
        <v>26521</v>
      </c>
      <c r="L217" s="1"/>
      <c r="M217" s="20">
        <f t="shared" si="3"/>
        <v>1</v>
      </c>
    </row>
    <row r="218" spans="1:13" ht="20.100000000000001" customHeight="1" x14ac:dyDescent="0.15">
      <c r="A218" s="1" t="s">
        <v>26497</v>
      </c>
      <c r="B218" s="1" t="s">
        <v>26517</v>
      </c>
      <c r="C218" s="1" t="s">
        <v>26522</v>
      </c>
      <c r="D218" s="1" t="s">
        <v>50</v>
      </c>
      <c r="E218" s="1" t="s">
        <v>51</v>
      </c>
      <c r="F218" s="1" t="s">
        <v>51</v>
      </c>
      <c r="G218" s="1" t="s">
        <v>52</v>
      </c>
      <c r="H218" s="1" t="s">
        <v>53</v>
      </c>
      <c r="I218" s="1" t="s">
        <v>1141</v>
      </c>
      <c r="J218" s="1" t="s">
        <v>96</v>
      </c>
      <c r="K218" s="1" t="s">
        <v>26523</v>
      </c>
      <c r="L218" s="1"/>
      <c r="M218" s="20">
        <f t="shared" si="3"/>
        <v>1</v>
      </c>
    </row>
    <row r="219" spans="1:13" ht="20.100000000000001" customHeight="1" x14ac:dyDescent="0.15">
      <c r="A219" s="1" t="s">
        <v>26497</v>
      </c>
      <c r="B219" s="1" t="s">
        <v>26517</v>
      </c>
      <c r="C219" s="1" t="s">
        <v>26524</v>
      </c>
      <c r="D219" s="1" t="s">
        <v>78</v>
      </c>
      <c r="E219" s="1" t="s">
        <v>51</v>
      </c>
      <c r="F219" s="1" t="s">
        <v>179</v>
      </c>
      <c r="G219" s="1" t="s">
        <v>82</v>
      </c>
      <c r="H219" s="1" t="s">
        <v>129</v>
      </c>
      <c r="I219" s="1" t="s">
        <v>84</v>
      </c>
      <c r="J219" s="1" t="s">
        <v>130</v>
      </c>
      <c r="K219" s="1" t="s">
        <v>26525</v>
      </c>
      <c r="L219" s="1"/>
      <c r="M219" s="20">
        <f t="shared" si="3"/>
        <v>0</v>
      </c>
    </row>
    <row r="220" spans="1:13" ht="39.950000000000003" customHeight="1" x14ac:dyDescent="0.15">
      <c r="A220" s="82" t="s">
        <v>27121</v>
      </c>
      <c r="B220" s="82" t="s">
        <v>27122</v>
      </c>
      <c r="C220" s="1" t="s">
        <v>26527</v>
      </c>
      <c r="D220" s="1" t="s">
        <v>50</v>
      </c>
      <c r="E220" s="1" t="s">
        <v>51</v>
      </c>
      <c r="F220" s="1" t="s">
        <v>51</v>
      </c>
      <c r="G220" s="1" t="s">
        <v>52</v>
      </c>
      <c r="H220" s="1" t="s">
        <v>121</v>
      </c>
      <c r="I220" s="1" t="s">
        <v>26798</v>
      </c>
      <c r="J220" s="1" t="s">
        <v>26801</v>
      </c>
      <c r="K220" s="1" t="s">
        <v>26528</v>
      </c>
      <c r="L220" s="83" t="s">
        <v>26939</v>
      </c>
      <c r="M220" s="20">
        <f t="shared" si="3"/>
        <v>1</v>
      </c>
    </row>
    <row r="221" spans="1:13" ht="20.100000000000001" customHeight="1" x14ac:dyDescent="0.15">
      <c r="A221" s="1" t="s">
        <v>26497</v>
      </c>
      <c r="B221" s="1" t="s">
        <v>26526</v>
      </c>
      <c r="C221" s="1" t="s">
        <v>26529</v>
      </c>
      <c r="D221" s="1" t="s">
        <v>50</v>
      </c>
      <c r="E221" s="1" t="s">
        <v>51</v>
      </c>
      <c r="F221" s="1" t="s">
        <v>51</v>
      </c>
      <c r="G221" s="1" t="s">
        <v>52</v>
      </c>
      <c r="H221" s="1" t="s">
        <v>53</v>
      </c>
      <c r="I221" s="1" t="s">
        <v>1141</v>
      </c>
      <c r="J221" s="1" t="s">
        <v>96</v>
      </c>
      <c r="K221" s="1" t="s">
        <v>26530</v>
      </c>
      <c r="L221" s="1"/>
      <c r="M221" s="20">
        <f t="shared" si="3"/>
        <v>1</v>
      </c>
    </row>
    <row r="222" spans="1:13" ht="20.100000000000001" customHeight="1" x14ac:dyDescent="0.15">
      <c r="A222" s="1" t="s">
        <v>26497</v>
      </c>
      <c r="B222" s="1" t="s">
        <v>26526</v>
      </c>
      <c r="C222" s="1" t="s">
        <v>26531</v>
      </c>
      <c r="D222" s="1" t="s">
        <v>50</v>
      </c>
      <c r="E222" s="1" t="s">
        <v>51</v>
      </c>
      <c r="F222" s="1" t="s">
        <v>51</v>
      </c>
      <c r="G222" s="1" t="s">
        <v>52</v>
      </c>
      <c r="H222" s="1" t="s">
        <v>53</v>
      </c>
      <c r="I222" s="1" t="s">
        <v>1141</v>
      </c>
      <c r="J222" s="1" t="s">
        <v>96</v>
      </c>
      <c r="K222" s="1" t="s">
        <v>26532</v>
      </c>
      <c r="L222" s="1"/>
      <c r="M222" s="20">
        <f t="shared" si="3"/>
        <v>1</v>
      </c>
    </row>
    <row r="223" spans="1:13" ht="20.100000000000001" customHeight="1" x14ac:dyDescent="0.15">
      <c r="A223" s="1" t="s">
        <v>26497</v>
      </c>
      <c r="B223" s="1" t="s">
        <v>26526</v>
      </c>
      <c r="C223" s="1" t="s">
        <v>26533</v>
      </c>
      <c r="D223" s="1" t="s">
        <v>50</v>
      </c>
      <c r="E223" s="1" t="s">
        <v>51</v>
      </c>
      <c r="F223" s="1" t="s">
        <v>51</v>
      </c>
      <c r="G223" s="1" t="s">
        <v>52</v>
      </c>
      <c r="H223" s="1" t="s">
        <v>53</v>
      </c>
      <c r="I223" s="1" t="s">
        <v>1141</v>
      </c>
      <c r="J223" s="1" t="s">
        <v>96</v>
      </c>
      <c r="K223" s="1" t="s">
        <v>26534</v>
      </c>
      <c r="L223" s="1"/>
      <c r="M223" s="20">
        <f t="shared" si="3"/>
        <v>1</v>
      </c>
    </row>
    <row r="224" spans="1:13" ht="39.950000000000003" customHeight="1" x14ac:dyDescent="0.15">
      <c r="A224" s="82" t="s">
        <v>27121</v>
      </c>
      <c r="B224" s="82" t="s">
        <v>27122</v>
      </c>
      <c r="C224" s="1" t="s">
        <v>26535</v>
      </c>
      <c r="D224" s="1" t="s">
        <v>78</v>
      </c>
      <c r="E224" s="1" t="s">
        <v>51</v>
      </c>
      <c r="F224" s="1" t="s">
        <v>51</v>
      </c>
      <c r="G224" s="1" t="s">
        <v>52</v>
      </c>
      <c r="H224" s="1" t="s">
        <v>121</v>
      </c>
      <c r="I224" s="1" t="s">
        <v>1230</v>
      </c>
      <c r="J224" s="1" t="s">
        <v>26801</v>
      </c>
      <c r="K224" s="1" t="s">
        <v>26536</v>
      </c>
      <c r="L224" s="83" t="s">
        <v>26939</v>
      </c>
      <c r="M224" s="20">
        <f t="shared" si="3"/>
        <v>1</v>
      </c>
    </row>
    <row r="225" spans="1:13" ht="20.100000000000001" customHeight="1" x14ac:dyDescent="0.15">
      <c r="A225" s="1" t="s">
        <v>26497</v>
      </c>
      <c r="B225" s="1" t="s">
        <v>26526</v>
      </c>
      <c r="C225" s="1" t="s">
        <v>26537</v>
      </c>
      <c r="D225" s="1" t="s">
        <v>78</v>
      </c>
      <c r="E225" s="1" t="s">
        <v>51</v>
      </c>
      <c r="F225" s="1" t="s">
        <v>179</v>
      </c>
      <c r="G225" s="1" t="s">
        <v>82</v>
      </c>
      <c r="H225" s="1" t="s">
        <v>129</v>
      </c>
      <c r="I225" s="1" t="s">
        <v>84</v>
      </c>
      <c r="J225" s="1" t="s">
        <v>130</v>
      </c>
      <c r="K225" s="1" t="s">
        <v>26538</v>
      </c>
      <c r="L225" s="1"/>
      <c r="M225" s="20">
        <f t="shared" si="3"/>
        <v>0</v>
      </c>
    </row>
    <row r="226" spans="1:13" ht="20.100000000000001" customHeight="1" x14ac:dyDescent="0.15">
      <c r="A226" s="1" t="s">
        <v>26497</v>
      </c>
      <c r="B226" s="1" t="s">
        <v>26526</v>
      </c>
      <c r="C226" s="1" t="s">
        <v>26539</v>
      </c>
      <c r="D226" s="1" t="s">
        <v>78</v>
      </c>
      <c r="E226" s="1" t="s">
        <v>51</v>
      </c>
      <c r="F226" s="1" t="s">
        <v>51</v>
      </c>
      <c r="G226" s="1" t="s">
        <v>52</v>
      </c>
      <c r="H226" s="1" t="s">
        <v>53</v>
      </c>
      <c r="I226" s="1" t="s">
        <v>1141</v>
      </c>
      <c r="J226" s="1" t="s">
        <v>96</v>
      </c>
      <c r="K226" s="1" t="s">
        <v>26540</v>
      </c>
      <c r="L226" s="1"/>
      <c r="M226" s="20">
        <f t="shared" si="3"/>
        <v>1</v>
      </c>
    </row>
    <row r="227" spans="1:13" ht="20.100000000000001" customHeight="1" x14ac:dyDescent="0.15">
      <c r="A227" s="1" t="s">
        <v>26497</v>
      </c>
      <c r="B227" s="1" t="s">
        <v>26526</v>
      </c>
      <c r="C227" s="1" t="s">
        <v>26541</v>
      </c>
      <c r="D227" s="1" t="s">
        <v>849</v>
      </c>
      <c r="E227" s="1" t="s">
        <v>51</v>
      </c>
      <c r="F227" s="1" t="s">
        <v>26832</v>
      </c>
      <c r="G227" s="1" t="s">
        <v>82</v>
      </c>
      <c r="H227" s="1" t="s">
        <v>83</v>
      </c>
      <c r="I227" s="1" t="s">
        <v>84</v>
      </c>
      <c r="J227" s="1" t="s">
        <v>6142</v>
      </c>
      <c r="K227" s="1" t="s">
        <v>26542</v>
      </c>
      <c r="L227" s="1"/>
      <c r="M227" s="20">
        <f t="shared" si="3"/>
        <v>0</v>
      </c>
    </row>
    <row r="228" spans="1:13" ht="39.950000000000003" customHeight="1" x14ac:dyDescent="0.15">
      <c r="A228" s="82" t="s">
        <v>27121</v>
      </c>
      <c r="B228" s="82" t="s">
        <v>27122</v>
      </c>
      <c r="C228" s="1" t="s">
        <v>26543</v>
      </c>
      <c r="D228" s="1" t="s">
        <v>849</v>
      </c>
      <c r="E228" s="1" t="s">
        <v>51</v>
      </c>
      <c r="F228" s="1" t="s">
        <v>26832</v>
      </c>
      <c r="G228" s="1" t="s">
        <v>82</v>
      </c>
      <c r="H228" s="1" t="s">
        <v>83</v>
      </c>
      <c r="I228" s="1" t="s">
        <v>84</v>
      </c>
      <c r="J228" s="1" t="s">
        <v>6142</v>
      </c>
      <c r="K228" s="1" t="s">
        <v>26544</v>
      </c>
      <c r="L228" s="83" t="s">
        <v>26939</v>
      </c>
      <c r="M228" s="20">
        <f t="shared" si="3"/>
        <v>0</v>
      </c>
    </row>
    <row r="229" spans="1:13" ht="20.100000000000001" customHeight="1" x14ac:dyDescent="0.15">
      <c r="A229" s="1" t="s">
        <v>26497</v>
      </c>
      <c r="B229" s="1" t="s">
        <v>26545</v>
      </c>
      <c r="C229" s="1" t="s">
        <v>26546</v>
      </c>
      <c r="D229" s="1" t="s">
        <v>50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740</v>
      </c>
      <c r="J229" s="1" t="s">
        <v>182</v>
      </c>
      <c r="K229" s="1" t="s">
        <v>26547</v>
      </c>
      <c r="L229" s="1"/>
      <c r="M229" s="20">
        <f t="shared" si="3"/>
        <v>1</v>
      </c>
    </row>
    <row r="230" spans="1:13" ht="20.100000000000001" customHeight="1" x14ac:dyDescent="0.15">
      <c r="A230" s="1" t="s">
        <v>26497</v>
      </c>
      <c r="B230" s="1" t="s">
        <v>26545</v>
      </c>
      <c r="C230" s="1" t="s">
        <v>26548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53</v>
      </c>
      <c r="I230" s="1" t="s">
        <v>740</v>
      </c>
      <c r="J230" s="1" t="s">
        <v>182</v>
      </c>
      <c r="K230" s="1" t="s">
        <v>26549</v>
      </c>
      <c r="L230" s="1"/>
      <c r="M230" s="20">
        <f t="shared" si="3"/>
        <v>1</v>
      </c>
    </row>
    <row r="231" spans="1:13" ht="20.100000000000001" customHeight="1" x14ac:dyDescent="0.15">
      <c r="A231" s="1" t="s">
        <v>26497</v>
      </c>
      <c r="B231" s="1" t="s">
        <v>26545</v>
      </c>
      <c r="C231" s="1" t="s">
        <v>26550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53</v>
      </c>
      <c r="I231" s="1" t="s">
        <v>740</v>
      </c>
      <c r="J231" s="1" t="s">
        <v>182</v>
      </c>
      <c r="K231" s="1" t="s">
        <v>26551</v>
      </c>
      <c r="L231" s="1"/>
      <c r="M231" s="20">
        <f t="shared" si="3"/>
        <v>1</v>
      </c>
    </row>
    <row r="232" spans="1:13" ht="20.100000000000001" customHeight="1" x14ac:dyDescent="0.15">
      <c r="A232" s="1" t="s">
        <v>26497</v>
      </c>
      <c r="B232" s="1" t="s">
        <v>26545</v>
      </c>
      <c r="C232" s="1" t="s">
        <v>26552</v>
      </c>
      <c r="D232" s="1" t="s">
        <v>50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740</v>
      </c>
      <c r="J232" s="1" t="s">
        <v>182</v>
      </c>
      <c r="K232" s="1" t="s">
        <v>26553</v>
      </c>
      <c r="L232" s="1"/>
      <c r="M232" s="20">
        <f t="shared" si="3"/>
        <v>1</v>
      </c>
    </row>
    <row r="233" spans="1:13" ht="20.100000000000001" customHeight="1" x14ac:dyDescent="0.15">
      <c r="A233" s="1" t="s">
        <v>26497</v>
      </c>
      <c r="B233" s="1" t="s">
        <v>26545</v>
      </c>
      <c r="C233" s="1" t="s">
        <v>26554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740</v>
      </c>
      <c r="J233" s="1" t="s">
        <v>182</v>
      </c>
      <c r="K233" s="1" t="s">
        <v>26555</v>
      </c>
      <c r="L233" s="1"/>
      <c r="M233" s="20">
        <f t="shared" si="3"/>
        <v>1</v>
      </c>
    </row>
    <row r="234" spans="1:13" ht="20.100000000000001" customHeight="1" x14ac:dyDescent="0.15">
      <c r="A234" s="1" t="s">
        <v>26497</v>
      </c>
      <c r="B234" s="1" t="s">
        <v>26545</v>
      </c>
      <c r="C234" s="1" t="s">
        <v>26556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740</v>
      </c>
      <c r="J234" s="1" t="s">
        <v>182</v>
      </c>
      <c r="K234" s="1" t="s">
        <v>26557</v>
      </c>
      <c r="L234" s="1"/>
      <c r="M234" s="20">
        <f t="shared" si="3"/>
        <v>1</v>
      </c>
    </row>
    <row r="235" spans="1:13" ht="20.100000000000001" customHeight="1" x14ac:dyDescent="0.15">
      <c r="A235" s="1" t="s">
        <v>26497</v>
      </c>
      <c r="B235" s="1" t="s">
        <v>26545</v>
      </c>
      <c r="C235" s="1" t="s">
        <v>26558</v>
      </c>
      <c r="D235" s="1" t="s">
        <v>78</v>
      </c>
      <c r="E235" s="1" t="s">
        <v>51</v>
      </c>
      <c r="F235" s="1" t="s">
        <v>179</v>
      </c>
      <c r="G235" s="1" t="s">
        <v>82</v>
      </c>
      <c r="H235" s="1" t="s">
        <v>129</v>
      </c>
      <c r="I235" s="1" t="s">
        <v>84</v>
      </c>
      <c r="J235" s="1" t="s">
        <v>130</v>
      </c>
      <c r="K235" s="1" t="s">
        <v>26559</v>
      </c>
      <c r="L235" s="1"/>
      <c r="M235" s="20">
        <f t="shared" si="3"/>
        <v>0</v>
      </c>
    </row>
    <row r="236" spans="1:13" ht="20.100000000000001" customHeight="1" x14ac:dyDescent="0.15">
      <c r="A236" s="1" t="s">
        <v>26497</v>
      </c>
      <c r="B236" s="1" t="s">
        <v>26545</v>
      </c>
      <c r="C236" s="1" t="s">
        <v>26560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740</v>
      </c>
      <c r="J236" s="1" t="s">
        <v>182</v>
      </c>
      <c r="K236" s="1" t="s">
        <v>26561</v>
      </c>
      <c r="L236" s="1"/>
      <c r="M236" s="20">
        <f t="shared" si="3"/>
        <v>1</v>
      </c>
    </row>
    <row r="237" spans="1:13" ht="20.100000000000001" customHeight="1" x14ac:dyDescent="0.15">
      <c r="A237" s="1" t="s">
        <v>26497</v>
      </c>
      <c r="B237" s="1" t="s">
        <v>26545</v>
      </c>
      <c r="C237" s="1" t="s">
        <v>26562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740</v>
      </c>
      <c r="J237" s="1" t="s">
        <v>182</v>
      </c>
      <c r="K237" s="1" t="s">
        <v>26563</v>
      </c>
      <c r="L237" s="1"/>
      <c r="M237" s="20">
        <f t="shared" si="3"/>
        <v>1</v>
      </c>
    </row>
    <row r="238" spans="1:13" ht="20.100000000000001" customHeight="1" x14ac:dyDescent="0.15">
      <c r="A238" s="1" t="s">
        <v>26497</v>
      </c>
      <c r="B238" s="1" t="s">
        <v>26545</v>
      </c>
      <c r="C238" s="1" t="s">
        <v>26564</v>
      </c>
      <c r="D238" s="1" t="s">
        <v>78</v>
      </c>
      <c r="E238" s="1" t="s">
        <v>51</v>
      </c>
      <c r="F238" s="1" t="s">
        <v>179</v>
      </c>
      <c r="G238" s="1" t="s">
        <v>82</v>
      </c>
      <c r="H238" s="1" t="s">
        <v>129</v>
      </c>
      <c r="I238" s="1" t="s">
        <v>84</v>
      </c>
      <c r="J238" s="1" t="s">
        <v>130</v>
      </c>
      <c r="K238" s="1" t="s">
        <v>26565</v>
      </c>
      <c r="L238" s="1"/>
      <c r="M238" s="20">
        <f t="shared" si="3"/>
        <v>0</v>
      </c>
    </row>
    <row r="239" spans="1:13" ht="20.100000000000001" customHeight="1" x14ac:dyDescent="0.15">
      <c r="A239" s="1" t="s">
        <v>26497</v>
      </c>
      <c r="B239" s="1" t="s">
        <v>26545</v>
      </c>
      <c r="C239" s="1" t="s">
        <v>26566</v>
      </c>
      <c r="D239" s="1" t="s">
        <v>78</v>
      </c>
      <c r="E239" s="1" t="s">
        <v>51</v>
      </c>
      <c r="F239" s="1" t="s">
        <v>179</v>
      </c>
      <c r="G239" s="1" t="s">
        <v>82</v>
      </c>
      <c r="H239" s="1" t="s">
        <v>129</v>
      </c>
      <c r="I239" s="1" t="s">
        <v>84</v>
      </c>
      <c r="J239" s="1" t="s">
        <v>130</v>
      </c>
      <c r="K239" s="1" t="s">
        <v>26567</v>
      </c>
      <c r="L239" s="1"/>
      <c r="M239" s="20">
        <f t="shared" si="3"/>
        <v>0</v>
      </c>
    </row>
    <row r="240" spans="1:13" ht="20.100000000000001" customHeight="1" x14ac:dyDescent="0.15">
      <c r="A240" s="1" t="s">
        <v>26497</v>
      </c>
      <c r="B240" s="1" t="s">
        <v>26545</v>
      </c>
      <c r="C240" s="1" t="s">
        <v>26568</v>
      </c>
      <c r="D240" s="1" t="s">
        <v>78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740</v>
      </c>
      <c r="J240" s="1" t="s">
        <v>182</v>
      </c>
      <c r="K240" s="1" t="s">
        <v>26569</v>
      </c>
      <c r="L240" s="1"/>
      <c r="M240" s="20">
        <f t="shared" si="3"/>
        <v>1</v>
      </c>
    </row>
    <row r="241" spans="1:13" ht="20.100000000000001" customHeight="1" x14ac:dyDescent="0.15">
      <c r="A241" s="1" t="s">
        <v>26497</v>
      </c>
      <c r="B241" s="1" t="s">
        <v>22074</v>
      </c>
      <c r="C241" s="1" t="s">
        <v>26570</v>
      </c>
      <c r="D241" s="1" t="s">
        <v>50</v>
      </c>
      <c r="E241" s="1" t="s">
        <v>51</v>
      </c>
      <c r="F241" s="1" t="s">
        <v>51</v>
      </c>
      <c r="G241" s="1" t="s">
        <v>82</v>
      </c>
      <c r="H241" s="1" t="s">
        <v>207</v>
      </c>
      <c r="I241" s="1" t="s">
        <v>84</v>
      </c>
      <c r="J241" s="1" t="s">
        <v>122</v>
      </c>
      <c r="K241" s="1" t="s">
        <v>26571</v>
      </c>
      <c r="L241" s="1"/>
      <c r="M241" s="20">
        <f t="shared" si="3"/>
        <v>1</v>
      </c>
    </row>
    <row r="242" spans="1:13" ht="20.100000000000001" customHeight="1" x14ac:dyDescent="0.15">
      <c r="A242" s="1" t="s">
        <v>26497</v>
      </c>
      <c r="B242" s="1" t="s">
        <v>22074</v>
      </c>
      <c r="C242" s="1" t="s">
        <v>26572</v>
      </c>
      <c r="D242" s="1" t="s">
        <v>50</v>
      </c>
      <c r="E242" s="1" t="s">
        <v>51</v>
      </c>
      <c r="F242" s="1" t="s">
        <v>51</v>
      </c>
      <c r="G242" s="1" t="s">
        <v>82</v>
      </c>
      <c r="H242" s="1" t="s">
        <v>207</v>
      </c>
      <c r="I242" s="1" t="s">
        <v>84</v>
      </c>
      <c r="J242" s="1" t="s">
        <v>122</v>
      </c>
      <c r="K242" s="1" t="s">
        <v>26573</v>
      </c>
      <c r="L242" s="1"/>
      <c r="M242" s="20">
        <f t="shared" si="3"/>
        <v>1</v>
      </c>
    </row>
    <row r="243" spans="1:13" ht="20.100000000000001" customHeight="1" x14ac:dyDescent="0.15">
      <c r="A243" s="1" t="s">
        <v>26497</v>
      </c>
      <c r="B243" s="1" t="s">
        <v>22074</v>
      </c>
      <c r="C243" s="1" t="s">
        <v>26574</v>
      </c>
      <c r="D243" s="1" t="s">
        <v>50</v>
      </c>
      <c r="E243" s="1" t="s">
        <v>51</v>
      </c>
      <c r="F243" s="1" t="s">
        <v>51</v>
      </c>
      <c r="G243" s="1" t="s">
        <v>82</v>
      </c>
      <c r="H243" s="1" t="s">
        <v>207</v>
      </c>
      <c r="I243" s="1" t="s">
        <v>84</v>
      </c>
      <c r="J243" s="1" t="s">
        <v>122</v>
      </c>
      <c r="K243" s="1" t="s">
        <v>26575</v>
      </c>
      <c r="L243" s="1"/>
      <c r="M243" s="20">
        <f t="shared" si="3"/>
        <v>1</v>
      </c>
    </row>
    <row r="244" spans="1:13" ht="20.100000000000001" customHeight="1" x14ac:dyDescent="0.15">
      <c r="A244" s="1" t="s">
        <v>26497</v>
      </c>
      <c r="B244" s="1" t="s">
        <v>22074</v>
      </c>
      <c r="C244" s="1" t="s">
        <v>26576</v>
      </c>
      <c r="D244" s="1" t="s">
        <v>50</v>
      </c>
      <c r="E244" s="1" t="s">
        <v>51</v>
      </c>
      <c r="F244" s="1" t="s">
        <v>51</v>
      </c>
      <c r="G244" s="1" t="s">
        <v>82</v>
      </c>
      <c r="H244" s="1" t="s">
        <v>207</v>
      </c>
      <c r="I244" s="1" t="s">
        <v>84</v>
      </c>
      <c r="J244" s="1" t="s">
        <v>122</v>
      </c>
      <c r="K244" s="1" t="s">
        <v>26577</v>
      </c>
      <c r="L244" s="1"/>
      <c r="M244" s="20">
        <f t="shared" si="3"/>
        <v>1</v>
      </c>
    </row>
    <row r="245" spans="1:13" ht="20.100000000000001" customHeight="1" x14ac:dyDescent="0.15">
      <c r="A245" s="1" t="s">
        <v>26497</v>
      </c>
      <c r="B245" s="1" t="s">
        <v>22074</v>
      </c>
      <c r="C245" s="1" t="s">
        <v>26578</v>
      </c>
      <c r="D245" s="1" t="s">
        <v>50</v>
      </c>
      <c r="E245" s="1" t="s">
        <v>51</v>
      </c>
      <c r="F245" s="1" t="s">
        <v>51</v>
      </c>
      <c r="G245" s="1" t="s">
        <v>82</v>
      </c>
      <c r="H245" s="1" t="s">
        <v>207</v>
      </c>
      <c r="I245" s="1" t="s">
        <v>84</v>
      </c>
      <c r="J245" s="1" t="s">
        <v>122</v>
      </c>
      <c r="K245" s="1" t="s">
        <v>26579</v>
      </c>
      <c r="L245" s="1"/>
      <c r="M245" s="20">
        <f t="shared" si="3"/>
        <v>1</v>
      </c>
    </row>
    <row r="246" spans="1:13" ht="20.100000000000001" customHeight="1" x14ac:dyDescent="0.15">
      <c r="A246" s="1" t="s">
        <v>26497</v>
      </c>
      <c r="B246" s="1" t="s">
        <v>22074</v>
      </c>
      <c r="C246" s="1" t="s">
        <v>26580</v>
      </c>
      <c r="D246" s="1" t="s">
        <v>50</v>
      </c>
      <c r="E246" s="1" t="s">
        <v>51</v>
      </c>
      <c r="F246" s="1" t="s">
        <v>51</v>
      </c>
      <c r="G246" s="1" t="s">
        <v>82</v>
      </c>
      <c r="H246" s="1" t="s">
        <v>207</v>
      </c>
      <c r="I246" s="1" t="s">
        <v>84</v>
      </c>
      <c r="J246" s="1" t="s">
        <v>122</v>
      </c>
      <c r="K246" s="1" t="s">
        <v>26581</v>
      </c>
      <c r="L246" s="1"/>
      <c r="M246" s="20">
        <f t="shared" si="3"/>
        <v>1</v>
      </c>
    </row>
    <row r="247" spans="1:13" ht="20.100000000000001" customHeight="1" x14ac:dyDescent="0.15">
      <c r="A247" s="1" t="s">
        <v>26497</v>
      </c>
      <c r="B247" s="1" t="s">
        <v>22074</v>
      </c>
      <c r="C247" s="1" t="s">
        <v>26582</v>
      </c>
      <c r="D247" s="1" t="s">
        <v>50</v>
      </c>
      <c r="E247" s="1" t="s">
        <v>51</v>
      </c>
      <c r="F247" s="1" t="s">
        <v>51</v>
      </c>
      <c r="G247" s="1" t="s">
        <v>82</v>
      </c>
      <c r="H247" s="1" t="s">
        <v>207</v>
      </c>
      <c r="I247" s="1" t="s">
        <v>84</v>
      </c>
      <c r="J247" s="1" t="s">
        <v>122</v>
      </c>
      <c r="K247" s="1" t="s">
        <v>26583</v>
      </c>
      <c r="L247" s="1"/>
      <c r="M247" s="20">
        <f t="shared" si="3"/>
        <v>1</v>
      </c>
    </row>
    <row r="248" spans="1:13" ht="20.100000000000001" customHeight="1" x14ac:dyDescent="0.15">
      <c r="A248" s="1" t="s">
        <v>26497</v>
      </c>
      <c r="B248" s="1" t="s">
        <v>22074</v>
      </c>
      <c r="C248" s="1" t="s">
        <v>26584</v>
      </c>
      <c r="D248" s="1" t="s">
        <v>50</v>
      </c>
      <c r="E248" s="1" t="s">
        <v>51</v>
      </c>
      <c r="F248" s="1" t="s">
        <v>51</v>
      </c>
      <c r="G248" s="1" t="s">
        <v>82</v>
      </c>
      <c r="H248" s="1" t="s">
        <v>207</v>
      </c>
      <c r="I248" s="1" t="s">
        <v>84</v>
      </c>
      <c r="J248" s="1" t="s">
        <v>122</v>
      </c>
      <c r="K248" s="1" t="s">
        <v>26585</v>
      </c>
      <c r="L248" s="1"/>
      <c r="M248" s="20">
        <f t="shared" si="3"/>
        <v>1</v>
      </c>
    </row>
    <row r="249" spans="1:13" ht="20.100000000000001" customHeight="1" x14ac:dyDescent="0.15">
      <c r="A249" s="1" t="s">
        <v>26497</v>
      </c>
      <c r="B249" s="1" t="s">
        <v>22074</v>
      </c>
      <c r="C249" s="1" t="s">
        <v>26586</v>
      </c>
      <c r="D249" s="1" t="s">
        <v>50</v>
      </c>
      <c r="E249" s="1" t="s">
        <v>51</v>
      </c>
      <c r="F249" s="1" t="s">
        <v>51</v>
      </c>
      <c r="G249" s="1" t="s">
        <v>82</v>
      </c>
      <c r="H249" s="1" t="s">
        <v>207</v>
      </c>
      <c r="I249" s="1" t="s">
        <v>84</v>
      </c>
      <c r="J249" s="1" t="s">
        <v>122</v>
      </c>
      <c r="K249" s="1" t="s">
        <v>26587</v>
      </c>
      <c r="L249" s="1"/>
      <c r="M249" s="20">
        <f t="shared" si="3"/>
        <v>1</v>
      </c>
    </row>
    <row r="250" spans="1:13" ht="20.100000000000001" customHeight="1" x14ac:dyDescent="0.15">
      <c r="A250" s="1" t="s">
        <v>26497</v>
      </c>
      <c r="B250" s="1" t="s">
        <v>22074</v>
      </c>
      <c r="C250" s="1" t="s">
        <v>26588</v>
      </c>
      <c r="D250" s="1" t="s">
        <v>50</v>
      </c>
      <c r="E250" s="1" t="s">
        <v>51</v>
      </c>
      <c r="F250" s="1" t="s">
        <v>51</v>
      </c>
      <c r="G250" s="1" t="s">
        <v>82</v>
      </c>
      <c r="H250" s="1" t="s">
        <v>207</v>
      </c>
      <c r="I250" s="1" t="s">
        <v>84</v>
      </c>
      <c r="J250" s="1" t="s">
        <v>122</v>
      </c>
      <c r="K250" s="1" t="s">
        <v>26589</v>
      </c>
      <c r="L250" s="1"/>
      <c r="M250" s="20">
        <f t="shared" si="3"/>
        <v>1</v>
      </c>
    </row>
    <row r="251" spans="1:13" ht="20.100000000000001" customHeight="1" x14ac:dyDescent="0.15">
      <c r="A251" s="1" t="s">
        <v>26497</v>
      </c>
      <c r="B251" s="1" t="s">
        <v>22074</v>
      </c>
      <c r="C251" s="1" t="s">
        <v>26590</v>
      </c>
      <c r="D251" s="1" t="s">
        <v>50</v>
      </c>
      <c r="E251" s="1" t="s">
        <v>51</v>
      </c>
      <c r="F251" s="1" t="s">
        <v>51</v>
      </c>
      <c r="G251" s="1" t="s">
        <v>82</v>
      </c>
      <c r="H251" s="1" t="s">
        <v>207</v>
      </c>
      <c r="I251" s="1" t="s">
        <v>84</v>
      </c>
      <c r="J251" s="1" t="s">
        <v>122</v>
      </c>
      <c r="K251" s="1" t="s">
        <v>26591</v>
      </c>
      <c r="L251" s="1"/>
      <c r="M251" s="20">
        <f t="shared" si="3"/>
        <v>1</v>
      </c>
    </row>
    <row r="252" spans="1:13" ht="20.100000000000001" customHeight="1" x14ac:dyDescent="0.15">
      <c r="A252" s="1" t="s">
        <v>26497</v>
      </c>
      <c r="B252" s="1" t="s">
        <v>22074</v>
      </c>
      <c r="C252" s="1" t="s">
        <v>26592</v>
      </c>
      <c r="D252" s="1" t="s">
        <v>50</v>
      </c>
      <c r="E252" s="1" t="s">
        <v>51</v>
      </c>
      <c r="F252" s="1" t="s">
        <v>51</v>
      </c>
      <c r="G252" s="1" t="s">
        <v>82</v>
      </c>
      <c r="H252" s="1" t="s">
        <v>207</v>
      </c>
      <c r="I252" s="1" t="s">
        <v>84</v>
      </c>
      <c r="J252" s="1" t="s">
        <v>122</v>
      </c>
      <c r="K252" s="1" t="s">
        <v>26593</v>
      </c>
      <c r="L252" s="1"/>
      <c r="M252" s="20">
        <f t="shared" si="3"/>
        <v>1</v>
      </c>
    </row>
    <row r="253" spans="1:13" ht="20.100000000000001" customHeight="1" x14ac:dyDescent="0.15">
      <c r="A253" s="1" t="s">
        <v>26497</v>
      </c>
      <c r="B253" s="1" t="s">
        <v>22074</v>
      </c>
      <c r="C253" s="1" t="s">
        <v>26594</v>
      </c>
      <c r="D253" s="1" t="s">
        <v>50</v>
      </c>
      <c r="E253" s="1" t="s">
        <v>51</v>
      </c>
      <c r="F253" s="1" t="s">
        <v>51</v>
      </c>
      <c r="G253" s="1" t="s">
        <v>82</v>
      </c>
      <c r="H253" s="1" t="s">
        <v>207</v>
      </c>
      <c r="I253" s="1" t="s">
        <v>84</v>
      </c>
      <c r="J253" s="1" t="s">
        <v>122</v>
      </c>
      <c r="K253" s="1" t="s">
        <v>26595</v>
      </c>
      <c r="L253" s="1"/>
      <c r="M253" s="20">
        <f t="shared" si="3"/>
        <v>1</v>
      </c>
    </row>
    <row r="254" spans="1:13" ht="20.100000000000001" customHeight="1" x14ac:dyDescent="0.15">
      <c r="A254" s="1" t="s">
        <v>26497</v>
      </c>
      <c r="B254" s="1" t="s">
        <v>22074</v>
      </c>
      <c r="C254" s="1" t="s">
        <v>26596</v>
      </c>
      <c r="D254" s="1" t="s">
        <v>50</v>
      </c>
      <c r="E254" s="1" t="s">
        <v>51</v>
      </c>
      <c r="F254" s="1" t="s">
        <v>51</v>
      </c>
      <c r="G254" s="1" t="s">
        <v>82</v>
      </c>
      <c r="H254" s="1" t="s">
        <v>207</v>
      </c>
      <c r="I254" s="1" t="s">
        <v>84</v>
      </c>
      <c r="J254" s="1" t="s">
        <v>122</v>
      </c>
      <c r="K254" s="1" t="s">
        <v>26597</v>
      </c>
      <c r="L254" s="1"/>
      <c r="M254" s="20">
        <f t="shared" si="3"/>
        <v>1</v>
      </c>
    </row>
    <row r="255" spans="1:13" ht="20.100000000000001" customHeight="1" x14ac:dyDescent="0.15">
      <c r="A255" s="1" t="s">
        <v>26497</v>
      </c>
      <c r="B255" s="1" t="s">
        <v>22074</v>
      </c>
      <c r="C255" s="1" t="s">
        <v>26598</v>
      </c>
      <c r="D255" s="1" t="s">
        <v>50</v>
      </c>
      <c r="E255" s="1" t="s">
        <v>51</v>
      </c>
      <c r="F255" s="1" t="s">
        <v>51</v>
      </c>
      <c r="G255" s="1" t="s">
        <v>82</v>
      </c>
      <c r="H255" s="1" t="s">
        <v>207</v>
      </c>
      <c r="I255" s="1" t="s">
        <v>84</v>
      </c>
      <c r="J255" s="1" t="s">
        <v>122</v>
      </c>
      <c r="K255" s="1" t="s">
        <v>26599</v>
      </c>
      <c r="L255" s="1"/>
      <c r="M255" s="20">
        <f t="shared" si="3"/>
        <v>1</v>
      </c>
    </row>
    <row r="256" spans="1:13" ht="20.100000000000001" customHeight="1" x14ac:dyDescent="0.15">
      <c r="A256" s="1" t="s">
        <v>26497</v>
      </c>
      <c r="B256" s="1" t="s">
        <v>22074</v>
      </c>
      <c r="C256" s="1" t="s">
        <v>26600</v>
      </c>
      <c r="D256" s="1" t="s">
        <v>50</v>
      </c>
      <c r="E256" s="1" t="s">
        <v>51</v>
      </c>
      <c r="F256" s="1" t="s">
        <v>51</v>
      </c>
      <c r="G256" s="1" t="s">
        <v>82</v>
      </c>
      <c r="H256" s="1" t="s">
        <v>207</v>
      </c>
      <c r="I256" s="1" t="s">
        <v>84</v>
      </c>
      <c r="J256" s="1" t="s">
        <v>122</v>
      </c>
      <c r="K256" s="1" t="s">
        <v>26601</v>
      </c>
      <c r="L256" s="1"/>
      <c r="M256" s="20">
        <f t="shared" si="3"/>
        <v>1</v>
      </c>
    </row>
    <row r="257" spans="1:13" ht="20.100000000000001" customHeight="1" x14ac:dyDescent="0.15">
      <c r="A257" s="1" t="s">
        <v>26497</v>
      </c>
      <c r="B257" s="1" t="s">
        <v>22074</v>
      </c>
      <c r="C257" s="1" t="s">
        <v>26602</v>
      </c>
      <c r="D257" s="1" t="s">
        <v>50</v>
      </c>
      <c r="E257" s="1" t="s">
        <v>51</v>
      </c>
      <c r="F257" s="1" t="s">
        <v>51</v>
      </c>
      <c r="G257" s="1" t="s">
        <v>82</v>
      </c>
      <c r="H257" s="1" t="s">
        <v>207</v>
      </c>
      <c r="I257" s="1" t="s">
        <v>84</v>
      </c>
      <c r="J257" s="1" t="s">
        <v>122</v>
      </c>
      <c r="K257" s="1" t="s">
        <v>26603</v>
      </c>
      <c r="L257" s="1"/>
      <c r="M257" s="20">
        <f t="shared" si="3"/>
        <v>1</v>
      </c>
    </row>
    <row r="258" spans="1:13" ht="20.100000000000001" customHeight="1" x14ac:dyDescent="0.15">
      <c r="A258" s="1" t="s">
        <v>26497</v>
      </c>
      <c r="B258" s="1" t="s">
        <v>22074</v>
      </c>
      <c r="C258" s="1" t="s">
        <v>26604</v>
      </c>
      <c r="D258" s="1" t="s">
        <v>50</v>
      </c>
      <c r="E258" s="1" t="s">
        <v>51</v>
      </c>
      <c r="F258" s="1" t="s">
        <v>179</v>
      </c>
      <c r="G258" s="1" t="s">
        <v>82</v>
      </c>
      <c r="H258" s="1" t="s">
        <v>4727</v>
      </c>
      <c r="I258" s="1" t="s">
        <v>7857</v>
      </c>
      <c r="J258" s="1" t="s">
        <v>24411</v>
      </c>
      <c r="K258" s="1" t="s">
        <v>26605</v>
      </c>
      <c r="L258" s="1"/>
      <c r="M258" s="20">
        <f t="shared" si="3"/>
        <v>0</v>
      </c>
    </row>
    <row r="259" spans="1:13" ht="20.100000000000001" customHeight="1" x14ac:dyDescent="0.15">
      <c r="A259" s="1" t="s">
        <v>26497</v>
      </c>
      <c r="B259" s="1" t="s">
        <v>22074</v>
      </c>
      <c r="C259" s="1" t="s">
        <v>26606</v>
      </c>
      <c r="D259" s="1" t="s">
        <v>50</v>
      </c>
      <c r="E259" s="1" t="s">
        <v>51</v>
      </c>
      <c r="F259" s="1" t="s">
        <v>51</v>
      </c>
      <c r="G259" s="1" t="s">
        <v>82</v>
      </c>
      <c r="H259" s="1" t="s">
        <v>207</v>
      </c>
      <c r="I259" s="1" t="s">
        <v>84</v>
      </c>
      <c r="J259" s="1" t="s">
        <v>122</v>
      </c>
      <c r="K259" s="1" t="s">
        <v>26607</v>
      </c>
      <c r="L259" s="1"/>
      <c r="M259" s="20">
        <f t="shared" si="3"/>
        <v>1</v>
      </c>
    </row>
    <row r="260" spans="1:13" ht="20.100000000000001" customHeight="1" x14ac:dyDescent="0.15">
      <c r="A260" s="1" t="s">
        <v>26497</v>
      </c>
      <c r="B260" s="1" t="s">
        <v>22074</v>
      </c>
      <c r="C260" s="1" t="s">
        <v>26608</v>
      </c>
      <c r="D260" s="1" t="s">
        <v>50</v>
      </c>
      <c r="E260" s="1" t="s">
        <v>51</v>
      </c>
      <c r="F260" s="1" t="s">
        <v>51</v>
      </c>
      <c r="G260" s="1" t="s">
        <v>82</v>
      </c>
      <c r="H260" s="1" t="s">
        <v>207</v>
      </c>
      <c r="I260" s="1" t="s">
        <v>84</v>
      </c>
      <c r="J260" s="1" t="s">
        <v>122</v>
      </c>
      <c r="K260" s="1" t="s">
        <v>26609</v>
      </c>
      <c r="L260" s="1"/>
      <c r="M260" s="20">
        <f t="shared" si="3"/>
        <v>1</v>
      </c>
    </row>
    <row r="261" spans="1:13" ht="20.100000000000001" customHeight="1" x14ac:dyDescent="0.15">
      <c r="A261" s="1" t="s">
        <v>26497</v>
      </c>
      <c r="B261" s="1" t="s">
        <v>22074</v>
      </c>
      <c r="C261" s="1" t="s">
        <v>26610</v>
      </c>
      <c r="D261" s="1" t="s">
        <v>50</v>
      </c>
      <c r="E261" s="1" t="s">
        <v>51</v>
      </c>
      <c r="F261" s="1" t="s">
        <v>51</v>
      </c>
      <c r="G261" s="1" t="s">
        <v>82</v>
      </c>
      <c r="H261" s="1" t="s">
        <v>207</v>
      </c>
      <c r="I261" s="1" t="s">
        <v>84</v>
      </c>
      <c r="J261" s="1" t="s">
        <v>122</v>
      </c>
      <c r="K261" s="1" t="s">
        <v>26611</v>
      </c>
      <c r="L261" s="1"/>
      <c r="M261" s="20">
        <f t="shared" si="3"/>
        <v>1</v>
      </c>
    </row>
    <row r="262" spans="1:13" ht="20.100000000000001" customHeight="1" x14ac:dyDescent="0.15">
      <c r="A262" s="1" t="s">
        <v>26497</v>
      </c>
      <c r="B262" s="1" t="s">
        <v>22074</v>
      </c>
      <c r="C262" s="1" t="s">
        <v>26612</v>
      </c>
      <c r="D262" s="1" t="s">
        <v>50</v>
      </c>
      <c r="E262" s="1" t="s">
        <v>51</v>
      </c>
      <c r="F262" s="1" t="s">
        <v>51</v>
      </c>
      <c r="G262" s="1" t="s">
        <v>52</v>
      </c>
      <c r="H262" s="1" t="s">
        <v>53</v>
      </c>
      <c r="I262" s="1" t="s">
        <v>740</v>
      </c>
      <c r="J262" s="1" t="s">
        <v>182</v>
      </c>
      <c r="K262" s="1" t="s">
        <v>25148</v>
      </c>
      <c r="L262" s="1"/>
      <c r="M262" s="20">
        <f t="shared" si="3"/>
        <v>1</v>
      </c>
    </row>
    <row r="263" spans="1:13" ht="20.100000000000001" customHeight="1" x14ac:dyDescent="0.15">
      <c r="A263" s="1" t="s">
        <v>26497</v>
      </c>
      <c r="B263" s="1" t="s">
        <v>22074</v>
      </c>
      <c r="C263" s="1" t="s">
        <v>26613</v>
      </c>
      <c r="D263" s="1" t="s">
        <v>78</v>
      </c>
      <c r="E263" s="1" t="s">
        <v>51</v>
      </c>
      <c r="F263" s="1" t="s">
        <v>51</v>
      </c>
      <c r="G263" s="1" t="s">
        <v>82</v>
      </c>
      <c r="H263" s="1" t="s">
        <v>207</v>
      </c>
      <c r="I263" s="1" t="s">
        <v>84</v>
      </c>
      <c r="J263" s="1" t="s">
        <v>122</v>
      </c>
      <c r="K263" s="1" t="s">
        <v>26614</v>
      </c>
      <c r="L263" s="1"/>
      <c r="M263" s="20">
        <f t="shared" si="3"/>
        <v>1</v>
      </c>
    </row>
    <row r="264" spans="1:13" ht="20.100000000000001" customHeight="1" x14ac:dyDescent="0.15">
      <c r="A264" s="1" t="s">
        <v>26497</v>
      </c>
      <c r="B264" s="1" t="s">
        <v>22074</v>
      </c>
      <c r="C264" s="1" t="s">
        <v>26615</v>
      </c>
      <c r="D264" s="1" t="s">
        <v>78</v>
      </c>
      <c r="E264" s="1" t="s">
        <v>51</v>
      </c>
      <c r="F264" s="1" t="s">
        <v>51</v>
      </c>
      <c r="G264" s="1" t="s">
        <v>82</v>
      </c>
      <c r="H264" s="1" t="s">
        <v>207</v>
      </c>
      <c r="I264" s="1" t="s">
        <v>84</v>
      </c>
      <c r="J264" s="1" t="s">
        <v>122</v>
      </c>
      <c r="K264" s="1" t="s">
        <v>26616</v>
      </c>
      <c r="L264" s="1"/>
      <c r="M264" s="20">
        <f t="shared" si="3"/>
        <v>1</v>
      </c>
    </row>
    <row r="265" spans="1:13" ht="20.100000000000001" customHeight="1" x14ac:dyDescent="0.15">
      <c r="A265" s="1" t="s">
        <v>26497</v>
      </c>
      <c r="B265" s="1" t="s">
        <v>22074</v>
      </c>
      <c r="C265" s="1" t="s">
        <v>26617</v>
      </c>
      <c r="D265" s="1" t="s">
        <v>78</v>
      </c>
      <c r="E265" s="1" t="s">
        <v>51</v>
      </c>
      <c r="F265" s="1" t="s">
        <v>51</v>
      </c>
      <c r="G265" s="1" t="s">
        <v>82</v>
      </c>
      <c r="H265" s="1" t="s">
        <v>207</v>
      </c>
      <c r="I265" s="1" t="s">
        <v>84</v>
      </c>
      <c r="J265" s="1" t="s">
        <v>122</v>
      </c>
      <c r="K265" s="1" t="s">
        <v>26618</v>
      </c>
      <c r="L265" s="1"/>
      <c r="M265" s="20">
        <f t="shared" ref="M265:M328" si="4">IF(F265="○",1,0)</f>
        <v>1</v>
      </c>
    </row>
    <row r="266" spans="1:13" ht="20.100000000000001" customHeight="1" x14ac:dyDescent="0.15">
      <c r="A266" s="1" t="s">
        <v>26497</v>
      </c>
      <c r="B266" s="1" t="s">
        <v>22074</v>
      </c>
      <c r="C266" s="1" t="s">
        <v>26619</v>
      </c>
      <c r="D266" s="1" t="s">
        <v>78</v>
      </c>
      <c r="E266" s="1" t="s">
        <v>51</v>
      </c>
      <c r="F266" s="1" t="s">
        <v>26832</v>
      </c>
      <c r="G266" s="1" t="s">
        <v>82</v>
      </c>
      <c r="H266" s="1" t="s">
        <v>1151</v>
      </c>
      <c r="I266" s="1" t="s">
        <v>447</v>
      </c>
      <c r="J266" s="1" t="s">
        <v>4704</v>
      </c>
      <c r="K266" s="1" t="s">
        <v>26620</v>
      </c>
      <c r="L266" s="1"/>
      <c r="M266" s="20">
        <f t="shared" si="4"/>
        <v>0</v>
      </c>
    </row>
    <row r="267" spans="1:13" ht="20.100000000000001" customHeight="1" x14ac:dyDescent="0.15">
      <c r="A267" s="1" t="s">
        <v>26497</v>
      </c>
      <c r="B267" s="1" t="s">
        <v>22074</v>
      </c>
      <c r="C267" s="1" t="s">
        <v>26621</v>
      </c>
      <c r="D267" s="1" t="s">
        <v>78</v>
      </c>
      <c r="E267" s="1" t="s">
        <v>51</v>
      </c>
      <c r="F267" s="1" t="s">
        <v>51</v>
      </c>
      <c r="G267" s="1" t="s">
        <v>82</v>
      </c>
      <c r="H267" s="1" t="s">
        <v>207</v>
      </c>
      <c r="I267" s="1" t="s">
        <v>84</v>
      </c>
      <c r="J267" s="1" t="s">
        <v>122</v>
      </c>
      <c r="K267" s="1" t="s">
        <v>26622</v>
      </c>
      <c r="L267" s="1"/>
      <c r="M267" s="20">
        <f t="shared" si="4"/>
        <v>1</v>
      </c>
    </row>
    <row r="268" spans="1:13" ht="20.100000000000001" customHeight="1" x14ac:dyDescent="0.15">
      <c r="A268" s="1" t="s">
        <v>26497</v>
      </c>
      <c r="B268" s="1" t="s">
        <v>22074</v>
      </c>
      <c r="C268" s="1" t="s">
        <v>26623</v>
      </c>
      <c r="D268" s="1" t="s">
        <v>78</v>
      </c>
      <c r="E268" s="1" t="s">
        <v>51</v>
      </c>
      <c r="F268" s="1" t="s">
        <v>51</v>
      </c>
      <c r="G268" s="1" t="s">
        <v>82</v>
      </c>
      <c r="H268" s="1" t="s">
        <v>207</v>
      </c>
      <c r="I268" s="1" t="s">
        <v>84</v>
      </c>
      <c r="J268" s="1" t="s">
        <v>122</v>
      </c>
      <c r="K268" s="1" t="s">
        <v>26624</v>
      </c>
      <c r="L268" s="1"/>
      <c r="M268" s="20">
        <f t="shared" si="4"/>
        <v>1</v>
      </c>
    </row>
    <row r="269" spans="1:13" ht="20.100000000000001" customHeight="1" x14ac:dyDescent="0.15">
      <c r="A269" s="1" t="s">
        <v>26497</v>
      </c>
      <c r="B269" s="1" t="s">
        <v>22074</v>
      </c>
      <c r="C269" s="1" t="s">
        <v>26625</v>
      </c>
      <c r="D269" s="1" t="s">
        <v>78</v>
      </c>
      <c r="E269" s="1" t="s">
        <v>51</v>
      </c>
      <c r="F269" s="1" t="s">
        <v>51</v>
      </c>
      <c r="G269" s="1" t="s">
        <v>52</v>
      </c>
      <c r="H269" s="1" t="s">
        <v>53</v>
      </c>
      <c r="I269" s="1" t="s">
        <v>740</v>
      </c>
      <c r="J269" s="1" t="s">
        <v>182</v>
      </c>
      <c r="K269" s="1" t="s">
        <v>26626</v>
      </c>
      <c r="L269" s="1"/>
      <c r="M269" s="20">
        <f t="shared" si="4"/>
        <v>1</v>
      </c>
    </row>
    <row r="270" spans="1:13" ht="20.100000000000001" customHeight="1" x14ac:dyDescent="0.15">
      <c r="A270" s="1" t="s">
        <v>26497</v>
      </c>
      <c r="B270" s="1" t="s">
        <v>22074</v>
      </c>
      <c r="C270" s="1" t="s">
        <v>26627</v>
      </c>
      <c r="D270" s="1" t="s">
        <v>849</v>
      </c>
      <c r="E270" s="1" t="s">
        <v>51</v>
      </c>
      <c r="F270" s="1" t="s">
        <v>26832</v>
      </c>
      <c r="G270" s="1" t="s">
        <v>82</v>
      </c>
      <c r="H270" s="1" t="s">
        <v>83</v>
      </c>
      <c r="I270" s="1" t="s">
        <v>84</v>
      </c>
      <c r="J270" s="1" t="s">
        <v>6142</v>
      </c>
      <c r="K270" s="1" t="s">
        <v>14026</v>
      </c>
      <c r="L270" s="1"/>
      <c r="M270" s="20">
        <f t="shared" si="4"/>
        <v>0</v>
      </c>
    </row>
    <row r="271" spans="1:13" ht="20.100000000000001" customHeight="1" x14ac:dyDescent="0.15">
      <c r="A271" s="1" t="s">
        <v>26497</v>
      </c>
      <c r="B271" s="1" t="s">
        <v>20957</v>
      </c>
      <c r="C271" s="1" t="s">
        <v>26628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53</v>
      </c>
      <c r="I271" s="1" t="s">
        <v>740</v>
      </c>
      <c r="J271" s="1" t="s">
        <v>182</v>
      </c>
      <c r="K271" s="1" t="s">
        <v>26629</v>
      </c>
      <c r="L271" s="1"/>
      <c r="M271" s="20">
        <f t="shared" si="4"/>
        <v>1</v>
      </c>
    </row>
    <row r="272" spans="1:13" ht="20.100000000000001" customHeight="1" x14ac:dyDescent="0.15">
      <c r="A272" s="1" t="s">
        <v>26497</v>
      </c>
      <c r="B272" s="1" t="s">
        <v>20957</v>
      </c>
      <c r="C272" s="1" t="s">
        <v>26630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53</v>
      </c>
      <c r="I272" s="1" t="s">
        <v>740</v>
      </c>
      <c r="J272" s="1" t="s">
        <v>182</v>
      </c>
      <c r="K272" s="1" t="s">
        <v>26631</v>
      </c>
      <c r="L272" s="1"/>
      <c r="M272" s="20">
        <f t="shared" si="4"/>
        <v>1</v>
      </c>
    </row>
    <row r="273" spans="1:13" ht="20.100000000000001" customHeight="1" x14ac:dyDescent="0.15">
      <c r="A273" s="1" t="s">
        <v>26497</v>
      </c>
      <c r="B273" s="1" t="s">
        <v>20957</v>
      </c>
      <c r="C273" s="1" t="s">
        <v>26632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53</v>
      </c>
      <c r="I273" s="1" t="s">
        <v>740</v>
      </c>
      <c r="J273" s="1" t="s">
        <v>182</v>
      </c>
      <c r="K273" s="1" t="s">
        <v>26633</v>
      </c>
      <c r="L273" s="1"/>
      <c r="M273" s="20">
        <f t="shared" si="4"/>
        <v>1</v>
      </c>
    </row>
    <row r="274" spans="1:13" ht="20.100000000000001" customHeight="1" x14ac:dyDescent="0.15">
      <c r="A274" s="1" t="s">
        <v>26497</v>
      </c>
      <c r="B274" s="1" t="s">
        <v>20957</v>
      </c>
      <c r="C274" s="1" t="s">
        <v>26634</v>
      </c>
      <c r="D274" s="1" t="s">
        <v>50</v>
      </c>
      <c r="E274" s="1" t="s">
        <v>51</v>
      </c>
      <c r="F274" s="1" t="s">
        <v>51</v>
      </c>
      <c r="G274" s="1" t="s">
        <v>52</v>
      </c>
      <c r="H274" s="1" t="s">
        <v>53</v>
      </c>
      <c r="I274" s="1" t="s">
        <v>740</v>
      </c>
      <c r="J274" s="1" t="s">
        <v>182</v>
      </c>
      <c r="K274" s="1" t="s">
        <v>26635</v>
      </c>
      <c r="L274" s="1"/>
      <c r="M274" s="20">
        <f t="shared" si="4"/>
        <v>1</v>
      </c>
    </row>
    <row r="275" spans="1:13" ht="20.100000000000001" customHeight="1" x14ac:dyDescent="0.15">
      <c r="A275" s="1" t="s">
        <v>26497</v>
      </c>
      <c r="B275" s="1" t="s">
        <v>20957</v>
      </c>
      <c r="C275" s="1" t="s">
        <v>26636</v>
      </c>
      <c r="D275" s="1" t="s">
        <v>50</v>
      </c>
      <c r="E275" s="1" t="s">
        <v>51</v>
      </c>
      <c r="F275" s="1" t="s">
        <v>51</v>
      </c>
      <c r="G275" s="1" t="s">
        <v>52</v>
      </c>
      <c r="H275" s="1" t="s">
        <v>53</v>
      </c>
      <c r="I275" s="1" t="s">
        <v>740</v>
      </c>
      <c r="J275" s="1" t="s">
        <v>182</v>
      </c>
      <c r="K275" s="1" t="s">
        <v>26637</v>
      </c>
      <c r="L275" s="1"/>
      <c r="M275" s="20">
        <f t="shared" si="4"/>
        <v>1</v>
      </c>
    </row>
    <row r="276" spans="1:13" ht="20.100000000000001" customHeight="1" x14ac:dyDescent="0.15">
      <c r="A276" s="1" t="s">
        <v>26497</v>
      </c>
      <c r="B276" s="1" t="s">
        <v>20957</v>
      </c>
      <c r="C276" s="1" t="s">
        <v>26638</v>
      </c>
      <c r="D276" s="1" t="s">
        <v>50</v>
      </c>
      <c r="E276" s="1" t="s">
        <v>51</v>
      </c>
      <c r="F276" s="1" t="s">
        <v>51</v>
      </c>
      <c r="G276" s="1" t="s">
        <v>52</v>
      </c>
      <c r="H276" s="1" t="s">
        <v>53</v>
      </c>
      <c r="I276" s="1" t="s">
        <v>740</v>
      </c>
      <c r="J276" s="1" t="s">
        <v>182</v>
      </c>
      <c r="K276" s="1" t="s">
        <v>26639</v>
      </c>
      <c r="L276" s="1"/>
      <c r="M276" s="20">
        <f t="shared" si="4"/>
        <v>1</v>
      </c>
    </row>
    <row r="277" spans="1:13" ht="20.100000000000001" customHeight="1" x14ac:dyDescent="0.15">
      <c r="A277" s="1" t="s">
        <v>26497</v>
      </c>
      <c r="B277" s="1" t="s">
        <v>20957</v>
      </c>
      <c r="C277" s="1" t="s">
        <v>26640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53</v>
      </c>
      <c r="I277" s="1" t="s">
        <v>740</v>
      </c>
      <c r="J277" s="1" t="s">
        <v>182</v>
      </c>
      <c r="K277" s="1" t="s">
        <v>26641</v>
      </c>
      <c r="L277" s="1"/>
      <c r="M277" s="20">
        <f t="shared" si="4"/>
        <v>1</v>
      </c>
    </row>
    <row r="278" spans="1:13" ht="20.100000000000001" customHeight="1" x14ac:dyDescent="0.15">
      <c r="A278" s="1" t="s">
        <v>26497</v>
      </c>
      <c r="B278" s="1" t="s">
        <v>20957</v>
      </c>
      <c r="C278" s="1" t="s">
        <v>26642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53</v>
      </c>
      <c r="I278" s="1" t="s">
        <v>740</v>
      </c>
      <c r="J278" s="1" t="s">
        <v>182</v>
      </c>
      <c r="K278" s="1" t="s">
        <v>26643</v>
      </c>
      <c r="L278" s="1"/>
      <c r="M278" s="20">
        <f t="shared" si="4"/>
        <v>1</v>
      </c>
    </row>
    <row r="279" spans="1:13" ht="20.100000000000001" customHeight="1" x14ac:dyDescent="0.15">
      <c r="A279" s="1" t="s">
        <v>26497</v>
      </c>
      <c r="B279" s="1" t="s">
        <v>20957</v>
      </c>
      <c r="C279" s="1" t="s">
        <v>26644</v>
      </c>
      <c r="D279" s="1" t="s">
        <v>50</v>
      </c>
      <c r="E279" s="1" t="s">
        <v>51</v>
      </c>
      <c r="F279" s="1" t="s">
        <v>51</v>
      </c>
      <c r="G279" s="1" t="s">
        <v>52</v>
      </c>
      <c r="H279" s="1" t="s">
        <v>53</v>
      </c>
      <c r="I279" s="1" t="s">
        <v>740</v>
      </c>
      <c r="J279" s="1" t="s">
        <v>182</v>
      </c>
      <c r="K279" s="1" t="s">
        <v>26645</v>
      </c>
      <c r="L279" s="1"/>
      <c r="M279" s="20">
        <f t="shared" si="4"/>
        <v>1</v>
      </c>
    </row>
    <row r="280" spans="1:13" ht="20.100000000000001" customHeight="1" x14ac:dyDescent="0.15">
      <c r="A280" s="1" t="s">
        <v>26497</v>
      </c>
      <c r="B280" s="1" t="s">
        <v>20957</v>
      </c>
      <c r="C280" s="1" t="s">
        <v>26646</v>
      </c>
      <c r="D280" s="1" t="s">
        <v>78</v>
      </c>
      <c r="E280" s="1" t="s">
        <v>51</v>
      </c>
      <c r="F280" s="1" t="s">
        <v>51</v>
      </c>
      <c r="G280" s="1" t="s">
        <v>52</v>
      </c>
      <c r="H280" s="1" t="s">
        <v>53</v>
      </c>
      <c r="I280" s="1" t="s">
        <v>740</v>
      </c>
      <c r="J280" s="1" t="s">
        <v>182</v>
      </c>
      <c r="K280" s="1" t="s">
        <v>26647</v>
      </c>
      <c r="L280" s="1"/>
      <c r="M280" s="20">
        <f t="shared" si="4"/>
        <v>1</v>
      </c>
    </row>
    <row r="281" spans="1:13" ht="20.100000000000001" customHeight="1" x14ac:dyDescent="0.15">
      <c r="A281" s="1" t="s">
        <v>26497</v>
      </c>
      <c r="B281" s="1" t="s">
        <v>20957</v>
      </c>
      <c r="C281" s="1" t="s">
        <v>26648</v>
      </c>
      <c r="D281" s="1" t="s">
        <v>78</v>
      </c>
      <c r="E281" s="1" t="s">
        <v>51</v>
      </c>
      <c r="F281" s="1" t="s">
        <v>179</v>
      </c>
      <c r="G281" s="1" t="s">
        <v>82</v>
      </c>
      <c r="H281" s="1" t="s">
        <v>4727</v>
      </c>
      <c r="I281" s="1" t="s">
        <v>7857</v>
      </c>
      <c r="J281" s="1" t="s">
        <v>24411</v>
      </c>
      <c r="K281" s="1" t="s">
        <v>26649</v>
      </c>
      <c r="L281" s="1"/>
      <c r="M281" s="20">
        <f t="shared" si="4"/>
        <v>0</v>
      </c>
    </row>
    <row r="282" spans="1:13" ht="20.100000000000001" customHeight="1" x14ac:dyDescent="0.15">
      <c r="A282" s="1" t="s">
        <v>26497</v>
      </c>
      <c r="B282" s="1" t="s">
        <v>20957</v>
      </c>
      <c r="C282" s="1" t="s">
        <v>26650</v>
      </c>
      <c r="D282" s="1" t="s">
        <v>78</v>
      </c>
      <c r="E282" s="1" t="s">
        <v>51</v>
      </c>
      <c r="F282" s="1" t="s">
        <v>179</v>
      </c>
      <c r="G282" s="1" t="s">
        <v>82</v>
      </c>
      <c r="H282" s="1" t="s">
        <v>4727</v>
      </c>
      <c r="I282" s="1" t="s">
        <v>7857</v>
      </c>
      <c r="J282" s="1" t="s">
        <v>24411</v>
      </c>
      <c r="K282" s="1" t="s">
        <v>26651</v>
      </c>
      <c r="L282" s="1"/>
      <c r="M282" s="20">
        <f t="shared" si="4"/>
        <v>0</v>
      </c>
    </row>
    <row r="283" spans="1:13" ht="20.100000000000001" customHeight="1" x14ac:dyDescent="0.15">
      <c r="A283" s="1" t="s">
        <v>26497</v>
      </c>
      <c r="B283" s="1" t="s">
        <v>20957</v>
      </c>
      <c r="C283" s="1" t="s">
        <v>26652</v>
      </c>
      <c r="D283" s="1" t="s">
        <v>78</v>
      </c>
      <c r="E283" s="1" t="s">
        <v>51</v>
      </c>
      <c r="F283" s="1" t="s">
        <v>51</v>
      </c>
      <c r="G283" s="1" t="s">
        <v>52</v>
      </c>
      <c r="H283" s="1" t="s">
        <v>53</v>
      </c>
      <c r="I283" s="1" t="s">
        <v>740</v>
      </c>
      <c r="J283" s="1" t="s">
        <v>182</v>
      </c>
      <c r="K283" s="1" t="s">
        <v>26653</v>
      </c>
      <c r="L283" s="1"/>
      <c r="M283" s="20">
        <f t="shared" si="4"/>
        <v>1</v>
      </c>
    </row>
    <row r="284" spans="1:13" ht="20.100000000000001" customHeight="1" x14ac:dyDescent="0.15">
      <c r="A284" s="1" t="s">
        <v>26497</v>
      </c>
      <c r="B284" s="1" t="s">
        <v>20957</v>
      </c>
      <c r="C284" s="1" t="s">
        <v>26654</v>
      </c>
      <c r="D284" s="1" t="s">
        <v>78</v>
      </c>
      <c r="E284" s="1" t="s">
        <v>51</v>
      </c>
      <c r="F284" s="1" t="s">
        <v>51</v>
      </c>
      <c r="G284" s="1" t="s">
        <v>52</v>
      </c>
      <c r="H284" s="1" t="s">
        <v>53</v>
      </c>
      <c r="I284" s="1" t="s">
        <v>740</v>
      </c>
      <c r="J284" s="1" t="s">
        <v>182</v>
      </c>
      <c r="K284" s="1" t="s">
        <v>26655</v>
      </c>
      <c r="L284" s="1"/>
      <c r="M284" s="20">
        <f t="shared" si="4"/>
        <v>1</v>
      </c>
    </row>
    <row r="285" spans="1:13" ht="20.100000000000001" customHeight="1" x14ac:dyDescent="0.15">
      <c r="A285" s="1" t="s">
        <v>26497</v>
      </c>
      <c r="B285" s="1" t="s">
        <v>20957</v>
      </c>
      <c r="C285" s="1" t="s">
        <v>26656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53</v>
      </c>
      <c r="I285" s="1" t="s">
        <v>740</v>
      </c>
      <c r="J285" s="1" t="s">
        <v>182</v>
      </c>
      <c r="K285" s="1" t="s">
        <v>26657</v>
      </c>
      <c r="L285" s="1"/>
      <c r="M285" s="20">
        <f t="shared" si="4"/>
        <v>1</v>
      </c>
    </row>
    <row r="286" spans="1:13" ht="20.100000000000001" customHeight="1" x14ac:dyDescent="0.15">
      <c r="A286" s="1" t="s">
        <v>26497</v>
      </c>
      <c r="B286" s="1" t="s">
        <v>20957</v>
      </c>
      <c r="C286" s="1" t="s">
        <v>26658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53</v>
      </c>
      <c r="I286" s="1" t="s">
        <v>740</v>
      </c>
      <c r="J286" s="1" t="s">
        <v>182</v>
      </c>
      <c r="K286" s="1" t="s">
        <v>26659</v>
      </c>
      <c r="L286" s="1"/>
      <c r="M286" s="20">
        <f t="shared" si="4"/>
        <v>1</v>
      </c>
    </row>
    <row r="287" spans="1:13" ht="20.100000000000001" customHeight="1" x14ac:dyDescent="0.15">
      <c r="A287" s="1" t="s">
        <v>26497</v>
      </c>
      <c r="B287" s="1" t="s">
        <v>20957</v>
      </c>
      <c r="C287" s="1" t="s">
        <v>26660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53</v>
      </c>
      <c r="I287" s="1" t="s">
        <v>740</v>
      </c>
      <c r="J287" s="1" t="s">
        <v>182</v>
      </c>
      <c r="K287" s="1" t="s">
        <v>26661</v>
      </c>
      <c r="L287" s="1"/>
      <c r="M287" s="20">
        <f t="shared" si="4"/>
        <v>1</v>
      </c>
    </row>
    <row r="288" spans="1:13" ht="20.100000000000001" customHeight="1" x14ac:dyDescent="0.15">
      <c r="A288" s="1" t="s">
        <v>26497</v>
      </c>
      <c r="B288" s="1" t="s">
        <v>20957</v>
      </c>
      <c r="C288" s="1" t="s">
        <v>26662</v>
      </c>
      <c r="D288" s="1" t="s">
        <v>78</v>
      </c>
      <c r="E288" s="1" t="s">
        <v>51</v>
      </c>
      <c r="F288" s="1" t="s">
        <v>51</v>
      </c>
      <c r="G288" s="1" t="s">
        <v>52</v>
      </c>
      <c r="H288" s="1" t="s">
        <v>53</v>
      </c>
      <c r="I288" s="1" t="s">
        <v>740</v>
      </c>
      <c r="J288" s="1" t="s">
        <v>182</v>
      </c>
      <c r="K288" s="1" t="s">
        <v>26663</v>
      </c>
      <c r="L288" s="1"/>
      <c r="M288" s="20">
        <f t="shared" si="4"/>
        <v>1</v>
      </c>
    </row>
    <row r="289" spans="1:13" ht="20.100000000000001" customHeight="1" x14ac:dyDescent="0.15">
      <c r="A289" s="1" t="s">
        <v>26497</v>
      </c>
      <c r="B289" s="1" t="s">
        <v>20957</v>
      </c>
      <c r="C289" s="1" t="s">
        <v>26664</v>
      </c>
      <c r="D289" s="1" t="s">
        <v>849</v>
      </c>
      <c r="E289" s="1" t="s">
        <v>51</v>
      </c>
      <c r="F289" s="1" t="s">
        <v>26832</v>
      </c>
      <c r="G289" s="1" t="s">
        <v>82</v>
      </c>
      <c r="H289" s="1" t="s">
        <v>83</v>
      </c>
      <c r="I289" s="1" t="s">
        <v>84</v>
      </c>
      <c r="J289" s="1" t="s">
        <v>6142</v>
      </c>
      <c r="K289" s="1" t="s">
        <v>26665</v>
      </c>
      <c r="L289" s="1"/>
      <c r="M289" s="20">
        <f t="shared" si="4"/>
        <v>0</v>
      </c>
    </row>
    <row r="290" spans="1:13" ht="20.100000000000001" customHeight="1" x14ac:dyDescent="0.15">
      <c r="A290" s="1" t="s">
        <v>26497</v>
      </c>
      <c r="B290" s="1" t="s">
        <v>20957</v>
      </c>
      <c r="C290" s="1" t="s">
        <v>26666</v>
      </c>
      <c r="D290" s="1" t="s">
        <v>849</v>
      </c>
      <c r="E290" s="1" t="s">
        <v>51</v>
      </c>
      <c r="F290" s="1" t="s">
        <v>26832</v>
      </c>
      <c r="G290" s="1" t="s">
        <v>82</v>
      </c>
      <c r="H290" s="1" t="s">
        <v>83</v>
      </c>
      <c r="I290" s="1" t="s">
        <v>84</v>
      </c>
      <c r="J290" s="1" t="s">
        <v>6142</v>
      </c>
      <c r="K290" s="1" t="s">
        <v>26667</v>
      </c>
      <c r="L290" s="1"/>
      <c r="M290" s="20">
        <f t="shared" si="4"/>
        <v>0</v>
      </c>
    </row>
    <row r="291" spans="1:13" ht="20.100000000000001" customHeight="1" x14ac:dyDescent="0.15">
      <c r="A291" s="1" t="s">
        <v>26497</v>
      </c>
      <c r="B291" s="1" t="s">
        <v>26668</v>
      </c>
      <c r="C291" s="1" t="s">
        <v>26669</v>
      </c>
      <c r="D291" s="1" t="s">
        <v>50</v>
      </c>
      <c r="E291" s="1" t="s">
        <v>51</v>
      </c>
      <c r="F291" s="1" t="s">
        <v>51</v>
      </c>
      <c r="G291" s="1" t="s">
        <v>52</v>
      </c>
      <c r="H291" s="1" t="s">
        <v>121</v>
      </c>
      <c r="I291" s="1" t="s">
        <v>662</v>
      </c>
      <c r="J291" s="1" t="s">
        <v>663</v>
      </c>
      <c r="K291" s="1" t="s">
        <v>26670</v>
      </c>
      <c r="L291" s="1"/>
      <c r="M291" s="20">
        <f t="shared" si="4"/>
        <v>1</v>
      </c>
    </row>
    <row r="292" spans="1:13" ht="20.100000000000001" customHeight="1" x14ac:dyDescent="0.15">
      <c r="A292" s="1" t="s">
        <v>26497</v>
      </c>
      <c r="B292" s="1" t="s">
        <v>26668</v>
      </c>
      <c r="C292" s="1" t="s">
        <v>26671</v>
      </c>
      <c r="D292" s="1" t="s">
        <v>78</v>
      </c>
      <c r="E292" s="1" t="s">
        <v>51</v>
      </c>
      <c r="F292" s="1" t="s">
        <v>51</v>
      </c>
      <c r="G292" s="1" t="s">
        <v>52</v>
      </c>
      <c r="H292" s="1" t="s">
        <v>53</v>
      </c>
      <c r="I292" s="1" t="s">
        <v>1141</v>
      </c>
      <c r="J292" s="1" t="s">
        <v>96</v>
      </c>
      <c r="K292" s="1" t="s">
        <v>26672</v>
      </c>
      <c r="L292" s="1"/>
      <c r="M292" s="20">
        <f t="shared" si="4"/>
        <v>1</v>
      </c>
    </row>
    <row r="293" spans="1:13" ht="20.100000000000001" customHeight="1" x14ac:dyDescent="0.15">
      <c r="A293" s="1" t="s">
        <v>26497</v>
      </c>
      <c r="B293" s="1" t="s">
        <v>19032</v>
      </c>
      <c r="C293" s="1" t="s">
        <v>26673</v>
      </c>
      <c r="D293" s="1" t="s">
        <v>50</v>
      </c>
      <c r="E293" s="1" t="s">
        <v>51</v>
      </c>
      <c r="F293" s="1" t="s">
        <v>51</v>
      </c>
      <c r="G293" s="1" t="s">
        <v>52</v>
      </c>
      <c r="H293" s="1" t="s">
        <v>53</v>
      </c>
      <c r="I293" s="1" t="s">
        <v>1141</v>
      </c>
      <c r="J293" s="1" t="s">
        <v>96</v>
      </c>
      <c r="K293" s="1" t="s">
        <v>26674</v>
      </c>
      <c r="L293" s="1"/>
      <c r="M293" s="20">
        <f t="shared" si="4"/>
        <v>1</v>
      </c>
    </row>
    <row r="294" spans="1:13" ht="20.100000000000001" customHeight="1" x14ac:dyDescent="0.15">
      <c r="A294" s="1" t="s">
        <v>26497</v>
      </c>
      <c r="B294" s="1" t="s">
        <v>19032</v>
      </c>
      <c r="C294" s="1" t="s">
        <v>26675</v>
      </c>
      <c r="D294" s="1" t="s">
        <v>50</v>
      </c>
      <c r="E294" s="1" t="s">
        <v>51</v>
      </c>
      <c r="F294" s="1" t="s">
        <v>51</v>
      </c>
      <c r="G294" s="1" t="s">
        <v>52</v>
      </c>
      <c r="H294" s="1" t="s">
        <v>53</v>
      </c>
      <c r="I294" s="1" t="s">
        <v>1141</v>
      </c>
      <c r="J294" s="1" t="s">
        <v>96</v>
      </c>
      <c r="K294" s="1" t="s">
        <v>26676</v>
      </c>
      <c r="L294" s="1"/>
      <c r="M294" s="20">
        <f t="shared" si="4"/>
        <v>1</v>
      </c>
    </row>
    <row r="295" spans="1:13" ht="20.100000000000001" customHeight="1" x14ac:dyDescent="0.15">
      <c r="A295" s="1" t="s">
        <v>26497</v>
      </c>
      <c r="B295" s="1" t="s">
        <v>19032</v>
      </c>
      <c r="C295" s="1" t="s">
        <v>26677</v>
      </c>
      <c r="D295" s="1" t="s">
        <v>849</v>
      </c>
      <c r="E295" s="1" t="s">
        <v>51</v>
      </c>
      <c r="F295" s="1" t="s">
        <v>26832</v>
      </c>
      <c r="G295" s="1" t="s">
        <v>82</v>
      </c>
      <c r="H295" s="1" t="s">
        <v>83</v>
      </c>
      <c r="I295" s="1" t="s">
        <v>84</v>
      </c>
      <c r="J295" s="1" t="s">
        <v>6142</v>
      </c>
      <c r="K295" s="1" t="s">
        <v>26678</v>
      </c>
      <c r="L295" s="1"/>
      <c r="M295" s="20">
        <f t="shared" si="4"/>
        <v>0</v>
      </c>
    </row>
    <row r="296" spans="1:13" ht="20.100000000000001" customHeight="1" x14ac:dyDescent="0.15">
      <c r="A296" s="1" t="s">
        <v>26497</v>
      </c>
      <c r="B296" s="1" t="s">
        <v>26679</v>
      </c>
      <c r="C296" s="1" t="s">
        <v>26680</v>
      </c>
      <c r="D296" s="1" t="s">
        <v>50</v>
      </c>
      <c r="E296" s="1" t="s">
        <v>51</v>
      </c>
      <c r="F296" s="1" t="s">
        <v>51</v>
      </c>
      <c r="G296" s="1" t="s">
        <v>82</v>
      </c>
      <c r="H296" s="1" t="s">
        <v>207</v>
      </c>
      <c r="I296" s="1" t="s">
        <v>84</v>
      </c>
      <c r="J296" s="1" t="s">
        <v>122</v>
      </c>
      <c r="K296" s="1" t="s">
        <v>26681</v>
      </c>
      <c r="L296" s="1"/>
      <c r="M296" s="20">
        <f t="shared" si="4"/>
        <v>1</v>
      </c>
    </row>
    <row r="297" spans="1:13" ht="20.100000000000001" customHeight="1" x14ac:dyDescent="0.15">
      <c r="A297" s="1" t="s">
        <v>26497</v>
      </c>
      <c r="B297" s="1" t="s">
        <v>26679</v>
      </c>
      <c r="C297" s="1" t="s">
        <v>26682</v>
      </c>
      <c r="D297" s="1" t="s">
        <v>50</v>
      </c>
      <c r="E297" s="1" t="s">
        <v>51</v>
      </c>
      <c r="F297" s="1" t="s">
        <v>51</v>
      </c>
      <c r="G297" s="1" t="s">
        <v>82</v>
      </c>
      <c r="H297" s="1" t="s">
        <v>207</v>
      </c>
      <c r="I297" s="1" t="s">
        <v>84</v>
      </c>
      <c r="J297" s="1" t="s">
        <v>122</v>
      </c>
      <c r="K297" s="1" t="s">
        <v>26683</v>
      </c>
      <c r="L297" s="1"/>
      <c r="M297" s="20">
        <f t="shared" si="4"/>
        <v>1</v>
      </c>
    </row>
    <row r="298" spans="1:13" ht="20.100000000000001" customHeight="1" x14ac:dyDescent="0.15">
      <c r="A298" s="1" t="s">
        <v>26497</v>
      </c>
      <c r="B298" s="1" t="s">
        <v>26679</v>
      </c>
      <c r="C298" s="1" t="s">
        <v>26684</v>
      </c>
      <c r="D298" s="1" t="s">
        <v>50</v>
      </c>
      <c r="E298" s="1" t="s">
        <v>51</v>
      </c>
      <c r="F298" s="1" t="s">
        <v>51</v>
      </c>
      <c r="G298" s="1" t="s">
        <v>82</v>
      </c>
      <c r="H298" s="1" t="s">
        <v>207</v>
      </c>
      <c r="I298" s="1" t="s">
        <v>84</v>
      </c>
      <c r="J298" s="1" t="s">
        <v>122</v>
      </c>
      <c r="K298" s="1" t="s">
        <v>26685</v>
      </c>
      <c r="L298" s="1"/>
      <c r="M298" s="20">
        <f t="shared" si="4"/>
        <v>1</v>
      </c>
    </row>
    <row r="299" spans="1:13" ht="20.100000000000001" customHeight="1" x14ac:dyDescent="0.15">
      <c r="A299" s="1" t="s">
        <v>26497</v>
      </c>
      <c r="B299" s="1" t="s">
        <v>26679</v>
      </c>
      <c r="C299" s="1" t="s">
        <v>26686</v>
      </c>
      <c r="D299" s="1" t="s">
        <v>50</v>
      </c>
      <c r="E299" s="1" t="s">
        <v>51</v>
      </c>
      <c r="F299" s="1" t="s">
        <v>51</v>
      </c>
      <c r="G299" s="1" t="s">
        <v>82</v>
      </c>
      <c r="H299" s="1" t="s">
        <v>207</v>
      </c>
      <c r="I299" s="1" t="s">
        <v>84</v>
      </c>
      <c r="J299" s="1" t="s">
        <v>122</v>
      </c>
      <c r="K299" s="1" t="s">
        <v>26687</v>
      </c>
      <c r="L299" s="1"/>
      <c r="M299" s="20">
        <f t="shared" si="4"/>
        <v>1</v>
      </c>
    </row>
    <row r="300" spans="1:13" ht="20.100000000000001" customHeight="1" x14ac:dyDescent="0.15">
      <c r="A300" s="1" t="s">
        <v>26497</v>
      </c>
      <c r="B300" s="1" t="s">
        <v>26679</v>
      </c>
      <c r="C300" s="1" t="s">
        <v>26688</v>
      </c>
      <c r="D300" s="1" t="s">
        <v>50</v>
      </c>
      <c r="E300" s="1" t="s">
        <v>51</v>
      </c>
      <c r="F300" s="1" t="s">
        <v>51</v>
      </c>
      <c r="G300" s="1" t="s">
        <v>82</v>
      </c>
      <c r="H300" s="1" t="s">
        <v>207</v>
      </c>
      <c r="I300" s="1" t="s">
        <v>84</v>
      </c>
      <c r="J300" s="1" t="s">
        <v>122</v>
      </c>
      <c r="K300" s="1" t="s">
        <v>26689</v>
      </c>
      <c r="L300" s="1"/>
      <c r="M300" s="20">
        <f t="shared" si="4"/>
        <v>1</v>
      </c>
    </row>
    <row r="301" spans="1:13" ht="20.100000000000001" customHeight="1" x14ac:dyDescent="0.15">
      <c r="A301" s="1" t="s">
        <v>26497</v>
      </c>
      <c r="B301" s="1" t="s">
        <v>26679</v>
      </c>
      <c r="C301" s="1" t="s">
        <v>26690</v>
      </c>
      <c r="D301" s="1" t="s">
        <v>50</v>
      </c>
      <c r="E301" s="1" t="s">
        <v>51</v>
      </c>
      <c r="F301" s="1" t="s">
        <v>51</v>
      </c>
      <c r="G301" s="1" t="s">
        <v>82</v>
      </c>
      <c r="H301" s="1" t="s">
        <v>207</v>
      </c>
      <c r="I301" s="1" t="s">
        <v>84</v>
      </c>
      <c r="J301" s="1" t="s">
        <v>122</v>
      </c>
      <c r="K301" s="1" t="s">
        <v>26691</v>
      </c>
      <c r="L301" s="1"/>
      <c r="M301" s="20">
        <f t="shared" si="4"/>
        <v>1</v>
      </c>
    </row>
    <row r="302" spans="1:13" ht="20.100000000000001" customHeight="1" x14ac:dyDescent="0.15">
      <c r="A302" s="1" t="s">
        <v>26497</v>
      </c>
      <c r="B302" s="1" t="s">
        <v>26679</v>
      </c>
      <c r="C302" s="1" t="s">
        <v>26692</v>
      </c>
      <c r="D302" s="1" t="s">
        <v>50</v>
      </c>
      <c r="E302" s="1" t="s">
        <v>51</v>
      </c>
      <c r="F302" s="1" t="s">
        <v>51</v>
      </c>
      <c r="G302" s="1" t="s">
        <v>82</v>
      </c>
      <c r="H302" s="1" t="s">
        <v>207</v>
      </c>
      <c r="I302" s="1" t="s">
        <v>84</v>
      </c>
      <c r="J302" s="1" t="s">
        <v>122</v>
      </c>
      <c r="K302" s="1" t="s">
        <v>26693</v>
      </c>
      <c r="L302" s="1"/>
      <c r="M302" s="20">
        <f t="shared" si="4"/>
        <v>1</v>
      </c>
    </row>
    <row r="303" spans="1:13" ht="20.100000000000001" customHeight="1" x14ac:dyDescent="0.15">
      <c r="A303" s="1" t="s">
        <v>26497</v>
      </c>
      <c r="B303" s="1" t="s">
        <v>26679</v>
      </c>
      <c r="C303" s="1" t="s">
        <v>26694</v>
      </c>
      <c r="D303" s="1" t="s">
        <v>50</v>
      </c>
      <c r="E303" s="1" t="s">
        <v>51</v>
      </c>
      <c r="F303" s="1" t="s">
        <v>51</v>
      </c>
      <c r="G303" s="1" t="s">
        <v>82</v>
      </c>
      <c r="H303" s="1" t="s">
        <v>207</v>
      </c>
      <c r="I303" s="1" t="s">
        <v>84</v>
      </c>
      <c r="J303" s="1" t="s">
        <v>122</v>
      </c>
      <c r="K303" s="1" t="s">
        <v>26695</v>
      </c>
      <c r="L303" s="1"/>
      <c r="M303" s="20">
        <f t="shared" si="4"/>
        <v>1</v>
      </c>
    </row>
    <row r="304" spans="1:13" ht="20.100000000000001" customHeight="1" x14ac:dyDescent="0.15">
      <c r="A304" s="1" t="s">
        <v>26497</v>
      </c>
      <c r="B304" s="1" t="s">
        <v>26679</v>
      </c>
      <c r="C304" s="1" t="s">
        <v>26696</v>
      </c>
      <c r="D304" s="1" t="s">
        <v>50</v>
      </c>
      <c r="E304" s="1" t="s">
        <v>51</v>
      </c>
      <c r="F304" s="1" t="s">
        <v>51</v>
      </c>
      <c r="G304" s="1" t="s">
        <v>82</v>
      </c>
      <c r="H304" s="1" t="s">
        <v>207</v>
      </c>
      <c r="I304" s="1" t="s">
        <v>84</v>
      </c>
      <c r="J304" s="1" t="s">
        <v>122</v>
      </c>
      <c r="K304" s="1" t="s">
        <v>26697</v>
      </c>
      <c r="L304" s="1"/>
      <c r="M304" s="20">
        <f t="shared" si="4"/>
        <v>1</v>
      </c>
    </row>
    <row r="305" spans="1:13" ht="20.100000000000001" customHeight="1" x14ac:dyDescent="0.15">
      <c r="A305" s="1" t="s">
        <v>26497</v>
      </c>
      <c r="B305" s="1" t="s">
        <v>26679</v>
      </c>
      <c r="C305" s="1" t="s">
        <v>26698</v>
      </c>
      <c r="D305" s="1" t="s">
        <v>50</v>
      </c>
      <c r="E305" s="1" t="s">
        <v>51</v>
      </c>
      <c r="F305" s="1" t="s">
        <v>51</v>
      </c>
      <c r="G305" s="1" t="s">
        <v>82</v>
      </c>
      <c r="H305" s="1" t="s">
        <v>207</v>
      </c>
      <c r="I305" s="1" t="s">
        <v>84</v>
      </c>
      <c r="J305" s="1" t="s">
        <v>122</v>
      </c>
      <c r="K305" s="1" t="s">
        <v>26699</v>
      </c>
      <c r="L305" s="1"/>
      <c r="M305" s="20">
        <f t="shared" si="4"/>
        <v>1</v>
      </c>
    </row>
    <row r="306" spans="1:13" ht="20.100000000000001" customHeight="1" x14ac:dyDescent="0.15">
      <c r="A306" s="1" t="s">
        <v>26497</v>
      </c>
      <c r="B306" s="1" t="s">
        <v>26679</v>
      </c>
      <c r="C306" s="1" t="s">
        <v>26700</v>
      </c>
      <c r="D306" s="1" t="s">
        <v>50</v>
      </c>
      <c r="E306" s="1" t="s">
        <v>51</v>
      </c>
      <c r="F306" s="1" t="s">
        <v>51</v>
      </c>
      <c r="G306" s="1" t="s">
        <v>82</v>
      </c>
      <c r="H306" s="1" t="s">
        <v>207</v>
      </c>
      <c r="I306" s="1" t="s">
        <v>84</v>
      </c>
      <c r="J306" s="1" t="s">
        <v>122</v>
      </c>
      <c r="K306" s="1" t="s">
        <v>26701</v>
      </c>
      <c r="L306" s="1"/>
      <c r="M306" s="20">
        <f t="shared" si="4"/>
        <v>1</v>
      </c>
    </row>
    <row r="307" spans="1:13" ht="20.100000000000001" customHeight="1" x14ac:dyDescent="0.15">
      <c r="A307" s="1" t="s">
        <v>26497</v>
      </c>
      <c r="B307" s="1" t="s">
        <v>26679</v>
      </c>
      <c r="C307" s="1" t="s">
        <v>26702</v>
      </c>
      <c r="D307" s="1" t="s">
        <v>50</v>
      </c>
      <c r="E307" s="1" t="s">
        <v>51</v>
      </c>
      <c r="F307" s="1" t="s">
        <v>51</v>
      </c>
      <c r="G307" s="1" t="s">
        <v>82</v>
      </c>
      <c r="H307" s="1" t="s">
        <v>207</v>
      </c>
      <c r="I307" s="1" t="s">
        <v>84</v>
      </c>
      <c r="J307" s="1" t="s">
        <v>122</v>
      </c>
      <c r="K307" s="1" t="s">
        <v>26703</v>
      </c>
      <c r="L307" s="1"/>
      <c r="M307" s="20">
        <f t="shared" si="4"/>
        <v>1</v>
      </c>
    </row>
    <row r="308" spans="1:13" ht="20.100000000000001" customHeight="1" x14ac:dyDescent="0.15">
      <c r="A308" s="1" t="s">
        <v>26497</v>
      </c>
      <c r="B308" s="1" t="s">
        <v>26679</v>
      </c>
      <c r="C308" s="1" t="s">
        <v>26704</v>
      </c>
      <c r="D308" s="1" t="s">
        <v>50</v>
      </c>
      <c r="E308" s="1" t="s">
        <v>51</v>
      </c>
      <c r="F308" s="1" t="s">
        <v>51</v>
      </c>
      <c r="G308" s="1" t="s">
        <v>82</v>
      </c>
      <c r="H308" s="1" t="s">
        <v>207</v>
      </c>
      <c r="I308" s="1" t="s">
        <v>84</v>
      </c>
      <c r="J308" s="1" t="s">
        <v>122</v>
      </c>
      <c r="K308" s="1" t="s">
        <v>26705</v>
      </c>
      <c r="L308" s="1"/>
      <c r="M308" s="20">
        <f t="shared" si="4"/>
        <v>1</v>
      </c>
    </row>
    <row r="309" spans="1:13" ht="20.100000000000001" customHeight="1" x14ac:dyDescent="0.15">
      <c r="A309" s="1" t="s">
        <v>26497</v>
      </c>
      <c r="B309" s="1" t="s">
        <v>26679</v>
      </c>
      <c r="C309" s="1" t="s">
        <v>26706</v>
      </c>
      <c r="D309" s="1" t="s">
        <v>50</v>
      </c>
      <c r="E309" s="1" t="s">
        <v>51</v>
      </c>
      <c r="F309" s="1" t="s">
        <v>51</v>
      </c>
      <c r="G309" s="1" t="s">
        <v>82</v>
      </c>
      <c r="H309" s="1" t="s">
        <v>207</v>
      </c>
      <c r="I309" s="1" t="s">
        <v>84</v>
      </c>
      <c r="J309" s="1" t="s">
        <v>122</v>
      </c>
      <c r="K309" s="1" t="s">
        <v>26707</v>
      </c>
      <c r="L309" s="1"/>
      <c r="M309" s="20">
        <f t="shared" si="4"/>
        <v>1</v>
      </c>
    </row>
    <row r="310" spans="1:13" ht="20.100000000000001" customHeight="1" x14ac:dyDescent="0.15">
      <c r="A310" s="1" t="s">
        <v>26497</v>
      </c>
      <c r="B310" s="1" t="s">
        <v>26679</v>
      </c>
      <c r="C310" s="1" t="s">
        <v>26708</v>
      </c>
      <c r="D310" s="1" t="s">
        <v>50</v>
      </c>
      <c r="E310" s="1" t="s">
        <v>51</v>
      </c>
      <c r="F310" s="1" t="s">
        <v>51</v>
      </c>
      <c r="G310" s="1" t="s">
        <v>82</v>
      </c>
      <c r="H310" s="1" t="s">
        <v>207</v>
      </c>
      <c r="I310" s="1" t="s">
        <v>84</v>
      </c>
      <c r="J310" s="1" t="s">
        <v>122</v>
      </c>
      <c r="K310" s="1" t="s">
        <v>26709</v>
      </c>
      <c r="L310" s="1"/>
      <c r="M310" s="20">
        <f t="shared" si="4"/>
        <v>1</v>
      </c>
    </row>
    <row r="311" spans="1:13" ht="20.100000000000001" customHeight="1" x14ac:dyDescent="0.15">
      <c r="A311" s="1" t="s">
        <v>26497</v>
      </c>
      <c r="B311" s="1" t="s">
        <v>26679</v>
      </c>
      <c r="C311" s="1" t="s">
        <v>26710</v>
      </c>
      <c r="D311" s="1" t="s">
        <v>50</v>
      </c>
      <c r="E311" s="1" t="s">
        <v>51</v>
      </c>
      <c r="F311" s="1" t="s">
        <v>51</v>
      </c>
      <c r="G311" s="1" t="s">
        <v>82</v>
      </c>
      <c r="H311" s="1" t="s">
        <v>207</v>
      </c>
      <c r="I311" s="1" t="s">
        <v>84</v>
      </c>
      <c r="J311" s="1" t="s">
        <v>122</v>
      </c>
      <c r="K311" s="1" t="s">
        <v>26711</v>
      </c>
      <c r="L311" s="1"/>
      <c r="M311" s="20">
        <f t="shared" si="4"/>
        <v>1</v>
      </c>
    </row>
    <row r="312" spans="1:13" ht="20.100000000000001" customHeight="1" x14ac:dyDescent="0.15">
      <c r="A312" s="1" t="s">
        <v>26497</v>
      </c>
      <c r="B312" s="1" t="s">
        <v>26679</v>
      </c>
      <c r="C312" s="1" t="s">
        <v>26712</v>
      </c>
      <c r="D312" s="1" t="s">
        <v>50</v>
      </c>
      <c r="E312" s="1" t="s">
        <v>51</v>
      </c>
      <c r="F312" s="1" t="s">
        <v>51</v>
      </c>
      <c r="G312" s="1" t="s">
        <v>82</v>
      </c>
      <c r="H312" s="1" t="s">
        <v>207</v>
      </c>
      <c r="I312" s="1" t="s">
        <v>84</v>
      </c>
      <c r="J312" s="1" t="s">
        <v>122</v>
      </c>
      <c r="K312" s="1" t="s">
        <v>26713</v>
      </c>
      <c r="L312" s="1"/>
      <c r="M312" s="20">
        <f t="shared" si="4"/>
        <v>1</v>
      </c>
    </row>
    <row r="313" spans="1:13" ht="20.100000000000001" customHeight="1" x14ac:dyDescent="0.15">
      <c r="A313" s="1" t="s">
        <v>26497</v>
      </c>
      <c r="B313" s="1" t="s">
        <v>26679</v>
      </c>
      <c r="C313" s="1" t="s">
        <v>26714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207</v>
      </c>
      <c r="I313" s="1" t="s">
        <v>84</v>
      </c>
      <c r="J313" s="1" t="s">
        <v>122</v>
      </c>
      <c r="K313" s="1" t="s">
        <v>26715</v>
      </c>
      <c r="L313" s="1"/>
      <c r="M313" s="20">
        <f t="shared" si="4"/>
        <v>1</v>
      </c>
    </row>
    <row r="314" spans="1:13" ht="20.100000000000001" customHeight="1" x14ac:dyDescent="0.15">
      <c r="A314" s="1" t="s">
        <v>26497</v>
      </c>
      <c r="B314" s="1" t="s">
        <v>26679</v>
      </c>
      <c r="C314" s="1" t="s">
        <v>26716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207</v>
      </c>
      <c r="I314" s="1" t="s">
        <v>84</v>
      </c>
      <c r="J314" s="1" t="s">
        <v>122</v>
      </c>
      <c r="K314" s="1" t="s">
        <v>26717</v>
      </c>
      <c r="L314" s="1"/>
      <c r="M314" s="20">
        <f t="shared" si="4"/>
        <v>1</v>
      </c>
    </row>
    <row r="315" spans="1:13" ht="20.100000000000001" customHeight="1" x14ac:dyDescent="0.15">
      <c r="A315" s="1" t="s">
        <v>26497</v>
      </c>
      <c r="B315" s="1" t="s">
        <v>26679</v>
      </c>
      <c r="C315" s="1" t="s">
        <v>26718</v>
      </c>
      <c r="D315" s="1" t="s">
        <v>50</v>
      </c>
      <c r="E315" s="1" t="s">
        <v>51</v>
      </c>
      <c r="F315" s="1" t="s">
        <v>51</v>
      </c>
      <c r="G315" s="1" t="s">
        <v>82</v>
      </c>
      <c r="H315" s="1" t="s">
        <v>207</v>
      </c>
      <c r="I315" s="1" t="s">
        <v>84</v>
      </c>
      <c r="J315" s="1" t="s">
        <v>122</v>
      </c>
      <c r="K315" s="1" t="s">
        <v>26719</v>
      </c>
      <c r="L315" s="1"/>
      <c r="M315" s="20">
        <f t="shared" si="4"/>
        <v>1</v>
      </c>
    </row>
    <row r="316" spans="1:13" ht="20.100000000000001" customHeight="1" x14ac:dyDescent="0.15">
      <c r="A316" s="1" t="s">
        <v>26497</v>
      </c>
      <c r="B316" s="1" t="s">
        <v>26679</v>
      </c>
      <c r="C316" s="1" t="s">
        <v>26720</v>
      </c>
      <c r="D316" s="1" t="s">
        <v>50</v>
      </c>
      <c r="E316" s="1" t="s">
        <v>51</v>
      </c>
      <c r="F316" s="1" t="s">
        <v>51</v>
      </c>
      <c r="G316" s="1" t="s">
        <v>82</v>
      </c>
      <c r="H316" s="1" t="s">
        <v>207</v>
      </c>
      <c r="I316" s="1" t="s">
        <v>84</v>
      </c>
      <c r="J316" s="1" t="s">
        <v>122</v>
      </c>
      <c r="K316" s="1" t="s">
        <v>26721</v>
      </c>
      <c r="L316" s="1"/>
      <c r="M316" s="20">
        <f t="shared" si="4"/>
        <v>1</v>
      </c>
    </row>
    <row r="317" spans="1:13" ht="20.100000000000001" customHeight="1" x14ac:dyDescent="0.15">
      <c r="A317" s="1" t="s">
        <v>26497</v>
      </c>
      <c r="B317" s="1" t="s">
        <v>26679</v>
      </c>
      <c r="C317" s="1" t="s">
        <v>26722</v>
      </c>
      <c r="D317" s="1" t="s">
        <v>50</v>
      </c>
      <c r="E317" s="1" t="s">
        <v>51</v>
      </c>
      <c r="F317" s="1" t="s">
        <v>51</v>
      </c>
      <c r="G317" s="1" t="s">
        <v>82</v>
      </c>
      <c r="H317" s="1" t="s">
        <v>207</v>
      </c>
      <c r="I317" s="1" t="s">
        <v>84</v>
      </c>
      <c r="J317" s="1" t="s">
        <v>122</v>
      </c>
      <c r="K317" s="1" t="s">
        <v>26723</v>
      </c>
      <c r="L317" s="1"/>
      <c r="M317" s="20">
        <f t="shared" si="4"/>
        <v>1</v>
      </c>
    </row>
    <row r="318" spans="1:13" ht="20.100000000000001" customHeight="1" x14ac:dyDescent="0.15">
      <c r="A318" s="1" t="s">
        <v>26497</v>
      </c>
      <c r="B318" s="1" t="s">
        <v>26679</v>
      </c>
      <c r="C318" s="1" t="s">
        <v>26724</v>
      </c>
      <c r="D318" s="1" t="s">
        <v>50</v>
      </c>
      <c r="E318" s="1" t="s">
        <v>51</v>
      </c>
      <c r="F318" s="1" t="s">
        <v>51</v>
      </c>
      <c r="G318" s="1" t="s">
        <v>82</v>
      </c>
      <c r="H318" s="1" t="s">
        <v>207</v>
      </c>
      <c r="I318" s="1" t="s">
        <v>84</v>
      </c>
      <c r="J318" s="1" t="s">
        <v>122</v>
      </c>
      <c r="K318" s="1" t="s">
        <v>26725</v>
      </c>
      <c r="L318" s="1"/>
      <c r="M318" s="20">
        <f t="shared" si="4"/>
        <v>1</v>
      </c>
    </row>
    <row r="319" spans="1:13" ht="20.100000000000001" customHeight="1" x14ac:dyDescent="0.15">
      <c r="A319" s="1" t="s">
        <v>26497</v>
      </c>
      <c r="B319" s="1" t="s">
        <v>26679</v>
      </c>
      <c r="C319" s="1" t="s">
        <v>26726</v>
      </c>
      <c r="D319" s="1" t="s">
        <v>78</v>
      </c>
      <c r="E319" s="1" t="s">
        <v>51</v>
      </c>
      <c r="F319" s="1" t="s">
        <v>51</v>
      </c>
      <c r="G319" s="1" t="s">
        <v>82</v>
      </c>
      <c r="H319" s="1" t="s">
        <v>207</v>
      </c>
      <c r="I319" s="1" t="s">
        <v>84</v>
      </c>
      <c r="J319" s="1" t="s">
        <v>122</v>
      </c>
      <c r="K319" s="1" t="s">
        <v>26727</v>
      </c>
      <c r="L319" s="1"/>
      <c r="M319" s="20">
        <f t="shared" si="4"/>
        <v>1</v>
      </c>
    </row>
    <row r="320" spans="1:13" ht="20.100000000000001" customHeight="1" x14ac:dyDescent="0.15">
      <c r="A320" s="1" t="s">
        <v>26497</v>
      </c>
      <c r="B320" s="1" t="s">
        <v>26679</v>
      </c>
      <c r="C320" s="1" t="s">
        <v>26728</v>
      </c>
      <c r="D320" s="1" t="s">
        <v>78</v>
      </c>
      <c r="E320" s="1" t="s">
        <v>51</v>
      </c>
      <c r="F320" s="1" t="s">
        <v>51</v>
      </c>
      <c r="G320" s="1" t="s">
        <v>82</v>
      </c>
      <c r="H320" s="1" t="s">
        <v>207</v>
      </c>
      <c r="I320" s="1" t="s">
        <v>84</v>
      </c>
      <c r="J320" s="1" t="s">
        <v>122</v>
      </c>
      <c r="K320" s="1" t="s">
        <v>26729</v>
      </c>
      <c r="L320" s="1"/>
      <c r="M320" s="20">
        <f t="shared" si="4"/>
        <v>1</v>
      </c>
    </row>
    <row r="321" spans="1:13" ht="20.100000000000001" customHeight="1" x14ac:dyDescent="0.15">
      <c r="A321" s="1" t="s">
        <v>26497</v>
      </c>
      <c r="B321" s="1" t="s">
        <v>26679</v>
      </c>
      <c r="C321" s="1" t="s">
        <v>26730</v>
      </c>
      <c r="D321" s="1" t="s">
        <v>78</v>
      </c>
      <c r="E321" s="1" t="s">
        <v>51</v>
      </c>
      <c r="F321" s="1" t="s">
        <v>51</v>
      </c>
      <c r="G321" s="1" t="s">
        <v>82</v>
      </c>
      <c r="H321" s="1" t="s">
        <v>207</v>
      </c>
      <c r="I321" s="1" t="s">
        <v>84</v>
      </c>
      <c r="J321" s="1" t="s">
        <v>122</v>
      </c>
      <c r="K321" s="1" t="s">
        <v>26731</v>
      </c>
      <c r="L321" s="1"/>
      <c r="M321" s="20">
        <f t="shared" si="4"/>
        <v>1</v>
      </c>
    </row>
    <row r="322" spans="1:13" ht="20.100000000000001" customHeight="1" x14ac:dyDescent="0.15">
      <c r="A322" s="1" t="s">
        <v>26497</v>
      </c>
      <c r="B322" s="1" t="s">
        <v>26679</v>
      </c>
      <c r="C322" s="1" t="s">
        <v>26732</v>
      </c>
      <c r="D322" s="1" t="s">
        <v>78</v>
      </c>
      <c r="E322" s="1" t="s">
        <v>51</v>
      </c>
      <c r="F322" s="1" t="s">
        <v>51</v>
      </c>
      <c r="G322" s="1" t="s">
        <v>82</v>
      </c>
      <c r="H322" s="1" t="s">
        <v>207</v>
      </c>
      <c r="I322" s="1" t="s">
        <v>84</v>
      </c>
      <c r="J322" s="1" t="s">
        <v>122</v>
      </c>
      <c r="K322" s="1" t="s">
        <v>26733</v>
      </c>
      <c r="L322" s="1"/>
      <c r="M322" s="20">
        <f t="shared" si="4"/>
        <v>1</v>
      </c>
    </row>
    <row r="323" spans="1:13" ht="20.100000000000001" customHeight="1" x14ac:dyDescent="0.15">
      <c r="A323" s="1" t="s">
        <v>26497</v>
      </c>
      <c r="B323" s="1" t="s">
        <v>26679</v>
      </c>
      <c r="C323" s="1" t="s">
        <v>26734</v>
      </c>
      <c r="D323" s="1" t="s">
        <v>78</v>
      </c>
      <c r="E323" s="1" t="s">
        <v>51</v>
      </c>
      <c r="F323" s="1" t="s">
        <v>51</v>
      </c>
      <c r="G323" s="1" t="s">
        <v>82</v>
      </c>
      <c r="H323" s="1" t="s">
        <v>207</v>
      </c>
      <c r="I323" s="1" t="s">
        <v>84</v>
      </c>
      <c r="J323" s="1" t="s">
        <v>122</v>
      </c>
      <c r="K323" s="1" t="s">
        <v>26735</v>
      </c>
      <c r="L323" s="1"/>
      <c r="M323" s="20">
        <f t="shared" si="4"/>
        <v>1</v>
      </c>
    </row>
    <row r="324" spans="1:13" ht="20.100000000000001" customHeight="1" x14ac:dyDescent="0.15">
      <c r="A324" s="1" t="s">
        <v>26497</v>
      </c>
      <c r="B324" s="1" t="s">
        <v>26679</v>
      </c>
      <c r="C324" s="1" t="s">
        <v>26736</v>
      </c>
      <c r="D324" s="1" t="s">
        <v>78</v>
      </c>
      <c r="E324" s="1" t="s">
        <v>51</v>
      </c>
      <c r="F324" s="1" t="s">
        <v>51</v>
      </c>
      <c r="G324" s="1" t="s">
        <v>82</v>
      </c>
      <c r="H324" s="1" t="s">
        <v>207</v>
      </c>
      <c r="I324" s="1" t="s">
        <v>84</v>
      </c>
      <c r="J324" s="1" t="s">
        <v>122</v>
      </c>
      <c r="K324" s="1" t="s">
        <v>26737</v>
      </c>
      <c r="L324" s="1"/>
      <c r="M324" s="20">
        <f t="shared" si="4"/>
        <v>1</v>
      </c>
    </row>
    <row r="325" spans="1:13" ht="20.100000000000001" customHeight="1" x14ac:dyDescent="0.15">
      <c r="A325" s="1" t="s">
        <v>26497</v>
      </c>
      <c r="B325" s="1" t="s">
        <v>26679</v>
      </c>
      <c r="C325" s="1" t="s">
        <v>26738</v>
      </c>
      <c r="D325" s="1" t="s">
        <v>78</v>
      </c>
      <c r="E325" s="1" t="s">
        <v>51</v>
      </c>
      <c r="F325" s="1" t="s">
        <v>51</v>
      </c>
      <c r="G325" s="1" t="s">
        <v>82</v>
      </c>
      <c r="H325" s="1" t="s">
        <v>207</v>
      </c>
      <c r="I325" s="1" t="s">
        <v>84</v>
      </c>
      <c r="J325" s="1" t="s">
        <v>122</v>
      </c>
      <c r="K325" s="1" t="s">
        <v>26739</v>
      </c>
      <c r="L325" s="1"/>
      <c r="M325" s="20">
        <f t="shared" si="4"/>
        <v>1</v>
      </c>
    </row>
    <row r="326" spans="1:13" ht="20.100000000000001" customHeight="1" x14ac:dyDescent="0.15">
      <c r="A326" s="1" t="s">
        <v>26497</v>
      </c>
      <c r="B326" s="1" t="s">
        <v>26679</v>
      </c>
      <c r="C326" s="1" t="s">
        <v>26740</v>
      </c>
      <c r="D326" s="1" t="s">
        <v>78</v>
      </c>
      <c r="E326" s="1" t="s">
        <v>51</v>
      </c>
      <c r="F326" s="1" t="s">
        <v>51</v>
      </c>
      <c r="G326" s="1" t="s">
        <v>82</v>
      </c>
      <c r="H326" s="1" t="s">
        <v>207</v>
      </c>
      <c r="I326" s="1" t="s">
        <v>84</v>
      </c>
      <c r="J326" s="1" t="s">
        <v>122</v>
      </c>
      <c r="K326" s="1" t="s">
        <v>26741</v>
      </c>
      <c r="L326" s="1"/>
      <c r="M326" s="20">
        <f t="shared" si="4"/>
        <v>1</v>
      </c>
    </row>
    <row r="327" spans="1:13" ht="20.100000000000001" customHeight="1" x14ac:dyDescent="0.15">
      <c r="A327" s="1" t="s">
        <v>26497</v>
      </c>
      <c r="B327" s="1" t="s">
        <v>26679</v>
      </c>
      <c r="C327" s="1" t="s">
        <v>26742</v>
      </c>
      <c r="D327" s="1" t="s">
        <v>78</v>
      </c>
      <c r="E327" s="1" t="s">
        <v>51</v>
      </c>
      <c r="F327" s="1" t="s">
        <v>179</v>
      </c>
      <c r="G327" s="1" t="s">
        <v>82</v>
      </c>
      <c r="H327" s="1" t="s">
        <v>4727</v>
      </c>
      <c r="I327" s="1" t="s">
        <v>7857</v>
      </c>
      <c r="J327" s="1" t="s">
        <v>24411</v>
      </c>
      <c r="K327" s="1" t="s">
        <v>26743</v>
      </c>
      <c r="L327" s="1"/>
      <c r="M327" s="20">
        <f t="shared" si="4"/>
        <v>0</v>
      </c>
    </row>
    <row r="328" spans="1:13" ht="20.100000000000001" customHeight="1" x14ac:dyDescent="0.15">
      <c r="A328" s="1" t="s">
        <v>26497</v>
      </c>
      <c r="B328" s="1" t="s">
        <v>26679</v>
      </c>
      <c r="C328" s="1" t="s">
        <v>26744</v>
      </c>
      <c r="D328" s="1" t="s">
        <v>78</v>
      </c>
      <c r="E328" s="1" t="s">
        <v>51</v>
      </c>
      <c r="F328" s="1" t="s">
        <v>179</v>
      </c>
      <c r="G328" s="1" t="s">
        <v>82</v>
      </c>
      <c r="H328" s="1" t="s">
        <v>4727</v>
      </c>
      <c r="I328" s="1" t="s">
        <v>7857</v>
      </c>
      <c r="J328" s="1" t="s">
        <v>24411</v>
      </c>
      <c r="K328" s="1" t="s">
        <v>26745</v>
      </c>
      <c r="L328" s="1"/>
      <c r="M328" s="20">
        <f t="shared" si="4"/>
        <v>0</v>
      </c>
    </row>
    <row r="329" spans="1:13" ht="20.100000000000001" customHeight="1" x14ac:dyDescent="0.15">
      <c r="A329" s="1" t="s">
        <v>26497</v>
      </c>
      <c r="B329" s="1" t="s">
        <v>26679</v>
      </c>
      <c r="C329" s="1" t="s">
        <v>26746</v>
      </c>
      <c r="D329" s="1" t="s">
        <v>78</v>
      </c>
      <c r="E329" s="1" t="s">
        <v>51</v>
      </c>
      <c r="F329" s="1" t="s">
        <v>179</v>
      </c>
      <c r="G329" s="1" t="s">
        <v>82</v>
      </c>
      <c r="H329" s="1" t="s">
        <v>4727</v>
      </c>
      <c r="I329" s="1" t="s">
        <v>7857</v>
      </c>
      <c r="J329" s="1" t="s">
        <v>24411</v>
      </c>
      <c r="K329" s="1" t="s">
        <v>26747</v>
      </c>
      <c r="L329" s="1"/>
      <c r="M329" s="20">
        <f t="shared" ref="M329:M353" si="5">IF(F329="○",1,0)</f>
        <v>0</v>
      </c>
    </row>
    <row r="330" spans="1:13" ht="20.100000000000001" customHeight="1" x14ac:dyDescent="0.15">
      <c r="A330" s="1" t="s">
        <v>26497</v>
      </c>
      <c r="B330" s="1" t="s">
        <v>26679</v>
      </c>
      <c r="C330" s="1" t="s">
        <v>26748</v>
      </c>
      <c r="D330" s="1" t="s">
        <v>78</v>
      </c>
      <c r="E330" s="1" t="s">
        <v>51</v>
      </c>
      <c r="F330" s="1" t="s">
        <v>51</v>
      </c>
      <c r="G330" s="1" t="s">
        <v>82</v>
      </c>
      <c r="H330" s="1" t="s">
        <v>207</v>
      </c>
      <c r="I330" s="1" t="s">
        <v>84</v>
      </c>
      <c r="J330" s="1" t="s">
        <v>122</v>
      </c>
      <c r="K330" s="1" t="s">
        <v>26749</v>
      </c>
      <c r="L330" s="1"/>
      <c r="M330" s="20">
        <f t="shared" si="5"/>
        <v>1</v>
      </c>
    </row>
    <row r="331" spans="1:13" ht="20.100000000000001" customHeight="1" x14ac:dyDescent="0.15">
      <c r="A331" s="1" t="s">
        <v>26497</v>
      </c>
      <c r="B331" s="1" t="s">
        <v>26679</v>
      </c>
      <c r="C331" s="1" t="s">
        <v>26750</v>
      </c>
      <c r="D331" s="1" t="s">
        <v>78</v>
      </c>
      <c r="E331" s="1" t="s">
        <v>51</v>
      </c>
      <c r="F331" s="1" t="s">
        <v>51</v>
      </c>
      <c r="G331" s="1" t="s">
        <v>82</v>
      </c>
      <c r="H331" s="1" t="s">
        <v>207</v>
      </c>
      <c r="I331" s="1" t="s">
        <v>84</v>
      </c>
      <c r="J331" s="1" t="s">
        <v>122</v>
      </c>
      <c r="K331" s="1" t="s">
        <v>26751</v>
      </c>
      <c r="L331" s="1"/>
      <c r="M331" s="20">
        <f t="shared" si="5"/>
        <v>1</v>
      </c>
    </row>
    <row r="332" spans="1:13" ht="20.100000000000001" customHeight="1" x14ac:dyDescent="0.15">
      <c r="A332" s="1" t="s">
        <v>26497</v>
      </c>
      <c r="B332" s="1" t="s">
        <v>26679</v>
      </c>
      <c r="C332" s="1" t="s">
        <v>26752</v>
      </c>
      <c r="D332" s="1" t="s">
        <v>78</v>
      </c>
      <c r="E332" s="1" t="s">
        <v>51</v>
      </c>
      <c r="F332" s="1" t="s">
        <v>179</v>
      </c>
      <c r="G332" s="1" t="s">
        <v>82</v>
      </c>
      <c r="H332" s="1" t="s">
        <v>4727</v>
      </c>
      <c r="I332" s="1" t="s">
        <v>7857</v>
      </c>
      <c r="J332" s="1" t="s">
        <v>24411</v>
      </c>
      <c r="K332" s="1" t="s">
        <v>26753</v>
      </c>
      <c r="L332" s="1"/>
      <c r="M332" s="20">
        <f t="shared" si="5"/>
        <v>0</v>
      </c>
    </row>
    <row r="333" spans="1:13" ht="20.100000000000001" customHeight="1" x14ac:dyDescent="0.15">
      <c r="A333" s="1" t="s">
        <v>26497</v>
      </c>
      <c r="B333" s="1" t="s">
        <v>26679</v>
      </c>
      <c r="C333" s="1" t="s">
        <v>26754</v>
      </c>
      <c r="D333" s="1" t="s">
        <v>78</v>
      </c>
      <c r="E333" s="1" t="s">
        <v>51</v>
      </c>
      <c r="F333" s="1" t="s">
        <v>51</v>
      </c>
      <c r="G333" s="1" t="s">
        <v>82</v>
      </c>
      <c r="H333" s="1" t="s">
        <v>207</v>
      </c>
      <c r="I333" s="1" t="s">
        <v>84</v>
      </c>
      <c r="J333" s="1" t="s">
        <v>122</v>
      </c>
      <c r="K333" s="1" t="s">
        <v>26755</v>
      </c>
      <c r="L333" s="1"/>
      <c r="M333" s="20">
        <f t="shared" si="5"/>
        <v>1</v>
      </c>
    </row>
    <row r="334" spans="1:13" ht="20.100000000000001" customHeight="1" x14ac:dyDescent="0.15">
      <c r="A334" s="1" t="s">
        <v>26497</v>
      </c>
      <c r="B334" s="1" t="s">
        <v>26679</v>
      </c>
      <c r="C334" s="1" t="s">
        <v>26756</v>
      </c>
      <c r="D334" s="1" t="s">
        <v>78</v>
      </c>
      <c r="E334" s="1" t="s">
        <v>51</v>
      </c>
      <c r="F334" s="1" t="s">
        <v>51</v>
      </c>
      <c r="G334" s="1" t="s">
        <v>82</v>
      </c>
      <c r="H334" s="1" t="s">
        <v>207</v>
      </c>
      <c r="I334" s="1" t="s">
        <v>84</v>
      </c>
      <c r="J334" s="1" t="s">
        <v>122</v>
      </c>
      <c r="K334" s="1" t="s">
        <v>26757</v>
      </c>
      <c r="L334" s="1"/>
      <c r="M334" s="20">
        <f t="shared" si="5"/>
        <v>1</v>
      </c>
    </row>
    <row r="335" spans="1:13" ht="20.100000000000001" customHeight="1" x14ac:dyDescent="0.15">
      <c r="A335" s="1" t="s">
        <v>26497</v>
      </c>
      <c r="B335" s="1" t="s">
        <v>26679</v>
      </c>
      <c r="C335" s="1" t="s">
        <v>26758</v>
      </c>
      <c r="D335" s="1" t="s">
        <v>78</v>
      </c>
      <c r="E335" s="1" t="s">
        <v>51</v>
      </c>
      <c r="F335" s="1" t="s">
        <v>51</v>
      </c>
      <c r="G335" s="1" t="s">
        <v>82</v>
      </c>
      <c r="H335" s="1" t="s">
        <v>207</v>
      </c>
      <c r="I335" s="1" t="s">
        <v>84</v>
      </c>
      <c r="J335" s="1" t="s">
        <v>122</v>
      </c>
      <c r="K335" s="1" t="s">
        <v>26759</v>
      </c>
      <c r="L335" s="1"/>
      <c r="M335" s="20">
        <f t="shared" si="5"/>
        <v>1</v>
      </c>
    </row>
    <row r="336" spans="1:13" ht="20.100000000000001" customHeight="1" x14ac:dyDescent="0.15">
      <c r="A336" s="1" t="s">
        <v>26497</v>
      </c>
      <c r="B336" s="1" t="s">
        <v>26679</v>
      </c>
      <c r="C336" s="1" t="s">
        <v>26760</v>
      </c>
      <c r="D336" s="1" t="s">
        <v>78</v>
      </c>
      <c r="E336" s="1" t="s">
        <v>51</v>
      </c>
      <c r="F336" s="1" t="s">
        <v>51</v>
      </c>
      <c r="G336" s="1" t="s">
        <v>82</v>
      </c>
      <c r="H336" s="1" t="s">
        <v>207</v>
      </c>
      <c r="I336" s="1" t="s">
        <v>84</v>
      </c>
      <c r="J336" s="1" t="s">
        <v>122</v>
      </c>
      <c r="K336" s="1" t="s">
        <v>26761</v>
      </c>
      <c r="L336" s="1"/>
      <c r="M336" s="20">
        <f t="shared" si="5"/>
        <v>1</v>
      </c>
    </row>
    <row r="337" spans="1:13" ht="20.100000000000001" customHeight="1" x14ac:dyDescent="0.15">
      <c r="A337" s="1" t="s">
        <v>26497</v>
      </c>
      <c r="B337" s="1" t="s">
        <v>26679</v>
      </c>
      <c r="C337" s="1" t="s">
        <v>26762</v>
      </c>
      <c r="D337" s="1" t="s">
        <v>78</v>
      </c>
      <c r="E337" s="1" t="s">
        <v>51</v>
      </c>
      <c r="F337" s="1" t="s">
        <v>51</v>
      </c>
      <c r="G337" s="1" t="s">
        <v>82</v>
      </c>
      <c r="H337" s="1" t="s">
        <v>207</v>
      </c>
      <c r="I337" s="1" t="s">
        <v>84</v>
      </c>
      <c r="J337" s="1" t="s">
        <v>122</v>
      </c>
      <c r="K337" s="1" t="s">
        <v>26763</v>
      </c>
      <c r="L337" s="1"/>
      <c r="M337" s="20">
        <f t="shared" si="5"/>
        <v>1</v>
      </c>
    </row>
    <row r="338" spans="1:13" ht="20.100000000000001" customHeight="1" x14ac:dyDescent="0.15">
      <c r="A338" s="1" t="s">
        <v>26497</v>
      </c>
      <c r="B338" s="1" t="s">
        <v>26679</v>
      </c>
      <c r="C338" s="1" t="s">
        <v>26764</v>
      </c>
      <c r="D338" s="1" t="s">
        <v>78</v>
      </c>
      <c r="E338" s="1" t="s">
        <v>51</v>
      </c>
      <c r="F338" s="1" t="s">
        <v>51</v>
      </c>
      <c r="G338" s="1" t="s">
        <v>82</v>
      </c>
      <c r="H338" s="1" t="s">
        <v>207</v>
      </c>
      <c r="I338" s="1" t="s">
        <v>84</v>
      </c>
      <c r="J338" s="1" t="s">
        <v>122</v>
      </c>
      <c r="K338" s="1" t="s">
        <v>26765</v>
      </c>
      <c r="L338" s="1"/>
      <c r="M338" s="20">
        <f t="shared" si="5"/>
        <v>1</v>
      </c>
    </row>
    <row r="339" spans="1:13" ht="20.100000000000001" customHeight="1" x14ac:dyDescent="0.15">
      <c r="A339" s="1" t="s">
        <v>26497</v>
      </c>
      <c r="B339" s="1" t="s">
        <v>26679</v>
      </c>
      <c r="C339" s="1" t="s">
        <v>26766</v>
      </c>
      <c r="D339" s="1" t="s">
        <v>78</v>
      </c>
      <c r="E339" s="1" t="s">
        <v>51</v>
      </c>
      <c r="F339" s="1" t="s">
        <v>51</v>
      </c>
      <c r="G339" s="1" t="s">
        <v>82</v>
      </c>
      <c r="H339" s="1" t="s">
        <v>207</v>
      </c>
      <c r="I339" s="1" t="s">
        <v>84</v>
      </c>
      <c r="J339" s="1" t="s">
        <v>122</v>
      </c>
      <c r="K339" s="1" t="s">
        <v>26767</v>
      </c>
      <c r="L339" s="1"/>
      <c r="M339" s="20">
        <f t="shared" si="5"/>
        <v>1</v>
      </c>
    </row>
    <row r="340" spans="1:13" ht="20.100000000000001" customHeight="1" x14ac:dyDescent="0.15">
      <c r="A340" s="1" t="s">
        <v>26497</v>
      </c>
      <c r="B340" s="1" t="s">
        <v>26679</v>
      </c>
      <c r="C340" s="1" t="s">
        <v>26768</v>
      </c>
      <c r="D340" s="1" t="s">
        <v>78</v>
      </c>
      <c r="E340" s="1" t="s">
        <v>51</v>
      </c>
      <c r="F340" s="1" t="s">
        <v>51</v>
      </c>
      <c r="G340" s="1" t="s">
        <v>82</v>
      </c>
      <c r="H340" s="1" t="s">
        <v>207</v>
      </c>
      <c r="I340" s="1" t="s">
        <v>84</v>
      </c>
      <c r="J340" s="1" t="s">
        <v>122</v>
      </c>
      <c r="K340" s="1" t="s">
        <v>26769</v>
      </c>
      <c r="L340" s="1"/>
      <c r="M340" s="20">
        <f t="shared" si="5"/>
        <v>1</v>
      </c>
    </row>
    <row r="341" spans="1:13" ht="20.100000000000001" customHeight="1" x14ac:dyDescent="0.15">
      <c r="A341" s="1" t="s">
        <v>26497</v>
      </c>
      <c r="B341" s="1" t="s">
        <v>26679</v>
      </c>
      <c r="C341" s="1" t="s">
        <v>26770</v>
      </c>
      <c r="D341" s="1" t="s">
        <v>78</v>
      </c>
      <c r="E341" s="1" t="s">
        <v>51</v>
      </c>
      <c r="F341" s="1" t="s">
        <v>51</v>
      </c>
      <c r="G341" s="1" t="s">
        <v>82</v>
      </c>
      <c r="H341" s="1" t="s">
        <v>207</v>
      </c>
      <c r="I341" s="1" t="s">
        <v>84</v>
      </c>
      <c r="J341" s="1" t="s">
        <v>122</v>
      </c>
      <c r="K341" s="1" t="s">
        <v>26771</v>
      </c>
      <c r="L341" s="1"/>
      <c r="M341" s="20">
        <f t="shared" si="5"/>
        <v>1</v>
      </c>
    </row>
    <row r="342" spans="1:13" ht="20.100000000000001" customHeight="1" x14ac:dyDescent="0.15">
      <c r="A342" s="1" t="s">
        <v>26497</v>
      </c>
      <c r="B342" s="1" t="s">
        <v>26679</v>
      </c>
      <c r="C342" s="1" t="s">
        <v>26772</v>
      </c>
      <c r="D342" s="1" t="s">
        <v>78</v>
      </c>
      <c r="E342" s="1" t="s">
        <v>51</v>
      </c>
      <c r="F342" s="1" t="s">
        <v>51</v>
      </c>
      <c r="G342" s="1" t="s">
        <v>82</v>
      </c>
      <c r="H342" s="1" t="s">
        <v>207</v>
      </c>
      <c r="I342" s="1" t="s">
        <v>84</v>
      </c>
      <c r="J342" s="1" t="s">
        <v>122</v>
      </c>
      <c r="K342" s="1" t="s">
        <v>26773</v>
      </c>
      <c r="L342" s="1"/>
      <c r="M342" s="20">
        <f t="shared" si="5"/>
        <v>1</v>
      </c>
    </row>
    <row r="343" spans="1:13" ht="20.100000000000001" customHeight="1" x14ac:dyDescent="0.15">
      <c r="A343" s="1" t="s">
        <v>26497</v>
      </c>
      <c r="B343" s="1" t="s">
        <v>26679</v>
      </c>
      <c r="C343" s="1" t="s">
        <v>26774</v>
      </c>
      <c r="D343" s="1" t="s">
        <v>78</v>
      </c>
      <c r="E343" s="1" t="s">
        <v>51</v>
      </c>
      <c r="F343" s="1" t="s">
        <v>51</v>
      </c>
      <c r="G343" s="1" t="s">
        <v>82</v>
      </c>
      <c r="H343" s="1" t="s">
        <v>207</v>
      </c>
      <c r="I343" s="1" t="s">
        <v>84</v>
      </c>
      <c r="J343" s="1" t="s">
        <v>122</v>
      </c>
      <c r="K343" s="1" t="s">
        <v>26775</v>
      </c>
      <c r="L343" s="1"/>
      <c r="M343" s="20">
        <f t="shared" si="5"/>
        <v>1</v>
      </c>
    </row>
    <row r="344" spans="1:13" ht="20.100000000000001" customHeight="1" x14ac:dyDescent="0.15">
      <c r="A344" s="1" t="s">
        <v>26497</v>
      </c>
      <c r="B344" s="1" t="s">
        <v>26679</v>
      </c>
      <c r="C344" s="1" t="s">
        <v>26776</v>
      </c>
      <c r="D344" s="1" t="s">
        <v>78</v>
      </c>
      <c r="E344" s="1" t="s">
        <v>51</v>
      </c>
      <c r="F344" s="1" t="s">
        <v>51</v>
      </c>
      <c r="G344" s="1" t="s">
        <v>82</v>
      </c>
      <c r="H344" s="1" t="s">
        <v>207</v>
      </c>
      <c r="I344" s="1" t="s">
        <v>84</v>
      </c>
      <c r="J344" s="1" t="s">
        <v>122</v>
      </c>
      <c r="K344" s="1" t="s">
        <v>26777</v>
      </c>
      <c r="L344" s="1"/>
      <c r="M344" s="20">
        <f t="shared" si="5"/>
        <v>1</v>
      </c>
    </row>
    <row r="345" spans="1:13" ht="20.100000000000001" customHeight="1" x14ac:dyDescent="0.15">
      <c r="A345" s="1" t="s">
        <v>26497</v>
      </c>
      <c r="B345" s="1" t="s">
        <v>26679</v>
      </c>
      <c r="C345" s="1" t="s">
        <v>26778</v>
      </c>
      <c r="D345" s="1" t="s">
        <v>78</v>
      </c>
      <c r="E345" s="1" t="s">
        <v>51</v>
      </c>
      <c r="F345" s="1" t="s">
        <v>51</v>
      </c>
      <c r="G345" s="1" t="s">
        <v>82</v>
      </c>
      <c r="H345" s="1" t="s">
        <v>207</v>
      </c>
      <c r="I345" s="1" t="s">
        <v>84</v>
      </c>
      <c r="J345" s="1" t="s">
        <v>122</v>
      </c>
      <c r="K345" s="1" t="s">
        <v>26779</v>
      </c>
      <c r="L345" s="1"/>
      <c r="M345" s="20">
        <f t="shared" si="5"/>
        <v>1</v>
      </c>
    </row>
    <row r="346" spans="1:13" ht="20.100000000000001" customHeight="1" x14ac:dyDescent="0.15">
      <c r="A346" s="1" t="s">
        <v>26497</v>
      </c>
      <c r="B346" s="1" t="s">
        <v>26780</v>
      </c>
      <c r="C346" s="1" t="s">
        <v>26781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53</v>
      </c>
      <c r="I346" s="1" t="s">
        <v>1141</v>
      </c>
      <c r="J346" s="1" t="s">
        <v>96</v>
      </c>
      <c r="K346" s="1" t="s">
        <v>26782</v>
      </c>
      <c r="L346" s="1"/>
      <c r="M346" s="20">
        <f t="shared" si="5"/>
        <v>1</v>
      </c>
    </row>
    <row r="347" spans="1:13" ht="20.100000000000001" customHeight="1" x14ac:dyDescent="0.15">
      <c r="A347" s="1" t="s">
        <v>26497</v>
      </c>
      <c r="B347" s="1" t="s">
        <v>26780</v>
      </c>
      <c r="C347" s="1" t="s">
        <v>26783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53</v>
      </c>
      <c r="I347" s="1" t="s">
        <v>1141</v>
      </c>
      <c r="J347" s="1" t="s">
        <v>96</v>
      </c>
      <c r="K347" s="1" t="s">
        <v>26784</v>
      </c>
      <c r="L347" s="1"/>
      <c r="M347" s="20">
        <f t="shared" si="5"/>
        <v>1</v>
      </c>
    </row>
    <row r="348" spans="1:13" ht="20.100000000000001" customHeight="1" x14ac:dyDescent="0.15">
      <c r="A348" s="1" t="s">
        <v>26497</v>
      </c>
      <c r="B348" s="1" t="s">
        <v>26780</v>
      </c>
      <c r="C348" s="1" t="s">
        <v>26785</v>
      </c>
      <c r="D348" s="1" t="s">
        <v>50</v>
      </c>
      <c r="E348" s="1" t="s">
        <v>51</v>
      </c>
      <c r="F348" s="1" t="s">
        <v>51</v>
      </c>
      <c r="G348" s="1" t="s">
        <v>52</v>
      </c>
      <c r="H348" s="1" t="s">
        <v>53</v>
      </c>
      <c r="I348" s="1" t="s">
        <v>1141</v>
      </c>
      <c r="J348" s="1" t="s">
        <v>96</v>
      </c>
      <c r="K348" s="1" t="s">
        <v>26786</v>
      </c>
      <c r="L348" s="1"/>
      <c r="M348" s="20">
        <f t="shared" si="5"/>
        <v>1</v>
      </c>
    </row>
    <row r="349" spans="1:13" ht="20.100000000000001" customHeight="1" x14ac:dyDescent="0.15">
      <c r="A349" s="1" t="s">
        <v>26497</v>
      </c>
      <c r="B349" s="1" t="s">
        <v>26780</v>
      </c>
      <c r="C349" s="1" t="s">
        <v>26787</v>
      </c>
      <c r="D349" s="1" t="s">
        <v>50</v>
      </c>
      <c r="E349" s="1" t="s">
        <v>51</v>
      </c>
      <c r="F349" s="1" t="s">
        <v>51</v>
      </c>
      <c r="G349" s="1" t="s">
        <v>52</v>
      </c>
      <c r="H349" s="1" t="s">
        <v>53</v>
      </c>
      <c r="I349" s="1" t="s">
        <v>1141</v>
      </c>
      <c r="J349" s="1" t="s">
        <v>96</v>
      </c>
      <c r="K349" s="1" t="s">
        <v>26788</v>
      </c>
      <c r="L349" s="1"/>
      <c r="M349" s="20">
        <f t="shared" si="5"/>
        <v>1</v>
      </c>
    </row>
    <row r="350" spans="1:13" ht="20.100000000000001" customHeight="1" x14ac:dyDescent="0.15">
      <c r="A350" s="1" t="s">
        <v>26497</v>
      </c>
      <c r="B350" s="1" t="s">
        <v>26780</v>
      </c>
      <c r="C350" s="1" t="s">
        <v>26789</v>
      </c>
      <c r="D350" s="1" t="s">
        <v>78</v>
      </c>
      <c r="E350" s="1" t="s">
        <v>51</v>
      </c>
      <c r="F350" s="1" t="s">
        <v>51</v>
      </c>
      <c r="G350" s="1" t="s">
        <v>52</v>
      </c>
      <c r="H350" s="1" t="s">
        <v>53</v>
      </c>
      <c r="I350" s="1" t="s">
        <v>1141</v>
      </c>
      <c r="J350" s="1" t="s">
        <v>96</v>
      </c>
      <c r="K350" s="1" t="s">
        <v>26790</v>
      </c>
      <c r="L350" s="1"/>
      <c r="M350" s="20">
        <f t="shared" si="5"/>
        <v>1</v>
      </c>
    </row>
    <row r="351" spans="1:13" ht="20.100000000000001" customHeight="1" x14ac:dyDescent="0.15">
      <c r="A351" s="1" t="s">
        <v>26497</v>
      </c>
      <c r="B351" s="1" t="s">
        <v>26780</v>
      </c>
      <c r="C351" s="1" t="s">
        <v>26791</v>
      </c>
      <c r="D351" s="1" t="s">
        <v>78</v>
      </c>
      <c r="E351" s="1" t="s">
        <v>51</v>
      </c>
      <c r="F351" s="1" t="s">
        <v>51</v>
      </c>
      <c r="G351" s="1" t="s">
        <v>52</v>
      </c>
      <c r="H351" s="1" t="s">
        <v>53</v>
      </c>
      <c r="I351" s="1" t="s">
        <v>1141</v>
      </c>
      <c r="J351" s="1" t="s">
        <v>96</v>
      </c>
      <c r="K351" s="1" t="s">
        <v>26792</v>
      </c>
      <c r="L351" s="1"/>
      <c r="M351" s="20">
        <f t="shared" si="5"/>
        <v>1</v>
      </c>
    </row>
    <row r="352" spans="1:13" ht="20.100000000000001" customHeight="1" x14ac:dyDescent="0.15">
      <c r="A352" s="1" t="s">
        <v>26497</v>
      </c>
      <c r="B352" s="1" t="s">
        <v>26780</v>
      </c>
      <c r="C352" s="1" t="s">
        <v>26793</v>
      </c>
      <c r="D352" s="1" t="s">
        <v>78</v>
      </c>
      <c r="E352" s="1" t="s">
        <v>51</v>
      </c>
      <c r="F352" s="1" t="s">
        <v>51</v>
      </c>
      <c r="G352" s="1" t="s">
        <v>52</v>
      </c>
      <c r="H352" s="1" t="s">
        <v>53</v>
      </c>
      <c r="I352" s="1" t="s">
        <v>1141</v>
      </c>
      <c r="J352" s="1" t="s">
        <v>96</v>
      </c>
      <c r="K352" s="1" t="s">
        <v>26794</v>
      </c>
      <c r="L352" s="1"/>
      <c r="M352" s="20">
        <f t="shared" si="5"/>
        <v>1</v>
      </c>
    </row>
    <row r="353" spans="1:13" ht="20.100000000000001" customHeight="1" x14ac:dyDescent="0.15">
      <c r="A353" s="1" t="s">
        <v>26497</v>
      </c>
      <c r="B353" s="1" t="s">
        <v>26780</v>
      </c>
      <c r="C353" s="1" t="s">
        <v>26795</v>
      </c>
      <c r="D353" s="1" t="s">
        <v>78</v>
      </c>
      <c r="E353" s="1" t="s">
        <v>51</v>
      </c>
      <c r="F353" s="1" t="s">
        <v>51</v>
      </c>
      <c r="G353" s="1" t="s">
        <v>52</v>
      </c>
      <c r="H353" s="1" t="s">
        <v>53</v>
      </c>
      <c r="I353" s="1" t="s">
        <v>1141</v>
      </c>
      <c r="J353" s="1" t="s">
        <v>96</v>
      </c>
      <c r="K353" s="1" t="s">
        <v>26796</v>
      </c>
      <c r="L353" s="1"/>
      <c r="M353" s="20">
        <f t="shared" si="5"/>
        <v>1</v>
      </c>
    </row>
  </sheetData>
  <autoFilter ref="A7:L353" xr:uid="{00000000-0009-0000-0000-000020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974"/>
  <sheetViews>
    <sheetView topLeftCell="A421"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3" style="20" hidden="1" customWidth="1"/>
    <col min="14" max="16384" width="9" style="20"/>
  </cols>
  <sheetData>
    <row r="1" spans="1:14" ht="20.100000000000001" customHeight="1" x14ac:dyDescent="0.15">
      <c r="A1" s="3" t="s">
        <v>39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SUBTOTAL(3,E8:E974)</f>
        <v>967</v>
      </c>
      <c r="F6" s="23">
        <f>SUBTOTAL(9,M8:M974)</f>
        <v>821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31</v>
      </c>
      <c r="B8" s="1" t="s">
        <v>49</v>
      </c>
      <c r="C8" s="1" t="s">
        <v>2139</v>
      </c>
      <c r="D8" s="1" t="s">
        <v>50</v>
      </c>
      <c r="E8" s="1" t="s">
        <v>51</v>
      </c>
      <c r="F8" s="1" t="s">
        <v>51</v>
      </c>
      <c r="G8" s="1" t="s">
        <v>52</v>
      </c>
      <c r="H8" s="17" t="s">
        <v>53</v>
      </c>
      <c r="I8" s="17" t="s">
        <v>54</v>
      </c>
      <c r="J8" s="1" t="s">
        <v>55</v>
      </c>
      <c r="K8" s="1" t="s">
        <v>56</v>
      </c>
      <c r="L8" s="1"/>
      <c r="M8" s="20">
        <f t="shared" ref="M8:M71" si="0">IF(F8="○",1,0)</f>
        <v>1</v>
      </c>
    </row>
    <row r="9" spans="1:14" ht="20.100000000000001" customHeight="1" x14ac:dyDescent="0.15">
      <c r="A9" s="1" t="s">
        <v>32</v>
      </c>
      <c r="B9" s="1" t="s">
        <v>49</v>
      </c>
      <c r="C9" s="1" t="s">
        <v>57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53</v>
      </c>
      <c r="I9" s="1" t="s">
        <v>54</v>
      </c>
      <c r="J9" s="1" t="s">
        <v>55</v>
      </c>
      <c r="K9" s="1" t="s">
        <v>58</v>
      </c>
      <c r="L9" s="1"/>
      <c r="M9" s="20">
        <f t="shared" si="0"/>
        <v>1</v>
      </c>
    </row>
    <row r="10" spans="1:14" ht="20.100000000000001" customHeight="1" x14ac:dyDescent="0.15">
      <c r="A10" s="1" t="s">
        <v>32</v>
      </c>
      <c r="B10" s="1" t="s">
        <v>49</v>
      </c>
      <c r="C10" s="1" t="s">
        <v>59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53</v>
      </c>
      <c r="I10" s="1" t="s">
        <v>54</v>
      </c>
      <c r="J10" s="1" t="s">
        <v>55</v>
      </c>
      <c r="K10" s="1" t="s">
        <v>60</v>
      </c>
      <c r="L10" s="1"/>
      <c r="M10" s="20">
        <f t="shared" si="0"/>
        <v>1</v>
      </c>
    </row>
    <row r="11" spans="1:14" ht="20.100000000000001" customHeight="1" x14ac:dyDescent="0.15">
      <c r="A11" s="1" t="s">
        <v>32</v>
      </c>
      <c r="B11" s="1" t="s">
        <v>49</v>
      </c>
      <c r="C11" s="1" t="s">
        <v>61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53</v>
      </c>
      <c r="I11" s="1" t="s">
        <v>54</v>
      </c>
      <c r="J11" s="1" t="s">
        <v>55</v>
      </c>
      <c r="K11" s="1" t="s">
        <v>62</v>
      </c>
      <c r="L11" s="1"/>
      <c r="M11" s="20">
        <f t="shared" si="0"/>
        <v>1</v>
      </c>
    </row>
    <row r="12" spans="1:14" ht="20.100000000000001" customHeight="1" x14ac:dyDescent="0.15">
      <c r="A12" s="1" t="s">
        <v>32</v>
      </c>
      <c r="B12" s="1" t="s">
        <v>49</v>
      </c>
      <c r="C12" s="1" t="s">
        <v>63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53</v>
      </c>
      <c r="I12" s="1" t="s">
        <v>54</v>
      </c>
      <c r="J12" s="1" t="s">
        <v>55</v>
      </c>
      <c r="K12" s="1" t="s">
        <v>64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32</v>
      </c>
      <c r="B13" s="1" t="s">
        <v>49</v>
      </c>
      <c r="C13" s="1" t="s">
        <v>65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53</v>
      </c>
      <c r="I13" s="1" t="s">
        <v>54</v>
      </c>
      <c r="J13" s="1" t="s">
        <v>55</v>
      </c>
      <c r="K13" s="1" t="s">
        <v>66</v>
      </c>
      <c r="L13" s="1"/>
      <c r="M13" s="20">
        <f t="shared" si="0"/>
        <v>1</v>
      </c>
    </row>
    <row r="14" spans="1:14" ht="20.100000000000001" customHeight="1" x14ac:dyDescent="0.15">
      <c r="A14" s="1" t="s">
        <v>32</v>
      </c>
      <c r="B14" s="1" t="s">
        <v>49</v>
      </c>
      <c r="C14" s="1" t="s">
        <v>67</v>
      </c>
      <c r="D14" s="1" t="s">
        <v>50</v>
      </c>
      <c r="E14" s="1" t="s">
        <v>51</v>
      </c>
      <c r="F14" s="1" t="s">
        <v>51</v>
      </c>
      <c r="G14" s="1" t="s">
        <v>52</v>
      </c>
      <c r="H14" s="1" t="s">
        <v>53</v>
      </c>
      <c r="I14" s="1" t="s">
        <v>54</v>
      </c>
      <c r="J14" s="1" t="s">
        <v>55</v>
      </c>
      <c r="K14" s="1" t="s">
        <v>68</v>
      </c>
      <c r="L14" s="1"/>
      <c r="M14" s="20">
        <f t="shared" si="0"/>
        <v>1</v>
      </c>
    </row>
    <row r="15" spans="1:14" ht="20.100000000000001" customHeight="1" x14ac:dyDescent="0.15">
      <c r="A15" s="1" t="s">
        <v>32</v>
      </c>
      <c r="B15" s="1" t="s">
        <v>49</v>
      </c>
      <c r="C15" s="1" t="s">
        <v>69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53</v>
      </c>
      <c r="I15" s="1" t="s">
        <v>54</v>
      </c>
      <c r="J15" s="1" t="s">
        <v>55</v>
      </c>
      <c r="K15" s="1" t="s">
        <v>70</v>
      </c>
      <c r="L15" s="1"/>
      <c r="M15" s="20">
        <f t="shared" si="0"/>
        <v>1</v>
      </c>
    </row>
    <row r="16" spans="1:14" ht="20.100000000000001" customHeight="1" x14ac:dyDescent="0.15">
      <c r="A16" s="1" t="s">
        <v>32</v>
      </c>
      <c r="B16" s="1" t="s">
        <v>49</v>
      </c>
      <c r="C16" s="1" t="s">
        <v>71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53</v>
      </c>
      <c r="I16" s="1" t="s">
        <v>54</v>
      </c>
      <c r="J16" s="1" t="s">
        <v>55</v>
      </c>
      <c r="K16" s="1" t="s">
        <v>72</v>
      </c>
      <c r="L16" s="1"/>
      <c r="M16" s="20">
        <f t="shared" si="0"/>
        <v>1</v>
      </c>
    </row>
    <row r="17" spans="1:13" ht="20.100000000000001" customHeight="1" x14ac:dyDescent="0.15">
      <c r="A17" s="1" t="s">
        <v>32</v>
      </c>
      <c r="B17" s="1" t="s">
        <v>49</v>
      </c>
      <c r="C17" s="1" t="s">
        <v>73</v>
      </c>
      <c r="D17" s="1" t="s">
        <v>50</v>
      </c>
      <c r="E17" s="1" t="s">
        <v>51</v>
      </c>
      <c r="F17" s="1" t="s">
        <v>51</v>
      </c>
      <c r="G17" s="1" t="s">
        <v>52</v>
      </c>
      <c r="H17" s="1" t="s">
        <v>53</v>
      </c>
      <c r="I17" s="1" t="s">
        <v>54</v>
      </c>
      <c r="J17" s="1" t="s">
        <v>55</v>
      </c>
      <c r="K17" s="1" t="s">
        <v>74</v>
      </c>
      <c r="L17" s="1"/>
      <c r="M17" s="20">
        <f t="shared" si="0"/>
        <v>1</v>
      </c>
    </row>
    <row r="18" spans="1:13" ht="20.100000000000001" customHeight="1" x14ac:dyDescent="0.15">
      <c r="A18" s="1" t="s">
        <v>32</v>
      </c>
      <c r="B18" s="1" t="s">
        <v>49</v>
      </c>
      <c r="C18" s="1" t="s">
        <v>75</v>
      </c>
      <c r="D18" s="1" t="s">
        <v>50</v>
      </c>
      <c r="E18" s="1" t="s">
        <v>51</v>
      </c>
      <c r="F18" s="1" t="s">
        <v>51</v>
      </c>
      <c r="G18" s="1" t="s">
        <v>52</v>
      </c>
      <c r="H18" s="1" t="s">
        <v>53</v>
      </c>
      <c r="I18" s="1" t="s">
        <v>54</v>
      </c>
      <c r="J18" s="1" t="s">
        <v>55</v>
      </c>
      <c r="K18" s="1" t="s">
        <v>76</v>
      </c>
      <c r="L18" s="1"/>
      <c r="M18" s="20">
        <f t="shared" si="0"/>
        <v>1</v>
      </c>
    </row>
    <row r="19" spans="1:13" ht="20.100000000000001" customHeight="1" x14ac:dyDescent="0.15">
      <c r="A19" s="1" t="s">
        <v>32</v>
      </c>
      <c r="B19" s="1" t="s">
        <v>49</v>
      </c>
      <c r="C19" s="1" t="s">
        <v>77</v>
      </c>
      <c r="D19" s="1" t="s">
        <v>78</v>
      </c>
      <c r="E19" s="1" t="s">
        <v>51</v>
      </c>
      <c r="F19" s="1" t="s">
        <v>51</v>
      </c>
      <c r="G19" s="1" t="s">
        <v>52</v>
      </c>
      <c r="H19" s="1" t="s">
        <v>53</v>
      </c>
      <c r="I19" s="1" t="s">
        <v>54</v>
      </c>
      <c r="J19" s="1" t="s">
        <v>55</v>
      </c>
      <c r="K19" s="1" t="s">
        <v>79</v>
      </c>
      <c r="L19" s="1"/>
      <c r="M19" s="20">
        <f t="shared" si="0"/>
        <v>1</v>
      </c>
    </row>
    <row r="20" spans="1:13" ht="20.100000000000001" customHeight="1" x14ac:dyDescent="0.15">
      <c r="A20" s="1" t="s">
        <v>32</v>
      </c>
      <c r="B20" s="1" t="s">
        <v>49</v>
      </c>
      <c r="C20" s="1" t="s">
        <v>80</v>
      </c>
      <c r="D20" s="1" t="s">
        <v>78</v>
      </c>
      <c r="E20" s="1" t="s">
        <v>51</v>
      </c>
      <c r="F20" s="1" t="s">
        <v>81</v>
      </c>
      <c r="G20" s="1" t="s">
        <v>82</v>
      </c>
      <c r="H20" s="1" t="s">
        <v>83</v>
      </c>
      <c r="I20" s="1" t="s">
        <v>84</v>
      </c>
      <c r="J20" s="1" t="s">
        <v>85</v>
      </c>
      <c r="K20" s="1" t="s">
        <v>86</v>
      </c>
      <c r="L20" s="1"/>
      <c r="M20" s="20">
        <f t="shared" si="0"/>
        <v>0</v>
      </c>
    </row>
    <row r="21" spans="1:13" ht="20.100000000000001" customHeight="1" x14ac:dyDescent="0.15">
      <c r="A21" s="1" t="s">
        <v>32</v>
      </c>
      <c r="B21" s="1" t="s">
        <v>49</v>
      </c>
      <c r="C21" s="1" t="s">
        <v>87</v>
      </c>
      <c r="D21" s="1" t="s">
        <v>78</v>
      </c>
      <c r="E21" s="1" t="s">
        <v>51</v>
      </c>
      <c r="F21" s="1" t="s">
        <v>51</v>
      </c>
      <c r="G21" s="1" t="s">
        <v>52</v>
      </c>
      <c r="H21" s="1" t="s">
        <v>53</v>
      </c>
      <c r="I21" s="1" t="s">
        <v>54</v>
      </c>
      <c r="J21" s="1" t="s">
        <v>55</v>
      </c>
      <c r="K21" s="1" t="s">
        <v>88</v>
      </c>
      <c r="L21" s="1"/>
      <c r="M21" s="20">
        <f t="shared" si="0"/>
        <v>1</v>
      </c>
    </row>
    <row r="22" spans="1:13" ht="20.100000000000001" customHeight="1" x14ac:dyDescent="0.15">
      <c r="A22" s="1" t="s">
        <v>32</v>
      </c>
      <c r="B22" s="1" t="s">
        <v>49</v>
      </c>
      <c r="C22" s="1" t="s">
        <v>89</v>
      </c>
      <c r="D22" s="1" t="s">
        <v>78</v>
      </c>
      <c r="E22" s="1" t="s">
        <v>51</v>
      </c>
      <c r="F22" s="1" t="s">
        <v>51</v>
      </c>
      <c r="G22" s="1" t="s">
        <v>52</v>
      </c>
      <c r="H22" s="1" t="s">
        <v>53</v>
      </c>
      <c r="I22" s="1" t="s">
        <v>54</v>
      </c>
      <c r="J22" s="1" t="s">
        <v>55</v>
      </c>
      <c r="K22" s="1" t="s">
        <v>90</v>
      </c>
      <c r="L22" s="1"/>
      <c r="M22" s="20">
        <f t="shared" si="0"/>
        <v>1</v>
      </c>
    </row>
    <row r="23" spans="1:13" ht="20.100000000000001" customHeight="1" x14ac:dyDescent="0.15">
      <c r="A23" s="1" t="s">
        <v>32</v>
      </c>
      <c r="B23" s="1" t="s">
        <v>49</v>
      </c>
      <c r="C23" s="1" t="s">
        <v>91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53</v>
      </c>
      <c r="I23" s="1" t="s">
        <v>54</v>
      </c>
      <c r="J23" s="1" t="s">
        <v>55</v>
      </c>
      <c r="K23" s="1" t="s">
        <v>92</v>
      </c>
      <c r="L23" s="1"/>
      <c r="M23" s="20">
        <f t="shared" si="0"/>
        <v>1</v>
      </c>
    </row>
    <row r="24" spans="1:13" ht="20.100000000000001" customHeight="1" x14ac:dyDescent="0.15">
      <c r="A24" s="1" t="s">
        <v>32</v>
      </c>
      <c r="B24" s="1" t="s">
        <v>93</v>
      </c>
      <c r="C24" s="1" t="s">
        <v>94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95</v>
      </c>
      <c r="I24" s="1" t="s">
        <v>84</v>
      </c>
      <c r="J24" s="1" t="s">
        <v>96</v>
      </c>
      <c r="K24" s="1" t="s">
        <v>97</v>
      </c>
      <c r="L24" s="1"/>
      <c r="M24" s="20">
        <f t="shared" si="0"/>
        <v>1</v>
      </c>
    </row>
    <row r="25" spans="1:13" ht="20.100000000000001" customHeight="1" x14ac:dyDescent="0.15">
      <c r="A25" s="1" t="s">
        <v>32</v>
      </c>
      <c r="B25" s="1" t="s">
        <v>93</v>
      </c>
      <c r="C25" s="1" t="s">
        <v>98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95</v>
      </c>
      <c r="I25" s="1" t="s">
        <v>84</v>
      </c>
      <c r="J25" s="1" t="s">
        <v>96</v>
      </c>
      <c r="K25" s="1" t="s">
        <v>99</v>
      </c>
      <c r="L25" s="1"/>
      <c r="M25" s="20">
        <f t="shared" si="0"/>
        <v>1</v>
      </c>
    </row>
    <row r="26" spans="1:13" ht="20.100000000000001" customHeight="1" x14ac:dyDescent="0.15">
      <c r="A26" s="1" t="s">
        <v>32</v>
      </c>
      <c r="B26" s="1" t="s">
        <v>93</v>
      </c>
      <c r="C26" s="1" t="s">
        <v>100</v>
      </c>
      <c r="D26" s="1" t="s">
        <v>50</v>
      </c>
      <c r="E26" s="1" t="s">
        <v>51</v>
      </c>
      <c r="F26" s="1" t="s">
        <v>51</v>
      </c>
      <c r="G26" s="1" t="s">
        <v>82</v>
      </c>
      <c r="H26" s="1" t="s">
        <v>95</v>
      </c>
      <c r="I26" s="1" t="s">
        <v>84</v>
      </c>
      <c r="J26" s="1" t="s">
        <v>96</v>
      </c>
      <c r="K26" s="1" t="s">
        <v>101</v>
      </c>
      <c r="L26" s="1"/>
      <c r="M26" s="20">
        <f t="shared" si="0"/>
        <v>1</v>
      </c>
    </row>
    <row r="27" spans="1:13" ht="20.100000000000001" customHeight="1" x14ac:dyDescent="0.15">
      <c r="A27" s="1" t="s">
        <v>32</v>
      </c>
      <c r="B27" s="1" t="s">
        <v>93</v>
      </c>
      <c r="C27" s="1" t="s">
        <v>102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95</v>
      </c>
      <c r="I27" s="1" t="s">
        <v>84</v>
      </c>
      <c r="J27" s="1" t="s">
        <v>96</v>
      </c>
      <c r="K27" s="1" t="s">
        <v>103</v>
      </c>
      <c r="L27" s="1"/>
      <c r="M27" s="20">
        <f t="shared" si="0"/>
        <v>1</v>
      </c>
    </row>
    <row r="28" spans="1:13" ht="20.100000000000001" customHeight="1" x14ac:dyDescent="0.15">
      <c r="A28" s="1" t="s">
        <v>32</v>
      </c>
      <c r="B28" s="1" t="s">
        <v>93</v>
      </c>
      <c r="C28" s="1" t="s">
        <v>104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95</v>
      </c>
      <c r="I28" s="1" t="s">
        <v>84</v>
      </c>
      <c r="J28" s="1" t="s">
        <v>96</v>
      </c>
      <c r="K28" s="1" t="s">
        <v>105</v>
      </c>
      <c r="L28" s="1"/>
      <c r="M28" s="20">
        <f t="shared" si="0"/>
        <v>1</v>
      </c>
    </row>
    <row r="29" spans="1:13" ht="20.100000000000001" customHeight="1" x14ac:dyDescent="0.15">
      <c r="A29" s="1" t="s">
        <v>32</v>
      </c>
      <c r="B29" s="1" t="s">
        <v>93</v>
      </c>
      <c r="C29" s="1" t="s">
        <v>106</v>
      </c>
      <c r="D29" s="1" t="s">
        <v>50</v>
      </c>
      <c r="E29" s="1" t="s">
        <v>51</v>
      </c>
      <c r="F29" s="1" t="s">
        <v>51</v>
      </c>
      <c r="G29" s="1" t="s">
        <v>82</v>
      </c>
      <c r="H29" s="1" t="s">
        <v>95</v>
      </c>
      <c r="I29" s="1" t="s">
        <v>84</v>
      </c>
      <c r="J29" s="1" t="s">
        <v>96</v>
      </c>
      <c r="K29" s="1" t="s">
        <v>107</v>
      </c>
      <c r="L29" s="1"/>
      <c r="M29" s="20">
        <f t="shared" si="0"/>
        <v>1</v>
      </c>
    </row>
    <row r="30" spans="1:13" ht="20.100000000000001" customHeight="1" x14ac:dyDescent="0.15">
      <c r="A30" s="1" t="s">
        <v>32</v>
      </c>
      <c r="B30" s="1" t="s">
        <v>93</v>
      </c>
      <c r="C30" s="1" t="s">
        <v>108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96</v>
      </c>
      <c r="K30" s="1" t="s">
        <v>109</v>
      </c>
      <c r="L30" s="1"/>
      <c r="M30" s="20">
        <f t="shared" si="0"/>
        <v>1</v>
      </c>
    </row>
    <row r="31" spans="1:13" ht="20.100000000000001" customHeight="1" x14ac:dyDescent="0.15">
      <c r="A31" s="1" t="s">
        <v>32</v>
      </c>
      <c r="B31" s="1" t="s">
        <v>93</v>
      </c>
      <c r="C31" s="1" t="s">
        <v>110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95</v>
      </c>
      <c r="I31" s="1" t="s">
        <v>84</v>
      </c>
      <c r="J31" s="1" t="s">
        <v>96</v>
      </c>
      <c r="K31" s="1" t="s">
        <v>111</v>
      </c>
      <c r="L31" s="1"/>
      <c r="M31" s="20">
        <f t="shared" si="0"/>
        <v>1</v>
      </c>
    </row>
    <row r="32" spans="1:13" ht="20.100000000000001" customHeight="1" x14ac:dyDescent="0.15">
      <c r="A32" s="1" t="s">
        <v>32</v>
      </c>
      <c r="B32" s="1" t="s">
        <v>93</v>
      </c>
      <c r="C32" s="1" t="s">
        <v>112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95</v>
      </c>
      <c r="I32" s="1" t="s">
        <v>84</v>
      </c>
      <c r="J32" s="1" t="s">
        <v>96</v>
      </c>
      <c r="K32" s="1" t="s">
        <v>113</v>
      </c>
      <c r="L32" s="1"/>
      <c r="M32" s="20">
        <f t="shared" si="0"/>
        <v>1</v>
      </c>
    </row>
    <row r="33" spans="1:13" ht="20.100000000000001" customHeight="1" x14ac:dyDescent="0.15">
      <c r="A33" s="1" t="s">
        <v>32</v>
      </c>
      <c r="B33" s="1" t="s">
        <v>93</v>
      </c>
      <c r="C33" s="1" t="s">
        <v>114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95</v>
      </c>
      <c r="I33" s="1" t="s">
        <v>84</v>
      </c>
      <c r="J33" s="1" t="s">
        <v>96</v>
      </c>
      <c r="K33" s="1" t="s">
        <v>115</v>
      </c>
      <c r="L33" s="1"/>
      <c r="M33" s="20">
        <f t="shared" si="0"/>
        <v>1</v>
      </c>
    </row>
    <row r="34" spans="1:13" ht="20.100000000000001" customHeight="1" x14ac:dyDescent="0.15">
      <c r="A34" s="1" t="s">
        <v>32</v>
      </c>
      <c r="B34" s="1" t="s">
        <v>93</v>
      </c>
      <c r="C34" s="1" t="s">
        <v>116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95</v>
      </c>
      <c r="I34" s="1" t="s">
        <v>84</v>
      </c>
      <c r="J34" s="1" t="s">
        <v>96</v>
      </c>
      <c r="K34" s="1" t="s">
        <v>117</v>
      </c>
      <c r="L34" s="1"/>
      <c r="M34" s="20">
        <f t="shared" si="0"/>
        <v>1</v>
      </c>
    </row>
    <row r="35" spans="1:13" ht="20.100000000000001" customHeight="1" x14ac:dyDescent="0.15">
      <c r="A35" s="1" t="s">
        <v>32</v>
      </c>
      <c r="B35" s="1" t="s">
        <v>93</v>
      </c>
      <c r="C35" s="1" t="s">
        <v>118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95</v>
      </c>
      <c r="I35" s="1" t="s">
        <v>84</v>
      </c>
      <c r="J35" s="1" t="s">
        <v>96</v>
      </c>
      <c r="K35" s="1" t="s">
        <v>119</v>
      </c>
      <c r="L35" s="1"/>
      <c r="M35" s="20">
        <f t="shared" si="0"/>
        <v>1</v>
      </c>
    </row>
    <row r="36" spans="1:13" ht="20.100000000000001" customHeight="1" x14ac:dyDescent="0.15">
      <c r="A36" s="1" t="s">
        <v>32</v>
      </c>
      <c r="B36" s="1" t="s">
        <v>93</v>
      </c>
      <c r="C36" s="1" t="s">
        <v>120</v>
      </c>
      <c r="D36" s="1" t="s">
        <v>50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84</v>
      </c>
      <c r="J36" s="1" t="s">
        <v>122</v>
      </c>
      <c r="K36" s="1" t="s">
        <v>123</v>
      </c>
      <c r="L36" s="1"/>
      <c r="M36" s="20">
        <f t="shared" si="0"/>
        <v>1</v>
      </c>
    </row>
    <row r="37" spans="1:13" ht="20.100000000000001" customHeight="1" x14ac:dyDescent="0.15">
      <c r="A37" s="1" t="s">
        <v>32</v>
      </c>
      <c r="B37" s="1" t="s">
        <v>93</v>
      </c>
      <c r="C37" s="1" t="s">
        <v>124</v>
      </c>
      <c r="D37" s="1" t="s">
        <v>50</v>
      </c>
      <c r="E37" s="1" t="s">
        <v>51</v>
      </c>
      <c r="F37" s="1" t="s">
        <v>51</v>
      </c>
      <c r="G37" s="1" t="s">
        <v>82</v>
      </c>
      <c r="H37" s="1" t="s">
        <v>95</v>
      </c>
      <c r="I37" s="1" t="s">
        <v>84</v>
      </c>
      <c r="J37" s="1" t="s">
        <v>96</v>
      </c>
      <c r="K37" s="1" t="s">
        <v>125</v>
      </c>
      <c r="L37" s="1"/>
      <c r="M37" s="20">
        <f t="shared" si="0"/>
        <v>1</v>
      </c>
    </row>
    <row r="38" spans="1:13" ht="20.100000000000001" customHeight="1" x14ac:dyDescent="0.15">
      <c r="A38" s="1" t="s">
        <v>32</v>
      </c>
      <c r="B38" s="1" t="s">
        <v>93</v>
      </c>
      <c r="C38" s="1" t="s">
        <v>126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84</v>
      </c>
      <c r="J38" s="1" t="s">
        <v>122</v>
      </c>
      <c r="K38" s="1" t="s">
        <v>127</v>
      </c>
      <c r="L38" s="1"/>
      <c r="M38" s="20">
        <f t="shared" si="0"/>
        <v>1</v>
      </c>
    </row>
    <row r="39" spans="1:13" ht="20.100000000000001" customHeight="1" x14ac:dyDescent="0.15">
      <c r="A39" s="1" t="s">
        <v>32</v>
      </c>
      <c r="B39" s="1" t="s">
        <v>93</v>
      </c>
      <c r="C39" s="1" t="s">
        <v>128</v>
      </c>
      <c r="D39" s="1" t="s">
        <v>78</v>
      </c>
      <c r="E39" s="1" t="s">
        <v>51</v>
      </c>
      <c r="F39" s="1" t="s">
        <v>81</v>
      </c>
      <c r="G39" s="1" t="s">
        <v>82</v>
      </c>
      <c r="H39" s="1" t="s">
        <v>129</v>
      </c>
      <c r="I39" s="1" t="s">
        <v>84</v>
      </c>
      <c r="J39" s="1" t="s">
        <v>130</v>
      </c>
      <c r="K39" s="1" t="s">
        <v>131</v>
      </c>
      <c r="L39" s="1"/>
      <c r="M39" s="20">
        <f t="shared" si="0"/>
        <v>0</v>
      </c>
    </row>
    <row r="40" spans="1:13" ht="20.100000000000001" customHeight="1" x14ac:dyDescent="0.15">
      <c r="A40" s="1" t="s">
        <v>32</v>
      </c>
      <c r="B40" s="1" t="s">
        <v>93</v>
      </c>
      <c r="C40" s="1" t="s">
        <v>132</v>
      </c>
      <c r="D40" s="1" t="s">
        <v>78</v>
      </c>
      <c r="E40" s="1" t="s">
        <v>51</v>
      </c>
      <c r="F40" s="1" t="s">
        <v>51</v>
      </c>
      <c r="G40" s="1" t="s">
        <v>82</v>
      </c>
      <c r="H40" s="1" t="s">
        <v>95</v>
      </c>
      <c r="I40" s="1" t="s">
        <v>84</v>
      </c>
      <c r="J40" s="1" t="s">
        <v>96</v>
      </c>
      <c r="K40" s="1" t="s">
        <v>133</v>
      </c>
      <c r="L40" s="1"/>
      <c r="M40" s="20">
        <f t="shared" si="0"/>
        <v>1</v>
      </c>
    </row>
    <row r="41" spans="1:13" ht="20.100000000000001" customHeight="1" x14ac:dyDescent="0.15">
      <c r="A41" s="1" t="s">
        <v>32</v>
      </c>
      <c r="B41" s="1" t="s">
        <v>93</v>
      </c>
      <c r="C41" s="1" t="s">
        <v>134</v>
      </c>
      <c r="D41" s="1" t="s">
        <v>78</v>
      </c>
      <c r="E41" s="1" t="s">
        <v>51</v>
      </c>
      <c r="F41" s="1" t="s">
        <v>51</v>
      </c>
      <c r="G41" s="1" t="s">
        <v>82</v>
      </c>
      <c r="H41" s="1" t="s">
        <v>95</v>
      </c>
      <c r="I41" s="1" t="s">
        <v>84</v>
      </c>
      <c r="J41" s="1" t="s">
        <v>96</v>
      </c>
      <c r="K41" s="1" t="s">
        <v>135</v>
      </c>
      <c r="L41" s="1"/>
      <c r="M41" s="20">
        <f t="shared" si="0"/>
        <v>1</v>
      </c>
    </row>
    <row r="42" spans="1:13" ht="20.100000000000001" customHeight="1" x14ac:dyDescent="0.15">
      <c r="A42" s="1" t="s">
        <v>32</v>
      </c>
      <c r="B42" s="1" t="s">
        <v>93</v>
      </c>
      <c r="C42" s="1" t="s">
        <v>136</v>
      </c>
      <c r="D42" s="1" t="s">
        <v>78</v>
      </c>
      <c r="E42" s="1" t="s">
        <v>51</v>
      </c>
      <c r="F42" s="1" t="s">
        <v>51</v>
      </c>
      <c r="G42" s="1" t="s">
        <v>82</v>
      </c>
      <c r="H42" s="1" t="s">
        <v>95</v>
      </c>
      <c r="I42" s="1" t="s">
        <v>84</v>
      </c>
      <c r="J42" s="1" t="s">
        <v>96</v>
      </c>
      <c r="K42" s="1" t="s">
        <v>137</v>
      </c>
      <c r="L42" s="1"/>
      <c r="M42" s="20">
        <f t="shared" si="0"/>
        <v>1</v>
      </c>
    </row>
    <row r="43" spans="1:13" ht="20.100000000000001" customHeight="1" x14ac:dyDescent="0.15">
      <c r="A43" s="1" t="s">
        <v>32</v>
      </c>
      <c r="B43" s="1" t="s">
        <v>93</v>
      </c>
      <c r="C43" s="1" t="s">
        <v>138</v>
      </c>
      <c r="D43" s="1" t="s">
        <v>78</v>
      </c>
      <c r="E43" s="1" t="s">
        <v>51</v>
      </c>
      <c r="F43" s="1" t="s">
        <v>51</v>
      </c>
      <c r="G43" s="1" t="s">
        <v>82</v>
      </c>
      <c r="H43" s="1" t="s">
        <v>95</v>
      </c>
      <c r="I43" s="1" t="s">
        <v>84</v>
      </c>
      <c r="J43" s="1" t="s">
        <v>96</v>
      </c>
      <c r="K43" s="1" t="s">
        <v>139</v>
      </c>
      <c r="L43" s="1"/>
      <c r="M43" s="20">
        <f t="shared" si="0"/>
        <v>1</v>
      </c>
    </row>
    <row r="44" spans="1:13" ht="20.100000000000001" customHeight="1" x14ac:dyDescent="0.15">
      <c r="A44" s="1" t="s">
        <v>32</v>
      </c>
      <c r="B44" s="1" t="s">
        <v>93</v>
      </c>
      <c r="C44" s="1" t="s">
        <v>140</v>
      </c>
      <c r="D44" s="1" t="s">
        <v>78</v>
      </c>
      <c r="E44" s="1" t="s">
        <v>51</v>
      </c>
      <c r="F44" s="1" t="s">
        <v>51</v>
      </c>
      <c r="G44" s="1" t="s">
        <v>82</v>
      </c>
      <c r="H44" s="1" t="s">
        <v>95</v>
      </c>
      <c r="I44" s="1" t="s">
        <v>84</v>
      </c>
      <c r="J44" s="1" t="s">
        <v>96</v>
      </c>
      <c r="K44" s="1" t="s">
        <v>141</v>
      </c>
      <c r="L44" s="1"/>
      <c r="M44" s="20">
        <f t="shared" si="0"/>
        <v>1</v>
      </c>
    </row>
    <row r="45" spans="1:13" ht="20.100000000000001" customHeight="1" x14ac:dyDescent="0.15">
      <c r="A45" s="1" t="s">
        <v>32</v>
      </c>
      <c r="B45" s="1" t="s">
        <v>93</v>
      </c>
      <c r="C45" s="1" t="s">
        <v>142</v>
      </c>
      <c r="D45" s="1" t="s">
        <v>78</v>
      </c>
      <c r="E45" s="1" t="s">
        <v>51</v>
      </c>
      <c r="F45" s="1" t="s">
        <v>51</v>
      </c>
      <c r="G45" s="1" t="s">
        <v>82</v>
      </c>
      <c r="H45" s="1" t="s">
        <v>95</v>
      </c>
      <c r="I45" s="1" t="s">
        <v>84</v>
      </c>
      <c r="J45" s="1" t="s">
        <v>96</v>
      </c>
      <c r="K45" s="1" t="s">
        <v>143</v>
      </c>
      <c r="L45" s="1"/>
      <c r="M45" s="20">
        <f t="shared" si="0"/>
        <v>1</v>
      </c>
    </row>
    <row r="46" spans="1:13" ht="20.100000000000001" customHeight="1" x14ac:dyDescent="0.15">
      <c r="A46" s="1" t="s">
        <v>32</v>
      </c>
      <c r="B46" s="1" t="s">
        <v>93</v>
      </c>
      <c r="C46" s="1" t="s">
        <v>144</v>
      </c>
      <c r="D46" s="1" t="s">
        <v>78</v>
      </c>
      <c r="E46" s="1" t="s">
        <v>51</v>
      </c>
      <c r="F46" s="1" t="s">
        <v>51</v>
      </c>
      <c r="G46" s="1" t="s">
        <v>82</v>
      </c>
      <c r="H46" s="1" t="s">
        <v>95</v>
      </c>
      <c r="I46" s="1" t="s">
        <v>84</v>
      </c>
      <c r="J46" s="1" t="s">
        <v>96</v>
      </c>
      <c r="K46" s="1" t="s">
        <v>145</v>
      </c>
      <c r="L46" s="1"/>
      <c r="M46" s="20">
        <f t="shared" si="0"/>
        <v>1</v>
      </c>
    </row>
    <row r="47" spans="1:13" ht="20.100000000000001" customHeight="1" x14ac:dyDescent="0.15">
      <c r="A47" s="1" t="s">
        <v>32</v>
      </c>
      <c r="B47" s="1" t="s">
        <v>93</v>
      </c>
      <c r="C47" s="1" t="s">
        <v>146</v>
      </c>
      <c r="D47" s="1" t="s">
        <v>78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96</v>
      </c>
      <c r="K47" s="1" t="s">
        <v>147</v>
      </c>
      <c r="L47" s="1"/>
      <c r="M47" s="20">
        <f t="shared" si="0"/>
        <v>1</v>
      </c>
    </row>
    <row r="48" spans="1:13" ht="20.100000000000001" customHeight="1" x14ac:dyDescent="0.15">
      <c r="A48" s="1" t="s">
        <v>32</v>
      </c>
      <c r="B48" s="1" t="s">
        <v>93</v>
      </c>
      <c r="C48" s="1" t="s">
        <v>148</v>
      </c>
      <c r="D48" s="1" t="s">
        <v>78</v>
      </c>
      <c r="E48" s="1" t="s">
        <v>51</v>
      </c>
      <c r="F48" s="1" t="s">
        <v>51</v>
      </c>
      <c r="G48" s="1" t="s">
        <v>82</v>
      </c>
      <c r="H48" s="1" t="s">
        <v>95</v>
      </c>
      <c r="I48" s="1" t="s">
        <v>84</v>
      </c>
      <c r="J48" s="1" t="s">
        <v>96</v>
      </c>
      <c r="K48" s="1" t="s">
        <v>149</v>
      </c>
      <c r="L48" s="1"/>
      <c r="M48" s="20">
        <f t="shared" si="0"/>
        <v>1</v>
      </c>
    </row>
    <row r="49" spans="1:13" ht="20.100000000000001" customHeight="1" x14ac:dyDescent="0.15">
      <c r="A49" s="1" t="s">
        <v>32</v>
      </c>
      <c r="B49" s="1" t="s">
        <v>93</v>
      </c>
      <c r="C49" s="1" t="s">
        <v>150</v>
      </c>
      <c r="D49" s="1" t="s">
        <v>78</v>
      </c>
      <c r="E49" s="1" t="s">
        <v>51</v>
      </c>
      <c r="F49" s="1" t="s">
        <v>51</v>
      </c>
      <c r="G49" s="1" t="s">
        <v>82</v>
      </c>
      <c r="H49" s="1" t="s">
        <v>95</v>
      </c>
      <c r="I49" s="1" t="s">
        <v>84</v>
      </c>
      <c r="J49" s="1" t="s">
        <v>96</v>
      </c>
      <c r="K49" s="1" t="s">
        <v>151</v>
      </c>
      <c r="L49" s="1"/>
      <c r="M49" s="20">
        <f t="shared" si="0"/>
        <v>1</v>
      </c>
    </row>
    <row r="50" spans="1:13" ht="20.100000000000001" customHeight="1" x14ac:dyDescent="0.15">
      <c r="A50" s="1" t="s">
        <v>32</v>
      </c>
      <c r="B50" s="1" t="s">
        <v>93</v>
      </c>
      <c r="C50" s="1" t="s">
        <v>152</v>
      </c>
      <c r="D50" s="1" t="s">
        <v>78</v>
      </c>
      <c r="E50" s="1" t="s">
        <v>51</v>
      </c>
      <c r="F50" s="1" t="s">
        <v>51</v>
      </c>
      <c r="G50" s="1" t="s">
        <v>82</v>
      </c>
      <c r="H50" s="1" t="s">
        <v>95</v>
      </c>
      <c r="I50" s="1" t="s">
        <v>84</v>
      </c>
      <c r="J50" s="1" t="s">
        <v>96</v>
      </c>
      <c r="K50" s="1" t="s">
        <v>153</v>
      </c>
      <c r="L50" s="1"/>
      <c r="M50" s="20">
        <f t="shared" si="0"/>
        <v>1</v>
      </c>
    </row>
    <row r="51" spans="1:13" ht="20.100000000000001" customHeight="1" x14ac:dyDescent="0.15">
      <c r="A51" s="1" t="s">
        <v>32</v>
      </c>
      <c r="B51" s="1" t="s">
        <v>93</v>
      </c>
      <c r="C51" s="1" t="s">
        <v>154</v>
      </c>
      <c r="D51" s="1" t="s">
        <v>78</v>
      </c>
      <c r="E51" s="1" t="s">
        <v>51</v>
      </c>
      <c r="F51" s="1" t="s">
        <v>51</v>
      </c>
      <c r="G51" s="1" t="s">
        <v>82</v>
      </c>
      <c r="H51" s="1" t="s">
        <v>95</v>
      </c>
      <c r="I51" s="1" t="s">
        <v>84</v>
      </c>
      <c r="J51" s="1" t="s">
        <v>96</v>
      </c>
      <c r="K51" s="1" t="s">
        <v>155</v>
      </c>
      <c r="L51" s="1"/>
      <c r="M51" s="20">
        <f t="shared" si="0"/>
        <v>1</v>
      </c>
    </row>
    <row r="52" spans="1:13" ht="20.100000000000001" customHeight="1" x14ac:dyDescent="0.15">
      <c r="A52" s="1" t="s">
        <v>32</v>
      </c>
      <c r="B52" s="1" t="s">
        <v>93</v>
      </c>
      <c r="C52" s="1" t="s">
        <v>156</v>
      </c>
      <c r="D52" s="1" t="s">
        <v>78</v>
      </c>
      <c r="E52" s="1" t="s">
        <v>51</v>
      </c>
      <c r="F52" s="1" t="s">
        <v>51</v>
      </c>
      <c r="G52" s="1" t="s">
        <v>82</v>
      </c>
      <c r="H52" s="1" t="s">
        <v>95</v>
      </c>
      <c r="I52" s="1" t="s">
        <v>84</v>
      </c>
      <c r="J52" s="1" t="s">
        <v>96</v>
      </c>
      <c r="K52" s="1" t="s">
        <v>157</v>
      </c>
      <c r="L52" s="1"/>
      <c r="M52" s="20">
        <f t="shared" si="0"/>
        <v>1</v>
      </c>
    </row>
    <row r="53" spans="1:13" ht="20.100000000000001" customHeight="1" x14ac:dyDescent="0.15">
      <c r="A53" s="1" t="s">
        <v>32</v>
      </c>
      <c r="B53" s="1" t="s">
        <v>93</v>
      </c>
      <c r="C53" s="1" t="s">
        <v>158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95</v>
      </c>
      <c r="I53" s="1" t="s">
        <v>84</v>
      </c>
      <c r="J53" s="1" t="s">
        <v>96</v>
      </c>
      <c r="K53" s="1" t="s">
        <v>159</v>
      </c>
      <c r="L53" s="1"/>
      <c r="M53" s="20">
        <f t="shared" si="0"/>
        <v>1</v>
      </c>
    </row>
    <row r="54" spans="1:13" ht="20.100000000000001" customHeight="1" x14ac:dyDescent="0.15">
      <c r="A54" s="1" t="s">
        <v>32</v>
      </c>
      <c r="B54" s="1" t="s">
        <v>93</v>
      </c>
      <c r="C54" s="1" t="s">
        <v>160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95</v>
      </c>
      <c r="I54" s="1" t="s">
        <v>84</v>
      </c>
      <c r="J54" s="1" t="s">
        <v>96</v>
      </c>
      <c r="K54" s="1" t="s">
        <v>161</v>
      </c>
      <c r="L54" s="1"/>
      <c r="M54" s="20">
        <f t="shared" si="0"/>
        <v>1</v>
      </c>
    </row>
    <row r="55" spans="1:13" ht="20.100000000000001" customHeight="1" x14ac:dyDescent="0.15">
      <c r="A55" s="1" t="s">
        <v>32</v>
      </c>
      <c r="B55" s="1" t="s">
        <v>93</v>
      </c>
      <c r="C55" s="1" t="s">
        <v>162</v>
      </c>
      <c r="D55" s="1" t="s">
        <v>78</v>
      </c>
      <c r="E55" s="1" t="s">
        <v>51</v>
      </c>
      <c r="F55" s="1" t="s">
        <v>51</v>
      </c>
      <c r="G55" s="1" t="s">
        <v>82</v>
      </c>
      <c r="H55" s="1" t="s">
        <v>95</v>
      </c>
      <c r="I55" s="1" t="s">
        <v>84</v>
      </c>
      <c r="J55" s="1" t="s">
        <v>96</v>
      </c>
      <c r="K55" s="1" t="s">
        <v>163</v>
      </c>
      <c r="L55" s="1"/>
      <c r="M55" s="20">
        <f t="shared" si="0"/>
        <v>1</v>
      </c>
    </row>
    <row r="56" spans="1:13" ht="20.100000000000001" customHeight="1" x14ac:dyDescent="0.15">
      <c r="A56" s="1" t="s">
        <v>32</v>
      </c>
      <c r="B56" s="1" t="s">
        <v>93</v>
      </c>
      <c r="C56" s="1" t="s">
        <v>164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95</v>
      </c>
      <c r="I56" s="1" t="s">
        <v>84</v>
      </c>
      <c r="J56" s="1" t="s">
        <v>96</v>
      </c>
      <c r="K56" s="1" t="s">
        <v>165</v>
      </c>
      <c r="L56" s="1"/>
      <c r="M56" s="20">
        <f t="shared" si="0"/>
        <v>1</v>
      </c>
    </row>
    <row r="57" spans="1:13" ht="20.100000000000001" customHeight="1" x14ac:dyDescent="0.15">
      <c r="A57" s="1" t="s">
        <v>32</v>
      </c>
      <c r="B57" s="1" t="s">
        <v>93</v>
      </c>
      <c r="C57" s="1" t="s">
        <v>166</v>
      </c>
      <c r="D57" s="1" t="s">
        <v>78</v>
      </c>
      <c r="E57" s="1" t="s">
        <v>51</v>
      </c>
      <c r="F57" s="1" t="s">
        <v>51</v>
      </c>
      <c r="G57" s="1" t="s">
        <v>82</v>
      </c>
      <c r="H57" s="1" t="s">
        <v>95</v>
      </c>
      <c r="I57" s="1" t="s">
        <v>84</v>
      </c>
      <c r="J57" s="1" t="s">
        <v>96</v>
      </c>
      <c r="K57" s="1" t="s">
        <v>167</v>
      </c>
      <c r="L57" s="1"/>
      <c r="M57" s="20">
        <f t="shared" si="0"/>
        <v>1</v>
      </c>
    </row>
    <row r="58" spans="1:13" ht="20.100000000000001" customHeight="1" x14ac:dyDescent="0.15">
      <c r="A58" s="1" t="s">
        <v>32</v>
      </c>
      <c r="B58" s="1" t="s">
        <v>93</v>
      </c>
      <c r="C58" s="1" t="s">
        <v>168</v>
      </c>
      <c r="D58" s="1" t="s">
        <v>78</v>
      </c>
      <c r="E58" s="1" t="s">
        <v>51</v>
      </c>
      <c r="F58" s="1" t="s">
        <v>51</v>
      </c>
      <c r="G58" s="1" t="s">
        <v>82</v>
      </c>
      <c r="H58" s="1" t="s">
        <v>95</v>
      </c>
      <c r="I58" s="1" t="s">
        <v>84</v>
      </c>
      <c r="J58" s="1" t="s">
        <v>96</v>
      </c>
      <c r="K58" s="1" t="s">
        <v>169</v>
      </c>
      <c r="L58" s="1"/>
      <c r="M58" s="20">
        <f t="shared" si="0"/>
        <v>1</v>
      </c>
    </row>
    <row r="59" spans="1:13" ht="20.100000000000001" customHeight="1" x14ac:dyDescent="0.15">
      <c r="A59" s="1" t="s">
        <v>32</v>
      </c>
      <c r="B59" s="1" t="s">
        <v>93</v>
      </c>
      <c r="C59" s="1" t="s">
        <v>170</v>
      </c>
      <c r="D59" s="1" t="s">
        <v>78</v>
      </c>
      <c r="E59" s="1" t="s">
        <v>51</v>
      </c>
      <c r="F59" s="1" t="s">
        <v>51</v>
      </c>
      <c r="G59" s="1" t="s">
        <v>82</v>
      </c>
      <c r="H59" s="1" t="s">
        <v>95</v>
      </c>
      <c r="I59" s="1" t="s">
        <v>84</v>
      </c>
      <c r="J59" s="1" t="s">
        <v>96</v>
      </c>
      <c r="K59" s="1" t="s">
        <v>171</v>
      </c>
      <c r="L59" s="1"/>
      <c r="M59" s="20">
        <f t="shared" si="0"/>
        <v>1</v>
      </c>
    </row>
    <row r="60" spans="1:13" ht="20.100000000000001" customHeight="1" x14ac:dyDescent="0.15">
      <c r="A60" s="1" t="s">
        <v>32</v>
      </c>
      <c r="B60" s="1" t="s">
        <v>93</v>
      </c>
      <c r="C60" s="1" t="s">
        <v>172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96</v>
      </c>
      <c r="K60" s="1" t="s">
        <v>173</v>
      </c>
      <c r="L60" s="1"/>
      <c r="M60" s="20">
        <f t="shared" si="0"/>
        <v>1</v>
      </c>
    </row>
    <row r="61" spans="1:13" ht="20.100000000000001" customHeight="1" x14ac:dyDescent="0.15">
      <c r="A61" s="1" t="s">
        <v>32</v>
      </c>
      <c r="B61" s="1" t="s">
        <v>93</v>
      </c>
      <c r="C61" s="1" t="s">
        <v>174</v>
      </c>
      <c r="D61" s="1" t="s">
        <v>78</v>
      </c>
      <c r="E61" s="1" t="s">
        <v>51</v>
      </c>
      <c r="F61" s="1" t="s">
        <v>51</v>
      </c>
      <c r="G61" s="1" t="s">
        <v>82</v>
      </c>
      <c r="H61" s="1" t="s">
        <v>95</v>
      </c>
      <c r="I61" s="1" t="s">
        <v>84</v>
      </c>
      <c r="J61" s="1" t="s">
        <v>96</v>
      </c>
      <c r="K61" s="1" t="s">
        <v>175</v>
      </c>
      <c r="L61" s="1"/>
      <c r="M61" s="20">
        <f t="shared" si="0"/>
        <v>1</v>
      </c>
    </row>
    <row r="62" spans="1:13" ht="20.100000000000001" customHeight="1" x14ac:dyDescent="0.15">
      <c r="A62" s="1" t="s">
        <v>32</v>
      </c>
      <c r="B62" s="1" t="s">
        <v>93</v>
      </c>
      <c r="C62" s="1" t="s">
        <v>176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95</v>
      </c>
      <c r="I62" s="1" t="s">
        <v>84</v>
      </c>
      <c r="J62" s="1" t="s">
        <v>96</v>
      </c>
      <c r="K62" s="1" t="s">
        <v>177</v>
      </c>
      <c r="L62" s="1"/>
      <c r="M62" s="20">
        <f t="shared" si="0"/>
        <v>1</v>
      </c>
    </row>
    <row r="63" spans="1:13" ht="20.100000000000001" customHeight="1" x14ac:dyDescent="0.15">
      <c r="A63" s="1" t="s">
        <v>32</v>
      </c>
      <c r="B63" s="1" t="s">
        <v>93</v>
      </c>
      <c r="C63" s="1" t="s">
        <v>178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180</v>
      </c>
      <c r="I63" s="1" t="s">
        <v>181</v>
      </c>
      <c r="J63" s="1" t="s">
        <v>182</v>
      </c>
      <c r="K63" s="1" t="s">
        <v>183</v>
      </c>
      <c r="L63" s="1"/>
      <c r="M63" s="20">
        <f t="shared" si="0"/>
        <v>0</v>
      </c>
    </row>
    <row r="64" spans="1:13" ht="20.100000000000001" customHeight="1" x14ac:dyDescent="0.15">
      <c r="A64" s="1" t="s">
        <v>32</v>
      </c>
      <c r="B64" s="1" t="s">
        <v>93</v>
      </c>
      <c r="C64" s="1" t="s">
        <v>184</v>
      </c>
      <c r="D64" s="1" t="s">
        <v>78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84</v>
      </c>
      <c r="J64" s="1" t="s">
        <v>96</v>
      </c>
      <c r="K64" s="1" t="s">
        <v>185</v>
      </c>
      <c r="L64" s="1"/>
      <c r="M64" s="20">
        <f t="shared" si="0"/>
        <v>1</v>
      </c>
    </row>
    <row r="65" spans="1:13" ht="20.100000000000001" customHeight="1" x14ac:dyDescent="0.15">
      <c r="A65" s="1" t="s">
        <v>32</v>
      </c>
      <c r="B65" s="1" t="s">
        <v>93</v>
      </c>
      <c r="C65" s="1" t="s">
        <v>186</v>
      </c>
      <c r="D65" s="1" t="s">
        <v>78</v>
      </c>
      <c r="E65" s="1" t="s">
        <v>51</v>
      </c>
      <c r="F65" s="1" t="s">
        <v>51</v>
      </c>
      <c r="G65" s="1" t="s">
        <v>82</v>
      </c>
      <c r="H65" s="1" t="s">
        <v>95</v>
      </c>
      <c r="I65" s="1" t="s">
        <v>84</v>
      </c>
      <c r="J65" s="1" t="s">
        <v>96</v>
      </c>
      <c r="K65" s="1" t="s">
        <v>187</v>
      </c>
      <c r="L65" s="1"/>
      <c r="M65" s="20">
        <f t="shared" si="0"/>
        <v>1</v>
      </c>
    </row>
    <row r="66" spans="1:13" ht="20.100000000000001" customHeight="1" x14ac:dyDescent="0.15">
      <c r="A66" s="1" t="s">
        <v>32</v>
      </c>
      <c r="B66" s="1" t="s">
        <v>93</v>
      </c>
      <c r="C66" s="1" t="s">
        <v>188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95</v>
      </c>
      <c r="I66" s="1" t="s">
        <v>84</v>
      </c>
      <c r="J66" s="1" t="s">
        <v>96</v>
      </c>
      <c r="K66" s="1" t="s">
        <v>189</v>
      </c>
      <c r="L66" s="1"/>
      <c r="M66" s="20">
        <f t="shared" si="0"/>
        <v>1</v>
      </c>
    </row>
    <row r="67" spans="1:13" ht="20.100000000000001" customHeight="1" x14ac:dyDescent="0.15">
      <c r="A67" s="1" t="s">
        <v>32</v>
      </c>
      <c r="B67" s="1" t="s">
        <v>93</v>
      </c>
      <c r="C67" s="1" t="s">
        <v>190</v>
      </c>
      <c r="D67" s="1" t="s">
        <v>78</v>
      </c>
      <c r="E67" s="1" t="s">
        <v>51</v>
      </c>
      <c r="F67" s="1" t="s">
        <v>51</v>
      </c>
      <c r="G67" s="1" t="s">
        <v>82</v>
      </c>
      <c r="H67" s="1" t="s">
        <v>95</v>
      </c>
      <c r="I67" s="1" t="s">
        <v>84</v>
      </c>
      <c r="J67" s="1" t="s">
        <v>96</v>
      </c>
      <c r="K67" s="1" t="s">
        <v>191</v>
      </c>
      <c r="L67" s="1"/>
      <c r="M67" s="20">
        <f t="shared" si="0"/>
        <v>1</v>
      </c>
    </row>
    <row r="68" spans="1:13" ht="20.100000000000001" customHeight="1" x14ac:dyDescent="0.15">
      <c r="A68" s="1" t="s">
        <v>32</v>
      </c>
      <c r="B68" s="1" t="s">
        <v>93</v>
      </c>
      <c r="C68" s="1" t="s">
        <v>192</v>
      </c>
      <c r="D68" s="1" t="s">
        <v>78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84</v>
      </c>
      <c r="J68" s="1" t="s">
        <v>96</v>
      </c>
      <c r="K68" s="1" t="s">
        <v>193</v>
      </c>
      <c r="L68" s="1"/>
      <c r="M68" s="20">
        <f t="shared" si="0"/>
        <v>1</v>
      </c>
    </row>
    <row r="69" spans="1:13" ht="20.100000000000001" customHeight="1" x14ac:dyDescent="0.15">
      <c r="A69" s="1" t="s">
        <v>32</v>
      </c>
      <c r="B69" s="1" t="s">
        <v>93</v>
      </c>
      <c r="C69" s="1" t="s">
        <v>194</v>
      </c>
      <c r="D69" s="1" t="s">
        <v>78</v>
      </c>
      <c r="E69" s="1" t="s">
        <v>51</v>
      </c>
      <c r="F69" s="1" t="s">
        <v>51</v>
      </c>
      <c r="G69" s="1" t="s">
        <v>82</v>
      </c>
      <c r="H69" s="1" t="s">
        <v>95</v>
      </c>
      <c r="I69" s="1" t="s">
        <v>84</v>
      </c>
      <c r="J69" s="1" t="s">
        <v>96</v>
      </c>
      <c r="K69" s="1" t="s">
        <v>195</v>
      </c>
      <c r="L69" s="1"/>
      <c r="M69" s="20">
        <f t="shared" si="0"/>
        <v>1</v>
      </c>
    </row>
    <row r="70" spans="1:13" ht="20.100000000000001" customHeight="1" x14ac:dyDescent="0.15">
      <c r="A70" s="1" t="s">
        <v>32</v>
      </c>
      <c r="B70" s="1" t="s">
        <v>196</v>
      </c>
      <c r="C70" s="1" t="s">
        <v>197</v>
      </c>
      <c r="D70" s="1" t="s">
        <v>50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84</v>
      </c>
      <c r="J70" s="1" t="s">
        <v>122</v>
      </c>
      <c r="K70" s="1" t="s">
        <v>198</v>
      </c>
      <c r="L70" s="1"/>
      <c r="M70" s="20">
        <f t="shared" si="0"/>
        <v>1</v>
      </c>
    </row>
    <row r="71" spans="1:13" ht="20.100000000000001" customHeight="1" x14ac:dyDescent="0.15">
      <c r="A71" s="1" t="s">
        <v>32</v>
      </c>
      <c r="B71" s="1" t="s">
        <v>199</v>
      </c>
      <c r="C71" s="1" t="s">
        <v>200</v>
      </c>
      <c r="D71" s="1" t="s">
        <v>50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84</v>
      </c>
      <c r="J71" s="1" t="s">
        <v>122</v>
      </c>
      <c r="K71" s="1" t="s">
        <v>201</v>
      </c>
      <c r="L71" s="1"/>
      <c r="M71" s="20">
        <f t="shared" si="0"/>
        <v>1</v>
      </c>
    </row>
    <row r="72" spans="1:13" ht="20.100000000000001" customHeight="1" x14ac:dyDescent="0.15">
      <c r="A72" s="1" t="s">
        <v>32</v>
      </c>
      <c r="B72" s="1" t="s">
        <v>199</v>
      </c>
      <c r="C72" s="1" t="s">
        <v>2137</v>
      </c>
      <c r="D72" s="1" t="s">
        <v>50</v>
      </c>
      <c r="E72" s="1" t="s">
        <v>51</v>
      </c>
      <c r="F72" s="1" t="s">
        <v>51</v>
      </c>
      <c r="G72" s="1" t="s">
        <v>52</v>
      </c>
      <c r="H72" s="1" t="s">
        <v>121</v>
      </c>
      <c r="I72" s="1" t="s">
        <v>84</v>
      </c>
      <c r="J72" s="1" t="s">
        <v>122</v>
      </c>
      <c r="K72" s="1" t="s">
        <v>202</v>
      </c>
      <c r="L72" s="1"/>
      <c r="M72" s="20">
        <f t="shared" ref="M72:M135" si="1">IF(F72="○",1,0)</f>
        <v>1</v>
      </c>
    </row>
    <row r="73" spans="1:13" ht="20.100000000000001" customHeight="1" x14ac:dyDescent="0.15">
      <c r="A73" s="1" t="s">
        <v>32</v>
      </c>
      <c r="B73" s="1" t="s">
        <v>199</v>
      </c>
      <c r="C73" s="1" t="s">
        <v>203</v>
      </c>
      <c r="D73" s="1" t="s">
        <v>50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84</v>
      </c>
      <c r="J73" s="1" t="s">
        <v>122</v>
      </c>
      <c r="K73" s="1" t="s">
        <v>204</v>
      </c>
      <c r="L73" s="1"/>
      <c r="M73" s="20">
        <f t="shared" si="1"/>
        <v>1</v>
      </c>
    </row>
    <row r="74" spans="1:13" ht="20.100000000000001" customHeight="1" x14ac:dyDescent="0.15">
      <c r="A74" s="1" t="s">
        <v>32</v>
      </c>
      <c r="B74" s="1" t="s">
        <v>205</v>
      </c>
      <c r="C74" s="1" t="s">
        <v>206</v>
      </c>
      <c r="D74" s="1" t="s">
        <v>50</v>
      </c>
      <c r="E74" s="1" t="s">
        <v>51</v>
      </c>
      <c r="F74" s="1" t="s">
        <v>51</v>
      </c>
      <c r="G74" s="1" t="s">
        <v>82</v>
      </c>
      <c r="H74" s="1" t="s">
        <v>207</v>
      </c>
      <c r="I74" s="1" t="s">
        <v>84</v>
      </c>
      <c r="J74" s="1" t="s">
        <v>122</v>
      </c>
      <c r="K74" s="1" t="s">
        <v>208</v>
      </c>
      <c r="L74" s="1"/>
      <c r="M74" s="20">
        <f t="shared" si="1"/>
        <v>1</v>
      </c>
    </row>
    <row r="75" spans="1:13" ht="20.100000000000001" customHeight="1" x14ac:dyDescent="0.15">
      <c r="A75" s="1" t="s">
        <v>32</v>
      </c>
      <c r="B75" s="1" t="s">
        <v>205</v>
      </c>
      <c r="C75" s="1" t="s">
        <v>209</v>
      </c>
      <c r="D75" s="1" t="s">
        <v>78</v>
      </c>
      <c r="E75" s="1" t="s">
        <v>51</v>
      </c>
      <c r="F75" s="1" t="s">
        <v>51</v>
      </c>
      <c r="G75" s="1" t="s">
        <v>82</v>
      </c>
      <c r="H75" s="1" t="s">
        <v>207</v>
      </c>
      <c r="I75" s="1" t="s">
        <v>84</v>
      </c>
      <c r="J75" s="1" t="s">
        <v>122</v>
      </c>
      <c r="K75" s="1" t="s">
        <v>210</v>
      </c>
      <c r="L75" s="1"/>
      <c r="M75" s="20">
        <f t="shared" si="1"/>
        <v>1</v>
      </c>
    </row>
    <row r="76" spans="1:13" ht="20.100000000000001" customHeight="1" x14ac:dyDescent="0.15">
      <c r="A76" s="1" t="s">
        <v>32</v>
      </c>
      <c r="B76" s="1" t="s">
        <v>205</v>
      </c>
      <c r="C76" s="1" t="s">
        <v>211</v>
      </c>
      <c r="D76" s="1" t="s">
        <v>78</v>
      </c>
      <c r="E76" s="1" t="s">
        <v>51</v>
      </c>
      <c r="F76" s="1" t="s">
        <v>179</v>
      </c>
      <c r="G76" s="1" t="s">
        <v>82</v>
      </c>
      <c r="H76" s="1" t="s">
        <v>212</v>
      </c>
      <c r="I76" s="1" t="s">
        <v>84</v>
      </c>
      <c r="J76" s="1" t="s">
        <v>122</v>
      </c>
      <c r="K76" s="1" t="s">
        <v>213</v>
      </c>
      <c r="L76" s="1"/>
      <c r="M76" s="20">
        <f t="shared" si="1"/>
        <v>0</v>
      </c>
    </row>
    <row r="77" spans="1:13" ht="20.100000000000001" customHeight="1" x14ac:dyDescent="0.15">
      <c r="A77" s="1" t="s">
        <v>32</v>
      </c>
      <c r="B77" s="1" t="s">
        <v>205</v>
      </c>
      <c r="C77" s="1" t="s">
        <v>214</v>
      </c>
      <c r="D77" s="1" t="s">
        <v>78</v>
      </c>
      <c r="E77" s="1" t="s">
        <v>51</v>
      </c>
      <c r="F77" s="1" t="s">
        <v>179</v>
      </c>
      <c r="G77" s="1" t="s">
        <v>82</v>
      </c>
      <c r="H77" s="1" t="s">
        <v>212</v>
      </c>
      <c r="I77" s="1" t="s">
        <v>84</v>
      </c>
      <c r="J77" s="1" t="s">
        <v>122</v>
      </c>
      <c r="K77" s="1" t="s">
        <v>215</v>
      </c>
      <c r="L77" s="1"/>
      <c r="M77" s="20">
        <f t="shared" si="1"/>
        <v>0</v>
      </c>
    </row>
    <row r="78" spans="1:13" ht="20.100000000000001" customHeight="1" x14ac:dyDescent="0.15">
      <c r="A78" s="1" t="s">
        <v>32</v>
      </c>
      <c r="B78" s="1" t="s">
        <v>216</v>
      </c>
      <c r="C78" s="1" t="s">
        <v>217</v>
      </c>
      <c r="D78" s="1" t="s">
        <v>50</v>
      </c>
      <c r="E78" s="1" t="s">
        <v>51</v>
      </c>
      <c r="F78" s="1" t="s">
        <v>51</v>
      </c>
      <c r="G78" s="1" t="s">
        <v>52</v>
      </c>
      <c r="H78" s="1" t="s">
        <v>121</v>
      </c>
      <c r="I78" s="1" t="s">
        <v>84</v>
      </c>
      <c r="J78" s="1" t="s">
        <v>122</v>
      </c>
      <c r="K78" s="1" t="s">
        <v>218</v>
      </c>
      <c r="L78" s="1"/>
      <c r="M78" s="20">
        <f t="shared" si="1"/>
        <v>1</v>
      </c>
    </row>
    <row r="79" spans="1:13" ht="20.100000000000001" customHeight="1" x14ac:dyDescent="0.15">
      <c r="A79" s="1" t="s">
        <v>32</v>
      </c>
      <c r="B79" s="1" t="s">
        <v>219</v>
      </c>
      <c r="C79" s="1" t="s">
        <v>220</v>
      </c>
      <c r="D79" s="1" t="s">
        <v>50</v>
      </c>
      <c r="E79" s="1" t="s">
        <v>51</v>
      </c>
      <c r="F79" s="1" t="s">
        <v>51</v>
      </c>
      <c r="G79" s="1" t="s">
        <v>82</v>
      </c>
      <c r="H79" s="1" t="s">
        <v>95</v>
      </c>
      <c r="I79" s="1" t="s">
        <v>84</v>
      </c>
      <c r="J79" s="1" t="s">
        <v>96</v>
      </c>
      <c r="K79" s="1" t="s">
        <v>221</v>
      </c>
      <c r="L79" s="1"/>
      <c r="M79" s="20">
        <f t="shared" si="1"/>
        <v>1</v>
      </c>
    </row>
    <row r="80" spans="1:13" ht="20.100000000000001" customHeight="1" x14ac:dyDescent="0.15">
      <c r="A80" s="1" t="s">
        <v>32</v>
      </c>
      <c r="B80" s="1" t="s">
        <v>219</v>
      </c>
      <c r="C80" s="1" t="s">
        <v>222</v>
      </c>
      <c r="D80" s="1" t="s">
        <v>50</v>
      </c>
      <c r="E80" s="1" t="s">
        <v>51</v>
      </c>
      <c r="F80" s="1" t="s">
        <v>51</v>
      </c>
      <c r="G80" s="1" t="s">
        <v>82</v>
      </c>
      <c r="H80" s="1" t="s">
        <v>95</v>
      </c>
      <c r="I80" s="1" t="s">
        <v>84</v>
      </c>
      <c r="J80" s="1" t="s">
        <v>96</v>
      </c>
      <c r="K80" s="1" t="s">
        <v>223</v>
      </c>
      <c r="L80" s="1"/>
      <c r="M80" s="20">
        <f t="shared" si="1"/>
        <v>1</v>
      </c>
    </row>
    <row r="81" spans="1:13" ht="20.100000000000001" customHeight="1" x14ac:dyDescent="0.15">
      <c r="A81" s="1" t="s">
        <v>32</v>
      </c>
      <c r="B81" s="1" t="s">
        <v>219</v>
      </c>
      <c r="C81" s="1" t="s">
        <v>224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84</v>
      </c>
      <c r="J81" s="1" t="s">
        <v>96</v>
      </c>
      <c r="K81" s="1" t="s">
        <v>225</v>
      </c>
      <c r="L81" s="1"/>
      <c r="M81" s="20">
        <f t="shared" si="1"/>
        <v>1</v>
      </c>
    </row>
    <row r="82" spans="1:13" ht="20.100000000000001" customHeight="1" x14ac:dyDescent="0.15">
      <c r="A82" s="1" t="s">
        <v>32</v>
      </c>
      <c r="B82" s="1" t="s">
        <v>219</v>
      </c>
      <c r="C82" s="1" t="s">
        <v>226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84</v>
      </c>
      <c r="J82" s="1" t="s">
        <v>96</v>
      </c>
      <c r="K82" s="1" t="s">
        <v>227</v>
      </c>
      <c r="L82" s="1"/>
      <c r="M82" s="20">
        <f t="shared" si="1"/>
        <v>1</v>
      </c>
    </row>
    <row r="83" spans="1:13" ht="20.100000000000001" customHeight="1" x14ac:dyDescent="0.15">
      <c r="A83" s="1" t="s">
        <v>32</v>
      </c>
      <c r="B83" s="1" t="s">
        <v>219</v>
      </c>
      <c r="C83" s="1" t="s">
        <v>228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84</v>
      </c>
      <c r="J83" s="1" t="s">
        <v>96</v>
      </c>
      <c r="K83" s="1" t="s">
        <v>229</v>
      </c>
      <c r="L83" s="1"/>
      <c r="M83" s="20">
        <f t="shared" si="1"/>
        <v>1</v>
      </c>
    </row>
    <row r="84" spans="1:13" ht="20.100000000000001" customHeight="1" x14ac:dyDescent="0.15">
      <c r="A84" s="1" t="s">
        <v>32</v>
      </c>
      <c r="B84" s="1" t="s">
        <v>219</v>
      </c>
      <c r="C84" s="1" t="s">
        <v>230</v>
      </c>
      <c r="D84" s="1" t="s">
        <v>78</v>
      </c>
      <c r="E84" s="1" t="s">
        <v>51</v>
      </c>
      <c r="F84" s="1" t="s">
        <v>51</v>
      </c>
      <c r="G84" s="1" t="s">
        <v>82</v>
      </c>
      <c r="H84" s="1" t="s">
        <v>95</v>
      </c>
      <c r="I84" s="1" t="s">
        <v>84</v>
      </c>
      <c r="J84" s="1" t="s">
        <v>96</v>
      </c>
      <c r="K84" s="1" t="s">
        <v>231</v>
      </c>
      <c r="L84" s="1"/>
      <c r="M84" s="20">
        <f t="shared" si="1"/>
        <v>1</v>
      </c>
    </row>
    <row r="85" spans="1:13" ht="20.100000000000001" customHeight="1" x14ac:dyDescent="0.15">
      <c r="A85" s="1" t="s">
        <v>32</v>
      </c>
      <c r="B85" s="1" t="s">
        <v>219</v>
      </c>
      <c r="C85" s="1" t="s">
        <v>232</v>
      </c>
      <c r="D85" s="1" t="s">
        <v>78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84</v>
      </c>
      <c r="J85" s="1" t="s">
        <v>96</v>
      </c>
      <c r="K85" s="1" t="s">
        <v>233</v>
      </c>
      <c r="L85" s="1"/>
      <c r="M85" s="20">
        <f t="shared" si="1"/>
        <v>1</v>
      </c>
    </row>
    <row r="86" spans="1:13" ht="20.100000000000001" customHeight="1" x14ac:dyDescent="0.15">
      <c r="A86" s="1" t="s">
        <v>32</v>
      </c>
      <c r="B86" s="1" t="s">
        <v>219</v>
      </c>
      <c r="C86" s="1" t="s">
        <v>234</v>
      </c>
      <c r="D86" s="1" t="s">
        <v>78</v>
      </c>
      <c r="E86" s="1" t="s">
        <v>51</v>
      </c>
      <c r="F86" s="1" t="s">
        <v>51</v>
      </c>
      <c r="G86" s="1" t="s">
        <v>82</v>
      </c>
      <c r="H86" s="1" t="s">
        <v>95</v>
      </c>
      <c r="I86" s="1" t="s">
        <v>84</v>
      </c>
      <c r="J86" s="1" t="s">
        <v>96</v>
      </c>
      <c r="K86" s="1" t="s">
        <v>235</v>
      </c>
      <c r="L86" s="1"/>
      <c r="M86" s="20">
        <f t="shared" si="1"/>
        <v>1</v>
      </c>
    </row>
    <row r="87" spans="1:13" ht="20.100000000000001" customHeight="1" x14ac:dyDescent="0.15">
      <c r="A87" s="1" t="s">
        <v>32</v>
      </c>
      <c r="B87" s="1" t="s">
        <v>219</v>
      </c>
      <c r="C87" s="1" t="s">
        <v>236</v>
      </c>
      <c r="D87" s="1" t="s">
        <v>78</v>
      </c>
      <c r="E87" s="1" t="s">
        <v>51</v>
      </c>
      <c r="F87" s="1" t="s">
        <v>51</v>
      </c>
      <c r="G87" s="1" t="s">
        <v>82</v>
      </c>
      <c r="H87" s="1" t="s">
        <v>95</v>
      </c>
      <c r="I87" s="1" t="s">
        <v>84</v>
      </c>
      <c r="J87" s="1" t="s">
        <v>96</v>
      </c>
      <c r="K87" s="1" t="s">
        <v>237</v>
      </c>
      <c r="L87" s="1"/>
      <c r="M87" s="20">
        <f t="shared" si="1"/>
        <v>1</v>
      </c>
    </row>
    <row r="88" spans="1:13" ht="20.100000000000001" customHeight="1" x14ac:dyDescent="0.15">
      <c r="A88" s="1" t="s">
        <v>32</v>
      </c>
      <c r="B88" s="1" t="s">
        <v>219</v>
      </c>
      <c r="C88" s="1" t="s">
        <v>238</v>
      </c>
      <c r="D88" s="1" t="s">
        <v>78</v>
      </c>
      <c r="E88" s="1" t="s">
        <v>51</v>
      </c>
      <c r="F88" s="1" t="s">
        <v>51</v>
      </c>
      <c r="G88" s="1" t="s">
        <v>82</v>
      </c>
      <c r="H88" s="1" t="s">
        <v>95</v>
      </c>
      <c r="I88" s="1" t="s">
        <v>84</v>
      </c>
      <c r="J88" s="1" t="s">
        <v>96</v>
      </c>
      <c r="K88" s="1" t="s">
        <v>239</v>
      </c>
      <c r="L88" s="1"/>
      <c r="M88" s="20">
        <f t="shared" si="1"/>
        <v>1</v>
      </c>
    </row>
    <row r="89" spans="1:13" ht="20.100000000000001" customHeight="1" x14ac:dyDescent="0.15">
      <c r="A89" s="1" t="s">
        <v>32</v>
      </c>
      <c r="B89" s="1" t="s">
        <v>219</v>
      </c>
      <c r="C89" s="1" t="s">
        <v>240</v>
      </c>
      <c r="D89" s="1" t="s">
        <v>78</v>
      </c>
      <c r="E89" s="1" t="s">
        <v>51</v>
      </c>
      <c r="F89" s="1" t="s">
        <v>51</v>
      </c>
      <c r="G89" s="1" t="s">
        <v>82</v>
      </c>
      <c r="H89" s="1" t="s">
        <v>95</v>
      </c>
      <c r="I89" s="1" t="s">
        <v>84</v>
      </c>
      <c r="J89" s="1" t="s">
        <v>96</v>
      </c>
      <c r="K89" s="1" t="s">
        <v>241</v>
      </c>
      <c r="L89" s="1"/>
      <c r="M89" s="20">
        <f t="shared" si="1"/>
        <v>1</v>
      </c>
    </row>
    <row r="90" spans="1:13" ht="20.100000000000001" customHeight="1" x14ac:dyDescent="0.15">
      <c r="A90" s="1" t="s">
        <v>32</v>
      </c>
      <c r="B90" s="1" t="s">
        <v>242</v>
      </c>
      <c r="C90" s="1" t="s">
        <v>243</v>
      </c>
      <c r="D90" s="1" t="s">
        <v>50</v>
      </c>
      <c r="E90" s="1" t="s">
        <v>51</v>
      </c>
      <c r="F90" s="1" t="s">
        <v>51</v>
      </c>
      <c r="G90" s="1" t="s">
        <v>82</v>
      </c>
      <c r="H90" s="1" t="s">
        <v>95</v>
      </c>
      <c r="I90" s="1" t="s">
        <v>84</v>
      </c>
      <c r="J90" s="1" t="s">
        <v>96</v>
      </c>
      <c r="K90" s="1" t="s">
        <v>244</v>
      </c>
      <c r="L90" s="1"/>
      <c r="M90" s="20">
        <f t="shared" si="1"/>
        <v>1</v>
      </c>
    </row>
    <row r="91" spans="1:13" ht="20.100000000000001" customHeight="1" x14ac:dyDescent="0.15">
      <c r="A91" s="1" t="s">
        <v>32</v>
      </c>
      <c r="B91" s="1" t="s">
        <v>242</v>
      </c>
      <c r="C91" s="1" t="s">
        <v>245</v>
      </c>
      <c r="D91" s="1" t="s">
        <v>50</v>
      </c>
      <c r="E91" s="1" t="s">
        <v>51</v>
      </c>
      <c r="F91" s="1" t="s">
        <v>51</v>
      </c>
      <c r="G91" s="1" t="s">
        <v>82</v>
      </c>
      <c r="H91" s="1" t="s">
        <v>95</v>
      </c>
      <c r="I91" s="1" t="s">
        <v>84</v>
      </c>
      <c r="J91" s="1" t="s">
        <v>96</v>
      </c>
      <c r="K91" s="1" t="s">
        <v>246</v>
      </c>
      <c r="L91" s="1"/>
      <c r="M91" s="20">
        <f t="shared" si="1"/>
        <v>1</v>
      </c>
    </row>
    <row r="92" spans="1:13" ht="20.100000000000001" customHeight="1" x14ac:dyDescent="0.15">
      <c r="A92" s="1" t="s">
        <v>32</v>
      </c>
      <c r="B92" s="1" t="s">
        <v>247</v>
      </c>
      <c r="C92" s="1" t="s">
        <v>248</v>
      </c>
      <c r="D92" s="1" t="s">
        <v>50</v>
      </c>
      <c r="E92" s="1" t="s">
        <v>51</v>
      </c>
      <c r="F92" s="1" t="s">
        <v>51</v>
      </c>
      <c r="G92" s="1" t="s">
        <v>82</v>
      </c>
      <c r="H92" s="1" t="s">
        <v>207</v>
      </c>
      <c r="I92" s="1" t="s">
        <v>84</v>
      </c>
      <c r="J92" s="1" t="s">
        <v>122</v>
      </c>
      <c r="K92" s="1" t="s">
        <v>249</v>
      </c>
      <c r="L92" s="1"/>
      <c r="M92" s="20">
        <f t="shared" si="1"/>
        <v>1</v>
      </c>
    </row>
    <row r="93" spans="1:13" ht="20.100000000000001" customHeight="1" x14ac:dyDescent="0.15">
      <c r="A93" s="1" t="s">
        <v>32</v>
      </c>
      <c r="B93" s="1" t="s">
        <v>247</v>
      </c>
      <c r="C93" s="1" t="s">
        <v>250</v>
      </c>
      <c r="D93" s="1" t="s">
        <v>50</v>
      </c>
      <c r="E93" s="1" t="s">
        <v>51</v>
      </c>
      <c r="F93" s="1" t="s">
        <v>51</v>
      </c>
      <c r="G93" s="1" t="s">
        <v>82</v>
      </c>
      <c r="H93" s="1" t="s">
        <v>207</v>
      </c>
      <c r="I93" s="1" t="s">
        <v>84</v>
      </c>
      <c r="J93" s="1" t="s">
        <v>122</v>
      </c>
      <c r="K93" s="1" t="s">
        <v>251</v>
      </c>
      <c r="L93" s="1"/>
      <c r="M93" s="20">
        <f t="shared" si="1"/>
        <v>1</v>
      </c>
    </row>
    <row r="94" spans="1:13" ht="20.100000000000001" customHeight="1" x14ac:dyDescent="0.15">
      <c r="A94" s="1" t="s">
        <v>32</v>
      </c>
      <c r="B94" s="1" t="s">
        <v>247</v>
      </c>
      <c r="C94" s="1" t="s">
        <v>252</v>
      </c>
      <c r="D94" s="1" t="s">
        <v>78</v>
      </c>
      <c r="E94" s="1" t="s">
        <v>51</v>
      </c>
      <c r="F94" s="1" t="s">
        <v>179</v>
      </c>
      <c r="G94" s="1" t="s">
        <v>82</v>
      </c>
      <c r="H94" s="1" t="s">
        <v>207</v>
      </c>
      <c r="I94" s="1" t="s">
        <v>84</v>
      </c>
      <c r="J94" s="1" t="s">
        <v>122</v>
      </c>
      <c r="K94" s="1" t="s">
        <v>253</v>
      </c>
      <c r="L94" s="1"/>
      <c r="M94" s="20">
        <f t="shared" si="1"/>
        <v>0</v>
      </c>
    </row>
    <row r="95" spans="1:13" ht="20.100000000000001" customHeight="1" x14ac:dyDescent="0.15">
      <c r="A95" s="1" t="s">
        <v>32</v>
      </c>
      <c r="B95" s="1" t="s">
        <v>254</v>
      </c>
      <c r="C95" s="1" t="s">
        <v>255</v>
      </c>
      <c r="D95" s="1" t="s">
        <v>50</v>
      </c>
      <c r="E95" s="1" t="s">
        <v>51</v>
      </c>
      <c r="F95" s="1" t="s">
        <v>51</v>
      </c>
      <c r="G95" s="1" t="s">
        <v>82</v>
      </c>
      <c r="H95" s="1" t="s">
        <v>207</v>
      </c>
      <c r="I95" s="1" t="s">
        <v>84</v>
      </c>
      <c r="J95" s="1" t="s">
        <v>122</v>
      </c>
      <c r="K95" s="1" t="s">
        <v>256</v>
      </c>
      <c r="L95" s="1"/>
      <c r="M95" s="20">
        <f t="shared" si="1"/>
        <v>1</v>
      </c>
    </row>
    <row r="96" spans="1:13" ht="20.100000000000001" customHeight="1" x14ac:dyDescent="0.15">
      <c r="A96" s="1" t="s">
        <v>32</v>
      </c>
      <c r="B96" s="1" t="s">
        <v>257</v>
      </c>
      <c r="C96" s="1" t="s">
        <v>258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259</v>
      </c>
      <c r="L96" s="1"/>
      <c r="M96" s="20">
        <f t="shared" si="1"/>
        <v>1</v>
      </c>
    </row>
    <row r="97" spans="1:13" ht="20.100000000000001" customHeight="1" x14ac:dyDescent="0.15">
      <c r="A97" s="1" t="s">
        <v>32</v>
      </c>
      <c r="B97" s="1" t="s">
        <v>257</v>
      </c>
      <c r="C97" s="1" t="s">
        <v>260</v>
      </c>
      <c r="D97" s="1" t="s">
        <v>78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261</v>
      </c>
      <c r="L97" s="1"/>
      <c r="M97" s="20">
        <f t="shared" si="1"/>
        <v>1</v>
      </c>
    </row>
    <row r="98" spans="1:13" ht="20.100000000000001" customHeight="1" x14ac:dyDescent="0.15">
      <c r="A98" s="1" t="s">
        <v>32</v>
      </c>
      <c r="B98" s="1" t="s">
        <v>262</v>
      </c>
      <c r="C98" s="1" t="s">
        <v>263</v>
      </c>
      <c r="D98" s="1" t="s">
        <v>50</v>
      </c>
      <c r="E98" s="1" t="s">
        <v>51</v>
      </c>
      <c r="F98" s="1" t="s">
        <v>51</v>
      </c>
      <c r="G98" s="1" t="s">
        <v>82</v>
      </c>
      <c r="H98" s="1" t="s">
        <v>207</v>
      </c>
      <c r="I98" s="1" t="s">
        <v>84</v>
      </c>
      <c r="J98" s="1" t="s">
        <v>122</v>
      </c>
      <c r="K98" s="1" t="s">
        <v>264</v>
      </c>
      <c r="L98" s="1"/>
      <c r="M98" s="20">
        <f t="shared" si="1"/>
        <v>1</v>
      </c>
    </row>
    <row r="99" spans="1:13" ht="20.100000000000001" customHeight="1" x14ac:dyDescent="0.15">
      <c r="A99" s="1" t="s">
        <v>32</v>
      </c>
      <c r="B99" s="1" t="s">
        <v>262</v>
      </c>
      <c r="C99" s="1" t="s">
        <v>265</v>
      </c>
      <c r="D99" s="1" t="s">
        <v>50</v>
      </c>
      <c r="E99" s="1" t="s">
        <v>51</v>
      </c>
      <c r="F99" s="1" t="s">
        <v>51</v>
      </c>
      <c r="G99" s="1" t="s">
        <v>82</v>
      </c>
      <c r="H99" s="1" t="s">
        <v>207</v>
      </c>
      <c r="I99" s="1" t="s">
        <v>84</v>
      </c>
      <c r="J99" s="1" t="s">
        <v>122</v>
      </c>
      <c r="K99" s="1" t="s">
        <v>266</v>
      </c>
      <c r="L99" s="1"/>
      <c r="M99" s="20">
        <f t="shared" si="1"/>
        <v>1</v>
      </c>
    </row>
    <row r="100" spans="1:13" ht="20.100000000000001" customHeight="1" x14ac:dyDescent="0.15">
      <c r="A100" s="1" t="s">
        <v>32</v>
      </c>
      <c r="B100" s="1" t="s">
        <v>262</v>
      </c>
      <c r="C100" s="1" t="s">
        <v>267</v>
      </c>
      <c r="D100" s="1" t="s">
        <v>78</v>
      </c>
      <c r="E100" s="1" t="s">
        <v>51</v>
      </c>
      <c r="F100" s="1" t="s">
        <v>179</v>
      </c>
      <c r="G100" s="1" t="s">
        <v>82</v>
      </c>
      <c r="H100" s="1" t="s">
        <v>83</v>
      </c>
      <c r="I100" s="1" t="s">
        <v>84</v>
      </c>
      <c r="J100" s="1" t="s">
        <v>85</v>
      </c>
      <c r="K100" s="1" t="s">
        <v>268</v>
      </c>
      <c r="L100" s="1"/>
      <c r="M100" s="20">
        <f t="shared" si="1"/>
        <v>0</v>
      </c>
    </row>
    <row r="101" spans="1:13" ht="20.100000000000001" customHeight="1" x14ac:dyDescent="0.15">
      <c r="A101" s="1" t="s">
        <v>32</v>
      </c>
      <c r="B101" s="1" t="s">
        <v>269</v>
      </c>
      <c r="C101" s="1" t="s">
        <v>270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53</v>
      </c>
      <c r="I101" s="1" t="s">
        <v>54</v>
      </c>
      <c r="J101" s="1" t="s">
        <v>55</v>
      </c>
      <c r="K101" s="1" t="s">
        <v>271</v>
      </c>
      <c r="L101" s="1"/>
      <c r="M101" s="20">
        <f t="shared" si="1"/>
        <v>1</v>
      </c>
    </row>
    <row r="102" spans="1:13" ht="20.100000000000001" customHeight="1" x14ac:dyDescent="0.15">
      <c r="A102" s="1" t="s">
        <v>32</v>
      </c>
      <c r="B102" s="1" t="s">
        <v>269</v>
      </c>
      <c r="C102" s="1" t="s">
        <v>272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53</v>
      </c>
      <c r="I102" s="1" t="s">
        <v>54</v>
      </c>
      <c r="J102" s="1" t="s">
        <v>55</v>
      </c>
      <c r="K102" s="1" t="s">
        <v>273</v>
      </c>
      <c r="L102" s="1"/>
      <c r="M102" s="20">
        <f t="shared" si="1"/>
        <v>1</v>
      </c>
    </row>
    <row r="103" spans="1:13" ht="20.100000000000001" customHeight="1" x14ac:dyDescent="0.15">
      <c r="A103" s="1" t="s">
        <v>32</v>
      </c>
      <c r="B103" s="1" t="s">
        <v>269</v>
      </c>
      <c r="C103" s="1" t="s">
        <v>274</v>
      </c>
      <c r="D103" s="1" t="s">
        <v>50</v>
      </c>
      <c r="E103" s="1" t="s">
        <v>51</v>
      </c>
      <c r="F103" s="1" t="s">
        <v>51</v>
      </c>
      <c r="G103" s="1" t="s">
        <v>52</v>
      </c>
      <c r="H103" s="1" t="s">
        <v>53</v>
      </c>
      <c r="I103" s="1" t="s">
        <v>54</v>
      </c>
      <c r="J103" s="1" t="s">
        <v>55</v>
      </c>
      <c r="K103" s="1" t="s">
        <v>275</v>
      </c>
      <c r="L103" s="1"/>
      <c r="M103" s="20">
        <f t="shared" si="1"/>
        <v>1</v>
      </c>
    </row>
    <row r="104" spans="1:13" ht="20.100000000000001" customHeight="1" x14ac:dyDescent="0.15">
      <c r="A104" s="1" t="s">
        <v>32</v>
      </c>
      <c r="B104" s="1" t="s">
        <v>269</v>
      </c>
      <c r="C104" s="1" t="s">
        <v>276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53</v>
      </c>
      <c r="I104" s="1" t="s">
        <v>54</v>
      </c>
      <c r="J104" s="1" t="s">
        <v>55</v>
      </c>
      <c r="K104" s="1" t="s">
        <v>277</v>
      </c>
      <c r="L104" s="1"/>
      <c r="M104" s="20">
        <f t="shared" si="1"/>
        <v>1</v>
      </c>
    </row>
    <row r="105" spans="1:13" ht="20.100000000000001" customHeight="1" x14ac:dyDescent="0.15">
      <c r="A105" s="1" t="s">
        <v>32</v>
      </c>
      <c r="B105" s="1" t="s">
        <v>269</v>
      </c>
      <c r="C105" s="1" t="s">
        <v>278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53</v>
      </c>
      <c r="I105" s="1" t="s">
        <v>54</v>
      </c>
      <c r="J105" s="1" t="s">
        <v>55</v>
      </c>
      <c r="K105" s="1" t="s">
        <v>279</v>
      </c>
      <c r="L105" s="1"/>
      <c r="M105" s="20">
        <f t="shared" si="1"/>
        <v>1</v>
      </c>
    </row>
    <row r="106" spans="1:13" ht="20.100000000000001" customHeight="1" x14ac:dyDescent="0.15">
      <c r="A106" s="1" t="s">
        <v>32</v>
      </c>
      <c r="B106" s="1" t="s">
        <v>269</v>
      </c>
      <c r="C106" s="1" t="s">
        <v>280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53</v>
      </c>
      <c r="I106" s="1" t="s">
        <v>54</v>
      </c>
      <c r="J106" s="1" t="s">
        <v>55</v>
      </c>
      <c r="K106" s="1" t="s">
        <v>281</v>
      </c>
      <c r="L106" s="1"/>
      <c r="M106" s="20">
        <f t="shared" si="1"/>
        <v>1</v>
      </c>
    </row>
    <row r="107" spans="1:13" ht="20.100000000000001" customHeight="1" x14ac:dyDescent="0.15">
      <c r="A107" s="1" t="s">
        <v>32</v>
      </c>
      <c r="B107" s="1" t="s">
        <v>269</v>
      </c>
      <c r="C107" s="1" t="s">
        <v>282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53</v>
      </c>
      <c r="I107" s="1" t="s">
        <v>54</v>
      </c>
      <c r="J107" s="1" t="s">
        <v>55</v>
      </c>
      <c r="K107" s="1" t="s">
        <v>283</v>
      </c>
      <c r="L107" s="1"/>
      <c r="M107" s="20">
        <f t="shared" si="1"/>
        <v>1</v>
      </c>
    </row>
    <row r="108" spans="1:13" ht="20.100000000000001" customHeight="1" x14ac:dyDescent="0.15">
      <c r="A108" s="1" t="s">
        <v>32</v>
      </c>
      <c r="B108" s="1" t="s">
        <v>269</v>
      </c>
      <c r="C108" s="1" t="s">
        <v>284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53</v>
      </c>
      <c r="I108" s="1" t="s">
        <v>54</v>
      </c>
      <c r="J108" s="1" t="s">
        <v>55</v>
      </c>
      <c r="K108" s="1" t="s">
        <v>285</v>
      </c>
      <c r="L108" s="1"/>
      <c r="M108" s="20">
        <f t="shared" si="1"/>
        <v>1</v>
      </c>
    </row>
    <row r="109" spans="1:13" ht="20.100000000000001" customHeight="1" x14ac:dyDescent="0.15">
      <c r="A109" s="1" t="s">
        <v>32</v>
      </c>
      <c r="B109" s="1" t="s">
        <v>269</v>
      </c>
      <c r="C109" s="1" t="s">
        <v>286</v>
      </c>
      <c r="D109" s="1" t="s">
        <v>50</v>
      </c>
      <c r="E109" s="1" t="s">
        <v>51</v>
      </c>
      <c r="F109" s="1" t="s">
        <v>51</v>
      </c>
      <c r="G109" s="1" t="s">
        <v>52</v>
      </c>
      <c r="H109" s="1" t="s">
        <v>53</v>
      </c>
      <c r="I109" s="1" t="s">
        <v>54</v>
      </c>
      <c r="J109" s="1" t="s">
        <v>55</v>
      </c>
      <c r="K109" s="1" t="s">
        <v>287</v>
      </c>
      <c r="L109" s="1"/>
      <c r="M109" s="20">
        <f t="shared" si="1"/>
        <v>1</v>
      </c>
    </row>
    <row r="110" spans="1:13" ht="20.100000000000001" customHeight="1" x14ac:dyDescent="0.15">
      <c r="A110" s="1" t="s">
        <v>32</v>
      </c>
      <c r="B110" s="1" t="s">
        <v>269</v>
      </c>
      <c r="C110" s="1" t="s">
        <v>288</v>
      </c>
      <c r="D110" s="1" t="s">
        <v>50</v>
      </c>
      <c r="E110" s="1" t="s">
        <v>51</v>
      </c>
      <c r="F110" s="1" t="s">
        <v>51</v>
      </c>
      <c r="G110" s="1" t="s">
        <v>52</v>
      </c>
      <c r="H110" s="1" t="s">
        <v>53</v>
      </c>
      <c r="I110" s="1" t="s">
        <v>54</v>
      </c>
      <c r="J110" s="1" t="s">
        <v>55</v>
      </c>
      <c r="K110" s="1" t="s">
        <v>289</v>
      </c>
      <c r="L110" s="1"/>
      <c r="M110" s="20">
        <f t="shared" si="1"/>
        <v>1</v>
      </c>
    </row>
    <row r="111" spans="1:13" ht="20.100000000000001" customHeight="1" x14ac:dyDescent="0.15">
      <c r="A111" s="1" t="s">
        <v>32</v>
      </c>
      <c r="B111" s="1" t="s">
        <v>269</v>
      </c>
      <c r="C111" s="1" t="s">
        <v>290</v>
      </c>
      <c r="D111" s="1" t="s">
        <v>78</v>
      </c>
      <c r="E111" s="1" t="s">
        <v>51</v>
      </c>
      <c r="F111" s="1" t="s">
        <v>51</v>
      </c>
      <c r="G111" s="1" t="s">
        <v>52</v>
      </c>
      <c r="H111" s="1" t="s">
        <v>53</v>
      </c>
      <c r="I111" s="1" t="s">
        <v>54</v>
      </c>
      <c r="J111" s="1" t="s">
        <v>55</v>
      </c>
      <c r="K111" s="1" t="s">
        <v>291</v>
      </c>
      <c r="L111" s="1"/>
      <c r="M111" s="20">
        <f t="shared" si="1"/>
        <v>1</v>
      </c>
    </row>
    <row r="112" spans="1:13" ht="20.100000000000001" customHeight="1" x14ac:dyDescent="0.15">
      <c r="A112" s="1" t="s">
        <v>32</v>
      </c>
      <c r="B112" s="1" t="s">
        <v>269</v>
      </c>
      <c r="C112" s="1" t="s">
        <v>292</v>
      </c>
      <c r="D112" s="1" t="s">
        <v>78</v>
      </c>
      <c r="E112" s="1" t="s">
        <v>51</v>
      </c>
      <c r="F112" s="1" t="s">
        <v>51</v>
      </c>
      <c r="G112" s="1" t="s">
        <v>52</v>
      </c>
      <c r="H112" s="1" t="s">
        <v>53</v>
      </c>
      <c r="I112" s="1" t="s">
        <v>54</v>
      </c>
      <c r="J112" s="1" t="s">
        <v>55</v>
      </c>
      <c r="K112" s="1" t="s">
        <v>293</v>
      </c>
      <c r="L112" s="1"/>
      <c r="M112" s="20">
        <f t="shared" si="1"/>
        <v>1</v>
      </c>
    </row>
    <row r="113" spans="1:13" ht="20.100000000000001" customHeight="1" x14ac:dyDescent="0.15">
      <c r="A113" s="1" t="s">
        <v>32</v>
      </c>
      <c r="B113" s="1" t="s">
        <v>269</v>
      </c>
      <c r="C113" s="1" t="s">
        <v>294</v>
      </c>
      <c r="D113" s="1" t="s">
        <v>78</v>
      </c>
      <c r="E113" s="1" t="s">
        <v>51</v>
      </c>
      <c r="F113" s="1" t="s">
        <v>51</v>
      </c>
      <c r="G113" s="1" t="s">
        <v>52</v>
      </c>
      <c r="H113" s="1" t="s">
        <v>53</v>
      </c>
      <c r="I113" s="1" t="s">
        <v>54</v>
      </c>
      <c r="J113" s="1" t="s">
        <v>55</v>
      </c>
      <c r="K113" s="1" t="s">
        <v>295</v>
      </c>
      <c r="L113" s="1"/>
      <c r="M113" s="20">
        <f t="shared" si="1"/>
        <v>1</v>
      </c>
    </row>
    <row r="114" spans="1:13" ht="20.100000000000001" customHeight="1" x14ac:dyDescent="0.15">
      <c r="A114" s="1" t="s">
        <v>32</v>
      </c>
      <c r="B114" s="1" t="s">
        <v>269</v>
      </c>
      <c r="C114" s="1" t="s">
        <v>296</v>
      </c>
      <c r="D114" s="1" t="s">
        <v>78</v>
      </c>
      <c r="E114" s="1" t="s">
        <v>51</v>
      </c>
      <c r="F114" s="1" t="s">
        <v>51</v>
      </c>
      <c r="G114" s="1" t="s">
        <v>52</v>
      </c>
      <c r="H114" s="1" t="s">
        <v>53</v>
      </c>
      <c r="I114" s="1" t="s">
        <v>54</v>
      </c>
      <c r="J114" s="1" t="s">
        <v>55</v>
      </c>
      <c r="K114" s="1" t="s">
        <v>297</v>
      </c>
      <c r="L114" s="1"/>
      <c r="M114" s="20">
        <f t="shared" si="1"/>
        <v>1</v>
      </c>
    </row>
    <row r="115" spans="1:13" ht="20.100000000000001" customHeight="1" x14ac:dyDescent="0.15">
      <c r="A115" s="1" t="s">
        <v>32</v>
      </c>
      <c r="B115" s="1" t="s">
        <v>269</v>
      </c>
      <c r="C115" s="1" t="s">
        <v>298</v>
      </c>
      <c r="D115" s="1" t="s">
        <v>78</v>
      </c>
      <c r="E115" s="1" t="s">
        <v>51</v>
      </c>
      <c r="F115" s="1" t="s">
        <v>179</v>
      </c>
      <c r="G115" s="1" t="s">
        <v>82</v>
      </c>
      <c r="H115" s="1" t="s">
        <v>129</v>
      </c>
      <c r="I115" s="1" t="s">
        <v>84</v>
      </c>
      <c r="J115" s="1" t="s">
        <v>130</v>
      </c>
      <c r="K115" s="1" t="s">
        <v>287</v>
      </c>
      <c r="L115" s="1"/>
      <c r="M115" s="20">
        <f t="shared" si="1"/>
        <v>0</v>
      </c>
    </row>
    <row r="116" spans="1:13" ht="20.100000000000001" customHeight="1" x14ac:dyDescent="0.15">
      <c r="A116" s="1" t="s">
        <v>32</v>
      </c>
      <c r="B116" s="1" t="s">
        <v>269</v>
      </c>
      <c r="C116" s="1" t="s">
        <v>299</v>
      </c>
      <c r="D116" s="1" t="s">
        <v>78</v>
      </c>
      <c r="E116" s="1" t="s">
        <v>51</v>
      </c>
      <c r="F116" s="1" t="s">
        <v>51</v>
      </c>
      <c r="G116" s="1" t="s">
        <v>52</v>
      </c>
      <c r="H116" s="1" t="s">
        <v>53</v>
      </c>
      <c r="I116" s="1" t="s">
        <v>54</v>
      </c>
      <c r="J116" s="1" t="s">
        <v>55</v>
      </c>
      <c r="K116" s="1" t="s">
        <v>300</v>
      </c>
      <c r="L116" s="1"/>
      <c r="M116" s="20">
        <f t="shared" si="1"/>
        <v>1</v>
      </c>
    </row>
    <row r="117" spans="1:13" ht="20.100000000000001" customHeight="1" x14ac:dyDescent="0.15">
      <c r="A117" s="1" t="s">
        <v>32</v>
      </c>
      <c r="B117" s="1" t="s">
        <v>269</v>
      </c>
      <c r="C117" s="1" t="s">
        <v>301</v>
      </c>
      <c r="D117" s="1" t="s">
        <v>78</v>
      </c>
      <c r="E117" s="1" t="s">
        <v>51</v>
      </c>
      <c r="F117" s="1" t="s">
        <v>51</v>
      </c>
      <c r="G117" s="1" t="s">
        <v>52</v>
      </c>
      <c r="H117" s="1" t="s">
        <v>53</v>
      </c>
      <c r="I117" s="1" t="s">
        <v>54</v>
      </c>
      <c r="J117" s="1" t="s">
        <v>55</v>
      </c>
      <c r="K117" s="1" t="s">
        <v>302</v>
      </c>
      <c r="L117" s="1"/>
      <c r="M117" s="20">
        <f t="shared" si="1"/>
        <v>1</v>
      </c>
    </row>
    <row r="118" spans="1:13" ht="20.100000000000001" customHeight="1" x14ac:dyDescent="0.15">
      <c r="A118" s="1" t="s">
        <v>32</v>
      </c>
      <c r="B118" s="1" t="s">
        <v>269</v>
      </c>
      <c r="C118" s="1" t="s">
        <v>303</v>
      </c>
      <c r="D118" s="1" t="s">
        <v>78</v>
      </c>
      <c r="E118" s="1" t="s">
        <v>51</v>
      </c>
      <c r="F118" s="1" t="s">
        <v>51</v>
      </c>
      <c r="G118" s="1" t="s">
        <v>52</v>
      </c>
      <c r="H118" s="1" t="s">
        <v>53</v>
      </c>
      <c r="I118" s="1" t="s">
        <v>54</v>
      </c>
      <c r="J118" s="1" t="s">
        <v>55</v>
      </c>
      <c r="K118" s="1" t="s">
        <v>304</v>
      </c>
      <c r="L118" s="1"/>
      <c r="M118" s="20">
        <f t="shared" si="1"/>
        <v>1</v>
      </c>
    </row>
    <row r="119" spans="1:13" ht="20.100000000000001" customHeight="1" x14ac:dyDescent="0.15">
      <c r="A119" s="1" t="s">
        <v>32</v>
      </c>
      <c r="B119" s="1" t="s">
        <v>269</v>
      </c>
      <c r="C119" s="1" t="s">
        <v>305</v>
      </c>
      <c r="D119" s="1" t="s">
        <v>78</v>
      </c>
      <c r="E119" s="1" t="s">
        <v>51</v>
      </c>
      <c r="F119" s="1" t="s">
        <v>51</v>
      </c>
      <c r="G119" s="1" t="s">
        <v>52</v>
      </c>
      <c r="H119" s="1" t="s">
        <v>53</v>
      </c>
      <c r="I119" s="1" t="s">
        <v>54</v>
      </c>
      <c r="J119" s="1" t="s">
        <v>55</v>
      </c>
      <c r="K119" s="1" t="s">
        <v>306</v>
      </c>
      <c r="L119" s="1"/>
      <c r="M119" s="20">
        <f t="shared" si="1"/>
        <v>1</v>
      </c>
    </row>
    <row r="120" spans="1:13" ht="20.100000000000001" customHeight="1" x14ac:dyDescent="0.15">
      <c r="A120" s="1" t="s">
        <v>32</v>
      </c>
      <c r="B120" s="1" t="s">
        <v>307</v>
      </c>
      <c r="C120" s="1" t="s">
        <v>308</v>
      </c>
      <c r="D120" s="1" t="s">
        <v>50</v>
      </c>
      <c r="E120" s="1" t="s">
        <v>51</v>
      </c>
      <c r="F120" s="1" t="s">
        <v>51</v>
      </c>
      <c r="G120" s="1" t="s">
        <v>82</v>
      </c>
      <c r="H120" s="1" t="s">
        <v>95</v>
      </c>
      <c r="I120" s="1" t="s">
        <v>84</v>
      </c>
      <c r="J120" s="1" t="s">
        <v>96</v>
      </c>
      <c r="K120" s="1" t="s">
        <v>309</v>
      </c>
      <c r="L120" s="1"/>
      <c r="M120" s="20">
        <f t="shared" si="1"/>
        <v>1</v>
      </c>
    </row>
    <row r="121" spans="1:13" ht="20.100000000000001" customHeight="1" x14ac:dyDescent="0.15">
      <c r="A121" s="1" t="s">
        <v>32</v>
      </c>
      <c r="B121" s="1" t="s">
        <v>307</v>
      </c>
      <c r="C121" s="1" t="s">
        <v>310</v>
      </c>
      <c r="D121" s="1" t="s">
        <v>50</v>
      </c>
      <c r="E121" s="1" t="s">
        <v>51</v>
      </c>
      <c r="F121" s="1" t="s">
        <v>51</v>
      </c>
      <c r="G121" s="1" t="s">
        <v>82</v>
      </c>
      <c r="H121" s="1" t="s">
        <v>95</v>
      </c>
      <c r="I121" s="1" t="s">
        <v>84</v>
      </c>
      <c r="J121" s="1" t="s">
        <v>96</v>
      </c>
      <c r="K121" s="1" t="s">
        <v>60</v>
      </c>
      <c r="L121" s="1"/>
      <c r="M121" s="20">
        <f t="shared" si="1"/>
        <v>1</v>
      </c>
    </row>
    <row r="122" spans="1:13" ht="20.100000000000001" customHeight="1" x14ac:dyDescent="0.15">
      <c r="A122" s="1" t="s">
        <v>32</v>
      </c>
      <c r="B122" s="1" t="s">
        <v>307</v>
      </c>
      <c r="C122" s="1" t="s">
        <v>311</v>
      </c>
      <c r="D122" s="1" t="s">
        <v>50</v>
      </c>
      <c r="E122" s="1" t="s">
        <v>51</v>
      </c>
      <c r="F122" s="1" t="s">
        <v>51</v>
      </c>
      <c r="G122" s="1" t="s">
        <v>82</v>
      </c>
      <c r="H122" s="1" t="s">
        <v>95</v>
      </c>
      <c r="I122" s="1" t="s">
        <v>84</v>
      </c>
      <c r="J122" s="1" t="s">
        <v>96</v>
      </c>
      <c r="K122" s="1" t="s">
        <v>312</v>
      </c>
      <c r="L122" s="1"/>
      <c r="M122" s="20">
        <f t="shared" si="1"/>
        <v>1</v>
      </c>
    </row>
    <row r="123" spans="1:13" ht="20.100000000000001" customHeight="1" x14ac:dyDescent="0.15">
      <c r="A123" s="1" t="s">
        <v>32</v>
      </c>
      <c r="B123" s="1" t="s">
        <v>307</v>
      </c>
      <c r="C123" s="1" t="s">
        <v>313</v>
      </c>
      <c r="D123" s="1" t="s">
        <v>50</v>
      </c>
      <c r="E123" s="1" t="s">
        <v>51</v>
      </c>
      <c r="F123" s="1" t="s">
        <v>51</v>
      </c>
      <c r="G123" s="1" t="s">
        <v>82</v>
      </c>
      <c r="H123" s="1" t="s">
        <v>95</v>
      </c>
      <c r="I123" s="1" t="s">
        <v>84</v>
      </c>
      <c r="J123" s="1" t="s">
        <v>96</v>
      </c>
      <c r="K123" s="1" t="s">
        <v>314</v>
      </c>
      <c r="L123" s="1"/>
      <c r="M123" s="20">
        <f t="shared" si="1"/>
        <v>1</v>
      </c>
    </row>
    <row r="124" spans="1:13" ht="20.100000000000001" customHeight="1" x14ac:dyDescent="0.15">
      <c r="A124" s="1" t="s">
        <v>32</v>
      </c>
      <c r="B124" s="1" t="s">
        <v>307</v>
      </c>
      <c r="C124" s="1" t="s">
        <v>315</v>
      </c>
      <c r="D124" s="1" t="s">
        <v>50</v>
      </c>
      <c r="E124" s="1" t="s">
        <v>51</v>
      </c>
      <c r="F124" s="1" t="s">
        <v>51</v>
      </c>
      <c r="G124" s="1" t="s">
        <v>82</v>
      </c>
      <c r="H124" s="1" t="s">
        <v>95</v>
      </c>
      <c r="I124" s="1" t="s">
        <v>84</v>
      </c>
      <c r="J124" s="1" t="s">
        <v>96</v>
      </c>
      <c r="K124" s="1" t="s">
        <v>316</v>
      </c>
      <c r="L124" s="1"/>
      <c r="M124" s="20">
        <f t="shared" si="1"/>
        <v>1</v>
      </c>
    </row>
    <row r="125" spans="1:13" ht="20.100000000000001" customHeight="1" x14ac:dyDescent="0.15">
      <c r="A125" s="1" t="s">
        <v>32</v>
      </c>
      <c r="B125" s="1" t="s">
        <v>307</v>
      </c>
      <c r="C125" s="1" t="s">
        <v>317</v>
      </c>
      <c r="D125" s="1" t="s">
        <v>50</v>
      </c>
      <c r="E125" s="1" t="s">
        <v>51</v>
      </c>
      <c r="F125" s="1" t="s">
        <v>51</v>
      </c>
      <c r="G125" s="1" t="s">
        <v>82</v>
      </c>
      <c r="H125" s="1" t="s">
        <v>95</v>
      </c>
      <c r="I125" s="1" t="s">
        <v>84</v>
      </c>
      <c r="J125" s="1" t="s">
        <v>96</v>
      </c>
      <c r="K125" s="1" t="s">
        <v>318</v>
      </c>
      <c r="L125" s="1"/>
      <c r="M125" s="20">
        <f t="shared" si="1"/>
        <v>1</v>
      </c>
    </row>
    <row r="126" spans="1:13" ht="20.100000000000001" customHeight="1" x14ac:dyDescent="0.15">
      <c r="A126" s="1" t="s">
        <v>32</v>
      </c>
      <c r="B126" s="1" t="s">
        <v>307</v>
      </c>
      <c r="C126" s="1" t="s">
        <v>319</v>
      </c>
      <c r="D126" s="1" t="s">
        <v>50</v>
      </c>
      <c r="E126" s="1" t="s">
        <v>51</v>
      </c>
      <c r="F126" s="1" t="s">
        <v>51</v>
      </c>
      <c r="G126" s="1" t="s">
        <v>82</v>
      </c>
      <c r="H126" s="1" t="s">
        <v>95</v>
      </c>
      <c r="I126" s="1" t="s">
        <v>84</v>
      </c>
      <c r="J126" s="1" t="s">
        <v>96</v>
      </c>
      <c r="K126" s="1" t="s">
        <v>320</v>
      </c>
      <c r="L126" s="1"/>
      <c r="M126" s="20">
        <f t="shared" si="1"/>
        <v>1</v>
      </c>
    </row>
    <row r="127" spans="1:13" ht="20.100000000000001" customHeight="1" x14ac:dyDescent="0.15">
      <c r="A127" s="1" t="s">
        <v>32</v>
      </c>
      <c r="B127" s="1" t="s">
        <v>307</v>
      </c>
      <c r="C127" s="1" t="s">
        <v>321</v>
      </c>
      <c r="D127" s="1" t="s">
        <v>50</v>
      </c>
      <c r="E127" s="1" t="s">
        <v>51</v>
      </c>
      <c r="F127" s="1" t="s">
        <v>51</v>
      </c>
      <c r="G127" s="1" t="s">
        <v>82</v>
      </c>
      <c r="H127" s="1" t="s">
        <v>95</v>
      </c>
      <c r="I127" s="1" t="s">
        <v>84</v>
      </c>
      <c r="J127" s="1" t="s">
        <v>96</v>
      </c>
      <c r="K127" s="1" t="s">
        <v>322</v>
      </c>
      <c r="L127" s="1"/>
      <c r="M127" s="20">
        <f t="shared" si="1"/>
        <v>1</v>
      </c>
    </row>
    <row r="128" spans="1:13" ht="20.100000000000001" customHeight="1" x14ac:dyDescent="0.15">
      <c r="A128" s="1" t="s">
        <v>32</v>
      </c>
      <c r="B128" s="1" t="s">
        <v>307</v>
      </c>
      <c r="C128" s="1" t="s">
        <v>323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95</v>
      </c>
      <c r="I128" s="1" t="s">
        <v>84</v>
      </c>
      <c r="J128" s="1" t="s">
        <v>96</v>
      </c>
      <c r="K128" s="1" t="s">
        <v>324</v>
      </c>
      <c r="L128" s="1"/>
      <c r="M128" s="20">
        <f t="shared" si="1"/>
        <v>1</v>
      </c>
    </row>
    <row r="129" spans="1:13" ht="20.100000000000001" customHeight="1" x14ac:dyDescent="0.15">
      <c r="A129" s="1" t="s">
        <v>32</v>
      </c>
      <c r="B129" s="1" t="s">
        <v>307</v>
      </c>
      <c r="C129" s="1" t="s">
        <v>325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95</v>
      </c>
      <c r="I129" s="1" t="s">
        <v>84</v>
      </c>
      <c r="J129" s="1" t="s">
        <v>96</v>
      </c>
      <c r="K129" s="1" t="s">
        <v>326</v>
      </c>
      <c r="L129" s="1"/>
      <c r="M129" s="20">
        <f t="shared" si="1"/>
        <v>1</v>
      </c>
    </row>
    <row r="130" spans="1:13" ht="20.100000000000001" customHeight="1" x14ac:dyDescent="0.15">
      <c r="A130" s="1" t="s">
        <v>32</v>
      </c>
      <c r="B130" s="1" t="s">
        <v>307</v>
      </c>
      <c r="C130" s="1" t="s">
        <v>327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95</v>
      </c>
      <c r="I130" s="1" t="s">
        <v>84</v>
      </c>
      <c r="J130" s="1" t="s">
        <v>96</v>
      </c>
      <c r="K130" s="1" t="s">
        <v>328</v>
      </c>
      <c r="L130" s="1"/>
      <c r="M130" s="20">
        <f t="shared" si="1"/>
        <v>1</v>
      </c>
    </row>
    <row r="131" spans="1:13" ht="20.100000000000001" customHeight="1" x14ac:dyDescent="0.15">
      <c r="A131" s="1" t="s">
        <v>32</v>
      </c>
      <c r="B131" s="1" t="s">
        <v>307</v>
      </c>
      <c r="C131" s="1" t="s">
        <v>329</v>
      </c>
      <c r="D131" s="1" t="s">
        <v>78</v>
      </c>
      <c r="E131" s="1" t="s">
        <v>51</v>
      </c>
      <c r="F131" s="1" t="s">
        <v>51</v>
      </c>
      <c r="G131" s="1" t="s">
        <v>82</v>
      </c>
      <c r="H131" s="1" t="s">
        <v>95</v>
      </c>
      <c r="I131" s="1" t="s">
        <v>84</v>
      </c>
      <c r="J131" s="1" t="s">
        <v>96</v>
      </c>
      <c r="K131" s="1" t="s">
        <v>330</v>
      </c>
      <c r="L131" s="1"/>
      <c r="M131" s="20">
        <f t="shared" si="1"/>
        <v>1</v>
      </c>
    </row>
    <row r="132" spans="1:13" ht="20.100000000000001" customHeight="1" x14ac:dyDescent="0.15">
      <c r="A132" s="1" t="s">
        <v>32</v>
      </c>
      <c r="B132" s="1" t="s">
        <v>307</v>
      </c>
      <c r="C132" s="1" t="s">
        <v>331</v>
      </c>
      <c r="D132" s="1" t="s">
        <v>78</v>
      </c>
      <c r="E132" s="1" t="s">
        <v>51</v>
      </c>
      <c r="F132" s="1" t="s">
        <v>51</v>
      </c>
      <c r="G132" s="1" t="s">
        <v>82</v>
      </c>
      <c r="H132" s="1" t="s">
        <v>95</v>
      </c>
      <c r="I132" s="1" t="s">
        <v>84</v>
      </c>
      <c r="J132" s="1" t="s">
        <v>96</v>
      </c>
      <c r="K132" s="1" t="s">
        <v>332</v>
      </c>
      <c r="L132" s="1"/>
      <c r="M132" s="20">
        <f t="shared" si="1"/>
        <v>1</v>
      </c>
    </row>
    <row r="133" spans="1:13" ht="20.100000000000001" customHeight="1" x14ac:dyDescent="0.15">
      <c r="A133" s="1" t="s">
        <v>32</v>
      </c>
      <c r="B133" s="1" t="s">
        <v>307</v>
      </c>
      <c r="C133" s="1" t="s">
        <v>333</v>
      </c>
      <c r="D133" s="1" t="s">
        <v>78</v>
      </c>
      <c r="E133" s="1" t="s">
        <v>51</v>
      </c>
      <c r="F133" s="1" t="s">
        <v>51</v>
      </c>
      <c r="G133" s="1" t="s">
        <v>82</v>
      </c>
      <c r="H133" s="1" t="s">
        <v>95</v>
      </c>
      <c r="I133" s="1" t="s">
        <v>84</v>
      </c>
      <c r="J133" s="1" t="s">
        <v>96</v>
      </c>
      <c r="K133" s="1" t="s">
        <v>334</v>
      </c>
      <c r="L133" s="1"/>
      <c r="M133" s="20">
        <f t="shared" si="1"/>
        <v>1</v>
      </c>
    </row>
    <row r="134" spans="1:13" ht="20.100000000000001" customHeight="1" x14ac:dyDescent="0.15">
      <c r="A134" s="1" t="s">
        <v>32</v>
      </c>
      <c r="B134" s="1" t="s">
        <v>335</v>
      </c>
      <c r="C134" s="1" t="s">
        <v>336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121</v>
      </c>
      <c r="I134" s="1" t="s">
        <v>84</v>
      </c>
      <c r="J134" s="1" t="s">
        <v>122</v>
      </c>
      <c r="K134" s="1" t="s">
        <v>337</v>
      </c>
      <c r="L134" s="1"/>
      <c r="M134" s="20">
        <f t="shared" si="1"/>
        <v>1</v>
      </c>
    </row>
    <row r="135" spans="1:13" ht="20.100000000000001" customHeight="1" x14ac:dyDescent="0.15">
      <c r="A135" s="1" t="s">
        <v>32</v>
      </c>
      <c r="B135" s="1" t="s">
        <v>335</v>
      </c>
      <c r="C135" s="1" t="s">
        <v>338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84</v>
      </c>
      <c r="J135" s="1" t="s">
        <v>122</v>
      </c>
      <c r="K135" s="1" t="s">
        <v>339</v>
      </c>
      <c r="L135" s="1"/>
      <c r="M135" s="20">
        <f t="shared" si="1"/>
        <v>1</v>
      </c>
    </row>
    <row r="136" spans="1:13" ht="20.100000000000001" customHeight="1" x14ac:dyDescent="0.15">
      <c r="A136" s="1" t="s">
        <v>32</v>
      </c>
      <c r="B136" s="1" t="s">
        <v>335</v>
      </c>
      <c r="C136" s="1" t="s">
        <v>340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84</v>
      </c>
      <c r="J136" s="1" t="s">
        <v>122</v>
      </c>
      <c r="K136" s="1" t="s">
        <v>341</v>
      </c>
      <c r="L136" s="1"/>
      <c r="M136" s="20">
        <f t="shared" ref="M136:M199" si="2">IF(F136="○",1,0)</f>
        <v>1</v>
      </c>
    </row>
    <row r="137" spans="1:13" ht="20.100000000000001" customHeight="1" x14ac:dyDescent="0.15">
      <c r="A137" s="1" t="s">
        <v>32</v>
      </c>
      <c r="B137" s="1" t="s">
        <v>342</v>
      </c>
      <c r="C137" s="1" t="s">
        <v>343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121</v>
      </c>
      <c r="I137" s="1" t="s">
        <v>84</v>
      </c>
      <c r="J137" s="1" t="s">
        <v>122</v>
      </c>
      <c r="K137" s="1" t="s">
        <v>344</v>
      </c>
      <c r="L137" s="1"/>
      <c r="M137" s="20">
        <f t="shared" si="2"/>
        <v>1</v>
      </c>
    </row>
    <row r="138" spans="1:13" ht="20.100000000000001" customHeight="1" x14ac:dyDescent="0.15">
      <c r="A138" s="1" t="s">
        <v>32</v>
      </c>
      <c r="B138" s="1" t="s">
        <v>342</v>
      </c>
      <c r="C138" s="1" t="s">
        <v>345</v>
      </c>
      <c r="D138" s="1" t="s">
        <v>50</v>
      </c>
      <c r="E138" s="1" t="s">
        <v>51</v>
      </c>
      <c r="F138" s="1" t="s">
        <v>51</v>
      </c>
      <c r="G138" s="1" t="s">
        <v>52</v>
      </c>
      <c r="H138" s="1" t="s">
        <v>121</v>
      </c>
      <c r="I138" s="1" t="s">
        <v>84</v>
      </c>
      <c r="J138" s="1" t="s">
        <v>122</v>
      </c>
      <c r="K138" s="1" t="s">
        <v>346</v>
      </c>
      <c r="L138" s="1"/>
      <c r="M138" s="20">
        <f t="shared" si="2"/>
        <v>1</v>
      </c>
    </row>
    <row r="139" spans="1:13" ht="20.100000000000001" customHeight="1" x14ac:dyDescent="0.15">
      <c r="A139" s="1" t="s">
        <v>32</v>
      </c>
      <c r="B139" s="1" t="s">
        <v>342</v>
      </c>
      <c r="C139" s="1" t="s">
        <v>347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84</v>
      </c>
      <c r="J139" s="1" t="s">
        <v>122</v>
      </c>
      <c r="K139" s="1" t="s">
        <v>348</v>
      </c>
      <c r="L139" s="1"/>
      <c r="M139" s="20">
        <f t="shared" si="2"/>
        <v>1</v>
      </c>
    </row>
    <row r="140" spans="1:13" ht="20.100000000000001" customHeight="1" x14ac:dyDescent="0.15">
      <c r="A140" s="1" t="s">
        <v>32</v>
      </c>
      <c r="B140" s="1" t="s">
        <v>342</v>
      </c>
      <c r="C140" s="1" t="s">
        <v>349</v>
      </c>
      <c r="D140" s="1" t="s">
        <v>50</v>
      </c>
      <c r="E140" s="1" t="s">
        <v>51</v>
      </c>
      <c r="F140" s="1" t="s">
        <v>51</v>
      </c>
      <c r="G140" s="1" t="s">
        <v>52</v>
      </c>
      <c r="H140" s="1" t="s">
        <v>121</v>
      </c>
      <c r="I140" s="1" t="s">
        <v>84</v>
      </c>
      <c r="J140" s="1" t="s">
        <v>122</v>
      </c>
      <c r="K140" s="1" t="s">
        <v>350</v>
      </c>
      <c r="L140" s="1"/>
      <c r="M140" s="20">
        <f t="shared" si="2"/>
        <v>1</v>
      </c>
    </row>
    <row r="141" spans="1:13" ht="20.100000000000001" customHeight="1" x14ac:dyDescent="0.15">
      <c r="A141" s="1" t="s">
        <v>32</v>
      </c>
      <c r="B141" s="1" t="s">
        <v>342</v>
      </c>
      <c r="C141" s="1" t="s">
        <v>351</v>
      </c>
      <c r="D141" s="1" t="s">
        <v>50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84</v>
      </c>
      <c r="J141" s="1" t="s">
        <v>122</v>
      </c>
      <c r="K141" s="1" t="s">
        <v>352</v>
      </c>
      <c r="L141" s="1"/>
      <c r="M141" s="20">
        <f t="shared" si="2"/>
        <v>1</v>
      </c>
    </row>
    <row r="142" spans="1:13" ht="20.100000000000001" customHeight="1" x14ac:dyDescent="0.15">
      <c r="A142" s="1" t="s">
        <v>32</v>
      </c>
      <c r="B142" s="1" t="s">
        <v>342</v>
      </c>
      <c r="C142" s="1" t="s">
        <v>353</v>
      </c>
      <c r="D142" s="1" t="s">
        <v>50</v>
      </c>
      <c r="E142" s="1" t="s">
        <v>51</v>
      </c>
      <c r="F142" s="1" t="s">
        <v>51</v>
      </c>
      <c r="G142" s="1" t="s">
        <v>52</v>
      </c>
      <c r="H142" s="1" t="s">
        <v>121</v>
      </c>
      <c r="I142" s="1" t="s">
        <v>84</v>
      </c>
      <c r="J142" s="1" t="s">
        <v>122</v>
      </c>
      <c r="K142" s="1" t="s">
        <v>354</v>
      </c>
      <c r="L142" s="1"/>
      <c r="M142" s="20">
        <f t="shared" si="2"/>
        <v>1</v>
      </c>
    </row>
    <row r="143" spans="1:13" ht="20.100000000000001" customHeight="1" x14ac:dyDescent="0.15">
      <c r="A143" s="1" t="s">
        <v>32</v>
      </c>
      <c r="B143" s="1" t="s">
        <v>342</v>
      </c>
      <c r="C143" s="1" t="s">
        <v>355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121</v>
      </c>
      <c r="I143" s="1" t="s">
        <v>84</v>
      </c>
      <c r="J143" s="1" t="s">
        <v>122</v>
      </c>
      <c r="K143" s="1" t="s">
        <v>356</v>
      </c>
      <c r="L143" s="1"/>
      <c r="M143" s="20">
        <f t="shared" si="2"/>
        <v>1</v>
      </c>
    </row>
    <row r="144" spans="1:13" ht="20.100000000000001" customHeight="1" x14ac:dyDescent="0.15">
      <c r="A144" s="1" t="s">
        <v>32</v>
      </c>
      <c r="B144" s="1" t="s">
        <v>342</v>
      </c>
      <c r="C144" s="1" t="s">
        <v>357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121</v>
      </c>
      <c r="I144" s="1" t="s">
        <v>84</v>
      </c>
      <c r="J144" s="1" t="s">
        <v>122</v>
      </c>
      <c r="K144" s="1" t="s">
        <v>358</v>
      </c>
      <c r="L144" s="1"/>
      <c r="M144" s="20">
        <f t="shared" si="2"/>
        <v>1</v>
      </c>
    </row>
    <row r="145" spans="1:13" ht="20.100000000000001" customHeight="1" x14ac:dyDescent="0.15">
      <c r="A145" s="1" t="s">
        <v>32</v>
      </c>
      <c r="B145" s="1" t="s">
        <v>342</v>
      </c>
      <c r="C145" s="1" t="s">
        <v>359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121</v>
      </c>
      <c r="I145" s="1" t="s">
        <v>84</v>
      </c>
      <c r="J145" s="1" t="s">
        <v>122</v>
      </c>
      <c r="K145" s="1" t="s">
        <v>360</v>
      </c>
      <c r="L145" s="1"/>
      <c r="M145" s="20">
        <f t="shared" si="2"/>
        <v>1</v>
      </c>
    </row>
    <row r="146" spans="1:13" ht="20.100000000000001" customHeight="1" x14ac:dyDescent="0.15">
      <c r="A146" s="1" t="s">
        <v>32</v>
      </c>
      <c r="B146" s="1" t="s">
        <v>342</v>
      </c>
      <c r="C146" s="1" t="s">
        <v>361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121</v>
      </c>
      <c r="I146" s="1" t="s">
        <v>84</v>
      </c>
      <c r="J146" s="1" t="s">
        <v>122</v>
      </c>
      <c r="K146" s="1" t="s">
        <v>362</v>
      </c>
      <c r="L146" s="1"/>
      <c r="M146" s="20">
        <f t="shared" si="2"/>
        <v>1</v>
      </c>
    </row>
    <row r="147" spans="1:13" ht="20.100000000000001" customHeight="1" x14ac:dyDescent="0.15">
      <c r="A147" s="1" t="s">
        <v>32</v>
      </c>
      <c r="B147" s="1" t="s">
        <v>342</v>
      </c>
      <c r="C147" s="1" t="s">
        <v>363</v>
      </c>
      <c r="D147" s="1" t="s">
        <v>50</v>
      </c>
      <c r="E147" s="1" t="s">
        <v>51</v>
      </c>
      <c r="F147" s="1" t="s">
        <v>51</v>
      </c>
      <c r="G147" s="1" t="s">
        <v>52</v>
      </c>
      <c r="H147" s="1" t="s">
        <v>121</v>
      </c>
      <c r="I147" s="1" t="s">
        <v>84</v>
      </c>
      <c r="J147" s="1" t="s">
        <v>122</v>
      </c>
      <c r="K147" s="1" t="s">
        <v>364</v>
      </c>
      <c r="L147" s="1"/>
      <c r="M147" s="20">
        <f t="shared" si="2"/>
        <v>1</v>
      </c>
    </row>
    <row r="148" spans="1:13" ht="20.100000000000001" customHeight="1" x14ac:dyDescent="0.15">
      <c r="A148" s="1" t="s">
        <v>32</v>
      </c>
      <c r="B148" s="1" t="s">
        <v>342</v>
      </c>
      <c r="C148" s="1" t="s">
        <v>365</v>
      </c>
      <c r="D148" s="1" t="s">
        <v>50</v>
      </c>
      <c r="E148" s="1" t="s">
        <v>51</v>
      </c>
      <c r="F148" s="1" t="s">
        <v>51</v>
      </c>
      <c r="G148" s="1" t="s">
        <v>52</v>
      </c>
      <c r="H148" s="1" t="s">
        <v>121</v>
      </c>
      <c r="I148" s="1" t="s">
        <v>84</v>
      </c>
      <c r="J148" s="1" t="s">
        <v>122</v>
      </c>
      <c r="K148" s="1" t="s">
        <v>366</v>
      </c>
      <c r="L148" s="1"/>
      <c r="M148" s="20">
        <f t="shared" si="2"/>
        <v>1</v>
      </c>
    </row>
    <row r="149" spans="1:13" ht="20.100000000000001" customHeight="1" x14ac:dyDescent="0.15">
      <c r="A149" s="1" t="s">
        <v>32</v>
      </c>
      <c r="B149" s="1" t="s">
        <v>342</v>
      </c>
      <c r="C149" s="1" t="s">
        <v>367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121</v>
      </c>
      <c r="I149" s="1" t="s">
        <v>84</v>
      </c>
      <c r="J149" s="1" t="s">
        <v>122</v>
      </c>
      <c r="K149" s="1" t="s">
        <v>368</v>
      </c>
      <c r="L149" s="1"/>
      <c r="M149" s="20">
        <f t="shared" si="2"/>
        <v>1</v>
      </c>
    </row>
    <row r="150" spans="1:13" ht="20.100000000000001" customHeight="1" x14ac:dyDescent="0.15">
      <c r="A150" s="1" t="s">
        <v>32</v>
      </c>
      <c r="B150" s="1" t="s">
        <v>342</v>
      </c>
      <c r="C150" s="1" t="s">
        <v>369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121</v>
      </c>
      <c r="I150" s="1" t="s">
        <v>84</v>
      </c>
      <c r="J150" s="1" t="s">
        <v>122</v>
      </c>
      <c r="K150" s="1" t="s">
        <v>370</v>
      </c>
      <c r="L150" s="1"/>
      <c r="M150" s="20">
        <f t="shared" si="2"/>
        <v>1</v>
      </c>
    </row>
    <row r="151" spans="1:13" ht="20.100000000000001" customHeight="1" x14ac:dyDescent="0.15">
      <c r="A151" s="1" t="s">
        <v>32</v>
      </c>
      <c r="B151" s="1" t="s">
        <v>342</v>
      </c>
      <c r="C151" s="1" t="s">
        <v>371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121</v>
      </c>
      <c r="I151" s="1" t="s">
        <v>84</v>
      </c>
      <c r="J151" s="1" t="s">
        <v>122</v>
      </c>
      <c r="K151" s="1" t="s">
        <v>372</v>
      </c>
      <c r="L151" s="1"/>
      <c r="M151" s="20">
        <f t="shared" si="2"/>
        <v>1</v>
      </c>
    </row>
    <row r="152" spans="1:13" ht="20.100000000000001" customHeight="1" x14ac:dyDescent="0.15">
      <c r="A152" s="1" t="s">
        <v>32</v>
      </c>
      <c r="B152" s="1" t="s">
        <v>342</v>
      </c>
      <c r="C152" s="1" t="s">
        <v>373</v>
      </c>
      <c r="D152" s="1" t="s">
        <v>50</v>
      </c>
      <c r="E152" s="1" t="s">
        <v>51</v>
      </c>
      <c r="F152" s="1" t="s">
        <v>51</v>
      </c>
      <c r="G152" s="1" t="s">
        <v>52</v>
      </c>
      <c r="H152" s="1" t="s">
        <v>121</v>
      </c>
      <c r="I152" s="1" t="s">
        <v>84</v>
      </c>
      <c r="J152" s="1" t="s">
        <v>122</v>
      </c>
      <c r="K152" s="1" t="s">
        <v>374</v>
      </c>
      <c r="L152" s="1"/>
      <c r="M152" s="20">
        <f t="shared" si="2"/>
        <v>1</v>
      </c>
    </row>
    <row r="153" spans="1:13" ht="20.100000000000001" customHeight="1" x14ac:dyDescent="0.15">
      <c r="A153" s="1" t="s">
        <v>32</v>
      </c>
      <c r="B153" s="1" t="s">
        <v>342</v>
      </c>
      <c r="C153" s="1" t="s">
        <v>375</v>
      </c>
      <c r="D153" s="1" t="s">
        <v>50</v>
      </c>
      <c r="E153" s="1" t="s">
        <v>51</v>
      </c>
      <c r="F153" s="1" t="s">
        <v>51</v>
      </c>
      <c r="G153" s="1" t="s">
        <v>52</v>
      </c>
      <c r="H153" s="1" t="s">
        <v>121</v>
      </c>
      <c r="I153" s="1" t="s">
        <v>84</v>
      </c>
      <c r="J153" s="1" t="s">
        <v>122</v>
      </c>
      <c r="K153" s="1" t="s">
        <v>376</v>
      </c>
      <c r="L153" s="1"/>
      <c r="M153" s="20">
        <f t="shared" si="2"/>
        <v>1</v>
      </c>
    </row>
    <row r="154" spans="1:13" ht="20.100000000000001" customHeight="1" x14ac:dyDescent="0.15">
      <c r="A154" s="1" t="s">
        <v>32</v>
      </c>
      <c r="B154" s="1" t="s">
        <v>342</v>
      </c>
      <c r="C154" s="1" t="s">
        <v>377</v>
      </c>
      <c r="D154" s="1" t="s">
        <v>50</v>
      </c>
      <c r="E154" s="1" t="s">
        <v>51</v>
      </c>
      <c r="F154" s="1" t="s">
        <v>51</v>
      </c>
      <c r="G154" s="1" t="s">
        <v>52</v>
      </c>
      <c r="H154" s="1" t="s">
        <v>121</v>
      </c>
      <c r="I154" s="1" t="s">
        <v>84</v>
      </c>
      <c r="J154" s="1" t="s">
        <v>122</v>
      </c>
      <c r="K154" s="1" t="s">
        <v>378</v>
      </c>
      <c r="L154" s="1"/>
      <c r="M154" s="20">
        <f t="shared" si="2"/>
        <v>1</v>
      </c>
    </row>
    <row r="155" spans="1:13" ht="20.100000000000001" customHeight="1" x14ac:dyDescent="0.15">
      <c r="A155" s="1" t="s">
        <v>32</v>
      </c>
      <c r="B155" s="1" t="s">
        <v>342</v>
      </c>
      <c r="C155" s="1" t="s">
        <v>379</v>
      </c>
      <c r="D155" s="1" t="s">
        <v>78</v>
      </c>
      <c r="E155" s="1" t="s">
        <v>51</v>
      </c>
      <c r="F155" s="1" t="s">
        <v>179</v>
      </c>
      <c r="G155" s="1" t="s">
        <v>82</v>
      </c>
      <c r="H155" s="1" t="s">
        <v>129</v>
      </c>
      <c r="I155" s="1" t="s">
        <v>84</v>
      </c>
      <c r="J155" s="1" t="s">
        <v>130</v>
      </c>
      <c r="K155" s="1" t="s">
        <v>380</v>
      </c>
      <c r="L155" s="1"/>
      <c r="M155" s="20">
        <f t="shared" si="2"/>
        <v>0</v>
      </c>
    </row>
    <row r="156" spans="1:13" ht="20.100000000000001" customHeight="1" x14ac:dyDescent="0.15">
      <c r="A156" s="1" t="s">
        <v>32</v>
      </c>
      <c r="B156" s="1" t="s">
        <v>342</v>
      </c>
      <c r="C156" s="1" t="s">
        <v>381</v>
      </c>
      <c r="D156" s="1" t="s">
        <v>78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84</v>
      </c>
      <c r="J156" s="1" t="s">
        <v>122</v>
      </c>
      <c r="K156" s="1" t="s">
        <v>382</v>
      </c>
      <c r="L156" s="1"/>
      <c r="M156" s="20">
        <f t="shared" si="2"/>
        <v>1</v>
      </c>
    </row>
    <row r="157" spans="1:13" ht="20.100000000000001" customHeight="1" x14ac:dyDescent="0.15">
      <c r="A157" s="1" t="s">
        <v>32</v>
      </c>
      <c r="B157" s="1" t="s">
        <v>342</v>
      </c>
      <c r="C157" s="1" t="s">
        <v>383</v>
      </c>
      <c r="D157" s="1" t="s">
        <v>78</v>
      </c>
      <c r="E157" s="1" t="s">
        <v>51</v>
      </c>
      <c r="F157" s="1" t="s">
        <v>179</v>
      </c>
      <c r="G157" s="1" t="s">
        <v>82</v>
      </c>
      <c r="H157" s="1" t="s">
        <v>129</v>
      </c>
      <c r="I157" s="1" t="s">
        <v>84</v>
      </c>
      <c r="J157" s="1" t="s">
        <v>130</v>
      </c>
      <c r="K157" s="1" t="s">
        <v>384</v>
      </c>
      <c r="L157" s="1"/>
      <c r="M157" s="20">
        <f t="shared" si="2"/>
        <v>0</v>
      </c>
    </row>
    <row r="158" spans="1:13" ht="20.100000000000001" customHeight="1" x14ac:dyDescent="0.15">
      <c r="A158" s="1" t="s">
        <v>32</v>
      </c>
      <c r="B158" s="1" t="s">
        <v>342</v>
      </c>
      <c r="C158" s="1" t="s">
        <v>385</v>
      </c>
      <c r="D158" s="1" t="s">
        <v>78</v>
      </c>
      <c r="E158" s="1" t="s">
        <v>51</v>
      </c>
      <c r="F158" s="1" t="s">
        <v>51</v>
      </c>
      <c r="G158" s="1" t="s">
        <v>52</v>
      </c>
      <c r="H158" s="1" t="s">
        <v>121</v>
      </c>
      <c r="I158" s="1" t="s">
        <v>84</v>
      </c>
      <c r="J158" s="1" t="s">
        <v>122</v>
      </c>
      <c r="K158" s="1" t="s">
        <v>386</v>
      </c>
      <c r="L158" s="1"/>
      <c r="M158" s="20">
        <f t="shared" si="2"/>
        <v>1</v>
      </c>
    </row>
    <row r="159" spans="1:13" ht="20.100000000000001" customHeight="1" x14ac:dyDescent="0.15">
      <c r="A159" s="1" t="s">
        <v>32</v>
      </c>
      <c r="B159" s="1" t="s">
        <v>387</v>
      </c>
      <c r="C159" s="1" t="s">
        <v>388</v>
      </c>
      <c r="D159" s="1" t="s">
        <v>50</v>
      </c>
      <c r="E159" s="1" t="s">
        <v>51</v>
      </c>
      <c r="F159" s="1" t="s">
        <v>51</v>
      </c>
      <c r="G159" s="1" t="s">
        <v>52</v>
      </c>
      <c r="H159" s="1" t="s">
        <v>53</v>
      </c>
      <c r="I159" s="1" t="s">
        <v>54</v>
      </c>
      <c r="J159" s="1" t="s">
        <v>55</v>
      </c>
      <c r="K159" s="1" t="s">
        <v>389</v>
      </c>
      <c r="L159" s="1"/>
      <c r="M159" s="20">
        <f t="shared" si="2"/>
        <v>1</v>
      </c>
    </row>
    <row r="160" spans="1:13" ht="20.100000000000001" customHeight="1" x14ac:dyDescent="0.15">
      <c r="A160" s="1" t="s">
        <v>32</v>
      </c>
      <c r="B160" s="1" t="s">
        <v>390</v>
      </c>
      <c r="C160" s="1" t="s">
        <v>391</v>
      </c>
      <c r="D160" s="1" t="s">
        <v>50</v>
      </c>
      <c r="E160" s="1" t="s">
        <v>51</v>
      </c>
      <c r="F160" s="1" t="s">
        <v>51</v>
      </c>
      <c r="G160" s="1" t="s">
        <v>82</v>
      </c>
      <c r="H160" s="1" t="s">
        <v>95</v>
      </c>
      <c r="I160" s="1" t="s">
        <v>84</v>
      </c>
      <c r="J160" s="1" t="s">
        <v>96</v>
      </c>
      <c r="K160" s="1" t="s">
        <v>392</v>
      </c>
      <c r="L160" s="1"/>
      <c r="M160" s="20">
        <f t="shared" si="2"/>
        <v>1</v>
      </c>
    </row>
    <row r="161" spans="1:13" ht="20.100000000000001" customHeight="1" x14ac:dyDescent="0.15">
      <c r="A161" s="1" t="s">
        <v>32</v>
      </c>
      <c r="B161" s="1" t="s">
        <v>390</v>
      </c>
      <c r="C161" s="1" t="s">
        <v>393</v>
      </c>
      <c r="D161" s="1" t="s">
        <v>50</v>
      </c>
      <c r="E161" s="1" t="s">
        <v>51</v>
      </c>
      <c r="F161" s="1" t="s">
        <v>51</v>
      </c>
      <c r="G161" s="1" t="s">
        <v>82</v>
      </c>
      <c r="H161" s="1" t="s">
        <v>95</v>
      </c>
      <c r="I161" s="1" t="s">
        <v>84</v>
      </c>
      <c r="J161" s="1" t="s">
        <v>96</v>
      </c>
      <c r="K161" s="1" t="s">
        <v>394</v>
      </c>
      <c r="L161" s="1"/>
      <c r="M161" s="20">
        <f t="shared" si="2"/>
        <v>1</v>
      </c>
    </row>
    <row r="162" spans="1:13" ht="20.100000000000001" customHeight="1" x14ac:dyDescent="0.15">
      <c r="A162" s="1" t="s">
        <v>32</v>
      </c>
      <c r="B162" s="1" t="s">
        <v>395</v>
      </c>
      <c r="C162" s="1" t="s">
        <v>396</v>
      </c>
      <c r="D162" s="1" t="s">
        <v>50</v>
      </c>
      <c r="E162" s="1" t="s">
        <v>51</v>
      </c>
      <c r="F162" s="1" t="s">
        <v>51</v>
      </c>
      <c r="G162" s="1" t="s">
        <v>82</v>
      </c>
      <c r="H162" s="1" t="s">
        <v>95</v>
      </c>
      <c r="I162" s="1" t="s">
        <v>84</v>
      </c>
      <c r="J162" s="1" t="s">
        <v>96</v>
      </c>
      <c r="K162" s="1" t="s">
        <v>397</v>
      </c>
      <c r="L162" s="1"/>
      <c r="M162" s="20">
        <f t="shared" si="2"/>
        <v>1</v>
      </c>
    </row>
    <row r="163" spans="1:13" ht="20.100000000000001" customHeight="1" x14ac:dyDescent="0.15">
      <c r="A163" s="1" t="s">
        <v>32</v>
      </c>
      <c r="B163" s="1" t="s">
        <v>395</v>
      </c>
      <c r="C163" s="1" t="s">
        <v>398</v>
      </c>
      <c r="D163" s="1" t="s">
        <v>50</v>
      </c>
      <c r="E163" s="1" t="s">
        <v>51</v>
      </c>
      <c r="F163" s="1" t="s">
        <v>51</v>
      </c>
      <c r="G163" s="1" t="s">
        <v>82</v>
      </c>
      <c r="H163" s="1" t="s">
        <v>95</v>
      </c>
      <c r="I163" s="1" t="s">
        <v>84</v>
      </c>
      <c r="J163" s="1" t="s">
        <v>96</v>
      </c>
      <c r="K163" s="1" t="s">
        <v>399</v>
      </c>
      <c r="L163" s="1"/>
      <c r="M163" s="20">
        <f t="shared" si="2"/>
        <v>1</v>
      </c>
    </row>
    <row r="164" spans="1:13" ht="20.100000000000001" customHeight="1" x14ac:dyDescent="0.15">
      <c r="A164" s="1" t="s">
        <v>32</v>
      </c>
      <c r="B164" s="1" t="s">
        <v>395</v>
      </c>
      <c r="C164" s="1" t="s">
        <v>400</v>
      </c>
      <c r="D164" s="1" t="s">
        <v>50</v>
      </c>
      <c r="E164" s="1" t="s">
        <v>51</v>
      </c>
      <c r="F164" s="1" t="s">
        <v>51</v>
      </c>
      <c r="G164" s="1" t="s">
        <v>82</v>
      </c>
      <c r="H164" s="1" t="s">
        <v>95</v>
      </c>
      <c r="I164" s="1" t="s">
        <v>84</v>
      </c>
      <c r="J164" s="1" t="s">
        <v>96</v>
      </c>
      <c r="K164" s="1" t="s">
        <v>401</v>
      </c>
      <c r="L164" s="1"/>
      <c r="M164" s="20">
        <f t="shared" si="2"/>
        <v>1</v>
      </c>
    </row>
    <row r="165" spans="1:13" ht="20.100000000000001" customHeight="1" x14ac:dyDescent="0.15">
      <c r="A165" s="1" t="s">
        <v>32</v>
      </c>
      <c r="B165" s="1" t="s">
        <v>395</v>
      </c>
      <c r="C165" s="1" t="s">
        <v>402</v>
      </c>
      <c r="D165" s="1" t="s">
        <v>50</v>
      </c>
      <c r="E165" s="1" t="s">
        <v>51</v>
      </c>
      <c r="F165" s="1" t="s">
        <v>51</v>
      </c>
      <c r="G165" s="1" t="s">
        <v>82</v>
      </c>
      <c r="H165" s="1" t="s">
        <v>95</v>
      </c>
      <c r="I165" s="1" t="s">
        <v>84</v>
      </c>
      <c r="J165" s="1" t="s">
        <v>96</v>
      </c>
      <c r="K165" s="1" t="s">
        <v>403</v>
      </c>
      <c r="L165" s="1"/>
      <c r="M165" s="20">
        <f t="shared" si="2"/>
        <v>1</v>
      </c>
    </row>
    <row r="166" spans="1:13" ht="20.100000000000001" customHeight="1" x14ac:dyDescent="0.15">
      <c r="A166" s="1" t="s">
        <v>32</v>
      </c>
      <c r="B166" s="1" t="s">
        <v>395</v>
      </c>
      <c r="C166" s="1" t="s">
        <v>404</v>
      </c>
      <c r="D166" s="1" t="s">
        <v>50</v>
      </c>
      <c r="E166" s="1" t="s">
        <v>51</v>
      </c>
      <c r="F166" s="1" t="s">
        <v>51</v>
      </c>
      <c r="G166" s="1" t="s">
        <v>82</v>
      </c>
      <c r="H166" s="1" t="s">
        <v>95</v>
      </c>
      <c r="I166" s="1" t="s">
        <v>84</v>
      </c>
      <c r="J166" s="1" t="s">
        <v>96</v>
      </c>
      <c r="K166" s="1" t="s">
        <v>405</v>
      </c>
      <c r="L166" s="1"/>
      <c r="M166" s="20">
        <f t="shared" si="2"/>
        <v>1</v>
      </c>
    </row>
    <row r="167" spans="1:13" ht="20.100000000000001" customHeight="1" x14ac:dyDescent="0.15">
      <c r="A167" s="1" t="s">
        <v>32</v>
      </c>
      <c r="B167" s="1" t="s">
        <v>395</v>
      </c>
      <c r="C167" s="1" t="s">
        <v>406</v>
      </c>
      <c r="D167" s="1" t="s">
        <v>50</v>
      </c>
      <c r="E167" s="1" t="s">
        <v>51</v>
      </c>
      <c r="F167" s="1" t="s">
        <v>51</v>
      </c>
      <c r="G167" s="1" t="s">
        <v>82</v>
      </c>
      <c r="H167" s="1" t="s">
        <v>95</v>
      </c>
      <c r="I167" s="1" t="s">
        <v>84</v>
      </c>
      <c r="J167" s="1" t="s">
        <v>96</v>
      </c>
      <c r="K167" s="1" t="s">
        <v>407</v>
      </c>
      <c r="L167" s="1"/>
      <c r="M167" s="20">
        <f t="shared" si="2"/>
        <v>1</v>
      </c>
    </row>
    <row r="168" spans="1:13" ht="20.100000000000001" customHeight="1" x14ac:dyDescent="0.15">
      <c r="A168" s="1" t="s">
        <v>32</v>
      </c>
      <c r="B168" s="1" t="s">
        <v>395</v>
      </c>
      <c r="C168" s="1" t="s">
        <v>408</v>
      </c>
      <c r="D168" s="1" t="s">
        <v>50</v>
      </c>
      <c r="E168" s="1" t="s">
        <v>51</v>
      </c>
      <c r="F168" s="1" t="s">
        <v>51</v>
      </c>
      <c r="G168" s="1" t="s">
        <v>82</v>
      </c>
      <c r="H168" s="1" t="s">
        <v>95</v>
      </c>
      <c r="I168" s="1" t="s">
        <v>84</v>
      </c>
      <c r="J168" s="1" t="s">
        <v>96</v>
      </c>
      <c r="K168" s="1" t="s">
        <v>409</v>
      </c>
      <c r="L168" s="1"/>
      <c r="M168" s="20">
        <f t="shared" si="2"/>
        <v>1</v>
      </c>
    </row>
    <row r="169" spans="1:13" ht="20.100000000000001" customHeight="1" x14ac:dyDescent="0.15">
      <c r="A169" s="1" t="s">
        <v>32</v>
      </c>
      <c r="B169" s="1" t="s">
        <v>395</v>
      </c>
      <c r="C169" s="1" t="s">
        <v>410</v>
      </c>
      <c r="D169" s="1" t="s">
        <v>50</v>
      </c>
      <c r="E169" s="1" t="s">
        <v>51</v>
      </c>
      <c r="F169" s="1" t="s">
        <v>51</v>
      </c>
      <c r="G169" s="1" t="s">
        <v>82</v>
      </c>
      <c r="H169" s="1" t="s">
        <v>95</v>
      </c>
      <c r="I169" s="1" t="s">
        <v>84</v>
      </c>
      <c r="J169" s="1" t="s">
        <v>96</v>
      </c>
      <c r="K169" s="1" t="s">
        <v>411</v>
      </c>
      <c r="L169" s="1"/>
      <c r="M169" s="20">
        <f t="shared" si="2"/>
        <v>1</v>
      </c>
    </row>
    <row r="170" spans="1:13" ht="20.100000000000001" customHeight="1" x14ac:dyDescent="0.15">
      <c r="A170" s="1" t="s">
        <v>32</v>
      </c>
      <c r="B170" s="1" t="s">
        <v>395</v>
      </c>
      <c r="C170" s="1" t="s">
        <v>412</v>
      </c>
      <c r="D170" s="1" t="s">
        <v>50</v>
      </c>
      <c r="E170" s="1" t="s">
        <v>51</v>
      </c>
      <c r="F170" s="1" t="s">
        <v>51</v>
      </c>
      <c r="G170" s="1" t="s">
        <v>82</v>
      </c>
      <c r="H170" s="1" t="s">
        <v>95</v>
      </c>
      <c r="I170" s="1" t="s">
        <v>84</v>
      </c>
      <c r="J170" s="1" t="s">
        <v>96</v>
      </c>
      <c r="K170" s="1" t="s">
        <v>413</v>
      </c>
      <c r="L170" s="1"/>
      <c r="M170" s="20">
        <f t="shared" si="2"/>
        <v>1</v>
      </c>
    </row>
    <row r="171" spans="1:13" ht="20.100000000000001" customHeight="1" x14ac:dyDescent="0.15">
      <c r="A171" s="1" t="s">
        <v>32</v>
      </c>
      <c r="B171" s="1" t="s">
        <v>395</v>
      </c>
      <c r="C171" s="1" t="s">
        <v>414</v>
      </c>
      <c r="D171" s="1" t="s">
        <v>50</v>
      </c>
      <c r="E171" s="1" t="s">
        <v>51</v>
      </c>
      <c r="F171" s="1" t="s">
        <v>51</v>
      </c>
      <c r="G171" s="1" t="s">
        <v>82</v>
      </c>
      <c r="H171" s="1" t="s">
        <v>95</v>
      </c>
      <c r="I171" s="1" t="s">
        <v>84</v>
      </c>
      <c r="J171" s="1" t="s">
        <v>96</v>
      </c>
      <c r="K171" s="1" t="s">
        <v>415</v>
      </c>
      <c r="L171" s="1"/>
      <c r="M171" s="20">
        <f t="shared" si="2"/>
        <v>1</v>
      </c>
    </row>
    <row r="172" spans="1:13" ht="20.100000000000001" customHeight="1" x14ac:dyDescent="0.15">
      <c r="A172" s="1" t="s">
        <v>32</v>
      </c>
      <c r="B172" s="1" t="s">
        <v>395</v>
      </c>
      <c r="C172" s="1" t="s">
        <v>416</v>
      </c>
      <c r="D172" s="1" t="s">
        <v>50</v>
      </c>
      <c r="E172" s="1" t="s">
        <v>51</v>
      </c>
      <c r="F172" s="1" t="s">
        <v>51</v>
      </c>
      <c r="G172" s="1" t="s">
        <v>82</v>
      </c>
      <c r="H172" s="1" t="s">
        <v>95</v>
      </c>
      <c r="I172" s="1" t="s">
        <v>84</v>
      </c>
      <c r="J172" s="1" t="s">
        <v>96</v>
      </c>
      <c r="K172" s="1" t="s">
        <v>417</v>
      </c>
      <c r="L172" s="1"/>
      <c r="M172" s="20">
        <f t="shared" si="2"/>
        <v>1</v>
      </c>
    </row>
    <row r="173" spans="1:13" ht="20.100000000000001" customHeight="1" x14ac:dyDescent="0.15">
      <c r="A173" s="1" t="s">
        <v>32</v>
      </c>
      <c r="B173" s="1" t="s">
        <v>395</v>
      </c>
      <c r="C173" s="1" t="s">
        <v>418</v>
      </c>
      <c r="D173" s="1" t="s">
        <v>50</v>
      </c>
      <c r="E173" s="1" t="s">
        <v>51</v>
      </c>
      <c r="F173" s="1" t="s">
        <v>51</v>
      </c>
      <c r="G173" s="1" t="s">
        <v>82</v>
      </c>
      <c r="H173" s="1" t="s">
        <v>95</v>
      </c>
      <c r="I173" s="1" t="s">
        <v>84</v>
      </c>
      <c r="J173" s="1" t="s">
        <v>96</v>
      </c>
      <c r="K173" s="1" t="s">
        <v>419</v>
      </c>
      <c r="L173" s="1"/>
      <c r="M173" s="20">
        <f t="shared" si="2"/>
        <v>1</v>
      </c>
    </row>
    <row r="174" spans="1:13" ht="20.100000000000001" customHeight="1" x14ac:dyDescent="0.15">
      <c r="A174" s="1" t="s">
        <v>32</v>
      </c>
      <c r="B174" s="1" t="s">
        <v>395</v>
      </c>
      <c r="C174" s="1" t="s">
        <v>420</v>
      </c>
      <c r="D174" s="1" t="s">
        <v>50</v>
      </c>
      <c r="E174" s="1" t="s">
        <v>51</v>
      </c>
      <c r="F174" s="1" t="s">
        <v>51</v>
      </c>
      <c r="G174" s="1" t="s">
        <v>82</v>
      </c>
      <c r="H174" s="1" t="s">
        <v>95</v>
      </c>
      <c r="I174" s="1" t="s">
        <v>84</v>
      </c>
      <c r="J174" s="1" t="s">
        <v>96</v>
      </c>
      <c r="K174" s="1" t="s">
        <v>421</v>
      </c>
      <c r="L174" s="1"/>
      <c r="M174" s="20">
        <f t="shared" si="2"/>
        <v>1</v>
      </c>
    </row>
    <row r="175" spans="1:13" ht="20.100000000000001" customHeight="1" x14ac:dyDescent="0.15">
      <c r="A175" s="1" t="s">
        <v>32</v>
      </c>
      <c r="B175" s="1" t="s">
        <v>395</v>
      </c>
      <c r="C175" s="1" t="s">
        <v>422</v>
      </c>
      <c r="D175" s="1" t="s">
        <v>50</v>
      </c>
      <c r="E175" s="1" t="s">
        <v>51</v>
      </c>
      <c r="F175" s="1" t="s">
        <v>51</v>
      </c>
      <c r="G175" s="1" t="s">
        <v>82</v>
      </c>
      <c r="H175" s="1" t="s">
        <v>95</v>
      </c>
      <c r="I175" s="1" t="s">
        <v>84</v>
      </c>
      <c r="J175" s="1" t="s">
        <v>96</v>
      </c>
      <c r="K175" s="1" t="s">
        <v>423</v>
      </c>
      <c r="L175" s="1"/>
      <c r="M175" s="20">
        <f t="shared" si="2"/>
        <v>1</v>
      </c>
    </row>
    <row r="176" spans="1:13" ht="20.100000000000001" customHeight="1" x14ac:dyDescent="0.15">
      <c r="A176" s="1" t="s">
        <v>32</v>
      </c>
      <c r="B176" s="1" t="s">
        <v>395</v>
      </c>
      <c r="C176" s="1" t="s">
        <v>424</v>
      </c>
      <c r="D176" s="1" t="s">
        <v>78</v>
      </c>
      <c r="E176" s="1" t="s">
        <v>51</v>
      </c>
      <c r="F176" s="1" t="s">
        <v>51</v>
      </c>
      <c r="G176" s="1" t="s">
        <v>82</v>
      </c>
      <c r="H176" s="1" t="s">
        <v>95</v>
      </c>
      <c r="I176" s="1" t="s">
        <v>84</v>
      </c>
      <c r="J176" s="1" t="s">
        <v>96</v>
      </c>
      <c r="K176" s="1" t="s">
        <v>425</v>
      </c>
      <c r="L176" s="1"/>
      <c r="M176" s="20">
        <f t="shared" si="2"/>
        <v>1</v>
      </c>
    </row>
    <row r="177" spans="1:13" ht="20.100000000000001" customHeight="1" x14ac:dyDescent="0.15">
      <c r="A177" s="1" t="s">
        <v>32</v>
      </c>
      <c r="B177" s="1" t="s">
        <v>395</v>
      </c>
      <c r="C177" s="1" t="s">
        <v>426</v>
      </c>
      <c r="D177" s="1" t="s">
        <v>78</v>
      </c>
      <c r="E177" s="1" t="s">
        <v>51</v>
      </c>
      <c r="F177" s="1" t="s">
        <v>51</v>
      </c>
      <c r="G177" s="1" t="s">
        <v>82</v>
      </c>
      <c r="H177" s="1" t="s">
        <v>95</v>
      </c>
      <c r="I177" s="1" t="s">
        <v>84</v>
      </c>
      <c r="J177" s="1" t="s">
        <v>96</v>
      </c>
      <c r="K177" s="1" t="s">
        <v>427</v>
      </c>
      <c r="L177" s="1"/>
      <c r="M177" s="20">
        <f t="shared" si="2"/>
        <v>1</v>
      </c>
    </row>
    <row r="178" spans="1:13" ht="20.100000000000001" customHeight="1" x14ac:dyDescent="0.15">
      <c r="A178" s="1" t="s">
        <v>32</v>
      </c>
      <c r="B178" s="1" t="s">
        <v>395</v>
      </c>
      <c r="C178" s="1" t="s">
        <v>428</v>
      </c>
      <c r="D178" s="1" t="s">
        <v>78</v>
      </c>
      <c r="E178" s="1" t="s">
        <v>51</v>
      </c>
      <c r="F178" s="1" t="s">
        <v>51</v>
      </c>
      <c r="G178" s="1" t="s">
        <v>82</v>
      </c>
      <c r="H178" s="1" t="s">
        <v>95</v>
      </c>
      <c r="I178" s="1" t="s">
        <v>84</v>
      </c>
      <c r="J178" s="1" t="s">
        <v>96</v>
      </c>
      <c r="K178" s="1" t="s">
        <v>429</v>
      </c>
      <c r="L178" s="1"/>
      <c r="M178" s="20">
        <f t="shared" si="2"/>
        <v>1</v>
      </c>
    </row>
    <row r="179" spans="1:13" ht="20.100000000000001" customHeight="1" x14ac:dyDescent="0.15">
      <c r="A179" s="1" t="s">
        <v>32</v>
      </c>
      <c r="B179" s="1" t="s">
        <v>395</v>
      </c>
      <c r="C179" s="1" t="s">
        <v>430</v>
      </c>
      <c r="D179" s="1" t="s">
        <v>78</v>
      </c>
      <c r="E179" s="1" t="s">
        <v>51</v>
      </c>
      <c r="F179" s="1" t="s">
        <v>51</v>
      </c>
      <c r="G179" s="1" t="s">
        <v>82</v>
      </c>
      <c r="H179" s="1" t="s">
        <v>95</v>
      </c>
      <c r="I179" s="1" t="s">
        <v>84</v>
      </c>
      <c r="J179" s="1" t="s">
        <v>96</v>
      </c>
      <c r="K179" s="1" t="s">
        <v>431</v>
      </c>
      <c r="L179" s="1"/>
      <c r="M179" s="20">
        <f t="shared" si="2"/>
        <v>1</v>
      </c>
    </row>
    <row r="180" spans="1:13" ht="20.100000000000001" customHeight="1" x14ac:dyDescent="0.15">
      <c r="A180" s="1" t="s">
        <v>32</v>
      </c>
      <c r="B180" s="1" t="s">
        <v>395</v>
      </c>
      <c r="C180" s="1" t="s">
        <v>432</v>
      </c>
      <c r="D180" s="1" t="s">
        <v>78</v>
      </c>
      <c r="E180" s="1" t="s">
        <v>51</v>
      </c>
      <c r="F180" s="1" t="s">
        <v>51</v>
      </c>
      <c r="G180" s="1" t="s">
        <v>82</v>
      </c>
      <c r="H180" s="1" t="s">
        <v>95</v>
      </c>
      <c r="I180" s="1" t="s">
        <v>84</v>
      </c>
      <c r="J180" s="1" t="s">
        <v>96</v>
      </c>
      <c r="K180" s="1" t="s">
        <v>433</v>
      </c>
      <c r="L180" s="1"/>
      <c r="M180" s="20">
        <f t="shared" si="2"/>
        <v>1</v>
      </c>
    </row>
    <row r="181" spans="1:13" ht="20.100000000000001" customHeight="1" x14ac:dyDescent="0.15">
      <c r="A181" s="1" t="s">
        <v>32</v>
      </c>
      <c r="B181" s="1" t="s">
        <v>395</v>
      </c>
      <c r="C181" s="1" t="s">
        <v>434</v>
      </c>
      <c r="D181" s="1" t="s">
        <v>78</v>
      </c>
      <c r="E181" s="1" t="s">
        <v>51</v>
      </c>
      <c r="F181" s="1" t="s">
        <v>51</v>
      </c>
      <c r="G181" s="1" t="s">
        <v>82</v>
      </c>
      <c r="H181" s="1" t="s">
        <v>95</v>
      </c>
      <c r="I181" s="1" t="s">
        <v>84</v>
      </c>
      <c r="J181" s="1" t="s">
        <v>96</v>
      </c>
      <c r="K181" s="1" t="s">
        <v>435</v>
      </c>
      <c r="L181" s="1"/>
      <c r="M181" s="20">
        <f t="shared" si="2"/>
        <v>1</v>
      </c>
    </row>
    <row r="182" spans="1:13" ht="20.100000000000001" customHeight="1" x14ac:dyDescent="0.15">
      <c r="A182" s="1" t="s">
        <v>32</v>
      </c>
      <c r="B182" s="1" t="s">
        <v>395</v>
      </c>
      <c r="C182" s="1" t="s">
        <v>436</v>
      </c>
      <c r="D182" s="1" t="s">
        <v>78</v>
      </c>
      <c r="E182" s="1" t="s">
        <v>51</v>
      </c>
      <c r="F182" s="1" t="s">
        <v>51</v>
      </c>
      <c r="G182" s="1" t="s">
        <v>82</v>
      </c>
      <c r="H182" s="1" t="s">
        <v>95</v>
      </c>
      <c r="I182" s="1" t="s">
        <v>84</v>
      </c>
      <c r="J182" s="1" t="s">
        <v>96</v>
      </c>
      <c r="K182" s="1" t="s">
        <v>437</v>
      </c>
      <c r="L182" s="1"/>
      <c r="M182" s="20">
        <f t="shared" si="2"/>
        <v>1</v>
      </c>
    </row>
    <row r="183" spans="1:13" ht="20.100000000000001" customHeight="1" x14ac:dyDescent="0.15">
      <c r="A183" s="1" t="s">
        <v>32</v>
      </c>
      <c r="B183" s="1" t="s">
        <v>438</v>
      </c>
      <c r="C183" s="1" t="s">
        <v>439</v>
      </c>
      <c r="D183" s="1" t="s">
        <v>50</v>
      </c>
      <c r="E183" s="1" t="s">
        <v>51</v>
      </c>
      <c r="F183" s="1" t="s">
        <v>51</v>
      </c>
      <c r="G183" s="1" t="s">
        <v>82</v>
      </c>
      <c r="H183" s="1" t="s">
        <v>95</v>
      </c>
      <c r="I183" s="1" t="s">
        <v>84</v>
      </c>
      <c r="J183" s="1" t="s">
        <v>96</v>
      </c>
      <c r="K183" s="1" t="s">
        <v>440</v>
      </c>
      <c r="L183" s="1"/>
      <c r="M183" s="20">
        <f t="shared" si="2"/>
        <v>1</v>
      </c>
    </row>
    <row r="184" spans="1:13" ht="20.100000000000001" customHeight="1" x14ac:dyDescent="0.15">
      <c r="A184" s="1" t="s">
        <v>32</v>
      </c>
      <c r="B184" s="1" t="s">
        <v>438</v>
      </c>
      <c r="C184" s="1" t="s">
        <v>441</v>
      </c>
      <c r="D184" s="1" t="s">
        <v>50</v>
      </c>
      <c r="E184" s="1" t="s">
        <v>51</v>
      </c>
      <c r="F184" s="1" t="s">
        <v>51</v>
      </c>
      <c r="G184" s="1" t="s">
        <v>82</v>
      </c>
      <c r="H184" s="1" t="s">
        <v>95</v>
      </c>
      <c r="I184" s="1" t="s">
        <v>84</v>
      </c>
      <c r="J184" s="1" t="s">
        <v>96</v>
      </c>
      <c r="K184" s="1" t="s">
        <v>442</v>
      </c>
      <c r="L184" s="1"/>
      <c r="M184" s="20">
        <f t="shared" si="2"/>
        <v>1</v>
      </c>
    </row>
    <row r="185" spans="1:13" ht="20.100000000000001" customHeight="1" x14ac:dyDescent="0.15">
      <c r="A185" s="1" t="s">
        <v>32</v>
      </c>
      <c r="B185" s="1" t="s">
        <v>438</v>
      </c>
      <c r="C185" s="1" t="s">
        <v>443</v>
      </c>
      <c r="D185" s="1" t="s">
        <v>50</v>
      </c>
      <c r="E185" s="1" t="s">
        <v>51</v>
      </c>
      <c r="F185" s="1" t="s">
        <v>51</v>
      </c>
      <c r="G185" s="1" t="s">
        <v>82</v>
      </c>
      <c r="H185" s="1" t="s">
        <v>95</v>
      </c>
      <c r="I185" s="1" t="s">
        <v>84</v>
      </c>
      <c r="J185" s="1" t="s">
        <v>96</v>
      </c>
      <c r="K185" s="1" t="s">
        <v>444</v>
      </c>
      <c r="L185" s="1"/>
      <c r="M185" s="20">
        <f t="shared" si="2"/>
        <v>1</v>
      </c>
    </row>
    <row r="186" spans="1:13" ht="20.100000000000001" customHeight="1" x14ac:dyDescent="0.15">
      <c r="A186" s="1" t="s">
        <v>32</v>
      </c>
      <c r="B186" s="1" t="s">
        <v>438</v>
      </c>
      <c r="C186" s="1" t="s">
        <v>445</v>
      </c>
      <c r="D186" s="1" t="s">
        <v>50</v>
      </c>
      <c r="E186" s="1" t="s">
        <v>51</v>
      </c>
      <c r="F186" s="1" t="s">
        <v>26832</v>
      </c>
      <c r="G186" s="1" t="s">
        <v>82</v>
      </c>
      <c r="H186" s="1" t="s">
        <v>446</v>
      </c>
      <c r="I186" s="1" t="s">
        <v>447</v>
      </c>
      <c r="J186" s="1" t="s">
        <v>448</v>
      </c>
      <c r="K186" s="1" t="s">
        <v>449</v>
      </c>
      <c r="L186" s="1"/>
      <c r="M186" s="20">
        <f t="shared" si="2"/>
        <v>0</v>
      </c>
    </row>
    <row r="187" spans="1:13" ht="20.100000000000001" customHeight="1" x14ac:dyDescent="0.15">
      <c r="A187" s="1" t="s">
        <v>32</v>
      </c>
      <c r="B187" s="1" t="s">
        <v>438</v>
      </c>
      <c r="C187" s="1" t="s">
        <v>450</v>
      </c>
      <c r="D187" s="1" t="s">
        <v>78</v>
      </c>
      <c r="E187" s="1" t="s">
        <v>51</v>
      </c>
      <c r="F187" s="1" t="s">
        <v>51</v>
      </c>
      <c r="G187" s="1" t="s">
        <v>82</v>
      </c>
      <c r="H187" s="1" t="s">
        <v>95</v>
      </c>
      <c r="I187" s="1" t="s">
        <v>84</v>
      </c>
      <c r="J187" s="1" t="s">
        <v>96</v>
      </c>
      <c r="K187" s="1" t="s">
        <v>451</v>
      </c>
      <c r="L187" s="1"/>
      <c r="M187" s="20">
        <f t="shared" si="2"/>
        <v>1</v>
      </c>
    </row>
    <row r="188" spans="1:13" ht="20.100000000000001" customHeight="1" x14ac:dyDescent="0.15">
      <c r="A188" s="1" t="s">
        <v>32</v>
      </c>
      <c r="B188" s="1" t="s">
        <v>438</v>
      </c>
      <c r="C188" s="1" t="s">
        <v>452</v>
      </c>
      <c r="D188" s="1" t="s">
        <v>78</v>
      </c>
      <c r="E188" s="1" t="s">
        <v>51</v>
      </c>
      <c r="F188" s="1" t="s">
        <v>51</v>
      </c>
      <c r="G188" s="1" t="s">
        <v>82</v>
      </c>
      <c r="H188" s="1" t="s">
        <v>95</v>
      </c>
      <c r="I188" s="1" t="s">
        <v>84</v>
      </c>
      <c r="J188" s="1" t="s">
        <v>96</v>
      </c>
      <c r="K188" s="1" t="s">
        <v>453</v>
      </c>
      <c r="L188" s="1"/>
      <c r="M188" s="20">
        <f t="shared" si="2"/>
        <v>1</v>
      </c>
    </row>
    <row r="189" spans="1:13" ht="20.100000000000001" customHeight="1" x14ac:dyDescent="0.15">
      <c r="A189" s="1" t="s">
        <v>32</v>
      </c>
      <c r="B189" s="1" t="s">
        <v>454</v>
      </c>
      <c r="C189" s="1" t="s">
        <v>455</v>
      </c>
      <c r="D189" s="1" t="s">
        <v>50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84</v>
      </c>
      <c r="J189" s="1" t="s">
        <v>122</v>
      </c>
      <c r="K189" s="1" t="s">
        <v>456</v>
      </c>
      <c r="L189" s="1"/>
      <c r="M189" s="20">
        <f t="shared" si="2"/>
        <v>1</v>
      </c>
    </row>
    <row r="190" spans="1:13" ht="20.100000000000001" customHeight="1" x14ac:dyDescent="0.15">
      <c r="A190" s="1" t="s">
        <v>32</v>
      </c>
      <c r="B190" s="1" t="s">
        <v>454</v>
      </c>
      <c r="C190" s="1" t="s">
        <v>457</v>
      </c>
      <c r="D190" s="1" t="s">
        <v>50</v>
      </c>
      <c r="E190" s="1" t="s">
        <v>51</v>
      </c>
      <c r="F190" s="1" t="s">
        <v>51</v>
      </c>
      <c r="G190" s="1" t="s">
        <v>52</v>
      </c>
      <c r="H190" s="1" t="s">
        <v>121</v>
      </c>
      <c r="I190" s="1" t="s">
        <v>84</v>
      </c>
      <c r="J190" s="1" t="s">
        <v>122</v>
      </c>
      <c r="K190" s="1" t="s">
        <v>458</v>
      </c>
      <c r="L190" s="1"/>
      <c r="M190" s="20">
        <f t="shared" si="2"/>
        <v>1</v>
      </c>
    </row>
    <row r="191" spans="1:13" ht="20.100000000000001" customHeight="1" x14ac:dyDescent="0.15">
      <c r="A191" s="1" t="s">
        <v>32</v>
      </c>
      <c r="B191" s="1" t="s">
        <v>459</v>
      </c>
      <c r="C191" s="1" t="s">
        <v>460</v>
      </c>
      <c r="D191" s="1" t="s">
        <v>50</v>
      </c>
      <c r="E191" s="1" t="s">
        <v>51</v>
      </c>
      <c r="F191" s="1" t="s">
        <v>51</v>
      </c>
      <c r="G191" s="1" t="s">
        <v>82</v>
      </c>
      <c r="H191" s="1" t="s">
        <v>95</v>
      </c>
      <c r="I191" s="1" t="s">
        <v>84</v>
      </c>
      <c r="J191" s="1" t="s">
        <v>96</v>
      </c>
      <c r="K191" s="1" t="s">
        <v>461</v>
      </c>
      <c r="L191" s="1"/>
      <c r="M191" s="20">
        <f t="shared" si="2"/>
        <v>1</v>
      </c>
    </row>
    <row r="192" spans="1:13" ht="20.100000000000001" customHeight="1" x14ac:dyDescent="0.15">
      <c r="A192" s="1" t="s">
        <v>32</v>
      </c>
      <c r="B192" s="1" t="s">
        <v>459</v>
      </c>
      <c r="C192" s="1" t="s">
        <v>462</v>
      </c>
      <c r="D192" s="1" t="s">
        <v>78</v>
      </c>
      <c r="E192" s="1" t="s">
        <v>51</v>
      </c>
      <c r="F192" s="1" t="s">
        <v>51</v>
      </c>
      <c r="G192" s="1" t="s">
        <v>82</v>
      </c>
      <c r="H192" s="1" t="s">
        <v>95</v>
      </c>
      <c r="I192" s="1" t="s">
        <v>84</v>
      </c>
      <c r="J192" s="1" t="s">
        <v>96</v>
      </c>
      <c r="K192" s="1" t="s">
        <v>463</v>
      </c>
      <c r="L192" s="1"/>
      <c r="M192" s="20">
        <f t="shared" si="2"/>
        <v>1</v>
      </c>
    </row>
    <row r="193" spans="1:13" ht="20.100000000000001" customHeight="1" x14ac:dyDescent="0.15">
      <c r="A193" s="1" t="s">
        <v>32</v>
      </c>
      <c r="B193" s="1" t="s">
        <v>459</v>
      </c>
      <c r="C193" s="1" t="s">
        <v>464</v>
      </c>
      <c r="D193" s="1" t="s">
        <v>78</v>
      </c>
      <c r="E193" s="1" t="s">
        <v>51</v>
      </c>
      <c r="F193" s="1" t="s">
        <v>51</v>
      </c>
      <c r="G193" s="1" t="s">
        <v>82</v>
      </c>
      <c r="H193" s="1" t="s">
        <v>95</v>
      </c>
      <c r="I193" s="1" t="s">
        <v>84</v>
      </c>
      <c r="J193" s="1" t="s">
        <v>96</v>
      </c>
      <c r="K193" s="1" t="s">
        <v>465</v>
      </c>
      <c r="L193" s="1"/>
      <c r="M193" s="20">
        <f t="shared" si="2"/>
        <v>1</v>
      </c>
    </row>
    <row r="194" spans="1:13" ht="20.100000000000001" customHeight="1" x14ac:dyDescent="0.15">
      <c r="A194" s="1" t="s">
        <v>32</v>
      </c>
      <c r="B194" s="1" t="s">
        <v>459</v>
      </c>
      <c r="C194" s="1" t="s">
        <v>466</v>
      </c>
      <c r="D194" s="1" t="s">
        <v>78</v>
      </c>
      <c r="E194" s="1" t="s">
        <v>51</v>
      </c>
      <c r="F194" s="1" t="s">
        <v>51</v>
      </c>
      <c r="G194" s="1" t="s">
        <v>82</v>
      </c>
      <c r="H194" s="1" t="s">
        <v>95</v>
      </c>
      <c r="I194" s="1" t="s">
        <v>84</v>
      </c>
      <c r="J194" s="1" t="s">
        <v>96</v>
      </c>
      <c r="K194" s="1" t="s">
        <v>467</v>
      </c>
      <c r="L194" s="1"/>
      <c r="M194" s="20">
        <f t="shared" si="2"/>
        <v>1</v>
      </c>
    </row>
    <row r="195" spans="1:13" ht="20.100000000000001" customHeight="1" x14ac:dyDescent="0.15">
      <c r="A195" s="1" t="s">
        <v>32</v>
      </c>
      <c r="B195" s="1" t="s">
        <v>468</v>
      </c>
      <c r="C195" s="1" t="s">
        <v>469</v>
      </c>
      <c r="D195" s="1" t="s">
        <v>50</v>
      </c>
      <c r="E195" s="1" t="s">
        <v>51</v>
      </c>
      <c r="F195" s="1" t="s">
        <v>26832</v>
      </c>
      <c r="G195" s="1" t="s">
        <v>82</v>
      </c>
      <c r="H195" s="1" t="s">
        <v>446</v>
      </c>
      <c r="I195" s="1" t="s">
        <v>447</v>
      </c>
      <c r="J195" s="1" t="s">
        <v>448</v>
      </c>
      <c r="K195" s="1" t="s">
        <v>470</v>
      </c>
      <c r="L195" s="1"/>
      <c r="M195" s="20">
        <f t="shared" si="2"/>
        <v>0</v>
      </c>
    </row>
    <row r="196" spans="1:13" ht="20.100000000000001" customHeight="1" x14ac:dyDescent="0.15">
      <c r="A196" s="1" t="s">
        <v>32</v>
      </c>
      <c r="B196" s="1" t="s">
        <v>471</v>
      </c>
      <c r="C196" s="1" t="s">
        <v>472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54</v>
      </c>
      <c r="J196" s="1" t="s">
        <v>55</v>
      </c>
      <c r="K196" s="1" t="s">
        <v>473</v>
      </c>
      <c r="L196" s="1"/>
      <c r="M196" s="20">
        <f t="shared" si="2"/>
        <v>1</v>
      </c>
    </row>
    <row r="197" spans="1:13" ht="20.100000000000001" customHeight="1" x14ac:dyDescent="0.15">
      <c r="A197" s="1" t="s">
        <v>32</v>
      </c>
      <c r="B197" s="1" t="s">
        <v>471</v>
      </c>
      <c r="C197" s="1" t="s">
        <v>474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54</v>
      </c>
      <c r="J197" s="1" t="s">
        <v>55</v>
      </c>
      <c r="K197" s="1" t="s">
        <v>475</v>
      </c>
      <c r="L197" s="1"/>
      <c r="M197" s="20">
        <f t="shared" si="2"/>
        <v>1</v>
      </c>
    </row>
    <row r="198" spans="1:13" ht="20.100000000000001" customHeight="1" x14ac:dyDescent="0.15">
      <c r="A198" s="1" t="s">
        <v>32</v>
      </c>
      <c r="B198" s="1" t="s">
        <v>471</v>
      </c>
      <c r="C198" s="1" t="s">
        <v>476</v>
      </c>
      <c r="D198" s="1" t="s">
        <v>78</v>
      </c>
      <c r="E198" s="1" t="s">
        <v>51</v>
      </c>
      <c r="F198" s="1" t="s">
        <v>179</v>
      </c>
      <c r="G198" s="1" t="s">
        <v>82</v>
      </c>
      <c r="H198" s="1" t="s">
        <v>83</v>
      </c>
      <c r="I198" s="1" t="s">
        <v>84</v>
      </c>
      <c r="J198" s="1" t="s">
        <v>85</v>
      </c>
      <c r="K198" s="1" t="s">
        <v>477</v>
      </c>
      <c r="L198" s="1"/>
      <c r="M198" s="20">
        <f t="shared" si="2"/>
        <v>0</v>
      </c>
    </row>
    <row r="199" spans="1:13" ht="20.100000000000001" customHeight="1" x14ac:dyDescent="0.15">
      <c r="A199" s="1" t="s">
        <v>32</v>
      </c>
      <c r="B199" s="1" t="s">
        <v>471</v>
      </c>
      <c r="C199" s="1" t="s">
        <v>478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54</v>
      </c>
      <c r="J199" s="1" t="s">
        <v>55</v>
      </c>
      <c r="K199" s="1" t="s">
        <v>479</v>
      </c>
      <c r="L199" s="1"/>
      <c r="M199" s="20">
        <f t="shared" si="2"/>
        <v>1</v>
      </c>
    </row>
    <row r="200" spans="1:13" ht="20.100000000000001" customHeight="1" x14ac:dyDescent="0.15">
      <c r="A200" s="1" t="s">
        <v>32</v>
      </c>
      <c r="B200" s="1" t="s">
        <v>471</v>
      </c>
      <c r="C200" s="1" t="s">
        <v>480</v>
      </c>
      <c r="D200" s="1" t="s">
        <v>78</v>
      </c>
      <c r="E200" s="1" t="s">
        <v>51</v>
      </c>
      <c r="F200" s="1" t="s">
        <v>51</v>
      </c>
      <c r="G200" s="1" t="s">
        <v>52</v>
      </c>
      <c r="H200" s="1" t="s">
        <v>53</v>
      </c>
      <c r="I200" s="1" t="s">
        <v>54</v>
      </c>
      <c r="J200" s="1" t="s">
        <v>55</v>
      </c>
      <c r="K200" s="1" t="s">
        <v>481</v>
      </c>
      <c r="L200" s="1"/>
      <c r="M200" s="20">
        <f t="shared" ref="M200:M263" si="3">IF(F200="○",1,0)</f>
        <v>1</v>
      </c>
    </row>
    <row r="201" spans="1:13" ht="20.100000000000001" customHeight="1" x14ac:dyDescent="0.15">
      <c r="A201" s="1" t="s">
        <v>32</v>
      </c>
      <c r="B201" s="1" t="s">
        <v>471</v>
      </c>
      <c r="C201" s="1" t="s">
        <v>482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54</v>
      </c>
      <c r="J201" s="1" t="s">
        <v>55</v>
      </c>
      <c r="K201" s="1" t="s">
        <v>483</v>
      </c>
      <c r="L201" s="1"/>
      <c r="M201" s="20">
        <f t="shared" si="3"/>
        <v>1</v>
      </c>
    </row>
    <row r="202" spans="1:13" ht="20.100000000000001" customHeight="1" x14ac:dyDescent="0.15">
      <c r="A202" s="1" t="s">
        <v>32</v>
      </c>
      <c r="B202" s="1" t="s">
        <v>484</v>
      </c>
      <c r="C202" s="1" t="s">
        <v>485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121</v>
      </c>
      <c r="I202" s="1" t="s">
        <v>84</v>
      </c>
      <c r="J202" s="1" t="s">
        <v>122</v>
      </c>
      <c r="K202" s="1" t="s">
        <v>486</v>
      </c>
      <c r="L202" s="1"/>
      <c r="M202" s="20">
        <f t="shared" si="3"/>
        <v>1</v>
      </c>
    </row>
    <row r="203" spans="1:13" ht="20.100000000000001" customHeight="1" x14ac:dyDescent="0.15">
      <c r="A203" s="1" t="s">
        <v>32</v>
      </c>
      <c r="B203" s="1" t="s">
        <v>484</v>
      </c>
      <c r="C203" s="1" t="s">
        <v>487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121</v>
      </c>
      <c r="I203" s="1" t="s">
        <v>84</v>
      </c>
      <c r="J203" s="1" t="s">
        <v>122</v>
      </c>
      <c r="K203" s="1" t="s">
        <v>488</v>
      </c>
      <c r="L203" s="1"/>
      <c r="M203" s="20">
        <f t="shared" si="3"/>
        <v>1</v>
      </c>
    </row>
    <row r="204" spans="1:13" ht="20.100000000000001" customHeight="1" x14ac:dyDescent="0.15">
      <c r="A204" s="1" t="s">
        <v>32</v>
      </c>
      <c r="B204" s="1" t="s">
        <v>484</v>
      </c>
      <c r="C204" s="1" t="s">
        <v>489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121</v>
      </c>
      <c r="I204" s="1" t="s">
        <v>84</v>
      </c>
      <c r="J204" s="1" t="s">
        <v>122</v>
      </c>
      <c r="K204" s="1" t="s">
        <v>490</v>
      </c>
      <c r="L204" s="1"/>
      <c r="M204" s="20">
        <f t="shared" si="3"/>
        <v>1</v>
      </c>
    </row>
    <row r="205" spans="1:13" ht="20.100000000000001" customHeight="1" x14ac:dyDescent="0.15">
      <c r="A205" s="1" t="s">
        <v>32</v>
      </c>
      <c r="B205" s="1" t="s">
        <v>484</v>
      </c>
      <c r="C205" s="1" t="s">
        <v>491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121</v>
      </c>
      <c r="I205" s="1" t="s">
        <v>84</v>
      </c>
      <c r="J205" s="1" t="s">
        <v>122</v>
      </c>
      <c r="K205" s="1" t="s">
        <v>492</v>
      </c>
      <c r="L205" s="1"/>
      <c r="M205" s="20">
        <f t="shared" si="3"/>
        <v>1</v>
      </c>
    </row>
    <row r="206" spans="1:13" ht="20.100000000000001" customHeight="1" x14ac:dyDescent="0.15">
      <c r="A206" s="1" t="s">
        <v>32</v>
      </c>
      <c r="B206" s="1" t="s">
        <v>484</v>
      </c>
      <c r="C206" s="1" t="s">
        <v>493</v>
      </c>
      <c r="D206" s="1" t="s">
        <v>50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84</v>
      </c>
      <c r="J206" s="1" t="s">
        <v>122</v>
      </c>
      <c r="K206" s="1" t="s">
        <v>494</v>
      </c>
      <c r="L206" s="1"/>
      <c r="M206" s="20">
        <f t="shared" si="3"/>
        <v>1</v>
      </c>
    </row>
    <row r="207" spans="1:13" ht="20.100000000000001" customHeight="1" x14ac:dyDescent="0.15">
      <c r="A207" s="1" t="s">
        <v>32</v>
      </c>
      <c r="B207" s="1" t="s">
        <v>484</v>
      </c>
      <c r="C207" s="1" t="s">
        <v>495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84</v>
      </c>
      <c r="J207" s="1" t="s">
        <v>122</v>
      </c>
      <c r="K207" s="1" t="s">
        <v>496</v>
      </c>
      <c r="L207" s="1"/>
      <c r="M207" s="20">
        <f t="shared" si="3"/>
        <v>1</v>
      </c>
    </row>
    <row r="208" spans="1:13" ht="20.100000000000001" customHeight="1" x14ac:dyDescent="0.15">
      <c r="A208" s="1" t="s">
        <v>32</v>
      </c>
      <c r="B208" s="1" t="s">
        <v>484</v>
      </c>
      <c r="C208" s="1" t="s">
        <v>497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84</v>
      </c>
      <c r="J208" s="1" t="s">
        <v>122</v>
      </c>
      <c r="K208" s="1" t="s">
        <v>498</v>
      </c>
      <c r="L208" s="1"/>
      <c r="M208" s="20">
        <f t="shared" si="3"/>
        <v>1</v>
      </c>
    </row>
    <row r="209" spans="1:13" ht="20.100000000000001" customHeight="1" x14ac:dyDescent="0.15">
      <c r="A209" s="1" t="s">
        <v>32</v>
      </c>
      <c r="B209" s="1" t="s">
        <v>484</v>
      </c>
      <c r="C209" s="1" t="s">
        <v>499</v>
      </c>
      <c r="D209" s="1" t="s">
        <v>78</v>
      </c>
      <c r="E209" s="1" t="s">
        <v>51</v>
      </c>
      <c r="F209" s="1" t="s">
        <v>51</v>
      </c>
      <c r="G209" s="1" t="s">
        <v>52</v>
      </c>
      <c r="H209" s="1" t="s">
        <v>121</v>
      </c>
      <c r="I209" s="1" t="s">
        <v>84</v>
      </c>
      <c r="J209" s="1" t="s">
        <v>122</v>
      </c>
      <c r="K209" s="1" t="s">
        <v>500</v>
      </c>
      <c r="L209" s="1"/>
      <c r="M209" s="20">
        <f t="shared" si="3"/>
        <v>1</v>
      </c>
    </row>
    <row r="210" spans="1:13" ht="20.100000000000001" customHeight="1" x14ac:dyDescent="0.15">
      <c r="A210" s="1" t="s">
        <v>32</v>
      </c>
      <c r="B210" s="1" t="s">
        <v>501</v>
      </c>
      <c r="C210" s="1" t="s">
        <v>502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84</v>
      </c>
      <c r="J210" s="1" t="s">
        <v>122</v>
      </c>
      <c r="K210" s="1" t="s">
        <v>503</v>
      </c>
      <c r="L210" s="1"/>
      <c r="M210" s="20">
        <f t="shared" si="3"/>
        <v>1</v>
      </c>
    </row>
    <row r="211" spans="1:13" ht="20.100000000000001" customHeight="1" x14ac:dyDescent="0.15">
      <c r="A211" s="1" t="s">
        <v>32</v>
      </c>
      <c r="B211" s="1" t="s">
        <v>501</v>
      </c>
      <c r="C211" s="1" t="s">
        <v>504</v>
      </c>
      <c r="D211" s="1" t="s">
        <v>50</v>
      </c>
      <c r="E211" s="1" t="s">
        <v>51</v>
      </c>
      <c r="F211" s="1" t="s">
        <v>26832</v>
      </c>
      <c r="G211" s="1" t="s">
        <v>82</v>
      </c>
      <c r="H211" s="1" t="s">
        <v>180</v>
      </c>
      <c r="I211" s="1" t="s">
        <v>181</v>
      </c>
      <c r="J211" s="1" t="s">
        <v>182</v>
      </c>
      <c r="K211" s="1" t="s">
        <v>505</v>
      </c>
      <c r="L211" s="1"/>
      <c r="M211" s="20">
        <f t="shared" si="3"/>
        <v>0</v>
      </c>
    </row>
    <row r="212" spans="1:13" ht="20.100000000000001" customHeight="1" x14ac:dyDescent="0.15">
      <c r="A212" s="1" t="s">
        <v>32</v>
      </c>
      <c r="B212" s="1" t="s">
        <v>501</v>
      </c>
      <c r="C212" s="1" t="s">
        <v>506</v>
      </c>
      <c r="D212" s="1" t="s">
        <v>78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507</v>
      </c>
      <c r="L212" s="1"/>
      <c r="M212" s="20">
        <f t="shared" si="3"/>
        <v>1</v>
      </c>
    </row>
    <row r="213" spans="1:13" ht="20.100000000000001" customHeight="1" x14ac:dyDescent="0.15">
      <c r="A213" s="1" t="s">
        <v>32</v>
      </c>
      <c r="B213" s="1" t="s">
        <v>501</v>
      </c>
      <c r="C213" s="1" t="s">
        <v>508</v>
      </c>
      <c r="D213" s="1" t="s">
        <v>78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84</v>
      </c>
      <c r="J213" s="1" t="s">
        <v>122</v>
      </c>
      <c r="K213" s="1" t="s">
        <v>509</v>
      </c>
      <c r="L213" s="1"/>
      <c r="M213" s="20">
        <f t="shared" si="3"/>
        <v>1</v>
      </c>
    </row>
    <row r="214" spans="1:13" ht="20.100000000000001" customHeight="1" x14ac:dyDescent="0.15">
      <c r="A214" s="1" t="s">
        <v>32</v>
      </c>
      <c r="B214" s="1" t="s">
        <v>501</v>
      </c>
      <c r="C214" s="1" t="s">
        <v>510</v>
      </c>
      <c r="D214" s="1" t="s">
        <v>78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122</v>
      </c>
      <c r="K214" s="1" t="s">
        <v>511</v>
      </c>
      <c r="L214" s="1"/>
      <c r="M214" s="20">
        <f t="shared" si="3"/>
        <v>1</v>
      </c>
    </row>
    <row r="215" spans="1:13" ht="20.100000000000001" customHeight="1" x14ac:dyDescent="0.15">
      <c r="A215" s="1" t="s">
        <v>32</v>
      </c>
      <c r="B215" s="1" t="s">
        <v>501</v>
      </c>
      <c r="C215" s="1" t="s">
        <v>512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121</v>
      </c>
      <c r="I215" s="1" t="s">
        <v>84</v>
      </c>
      <c r="J215" s="1" t="s">
        <v>122</v>
      </c>
      <c r="K215" s="1" t="s">
        <v>513</v>
      </c>
      <c r="L215" s="1"/>
      <c r="M215" s="20">
        <f t="shared" si="3"/>
        <v>1</v>
      </c>
    </row>
    <row r="216" spans="1:13" ht="20.100000000000001" customHeight="1" x14ac:dyDescent="0.15">
      <c r="A216" s="1" t="s">
        <v>32</v>
      </c>
      <c r="B216" s="1" t="s">
        <v>501</v>
      </c>
      <c r="C216" s="1" t="s">
        <v>514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515</v>
      </c>
      <c r="L216" s="1"/>
      <c r="M216" s="20">
        <f t="shared" si="3"/>
        <v>1</v>
      </c>
    </row>
    <row r="217" spans="1:13" ht="20.100000000000001" customHeight="1" x14ac:dyDescent="0.15">
      <c r="A217" s="1" t="s">
        <v>32</v>
      </c>
      <c r="B217" s="1" t="s">
        <v>501</v>
      </c>
      <c r="C217" s="1" t="s">
        <v>516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121</v>
      </c>
      <c r="I217" s="1" t="s">
        <v>84</v>
      </c>
      <c r="J217" s="1" t="s">
        <v>122</v>
      </c>
      <c r="K217" s="1" t="s">
        <v>517</v>
      </c>
      <c r="L217" s="1"/>
      <c r="M217" s="20">
        <f t="shared" si="3"/>
        <v>1</v>
      </c>
    </row>
    <row r="218" spans="1:13" ht="20.100000000000001" customHeight="1" x14ac:dyDescent="0.15">
      <c r="A218" s="1" t="s">
        <v>32</v>
      </c>
      <c r="B218" s="1" t="s">
        <v>501</v>
      </c>
      <c r="C218" s="1" t="s">
        <v>518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121</v>
      </c>
      <c r="I218" s="1" t="s">
        <v>84</v>
      </c>
      <c r="J218" s="1" t="s">
        <v>122</v>
      </c>
      <c r="K218" s="1" t="s">
        <v>519</v>
      </c>
      <c r="L218" s="1"/>
      <c r="M218" s="20">
        <f t="shared" si="3"/>
        <v>1</v>
      </c>
    </row>
    <row r="219" spans="1:13" ht="20.100000000000001" customHeight="1" x14ac:dyDescent="0.15">
      <c r="A219" s="1" t="s">
        <v>32</v>
      </c>
      <c r="B219" s="1" t="s">
        <v>501</v>
      </c>
      <c r="C219" s="1" t="s">
        <v>520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121</v>
      </c>
      <c r="I219" s="1" t="s">
        <v>84</v>
      </c>
      <c r="J219" s="1" t="s">
        <v>122</v>
      </c>
      <c r="K219" s="1" t="s">
        <v>521</v>
      </c>
      <c r="L219" s="1"/>
      <c r="M219" s="20">
        <f t="shared" si="3"/>
        <v>1</v>
      </c>
    </row>
    <row r="220" spans="1:13" ht="20.100000000000001" customHeight="1" x14ac:dyDescent="0.15">
      <c r="A220" s="1" t="s">
        <v>32</v>
      </c>
      <c r="B220" s="1" t="s">
        <v>501</v>
      </c>
      <c r="C220" s="1" t="s">
        <v>522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121</v>
      </c>
      <c r="I220" s="1" t="s">
        <v>84</v>
      </c>
      <c r="J220" s="1" t="s">
        <v>122</v>
      </c>
      <c r="K220" s="1" t="s">
        <v>523</v>
      </c>
      <c r="L220" s="1"/>
      <c r="M220" s="20">
        <f t="shared" si="3"/>
        <v>1</v>
      </c>
    </row>
    <row r="221" spans="1:13" ht="20.100000000000001" customHeight="1" x14ac:dyDescent="0.15">
      <c r="A221" s="1" t="s">
        <v>32</v>
      </c>
      <c r="B221" s="1" t="s">
        <v>524</v>
      </c>
      <c r="C221" s="1" t="s">
        <v>525</v>
      </c>
      <c r="D221" s="1" t="s">
        <v>50</v>
      </c>
      <c r="E221" s="1" t="s">
        <v>51</v>
      </c>
      <c r="F221" s="1" t="s">
        <v>51</v>
      </c>
      <c r="G221" s="1" t="s">
        <v>82</v>
      </c>
      <c r="H221" s="1" t="s">
        <v>207</v>
      </c>
      <c r="I221" s="1" t="s">
        <v>84</v>
      </c>
      <c r="J221" s="1" t="s">
        <v>122</v>
      </c>
      <c r="K221" s="1" t="s">
        <v>526</v>
      </c>
      <c r="L221" s="1"/>
      <c r="M221" s="20">
        <f t="shared" si="3"/>
        <v>1</v>
      </c>
    </row>
    <row r="222" spans="1:13" ht="20.100000000000001" customHeight="1" x14ac:dyDescent="0.15">
      <c r="A222" s="1" t="s">
        <v>32</v>
      </c>
      <c r="B222" s="1" t="s">
        <v>524</v>
      </c>
      <c r="C222" s="1" t="s">
        <v>527</v>
      </c>
      <c r="D222" s="1" t="s">
        <v>50</v>
      </c>
      <c r="E222" s="1" t="s">
        <v>51</v>
      </c>
      <c r="F222" s="1" t="s">
        <v>51</v>
      </c>
      <c r="G222" s="1" t="s">
        <v>82</v>
      </c>
      <c r="H222" s="1" t="s">
        <v>207</v>
      </c>
      <c r="I222" s="1" t="s">
        <v>84</v>
      </c>
      <c r="J222" s="1" t="s">
        <v>122</v>
      </c>
      <c r="K222" s="1" t="s">
        <v>528</v>
      </c>
      <c r="L222" s="1"/>
      <c r="M222" s="20">
        <f t="shared" si="3"/>
        <v>1</v>
      </c>
    </row>
    <row r="223" spans="1:13" ht="20.100000000000001" customHeight="1" x14ac:dyDescent="0.15">
      <c r="A223" s="1" t="s">
        <v>32</v>
      </c>
      <c r="B223" s="1" t="s">
        <v>524</v>
      </c>
      <c r="C223" s="1" t="s">
        <v>529</v>
      </c>
      <c r="D223" s="1" t="s">
        <v>50</v>
      </c>
      <c r="E223" s="1" t="s">
        <v>51</v>
      </c>
      <c r="F223" s="1" t="s">
        <v>51</v>
      </c>
      <c r="G223" s="1" t="s">
        <v>82</v>
      </c>
      <c r="H223" s="1" t="s">
        <v>207</v>
      </c>
      <c r="I223" s="1" t="s">
        <v>84</v>
      </c>
      <c r="J223" s="1" t="s">
        <v>122</v>
      </c>
      <c r="K223" s="1" t="s">
        <v>530</v>
      </c>
      <c r="L223" s="1"/>
      <c r="M223" s="20">
        <f t="shared" si="3"/>
        <v>1</v>
      </c>
    </row>
    <row r="224" spans="1:13" ht="20.100000000000001" customHeight="1" x14ac:dyDescent="0.15">
      <c r="A224" s="1" t="s">
        <v>32</v>
      </c>
      <c r="B224" s="1" t="s">
        <v>524</v>
      </c>
      <c r="C224" s="1" t="s">
        <v>531</v>
      </c>
      <c r="D224" s="1" t="s">
        <v>78</v>
      </c>
      <c r="E224" s="1" t="s">
        <v>51</v>
      </c>
      <c r="F224" s="1" t="s">
        <v>179</v>
      </c>
      <c r="G224" s="1" t="s">
        <v>82</v>
      </c>
      <c r="H224" s="1" t="s">
        <v>446</v>
      </c>
      <c r="I224" s="1" t="s">
        <v>447</v>
      </c>
      <c r="J224" s="1" t="s">
        <v>448</v>
      </c>
      <c r="K224" s="1" t="s">
        <v>532</v>
      </c>
      <c r="L224" s="1"/>
      <c r="M224" s="20">
        <f t="shared" si="3"/>
        <v>0</v>
      </c>
    </row>
    <row r="225" spans="1:13" ht="20.100000000000001" customHeight="1" x14ac:dyDescent="0.15">
      <c r="A225" s="1" t="s">
        <v>32</v>
      </c>
      <c r="B225" s="1" t="s">
        <v>524</v>
      </c>
      <c r="C225" s="1" t="s">
        <v>533</v>
      </c>
      <c r="D225" s="1" t="s">
        <v>78</v>
      </c>
      <c r="E225" s="1" t="s">
        <v>51</v>
      </c>
      <c r="F225" s="1" t="s">
        <v>179</v>
      </c>
      <c r="G225" s="1" t="s">
        <v>82</v>
      </c>
      <c r="H225" s="1" t="s">
        <v>446</v>
      </c>
      <c r="I225" s="1" t="s">
        <v>447</v>
      </c>
      <c r="J225" s="1" t="s">
        <v>448</v>
      </c>
      <c r="K225" s="1" t="s">
        <v>534</v>
      </c>
      <c r="L225" s="1"/>
      <c r="M225" s="20">
        <f t="shared" si="3"/>
        <v>0</v>
      </c>
    </row>
    <row r="226" spans="1:13" ht="20.100000000000001" customHeight="1" x14ac:dyDescent="0.15">
      <c r="A226" s="1" t="s">
        <v>32</v>
      </c>
      <c r="B226" s="1" t="s">
        <v>524</v>
      </c>
      <c r="C226" s="1" t="s">
        <v>535</v>
      </c>
      <c r="D226" s="1" t="s">
        <v>78</v>
      </c>
      <c r="E226" s="1" t="s">
        <v>51</v>
      </c>
      <c r="F226" s="1" t="s">
        <v>179</v>
      </c>
      <c r="G226" s="1" t="s">
        <v>82</v>
      </c>
      <c r="H226" s="1" t="s">
        <v>446</v>
      </c>
      <c r="I226" s="1" t="s">
        <v>447</v>
      </c>
      <c r="J226" s="1" t="s">
        <v>448</v>
      </c>
      <c r="K226" s="1" t="s">
        <v>536</v>
      </c>
      <c r="L226" s="1"/>
      <c r="M226" s="20">
        <f t="shared" si="3"/>
        <v>0</v>
      </c>
    </row>
    <row r="227" spans="1:13" ht="20.100000000000001" customHeight="1" x14ac:dyDescent="0.15">
      <c r="A227" s="1" t="s">
        <v>32</v>
      </c>
      <c r="B227" s="1" t="s">
        <v>537</v>
      </c>
      <c r="C227" s="1" t="s">
        <v>538</v>
      </c>
      <c r="D227" s="1" t="s">
        <v>50</v>
      </c>
      <c r="E227" s="1" t="s">
        <v>51</v>
      </c>
      <c r="F227" s="1" t="s">
        <v>51</v>
      </c>
      <c r="G227" s="1" t="s">
        <v>82</v>
      </c>
      <c r="H227" s="1" t="s">
        <v>207</v>
      </c>
      <c r="I227" s="1" t="s">
        <v>84</v>
      </c>
      <c r="J227" s="1" t="s">
        <v>122</v>
      </c>
      <c r="K227" s="1" t="s">
        <v>539</v>
      </c>
      <c r="L227" s="1"/>
      <c r="M227" s="20">
        <f t="shared" si="3"/>
        <v>1</v>
      </c>
    </row>
    <row r="228" spans="1:13" ht="20.100000000000001" customHeight="1" x14ac:dyDescent="0.15">
      <c r="A228" s="1" t="s">
        <v>32</v>
      </c>
      <c r="B228" s="1" t="s">
        <v>537</v>
      </c>
      <c r="C228" s="1" t="s">
        <v>540</v>
      </c>
      <c r="D228" s="1" t="s">
        <v>78</v>
      </c>
      <c r="E228" s="1" t="s">
        <v>51</v>
      </c>
      <c r="F228" s="1" t="s">
        <v>179</v>
      </c>
      <c r="G228" s="1" t="s">
        <v>82</v>
      </c>
      <c r="H228" s="1" t="s">
        <v>446</v>
      </c>
      <c r="I228" s="1" t="s">
        <v>447</v>
      </c>
      <c r="J228" s="1" t="s">
        <v>448</v>
      </c>
      <c r="K228" s="1" t="s">
        <v>541</v>
      </c>
      <c r="L228" s="1"/>
      <c r="M228" s="20">
        <f t="shared" si="3"/>
        <v>0</v>
      </c>
    </row>
    <row r="229" spans="1:13" ht="20.100000000000001" customHeight="1" x14ac:dyDescent="0.15">
      <c r="A229" s="1" t="s">
        <v>32</v>
      </c>
      <c r="B229" s="1" t="s">
        <v>542</v>
      </c>
      <c r="C229" s="1" t="s">
        <v>543</v>
      </c>
      <c r="D229" s="1" t="s">
        <v>50</v>
      </c>
      <c r="E229" s="1" t="s">
        <v>51</v>
      </c>
      <c r="F229" s="1" t="s">
        <v>51</v>
      </c>
      <c r="G229" s="1" t="s">
        <v>82</v>
      </c>
      <c r="H229" s="1" t="s">
        <v>95</v>
      </c>
      <c r="I229" s="1" t="s">
        <v>84</v>
      </c>
      <c r="J229" s="1" t="s">
        <v>96</v>
      </c>
      <c r="K229" s="1" t="s">
        <v>544</v>
      </c>
      <c r="L229" s="1"/>
      <c r="M229" s="20">
        <f t="shared" si="3"/>
        <v>1</v>
      </c>
    </row>
    <row r="230" spans="1:13" ht="20.100000000000001" customHeight="1" x14ac:dyDescent="0.15">
      <c r="A230" s="1" t="s">
        <v>32</v>
      </c>
      <c r="B230" s="1" t="s">
        <v>542</v>
      </c>
      <c r="C230" s="1" t="s">
        <v>545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84</v>
      </c>
      <c r="J230" s="1" t="s">
        <v>122</v>
      </c>
      <c r="K230" s="1" t="s">
        <v>546</v>
      </c>
      <c r="L230" s="1"/>
      <c r="M230" s="20">
        <f t="shared" si="3"/>
        <v>1</v>
      </c>
    </row>
    <row r="231" spans="1:13" ht="20.100000000000001" customHeight="1" x14ac:dyDescent="0.15">
      <c r="A231" s="1" t="s">
        <v>32</v>
      </c>
      <c r="B231" s="1" t="s">
        <v>547</v>
      </c>
      <c r="C231" s="1" t="s">
        <v>548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121</v>
      </c>
      <c r="I231" s="1" t="s">
        <v>84</v>
      </c>
      <c r="J231" s="1" t="s">
        <v>122</v>
      </c>
      <c r="K231" s="1" t="s">
        <v>549</v>
      </c>
      <c r="L231" s="1"/>
      <c r="M231" s="20">
        <f t="shared" si="3"/>
        <v>1</v>
      </c>
    </row>
    <row r="232" spans="1:13" ht="20.100000000000001" customHeight="1" x14ac:dyDescent="0.15">
      <c r="A232" s="1" t="s">
        <v>32</v>
      </c>
      <c r="B232" s="1" t="s">
        <v>547</v>
      </c>
      <c r="C232" s="1" t="s">
        <v>550</v>
      </c>
      <c r="D232" s="1" t="s">
        <v>78</v>
      </c>
      <c r="E232" s="1" t="s">
        <v>51</v>
      </c>
      <c r="F232" s="1" t="s">
        <v>179</v>
      </c>
      <c r="G232" s="1" t="s">
        <v>82</v>
      </c>
      <c r="H232" s="1" t="s">
        <v>446</v>
      </c>
      <c r="I232" s="1" t="s">
        <v>447</v>
      </c>
      <c r="J232" s="1" t="s">
        <v>448</v>
      </c>
      <c r="K232" s="1" t="s">
        <v>551</v>
      </c>
      <c r="L232" s="1"/>
      <c r="M232" s="20">
        <f t="shared" si="3"/>
        <v>0</v>
      </c>
    </row>
    <row r="233" spans="1:13" ht="20.100000000000001" customHeight="1" x14ac:dyDescent="0.15">
      <c r="A233" s="1" t="s">
        <v>32</v>
      </c>
      <c r="B233" s="1" t="s">
        <v>552</v>
      </c>
      <c r="C233" s="1" t="s">
        <v>553</v>
      </c>
      <c r="D233" s="1" t="s">
        <v>50</v>
      </c>
      <c r="E233" s="1" t="s">
        <v>51</v>
      </c>
      <c r="F233" s="1" t="s">
        <v>51</v>
      </c>
      <c r="G233" s="1" t="s">
        <v>52</v>
      </c>
      <c r="H233" s="1" t="s">
        <v>53</v>
      </c>
      <c r="I233" s="1" t="s">
        <v>54</v>
      </c>
      <c r="J233" s="1" t="s">
        <v>55</v>
      </c>
      <c r="K233" s="1" t="s">
        <v>554</v>
      </c>
      <c r="L233" s="1"/>
      <c r="M233" s="20">
        <f t="shared" si="3"/>
        <v>1</v>
      </c>
    </row>
    <row r="234" spans="1:13" ht="20.100000000000001" customHeight="1" x14ac:dyDescent="0.15">
      <c r="A234" s="1" t="s">
        <v>32</v>
      </c>
      <c r="B234" s="1" t="s">
        <v>552</v>
      </c>
      <c r="C234" s="1" t="s">
        <v>555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54</v>
      </c>
      <c r="J234" s="1" t="s">
        <v>55</v>
      </c>
      <c r="K234" s="1" t="s">
        <v>556</v>
      </c>
      <c r="L234" s="1"/>
      <c r="M234" s="20">
        <f t="shared" si="3"/>
        <v>1</v>
      </c>
    </row>
    <row r="235" spans="1:13" ht="20.100000000000001" customHeight="1" x14ac:dyDescent="0.15">
      <c r="A235" s="1" t="s">
        <v>32</v>
      </c>
      <c r="B235" s="1" t="s">
        <v>552</v>
      </c>
      <c r="C235" s="1" t="s">
        <v>557</v>
      </c>
      <c r="D235" s="1" t="s">
        <v>78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54</v>
      </c>
      <c r="J235" s="1" t="s">
        <v>55</v>
      </c>
      <c r="K235" s="1" t="s">
        <v>558</v>
      </c>
      <c r="L235" s="1"/>
      <c r="M235" s="20">
        <f t="shared" si="3"/>
        <v>1</v>
      </c>
    </row>
    <row r="236" spans="1:13" ht="20.100000000000001" customHeight="1" x14ac:dyDescent="0.15">
      <c r="A236" s="1" t="s">
        <v>32</v>
      </c>
      <c r="B236" s="1" t="s">
        <v>552</v>
      </c>
      <c r="C236" s="1" t="s">
        <v>559</v>
      </c>
      <c r="D236" s="1" t="s">
        <v>78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54</v>
      </c>
      <c r="J236" s="1" t="s">
        <v>55</v>
      </c>
      <c r="K236" s="1" t="s">
        <v>560</v>
      </c>
      <c r="L236" s="1"/>
      <c r="M236" s="20">
        <f t="shared" si="3"/>
        <v>1</v>
      </c>
    </row>
    <row r="237" spans="1:13" ht="20.100000000000001" customHeight="1" x14ac:dyDescent="0.15">
      <c r="A237" s="1" t="s">
        <v>32</v>
      </c>
      <c r="B237" s="1" t="s">
        <v>552</v>
      </c>
      <c r="C237" s="1" t="s">
        <v>561</v>
      </c>
      <c r="D237" s="1" t="s">
        <v>78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54</v>
      </c>
      <c r="J237" s="1" t="s">
        <v>55</v>
      </c>
      <c r="K237" s="1" t="s">
        <v>562</v>
      </c>
      <c r="L237" s="1"/>
      <c r="M237" s="20">
        <f t="shared" si="3"/>
        <v>1</v>
      </c>
    </row>
    <row r="238" spans="1:13" ht="20.100000000000001" customHeight="1" x14ac:dyDescent="0.15">
      <c r="A238" s="1" t="s">
        <v>32</v>
      </c>
      <c r="B238" s="1" t="s">
        <v>552</v>
      </c>
      <c r="C238" s="1" t="s">
        <v>563</v>
      </c>
      <c r="D238" s="1" t="s">
        <v>78</v>
      </c>
      <c r="E238" s="1" t="s">
        <v>51</v>
      </c>
      <c r="F238" s="1" t="s">
        <v>179</v>
      </c>
      <c r="G238" s="1" t="s">
        <v>82</v>
      </c>
      <c r="H238" s="1" t="s">
        <v>83</v>
      </c>
      <c r="I238" s="1" t="s">
        <v>84</v>
      </c>
      <c r="J238" s="1" t="s">
        <v>85</v>
      </c>
      <c r="K238" s="1" t="s">
        <v>564</v>
      </c>
      <c r="L238" s="1"/>
      <c r="M238" s="20">
        <f t="shared" si="3"/>
        <v>0</v>
      </c>
    </row>
    <row r="239" spans="1:13" ht="20.100000000000001" customHeight="1" x14ac:dyDescent="0.15">
      <c r="A239" s="1" t="s">
        <v>32</v>
      </c>
      <c r="B239" s="1" t="s">
        <v>552</v>
      </c>
      <c r="C239" s="1" t="s">
        <v>565</v>
      </c>
      <c r="D239" s="1" t="s">
        <v>78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54</v>
      </c>
      <c r="J239" s="1" t="s">
        <v>55</v>
      </c>
      <c r="K239" s="1" t="s">
        <v>566</v>
      </c>
      <c r="L239" s="1"/>
      <c r="M239" s="20">
        <f t="shared" si="3"/>
        <v>1</v>
      </c>
    </row>
    <row r="240" spans="1:13" ht="20.100000000000001" customHeight="1" x14ac:dyDescent="0.15">
      <c r="A240" s="1" t="s">
        <v>32</v>
      </c>
      <c r="B240" s="1" t="s">
        <v>552</v>
      </c>
      <c r="C240" s="1" t="s">
        <v>567</v>
      </c>
      <c r="D240" s="1" t="s">
        <v>78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54</v>
      </c>
      <c r="J240" s="1" t="s">
        <v>55</v>
      </c>
      <c r="K240" s="1" t="s">
        <v>568</v>
      </c>
      <c r="L240" s="1"/>
      <c r="M240" s="20">
        <f t="shared" si="3"/>
        <v>1</v>
      </c>
    </row>
    <row r="241" spans="1:13" ht="20.100000000000001" customHeight="1" x14ac:dyDescent="0.15">
      <c r="A241" s="1" t="s">
        <v>32</v>
      </c>
      <c r="B241" s="1" t="s">
        <v>552</v>
      </c>
      <c r="C241" s="1" t="s">
        <v>569</v>
      </c>
      <c r="D241" s="1" t="s">
        <v>78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54</v>
      </c>
      <c r="J241" s="1" t="s">
        <v>55</v>
      </c>
      <c r="K241" s="1" t="s">
        <v>570</v>
      </c>
      <c r="L241" s="1"/>
      <c r="M241" s="20">
        <f t="shared" si="3"/>
        <v>1</v>
      </c>
    </row>
    <row r="242" spans="1:13" ht="20.100000000000001" customHeight="1" x14ac:dyDescent="0.15">
      <c r="A242" s="1" t="s">
        <v>32</v>
      </c>
      <c r="B242" s="1" t="s">
        <v>552</v>
      </c>
      <c r="C242" s="1" t="s">
        <v>571</v>
      </c>
      <c r="D242" s="1" t="s">
        <v>78</v>
      </c>
      <c r="E242" s="1" t="s">
        <v>51</v>
      </c>
      <c r="F242" s="1" t="s">
        <v>51</v>
      </c>
      <c r="G242" s="1" t="s">
        <v>52</v>
      </c>
      <c r="H242" s="1" t="s">
        <v>53</v>
      </c>
      <c r="I242" s="1" t="s">
        <v>54</v>
      </c>
      <c r="J242" s="1" t="s">
        <v>55</v>
      </c>
      <c r="K242" s="1" t="s">
        <v>572</v>
      </c>
      <c r="L242" s="1"/>
      <c r="M242" s="20">
        <f t="shared" si="3"/>
        <v>1</v>
      </c>
    </row>
    <row r="243" spans="1:13" ht="20.100000000000001" customHeight="1" x14ac:dyDescent="0.15">
      <c r="A243" s="1" t="s">
        <v>32</v>
      </c>
      <c r="B243" s="1" t="s">
        <v>552</v>
      </c>
      <c r="C243" s="1" t="s">
        <v>573</v>
      </c>
      <c r="D243" s="1" t="s">
        <v>78</v>
      </c>
      <c r="E243" s="1" t="s">
        <v>51</v>
      </c>
      <c r="F243" s="1" t="s">
        <v>51</v>
      </c>
      <c r="G243" s="1" t="s">
        <v>52</v>
      </c>
      <c r="H243" s="1" t="s">
        <v>53</v>
      </c>
      <c r="I243" s="1" t="s">
        <v>54</v>
      </c>
      <c r="J243" s="1" t="s">
        <v>55</v>
      </c>
      <c r="K243" s="1" t="s">
        <v>574</v>
      </c>
      <c r="L243" s="1"/>
      <c r="M243" s="20">
        <f t="shared" si="3"/>
        <v>1</v>
      </c>
    </row>
    <row r="244" spans="1:13" ht="20.100000000000001" customHeight="1" x14ac:dyDescent="0.15">
      <c r="A244" s="1" t="s">
        <v>32</v>
      </c>
      <c r="B244" s="1" t="s">
        <v>552</v>
      </c>
      <c r="C244" s="1" t="s">
        <v>575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53</v>
      </c>
      <c r="I244" s="1" t="s">
        <v>54</v>
      </c>
      <c r="J244" s="1" t="s">
        <v>55</v>
      </c>
      <c r="K244" s="1" t="s">
        <v>576</v>
      </c>
      <c r="L244" s="1"/>
      <c r="M244" s="20">
        <f t="shared" si="3"/>
        <v>1</v>
      </c>
    </row>
    <row r="245" spans="1:13" ht="20.100000000000001" customHeight="1" x14ac:dyDescent="0.15">
      <c r="A245" s="1" t="s">
        <v>31</v>
      </c>
      <c r="B245" s="1" t="s">
        <v>552</v>
      </c>
      <c r="C245" s="1" t="s">
        <v>26802</v>
      </c>
      <c r="D245" s="1" t="s">
        <v>26803</v>
      </c>
      <c r="E245" s="1" t="s">
        <v>51</v>
      </c>
      <c r="F245" s="1" t="s">
        <v>26832</v>
      </c>
      <c r="G245" s="1" t="s">
        <v>52</v>
      </c>
      <c r="H245" s="1" t="s">
        <v>121</v>
      </c>
      <c r="I245" s="1" t="s">
        <v>26804</v>
      </c>
      <c r="J245" s="1" t="s">
        <v>122</v>
      </c>
      <c r="K245" s="1" t="s">
        <v>26805</v>
      </c>
      <c r="L245" s="1"/>
      <c r="M245" s="20">
        <f t="shared" si="3"/>
        <v>0</v>
      </c>
    </row>
    <row r="246" spans="1:13" ht="20.100000000000001" customHeight="1" x14ac:dyDescent="0.15">
      <c r="A246" s="1" t="s">
        <v>32</v>
      </c>
      <c r="B246" s="1" t="s">
        <v>577</v>
      </c>
      <c r="C246" s="1" t="s">
        <v>578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121</v>
      </c>
      <c r="I246" s="1" t="s">
        <v>84</v>
      </c>
      <c r="J246" s="1" t="s">
        <v>122</v>
      </c>
      <c r="K246" s="1" t="s">
        <v>579</v>
      </c>
      <c r="L246" s="1"/>
      <c r="M246" s="20">
        <f t="shared" si="3"/>
        <v>1</v>
      </c>
    </row>
    <row r="247" spans="1:13" ht="20.100000000000001" customHeight="1" x14ac:dyDescent="0.15">
      <c r="A247" s="1" t="s">
        <v>32</v>
      </c>
      <c r="B247" s="1" t="s">
        <v>577</v>
      </c>
      <c r="C247" s="1" t="s">
        <v>580</v>
      </c>
      <c r="D247" s="1" t="s">
        <v>50</v>
      </c>
      <c r="E247" s="1" t="s">
        <v>51</v>
      </c>
      <c r="F247" s="1" t="s">
        <v>51</v>
      </c>
      <c r="G247" s="1" t="s">
        <v>52</v>
      </c>
      <c r="H247" s="1" t="s">
        <v>121</v>
      </c>
      <c r="I247" s="1" t="s">
        <v>84</v>
      </c>
      <c r="J247" s="1" t="s">
        <v>122</v>
      </c>
      <c r="K247" s="1" t="s">
        <v>581</v>
      </c>
      <c r="L247" s="1"/>
      <c r="M247" s="20">
        <f t="shared" si="3"/>
        <v>1</v>
      </c>
    </row>
    <row r="248" spans="1:13" ht="20.100000000000001" customHeight="1" x14ac:dyDescent="0.15">
      <c r="A248" s="1" t="s">
        <v>32</v>
      </c>
      <c r="B248" s="1" t="s">
        <v>582</v>
      </c>
      <c r="C248" s="1" t="s">
        <v>583</v>
      </c>
      <c r="D248" s="1" t="s">
        <v>50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54</v>
      </c>
      <c r="J248" s="1" t="s">
        <v>55</v>
      </c>
      <c r="K248" s="1" t="s">
        <v>584</v>
      </c>
      <c r="L248" s="1"/>
      <c r="M248" s="20">
        <f t="shared" si="3"/>
        <v>1</v>
      </c>
    </row>
    <row r="249" spans="1:13" ht="20.100000000000001" customHeight="1" x14ac:dyDescent="0.15">
      <c r="A249" s="1" t="s">
        <v>32</v>
      </c>
      <c r="B249" s="1" t="s">
        <v>582</v>
      </c>
      <c r="C249" s="1" t="s">
        <v>585</v>
      </c>
      <c r="D249" s="1" t="s">
        <v>78</v>
      </c>
      <c r="E249" s="1" t="s">
        <v>51</v>
      </c>
      <c r="F249" s="1" t="s">
        <v>179</v>
      </c>
      <c r="G249" s="1" t="s">
        <v>82</v>
      </c>
      <c r="H249" s="1" t="s">
        <v>446</v>
      </c>
      <c r="I249" s="1" t="s">
        <v>447</v>
      </c>
      <c r="J249" s="1" t="s">
        <v>448</v>
      </c>
      <c r="K249" s="1" t="s">
        <v>586</v>
      </c>
      <c r="L249" s="1"/>
      <c r="M249" s="20">
        <f t="shared" si="3"/>
        <v>0</v>
      </c>
    </row>
    <row r="250" spans="1:13" ht="20.100000000000001" customHeight="1" x14ac:dyDescent="0.15">
      <c r="A250" s="1" t="s">
        <v>32</v>
      </c>
      <c r="B250" s="1" t="s">
        <v>587</v>
      </c>
      <c r="C250" s="1" t="s">
        <v>588</v>
      </c>
      <c r="D250" s="1" t="s">
        <v>50</v>
      </c>
      <c r="E250" s="1" t="s">
        <v>51</v>
      </c>
      <c r="F250" s="1" t="s">
        <v>51</v>
      </c>
      <c r="G250" s="1" t="s">
        <v>52</v>
      </c>
      <c r="H250" s="1" t="s">
        <v>53</v>
      </c>
      <c r="I250" s="1" t="s">
        <v>54</v>
      </c>
      <c r="J250" s="1" t="s">
        <v>55</v>
      </c>
      <c r="K250" s="1" t="s">
        <v>589</v>
      </c>
      <c r="L250" s="1"/>
      <c r="M250" s="20">
        <f t="shared" si="3"/>
        <v>1</v>
      </c>
    </row>
    <row r="251" spans="1:13" ht="20.100000000000001" customHeight="1" x14ac:dyDescent="0.15">
      <c r="A251" s="1" t="s">
        <v>32</v>
      </c>
      <c r="B251" s="1" t="s">
        <v>590</v>
      </c>
      <c r="C251" s="1" t="s">
        <v>591</v>
      </c>
      <c r="D251" s="1" t="s">
        <v>50</v>
      </c>
      <c r="E251" s="1" t="s">
        <v>51</v>
      </c>
      <c r="F251" s="1" t="s">
        <v>51</v>
      </c>
      <c r="G251" s="1" t="s">
        <v>52</v>
      </c>
      <c r="H251" s="1" t="s">
        <v>53</v>
      </c>
      <c r="I251" s="1" t="s">
        <v>54</v>
      </c>
      <c r="J251" s="1" t="s">
        <v>55</v>
      </c>
      <c r="K251" s="1" t="s">
        <v>592</v>
      </c>
      <c r="L251" s="1"/>
      <c r="M251" s="20">
        <f t="shared" si="3"/>
        <v>1</v>
      </c>
    </row>
    <row r="252" spans="1:13" ht="20.100000000000001" customHeight="1" x14ac:dyDescent="0.15">
      <c r="A252" s="1" t="s">
        <v>32</v>
      </c>
      <c r="B252" s="1" t="s">
        <v>593</v>
      </c>
      <c r="C252" s="1" t="s">
        <v>594</v>
      </c>
      <c r="D252" s="1" t="s">
        <v>50</v>
      </c>
      <c r="E252" s="1" t="s">
        <v>51</v>
      </c>
      <c r="F252" s="1" t="s">
        <v>51</v>
      </c>
      <c r="G252" s="1" t="s">
        <v>52</v>
      </c>
      <c r="H252" s="1" t="s">
        <v>53</v>
      </c>
      <c r="I252" s="1" t="s">
        <v>54</v>
      </c>
      <c r="J252" s="1" t="s">
        <v>55</v>
      </c>
      <c r="K252" s="1" t="s">
        <v>595</v>
      </c>
      <c r="L252" s="1"/>
      <c r="M252" s="20">
        <f t="shared" si="3"/>
        <v>1</v>
      </c>
    </row>
    <row r="253" spans="1:13" ht="20.100000000000001" customHeight="1" x14ac:dyDescent="0.15">
      <c r="A253" s="1" t="s">
        <v>32</v>
      </c>
      <c r="B253" s="1" t="s">
        <v>593</v>
      </c>
      <c r="C253" s="1" t="s">
        <v>596</v>
      </c>
      <c r="D253" s="1" t="s">
        <v>50</v>
      </c>
      <c r="E253" s="1" t="s">
        <v>51</v>
      </c>
      <c r="F253" s="1" t="s">
        <v>51</v>
      </c>
      <c r="G253" s="1" t="s">
        <v>52</v>
      </c>
      <c r="H253" s="1" t="s">
        <v>53</v>
      </c>
      <c r="I253" s="1" t="s">
        <v>54</v>
      </c>
      <c r="J253" s="1" t="s">
        <v>55</v>
      </c>
      <c r="K253" s="1" t="s">
        <v>597</v>
      </c>
      <c r="L253" s="1"/>
      <c r="M253" s="20">
        <f t="shared" si="3"/>
        <v>1</v>
      </c>
    </row>
    <row r="254" spans="1:13" ht="20.100000000000001" customHeight="1" x14ac:dyDescent="0.15">
      <c r="A254" s="1" t="s">
        <v>32</v>
      </c>
      <c r="B254" s="1" t="s">
        <v>593</v>
      </c>
      <c r="C254" s="1" t="s">
        <v>598</v>
      </c>
      <c r="D254" s="1" t="s">
        <v>50</v>
      </c>
      <c r="E254" s="1" t="s">
        <v>51</v>
      </c>
      <c r="F254" s="1" t="s">
        <v>51</v>
      </c>
      <c r="G254" s="1" t="s">
        <v>52</v>
      </c>
      <c r="H254" s="1" t="s">
        <v>53</v>
      </c>
      <c r="I254" s="1" t="s">
        <v>54</v>
      </c>
      <c r="J254" s="1" t="s">
        <v>55</v>
      </c>
      <c r="K254" s="1" t="s">
        <v>599</v>
      </c>
      <c r="L254" s="1"/>
      <c r="M254" s="20">
        <f t="shared" si="3"/>
        <v>1</v>
      </c>
    </row>
    <row r="255" spans="1:13" ht="20.100000000000001" customHeight="1" x14ac:dyDescent="0.15">
      <c r="A255" s="1" t="s">
        <v>32</v>
      </c>
      <c r="B255" s="1" t="s">
        <v>600</v>
      </c>
      <c r="C255" s="1" t="s">
        <v>601</v>
      </c>
      <c r="D255" s="1" t="s">
        <v>50</v>
      </c>
      <c r="E255" s="1" t="s">
        <v>51</v>
      </c>
      <c r="F255" s="1" t="s">
        <v>51</v>
      </c>
      <c r="G255" s="1" t="s">
        <v>52</v>
      </c>
      <c r="H255" s="1" t="s">
        <v>121</v>
      </c>
      <c r="I255" s="1" t="s">
        <v>84</v>
      </c>
      <c r="J255" s="1" t="s">
        <v>122</v>
      </c>
      <c r="K255" s="1" t="s">
        <v>602</v>
      </c>
      <c r="L255" s="1"/>
      <c r="M255" s="20">
        <f t="shared" si="3"/>
        <v>1</v>
      </c>
    </row>
    <row r="256" spans="1:13" ht="20.100000000000001" customHeight="1" x14ac:dyDescent="0.15">
      <c r="A256" s="1" t="s">
        <v>32</v>
      </c>
      <c r="B256" s="1" t="s">
        <v>603</v>
      </c>
      <c r="C256" s="1" t="s">
        <v>604</v>
      </c>
      <c r="D256" s="1" t="s">
        <v>50</v>
      </c>
      <c r="E256" s="1" t="s">
        <v>51</v>
      </c>
      <c r="F256" s="1" t="s">
        <v>51</v>
      </c>
      <c r="G256" s="1" t="s">
        <v>52</v>
      </c>
      <c r="H256" s="1" t="s">
        <v>121</v>
      </c>
      <c r="I256" s="1" t="s">
        <v>84</v>
      </c>
      <c r="J256" s="1" t="s">
        <v>122</v>
      </c>
      <c r="K256" s="1" t="s">
        <v>605</v>
      </c>
      <c r="L256" s="1"/>
      <c r="M256" s="20">
        <f t="shared" si="3"/>
        <v>1</v>
      </c>
    </row>
    <row r="257" spans="1:13" ht="20.100000000000001" customHeight="1" x14ac:dyDescent="0.15">
      <c r="A257" s="1" t="s">
        <v>32</v>
      </c>
      <c r="B257" s="1" t="s">
        <v>603</v>
      </c>
      <c r="C257" s="1" t="s">
        <v>606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121</v>
      </c>
      <c r="I257" s="1" t="s">
        <v>84</v>
      </c>
      <c r="J257" s="1" t="s">
        <v>122</v>
      </c>
      <c r="K257" s="1" t="s">
        <v>607</v>
      </c>
      <c r="L257" s="1"/>
      <c r="M257" s="20">
        <f t="shared" si="3"/>
        <v>1</v>
      </c>
    </row>
    <row r="258" spans="1:13" ht="20.100000000000001" customHeight="1" x14ac:dyDescent="0.15">
      <c r="A258" s="1" t="s">
        <v>32</v>
      </c>
      <c r="B258" s="1" t="s">
        <v>603</v>
      </c>
      <c r="C258" s="1" t="s">
        <v>608</v>
      </c>
      <c r="D258" s="1" t="s">
        <v>78</v>
      </c>
      <c r="E258" s="1" t="s">
        <v>51</v>
      </c>
      <c r="F258" s="1" t="s">
        <v>179</v>
      </c>
      <c r="G258" s="1" t="s">
        <v>82</v>
      </c>
      <c r="H258" s="1" t="s">
        <v>446</v>
      </c>
      <c r="I258" s="1" t="s">
        <v>447</v>
      </c>
      <c r="J258" s="1" t="s">
        <v>448</v>
      </c>
      <c r="K258" s="1" t="s">
        <v>609</v>
      </c>
      <c r="L258" s="1"/>
      <c r="M258" s="20">
        <f t="shared" si="3"/>
        <v>0</v>
      </c>
    </row>
    <row r="259" spans="1:13" ht="20.100000000000001" customHeight="1" x14ac:dyDescent="0.15">
      <c r="A259" s="1" t="s">
        <v>32</v>
      </c>
      <c r="B259" s="1" t="s">
        <v>603</v>
      </c>
      <c r="C259" s="1" t="s">
        <v>610</v>
      </c>
      <c r="D259" s="1" t="s">
        <v>78</v>
      </c>
      <c r="E259" s="1" t="s">
        <v>51</v>
      </c>
      <c r="F259" s="1" t="s">
        <v>179</v>
      </c>
      <c r="G259" s="1" t="s">
        <v>82</v>
      </c>
      <c r="H259" s="1" t="s">
        <v>446</v>
      </c>
      <c r="I259" s="1" t="s">
        <v>447</v>
      </c>
      <c r="J259" s="1" t="s">
        <v>448</v>
      </c>
      <c r="K259" s="1" t="s">
        <v>611</v>
      </c>
      <c r="L259" s="1"/>
      <c r="M259" s="20">
        <f t="shared" si="3"/>
        <v>0</v>
      </c>
    </row>
    <row r="260" spans="1:13" ht="20.100000000000001" customHeight="1" x14ac:dyDescent="0.15">
      <c r="A260" s="1" t="s">
        <v>32</v>
      </c>
      <c r="B260" s="1" t="s">
        <v>603</v>
      </c>
      <c r="C260" s="1" t="s">
        <v>612</v>
      </c>
      <c r="D260" s="1" t="s">
        <v>78</v>
      </c>
      <c r="E260" s="1" t="s">
        <v>51</v>
      </c>
      <c r="F260" s="1" t="s">
        <v>179</v>
      </c>
      <c r="G260" s="1" t="s">
        <v>82</v>
      </c>
      <c r="H260" s="1" t="s">
        <v>446</v>
      </c>
      <c r="I260" s="1" t="s">
        <v>447</v>
      </c>
      <c r="J260" s="1" t="s">
        <v>448</v>
      </c>
      <c r="K260" s="1" t="s">
        <v>613</v>
      </c>
      <c r="L260" s="1"/>
      <c r="M260" s="20">
        <f t="shared" si="3"/>
        <v>0</v>
      </c>
    </row>
    <row r="261" spans="1:13" ht="20.100000000000001" customHeight="1" x14ac:dyDescent="0.15">
      <c r="A261" s="1" t="s">
        <v>32</v>
      </c>
      <c r="B261" s="1" t="s">
        <v>603</v>
      </c>
      <c r="C261" s="1" t="s">
        <v>614</v>
      </c>
      <c r="D261" s="1" t="s">
        <v>78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84</v>
      </c>
      <c r="J261" s="1" t="s">
        <v>122</v>
      </c>
      <c r="K261" s="1" t="s">
        <v>615</v>
      </c>
      <c r="L261" s="1"/>
      <c r="M261" s="20">
        <f t="shared" si="3"/>
        <v>1</v>
      </c>
    </row>
    <row r="262" spans="1:13" ht="20.100000000000001" customHeight="1" x14ac:dyDescent="0.15">
      <c r="A262" s="1" t="s">
        <v>32</v>
      </c>
      <c r="B262" s="1" t="s">
        <v>616</v>
      </c>
      <c r="C262" s="1" t="s">
        <v>617</v>
      </c>
      <c r="D262" s="1" t="s">
        <v>50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618</v>
      </c>
      <c r="L262" s="1"/>
      <c r="M262" s="20">
        <f t="shared" si="3"/>
        <v>1</v>
      </c>
    </row>
    <row r="263" spans="1:13" ht="20.100000000000001" customHeight="1" x14ac:dyDescent="0.15">
      <c r="A263" s="1" t="s">
        <v>32</v>
      </c>
      <c r="B263" s="1" t="s">
        <v>616</v>
      </c>
      <c r="C263" s="1" t="s">
        <v>619</v>
      </c>
      <c r="D263" s="1" t="s">
        <v>50</v>
      </c>
      <c r="E263" s="1" t="s">
        <v>51</v>
      </c>
      <c r="F263" s="1" t="s">
        <v>51</v>
      </c>
      <c r="G263" s="1" t="s">
        <v>52</v>
      </c>
      <c r="H263" s="1" t="s">
        <v>121</v>
      </c>
      <c r="I263" s="1" t="s">
        <v>84</v>
      </c>
      <c r="J263" s="1" t="s">
        <v>122</v>
      </c>
      <c r="K263" s="1" t="s">
        <v>620</v>
      </c>
      <c r="L263" s="1"/>
      <c r="M263" s="20">
        <f t="shared" si="3"/>
        <v>1</v>
      </c>
    </row>
    <row r="264" spans="1:13" ht="20.100000000000001" customHeight="1" x14ac:dyDescent="0.15">
      <c r="A264" s="1" t="s">
        <v>32</v>
      </c>
      <c r="B264" s="1" t="s">
        <v>616</v>
      </c>
      <c r="C264" s="1" t="s">
        <v>621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121</v>
      </c>
      <c r="I264" s="1" t="s">
        <v>84</v>
      </c>
      <c r="J264" s="1" t="s">
        <v>122</v>
      </c>
      <c r="K264" s="1" t="s">
        <v>622</v>
      </c>
      <c r="L264" s="1"/>
      <c r="M264" s="20">
        <f t="shared" ref="M264:M327" si="4">IF(F264="○",1,0)</f>
        <v>1</v>
      </c>
    </row>
    <row r="265" spans="1:13" ht="20.100000000000001" customHeight="1" x14ac:dyDescent="0.15">
      <c r="A265" s="1" t="s">
        <v>32</v>
      </c>
      <c r="B265" s="1" t="s">
        <v>616</v>
      </c>
      <c r="C265" s="1" t="s">
        <v>623</v>
      </c>
      <c r="D265" s="1" t="s">
        <v>78</v>
      </c>
      <c r="E265" s="1" t="s">
        <v>51</v>
      </c>
      <c r="F265" s="1" t="s">
        <v>179</v>
      </c>
      <c r="G265" s="1" t="s">
        <v>82</v>
      </c>
      <c r="H265" s="1" t="s">
        <v>446</v>
      </c>
      <c r="I265" s="1" t="s">
        <v>447</v>
      </c>
      <c r="J265" s="1" t="s">
        <v>448</v>
      </c>
      <c r="K265" s="1" t="s">
        <v>624</v>
      </c>
      <c r="L265" s="1"/>
      <c r="M265" s="20">
        <f t="shared" si="4"/>
        <v>0</v>
      </c>
    </row>
    <row r="266" spans="1:13" ht="20.100000000000001" customHeight="1" x14ac:dyDescent="0.15">
      <c r="A266" s="1" t="s">
        <v>32</v>
      </c>
      <c r="B266" s="1" t="s">
        <v>625</v>
      </c>
      <c r="C266" s="1" t="s">
        <v>626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121</v>
      </c>
      <c r="I266" s="1" t="s">
        <v>84</v>
      </c>
      <c r="J266" s="1" t="s">
        <v>122</v>
      </c>
      <c r="K266" s="1" t="s">
        <v>627</v>
      </c>
      <c r="L266" s="1"/>
      <c r="M266" s="20">
        <f t="shared" si="4"/>
        <v>1</v>
      </c>
    </row>
    <row r="267" spans="1:13" ht="20.100000000000001" customHeight="1" x14ac:dyDescent="0.15">
      <c r="A267" s="1" t="s">
        <v>32</v>
      </c>
      <c r="B267" s="1" t="s">
        <v>625</v>
      </c>
      <c r="C267" s="1" t="s">
        <v>628</v>
      </c>
      <c r="D267" s="1" t="s">
        <v>50</v>
      </c>
      <c r="E267" s="1" t="s">
        <v>51</v>
      </c>
      <c r="F267" s="1" t="s">
        <v>26832</v>
      </c>
      <c r="G267" s="1" t="s">
        <v>82</v>
      </c>
      <c r="H267" s="1" t="s">
        <v>446</v>
      </c>
      <c r="I267" s="1" t="s">
        <v>447</v>
      </c>
      <c r="J267" s="1" t="s">
        <v>448</v>
      </c>
      <c r="K267" s="1" t="s">
        <v>629</v>
      </c>
      <c r="L267" s="1"/>
      <c r="M267" s="20">
        <f t="shared" si="4"/>
        <v>0</v>
      </c>
    </row>
    <row r="268" spans="1:13" ht="20.100000000000001" customHeight="1" x14ac:dyDescent="0.15">
      <c r="A268" s="1" t="s">
        <v>32</v>
      </c>
      <c r="B268" s="1" t="s">
        <v>630</v>
      </c>
      <c r="C268" s="1" t="s">
        <v>631</v>
      </c>
      <c r="D268" s="1" t="s">
        <v>50</v>
      </c>
      <c r="E268" s="1" t="s">
        <v>51</v>
      </c>
      <c r="F268" s="1" t="s">
        <v>26832</v>
      </c>
      <c r="G268" s="1" t="s">
        <v>82</v>
      </c>
      <c r="H268" s="1" t="s">
        <v>180</v>
      </c>
      <c r="I268" s="1" t="s">
        <v>84</v>
      </c>
      <c r="J268" s="1" t="s">
        <v>632</v>
      </c>
      <c r="K268" s="1" t="s">
        <v>633</v>
      </c>
      <c r="L268" s="1"/>
      <c r="M268" s="20">
        <f t="shared" si="4"/>
        <v>0</v>
      </c>
    </row>
    <row r="269" spans="1:13" ht="20.100000000000001" customHeight="1" x14ac:dyDescent="0.15">
      <c r="A269" s="1" t="s">
        <v>32</v>
      </c>
      <c r="B269" s="1" t="s">
        <v>630</v>
      </c>
      <c r="C269" s="1" t="s">
        <v>634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121</v>
      </c>
      <c r="I269" s="1" t="s">
        <v>84</v>
      </c>
      <c r="J269" s="1" t="s">
        <v>122</v>
      </c>
      <c r="K269" s="1" t="s">
        <v>635</v>
      </c>
      <c r="L269" s="1"/>
      <c r="M269" s="20">
        <f t="shared" si="4"/>
        <v>1</v>
      </c>
    </row>
    <row r="270" spans="1:13" ht="20.100000000000001" customHeight="1" x14ac:dyDescent="0.15">
      <c r="A270" s="1" t="s">
        <v>32</v>
      </c>
      <c r="B270" s="1" t="s">
        <v>630</v>
      </c>
      <c r="C270" s="1" t="s">
        <v>636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121</v>
      </c>
      <c r="I270" s="1" t="s">
        <v>84</v>
      </c>
      <c r="J270" s="1" t="s">
        <v>122</v>
      </c>
      <c r="K270" s="1" t="s">
        <v>637</v>
      </c>
      <c r="L270" s="1"/>
      <c r="M270" s="20">
        <f t="shared" si="4"/>
        <v>1</v>
      </c>
    </row>
    <row r="271" spans="1:13" ht="20.100000000000001" customHeight="1" x14ac:dyDescent="0.15">
      <c r="A271" s="1" t="s">
        <v>32</v>
      </c>
      <c r="B271" s="1" t="s">
        <v>630</v>
      </c>
      <c r="C271" s="1" t="s">
        <v>638</v>
      </c>
      <c r="D271" s="1" t="s">
        <v>50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84</v>
      </c>
      <c r="J271" s="1" t="s">
        <v>122</v>
      </c>
      <c r="K271" s="1" t="s">
        <v>639</v>
      </c>
      <c r="L271" s="1"/>
      <c r="M271" s="20">
        <f t="shared" si="4"/>
        <v>1</v>
      </c>
    </row>
    <row r="272" spans="1:13" ht="20.100000000000001" customHeight="1" x14ac:dyDescent="0.15">
      <c r="A272" s="1" t="s">
        <v>32</v>
      </c>
      <c r="B272" s="1" t="s">
        <v>630</v>
      </c>
      <c r="C272" s="1" t="s">
        <v>640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121</v>
      </c>
      <c r="I272" s="1" t="s">
        <v>84</v>
      </c>
      <c r="J272" s="1" t="s">
        <v>122</v>
      </c>
      <c r="K272" s="1" t="s">
        <v>641</v>
      </c>
      <c r="L272" s="1"/>
      <c r="M272" s="20">
        <f t="shared" si="4"/>
        <v>1</v>
      </c>
    </row>
    <row r="273" spans="1:13" ht="20.100000000000001" customHeight="1" x14ac:dyDescent="0.15">
      <c r="A273" s="1" t="s">
        <v>32</v>
      </c>
      <c r="B273" s="1" t="s">
        <v>630</v>
      </c>
      <c r="C273" s="1" t="s">
        <v>642</v>
      </c>
      <c r="D273" s="1" t="s">
        <v>50</v>
      </c>
      <c r="E273" s="1" t="s">
        <v>51</v>
      </c>
      <c r="F273" s="1" t="s">
        <v>51</v>
      </c>
      <c r="G273" s="1" t="s">
        <v>52</v>
      </c>
      <c r="H273" s="1" t="s">
        <v>121</v>
      </c>
      <c r="I273" s="1" t="s">
        <v>84</v>
      </c>
      <c r="J273" s="1" t="s">
        <v>122</v>
      </c>
      <c r="K273" s="1" t="s">
        <v>643</v>
      </c>
      <c r="L273" s="1"/>
      <c r="M273" s="20">
        <f t="shared" si="4"/>
        <v>1</v>
      </c>
    </row>
    <row r="274" spans="1:13" ht="20.100000000000001" customHeight="1" x14ac:dyDescent="0.15">
      <c r="A274" s="1" t="s">
        <v>32</v>
      </c>
      <c r="B274" s="1" t="s">
        <v>630</v>
      </c>
      <c r="C274" s="1" t="s">
        <v>644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121</v>
      </c>
      <c r="I274" s="1" t="s">
        <v>84</v>
      </c>
      <c r="J274" s="1" t="s">
        <v>122</v>
      </c>
      <c r="K274" s="1" t="s">
        <v>645</v>
      </c>
      <c r="L274" s="1"/>
      <c r="M274" s="20">
        <f t="shared" si="4"/>
        <v>1</v>
      </c>
    </row>
    <row r="275" spans="1:13" ht="20.100000000000001" customHeight="1" x14ac:dyDescent="0.15">
      <c r="A275" s="1" t="s">
        <v>32</v>
      </c>
      <c r="B275" s="1" t="s">
        <v>630</v>
      </c>
      <c r="C275" s="1" t="s">
        <v>646</v>
      </c>
      <c r="D275" s="1" t="s">
        <v>78</v>
      </c>
      <c r="E275" s="1" t="s">
        <v>51</v>
      </c>
      <c r="F275" s="1" t="s">
        <v>51</v>
      </c>
      <c r="G275" s="1" t="s">
        <v>52</v>
      </c>
      <c r="H275" s="1" t="s">
        <v>121</v>
      </c>
      <c r="I275" s="1" t="s">
        <v>84</v>
      </c>
      <c r="J275" s="1" t="s">
        <v>122</v>
      </c>
      <c r="K275" s="1" t="s">
        <v>647</v>
      </c>
      <c r="L275" s="1"/>
      <c r="M275" s="20">
        <f t="shared" si="4"/>
        <v>1</v>
      </c>
    </row>
    <row r="276" spans="1:13" ht="20.100000000000001" customHeight="1" x14ac:dyDescent="0.15">
      <c r="A276" s="1" t="s">
        <v>32</v>
      </c>
      <c r="B276" s="1" t="s">
        <v>630</v>
      </c>
      <c r="C276" s="1" t="s">
        <v>648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121</v>
      </c>
      <c r="I276" s="1" t="s">
        <v>84</v>
      </c>
      <c r="J276" s="1" t="s">
        <v>122</v>
      </c>
      <c r="K276" s="1" t="s">
        <v>649</v>
      </c>
      <c r="L276" s="1"/>
      <c r="M276" s="20">
        <f t="shared" si="4"/>
        <v>1</v>
      </c>
    </row>
    <row r="277" spans="1:13" ht="20.100000000000001" customHeight="1" x14ac:dyDescent="0.15">
      <c r="A277" s="1" t="s">
        <v>32</v>
      </c>
      <c r="B277" s="1" t="s">
        <v>630</v>
      </c>
      <c r="C277" s="1" t="s">
        <v>650</v>
      </c>
      <c r="D277" s="1" t="s">
        <v>78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651</v>
      </c>
      <c r="L277" s="1"/>
      <c r="M277" s="20">
        <f t="shared" si="4"/>
        <v>1</v>
      </c>
    </row>
    <row r="278" spans="1:13" ht="20.100000000000001" customHeight="1" x14ac:dyDescent="0.15">
      <c r="A278" s="1" t="s">
        <v>32</v>
      </c>
      <c r="B278" s="1" t="s">
        <v>652</v>
      </c>
      <c r="C278" s="1" t="s">
        <v>653</v>
      </c>
      <c r="D278" s="1" t="s">
        <v>50</v>
      </c>
      <c r="E278" s="1" t="s">
        <v>51</v>
      </c>
      <c r="F278" s="1" t="s">
        <v>51</v>
      </c>
      <c r="G278" s="1" t="s">
        <v>52</v>
      </c>
      <c r="H278" s="1" t="s">
        <v>53</v>
      </c>
      <c r="I278" s="1" t="s">
        <v>54</v>
      </c>
      <c r="J278" s="1" t="s">
        <v>55</v>
      </c>
      <c r="K278" s="1" t="s">
        <v>654</v>
      </c>
      <c r="L278" s="1"/>
      <c r="M278" s="20">
        <f t="shared" si="4"/>
        <v>1</v>
      </c>
    </row>
    <row r="279" spans="1:13" ht="20.100000000000001" customHeight="1" x14ac:dyDescent="0.15">
      <c r="A279" s="1" t="s">
        <v>32</v>
      </c>
      <c r="B279" s="1" t="s">
        <v>655</v>
      </c>
      <c r="C279" s="1" t="s">
        <v>656</v>
      </c>
      <c r="D279" s="1" t="s">
        <v>50</v>
      </c>
      <c r="E279" s="1" t="s">
        <v>51</v>
      </c>
      <c r="F279" s="1" t="s">
        <v>26832</v>
      </c>
      <c r="G279" s="1" t="s">
        <v>82</v>
      </c>
      <c r="H279" s="1" t="s">
        <v>446</v>
      </c>
      <c r="I279" s="1" t="s">
        <v>447</v>
      </c>
      <c r="J279" s="1" t="s">
        <v>448</v>
      </c>
      <c r="K279" s="1" t="s">
        <v>657</v>
      </c>
      <c r="L279" s="1"/>
      <c r="M279" s="20">
        <f t="shared" si="4"/>
        <v>0</v>
      </c>
    </row>
    <row r="280" spans="1:13" ht="20.100000000000001" customHeight="1" x14ac:dyDescent="0.15">
      <c r="A280" s="1" t="s">
        <v>32</v>
      </c>
      <c r="B280" s="1" t="s">
        <v>658</v>
      </c>
      <c r="C280" s="1" t="s">
        <v>659</v>
      </c>
      <c r="D280" s="1" t="s">
        <v>50</v>
      </c>
      <c r="E280" s="1" t="s">
        <v>51</v>
      </c>
      <c r="F280" s="1" t="s">
        <v>81</v>
      </c>
      <c r="G280" s="1" t="s">
        <v>82</v>
      </c>
      <c r="H280" s="1" t="s">
        <v>129</v>
      </c>
      <c r="I280" s="1" t="s">
        <v>84</v>
      </c>
      <c r="J280" s="1" t="s">
        <v>130</v>
      </c>
      <c r="K280" s="1" t="s">
        <v>660</v>
      </c>
      <c r="L280" s="1"/>
      <c r="M280" s="20">
        <f t="shared" si="4"/>
        <v>0</v>
      </c>
    </row>
    <row r="281" spans="1:13" ht="20.100000000000001" customHeight="1" x14ac:dyDescent="0.15">
      <c r="A281" s="1" t="s">
        <v>32</v>
      </c>
      <c r="B281" s="1" t="s">
        <v>658</v>
      </c>
      <c r="C281" s="1" t="s">
        <v>661</v>
      </c>
      <c r="D281" s="1" t="s">
        <v>50</v>
      </c>
      <c r="E281" s="1" t="s">
        <v>51</v>
      </c>
      <c r="F281" s="1" t="s">
        <v>51</v>
      </c>
      <c r="G281" s="1" t="s">
        <v>52</v>
      </c>
      <c r="H281" s="1" t="s">
        <v>121</v>
      </c>
      <c r="I281" s="1" t="s">
        <v>662</v>
      </c>
      <c r="J281" s="1" t="s">
        <v>663</v>
      </c>
      <c r="K281" s="1" t="s">
        <v>664</v>
      </c>
      <c r="L281" s="1"/>
      <c r="M281" s="20">
        <f t="shared" si="4"/>
        <v>1</v>
      </c>
    </row>
    <row r="282" spans="1:13" ht="20.100000000000001" customHeight="1" x14ac:dyDescent="0.15">
      <c r="A282" s="1" t="s">
        <v>32</v>
      </c>
      <c r="B282" s="1" t="s">
        <v>665</v>
      </c>
      <c r="C282" s="1" t="s">
        <v>666</v>
      </c>
      <c r="D282" s="1" t="s">
        <v>50</v>
      </c>
      <c r="E282" s="1" t="s">
        <v>51</v>
      </c>
      <c r="F282" s="1" t="s">
        <v>51</v>
      </c>
      <c r="G282" s="1" t="s">
        <v>82</v>
      </c>
      <c r="H282" s="1" t="s">
        <v>207</v>
      </c>
      <c r="I282" s="1" t="s">
        <v>84</v>
      </c>
      <c r="J282" s="1" t="s">
        <v>122</v>
      </c>
      <c r="K282" s="1" t="s">
        <v>667</v>
      </c>
      <c r="L282" s="1"/>
      <c r="M282" s="20">
        <f t="shared" si="4"/>
        <v>1</v>
      </c>
    </row>
    <row r="283" spans="1:13" ht="20.100000000000001" customHeight="1" x14ac:dyDescent="0.15">
      <c r="A283" s="1" t="s">
        <v>32</v>
      </c>
      <c r="B283" s="1" t="s">
        <v>665</v>
      </c>
      <c r="C283" s="1" t="s">
        <v>668</v>
      </c>
      <c r="D283" s="1" t="s">
        <v>50</v>
      </c>
      <c r="E283" s="1" t="s">
        <v>51</v>
      </c>
      <c r="F283" s="1" t="s">
        <v>51</v>
      </c>
      <c r="G283" s="1" t="s">
        <v>82</v>
      </c>
      <c r="H283" s="1" t="s">
        <v>207</v>
      </c>
      <c r="I283" s="1" t="s">
        <v>84</v>
      </c>
      <c r="J283" s="1" t="s">
        <v>122</v>
      </c>
      <c r="K283" s="1" t="s">
        <v>669</v>
      </c>
      <c r="L283" s="1"/>
      <c r="M283" s="20">
        <f t="shared" si="4"/>
        <v>1</v>
      </c>
    </row>
    <row r="284" spans="1:13" ht="20.100000000000001" customHeight="1" x14ac:dyDescent="0.15">
      <c r="A284" s="1" t="s">
        <v>32</v>
      </c>
      <c r="B284" s="1" t="s">
        <v>670</v>
      </c>
      <c r="C284" s="1" t="s">
        <v>671</v>
      </c>
      <c r="D284" s="1" t="s">
        <v>50</v>
      </c>
      <c r="E284" s="1" t="s">
        <v>51</v>
      </c>
      <c r="F284" s="1" t="s">
        <v>51</v>
      </c>
      <c r="G284" s="1" t="s">
        <v>82</v>
      </c>
      <c r="H284" s="1" t="s">
        <v>207</v>
      </c>
      <c r="I284" s="1" t="s">
        <v>84</v>
      </c>
      <c r="J284" s="1" t="s">
        <v>122</v>
      </c>
      <c r="K284" s="1" t="s">
        <v>672</v>
      </c>
      <c r="L284" s="1"/>
      <c r="M284" s="20">
        <f t="shared" si="4"/>
        <v>1</v>
      </c>
    </row>
    <row r="285" spans="1:13" ht="20.100000000000001" customHeight="1" x14ac:dyDescent="0.15">
      <c r="A285" s="1" t="s">
        <v>32</v>
      </c>
      <c r="B285" s="1" t="s">
        <v>670</v>
      </c>
      <c r="C285" s="1" t="s">
        <v>673</v>
      </c>
      <c r="D285" s="1" t="s">
        <v>50</v>
      </c>
      <c r="E285" s="1" t="s">
        <v>51</v>
      </c>
      <c r="F285" s="1" t="s">
        <v>51</v>
      </c>
      <c r="G285" s="1" t="s">
        <v>82</v>
      </c>
      <c r="H285" s="1" t="s">
        <v>207</v>
      </c>
      <c r="I285" s="1" t="s">
        <v>84</v>
      </c>
      <c r="J285" s="1" t="s">
        <v>122</v>
      </c>
      <c r="K285" s="1" t="s">
        <v>674</v>
      </c>
      <c r="L285" s="1"/>
      <c r="M285" s="20">
        <f t="shared" si="4"/>
        <v>1</v>
      </c>
    </row>
    <row r="286" spans="1:13" ht="20.100000000000001" customHeight="1" x14ac:dyDescent="0.15">
      <c r="A286" s="1" t="s">
        <v>32</v>
      </c>
      <c r="B286" s="1" t="s">
        <v>675</v>
      </c>
      <c r="C286" s="1" t="s">
        <v>676</v>
      </c>
      <c r="D286" s="1" t="s">
        <v>50</v>
      </c>
      <c r="E286" s="1" t="s">
        <v>51</v>
      </c>
      <c r="F286" s="1" t="s">
        <v>51</v>
      </c>
      <c r="G286" s="1" t="s">
        <v>82</v>
      </c>
      <c r="H286" s="1" t="s">
        <v>95</v>
      </c>
      <c r="I286" s="1" t="s">
        <v>84</v>
      </c>
      <c r="J286" s="1" t="s">
        <v>96</v>
      </c>
      <c r="K286" s="1" t="s">
        <v>677</v>
      </c>
      <c r="L286" s="1"/>
      <c r="M286" s="20">
        <f t="shared" si="4"/>
        <v>1</v>
      </c>
    </row>
    <row r="287" spans="1:13" ht="20.100000000000001" customHeight="1" x14ac:dyDescent="0.15">
      <c r="A287" s="1" t="s">
        <v>32</v>
      </c>
      <c r="B287" s="1" t="s">
        <v>678</v>
      </c>
      <c r="C287" s="1" t="s">
        <v>679</v>
      </c>
      <c r="D287" s="1" t="s">
        <v>50</v>
      </c>
      <c r="E287" s="1" t="s">
        <v>51</v>
      </c>
      <c r="F287" s="1" t="s">
        <v>51</v>
      </c>
      <c r="G287" s="1" t="s">
        <v>82</v>
      </c>
      <c r="H287" s="1" t="s">
        <v>95</v>
      </c>
      <c r="I287" s="1" t="s">
        <v>84</v>
      </c>
      <c r="J287" s="1" t="s">
        <v>96</v>
      </c>
      <c r="K287" s="1" t="s">
        <v>680</v>
      </c>
      <c r="L287" s="1"/>
      <c r="M287" s="20">
        <f t="shared" si="4"/>
        <v>1</v>
      </c>
    </row>
    <row r="288" spans="1:13" ht="20.100000000000001" customHeight="1" x14ac:dyDescent="0.15">
      <c r="A288" s="1" t="s">
        <v>32</v>
      </c>
      <c r="B288" s="1" t="s">
        <v>678</v>
      </c>
      <c r="C288" s="1" t="s">
        <v>681</v>
      </c>
      <c r="D288" s="1" t="s">
        <v>50</v>
      </c>
      <c r="E288" s="1" t="s">
        <v>51</v>
      </c>
      <c r="F288" s="1" t="s">
        <v>51</v>
      </c>
      <c r="G288" s="1" t="s">
        <v>82</v>
      </c>
      <c r="H288" s="1" t="s">
        <v>95</v>
      </c>
      <c r="I288" s="1" t="s">
        <v>84</v>
      </c>
      <c r="J288" s="1" t="s">
        <v>96</v>
      </c>
      <c r="K288" s="1" t="s">
        <v>682</v>
      </c>
      <c r="L288" s="1"/>
      <c r="M288" s="20">
        <f t="shared" si="4"/>
        <v>1</v>
      </c>
    </row>
    <row r="289" spans="1:13" ht="20.100000000000001" customHeight="1" x14ac:dyDescent="0.15">
      <c r="A289" s="1" t="s">
        <v>32</v>
      </c>
      <c r="B289" s="1" t="s">
        <v>678</v>
      </c>
      <c r="C289" s="1" t="s">
        <v>683</v>
      </c>
      <c r="D289" s="1" t="s">
        <v>50</v>
      </c>
      <c r="E289" s="1" t="s">
        <v>51</v>
      </c>
      <c r="F289" s="1" t="s">
        <v>51</v>
      </c>
      <c r="G289" s="1" t="s">
        <v>82</v>
      </c>
      <c r="H289" s="1" t="s">
        <v>95</v>
      </c>
      <c r="I289" s="1" t="s">
        <v>84</v>
      </c>
      <c r="J289" s="1" t="s">
        <v>96</v>
      </c>
      <c r="K289" s="1" t="s">
        <v>684</v>
      </c>
      <c r="L289" s="1"/>
      <c r="M289" s="20">
        <f t="shared" si="4"/>
        <v>1</v>
      </c>
    </row>
    <row r="290" spans="1:13" ht="20.100000000000001" customHeight="1" x14ac:dyDescent="0.15">
      <c r="A290" s="1" t="s">
        <v>32</v>
      </c>
      <c r="B290" s="1" t="s">
        <v>685</v>
      </c>
      <c r="C290" s="1" t="s">
        <v>686</v>
      </c>
      <c r="D290" s="1" t="s">
        <v>50</v>
      </c>
      <c r="E290" s="1" t="s">
        <v>51</v>
      </c>
      <c r="F290" s="1" t="s">
        <v>51</v>
      </c>
      <c r="G290" s="1" t="s">
        <v>52</v>
      </c>
      <c r="H290" s="1" t="s">
        <v>53</v>
      </c>
      <c r="I290" s="1" t="s">
        <v>54</v>
      </c>
      <c r="J290" s="1" t="s">
        <v>55</v>
      </c>
      <c r="K290" s="1" t="s">
        <v>687</v>
      </c>
      <c r="L290" s="1"/>
      <c r="M290" s="20">
        <f t="shared" si="4"/>
        <v>1</v>
      </c>
    </row>
    <row r="291" spans="1:13" ht="20.100000000000001" customHeight="1" x14ac:dyDescent="0.15">
      <c r="A291" s="1" t="s">
        <v>32</v>
      </c>
      <c r="B291" s="1" t="s">
        <v>685</v>
      </c>
      <c r="C291" s="1" t="s">
        <v>688</v>
      </c>
      <c r="D291" s="1" t="s">
        <v>50</v>
      </c>
      <c r="E291" s="1" t="s">
        <v>51</v>
      </c>
      <c r="F291" s="1" t="s">
        <v>51</v>
      </c>
      <c r="G291" s="1" t="s">
        <v>52</v>
      </c>
      <c r="H291" s="1" t="s">
        <v>53</v>
      </c>
      <c r="I291" s="1" t="s">
        <v>54</v>
      </c>
      <c r="J291" s="1" t="s">
        <v>55</v>
      </c>
      <c r="K291" s="1" t="s">
        <v>689</v>
      </c>
      <c r="L291" s="1"/>
      <c r="M291" s="20">
        <f t="shared" si="4"/>
        <v>1</v>
      </c>
    </row>
    <row r="292" spans="1:13" ht="20.100000000000001" customHeight="1" x14ac:dyDescent="0.15">
      <c r="A292" s="1" t="s">
        <v>32</v>
      </c>
      <c r="B292" s="1" t="s">
        <v>690</v>
      </c>
      <c r="C292" s="1" t="s">
        <v>691</v>
      </c>
      <c r="D292" s="1" t="s">
        <v>50</v>
      </c>
      <c r="E292" s="1" t="s">
        <v>51</v>
      </c>
      <c r="F292" s="1" t="s">
        <v>51</v>
      </c>
      <c r="G292" s="1" t="s">
        <v>52</v>
      </c>
      <c r="H292" s="1" t="s">
        <v>53</v>
      </c>
      <c r="I292" s="1" t="s">
        <v>54</v>
      </c>
      <c r="J292" s="1" t="s">
        <v>55</v>
      </c>
      <c r="K292" s="1" t="s">
        <v>692</v>
      </c>
      <c r="L292" s="1"/>
      <c r="M292" s="20">
        <f t="shared" si="4"/>
        <v>1</v>
      </c>
    </row>
    <row r="293" spans="1:13" ht="20.100000000000001" customHeight="1" x14ac:dyDescent="0.15">
      <c r="A293" s="1" t="s">
        <v>32</v>
      </c>
      <c r="B293" s="1" t="s">
        <v>690</v>
      </c>
      <c r="C293" s="1" t="s">
        <v>693</v>
      </c>
      <c r="D293" s="1" t="s">
        <v>78</v>
      </c>
      <c r="E293" s="1" t="s">
        <v>51</v>
      </c>
      <c r="F293" s="1" t="s">
        <v>179</v>
      </c>
      <c r="G293" s="1" t="s">
        <v>82</v>
      </c>
      <c r="H293" s="1" t="s">
        <v>83</v>
      </c>
      <c r="I293" s="1" t="s">
        <v>84</v>
      </c>
      <c r="J293" s="1" t="s">
        <v>85</v>
      </c>
      <c r="K293" s="1" t="s">
        <v>694</v>
      </c>
      <c r="L293" s="1"/>
      <c r="M293" s="20">
        <f t="shared" si="4"/>
        <v>0</v>
      </c>
    </row>
    <row r="294" spans="1:13" ht="20.100000000000001" customHeight="1" x14ac:dyDescent="0.15">
      <c r="A294" s="1" t="s">
        <v>32</v>
      </c>
      <c r="B294" s="1" t="s">
        <v>695</v>
      </c>
      <c r="C294" s="1" t="s">
        <v>696</v>
      </c>
      <c r="D294" s="1" t="s">
        <v>50</v>
      </c>
      <c r="E294" s="1" t="s">
        <v>51</v>
      </c>
      <c r="F294" s="1" t="s">
        <v>51</v>
      </c>
      <c r="G294" s="1" t="s">
        <v>52</v>
      </c>
      <c r="H294" s="1" t="s">
        <v>53</v>
      </c>
      <c r="I294" s="1" t="s">
        <v>54</v>
      </c>
      <c r="J294" s="1" t="s">
        <v>55</v>
      </c>
      <c r="K294" s="1" t="s">
        <v>697</v>
      </c>
      <c r="L294" s="1"/>
      <c r="M294" s="20">
        <f t="shared" si="4"/>
        <v>1</v>
      </c>
    </row>
    <row r="295" spans="1:13" ht="20.100000000000001" customHeight="1" x14ac:dyDescent="0.15">
      <c r="A295" s="1" t="s">
        <v>32</v>
      </c>
      <c r="B295" s="1" t="s">
        <v>695</v>
      </c>
      <c r="C295" s="1" t="s">
        <v>698</v>
      </c>
      <c r="D295" s="1" t="s">
        <v>50</v>
      </c>
      <c r="E295" s="1" t="s">
        <v>51</v>
      </c>
      <c r="F295" s="1" t="s">
        <v>51</v>
      </c>
      <c r="G295" s="1" t="s">
        <v>52</v>
      </c>
      <c r="H295" s="1" t="s">
        <v>53</v>
      </c>
      <c r="I295" s="1" t="s">
        <v>54</v>
      </c>
      <c r="J295" s="1" t="s">
        <v>55</v>
      </c>
      <c r="K295" s="1" t="s">
        <v>699</v>
      </c>
      <c r="L295" s="1"/>
      <c r="M295" s="20">
        <f t="shared" si="4"/>
        <v>1</v>
      </c>
    </row>
    <row r="296" spans="1:13" ht="20.100000000000001" customHeight="1" x14ac:dyDescent="0.15">
      <c r="A296" s="1" t="s">
        <v>32</v>
      </c>
      <c r="B296" s="1" t="s">
        <v>700</v>
      </c>
      <c r="C296" s="1" t="s">
        <v>701</v>
      </c>
      <c r="D296" s="1" t="s">
        <v>50</v>
      </c>
      <c r="E296" s="1" t="s">
        <v>51</v>
      </c>
      <c r="F296" s="1" t="s">
        <v>51</v>
      </c>
      <c r="G296" s="1" t="s">
        <v>82</v>
      </c>
      <c r="H296" s="1" t="s">
        <v>95</v>
      </c>
      <c r="I296" s="1" t="s">
        <v>84</v>
      </c>
      <c r="J296" s="1" t="s">
        <v>96</v>
      </c>
      <c r="K296" s="1" t="s">
        <v>702</v>
      </c>
      <c r="L296" s="1"/>
      <c r="M296" s="20">
        <f t="shared" si="4"/>
        <v>1</v>
      </c>
    </row>
    <row r="297" spans="1:13" ht="20.100000000000001" customHeight="1" x14ac:dyDescent="0.15">
      <c r="A297" s="1" t="s">
        <v>32</v>
      </c>
      <c r="B297" s="1" t="s">
        <v>700</v>
      </c>
      <c r="C297" s="1" t="s">
        <v>703</v>
      </c>
      <c r="D297" s="1" t="s">
        <v>50</v>
      </c>
      <c r="E297" s="1" t="s">
        <v>51</v>
      </c>
      <c r="F297" s="1" t="s">
        <v>51</v>
      </c>
      <c r="G297" s="1" t="s">
        <v>82</v>
      </c>
      <c r="H297" s="1" t="s">
        <v>95</v>
      </c>
      <c r="I297" s="1" t="s">
        <v>84</v>
      </c>
      <c r="J297" s="1" t="s">
        <v>96</v>
      </c>
      <c r="K297" s="1" t="s">
        <v>704</v>
      </c>
      <c r="L297" s="1"/>
      <c r="M297" s="20">
        <f t="shared" si="4"/>
        <v>1</v>
      </c>
    </row>
    <row r="298" spans="1:13" ht="20.100000000000001" customHeight="1" x14ac:dyDescent="0.15">
      <c r="A298" s="1" t="s">
        <v>32</v>
      </c>
      <c r="B298" s="1" t="s">
        <v>700</v>
      </c>
      <c r="C298" s="1" t="s">
        <v>705</v>
      </c>
      <c r="D298" s="1" t="s">
        <v>50</v>
      </c>
      <c r="E298" s="1" t="s">
        <v>51</v>
      </c>
      <c r="F298" s="1" t="s">
        <v>51</v>
      </c>
      <c r="G298" s="1" t="s">
        <v>82</v>
      </c>
      <c r="H298" s="1" t="s">
        <v>95</v>
      </c>
      <c r="I298" s="1" t="s">
        <v>84</v>
      </c>
      <c r="J298" s="1" t="s">
        <v>96</v>
      </c>
      <c r="K298" s="1" t="s">
        <v>706</v>
      </c>
      <c r="L298" s="1"/>
      <c r="M298" s="20">
        <f t="shared" si="4"/>
        <v>1</v>
      </c>
    </row>
    <row r="299" spans="1:13" ht="20.100000000000001" customHeight="1" x14ac:dyDescent="0.15">
      <c r="A299" s="1" t="s">
        <v>32</v>
      </c>
      <c r="B299" s="1" t="s">
        <v>700</v>
      </c>
      <c r="C299" s="1" t="s">
        <v>707</v>
      </c>
      <c r="D299" s="1" t="s">
        <v>50</v>
      </c>
      <c r="E299" s="1" t="s">
        <v>51</v>
      </c>
      <c r="F299" s="1" t="s">
        <v>51</v>
      </c>
      <c r="G299" s="1" t="s">
        <v>82</v>
      </c>
      <c r="H299" s="1" t="s">
        <v>95</v>
      </c>
      <c r="I299" s="1" t="s">
        <v>84</v>
      </c>
      <c r="J299" s="1" t="s">
        <v>96</v>
      </c>
      <c r="K299" s="1" t="s">
        <v>708</v>
      </c>
      <c r="L299" s="1"/>
      <c r="M299" s="20">
        <f t="shared" si="4"/>
        <v>1</v>
      </c>
    </row>
    <row r="300" spans="1:13" ht="20.100000000000001" customHeight="1" x14ac:dyDescent="0.15">
      <c r="A300" s="1" t="s">
        <v>32</v>
      </c>
      <c r="B300" s="1" t="s">
        <v>700</v>
      </c>
      <c r="C300" s="1" t="s">
        <v>709</v>
      </c>
      <c r="D300" s="1" t="s">
        <v>78</v>
      </c>
      <c r="E300" s="1" t="s">
        <v>51</v>
      </c>
      <c r="F300" s="1" t="s">
        <v>51</v>
      </c>
      <c r="G300" s="1" t="s">
        <v>82</v>
      </c>
      <c r="H300" s="1" t="s">
        <v>95</v>
      </c>
      <c r="I300" s="1" t="s">
        <v>84</v>
      </c>
      <c r="J300" s="1" t="s">
        <v>96</v>
      </c>
      <c r="K300" s="1" t="s">
        <v>710</v>
      </c>
      <c r="L300" s="1"/>
      <c r="M300" s="20">
        <f t="shared" si="4"/>
        <v>1</v>
      </c>
    </row>
    <row r="301" spans="1:13" ht="20.100000000000001" customHeight="1" x14ac:dyDescent="0.15">
      <c r="A301" s="1" t="s">
        <v>32</v>
      </c>
      <c r="B301" s="1" t="s">
        <v>700</v>
      </c>
      <c r="C301" s="1" t="s">
        <v>711</v>
      </c>
      <c r="D301" s="1" t="s">
        <v>78</v>
      </c>
      <c r="E301" s="1" t="s">
        <v>51</v>
      </c>
      <c r="F301" s="1" t="s">
        <v>51</v>
      </c>
      <c r="G301" s="1" t="s">
        <v>82</v>
      </c>
      <c r="H301" s="1" t="s">
        <v>95</v>
      </c>
      <c r="I301" s="1" t="s">
        <v>84</v>
      </c>
      <c r="J301" s="1" t="s">
        <v>96</v>
      </c>
      <c r="K301" s="1" t="s">
        <v>712</v>
      </c>
      <c r="L301" s="1"/>
      <c r="M301" s="20">
        <f t="shared" si="4"/>
        <v>1</v>
      </c>
    </row>
    <row r="302" spans="1:13" ht="20.100000000000001" customHeight="1" x14ac:dyDescent="0.15">
      <c r="A302" s="1" t="s">
        <v>32</v>
      </c>
      <c r="B302" s="1" t="s">
        <v>713</v>
      </c>
      <c r="C302" s="1" t="s">
        <v>714</v>
      </c>
      <c r="D302" s="1" t="s">
        <v>50</v>
      </c>
      <c r="E302" s="1" t="s">
        <v>51</v>
      </c>
      <c r="F302" s="1" t="s">
        <v>51</v>
      </c>
      <c r="G302" s="1" t="s">
        <v>82</v>
      </c>
      <c r="H302" s="1" t="s">
        <v>207</v>
      </c>
      <c r="I302" s="1" t="s">
        <v>84</v>
      </c>
      <c r="J302" s="1" t="s">
        <v>122</v>
      </c>
      <c r="K302" s="1" t="s">
        <v>715</v>
      </c>
      <c r="L302" s="1"/>
      <c r="M302" s="20">
        <f t="shared" si="4"/>
        <v>1</v>
      </c>
    </row>
    <row r="303" spans="1:13" ht="20.100000000000001" customHeight="1" x14ac:dyDescent="0.15">
      <c r="A303" s="1" t="s">
        <v>32</v>
      </c>
      <c r="B303" s="1" t="s">
        <v>713</v>
      </c>
      <c r="C303" s="1" t="s">
        <v>716</v>
      </c>
      <c r="D303" s="1" t="s">
        <v>78</v>
      </c>
      <c r="E303" s="1" t="s">
        <v>51</v>
      </c>
      <c r="F303" s="1" t="s">
        <v>179</v>
      </c>
      <c r="G303" s="1" t="s">
        <v>82</v>
      </c>
      <c r="H303" s="1" t="s">
        <v>83</v>
      </c>
      <c r="I303" s="1" t="s">
        <v>84</v>
      </c>
      <c r="J303" s="1" t="s">
        <v>85</v>
      </c>
      <c r="K303" s="1" t="s">
        <v>717</v>
      </c>
      <c r="L303" s="1"/>
      <c r="M303" s="20">
        <f t="shared" si="4"/>
        <v>0</v>
      </c>
    </row>
    <row r="304" spans="1:13" ht="20.100000000000001" customHeight="1" x14ac:dyDescent="0.15">
      <c r="A304" s="1" t="s">
        <v>32</v>
      </c>
      <c r="B304" s="1" t="s">
        <v>718</v>
      </c>
      <c r="C304" s="1" t="s">
        <v>719</v>
      </c>
      <c r="D304" s="1" t="s">
        <v>50</v>
      </c>
      <c r="E304" s="1" t="s">
        <v>51</v>
      </c>
      <c r="F304" s="1" t="s">
        <v>26832</v>
      </c>
      <c r="G304" s="1" t="s">
        <v>82</v>
      </c>
      <c r="H304" s="1" t="s">
        <v>180</v>
      </c>
      <c r="I304" s="1" t="s">
        <v>181</v>
      </c>
      <c r="J304" s="1" t="s">
        <v>182</v>
      </c>
      <c r="K304" s="1" t="s">
        <v>720</v>
      </c>
      <c r="L304" s="1"/>
      <c r="M304" s="20">
        <f t="shared" si="4"/>
        <v>0</v>
      </c>
    </row>
    <row r="305" spans="1:13" ht="20.100000000000001" customHeight="1" x14ac:dyDescent="0.15">
      <c r="A305" s="1" t="s">
        <v>32</v>
      </c>
      <c r="B305" s="1" t="s">
        <v>718</v>
      </c>
      <c r="C305" s="1" t="s">
        <v>721</v>
      </c>
      <c r="D305" s="1" t="s">
        <v>50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722</v>
      </c>
      <c r="L305" s="1"/>
      <c r="M305" s="20">
        <f t="shared" si="4"/>
        <v>1</v>
      </c>
    </row>
    <row r="306" spans="1:13" ht="20.100000000000001" customHeight="1" x14ac:dyDescent="0.15">
      <c r="A306" s="1" t="s">
        <v>32</v>
      </c>
      <c r="B306" s="1" t="s">
        <v>718</v>
      </c>
      <c r="C306" s="1" t="s">
        <v>723</v>
      </c>
      <c r="D306" s="1" t="s">
        <v>78</v>
      </c>
      <c r="E306" s="1" t="s">
        <v>51</v>
      </c>
      <c r="F306" s="1" t="s">
        <v>26832</v>
      </c>
      <c r="G306" s="1" t="s">
        <v>82</v>
      </c>
      <c r="H306" s="1" t="s">
        <v>180</v>
      </c>
      <c r="I306" s="1" t="s">
        <v>181</v>
      </c>
      <c r="J306" s="1" t="s">
        <v>182</v>
      </c>
      <c r="K306" s="1" t="s">
        <v>724</v>
      </c>
      <c r="L306" s="1"/>
      <c r="M306" s="20">
        <f t="shared" si="4"/>
        <v>0</v>
      </c>
    </row>
    <row r="307" spans="1:13" ht="20.100000000000001" customHeight="1" x14ac:dyDescent="0.15">
      <c r="A307" s="1" t="s">
        <v>32</v>
      </c>
      <c r="B307" s="1" t="s">
        <v>718</v>
      </c>
      <c r="C307" s="1" t="s">
        <v>725</v>
      </c>
      <c r="D307" s="1" t="s">
        <v>78</v>
      </c>
      <c r="E307" s="1" t="s">
        <v>51</v>
      </c>
      <c r="F307" s="1" t="s">
        <v>179</v>
      </c>
      <c r="G307" s="1" t="s">
        <v>82</v>
      </c>
      <c r="H307" s="1" t="s">
        <v>180</v>
      </c>
      <c r="I307" s="1" t="s">
        <v>181</v>
      </c>
      <c r="J307" s="1" t="s">
        <v>182</v>
      </c>
      <c r="K307" s="1" t="s">
        <v>726</v>
      </c>
      <c r="L307" s="1"/>
      <c r="M307" s="20">
        <f t="shared" si="4"/>
        <v>0</v>
      </c>
    </row>
    <row r="308" spans="1:13" ht="20.100000000000001" customHeight="1" x14ac:dyDescent="0.15">
      <c r="A308" s="1" t="s">
        <v>32</v>
      </c>
      <c r="B308" s="1" t="s">
        <v>727</v>
      </c>
      <c r="C308" s="1" t="s">
        <v>728</v>
      </c>
      <c r="D308" s="1" t="s">
        <v>50</v>
      </c>
      <c r="E308" s="1" t="s">
        <v>51</v>
      </c>
      <c r="F308" s="1" t="s">
        <v>51</v>
      </c>
      <c r="G308" s="1" t="s">
        <v>82</v>
      </c>
      <c r="H308" s="1" t="s">
        <v>729</v>
      </c>
      <c r="I308" s="1" t="s">
        <v>84</v>
      </c>
      <c r="J308" s="1" t="s">
        <v>730</v>
      </c>
      <c r="K308" s="1" t="s">
        <v>731</v>
      </c>
      <c r="L308" s="1"/>
      <c r="M308" s="20">
        <f t="shared" si="4"/>
        <v>1</v>
      </c>
    </row>
    <row r="309" spans="1:13" ht="20.100000000000001" customHeight="1" x14ac:dyDescent="0.15">
      <c r="A309" s="1" t="s">
        <v>32</v>
      </c>
      <c r="B309" s="1" t="s">
        <v>727</v>
      </c>
      <c r="C309" s="1" t="s">
        <v>732</v>
      </c>
      <c r="D309" s="1" t="s">
        <v>50</v>
      </c>
      <c r="E309" s="1" t="s">
        <v>51</v>
      </c>
      <c r="F309" s="1" t="s">
        <v>51</v>
      </c>
      <c r="G309" s="1" t="s">
        <v>82</v>
      </c>
      <c r="H309" s="1" t="s">
        <v>729</v>
      </c>
      <c r="I309" s="1" t="s">
        <v>84</v>
      </c>
      <c r="J309" s="1" t="s">
        <v>730</v>
      </c>
      <c r="K309" s="1" t="s">
        <v>733</v>
      </c>
      <c r="L309" s="1"/>
      <c r="M309" s="20">
        <f t="shared" si="4"/>
        <v>1</v>
      </c>
    </row>
    <row r="310" spans="1:13" ht="20.100000000000001" customHeight="1" x14ac:dyDescent="0.15">
      <c r="A310" s="1" t="s">
        <v>32</v>
      </c>
      <c r="B310" s="1" t="s">
        <v>727</v>
      </c>
      <c r="C310" s="1" t="s">
        <v>734</v>
      </c>
      <c r="D310" s="1" t="s">
        <v>50</v>
      </c>
      <c r="E310" s="1" t="s">
        <v>51</v>
      </c>
      <c r="F310" s="1" t="s">
        <v>179</v>
      </c>
      <c r="G310" s="1" t="s">
        <v>82</v>
      </c>
      <c r="H310" s="1" t="s">
        <v>212</v>
      </c>
      <c r="I310" s="1" t="s">
        <v>84</v>
      </c>
      <c r="J310" s="1" t="s">
        <v>122</v>
      </c>
      <c r="K310" s="1" t="s">
        <v>735</v>
      </c>
      <c r="L310" s="1"/>
      <c r="M310" s="20">
        <f t="shared" si="4"/>
        <v>0</v>
      </c>
    </row>
    <row r="311" spans="1:13" ht="20.100000000000001" customHeight="1" x14ac:dyDescent="0.15">
      <c r="A311" s="1" t="s">
        <v>32</v>
      </c>
      <c r="B311" s="1" t="s">
        <v>727</v>
      </c>
      <c r="C311" s="1" t="s">
        <v>736</v>
      </c>
      <c r="D311" s="1" t="s">
        <v>50</v>
      </c>
      <c r="E311" s="1" t="s">
        <v>51</v>
      </c>
      <c r="F311" s="1" t="s">
        <v>81</v>
      </c>
      <c r="G311" s="1" t="s">
        <v>82</v>
      </c>
      <c r="H311" s="1" t="s">
        <v>446</v>
      </c>
      <c r="I311" s="1" t="s">
        <v>447</v>
      </c>
      <c r="J311" s="1" t="s">
        <v>448</v>
      </c>
      <c r="K311" s="1" t="s">
        <v>737</v>
      </c>
      <c r="L311" s="1"/>
      <c r="M311" s="20">
        <f t="shared" si="4"/>
        <v>0</v>
      </c>
    </row>
    <row r="312" spans="1:13" ht="20.100000000000001" customHeight="1" x14ac:dyDescent="0.15">
      <c r="A312" s="1" t="s">
        <v>32</v>
      </c>
      <c r="B312" s="1" t="s">
        <v>727</v>
      </c>
      <c r="C312" s="1" t="s">
        <v>738</v>
      </c>
      <c r="D312" s="1" t="s">
        <v>50</v>
      </c>
      <c r="E312" s="1" t="s">
        <v>51</v>
      </c>
      <c r="F312" s="1" t="s">
        <v>51</v>
      </c>
      <c r="G312" s="1" t="s">
        <v>52</v>
      </c>
      <c r="H312" s="1" t="s">
        <v>739</v>
      </c>
      <c r="I312" s="1" t="s">
        <v>740</v>
      </c>
      <c r="J312" s="1" t="s">
        <v>130</v>
      </c>
      <c r="K312" s="1" t="s">
        <v>741</v>
      </c>
      <c r="L312" s="1"/>
      <c r="M312" s="20">
        <f t="shared" si="4"/>
        <v>1</v>
      </c>
    </row>
    <row r="313" spans="1:13" ht="20.100000000000001" customHeight="1" x14ac:dyDescent="0.15">
      <c r="A313" s="1" t="s">
        <v>32</v>
      </c>
      <c r="B313" s="1" t="s">
        <v>742</v>
      </c>
      <c r="C313" s="1" t="s">
        <v>743</v>
      </c>
      <c r="D313" s="1" t="s">
        <v>78</v>
      </c>
      <c r="E313" s="1" t="s">
        <v>51</v>
      </c>
      <c r="F313" s="1" t="s">
        <v>51</v>
      </c>
      <c r="G313" s="1" t="s">
        <v>82</v>
      </c>
      <c r="H313" s="1" t="s">
        <v>207</v>
      </c>
      <c r="I313" s="1" t="s">
        <v>84</v>
      </c>
      <c r="J313" s="1" t="s">
        <v>122</v>
      </c>
      <c r="K313" s="1" t="s">
        <v>744</v>
      </c>
      <c r="L313" s="1"/>
      <c r="M313" s="20">
        <f t="shared" si="4"/>
        <v>1</v>
      </c>
    </row>
    <row r="314" spans="1:13" ht="20.100000000000001" customHeight="1" x14ac:dyDescent="0.15">
      <c r="A314" s="1" t="s">
        <v>32</v>
      </c>
      <c r="B314" s="1" t="s">
        <v>742</v>
      </c>
      <c r="C314" s="1" t="s">
        <v>745</v>
      </c>
      <c r="D314" s="1" t="s">
        <v>78</v>
      </c>
      <c r="E314" s="1" t="s">
        <v>51</v>
      </c>
      <c r="F314" s="1" t="s">
        <v>51</v>
      </c>
      <c r="G314" s="1" t="s">
        <v>82</v>
      </c>
      <c r="H314" s="1" t="s">
        <v>207</v>
      </c>
      <c r="I314" s="1" t="s">
        <v>84</v>
      </c>
      <c r="J314" s="1" t="s">
        <v>122</v>
      </c>
      <c r="K314" s="1" t="s">
        <v>746</v>
      </c>
      <c r="L314" s="1"/>
      <c r="M314" s="20">
        <f t="shared" si="4"/>
        <v>1</v>
      </c>
    </row>
    <row r="315" spans="1:13" ht="20.100000000000001" customHeight="1" x14ac:dyDescent="0.15">
      <c r="A315" s="1" t="s">
        <v>32</v>
      </c>
      <c r="B315" s="1" t="s">
        <v>742</v>
      </c>
      <c r="C315" s="1" t="s">
        <v>747</v>
      </c>
      <c r="D315" s="1" t="s">
        <v>78</v>
      </c>
      <c r="E315" s="1" t="s">
        <v>51</v>
      </c>
      <c r="F315" s="1" t="s">
        <v>51</v>
      </c>
      <c r="G315" s="1" t="s">
        <v>82</v>
      </c>
      <c r="H315" s="1" t="s">
        <v>207</v>
      </c>
      <c r="I315" s="1" t="s">
        <v>84</v>
      </c>
      <c r="J315" s="1" t="s">
        <v>122</v>
      </c>
      <c r="K315" s="1" t="s">
        <v>748</v>
      </c>
      <c r="L315" s="1"/>
      <c r="M315" s="20">
        <f t="shared" si="4"/>
        <v>1</v>
      </c>
    </row>
    <row r="316" spans="1:13" ht="20.100000000000001" customHeight="1" x14ac:dyDescent="0.15">
      <c r="A316" s="1" t="s">
        <v>32</v>
      </c>
      <c r="B316" s="1" t="s">
        <v>749</v>
      </c>
      <c r="C316" s="1" t="s">
        <v>750</v>
      </c>
      <c r="D316" s="1" t="s">
        <v>50</v>
      </c>
      <c r="E316" s="1" t="s">
        <v>51</v>
      </c>
      <c r="F316" s="1" t="s">
        <v>51</v>
      </c>
      <c r="G316" s="1" t="s">
        <v>52</v>
      </c>
      <c r="H316" s="1" t="s">
        <v>121</v>
      </c>
      <c r="I316" s="1" t="s">
        <v>84</v>
      </c>
      <c r="J316" s="1" t="s">
        <v>122</v>
      </c>
      <c r="K316" s="1" t="s">
        <v>751</v>
      </c>
      <c r="L316" s="1"/>
      <c r="M316" s="20">
        <f t="shared" si="4"/>
        <v>1</v>
      </c>
    </row>
    <row r="317" spans="1:13" ht="20.100000000000001" customHeight="1" x14ac:dyDescent="0.15">
      <c r="A317" s="1" t="s">
        <v>32</v>
      </c>
      <c r="B317" s="1" t="s">
        <v>752</v>
      </c>
      <c r="C317" s="1" t="s">
        <v>753</v>
      </c>
      <c r="D317" s="1" t="s">
        <v>50</v>
      </c>
      <c r="E317" s="1" t="s">
        <v>51</v>
      </c>
      <c r="F317" s="1" t="s">
        <v>51</v>
      </c>
      <c r="G317" s="1" t="s">
        <v>52</v>
      </c>
      <c r="H317" s="1" t="s">
        <v>121</v>
      </c>
      <c r="I317" s="1" t="s">
        <v>84</v>
      </c>
      <c r="J317" s="1" t="s">
        <v>122</v>
      </c>
      <c r="K317" s="1" t="s">
        <v>754</v>
      </c>
      <c r="L317" s="1"/>
      <c r="M317" s="20">
        <f t="shared" si="4"/>
        <v>1</v>
      </c>
    </row>
    <row r="318" spans="1:13" ht="20.100000000000001" customHeight="1" x14ac:dyDescent="0.15">
      <c r="A318" s="1" t="s">
        <v>32</v>
      </c>
      <c r="B318" s="1" t="s">
        <v>752</v>
      </c>
      <c r="C318" s="1" t="s">
        <v>755</v>
      </c>
      <c r="D318" s="1" t="s">
        <v>50</v>
      </c>
      <c r="E318" s="1" t="s">
        <v>51</v>
      </c>
      <c r="F318" s="1" t="s">
        <v>26832</v>
      </c>
      <c r="G318" s="1" t="s">
        <v>82</v>
      </c>
      <c r="H318" s="1" t="s">
        <v>446</v>
      </c>
      <c r="I318" s="1" t="s">
        <v>447</v>
      </c>
      <c r="J318" s="1" t="s">
        <v>448</v>
      </c>
      <c r="K318" s="1" t="s">
        <v>756</v>
      </c>
      <c r="L318" s="1"/>
      <c r="M318" s="20">
        <f t="shared" si="4"/>
        <v>0</v>
      </c>
    </row>
    <row r="319" spans="1:13" ht="20.100000000000001" customHeight="1" x14ac:dyDescent="0.15">
      <c r="A319" s="1" t="s">
        <v>32</v>
      </c>
      <c r="B319" s="1" t="s">
        <v>757</v>
      </c>
      <c r="C319" s="1" t="s">
        <v>758</v>
      </c>
      <c r="D319" s="1" t="s">
        <v>50</v>
      </c>
      <c r="E319" s="1" t="s">
        <v>51</v>
      </c>
      <c r="F319" s="1" t="s">
        <v>51</v>
      </c>
      <c r="G319" s="1" t="s">
        <v>82</v>
      </c>
      <c r="H319" s="1" t="s">
        <v>95</v>
      </c>
      <c r="I319" s="1" t="s">
        <v>84</v>
      </c>
      <c r="J319" s="1" t="s">
        <v>96</v>
      </c>
      <c r="K319" s="1" t="s">
        <v>759</v>
      </c>
      <c r="L319" s="1"/>
      <c r="M319" s="20">
        <f t="shared" si="4"/>
        <v>1</v>
      </c>
    </row>
    <row r="320" spans="1:13" ht="20.100000000000001" customHeight="1" x14ac:dyDescent="0.15">
      <c r="A320" s="1" t="s">
        <v>32</v>
      </c>
      <c r="B320" s="1" t="s">
        <v>757</v>
      </c>
      <c r="C320" s="1" t="s">
        <v>760</v>
      </c>
      <c r="D320" s="1" t="s">
        <v>50</v>
      </c>
      <c r="E320" s="1" t="s">
        <v>51</v>
      </c>
      <c r="F320" s="1" t="s">
        <v>51</v>
      </c>
      <c r="G320" s="1" t="s">
        <v>82</v>
      </c>
      <c r="H320" s="1" t="s">
        <v>95</v>
      </c>
      <c r="I320" s="1" t="s">
        <v>84</v>
      </c>
      <c r="J320" s="1" t="s">
        <v>96</v>
      </c>
      <c r="K320" s="1" t="s">
        <v>761</v>
      </c>
      <c r="L320" s="1"/>
      <c r="M320" s="20">
        <f t="shared" si="4"/>
        <v>1</v>
      </c>
    </row>
    <row r="321" spans="1:13" ht="20.100000000000001" customHeight="1" x14ac:dyDescent="0.15">
      <c r="A321" s="1" t="s">
        <v>32</v>
      </c>
      <c r="B321" s="1" t="s">
        <v>757</v>
      </c>
      <c r="C321" s="1" t="s">
        <v>762</v>
      </c>
      <c r="D321" s="1" t="s">
        <v>50</v>
      </c>
      <c r="E321" s="1" t="s">
        <v>51</v>
      </c>
      <c r="F321" s="1" t="s">
        <v>51</v>
      </c>
      <c r="G321" s="1" t="s">
        <v>82</v>
      </c>
      <c r="H321" s="1" t="s">
        <v>95</v>
      </c>
      <c r="I321" s="1" t="s">
        <v>84</v>
      </c>
      <c r="J321" s="1" t="s">
        <v>96</v>
      </c>
      <c r="K321" s="1" t="s">
        <v>763</v>
      </c>
      <c r="L321" s="1"/>
      <c r="M321" s="20">
        <f t="shared" si="4"/>
        <v>1</v>
      </c>
    </row>
    <row r="322" spans="1:13" ht="20.100000000000001" customHeight="1" x14ac:dyDescent="0.15">
      <c r="A322" s="1" t="s">
        <v>32</v>
      </c>
      <c r="B322" s="1" t="s">
        <v>757</v>
      </c>
      <c r="C322" s="1" t="s">
        <v>764</v>
      </c>
      <c r="D322" s="1" t="s">
        <v>50</v>
      </c>
      <c r="E322" s="1" t="s">
        <v>51</v>
      </c>
      <c r="F322" s="1" t="s">
        <v>51</v>
      </c>
      <c r="G322" s="1" t="s">
        <v>82</v>
      </c>
      <c r="H322" s="1" t="s">
        <v>95</v>
      </c>
      <c r="I322" s="1" t="s">
        <v>84</v>
      </c>
      <c r="J322" s="1" t="s">
        <v>96</v>
      </c>
      <c r="K322" s="1" t="s">
        <v>765</v>
      </c>
      <c r="L322" s="1"/>
      <c r="M322" s="20">
        <f t="shared" si="4"/>
        <v>1</v>
      </c>
    </row>
    <row r="323" spans="1:13" ht="20.100000000000001" customHeight="1" x14ac:dyDescent="0.15">
      <c r="A323" s="1" t="s">
        <v>32</v>
      </c>
      <c r="B323" s="1" t="s">
        <v>757</v>
      </c>
      <c r="C323" s="1" t="s">
        <v>766</v>
      </c>
      <c r="D323" s="1" t="s">
        <v>78</v>
      </c>
      <c r="E323" s="1" t="s">
        <v>51</v>
      </c>
      <c r="F323" s="1" t="s">
        <v>51</v>
      </c>
      <c r="G323" s="1" t="s">
        <v>82</v>
      </c>
      <c r="H323" s="1" t="s">
        <v>95</v>
      </c>
      <c r="I323" s="1" t="s">
        <v>84</v>
      </c>
      <c r="J323" s="1" t="s">
        <v>96</v>
      </c>
      <c r="K323" s="1" t="s">
        <v>767</v>
      </c>
      <c r="L323" s="1"/>
      <c r="M323" s="20">
        <f t="shared" si="4"/>
        <v>1</v>
      </c>
    </row>
    <row r="324" spans="1:13" ht="20.100000000000001" customHeight="1" x14ac:dyDescent="0.15">
      <c r="A324" s="1" t="s">
        <v>32</v>
      </c>
      <c r="B324" s="1" t="s">
        <v>757</v>
      </c>
      <c r="C324" s="1" t="s">
        <v>768</v>
      </c>
      <c r="D324" s="1" t="s">
        <v>78</v>
      </c>
      <c r="E324" s="1" t="s">
        <v>51</v>
      </c>
      <c r="F324" s="1" t="s">
        <v>179</v>
      </c>
      <c r="G324" s="1" t="s">
        <v>82</v>
      </c>
      <c r="H324" s="1" t="s">
        <v>180</v>
      </c>
      <c r="I324" s="1" t="s">
        <v>181</v>
      </c>
      <c r="J324" s="1" t="s">
        <v>182</v>
      </c>
      <c r="K324" s="1" t="s">
        <v>769</v>
      </c>
      <c r="L324" s="1"/>
      <c r="M324" s="20">
        <f t="shared" si="4"/>
        <v>0</v>
      </c>
    </row>
    <row r="325" spans="1:13" ht="20.100000000000001" customHeight="1" x14ac:dyDescent="0.15">
      <c r="A325" s="1" t="s">
        <v>32</v>
      </c>
      <c r="B325" s="1" t="s">
        <v>757</v>
      </c>
      <c r="C325" s="1" t="s">
        <v>770</v>
      </c>
      <c r="D325" s="1" t="s">
        <v>78</v>
      </c>
      <c r="E325" s="1" t="s">
        <v>51</v>
      </c>
      <c r="F325" s="1" t="s">
        <v>51</v>
      </c>
      <c r="G325" s="1" t="s">
        <v>82</v>
      </c>
      <c r="H325" s="1" t="s">
        <v>95</v>
      </c>
      <c r="I325" s="1" t="s">
        <v>84</v>
      </c>
      <c r="J325" s="1" t="s">
        <v>96</v>
      </c>
      <c r="K325" s="1" t="s">
        <v>771</v>
      </c>
      <c r="L325" s="1"/>
      <c r="M325" s="20">
        <f t="shared" si="4"/>
        <v>1</v>
      </c>
    </row>
    <row r="326" spans="1:13" ht="20.100000000000001" customHeight="1" x14ac:dyDescent="0.15">
      <c r="A326" s="1" t="s">
        <v>32</v>
      </c>
      <c r="B326" s="1" t="s">
        <v>757</v>
      </c>
      <c r="C326" s="1" t="s">
        <v>772</v>
      </c>
      <c r="D326" s="1" t="s">
        <v>78</v>
      </c>
      <c r="E326" s="1" t="s">
        <v>51</v>
      </c>
      <c r="F326" s="1" t="s">
        <v>51</v>
      </c>
      <c r="G326" s="1" t="s">
        <v>82</v>
      </c>
      <c r="H326" s="1" t="s">
        <v>95</v>
      </c>
      <c r="I326" s="1" t="s">
        <v>84</v>
      </c>
      <c r="J326" s="1" t="s">
        <v>96</v>
      </c>
      <c r="K326" s="1" t="s">
        <v>773</v>
      </c>
      <c r="L326" s="1"/>
      <c r="M326" s="20">
        <f t="shared" si="4"/>
        <v>1</v>
      </c>
    </row>
    <row r="327" spans="1:13" ht="20.100000000000001" customHeight="1" x14ac:dyDescent="0.15">
      <c r="A327" s="1" t="s">
        <v>32</v>
      </c>
      <c r="B327" s="1" t="s">
        <v>757</v>
      </c>
      <c r="C327" s="1" t="s">
        <v>774</v>
      </c>
      <c r="D327" s="1" t="s">
        <v>78</v>
      </c>
      <c r="E327" s="1" t="s">
        <v>51</v>
      </c>
      <c r="F327" s="1" t="s">
        <v>51</v>
      </c>
      <c r="G327" s="1" t="s">
        <v>82</v>
      </c>
      <c r="H327" s="1" t="s">
        <v>95</v>
      </c>
      <c r="I327" s="1" t="s">
        <v>84</v>
      </c>
      <c r="J327" s="1" t="s">
        <v>96</v>
      </c>
      <c r="K327" s="1" t="s">
        <v>775</v>
      </c>
      <c r="L327" s="1"/>
      <c r="M327" s="20">
        <f t="shared" si="4"/>
        <v>1</v>
      </c>
    </row>
    <row r="328" spans="1:13" ht="20.100000000000001" customHeight="1" x14ac:dyDescent="0.15">
      <c r="A328" s="1" t="s">
        <v>32</v>
      </c>
      <c r="B328" s="1" t="s">
        <v>757</v>
      </c>
      <c r="C328" s="1" t="s">
        <v>776</v>
      </c>
      <c r="D328" s="1" t="s">
        <v>78</v>
      </c>
      <c r="E328" s="1" t="s">
        <v>51</v>
      </c>
      <c r="F328" s="1" t="s">
        <v>51</v>
      </c>
      <c r="G328" s="1" t="s">
        <v>82</v>
      </c>
      <c r="H328" s="1" t="s">
        <v>95</v>
      </c>
      <c r="I328" s="1" t="s">
        <v>84</v>
      </c>
      <c r="J328" s="1" t="s">
        <v>96</v>
      </c>
      <c r="K328" s="1" t="s">
        <v>777</v>
      </c>
      <c r="L328" s="1"/>
      <c r="M328" s="20">
        <f t="shared" ref="M328:M391" si="5">IF(F328="○",1,0)</f>
        <v>1</v>
      </c>
    </row>
    <row r="329" spans="1:13" ht="20.100000000000001" customHeight="1" x14ac:dyDescent="0.15">
      <c r="A329" s="1" t="s">
        <v>32</v>
      </c>
      <c r="B329" s="1" t="s">
        <v>757</v>
      </c>
      <c r="C329" s="1" t="s">
        <v>778</v>
      </c>
      <c r="D329" s="1" t="s">
        <v>78</v>
      </c>
      <c r="E329" s="1" t="s">
        <v>51</v>
      </c>
      <c r="F329" s="1" t="s">
        <v>51</v>
      </c>
      <c r="G329" s="1" t="s">
        <v>82</v>
      </c>
      <c r="H329" s="1" t="s">
        <v>95</v>
      </c>
      <c r="I329" s="1" t="s">
        <v>84</v>
      </c>
      <c r="J329" s="1" t="s">
        <v>96</v>
      </c>
      <c r="K329" s="1" t="s">
        <v>779</v>
      </c>
      <c r="L329" s="1"/>
      <c r="M329" s="20">
        <f t="shared" si="5"/>
        <v>1</v>
      </c>
    </row>
    <row r="330" spans="1:13" ht="20.100000000000001" customHeight="1" x14ac:dyDescent="0.15">
      <c r="A330" s="1" t="s">
        <v>32</v>
      </c>
      <c r="B330" s="1" t="s">
        <v>757</v>
      </c>
      <c r="C330" s="1" t="s">
        <v>780</v>
      </c>
      <c r="D330" s="1" t="s">
        <v>78</v>
      </c>
      <c r="E330" s="1" t="s">
        <v>51</v>
      </c>
      <c r="F330" s="1" t="s">
        <v>51</v>
      </c>
      <c r="G330" s="1" t="s">
        <v>82</v>
      </c>
      <c r="H330" s="1" t="s">
        <v>95</v>
      </c>
      <c r="I330" s="1" t="s">
        <v>84</v>
      </c>
      <c r="J330" s="1" t="s">
        <v>96</v>
      </c>
      <c r="K330" s="1" t="s">
        <v>781</v>
      </c>
      <c r="L330" s="1"/>
      <c r="M330" s="20">
        <f t="shared" si="5"/>
        <v>1</v>
      </c>
    </row>
    <row r="331" spans="1:13" ht="20.100000000000001" customHeight="1" x14ac:dyDescent="0.15">
      <c r="A331" s="1" t="s">
        <v>32</v>
      </c>
      <c r="B331" s="1" t="s">
        <v>757</v>
      </c>
      <c r="C331" s="1" t="s">
        <v>782</v>
      </c>
      <c r="D331" s="1" t="s">
        <v>78</v>
      </c>
      <c r="E331" s="1" t="s">
        <v>51</v>
      </c>
      <c r="F331" s="1" t="s">
        <v>51</v>
      </c>
      <c r="G331" s="1" t="s">
        <v>82</v>
      </c>
      <c r="H331" s="1" t="s">
        <v>95</v>
      </c>
      <c r="I331" s="1" t="s">
        <v>84</v>
      </c>
      <c r="J331" s="1" t="s">
        <v>96</v>
      </c>
      <c r="K331" s="1" t="s">
        <v>783</v>
      </c>
      <c r="L331" s="1"/>
      <c r="M331" s="20">
        <f t="shared" si="5"/>
        <v>1</v>
      </c>
    </row>
    <row r="332" spans="1:13" ht="20.100000000000001" customHeight="1" x14ac:dyDescent="0.15">
      <c r="A332" s="1" t="s">
        <v>32</v>
      </c>
      <c r="B332" s="1" t="s">
        <v>757</v>
      </c>
      <c r="C332" s="1" t="s">
        <v>784</v>
      </c>
      <c r="D332" s="1" t="s">
        <v>78</v>
      </c>
      <c r="E332" s="1" t="s">
        <v>51</v>
      </c>
      <c r="F332" s="1" t="s">
        <v>51</v>
      </c>
      <c r="G332" s="1" t="s">
        <v>82</v>
      </c>
      <c r="H332" s="1" t="s">
        <v>95</v>
      </c>
      <c r="I332" s="1" t="s">
        <v>84</v>
      </c>
      <c r="J332" s="1" t="s">
        <v>96</v>
      </c>
      <c r="K332" s="1" t="s">
        <v>785</v>
      </c>
      <c r="L332" s="1"/>
      <c r="M332" s="20">
        <f t="shared" si="5"/>
        <v>1</v>
      </c>
    </row>
    <row r="333" spans="1:13" ht="20.100000000000001" customHeight="1" x14ac:dyDescent="0.15">
      <c r="A333" s="1" t="s">
        <v>32</v>
      </c>
      <c r="B333" s="1" t="s">
        <v>786</v>
      </c>
      <c r="C333" s="1" t="s">
        <v>787</v>
      </c>
      <c r="D333" s="1" t="s">
        <v>78</v>
      </c>
      <c r="E333" s="1" t="s">
        <v>51</v>
      </c>
      <c r="F333" s="1" t="s">
        <v>51</v>
      </c>
      <c r="G333" s="1" t="s">
        <v>82</v>
      </c>
      <c r="H333" s="1" t="s">
        <v>95</v>
      </c>
      <c r="I333" s="1" t="s">
        <v>84</v>
      </c>
      <c r="J333" s="1" t="s">
        <v>96</v>
      </c>
      <c r="K333" s="1" t="s">
        <v>788</v>
      </c>
      <c r="L333" s="1"/>
      <c r="M333" s="20">
        <f t="shared" si="5"/>
        <v>1</v>
      </c>
    </row>
    <row r="334" spans="1:13" ht="20.100000000000001" customHeight="1" x14ac:dyDescent="0.15">
      <c r="A334" s="1" t="s">
        <v>32</v>
      </c>
      <c r="B334" s="1" t="s">
        <v>789</v>
      </c>
      <c r="C334" s="1" t="s">
        <v>790</v>
      </c>
      <c r="D334" s="1" t="s">
        <v>50</v>
      </c>
      <c r="E334" s="1" t="s">
        <v>51</v>
      </c>
      <c r="F334" s="1" t="s">
        <v>51</v>
      </c>
      <c r="G334" s="1" t="s">
        <v>52</v>
      </c>
      <c r="H334" s="1" t="s">
        <v>53</v>
      </c>
      <c r="I334" s="1" t="s">
        <v>54</v>
      </c>
      <c r="J334" s="1" t="s">
        <v>55</v>
      </c>
      <c r="K334" s="1" t="s">
        <v>791</v>
      </c>
      <c r="L334" s="1"/>
      <c r="M334" s="20">
        <f t="shared" si="5"/>
        <v>1</v>
      </c>
    </row>
    <row r="335" spans="1:13" ht="20.100000000000001" customHeight="1" x14ac:dyDescent="0.15">
      <c r="A335" s="1" t="s">
        <v>32</v>
      </c>
      <c r="B335" s="1" t="s">
        <v>789</v>
      </c>
      <c r="C335" s="1" t="s">
        <v>792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53</v>
      </c>
      <c r="I335" s="1" t="s">
        <v>54</v>
      </c>
      <c r="J335" s="1" t="s">
        <v>55</v>
      </c>
      <c r="K335" s="1" t="s">
        <v>793</v>
      </c>
      <c r="L335" s="1"/>
      <c r="M335" s="20">
        <f t="shared" si="5"/>
        <v>1</v>
      </c>
    </row>
    <row r="336" spans="1:13" ht="20.100000000000001" customHeight="1" x14ac:dyDescent="0.15">
      <c r="A336" s="1" t="s">
        <v>32</v>
      </c>
      <c r="B336" s="1" t="s">
        <v>789</v>
      </c>
      <c r="C336" s="1" t="s">
        <v>794</v>
      </c>
      <c r="D336" s="1" t="s">
        <v>50</v>
      </c>
      <c r="E336" s="1" t="s">
        <v>51</v>
      </c>
      <c r="F336" s="1" t="s">
        <v>51</v>
      </c>
      <c r="G336" s="1" t="s">
        <v>52</v>
      </c>
      <c r="H336" s="1" t="s">
        <v>53</v>
      </c>
      <c r="I336" s="1" t="s">
        <v>54</v>
      </c>
      <c r="J336" s="1" t="s">
        <v>55</v>
      </c>
      <c r="K336" s="1" t="s">
        <v>795</v>
      </c>
      <c r="L336" s="1"/>
      <c r="M336" s="20">
        <f t="shared" si="5"/>
        <v>1</v>
      </c>
    </row>
    <row r="337" spans="1:13" ht="20.100000000000001" customHeight="1" x14ac:dyDescent="0.15">
      <c r="A337" s="1" t="s">
        <v>32</v>
      </c>
      <c r="B337" s="1" t="s">
        <v>789</v>
      </c>
      <c r="C337" s="1" t="s">
        <v>796</v>
      </c>
      <c r="D337" s="1" t="s">
        <v>50</v>
      </c>
      <c r="E337" s="1" t="s">
        <v>51</v>
      </c>
      <c r="F337" s="1" t="s">
        <v>51</v>
      </c>
      <c r="G337" s="1" t="s">
        <v>52</v>
      </c>
      <c r="H337" s="1" t="s">
        <v>121</v>
      </c>
      <c r="I337" s="1" t="s">
        <v>84</v>
      </c>
      <c r="J337" s="1" t="s">
        <v>122</v>
      </c>
      <c r="K337" s="1" t="s">
        <v>797</v>
      </c>
      <c r="L337" s="1"/>
      <c r="M337" s="20">
        <f t="shared" si="5"/>
        <v>1</v>
      </c>
    </row>
    <row r="338" spans="1:13" ht="20.100000000000001" customHeight="1" x14ac:dyDescent="0.15">
      <c r="A338" s="1" t="s">
        <v>32</v>
      </c>
      <c r="B338" s="1" t="s">
        <v>798</v>
      </c>
      <c r="C338" s="1" t="s">
        <v>799</v>
      </c>
      <c r="D338" s="1" t="s">
        <v>50</v>
      </c>
      <c r="E338" s="1" t="s">
        <v>51</v>
      </c>
      <c r="F338" s="1" t="s">
        <v>51</v>
      </c>
      <c r="G338" s="1" t="s">
        <v>52</v>
      </c>
      <c r="H338" s="1" t="s">
        <v>121</v>
      </c>
      <c r="I338" s="1" t="s">
        <v>84</v>
      </c>
      <c r="J338" s="1" t="s">
        <v>122</v>
      </c>
      <c r="K338" s="1" t="s">
        <v>800</v>
      </c>
      <c r="L338" s="1"/>
      <c r="M338" s="20">
        <f t="shared" si="5"/>
        <v>1</v>
      </c>
    </row>
    <row r="339" spans="1:13" ht="20.100000000000001" customHeight="1" x14ac:dyDescent="0.15">
      <c r="A339" s="1" t="s">
        <v>32</v>
      </c>
      <c r="B339" s="1" t="s">
        <v>798</v>
      </c>
      <c r="C339" s="1" t="s">
        <v>801</v>
      </c>
      <c r="D339" s="1" t="s">
        <v>50</v>
      </c>
      <c r="E339" s="1" t="s">
        <v>51</v>
      </c>
      <c r="F339" s="1" t="s">
        <v>51</v>
      </c>
      <c r="G339" s="1" t="s">
        <v>52</v>
      </c>
      <c r="H339" s="1" t="s">
        <v>121</v>
      </c>
      <c r="I339" s="1" t="s">
        <v>84</v>
      </c>
      <c r="J339" s="1" t="s">
        <v>122</v>
      </c>
      <c r="K339" s="1" t="s">
        <v>802</v>
      </c>
      <c r="L339" s="1"/>
      <c r="M339" s="20">
        <f t="shared" si="5"/>
        <v>1</v>
      </c>
    </row>
    <row r="340" spans="1:13" ht="20.100000000000001" customHeight="1" x14ac:dyDescent="0.15">
      <c r="A340" s="1" t="s">
        <v>32</v>
      </c>
      <c r="B340" s="1" t="s">
        <v>798</v>
      </c>
      <c r="C340" s="1" t="s">
        <v>803</v>
      </c>
      <c r="D340" s="1" t="s">
        <v>50</v>
      </c>
      <c r="E340" s="1" t="s">
        <v>51</v>
      </c>
      <c r="F340" s="1" t="s">
        <v>51</v>
      </c>
      <c r="G340" s="1" t="s">
        <v>52</v>
      </c>
      <c r="H340" s="1" t="s">
        <v>121</v>
      </c>
      <c r="I340" s="1" t="s">
        <v>84</v>
      </c>
      <c r="J340" s="1" t="s">
        <v>122</v>
      </c>
      <c r="K340" s="1" t="s">
        <v>804</v>
      </c>
      <c r="L340" s="1"/>
      <c r="M340" s="20">
        <f t="shared" si="5"/>
        <v>1</v>
      </c>
    </row>
    <row r="341" spans="1:13" ht="20.100000000000001" customHeight="1" x14ac:dyDescent="0.15">
      <c r="A341" s="1" t="s">
        <v>32</v>
      </c>
      <c r="B341" s="1" t="s">
        <v>798</v>
      </c>
      <c r="C341" s="1" t="s">
        <v>805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121</v>
      </c>
      <c r="I341" s="1" t="s">
        <v>84</v>
      </c>
      <c r="J341" s="1" t="s">
        <v>122</v>
      </c>
      <c r="K341" s="1" t="s">
        <v>806</v>
      </c>
      <c r="L341" s="1"/>
      <c r="M341" s="20">
        <f t="shared" si="5"/>
        <v>1</v>
      </c>
    </row>
    <row r="342" spans="1:13" ht="20.100000000000001" customHeight="1" x14ac:dyDescent="0.15">
      <c r="A342" s="1" t="s">
        <v>32</v>
      </c>
      <c r="B342" s="1" t="s">
        <v>798</v>
      </c>
      <c r="C342" s="1" t="s">
        <v>807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121</v>
      </c>
      <c r="I342" s="1" t="s">
        <v>84</v>
      </c>
      <c r="J342" s="1" t="s">
        <v>122</v>
      </c>
      <c r="K342" s="1" t="s">
        <v>808</v>
      </c>
      <c r="L342" s="1"/>
      <c r="M342" s="20">
        <f t="shared" si="5"/>
        <v>1</v>
      </c>
    </row>
    <row r="343" spans="1:13" ht="20.100000000000001" customHeight="1" x14ac:dyDescent="0.15">
      <c r="A343" s="1" t="s">
        <v>32</v>
      </c>
      <c r="B343" s="1" t="s">
        <v>798</v>
      </c>
      <c r="C343" s="1" t="s">
        <v>809</v>
      </c>
      <c r="D343" s="1" t="s">
        <v>78</v>
      </c>
      <c r="E343" s="1" t="s">
        <v>51</v>
      </c>
      <c r="F343" s="1" t="s">
        <v>51</v>
      </c>
      <c r="G343" s="1" t="s">
        <v>52</v>
      </c>
      <c r="H343" s="1" t="s">
        <v>121</v>
      </c>
      <c r="I343" s="1" t="s">
        <v>84</v>
      </c>
      <c r="J343" s="1" t="s">
        <v>122</v>
      </c>
      <c r="K343" s="1" t="s">
        <v>810</v>
      </c>
      <c r="L343" s="1"/>
      <c r="M343" s="20">
        <f t="shared" si="5"/>
        <v>1</v>
      </c>
    </row>
    <row r="344" spans="1:13" ht="20.100000000000001" customHeight="1" x14ac:dyDescent="0.15">
      <c r="A344" s="1" t="s">
        <v>31</v>
      </c>
      <c r="B344" s="1" t="s">
        <v>798</v>
      </c>
      <c r="C344" s="1" t="s">
        <v>26810</v>
      </c>
      <c r="D344" s="1" t="s">
        <v>26806</v>
      </c>
      <c r="E344" s="1" t="s">
        <v>51</v>
      </c>
      <c r="F344" s="1" t="s">
        <v>26832</v>
      </c>
      <c r="G344" s="1" t="s">
        <v>52</v>
      </c>
      <c r="H344" s="1" t="s">
        <v>26807</v>
      </c>
      <c r="I344" s="1" t="s">
        <v>26804</v>
      </c>
      <c r="J344" s="1" t="s">
        <v>122</v>
      </c>
      <c r="K344" s="1" t="s">
        <v>26808</v>
      </c>
      <c r="L344" s="1"/>
      <c r="M344" s="20">
        <f t="shared" si="5"/>
        <v>0</v>
      </c>
    </row>
    <row r="345" spans="1:13" ht="20.100000000000001" customHeight="1" x14ac:dyDescent="0.15">
      <c r="A345" s="1" t="s">
        <v>31</v>
      </c>
      <c r="B345" s="1" t="s">
        <v>798</v>
      </c>
      <c r="C345" s="1" t="s">
        <v>26811</v>
      </c>
      <c r="D345" s="1" t="s">
        <v>26806</v>
      </c>
      <c r="E345" s="1" t="s">
        <v>51</v>
      </c>
      <c r="F345" s="1" t="s">
        <v>26832</v>
      </c>
      <c r="G345" s="1" t="s">
        <v>52</v>
      </c>
      <c r="H345" s="1" t="s">
        <v>121</v>
      </c>
      <c r="I345" s="1" t="s">
        <v>26804</v>
      </c>
      <c r="J345" s="1" t="s">
        <v>122</v>
      </c>
      <c r="K345" s="1" t="s">
        <v>26809</v>
      </c>
      <c r="L345" s="1"/>
      <c r="M345" s="20">
        <f t="shared" si="5"/>
        <v>0</v>
      </c>
    </row>
    <row r="346" spans="1:13" ht="20.100000000000001" customHeight="1" x14ac:dyDescent="0.15">
      <c r="A346" s="1" t="s">
        <v>32</v>
      </c>
      <c r="B346" s="1" t="s">
        <v>811</v>
      </c>
      <c r="C346" s="1" t="s">
        <v>812</v>
      </c>
      <c r="D346" s="1" t="s">
        <v>50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84</v>
      </c>
      <c r="J346" s="1" t="s">
        <v>122</v>
      </c>
      <c r="K346" s="1" t="s">
        <v>813</v>
      </c>
      <c r="L346" s="1"/>
      <c r="M346" s="20">
        <f t="shared" si="5"/>
        <v>1</v>
      </c>
    </row>
    <row r="347" spans="1:13" ht="20.100000000000001" customHeight="1" x14ac:dyDescent="0.15">
      <c r="A347" s="1" t="s">
        <v>32</v>
      </c>
      <c r="B347" s="1" t="s">
        <v>811</v>
      </c>
      <c r="C347" s="1" t="s">
        <v>814</v>
      </c>
      <c r="D347" s="1" t="s">
        <v>50</v>
      </c>
      <c r="E347" s="1" t="s">
        <v>51</v>
      </c>
      <c r="F347" s="1" t="s">
        <v>51</v>
      </c>
      <c r="G347" s="1" t="s">
        <v>52</v>
      </c>
      <c r="H347" s="1" t="s">
        <v>121</v>
      </c>
      <c r="I347" s="1" t="s">
        <v>84</v>
      </c>
      <c r="J347" s="1" t="s">
        <v>122</v>
      </c>
      <c r="K347" s="1" t="s">
        <v>815</v>
      </c>
      <c r="L347" s="1"/>
      <c r="M347" s="20">
        <f t="shared" si="5"/>
        <v>1</v>
      </c>
    </row>
    <row r="348" spans="1:13" ht="20.100000000000001" customHeight="1" x14ac:dyDescent="0.15">
      <c r="A348" s="1" t="s">
        <v>32</v>
      </c>
      <c r="B348" s="1" t="s">
        <v>811</v>
      </c>
      <c r="C348" s="1" t="s">
        <v>816</v>
      </c>
      <c r="D348" s="1" t="s">
        <v>50</v>
      </c>
      <c r="E348" s="1" t="s">
        <v>51</v>
      </c>
      <c r="F348" s="1" t="s">
        <v>51</v>
      </c>
      <c r="G348" s="1" t="s">
        <v>52</v>
      </c>
      <c r="H348" s="1" t="s">
        <v>121</v>
      </c>
      <c r="I348" s="1" t="s">
        <v>84</v>
      </c>
      <c r="J348" s="1" t="s">
        <v>122</v>
      </c>
      <c r="K348" s="1" t="s">
        <v>817</v>
      </c>
      <c r="L348" s="1"/>
      <c r="M348" s="20">
        <f t="shared" si="5"/>
        <v>1</v>
      </c>
    </row>
    <row r="349" spans="1:13" ht="20.100000000000001" customHeight="1" x14ac:dyDescent="0.15">
      <c r="A349" s="1" t="s">
        <v>32</v>
      </c>
      <c r="B349" s="1" t="s">
        <v>811</v>
      </c>
      <c r="C349" s="1" t="s">
        <v>818</v>
      </c>
      <c r="D349" s="1" t="s">
        <v>50</v>
      </c>
      <c r="E349" s="1" t="s">
        <v>51</v>
      </c>
      <c r="F349" s="1" t="s">
        <v>26832</v>
      </c>
      <c r="G349" s="1" t="s">
        <v>82</v>
      </c>
      <c r="H349" s="1" t="s">
        <v>180</v>
      </c>
      <c r="I349" s="1" t="s">
        <v>181</v>
      </c>
      <c r="J349" s="1" t="s">
        <v>182</v>
      </c>
      <c r="K349" s="1" t="s">
        <v>819</v>
      </c>
      <c r="L349" s="1"/>
      <c r="M349" s="20">
        <f t="shared" si="5"/>
        <v>0</v>
      </c>
    </row>
    <row r="350" spans="1:13" ht="20.100000000000001" customHeight="1" x14ac:dyDescent="0.15">
      <c r="A350" s="1" t="s">
        <v>32</v>
      </c>
      <c r="B350" s="1" t="s">
        <v>811</v>
      </c>
      <c r="C350" s="1" t="s">
        <v>820</v>
      </c>
      <c r="D350" s="1" t="s">
        <v>50</v>
      </c>
      <c r="E350" s="1" t="s">
        <v>51</v>
      </c>
      <c r="F350" s="1" t="s">
        <v>26832</v>
      </c>
      <c r="G350" s="1" t="s">
        <v>82</v>
      </c>
      <c r="H350" s="1" t="s">
        <v>180</v>
      </c>
      <c r="I350" s="1" t="s">
        <v>181</v>
      </c>
      <c r="J350" s="1" t="s">
        <v>182</v>
      </c>
      <c r="K350" s="1" t="s">
        <v>821</v>
      </c>
      <c r="L350" s="1"/>
      <c r="M350" s="20">
        <f t="shared" si="5"/>
        <v>0</v>
      </c>
    </row>
    <row r="351" spans="1:13" ht="20.100000000000001" customHeight="1" x14ac:dyDescent="0.15">
      <c r="A351" s="1" t="s">
        <v>32</v>
      </c>
      <c r="B351" s="1" t="s">
        <v>811</v>
      </c>
      <c r="C351" s="1" t="s">
        <v>822</v>
      </c>
      <c r="D351" s="1" t="s">
        <v>50</v>
      </c>
      <c r="E351" s="1" t="s">
        <v>51</v>
      </c>
      <c r="F351" s="1" t="s">
        <v>51</v>
      </c>
      <c r="G351" s="1" t="s">
        <v>52</v>
      </c>
      <c r="H351" s="1" t="s">
        <v>121</v>
      </c>
      <c r="I351" s="1" t="s">
        <v>84</v>
      </c>
      <c r="J351" s="1" t="s">
        <v>122</v>
      </c>
      <c r="K351" s="1" t="s">
        <v>823</v>
      </c>
      <c r="L351" s="1"/>
      <c r="M351" s="20">
        <f t="shared" si="5"/>
        <v>1</v>
      </c>
    </row>
    <row r="352" spans="1:13" ht="20.100000000000001" customHeight="1" x14ac:dyDescent="0.15">
      <c r="A352" s="1" t="s">
        <v>32</v>
      </c>
      <c r="B352" s="1" t="s">
        <v>811</v>
      </c>
      <c r="C352" s="1" t="s">
        <v>824</v>
      </c>
      <c r="D352" s="1" t="s">
        <v>50</v>
      </c>
      <c r="E352" s="1" t="s">
        <v>51</v>
      </c>
      <c r="F352" s="1" t="s">
        <v>51</v>
      </c>
      <c r="G352" s="1" t="s">
        <v>52</v>
      </c>
      <c r="H352" s="1" t="s">
        <v>121</v>
      </c>
      <c r="I352" s="1" t="s">
        <v>84</v>
      </c>
      <c r="J352" s="1" t="s">
        <v>122</v>
      </c>
      <c r="K352" s="1" t="s">
        <v>825</v>
      </c>
      <c r="L352" s="1"/>
      <c r="M352" s="20">
        <f t="shared" si="5"/>
        <v>1</v>
      </c>
    </row>
    <row r="353" spans="1:13" ht="20.100000000000001" customHeight="1" x14ac:dyDescent="0.15">
      <c r="A353" s="1" t="s">
        <v>32</v>
      </c>
      <c r="B353" s="1" t="s">
        <v>811</v>
      </c>
      <c r="C353" s="1" t="s">
        <v>826</v>
      </c>
      <c r="D353" s="1" t="s">
        <v>50</v>
      </c>
      <c r="E353" s="1" t="s">
        <v>51</v>
      </c>
      <c r="F353" s="1" t="s">
        <v>51</v>
      </c>
      <c r="G353" s="1" t="s">
        <v>52</v>
      </c>
      <c r="H353" s="1" t="s">
        <v>121</v>
      </c>
      <c r="I353" s="1" t="s">
        <v>84</v>
      </c>
      <c r="J353" s="1" t="s">
        <v>122</v>
      </c>
      <c r="K353" s="1" t="s">
        <v>827</v>
      </c>
      <c r="L353" s="1"/>
      <c r="M353" s="20">
        <f t="shared" si="5"/>
        <v>1</v>
      </c>
    </row>
    <row r="354" spans="1:13" ht="20.100000000000001" customHeight="1" x14ac:dyDescent="0.15">
      <c r="A354" s="1" t="s">
        <v>32</v>
      </c>
      <c r="B354" s="1" t="s">
        <v>811</v>
      </c>
      <c r="C354" s="1" t="s">
        <v>828</v>
      </c>
      <c r="D354" s="1" t="s">
        <v>50</v>
      </c>
      <c r="E354" s="1" t="s">
        <v>51</v>
      </c>
      <c r="F354" s="1" t="s">
        <v>51</v>
      </c>
      <c r="G354" s="1" t="s">
        <v>52</v>
      </c>
      <c r="H354" s="1" t="s">
        <v>121</v>
      </c>
      <c r="I354" s="1" t="s">
        <v>84</v>
      </c>
      <c r="J354" s="1" t="s">
        <v>122</v>
      </c>
      <c r="K354" s="1" t="s">
        <v>829</v>
      </c>
      <c r="L354" s="1"/>
      <c r="M354" s="20">
        <f t="shared" si="5"/>
        <v>1</v>
      </c>
    </row>
    <row r="355" spans="1:13" ht="20.100000000000001" customHeight="1" x14ac:dyDescent="0.15">
      <c r="A355" s="1" t="s">
        <v>32</v>
      </c>
      <c r="B355" s="1" t="s">
        <v>811</v>
      </c>
      <c r="C355" s="1" t="s">
        <v>830</v>
      </c>
      <c r="D355" s="1" t="s">
        <v>50</v>
      </c>
      <c r="E355" s="1" t="s">
        <v>51</v>
      </c>
      <c r="F355" s="1" t="s">
        <v>51</v>
      </c>
      <c r="G355" s="1" t="s">
        <v>52</v>
      </c>
      <c r="H355" s="1" t="s">
        <v>121</v>
      </c>
      <c r="I355" s="1" t="s">
        <v>84</v>
      </c>
      <c r="J355" s="1" t="s">
        <v>122</v>
      </c>
      <c r="K355" s="1" t="s">
        <v>831</v>
      </c>
      <c r="L355" s="1"/>
      <c r="M355" s="20">
        <f t="shared" si="5"/>
        <v>1</v>
      </c>
    </row>
    <row r="356" spans="1:13" ht="20.100000000000001" customHeight="1" x14ac:dyDescent="0.15">
      <c r="A356" s="1" t="s">
        <v>32</v>
      </c>
      <c r="B356" s="1" t="s">
        <v>811</v>
      </c>
      <c r="C356" s="1" t="s">
        <v>832</v>
      </c>
      <c r="D356" s="1" t="s">
        <v>50</v>
      </c>
      <c r="E356" s="1" t="s">
        <v>51</v>
      </c>
      <c r="F356" s="1" t="s">
        <v>51</v>
      </c>
      <c r="G356" s="1" t="s">
        <v>52</v>
      </c>
      <c r="H356" s="1" t="s">
        <v>121</v>
      </c>
      <c r="I356" s="1" t="s">
        <v>84</v>
      </c>
      <c r="J356" s="1" t="s">
        <v>122</v>
      </c>
      <c r="K356" s="1" t="s">
        <v>833</v>
      </c>
      <c r="L356" s="1"/>
      <c r="M356" s="20">
        <f t="shared" si="5"/>
        <v>1</v>
      </c>
    </row>
    <row r="357" spans="1:13" ht="20.100000000000001" customHeight="1" x14ac:dyDescent="0.15">
      <c r="A357" s="1" t="s">
        <v>32</v>
      </c>
      <c r="B357" s="1" t="s">
        <v>811</v>
      </c>
      <c r="C357" s="1" t="s">
        <v>834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121</v>
      </c>
      <c r="I357" s="1" t="s">
        <v>84</v>
      </c>
      <c r="J357" s="1" t="s">
        <v>122</v>
      </c>
      <c r="K357" s="1" t="s">
        <v>835</v>
      </c>
      <c r="L357" s="1"/>
      <c r="M357" s="20">
        <f t="shared" si="5"/>
        <v>1</v>
      </c>
    </row>
    <row r="358" spans="1:13" ht="20.100000000000001" customHeight="1" x14ac:dyDescent="0.15">
      <c r="A358" s="1" t="s">
        <v>32</v>
      </c>
      <c r="B358" s="1" t="s">
        <v>811</v>
      </c>
      <c r="C358" s="1" t="s">
        <v>836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121</v>
      </c>
      <c r="I358" s="1" t="s">
        <v>84</v>
      </c>
      <c r="J358" s="1" t="s">
        <v>122</v>
      </c>
      <c r="K358" s="1" t="s">
        <v>837</v>
      </c>
      <c r="L358" s="1"/>
      <c r="M358" s="20">
        <f t="shared" si="5"/>
        <v>1</v>
      </c>
    </row>
    <row r="359" spans="1:13" ht="20.100000000000001" customHeight="1" x14ac:dyDescent="0.15">
      <c r="A359" s="1" t="s">
        <v>32</v>
      </c>
      <c r="B359" s="1" t="s">
        <v>811</v>
      </c>
      <c r="C359" s="1" t="s">
        <v>838</v>
      </c>
      <c r="D359" s="1" t="s">
        <v>78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84</v>
      </c>
      <c r="J359" s="1" t="s">
        <v>122</v>
      </c>
      <c r="K359" s="1" t="s">
        <v>839</v>
      </c>
      <c r="L359" s="1"/>
      <c r="M359" s="20">
        <f t="shared" si="5"/>
        <v>1</v>
      </c>
    </row>
    <row r="360" spans="1:13" ht="20.100000000000001" customHeight="1" x14ac:dyDescent="0.15">
      <c r="A360" s="1" t="s">
        <v>32</v>
      </c>
      <c r="B360" s="1" t="s">
        <v>811</v>
      </c>
      <c r="C360" s="1" t="s">
        <v>840</v>
      </c>
      <c r="D360" s="1" t="s">
        <v>78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84</v>
      </c>
      <c r="J360" s="1" t="s">
        <v>122</v>
      </c>
      <c r="K360" s="1" t="s">
        <v>841</v>
      </c>
      <c r="L360" s="1"/>
      <c r="M360" s="20">
        <f t="shared" si="5"/>
        <v>1</v>
      </c>
    </row>
    <row r="361" spans="1:13" ht="20.100000000000001" customHeight="1" x14ac:dyDescent="0.15">
      <c r="A361" s="1" t="s">
        <v>32</v>
      </c>
      <c r="B361" s="1" t="s">
        <v>811</v>
      </c>
      <c r="C361" s="1" t="s">
        <v>842</v>
      </c>
      <c r="D361" s="1" t="s">
        <v>78</v>
      </c>
      <c r="E361" s="1" t="s">
        <v>51</v>
      </c>
      <c r="F361" s="1" t="s">
        <v>51</v>
      </c>
      <c r="G361" s="1" t="s">
        <v>52</v>
      </c>
      <c r="H361" s="1" t="s">
        <v>121</v>
      </c>
      <c r="I361" s="1" t="s">
        <v>84</v>
      </c>
      <c r="J361" s="1" t="s">
        <v>122</v>
      </c>
      <c r="K361" s="1" t="s">
        <v>843</v>
      </c>
      <c r="L361" s="1"/>
      <c r="M361" s="20">
        <f t="shared" si="5"/>
        <v>1</v>
      </c>
    </row>
    <row r="362" spans="1:13" ht="20.100000000000001" customHeight="1" x14ac:dyDescent="0.15">
      <c r="A362" s="1" t="s">
        <v>32</v>
      </c>
      <c r="B362" s="1" t="s">
        <v>811</v>
      </c>
      <c r="C362" s="1" t="s">
        <v>844</v>
      </c>
      <c r="D362" s="1" t="s">
        <v>78</v>
      </c>
      <c r="E362" s="1" t="s">
        <v>51</v>
      </c>
      <c r="F362" s="1" t="s">
        <v>51</v>
      </c>
      <c r="G362" s="1" t="s">
        <v>52</v>
      </c>
      <c r="H362" s="1" t="s">
        <v>121</v>
      </c>
      <c r="I362" s="1" t="s">
        <v>84</v>
      </c>
      <c r="J362" s="1" t="s">
        <v>122</v>
      </c>
      <c r="K362" s="1" t="s">
        <v>845</v>
      </c>
      <c r="L362" s="1"/>
      <c r="M362" s="20">
        <f t="shared" si="5"/>
        <v>1</v>
      </c>
    </row>
    <row r="363" spans="1:13" ht="20.100000000000001" customHeight="1" x14ac:dyDescent="0.15">
      <c r="A363" s="1" t="s">
        <v>32</v>
      </c>
      <c r="B363" s="1" t="s">
        <v>811</v>
      </c>
      <c r="C363" s="1" t="s">
        <v>846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121</v>
      </c>
      <c r="I363" s="1" t="s">
        <v>84</v>
      </c>
      <c r="J363" s="1" t="s">
        <v>122</v>
      </c>
      <c r="K363" s="1" t="s">
        <v>847</v>
      </c>
      <c r="L363" s="1"/>
      <c r="M363" s="20">
        <f t="shared" si="5"/>
        <v>1</v>
      </c>
    </row>
    <row r="364" spans="1:13" ht="20.100000000000001" customHeight="1" x14ac:dyDescent="0.15">
      <c r="A364" s="1" t="s">
        <v>32</v>
      </c>
      <c r="B364" s="1" t="s">
        <v>811</v>
      </c>
      <c r="C364" s="1" t="s">
        <v>848</v>
      </c>
      <c r="D364" s="1" t="s">
        <v>849</v>
      </c>
      <c r="E364" s="1" t="s">
        <v>51</v>
      </c>
      <c r="F364" s="1" t="s">
        <v>26832</v>
      </c>
      <c r="G364" s="1" t="s">
        <v>82</v>
      </c>
      <c r="H364" s="1" t="s">
        <v>83</v>
      </c>
      <c r="I364" s="1" t="s">
        <v>84</v>
      </c>
      <c r="J364" s="1" t="s">
        <v>85</v>
      </c>
      <c r="K364" s="1">
        <v>2</v>
      </c>
      <c r="L364" s="1"/>
      <c r="M364" s="20">
        <f t="shared" si="5"/>
        <v>0</v>
      </c>
    </row>
    <row r="365" spans="1:13" ht="20.100000000000001" customHeight="1" x14ac:dyDescent="0.15">
      <c r="A365" s="1" t="s">
        <v>32</v>
      </c>
      <c r="B365" s="1" t="s">
        <v>850</v>
      </c>
      <c r="C365" s="1" t="s">
        <v>851</v>
      </c>
      <c r="D365" s="1" t="s">
        <v>50</v>
      </c>
      <c r="E365" s="1" t="s">
        <v>51</v>
      </c>
      <c r="F365" s="1" t="s">
        <v>51</v>
      </c>
      <c r="G365" s="1" t="s">
        <v>82</v>
      </c>
      <c r="H365" s="1" t="s">
        <v>207</v>
      </c>
      <c r="I365" s="1" t="s">
        <v>84</v>
      </c>
      <c r="J365" s="1" t="s">
        <v>122</v>
      </c>
      <c r="K365" s="1" t="s">
        <v>852</v>
      </c>
      <c r="L365" s="1"/>
      <c r="M365" s="20">
        <f t="shared" si="5"/>
        <v>1</v>
      </c>
    </row>
    <row r="366" spans="1:13" ht="20.100000000000001" customHeight="1" x14ac:dyDescent="0.15">
      <c r="A366" s="1" t="s">
        <v>32</v>
      </c>
      <c r="B366" s="1" t="s">
        <v>850</v>
      </c>
      <c r="C366" s="1" t="s">
        <v>853</v>
      </c>
      <c r="D366" s="1" t="s">
        <v>50</v>
      </c>
      <c r="E366" s="1" t="s">
        <v>51</v>
      </c>
      <c r="F366" s="1" t="s">
        <v>51</v>
      </c>
      <c r="G366" s="1" t="s">
        <v>82</v>
      </c>
      <c r="H366" s="1" t="s">
        <v>207</v>
      </c>
      <c r="I366" s="1" t="s">
        <v>84</v>
      </c>
      <c r="J366" s="1" t="s">
        <v>122</v>
      </c>
      <c r="K366" s="1" t="s">
        <v>854</v>
      </c>
      <c r="L366" s="1"/>
      <c r="M366" s="20">
        <f t="shared" si="5"/>
        <v>1</v>
      </c>
    </row>
    <row r="367" spans="1:13" ht="20.100000000000001" customHeight="1" x14ac:dyDescent="0.15">
      <c r="A367" s="1" t="s">
        <v>32</v>
      </c>
      <c r="B367" s="1" t="s">
        <v>855</v>
      </c>
      <c r="C367" s="1" t="s">
        <v>856</v>
      </c>
      <c r="D367" s="1" t="s">
        <v>50</v>
      </c>
      <c r="E367" s="1" t="s">
        <v>51</v>
      </c>
      <c r="F367" s="1" t="s">
        <v>26832</v>
      </c>
      <c r="G367" s="1" t="s">
        <v>82</v>
      </c>
      <c r="H367" s="1" t="s">
        <v>446</v>
      </c>
      <c r="I367" s="1" t="s">
        <v>447</v>
      </c>
      <c r="J367" s="1" t="s">
        <v>448</v>
      </c>
      <c r="K367" s="1" t="s">
        <v>857</v>
      </c>
      <c r="L367" s="1"/>
      <c r="M367" s="20">
        <f t="shared" si="5"/>
        <v>0</v>
      </c>
    </row>
    <row r="368" spans="1:13" ht="20.100000000000001" customHeight="1" x14ac:dyDescent="0.15">
      <c r="A368" s="1" t="s">
        <v>32</v>
      </c>
      <c r="B368" s="1" t="s">
        <v>858</v>
      </c>
      <c r="C368" s="1" t="s">
        <v>859</v>
      </c>
      <c r="D368" s="1" t="s">
        <v>50</v>
      </c>
      <c r="E368" s="1" t="s">
        <v>51</v>
      </c>
      <c r="F368" s="1" t="s">
        <v>51</v>
      </c>
      <c r="G368" s="1" t="s">
        <v>82</v>
      </c>
      <c r="H368" s="1" t="s">
        <v>95</v>
      </c>
      <c r="I368" s="1" t="s">
        <v>84</v>
      </c>
      <c r="J368" s="1" t="s">
        <v>96</v>
      </c>
      <c r="K368" s="1" t="s">
        <v>852</v>
      </c>
      <c r="L368" s="1"/>
      <c r="M368" s="20">
        <f t="shared" si="5"/>
        <v>1</v>
      </c>
    </row>
    <row r="369" spans="1:13" ht="20.100000000000001" customHeight="1" x14ac:dyDescent="0.15">
      <c r="A369" s="1" t="s">
        <v>32</v>
      </c>
      <c r="B369" s="1" t="s">
        <v>858</v>
      </c>
      <c r="C369" s="1" t="s">
        <v>860</v>
      </c>
      <c r="D369" s="1" t="s">
        <v>78</v>
      </c>
      <c r="E369" s="1" t="s">
        <v>51</v>
      </c>
      <c r="F369" s="1" t="s">
        <v>51</v>
      </c>
      <c r="G369" s="1" t="s">
        <v>82</v>
      </c>
      <c r="H369" s="1" t="s">
        <v>95</v>
      </c>
      <c r="I369" s="1" t="s">
        <v>84</v>
      </c>
      <c r="J369" s="1" t="s">
        <v>96</v>
      </c>
      <c r="K369" s="1" t="s">
        <v>861</v>
      </c>
      <c r="L369" s="1"/>
      <c r="M369" s="20">
        <f t="shared" si="5"/>
        <v>1</v>
      </c>
    </row>
    <row r="370" spans="1:13" ht="20.100000000000001" customHeight="1" x14ac:dyDescent="0.15">
      <c r="A370" s="1" t="s">
        <v>32</v>
      </c>
      <c r="B370" s="1" t="s">
        <v>858</v>
      </c>
      <c r="C370" s="1" t="s">
        <v>862</v>
      </c>
      <c r="D370" s="1" t="s">
        <v>78</v>
      </c>
      <c r="E370" s="1" t="s">
        <v>51</v>
      </c>
      <c r="F370" s="1" t="s">
        <v>51</v>
      </c>
      <c r="G370" s="1" t="s">
        <v>82</v>
      </c>
      <c r="H370" s="1" t="s">
        <v>95</v>
      </c>
      <c r="I370" s="1" t="s">
        <v>84</v>
      </c>
      <c r="J370" s="1" t="s">
        <v>96</v>
      </c>
      <c r="K370" s="1" t="s">
        <v>863</v>
      </c>
      <c r="L370" s="1"/>
      <c r="M370" s="20">
        <f t="shared" si="5"/>
        <v>1</v>
      </c>
    </row>
    <row r="371" spans="1:13" ht="20.100000000000001" customHeight="1" x14ac:dyDescent="0.15">
      <c r="A371" s="1" t="s">
        <v>32</v>
      </c>
      <c r="B371" s="1" t="s">
        <v>858</v>
      </c>
      <c r="C371" s="1" t="s">
        <v>864</v>
      </c>
      <c r="D371" s="1" t="s">
        <v>78</v>
      </c>
      <c r="E371" s="1" t="s">
        <v>51</v>
      </c>
      <c r="F371" s="1" t="s">
        <v>51</v>
      </c>
      <c r="G371" s="1" t="s">
        <v>82</v>
      </c>
      <c r="H371" s="1" t="s">
        <v>95</v>
      </c>
      <c r="I371" s="1" t="s">
        <v>84</v>
      </c>
      <c r="J371" s="1" t="s">
        <v>96</v>
      </c>
      <c r="K371" s="1" t="s">
        <v>865</v>
      </c>
      <c r="L371" s="1"/>
      <c r="M371" s="20">
        <f t="shared" si="5"/>
        <v>1</v>
      </c>
    </row>
    <row r="372" spans="1:13" ht="20.100000000000001" customHeight="1" x14ac:dyDescent="0.15">
      <c r="A372" s="1" t="s">
        <v>32</v>
      </c>
      <c r="B372" s="1" t="s">
        <v>858</v>
      </c>
      <c r="C372" s="1" t="s">
        <v>866</v>
      </c>
      <c r="D372" s="1" t="s">
        <v>78</v>
      </c>
      <c r="E372" s="1" t="s">
        <v>51</v>
      </c>
      <c r="F372" s="1" t="s">
        <v>51</v>
      </c>
      <c r="G372" s="1" t="s">
        <v>82</v>
      </c>
      <c r="H372" s="1" t="s">
        <v>95</v>
      </c>
      <c r="I372" s="1" t="s">
        <v>84</v>
      </c>
      <c r="J372" s="1" t="s">
        <v>96</v>
      </c>
      <c r="K372" s="1" t="s">
        <v>867</v>
      </c>
      <c r="L372" s="1"/>
      <c r="M372" s="20">
        <f t="shared" si="5"/>
        <v>1</v>
      </c>
    </row>
    <row r="373" spans="1:13" ht="20.100000000000001" customHeight="1" x14ac:dyDescent="0.15">
      <c r="A373" s="1" t="s">
        <v>32</v>
      </c>
      <c r="B373" s="1" t="s">
        <v>868</v>
      </c>
      <c r="C373" s="1" t="s">
        <v>869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121</v>
      </c>
      <c r="I373" s="1" t="s">
        <v>84</v>
      </c>
      <c r="J373" s="1" t="s">
        <v>122</v>
      </c>
      <c r="K373" s="1" t="s">
        <v>870</v>
      </c>
      <c r="L373" s="1"/>
      <c r="M373" s="20">
        <f t="shared" si="5"/>
        <v>1</v>
      </c>
    </row>
    <row r="374" spans="1:13" ht="20.100000000000001" customHeight="1" x14ac:dyDescent="0.15">
      <c r="A374" s="1" t="s">
        <v>32</v>
      </c>
      <c r="B374" s="1" t="s">
        <v>868</v>
      </c>
      <c r="C374" s="1" t="s">
        <v>871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121</v>
      </c>
      <c r="I374" s="1" t="s">
        <v>84</v>
      </c>
      <c r="J374" s="1" t="s">
        <v>122</v>
      </c>
      <c r="K374" s="1" t="s">
        <v>872</v>
      </c>
      <c r="L374" s="1"/>
      <c r="M374" s="20">
        <f t="shared" si="5"/>
        <v>1</v>
      </c>
    </row>
    <row r="375" spans="1:13" ht="20.100000000000001" customHeight="1" x14ac:dyDescent="0.15">
      <c r="A375" s="1" t="s">
        <v>32</v>
      </c>
      <c r="B375" s="1" t="s">
        <v>868</v>
      </c>
      <c r="C375" s="1" t="s">
        <v>873</v>
      </c>
      <c r="D375" s="1" t="s">
        <v>50</v>
      </c>
      <c r="E375" s="1" t="s">
        <v>51</v>
      </c>
      <c r="F375" s="1" t="s">
        <v>51</v>
      </c>
      <c r="G375" s="1" t="s">
        <v>52</v>
      </c>
      <c r="H375" s="1" t="s">
        <v>121</v>
      </c>
      <c r="I375" s="1" t="s">
        <v>84</v>
      </c>
      <c r="J375" s="1" t="s">
        <v>122</v>
      </c>
      <c r="K375" s="1" t="s">
        <v>874</v>
      </c>
      <c r="L375" s="1"/>
      <c r="M375" s="20">
        <f t="shared" si="5"/>
        <v>1</v>
      </c>
    </row>
    <row r="376" spans="1:13" ht="20.100000000000001" customHeight="1" x14ac:dyDescent="0.15">
      <c r="A376" s="1" t="s">
        <v>32</v>
      </c>
      <c r="B376" s="1" t="s">
        <v>868</v>
      </c>
      <c r="C376" s="1" t="s">
        <v>875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121</v>
      </c>
      <c r="I376" s="1" t="s">
        <v>84</v>
      </c>
      <c r="J376" s="1" t="s">
        <v>122</v>
      </c>
      <c r="K376" s="1" t="s">
        <v>876</v>
      </c>
      <c r="L376" s="1"/>
      <c r="M376" s="20">
        <f t="shared" si="5"/>
        <v>1</v>
      </c>
    </row>
    <row r="377" spans="1:13" ht="20.100000000000001" customHeight="1" x14ac:dyDescent="0.15">
      <c r="A377" s="1" t="s">
        <v>32</v>
      </c>
      <c r="B377" s="1" t="s">
        <v>868</v>
      </c>
      <c r="C377" s="1" t="s">
        <v>877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121</v>
      </c>
      <c r="I377" s="1" t="s">
        <v>84</v>
      </c>
      <c r="J377" s="1" t="s">
        <v>122</v>
      </c>
      <c r="K377" s="1" t="s">
        <v>878</v>
      </c>
      <c r="L377" s="1"/>
      <c r="M377" s="20">
        <f t="shared" si="5"/>
        <v>1</v>
      </c>
    </row>
    <row r="378" spans="1:13" ht="20.100000000000001" customHeight="1" x14ac:dyDescent="0.15">
      <c r="A378" s="1" t="s">
        <v>32</v>
      </c>
      <c r="B378" s="1" t="s">
        <v>868</v>
      </c>
      <c r="C378" s="1" t="s">
        <v>879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121</v>
      </c>
      <c r="I378" s="1" t="s">
        <v>84</v>
      </c>
      <c r="J378" s="1" t="s">
        <v>122</v>
      </c>
      <c r="K378" s="1" t="s">
        <v>880</v>
      </c>
      <c r="L378" s="1"/>
      <c r="M378" s="20">
        <f t="shared" si="5"/>
        <v>1</v>
      </c>
    </row>
    <row r="379" spans="1:13" ht="20.100000000000001" customHeight="1" x14ac:dyDescent="0.15">
      <c r="A379" s="1" t="s">
        <v>32</v>
      </c>
      <c r="B379" s="1" t="s">
        <v>868</v>
      </c>
      <c r="C379" s="1" t="s">
        <v>881</v>
      </c>
      <c r="D379" s="1" t="s">
        <v>50</v>
      </c>
      <c r="E379" s="1" t="s">
        <v>51</v>
      </c>
      <c r="F379" s="1" t="s">
        <v>51</v>
      </c>
      <c r="G379" s="1" t="s">
        <v>52</v>
      </c>
      <c r="H379" s="1" t="s">
        <v>121</v>
      </c>
      <c r="I379" s="1" t="s">
        <v>84</v>
      </c>
      <c r="J379" s="1" t="s">
        <v>122</v>
      </c>
      <c r="K379" s="1" t="s">
        <v>882</v>
      </c>
      <c r="L379" s="1"/>
      <c r="M379" s="20">
        <f t="shared" si="5"/>
        <v>1</v>
      </c>
    </row>
    <row r="380" spans="1:13" ht="20.100000000000001" customHeight="1" x14ac:dyDescent="0.15">
      <c r="A380" s="1" t="s">
        <v>32</v>
      </c>
      <c r="B380" s="1" t="s">
        <v>868</v>
      </c>
      <c r="C380" s="1" t="s">
        <v>883</v>
      </c>
      <c r="D380" s="1" t="s">
        <v>50</v>
      </c>
      <c r="E380" s="1" t="s">
        <v>51</v>
      </c>
      <c r="F380" s="1" t="s">
        <v>51</v>
      </c>
      <c r="G380" s="1" t="s">
        <v>52</v>
      </c>
      <c r="H380" s="1" t="s">
        <v>121</v>
      </c>
      <c r="I380" s="1" t="s">
        <v>84</v>
      </c>
      <c r="J380" s="1" t="s">
        <v>122</v>
      </c>
      <c r="K380" s="1" t="s">
        <v>884</v>
      </c>
      <c r="L380" s="1"/>
      <c r="M380" s="20">
        <f t="shared" si="5"/>
        <v>1</v>
      </c>
    </row>
    <row r="381" spans="1:13" ht="20.100000000000001" customHeight="1" x14ac:dyDescent="0.15">
      <c r="A381" s="1" t="s">
        <v>32</v>
      </c>
      <c r="B381" s="1" t="s">
        <v>868</v>
      </c>
      <c r="C381" s="1" t="s">
        <v>885</v>
      </c>
      <c r="D381" s="1" t="s">
        <v>50</v>
      </c>
      <c r="E381" s="1" t="s">
        <v>51</v>
      </c>
      <c r="F381" s="1" t="s">
        <v>51</v>
      </c>
      <c r="G381" s="1" t="s">
        <v>52</v>
      </c>
      <c r="H381" s="1" t="s">
        <v>121</v>
      </c>
      <c r="I381" s="1" t="s">
        <v>84</v>
      </c>
      <c r="J381" s="1" t="s">
        <v>122</v>
      </c>
      <c r="K381" s="1" t="s">
        <v>886</v>
      </c>
      <c r="L381" s="1"/>
      <c r="M381" s="20">
        <f t="shared" si="5"/>
        <v>1</v>
      </c>
    </row>
    <row r="382" spans="1:13" ht="20.100000000000001" customHeight="1" x14ac:dyDescent="0.15">
      <c r="A382" s="1" t="s">
        <v>32</v>
      </c>
      <c r="B382" s="1" t="s">
        <v>868</v>
      </c>
      <c r="C382" s="1" t="s">
        <v>887</v>
      </c>
      <c r="D382" s="1" t="s">
        <v>50</v>
      </c>
      <c r="E382" s="1" t="s">
        <v>51</v>
      </c>
      <c r="F382" s="1" t="s">
        <v>51</v>
      </c>
      <c r="G382" s="1" t="s">
        <v>52</v>
      </c>
      <c r="H382" s="1" t="s">
        <v>121</v>
      </c>
      <c r="I382" s="1" t="s">
        <v>84</v>
      </c>
      <c r="J382" s="1" t="s">
        <v>122</v>
      </c>
      <c r="K382" s="1" t="s">
        <v>888</v>
      </c>
      <c r="L382" s="1"/>
      <c r="M382" s="20">
        <f t="shared" si="5"/>
        <v>1</v>
      </c>
    </row>
    <row r="383" spans="1:13" ht="20.100000000000001" customHeight="1" x14ac:dyDescent="0.15">
      <c r="A383" s="1" t="s">
        <v>32</v>
      </c>
      <c r="B383" s="1" t="s">
        <v>868</v>
      </c>
      <c r="C383" s="1" t="s">
        <v>889</v>
      </c>
      <c r="D383" s="1" t="s">
        <v>78</v>
      </c>
      <c r="E383" s="1" t="s">
        <v>51</v>
      </c>
      <c r="F383" s="1" t="s">
        <v>51</v>
      </c>
      <c r="G383" s="1" t="s">
        <v>52</v>
      </c>
      <c r="H383" s="1" t="s">
        <v>121</v>
      </c>
      <c r="I383" s="1" t="s">
        <v>84</v>
      </c>
      <c r="J383" s="1" t="s">
        <v>122</v>
      </c>
      <c r="K383" s="1" t="s">
        <v>890</v>
      </c>
      <c r="L383" s="1"/>
      <c r="M383" s="20">
        <f t="shared" si="5"/>
        <v>1</v>
      </c>
    </row>
    <row r="384" spans="1:13" ht="20.100000000000001" customHeight="1" x14ac:dyDescent="0.15">
      <c r="A384" s="1" t="s">
        <v>32</v>
      </c>
      <c r="B384" s="1" t="s">
        <v>868</v>
      </c>
      <c r="C384" s="1" t="s">
        <v>891</v>
      </c>
      <c r="D384" s="1" t="s">
        <v>78</v>
      </c>
      <c r="E384" s="1" t="s">
        <v>51</v>
      </c>
      <c r="F384" s="1" t="s">
        <v>51</v>
      </c>
      <c r="G384" s="1" t="s">
        <v>52</v>
      </c>
      <c r="H384" s="1" t="s">
        <v>121</v>
      </c>
      <c r="I384" s="1" t="s">
        <v>84</v>
      </c>
      <c r="J384" s="1" t="s">
        <v>122</v>
      </c>
      <c r="K384" s="1" t="s">
        <v>892</v>
      </c>
      <c r="L384" s="1"/>
      <c r="M384" s="20">
        <f t="shared" si="5"/>
        <v>1</v>
      </c>
    </row>
    <row r="385" spans="1:13" ht="20.100000000000001" customHeight="1" x14ac:dyDescent="0.15">
      <c r="A385" s="1" t="s">
        <v>32</v>
      </c>
      <c r="B385" s="1" t="s">
        <v>868</v>
      </c>
      <c r="C385" s="1" t="s">
        <v>893</v>
      </c>
      <c r="D385" s="1" t="s">
        <v>78</v>
      </c>
      <c r="E385" s="1" t="s">
        <v>51</v>
      </c>
      <c r="F385" s="1" t="s">
        <v>51</v>
      </c>
      <c r="G385" s="1" t="s">
        <v>52</v>
      </c>
      <c r="H385" s="1" t="s">
        <v>121</v>
      </c>
      <c r="I385" s="1" t="s">
        <v>84</v>
      </c>
      <c r="J385" s="1" t="s">
        <v>122</v>
      </c>
      <c r="K385" s="1" t="s">
        <v>894</v>
      </c>
      <c r="L385" s="1"/>
      <c r="M385" s="20">
        <f t="shared" si="5"/>
        <v>1</v>
      </c>
    </row>
    <row r="386" spans="1:13" ht="20.100000000000001" customHeight="1" x14ac:dyDescent="0.15">
      <c r="A386" s="1" t="s">
        <v>32</v>
      </c>
      <c r="B386" s="1" t="s">
        <v>868</v>
      </c>
      <c r="C386" s="1" t="s">
        <v>895</v>
      </c>
      <c r="D386" s="1" t="s">
        <v>78</v>
      </c>
      <c r="E386" s="1" t="s">
        <v>51</v>
      </c>
      <c r="F386" s="1" t="s">
        <v>51</v>
      </c>
      <c r="G386" s="1" t="s">
        <v>52</v>
      </c>
      <c r="H386" s="1" t="s">
        <v>121</v>
      </c>
      <c r="I386" s="1" t="s">
        <v>84</v>
      </c>
      <c r="J386" s="1" t="s">
        <v>122</v>
      </c>
      <c r="K386" s="1" t="s">
        <v>896</v>
      </c>
      <c r="L386" s="1"/>
      <c r="M386" s="20">
        <f t="shared" si="5"/>
        <v>1</v>
      </c>
    </row>
    <row r="387" spans="1:13" ht="20.100000000000001" customHeight="1" x14ac:dyDescent="0.15">
      <c r="A387" s="1" t="s">
        <v>32</v>
      </c>
      <c r="B387" s="1" t="s">
        <v>868</v>
      </c>
      <c r="C387" s="1" t="s">
        <v>897</v>
      </c>
      <c r="D387" s="1" t="s">
        <v>78</v>
      </c>
      <c r="E387" s="1" t="s">
        <v>51</v>
      </c>
      <c r="F387" s="1" t="s">
        <v>51</v>
      </c>
      <c r="G387" s="1" t="s">
        <v>52</v>
      </c>
      <c r="H387" s="1" t="s">
        <v>121</v>
      </c>
      <c r="I387" s="1" t="s">
        <v>84</v>
      </c>
      <c r="J387" s="1" t="s">
        <v>122</v>
      </c>
      <c r="K387" s="1" t="s">
        <v>898</v>
      </c>
      <c r="L387" s="1"/>
      <c r="M387" s="20">
        <f t="shared" si="5"/>
        <v>1</v>
      </c>
    </row>
    <row r="388" spans="1:13" ht="20.100000000000001" customHeight="1" x14ac:dyDescent="0.15">
      <c r="A388" s="1" t="s">
        <v>32</v>
      </c>
      <c r="B388" s="1" t="s">
        <v>868</v>
      </c>
      <c r="C388" s="1" t="s">
        <v>899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121</v>
      </c>
      <c r="I388" s="1" t="s">
        <v>84</v>
      </c>
      <c r="J388" s="1" t="s">
        <v>122</v>
      </c>
      <c r="K388" s="1" t="s">
        <v>900</v>
      </c>
      <c r="L388" s="1"/>
      <c r="M388" s="20">
        <f t="shared" si="5"/>
        <v>1</v>
      </c>
    </row>
    <row r="389" spans="1:13" ht="20.100000000000001" customHeight="1" x14ac:dyDescent="0.15">
      <c r="A389" s="1" t="s">
        <v>32</v>
      </c>
      <c r="B389" s="1" t="s">
        <v>868</v>
      </c>
      <c r="C389" s="1" t="s">
        <v>901</v>
      </c>
      <c r="D389" s="1" t="s">
        <v>78</v>
      </c>
      <c r="E389" s="1" t="s">
        <v>51</v>
      </c>
      <c r="F389" s="1" t="s">
        <v>179</v>
      </c>
      <c r="G389" s="1" t="s">
        <v>82</v>
      </c>
      <c r="H389" s="1" t="s">
        <v>83</v>
      </c>
      <c r="I389" s="1" t="s">
        <v>84</v>
      </c>
      <c r="J389" s="1" t="s">
        <v>85</v>
      </c>
      <c r="K389" s="1" t="s">
        <v>902</v>
      </c>
      <c r="L389" s="1"/>
      <c r="M389" s="20">
        <f t="shared" si="5"/>
        <v>0</v>
      </c>
    </row>
    <row r="390" spans="1:13" ht="20.100000000000001" customHeight="1" x14ac:dyDescent="0.15">
      <c r="A390" s="1" t="s">
        <v>32</v>
      </c>
      <c r="B390" s="1" t="s">
        <v>868</v>
      </c>
      <c r="C390" s="1" t="s">
        <v>903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121</v>
      </c>
      <c r="I390" s="1" t="s">
        <v>84</v>
      </c>
      <c r="J390" s="1" t="s">
        <v>122</v>
      </c>
      <c r="K390" s="1" t="s">
        <v>904</v>
      </c>
      <c r="L390" s="1"/>
      <c r="M390" s="20">
        <f t="shared" si="5"/>
        <v>1</v>
      </c>
    </row>
    <row r="391" spans="1:13" ht="20.100000000000001" customHeight="1" x14ac:dyDescent="0.15">
      <c r="A391" s="1" t="s">
        <v>32</v>
      </c>
      <c r="B391" s="1" t="s">
        <v>868</v>
      </c>
      <c r="C391" s="1" t="s">
        <v>905</v>
      </c>
      <c r="D391" s="1" t="s">
        <v>78</v>
      </c>
      <c r="E391" s="1" t="s">
        <v>51</v>
      </c>
      <c r="F391" s="1" t="s">
        <v>51</v>
      </c>
      <c r="G391" s="1" t="s">
        <v>52</v>
      </c>
      <c r="H391" s="1" t="s">
        <v>121</v>
      </c>
      <c r="I391" s="1" t="s">
        <v>84</v>
      </c>
      <c r="J391" s="1" t="s">
        <v>122</v>
      </c>
      <c r="K391" s="1" t="s">
        <v>906</v>
      </c>
      <c r="L391" s="1"/>
      <c r="M391" s="20">
        <f t="shared" si="5"/>
        <v>1</v>
      </c>
    </row>
    <row r="392" spans="1:13" ht="20.100000000000001" customHeight="1" x14ac:dyDescent="0.15">
      <c r="A392" s="1" t="s">
        <v>32</v>
      </c>
      <c r="B392" s="1" t="s">
        <v>907</v>
      </c>
      <c r="C392" s="1" t="s">
        <v>908</v>
      </c>
      <c r="D392" s="1" t="s">
        <v>50</v>
      </c>
      <c r="E392" s="1" t="s">
        <v>51</v>
      </c>
      <c r="F392" s="1" t="s">
        <v>51</v>
      </c>
      <c r="G392" s="1" t="s">
        <v>52</v>
      </c>
      <c r="H392" s="1" t="s">
        <v>121</v>
      </c>
      <c r="I392" s="1" t="s">
        <v>84</v>
      </c>
      <c r="J392" s="1" t="s">
        <v>122</v>
      </c>
      <c r="K392" s="1" t="s">
        <v>909</v>
      </c>
      <c r="L392" s="1"/>
      <c r="M392" s="20">
        <f t="shared" ref="M392:M455" si="6">IF(F392="○",1,0)</f>
        <v>1</v>
      </c>
    </row>
    <row r="393" spans="1:13" ht="20.100000000000001" customHeight="1" x14ac:dyDescent="0.15">
      <c r="A393" s="1" t="s">
        <v>32</v>
      </c>
      <c r="B393" s="1" t="s">
        <v>907</v>
      </c>
      <c r="C393" s="1" t="s">
        <v>910</v>
      </c>
      <c r="D393" s="1" t="s">
        <v>50</v>
      </c>
      <c r="E393" s="1" t="s">
        <v>51</v>
      </c>
      <c r="F393" s="1" t="s">
        <v>51</v>
      </c>
      <c r="G393" s="1" t="s">
        <v>52</v>
      </c>
      <c r="H393" s="1" t="s">
        <v>121</v>
      </c>
      <c r="I393" s="1" t="s">
        <v>84</v>
      </c>
      <c r="J393" s="1" t="s">
        <v>122</v>
      </c>
      <c r="K393" s="1" t="s">
        <v>911</v>
      </c>
      <c r="L393" s="1"/>
      <c r="M393" s="20">
        <f t="shared" si="6"/>
        <v>1</v>
      </c>
    </row>
    <row r="394" spans="1:13" ht="20.100000000000001" customHeight="1" x14ac:dyDescent="0.15">
      <c r="A394" s="1" t="s">
        <v>32</v>
      </c>
      <c r="B394" s="1" t="s">
        <v>912</v>
      </c>
      <c r="C394" s="1" t="s">
        <v>913</v>
      </c>
      <c r="D394" s="1" t="s">
        <v>50</v>
      </c>
      <c r="E394" s="1" t="s">
        <v>51</v>
      </c>
      <c r="F394" s="1" t="s">
        <v>51</v>
      </c>
      <c r="G394" s="1" t="s">
        <v>82</v>
      </c>
      <c r="H394" s="1" t="s">
        <v>207</v>
      </c>
      <c r="I394" s="1" t="s">
        <v>84</v>
      </c>
      <c r="J394" s="1" t="s">
        <v>122</v>
      </c>
      <c r="K394" s="1" t="s">
        <v>914</v>
      </c>
      <c r="L394" s="1"/>
      <c r="M394" s="20">
        <f t="shared" si="6"/>
        <v>1</v>
      </c>
    </row>
    <row r="395" spans="1:13" ht="20.100000000000001" customHeight="1" x14ac:dyDescent="0.15">
      <c r="A395" s="1" t="s">
        <v>32</v>
      </c>
      <c r="B395" s="1" t="s">
        <v>912</v>
      </c>
      <c r="C395" s="1" t="s">
        <v>915</v>
      </c>
      <c r="D395" s="1" t="s">
        <v>50</v>
      </c>
      <c r="E395" s="1" t="s">
        <v>51</v>
      </c>
      <c r="F395" s="1" t="s">
        <v>51</v>
      </c>
      <c r="G395" s="1" t="s">
        <v>82</v>
      </c>
      <c r="H395" s="1" t="s">
        <v>207</v>
      </c>
      <c r="I395" s="1" t="s">
        <v>84</v>
      </c>
      <c r="J395" s="1" t="s">
        <v>122</v>
      </c>
      <c r="K395" s="1" t="s">
        <v>916</v>
      </c>
      <c r="L395" s="1"/>
      <c r="M395" s="20">
        <f t="shared" si="6"/>
        <v>1</v>
      </c>
    </row>
    <row r="396" spans="1:13" ht="20.100000000000001" customHeight="1" x14ac:dyDescent="0.15">
      <c r="A396" s="1" t="s">
        <v>32</v>
      </c>
      <c r="B396" s="1" t="s">
        <v>912</v>
      </c>
      <c r="C396" s="1" t="s">
        <v>917</v>
      </c>
      <c r="D396" s="1" t="s">
        <v>50</v>
      </c>
      <c r="E396" s="1" t="s">
        <v>51</v>
      </c>
      <c r="F396" s="1" t="s">
        <v>51</v>
      </c>
      <c r="G396" s="1" t="s">
        <v>82</v>
      </c>
      <c r="H396" s="1" t="s">
        <v>207</v>
      </c>
      <c r="I396" s="1" t="s">
        <v>84</v>
      </c>
      <c r="J396" s="1" t="s">
        <v>122</v>
      </c>
      <c r="K396" s="1" t="s">
        <v>918</v>
      </c>
      <c r="L396" s="1"/>
      <c r="M396" s="20">
        <f t="shared" si="6"/>
        <v>1</v>
      </c>
    </row>
    <row r="397" spans="1:13" ht="20.100000000000001" customHeight="1" x14ac:dyDescent="0.15">
      <c r="A397" s="1" t="s">
        <v>32</v>
      </c>
      <c r="B397" s="1" t="s">
        <v>912</v>
      </c>
      <c r="C397" s="1" t="s">
        <v>919</v>
      </c>
      <c r="D397" s="1" t="s">
        <v>78</v>
      </c>
      <c r="E397" s="1" t="s">
        <v>51</v>
      </c>
      <c r="F397" s="1" t="s">
        <v>179</v>
      </c>
      <c r="G397" s="1" t="s">
        <v>82</v>
      </c>
      <c r="H397" s="1" t="s">
        <v>212</v>
      </c>
      <c r="I397" s="1" t="s">
        <v>84</v>
      </c>
      <c r="J397" s="1" t="s">
        <v>122</v>
      </c>
      <c r="K397" s="1" t="s">
        <v>920</v>
      </c>
      <c r="L397" s="1"/>
      <c r="M397" s="20">
        <f t="shared" si="6"/>
        <v>0</v>
      </c>
    </row>
    <row r="398" spans="1:13" ht="20.100000000000001" customHeight="1" x14ac:dyDescent="0.15">
      <c r="A398" s="1" t="s">
        <v>32</v>
      </c>
      <c r="B398" s="1" t="s">
        <v>912</v>
      </c>
      <c r="C398" s="1" t="s">
        <v>921</v>
      </c>
      <c r="D398" s="1" t="s">
        <v>78</v>
      </c>
      <c r="E398" s="1" t="s">
        <v>51</v>
      </c>
      <c r="F398" s="1" t="s">
        <v>179</v>
      </c>
      <c r="G398" s="1" t="s">
        <v>82</v>
      </c>
      <c r="H398" s="1" t="s">
        <v>83</v>
      </c>
      <c r="I398" s="1" t="s">
        <v>84</v>
      </c>
      <c r="J398" s="1" t="s">
        <v>85</v>
      </c>
      <c r="K398" s="1" t="s">
        <v>922</v>
      </c>
      <c r="L398" s="1"/>
      <c r="M398" s="20">
        <f t="shared" si="6"/>
        <v>0</v>
      </c>
    </row>
    <row r="399" spans="1:13" ht="20.100000000000001" customHeight="1" x14ac:dyDescent="0.15">
      <c r="A399" s="1" t="s">
        <v>32</v>
      </c>
      <c r="B399" s="1" t="s">
        <v>923</v>
      </c>
      <c r="C399" s="1" t="s">
        <v>924</v>
      </c>
      <c r="D399" s="1" t="s">
        <v>50</v>
      </c>
      <c r="E399" s="1" t="s">
        <v>51</v>
      </c>
      <c r="F399" s="1" t="s">
        <v>51</v>
      </c>
      <c r="G399" s="1" t="s">
        <v>82</v>
      </c>
      <c r="H399" s="1" t="s">
        <v>207</v>
      </c>
      <c r="I399" s="1" t="s">
        <v>84</v>
      </c>
      <c r="J399" s="1" t="s">
        <v>122</v>
      </c>
      <c r="K399" s="1" t="s">
        <v>925</v>
      </c>
      <c r="L399" s="1"/>
      <c r="M399" s="20">
        <f t="shared" si="6"/>
        <v>1</v>
      </c>
    </row>
    <row r="400" spans="1:13" ht="20.100000000000001" customHeight="1" x14ac:dyDescent="0.15">
      <c r="A400" s="1" t="s">
        <v>32</v>
      </c>
      <c r="B400" s="1" t="s">
        <v>926</v>
      </c>
      <c r="C400" s="1" t="s">
        <v>927</v>
      </c>
      <c r="D400" s="1" t="s">
        <v>50</v>
      </c>
      <c r="E400" s="1" t="s">
        <v>51</v>
      </c>
      <c r="F400" s="1" t="s">
        <v>51</v>
      </c>
      <c r="G400" s="1" t="s">
        <v>82</v>
      </c>
      <c r="H400" s="1" t="s">
        <v>95</v>
      </c>
      <c r="I400" s="1" t="s">
        <v>84</v>
      </c>
      <c r="J400" s="1" t="s">
        <v>96</v>
      </c>
      <c r="K400" s="1" t="s">
        <v>928</v>
      </c>
      <c r="L400" s="1"/>
      <c r="M400" s="20">
        <f t="shared" si="6"/>
        <v>1</v>
      </c>
    </row>
    <row r="401" spans="1:13" ht="20.100000000000001" customHeight="1" x14ac:dyDescent="0.15">
      <c r="A401" s="1" t="s">
        <v>32</v>
      </c>
      <c r="B401" s="1" t="s">
        <v>926</v>
      </c>
      <c r="C401" s="1" t="s">
        <v>929</v>
      </c>
      <c r="D401" s="1" t="s">
        <v>50</v>
      </c>
      <c r="E401" s="1" t="s">
        <v>51</v>
      </c>
      <c r="F401" s="1" t="s">
        <v>51</v>
      </c>
      <c r="G401" s="1" t="s">
        <v>82</v>
      </c>
      <c r="H401" s="1" t="s">
        <v>95</v>
      </c>
      <c r="I401" s="1" t="s">
        <v>84</v>
      </c>
      <c r="J401" s="1" t="s">
        <v>96</v>
      </c>
      <c r="K401" s="1" t="s">
        <v>930</v>
      </c>
      <c r="L401" s="1"/>
      <c r="M401" s="20">
        <f t="shared" si="6"/>
        <v>1</v>
      </c>
    </row>
    <row r="402" spans="1:13" ht="20.100000000000001" customHeight="1" x14ac:dyDescent="0.15">
      <c r="A402" s="1" t="s">
        <v>32</v>
      </c>
      <c r="B402" s="1" t="s">
        <v>926</v>
      </c>
      <c r="C402" s="1" t="s">
        <v>931</v>
      </c>
      <c r="D402" s="1" t="s">
        <v>50</v>
      </c>
      <c r="E402" s="1" t="s">
        <v>51</v>
      </c>
      <c r="F402" s="1" t="s">
        <v>51</v>
      </c>
      <c r="G402" s="1" t="s">
        <v>82</v>
      </c>
      <c r="H402" s="1" t="s">
        <v>95</v>
      </c>
      <c r="I402" s="1" t="s">
        <v>84</v>
      </c>
      <c r="J402" s="1" t="s">
        <v>96</v>
      </c>
      <c r="K402" s="1" t="s">
        <v>932</v>
      </c>
      <c r="L402" s="1"/>
      <c r="M402" s="20">
        <f t="shared" si="6"/>
        <v>1</v>
      </c>
    </row>
    <row r="403" spans="1:13" ht="20.100000000000001" customHeight="1" x14ac:dyDescent="0.15">
      <c r="A403" s="1" t="s">
        <v>32</v>
      </c>
      <c r="B403" s="1" t="s">
        <v>926</v>
      </c>
      <c r="C403" s="1" t="s">
        <v>933</v>
      </c>
      <c r="D403" s="1" t="s">
        <v>78</v>
      </c>
      <c r="E403" s="1" t="s">
        <v>51</v>
      </c>
      <c r="F403" s="1" t="s">
        <v>51</v>
      </c>
      <c r="G403" s="1" t="s">
        <v>82</v>
      </c>
      <c r="H403" s="1" t="s">
        <v>95</v>
      </c>
      <c r="I403" s="1" t="s">
        <v>84</v>
      </c>
      <c r="J403" s="1" t="s">
        <v>96</v>
      </c>
      <c r="K403" s="1" t="s">
        <v>934</v>
      </c>
      <c r="L403" s="1"/>
      <c r="M403" s="20">
        <f t="shared" si="6"/>
        <v>1</v>
      </c>
    </row>
    <row r="404" spans="1:13" ht="20.100000000000001" customHeight="1" x14ac:dyDescent="0.15">
      <c r="A404" s="1" t="s">
        <v>32</v>
      </c>
      <c r="B404" s="1" t="s">
        <v>926</v>
      </c>
      <c r="C404" s="1" t="s">
        <v>935</v>
      </c>
      <c r="D404" s="1" t="s">
        <v>78</v>
      </c>
      <c r="E404" s="1" t="s">
        <v>51</v>
      </c>
      <c r="F404" s="1" t="s">
        <v>51</v>
      </c>
      <c r="G404" s="1" t="s">
        <v>82</v>
      </c>
      <c r="H404" s="1" t="s">
        <v>95</v>
      </c>
      <c r="I404" s="1" t="s">
        <v>84</v>
      </c>
      <c r="J404" s="1" t="s">
        <v>96</v>
      </c>
      <c r="K404" s="1" t="s">
        <v>936</v>
      </c>
      <c r="L404" s="1"/>
      <c r="M404" s="20">
        <f t="shared" si="6"/>
        <v>1</v>
      </c>
    </row>
    <row r="405" spans="1:13" ht="20.100000000000001" customHeight="1" x14ac:dyDescent="0.15">
      <c r="A405" s="1" t="s">
        <v>32</v>
      </c>
      <c r="B405" s="1" t="s">
        <v>926</v>
      </c>
      <c r="C405" s="1" t="s">
        <v>937</v>
      </c>
      <c r="D405" s="1" t="s">
        <v>78</v>
      </c>
      <c r="E405" s="1" t="s">
        <v>51</v>
      </c>
      <c r="F405" s="1" t="s">
        <v>51</v>
      </c>
      <c r="G405" s="1" t="s">
        <v>82</v>
      </c>
      <c r="H405" s="1" t="s">
        <v>95</v>
      </c>
      <c r="I405" s="1" t="s">
        <v>84</v>
      </c>
      <c r="J405" s="1" t="s">
        <v>96</v>
      </c>
      <c r="K405" s="1" t="s">
        <v>938</v>
      </c>
      <c r="L405" s="1"/>
      <c r="M405" s="20">
        <f t="shared" si="6"/>
        <v>1</v>
      </c>
    </row>
    <row r="406" spans="1:13" ht="20.100000000000001" customHeight="1" x14ac:dyDescent="0.15">
      <c r="A406" s="1" t="s">
        <v>32</v>
      </c>
      <c r="B406" s="1" t="s">
        <v>926</v>
      </c>
      <c r="C406" s="1" t="s">
        <v>939</v>
      </c>
      <c r="D406" s="1" t="s">
        <v>78</v>
      </c>
      <c r="E406" s="1" t="s">
        <v>51</v>
      </c>
      <c r="F406" s="1" t="s">
        <v>51</v>
      </c>
      <c r="G406" s="1" t="s">
        <v>82</v>
      </c>
      <c r="H406" s="1" t="s">
        <v>95</v>
      </c>
      <c r="I406" s="1" t="s">
        <v>84</v>
      </c>
      <c r="J406" s="1" t="s">
        <v>96</v>
      </c>
      <c r="K406" s="1" t="s">
        <v>940</v>
      </c>
      <c r="L406" s="1"/>
      <c r="M406" s="20">
        <f t="shared" si="6"/>
        <v>1</v>
      </c>
    </row>
    <row r="407" spans="1:13" ht="20.100000000000001" customHeight="1" x14ac:dyDescent="0.15">
      <c r="A407" s="1" t="s">
        <v>32</v>
      </c>
      <c r="B407" s="1" t="s">
        <v>926</v>
      </c>
      <c r="C407" s="1" t="s">
        <v>941</v>
      </c>
      <c r="D407" s="1" t="s">
        <v>78</v>
      </c>
      <c r="E407" s="1" t="s">
        <v>51</v>
      </c>
      <c r="F407" s="1" t="s">
        <v>51</v>
      </c>
      <c r="G407" s="1" t="s">
        <v>82</v>
      </c>
      <c r="H407" s="1" t="s">
        <v>95</v>
      </c>
      <c r="I407" s="1" t="s">
        <v>84</v>
      </c>
      <c r="J407" s="1" t="s">
        <v>96</v>
      </c>
      <c r="K407" s="1" t="s">
        <v>942</v>
      </c>
      <c r="L407" s="1"/>
      <c r="M407" s="20">
        <f t="shared" si="6"/>
        <v>1</v>
      </c>
    </row>
    <row r="408" spans="1:13" ht="20.100000000000001" customHeight="1" x14ac:dyDescent="0.15">
      <c r="A408" s="1" t="s">
        <v>32</v>
      </c>
      <c r="B408" s="1" t="s">
        <v>943</v>
      </c>
      <c r="C408" s="1" t="s">
        <v>944</v>
      </c>
      <c r="D408" s="1" t="s">
        <v>50</v>
      </c>
      <c r="E408" s="1" t="s">
        <v>51</v>
      </c>
      <c r="F408" s="1" t="s">
        <v>51</v>
      </c>
      <c r="G408" s="1" t="s">
        <v>82</v>
      </c>
      <c r="H408" s="1" t="s">
        <v>95</v>
      </c>
      <c r="I408" s="1" t="s">
        <v>84</v>
      </c>
      <c r="J408" s="1" t="s">
        <v>96</v>
      </c>
      <c r="K408" s="1" t="s">
        <v>945</v>
      </c>
      <c r="L408" s="1"/>
      <c r="M408" s="20">
        <f t="shared" si="6"/>
        <v>1</v>
      </c>
    </row>
    <row r="409" spans="1:13" ht="20.100000000000001" customHeight="1" x14ac:dyDescent="0.15">
      <c r="A409" s="1" t="s">
        <v>32</v>
      </c>
      <c r="B409" s="1" t="s">
        <v>943</v>
      </c>
      <c r="C409" s="1" t="s">
        <v>946</v>
      </c>
      <c r="D409" s="1" t="s">
        <v>50</v>
      </c>
      <c r="E409" s="1" t="s">
        <v>51</v>
      </c>
      <c r="F409" s="1" t="s">
        <v>51</v>
      </c>
      <c r="G409" s="1" t="s">
        <v>82</v>
      </c>
      <c r="H409" s="1" t="s">
        <v>95</v>
      </c>
      <c r="I409" s="1" t="s">
        <v>84</v>
      </c>
      <c r="J409" s="1" t="s">
        <v>96</v>
      </c>
      <c r="K409" s="1" t="s">
        <v>947</v>
      </c>
      <c r="L409" s="1"/>
      <c r="M409" s="20">
        <f t="shared" si="6"/>
        <v>1</v>
      </c>
    </row>
    <row r="410" spans="1:13" ht="20.100000000000001" customHeight="1" x14ac:dyDescent="0.15">
      <c r="A410" s="1" t="s">
        <v>32</v>
      </c>
      <c r="B410" s="1" t="s">
        <v>943</v>
      </c>
      <c r="C410" s="1" t="s">
        <v>948</v>
      </c>
      <c r="D410" s="1" t="s">
        <v>50</v>
      </c>
      <c r="E410" s="1" t="s">
        <v>51</v>
      </c>
      <c r="F410" s="1" t="s">
        <v>51</v>
      </c>
      <c r="G410" s="1" t="s">
        <v>82</v>
      </c>
      <c r="H410" s="1" t="s">
        <v>95</v>
      </c>
      <c r="I410" s="1" t="s">
        <v>84</v>
      </c>
      <c r="J410" s="1" t="s">
        <v>96</v>
      </c>
      <c r="K410" s="1" t="s">
        <v>949</v>
      </c>
      <c r="L410" s="1"/>
      <c r="M410" s="20">
        <f t="shared" si="6"/>
        <v>1</v>
      </c>
    </row>
    <row r="411" spans="1:13" ht="20.100000000000001" customHeight="1" x14ac:dyDescent="0.15">
      <c r="A411" s="1" t="s">
        <v>32</v>
      </c>
      <c r="B411" s="1" t="s">
        <v>943</v>
      </c>
      <c r="C411" s="1" t="s">
        <v>950</v>
      </c>
      <c r="D411" s="1" t="s">
        <v>50</v>
      </c>
      <c r="E411" s="1" t="s">
        <v>51</v>
      </c>
      <c r="F411" s="1" t="s">
        <v>51</v>
      </c>
      <c r="G411" s="1" t="s">
        <v>82</v>
      </c>
      <c r="H411" s="1" t="s">
        <v>95</v>
      </c>
      <c r="I411" s="1" t="s">
        <v>84</v>
      </c>
      <c r="J411" s="1" t="s">
        <v>96</v>
      </c>
      <c r="K411" s="1" t="s">
        <v>951</v>
      </c>
      <c r="L411" s="1"/>
      <c r="M411" s="20">
        <f t="shared" si="6"/>
        <v>1</v>
      </c>
    </row>
    <row r="412" spans="1:13" ht="20.100000000000001" customHeight="1" x14ac:dyDescent="0.15">
      <c r="A412" s="1" t="s">
        <v>32</v>
      </c>
      <c r="B412" s="1" t="s">
        <v>943</v>
      </c>
      <c r="C412" s="1" t="s">
        <v>952</v>
      </c>
      <c r="D412" s="1" t="s">
        <v>50</v>
      </c>
      <c r="E412" s="1" t="s">
        <v>51</v>
      </c>
      <c r="F412" s="1" t="s">
        <v>51</v>
      </c>
      <c r="G412" s="1" t="s">
        <v>82</v>
      </c>
      <c r="H412" s="1" t="s">
        <v>95</v>
      </c>
      <c r="I412" s="1" t="s">
        <v>84</v>
      </c>
      <c r="J412" s="1" t="s">
        <v>96</v>
      </c>
      <c r="K412" s="1" t="s">
        <v>953</v>
      </c>
      <c r="L412" s="1"/>
      <c r="M412" s="20">
        <f t="shared" si="6"/>
        <v>1</v>
      </c>
    </row>
    <row r="413" spans="1:13" ht="20.100000000000001" customHeight="1" x14ac:dyDescent="0.15">
      <c r="A413" s="1" t="s">
        <v>32</v>
      </c>
      <c r="B413" s="1" t="s">
        <v>943</v>
      </c>
      <c r="C413" s="1" t="s">
        <v>954</v>
      </c>
      <c r="D413" s="1" t="s">
        <v>50</v>
      </c>
      <c r="E413" s="1" t="s">
        <v>51</v>
      </c>
      <c r="F413" s="1" t="s">
        <v>51</v>
      </c>
      <c r="G413" s="1" t="s">
        <v>82</v>
      </c>
      <c r="H413" s="1" t="s">
        <v>95</v>
      </c>
      <c r="I413" s="1" t="s">
        <v>84</v>
      </c>
      <c r="J413" s="1" t="s">
        <v>96</v>
      </c>
      <c r="K413" s="1" t="s">
        <v>955</v>
      </c>
      <c r="L413" s="1"/>
      <c r="M413" s="20">
        <f t="shared" si="6"/>
        <v>1</v>
      </c>
    </row>
    <row r="414" spans="1:13" ht="20.100000000000001" customHeight="1" x14ac:dyDescent="0.15">
      <c r="A414" s="1" t="s">
        <v>32</v>
      </c>
      <c r="B414" s="1" t="s">
        <v>943</v>
      </c>
      <c r="C414" s="1" t="s">
        <v>956</v>
      </c>
      <c r="D414" s="1" t="s">
        <v>50</v>
      </c>
      <c r="E414" s="1" t="s">
        <v>51</v>
      </c>
      <c r="F414" s="1" t="s">
        <v>51</v>
      </c>
      <c r="G414" s="1" t="s">
        <v>82</v>
      </c>
      <c r="H414" s="1" t="s">
        <v>95</v>
      </c>
      <c r="I414" s="1" t="s">
        <v>84</v>
      </c>
      <c r="J414" s="1" t="s">
        <v>96</v>
      </c>
      <c r="K414" s="1" t="s">
        <v>957</v>
      </c>
      <c r="L414" s="1"/>
      <c r="M414" s="20">
        <f t="shared" si="6"/>
        <v>1</v>
      </c>
    </row>
    <row r="415" spans="1:13" ht="20.100000000000001" customHeight="1" x14ac:dyDescent="0.15">
      <c r="A415" s="1" t="s">
        <v>32</v>
      </c>
      <c r="B415" s="1" t="s">
        <v>943</v>
      </c>
      <c r="C415" s="1" t="s">
        <v>958</v>
      </c>
      <c r="D415" s="1" t="s">
        <v>50</v>
      </c>
      <c r="E415" s="1" t="s">
        <v>51</v>
      </c>
      <c r="F415" s="1" t="s">
        <v>51</v>
      </c>
      <c r="G415" s="1" t="s">
        <v>82</v>
      </c>
      <c r="H415" s="1" t="s">
        <v>95</v>
      </c>
      <c r="I415" s="1" t="s">
        <v>84</v>
      </c>
      <c r="J415" s="1" t="s">
        <v>96</v>
      </c>
      <c r="K415" s="1" t="s">
        <v>959</v>
      </c>
      <c r="L415" s="1"/>
      <c r="M415" s="20">
        <f t="shared" si="6"/>
        <v>1</v>
      </c>
    </row>
    <row r="416" spans="1:13" ht="20.100000000000001" customHeight="1" x14ac:dyDescent="0.15">
      <c r="A416" s="1" t="s">
        <v>32</v>
      </c>
      <c r="B416" s="1" t="s">
        <v>943</v>
      </c>
      <c r="C416" s="1" t="s">
        <v>960</v>
      </c>
      <c r="D416" s="1" t="s">
        <v>50</v>
      </c>
      <c r="E416" s="1" t="s">
        <v>51</v>
      </c>
      <c r="F416" s="1" t="s">
        <v>51</v>
      </c>
      <c r="G416" s="1" t="s">
        <v>82</v>
      </c>
      <c r="H416" s="1" t="s">
        <v>95</v>
      </c>
      <c r="I416" s="1" t="s">
        <v>84</v>
      </c>
      <c r="J416" s="1" t="s">
        <v>96</v>
      </c>
      <c r="K416" s="1" t="s">
        <v>961</v>
      </c>
      <c r="L416" s="1"/>
      <c r="M416" s="20">
        <f t="shared" si="6"/>
        <v>1</v>
      </c>
    </row>
    <row r="417" spans="1:13" ht="20.100000000000001" customHeight="1" x14ac:dyDescent="0.15">
      <c r="A417" s="1" t="s">
        <v>32</v>
      </c>
      <c r="B417" s="1" t="s">
        <v>943</v>
      </c>
      <c r="C417" s="1" t="s">
        <v>962</v>
      </c>
      <c r="D417" s="1" t="s">
        <v>50</v>
      </c>
      <c r="E417" s="1" t="s">
        <v>51</v>
      </c>
      <c r="F417" s="1" t="s">
        <v>51</v>
      </c>
      <c r="G417" s="1" t="s">
        <v>82</v>
      </c>
      <c r="H417" s="1" t="s">
        <v>95</v>
      </c>
      <c r="I417" s="1" t="s">
        <v>84</v>
      </c>
      <c r="J417" s="1" t="s">
        <v>96</v>
      </c>
      <c r="K417" s="1" t="s">
        <v>963</v>
      </c>
      <c r="L417" s="1"/>
      <c r="M417" s="20">
        <f t="shared" si="6"/>
        <v>1</v>
      </c>
    </row>
    <row r="418" spans="1:13" ht="20.100000000000001" customHeight="1" x14ac:dyDescent="0.15">
      <c r="A418" s="1" t="s">
        <v>32</v>
      </c>
      <c r="B418" s="1" t="s">
        <v>943</v>
      </c>
      <c r="C418" s="1" t="s">
        <v>964</v>
      </c>
      <c r="D418" s="1" t="s">
        <v>50</v>
      </c>
      <c r="E418" s="1" t="s">
        <v>51</v>
      </c>
      <c r="F418" s="1" t="s">
        <v>51</v>
      </c>
      <c r="G418" s="1" t="s">
        <v>82</v>
      </c>
      <c r="H418" s="1" t="s">
        <v>95</v>
      </c>
      <c r="I418" s="1" t="s">
        <v>84</v>
      </c>
      <c r="J418" s="1" t="s">
        <v>96</v>
      </c>
      <c r="K418" s="1" t="s">
        <v>965</v>
      </c>
      <c r="L418" s="1"/>
      <c r="M418" s="20">
        <f t="shared" si="6"/>
        <v>1</v>
      </c>
    </row>
    <row r="419" spans="1:13" ht="20.100000000000001" customHeight="1" x14ac:dyDescent="0.15">
      <c r="A419" s="1" t="s">
        <v>32</v>
      </c>
      <c r="B419" s="1" t="s">
        <v>943</v>
      </c>
      <c r="C419" s="1" t="s">
        <v>966</v>
      </c>
      <c r="D419" s="1" t="s">
        <v>50</v>
      </c>
      <c r="E419" s="1" t="s">
        <v>51</v>
      </c>
      <c r="F419" s="1" t="s">
        <v>51</v>
      </c>
      <c r="G419" s="1" t="s">
        <v>52</v>
      </c>
      <c r="H419" s="1" t="s">
        <v>121</v>
      </c>
      <c r="I419" s="1" t="s">
        <v>84</v>
      </c>
      <c r="J419" s="1" t="s">
        <v>122</v>
      </c>
      <c r="K419" s="1" t="s">
        <v>967</v>
      </c>
      <c r="L419" s="1"/>
      <c r="M419" s="20">
        <f t="shared" si="6"/>
        <v>1</v>
      </c>
    </row>
    <row r="420" spans="1:13" ht="20.100000000000001" customHeight="1" x14ac:dyDescent="0.15">
      <c r="A420" s="1" t="s">
        <v>32</v>
      </c>
      <c r="B420" s="1" t="s">
        <v>943</v>
      </c>
      <c r="C420" s="1" t="s">
        <v>968</v>
      </c>
      <c r="D420" s="1" t="s">
        <v>78</v>
      </c>
      <c r="E420" s="1" t="s">
        <v>51</v>
      </c>
      <c r="F420" s="1" t="s">
        <v>179</v>
      </c>
      <c r="G420" s="1" t="s">
        <v>82</v>
      </c>
      <c r="H420" s="1" t="s">
        <v>180</v>
      </c>
      <c r="I420" s="1" t="s">
        <v>84</v>
      </c>
      <c r="J420" s="1" t="s">
        <v>632</v>
      </c>
      <c r="K420" s="1" t="s">
        <v>969</v>
      </c>
      <c r="L420" s="1"/>
      <c r="M420" s="20">
        <f t="shared" si="6"/>
        <v>0</v>
      </c>
    </row>
    <row r="421" spans="1:13" ht="20.100000000000001" customHeight="1" x14ac:dyDescent="0.15">
      <c r="A421" s="1" t="s">
        <v>32</v>
      </c>
      <c r="B421" s="1" t="s">
        <v>943</v>
      </c>
      <c r="C421" s="1" t="s">
        <v>970</v>
      </c>
      <c r="D421" s="1" t="s">
        <v>78</v>
      </c>
      <c r="E421" s="1" t="s">
        <v>51</v>
      </c>
      <c r="F421" s="1" t="s">
        <v>51</v>
      </c>
      <c r="G421" s="1" t="s">
        <v>82</v>
      </c>
      <c r="H421" s="1" t="s">
        <v>95</v>
      </c>
      <c r="I421" s="1" t="s">
        <v>84</v>
      </c>
      <c r="J421" s="1" t="s">
        <v>96</v>
      </c>
      <c r="K421" s="1" t="s">
        <v>971</v>
      </c>
      <c r="L421" s="1"/>
      <c r="M421" s="20">
        <f t="shared" si="6"/>
        <v>1</v>
      </c>
    </row>
    <row r="422" spans="1:13" ht="20.100000000000001" customHeight="1" x14ac:dyDescent="0.15">
      <c r="A422" s="1" t="s">
        <v>32</v>
      </c>
      <c r="B422" s="1" t="s">
        <v>972</v>
      </c>
      <c r="C422" s="1" t="s">
        <v>973</v>
      </c>
      <c r="D422" s="1" t="s">
        <v>78</v>
      </c>
      <c r="E422" s="1" t="s">
        <v>51</v>
      </c>
      <c r="F422" s="1" t="s">
        <v>51</v>
      </c>
      <c r="G422" s="1" t="s">
        <v>52</v>
      </c>
      <c r="H422" s="1" t="s">
        <v>121</v>
      </c>
      <c r="I422" s="1" t="s">
        <v>84</v>
      </c>
      <c r="J422" s="1" t="s">
        <v>122</v>
      </c>
      <c r="K422" s="1" t="s">
        <v>974</v>
      </c>
      <c r="L422" s="1"/>
      <c r="M422" s="20">
        <f t="shared" si="6"/>
        <v>1</v>
      </c>
    </row>
    <row r="423" spans="1:13" ht="20.100000000000001" customHeight="1" x14ac:dyDescent="0.15">
      <c r="A423" s="1" t="s">
        <v>32</v>
      </c>
      <c r="B423" s="1" t="s">
        <v>975</v>
      </c>
      <c r="C423" s="1" t="s">
        <v>976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84</v>
      </c>
      <c r="J423" s="1" t="s">
        <v>122</v>
      </c>
      <c r="K423" s="1" t="s">
        <v>977</v>
      </c>
      <c r="L423" s="1"/>
      <c r="M423" s="20">
        <f t="shared" si="6"/>
        <v>1</v>
      </c>
    </row>
    <row r="424" spans="1:13" ht="20.100000000000001" customHeight="1" x14ac:dyDescent="0.15">
      <c r="A424" s="1" t="s">
        <v>32</v>
      </c>
      <c r="B424" s="1" t="s">
        <v>975</v>
      </c>
      <c r="C424" s="1" t="s">
        <v>978</v>
      </c>
      <c r="D424" s="1" t="s">
        <v>50</v>
      </c>
      <c r="E424" s="1" t="s">
        <v>51</v>
      </c>
      <c r="F424" s="1" t="s">
        <v>26832</v>
      </c>
      <c r="G424" s="1" t="s">
        <v>82</v>
      </c>
      <c r="H424" s="1" t="s">
        <v>446</v>
      </c>
      <c r="I424" s="1" t="s">
        <v>447</v>
      </c>
      <c r="J424" s="1" t="s">
        <v>448</v>
      </c>
      <c r="K424" s="1" t="s">
        <v>979</v>
      </c>
      <c r="L424" s="1"/>
      <c r="M424" s="20">
        <f t="shared" si="6"/>
        <v>0</v>
      </c>
    </row>
    <row r="425" spans="1:13" ht="20.100000000000001" customHeight="1" x14ac:dyDescent="0.15">
      <c r="A425" s="1" t="s">
        <v>32</v>
      </c>
      <c r="B425" s="1" t="s">
        <v>980</v>
      </c>
      <c r="C425" s="1" t="s">
        <v>981</v>
      </c>
      <c r="D425" s="1" t="s">
        <v>50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84</v>
      </c>
      <c r="J425" s="1" t="s">
        <v>122</v>
      </c>
      <c r="K425" s="1" t="s">
        <v>982</v>
      </c>
      <c r="L425" s="1"/>
      <c r="M425" s="20">
        <f t="shared" si="6"/>
        <v>1</v>
      </c>
    </row>
    <row r="426" spans="1:13" ht="20.100000000000001" customHeight="1" x14ac:dyDescent="0.15">
      <c r="A426" s="1" t="s">
        <v>32</v>
      </c>
      <c r="B426" s="1" t="s">
        <v>983</v>
      </c>
      <c r="C426" s="1" t="s">
        <v>984</v>
      </c>
      <c r="D426" s="1" t="s">
        <v>50</v>
      </c>
      <c r="E426" s="1" t="s">
        <v>51</v>
      </c>
      <c r="F426" s="1" t="s">
        <v>51</v>
      </c>
      <c r="G426" s="1" t="s">
        <v>52</v>
      </c>
      <c r="H426" s="1" t="s">
        <v>121</v>
      </c>
      <c r="I426" s="1" t="s">
        <v>84</v>
      </c>
      <c r="J426" s="1" t="s">
        <v>122</v>
      </c>
      <c r="K426" s="1" t="s">
        <v>985</v>
      </c>
      <c r="L426" s="1"/>
      <c r="M426" s="20">
        <f t="shared" si="6"/>
        <v>1</v>
      </c>
    </row>
    <row r="427" spans="1:13" ht="20.100000000000001" customHeight="1" x14ac:dyDescent="0.15">
      <c r="A427" s="1" t="s">
        <v>32</v>
      </c>
      <c r="B427" s="1" t="s">
        <v>983</v>
      </c>
      <c r="C427" s="1" t="s">
        <v>986</v>
      </c>
      <c r="D427" s="1" t="s">
        <v>50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84</v>
      </c>
      <c r="J427" s="1" t="s">
        <v>122</v>
      </c>
      <c r="K427" s="1" t="s">
        <v>987</v>
      </c>
      <c r="L427" s="1"/>
      <c r="M427" s="20">
        <f t="shared" si="6"/>
        <v>1</v>
      </c>
    </row>
    <row r="428" spans="1:13" ht="20.100000000000001" customHeight="1" x14ac:dyDescent="0.15">
      <c r="A428" s="1" t="s">
        <v>32</v>
      </c>
      <c r="B428" s="1" t="s">
        <v>988</v>
      </c>
      <c r="C428" s="1" t="s">
        <v>989</v>
      </c>
      <c r="D428" s="1" t="s">
        <v>50</v>
      </c>
      <c r="E428" s="1" t="s">
        <v>51</v>
      </c>
      <c r="F428" s="1" t="s">
        <v>51</v>
      </c>
      <c r="G428" s="1" t="s">
        <v>82</v>
      </c>
      <c r="H428" s="1" t="s">
        <v>207</v>
      </c>
      <c r="I428" s="1" t="s">
        <v>84</v>
      </c>
      <c r="J428" s="1" t="s">
        <v>122</v>
      </c>
      <c r="K428" s="1" t="s">
        <v>990</v>
      </c>
      <c r="L428" s="1"/>
      <c r="M428" s="20">
        <f t="shared" si="6"/>
        <v>1</v>
      </c>
    </row>
    <row r="429" spans="1:13" ht="20.100000000000001" customHeight="1" x14ac:dyDescent="0.15">
      <c r="A429" s="1" t="s">
        <v>32</v>
      </c>
      <c r="B429" s="1" t="s">
        <v>991</v>
      </c>
      <c r="C429" s="1" t="s">
        <v>992</v>
      </c>
      <c r="D429" s="1" t="s">
        <v>50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84</v>
      </c>
      <c r="J429" s="1" t="s">
        <v>122</v>
      </c>
      <c r="K429" s="1" t="s">
        <v>993</v>
      </c>
      <c r="L429" s="1"/>
      <c r="M429" s="20">
        <f t="shared" si="6"/>
        <v>1</v>
      </c>
    </row>
    <row r="430" spans="1:13" ht="20.100000000000001" customHeight="1" x14ac:dyDescent="0.15">
      <c r="A430" s="1" t="s">
        <v>32</v>
      </c>
      <c r="B430" s="1" t="s">
        <v>991</v>
      </c>
      <c r="C430" s="1" t="s">
        <v>994</v>
      </c>
      <c r="D430" s="1" t="s">
        <v>50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84</v>
      </c>
      <c r="J430" s="1" t="s">
        <v>122</v>
      </c>
      <c r="K430" s="1" t="s">
        <v>995</v>
      </c>
      <c r="L430" s="1"/>
      <c r="M430" s="20">
        <f t="shared" si="6"/>
        <v>1</v>
      </c>
    </row>
    <row r="431" spans="1:13" ht="20.100000000000001" customHeight="1" x14ac:dyDescent="0.15">
      <c r="A431" s="1" t="s">
        <v>32</v>
      </c>
      <c r="B431" s="1" t="s">
        <v>991</v>
      </c>
      <c r="C431" s="1" t="s">
        <v>996</v>
      </c>
      <c r="D431" s="1" t="s">
        <v>50</v>
      </c>
      <c r="E431" s="1" t="s">
        <v>51</v>
      </c>
      <c r="F431" s="1" t="s">
        <v>51</v>
      </c>
      <c r="G431" s="1" t="s">
        <v>52</v>
      </c>
      <c r="H431" s="1" t="s">
        <v>121</v>
      </c>
      <c r="I431" s="1" t="s">
        <v>84</v>
      </c>
      <c r="J431" s="1" t="s">
        <v>122</v>
      </c>
      <c r="K431" s="1" t="s">
        <v>997</v>
      </c>
      <c r="L431" s="1"/>
      <c r="M431" s="20">
        <f t="shared" si="6"/>
        <v>1</v>
      </c>
    </row>
    <row r="432" spans="1:13" ht="20.100000000000001" customHeight="1" x14ac:dyDescent="0.15">
      <c r="A432" s="1" t="s">
        <v>32</v>
      </c>
      <c r="B432" s="1" t="s">
        <v>991</v>
      </c>
      <c r="C432" s="1" t="s">
        <v>998</v>
      </c>
      <c r="D432" s="1" t="s">
        <v>50</v>
      </c>
      <c r="E432" s="1" t="s">
        <v>51</v>
      </c>
      <c r="F432" s="1" t="s">
        <v>51</v>
      </c>
      <c r="G432" s="1" t="s">
        <v>52</v>
      </c>
      <c r="H432" s="1" t="s">
        <v>121</v>
      </c>
      <c r="I432" s="1" t="s">
        <v>84</v>
      </c>
      <c r="J432" s="1" t="s">
        <v>122</v>
      </c>
      <c r="K432" s="1" t="s">
        <v>999</v>
      </c>
      <c r="L432" s="1"/>
      <c r="M432" s="20">
        <f t="shared" si="6"/>
        <v>1</v>
      </c>
    </row>
    <row r="433" spans="1:13" ht="20.100000000000001" customHeight="1" x14ac:dyDescent="0.15">
      <c r="A433" s="1" t="s">
        <v>32</v>
      </c>
      <c r="B433" s="1" t="s">
        <v>991</v>
      </c>
      <c r="C433" s="1" t="s">
        <v>1000</v>
      </c>
      <c r="D433" s="1" t="s">
        <v>50</v>
      </c>
      <c r="E433" s="1" t="s">
        <v>51</v>
      </c>
      <c r="F433" s="1" t="s">
        <v>51</v>
      </c>
      <c r="G433" s="1" t="s">
        <v>52</v>
      </c>
      <c r="H433" s="1" t="s">
        <v>121</v>
      </c>
      <c r="I433" s="1" t="s">
        <v>84</v>
      </c>
      <c r="J433" s="1" t="s">
        <v>122</v>
      </c>
      <c r="K433" s="1" t="s">
        <v>1001</v>
      </c>
      <c r="L433" s="1"/>
      <c r="M433" s="20">
        <f t="shared" si="6"/>
        <v>1</v>
      </c>
    </row>
    <row r="434" spans="1:13" ht="20.100000000000001" customHeight="1" x14ac:dyDescent="0.15">
      <c r="A434" s="1" t="s">
        <v>32</v>
      </c>
      <c r="B434" s="1" t="s">
        <v>991</v>
      </c>
      <c r="C434" s="1" t="s">
        <v>1002</v>
      </c>
      <c r="D434" s="1" t="s">
        <v>50</v>
      </c>
      <c r="E434" s="1" t="s">
        <v>51</v>
      </c>
      <c r="F434" s="1" t="s">
        <v>51</v>
      </c>
      <c r="G434" s="1" t="s">
        <v>52</v>
      </c>
      <c r="H434" s="1" t="s">
        <v>121</v>
      </c>
      <c r="I434" s="1" t="s">
        <v>84</v>
      </c>
      <c r="J434" s="1" t="s">
        <v>122</v>
      </c>
      <c r="K434" s="1" t="s">
        <v>1003</v>
      </c>
      <c r="L434" s="1"/>
      <c r="M434" s="20">
        <f t="shared" si="6"/>
        <v>1</v>
      </c>
    </row>
    <row r="435" spans="1:13" ht="20.100000000000001" customHeight="1" x14ac:dyDescent="0.15">
      <c r="A435" s="1" t="s">
        <v>32</v>
      </c>
      <c r="B435" s="1" t="s">
        <v>991</v>
      </c>
      <c r="C435" s="1" t="s">
        <v>1004</v>
      </c>
      <c r="D435" s="1" t="s">
        <v>50</v>
      </c>
      <c r="E435" s="1" t="s">
        <v>51</v>
      </c>
      <c r="F435" s="1" t="s">
        <v>51</v>
      </c>
      <c r="G435" s="1" t="s">
        <v>52</v>
      </c>
      <c r="H435" s="1" t="s">
        <v>121</v>
      </c>
      <c r="I435" s="1" t="s">
        <v>84</v>
      </c>
      <c r="J435" s="1" t="s">
        <v>122</v>
      </c>
      <c r="K435" s="1" t="s">
        <v>1005</v>
      </c>
      <c r="L435" s="1"/>
      <c r="M435" s="20">
        <f t="shared" si="6"/>
        <v>1</v>
      </c>
    </row>
    <row r="436" spans="1:13" ht="39.950000000000003" customHeight="1" x14ac:dyDescent="0.15">
      <c r="A436" s="82" t="s">
        <v>26988</v>
      </c>
      <c r="B436" s="82" t="s">
        <v>26989</v>
      </c>
      <c r="C436" s="1" t="s">
        <v>1006</v>
      </c>
      <c r="D436" s="1" t="s">
        <v>78</v>
      </c>
      <c r="E436" s="1" t="s">
        <v>51</v>
      </c>
      <c r="F436" s="1" t="s">
        <v>51</v>
      </c>
      <c r="G436" s="1" t="s">
        <v>52</v>
      </c>
      <c r="H436" s="1" t="s">
        <v>121</v>
      </c>
      <c r="I436" s="1" t="s">
        <v>84</v>
      </c>
      <c r="J436" s="1" t="s">
        <v>122</v>
      </c>
      <c r="K436" s="1" t="s">
        <v>1007</v>
      </c>
      <c r="L436" s="83" t="s">
        <v>26974</v>
      </c>
      <c r="M436" s="20">
        <f t="shared" si="6"/>
        <v>1</v>
      </c>
    </row>
    <row r="437" spans="1:13" ht="20.100000000000001" customHeight="1" x14ac:dyDescent="0.15">
      <c r="A437" s="1" t="s">
        <v>32</v>
      </c>
      <c r="B437" s="1" t="s">
        <v>991</v>
      </c>
      <c r="C437" s="1" t="s">
        <v>1008</v>
      </c>
      <c r="D437" s="1" t="s">
        <v>78</v>
      </c>
      <c r="E437" s="1" t="s">
        <v>51</v>
      </c>
      <c r="F437" s="1" t="s">
        <v>51</v>
      </c>
      <c r="G437" s="1" t="s">
        <v>52</v>
      </c>
      <c r="H437" s="1" t="s">
        <v>121</v>
      </c>
      <c r="I437" s="1" t="s">
        <v>84</v>
      </c>
      <c r="J437" s="1" t="s">
        <v>122</v>
      </c>
      <c r="K437" s="1" t="s">
        <v>1009</v>
      </c>
      <c r="L437" s="1"/>
      <c r="M437" s="20">
        <f t="shared" si="6"/>
        <v>1</v>
      </c>
    </row>
    <row r="438" spans="1:13" ht="20.100000000000001" customHeight="1" x14ac:dyDescent="0.15">
      <c r="A438" s="1" t="s">
        <v>32</v>
      </c>
      <c r="B438" s="1" t="s">
        <v>991</v>
      </c>
      <c r="C438" s="1" t="s">
        <v>1010</v>
      </c>
      <c r="D438" s="1" t="s">
        <v>78</v>
      </c>
      <c r="E438" s="1" t="s">
        <v>51</v>
      </c>
      <c r="F438" s="1" t="s">
        <v>51</v>
      </c>
      <c r="G438" s="1" t="s">
        <v>52</v>
      </c>
      <c r="H438" s="1" t="s">
        <v>121</v>
      </c>
      <c r="I438" s="1" t="s">
        <v>84</v>
      </c>
      <c r="J438" s="1" t="s">
        <v>122</v>
      </c>
      <c r="K438" s="1" t="s">
        <v>1011</v>
      </c>
      <c r="L438" s="1"/>
      <c r="M438" s="20">
        <f t="shared" si="6"/>
        <v>1</v>
      </c>
    </row>
    <row r="439" spans="1:13" ht="20.100000000000001" customHeight="1" x14ac:dyDescent="0.15">
      <c r="A439" s="1" t="s">
        <v>32</v>
      </c>
      <c r="B439" s="1" t="s">
        <v>991</v>
      </c>
      <c r="C439" s="1" t="s">
        <v>1012</v>
      </c>
      <c r="D439" s="1" t="s">
        <v>78</v>
      </c>
      <c r="E439" s="1" t="s">
        <v>51</v>
      </c>
      <c r="F439" s="1" t="s">
        <v>51</v>
      </c>
      <c r="G439" s="1" t="s">
        <v>52</v>
      </c>
      <c r="H439" s="1" t="s">
        <v>121</v>
      </c>
      <c r="I439" s="1" t="s">
        <v>84</v>
      </c>
      <c r="J439" s="1" t="s">
        <v>122</v>
      </c>
      <c r="K439" s="1" t="s">
        <v>1013</v>
      </c>
      <c r="L439" s="1"/>
      <c r="M439" s="20">
        <f t="shared" si="6"/>
        <v>1</v>
      </c>
    </row>
    <row r="440" spans="1:13" ht="20.100000000000001" customHeight="1" x14ac:dyDescent="0.15">
      <c r="A440" s="1" t="s">
        <v>32</v>
      </c>
      <c r="B440" s="1" t="s">
        <v>991</v>
      </c>
      <c r="C440" s="1" t="s">
        <v>1014</v>
      </c>
      <c r="D440" s="1" t="s">
        <v>78</v>
      </c>
      <c r="E440" s="1" t="s">
        <v>51</v>
      </c>
      <c r="F440" s="1" t="s">
        <v>51</v>
      </c>
      <c r="G440" s="1" t="s">
        <v>52</v>
      </c>
      <c r="H440" s="1" t="s">
        <v>121</v>
      </c>
      <c r="I440" s="1" t="s">
        <v>84</v>
      </c>
      <c r="J440" s="1" t="s">
        <v>122</v>
      </c>
      <c r="K440" s="1" t="s">
        <v>1015</v>
      </c>
      <c r="L440" s="1"/>
      <c r="M440" s="20">
        <f t="shared" si="6"/>
        <v>1</v>
      </c>
    </row>
    <row r="441" spans="1:13" ht="20.100000000000001" customHeight="1" x14ac:dyDescent="0.15">
      <c r="A441" s="1" t="s">
        <v>32</v>
      </c>
      <c r="B441" s="1" t="s">
        <v>991</v>
      </c>
      <c r="C441" s="1" t="s">
        <v>1016</v>
      </c>
      <c r="D441" s="1" t="s">
        <v>78</v>
      </c>
      <c r="E441" s="1" t="s">
        <v>51</v>
      </c>
      <c r="F441" s="1" t="s">
        <v>51</v>
      </c>
      <c r="G441" s="1" t="s">
        <v>52</v>
      </c>
      <c r="H441" s="1" t="s">
        <v>121</v>
      </c>
      <c r="I441" s="1" t="s">
        <v>84</v>
      </c>
      <c r="J441" s="1" t="s">
        <v>122</v>
      </c>
      <c r="K441" s="1" t="s">
        <v>1017</v>
      </c>
      <c r="L441" s="1"/>
      <c r="M441" s="20">
        <f t="shared" si="6"/>
        <v>1</v>
      </c>
    </row>
    <row r="442" spans="1:13" ht="20.100000000000001" customHeight="1" x14ac:dyDescent="0.15">
      <c r="A442" s="1" t="s">
        <v>32</v>
      </c>
      <c r="B442" s="1" t="s">
        <v>991</v>
      </c>
      <c r="C442" s="1" t="s">
        <v>1018</v>
      </c>
      <c r="D442" s="1" t="s">
        <v>78</v>
      </c>
      <c r="E442" s="1" t="s">
        <v>51</v>
      </c>
      <c r="F442" s="1" t="s">
        <v>51</v>
      </c>
      <c r="G442" s="1" t="s">
        <v>52</v>
      </c>
      <c r="H442" s="1" t="s">
        <v>121</v>
      </c>
      <c r="I442" s="1" t="s">
        <v>84</v>
      </c>
      <c r="J442" s="1" t="s">
        <v>122</v>
      </c>
      <c r="K442" s="1" t="s">
        <v>1019</v>
      </c>
      <c r="L442" s="1"/>
      <c r="M442" s="20">
        <f t="shared" si="6"/>
        <v>1</v>
      </c>
    </row>
    <row r="443" spans="1:13" ht="20.100000000000001" customHeight="1" x14ac:dyDescent="0.15">
      <c r="A443" s="1" t="s">
        <v>32</v>
      </c>
      <c r="B443" s="1" t="s">
        <v>991</v>
      </c>
      <c r="C443" s="1" t="s">
        <v>1020</v>
      </c>
      <c r="D443" s="1" t="s">
        <v>78</v>
      </c>
      <c r="E443" s="1" t="s">
        <v>51</v>
      </c>
      <c r="F443" s="1" t="s">
        <v>51</v>
      </c>
      <c r="G443" s="1" t="s">
        <v>52</v>
      </c>
      <c r="H443" s="1" t="s">
        <v>121</v>
      </c>
      <c r="I443" s="1" t="s">
        <v>84</v>
      </c>
      <c r="J443" s="1" t="s">
        <v>122</v>
      </c>
      <c r="K443" s="1" t="s">
        <v>1021</v>
      </c>
      <c r="L443" s="1"/>
      <c r="M443" s="20">
        <f t="shared" si="6"/>
        <v>1</v>
      </c>
    </row>
    <row r="444" spans="1:13" ht="20.100000000000001" customHeight="1" x14ac:dyDescent="0.15">
      <c r="A444" s="1" t="s">
        <v>32</v>
      </c>
      <c r="B444" s="1" t="s">
        <v>991</v>
      </c>
      <c r="C444" s="1" t="s">
        <v>1022</v>
      </c>
      <c r="D444" s="1" t="s">
        <v>78</v>
      </c>
      <c r="E444" s="1" t="s">
        <v>51</v>
      </c>
      <c r="F444" s="1" t="s">
        <v>51</v>
      </c>
      <c r="G444" s="1" t="s">
        <v>52</v>
      </c>
      <c r="H444" s="1" t="s">
        <v>121</v>
      </c>
      <c r="I444" s="1" t="s">
        <v>84</v>
      </c>
      <c r="J444" s="1" t="s">
        <v>122</v>
      </c>
      <c r="K444" s="1" t="s">
        <v>1023</v>
      </c>
      <c r="L444" s="1"/>
      <c r="M444" s="20">
        <f t="shared" si="6"/>
        <v>1</v>
      </c>
    </row>
    <row r="445" spans="1:13" ht="20.100000000000001" customHeight="1" x14ac:dyDescent="0.15">
      <c r="A445" s="1" t="s">
        <v>32</v>
      </c>
      <c r="B445" s="1" t="s">
        <v>991</v>
      </c>
      <c r="C445" s="1" t="s">
        <v>1024</v>
      </c>
      <c r="D445" s="1" t="s">
        <v>78</v>
      </c>
      <c r="E445" s="1" t="s">
        <v>51</v>
      </c>
      <c r="F445" s="1" t="s">
        <v>51</v>
      </c>
      <c r="G445" s="1" t="s">
        <v>52</v>
      </c>
      <c r="H445" s="1" t="s">
        <v>121</v>
      </c>
      <c r="I445" s="1" t="s">
        <v>84</v>
      </c>
      <c r="J445" s="1" t="s">
        <v>122</v>
      </c>
      <c r="K445" s="1" t="s">
        <v>1025</v>
      </c>
      <c r="L445" s="1"/>
      <c r="M445" s="20">
        <f t="shared" si="6"/>
        <v>1</v>
      </c>
    </row>
    <row r="446" spans="1:13" ht="20.100000000000001" customHeight="1" x14ac:dyDescent="0.15">
      <c r="A446" s="1" t="s">
        <v>32</v>
      </c>
      <c r="B446" s="1" t="s">
        <v>991</v>
      </c>
      <c r="C446" s="1" t="s">
        <v>1026</v>
      </c>
      <c r="D446" s="1" t="s">
        <v>78</v>
      </c>
      <c r="E446" s="1" t="s">
        <v>51</v>
      </c>
      <c r="F446" s="1" t="s">
        <v>51</v>
      </c>
      <c r="G446" s="1" t="s">
        <v>52</v>
      </c>
      <c r="H446" s="1" t="s">
        <v>121</v>
      </c>
      <c r="I446" s="1" t="s">
        <v>84</v>
      </c>
      <c r="J446" s="1" t="s">
        <v>122</v>
      </c>
      <c r="K446" s="1" t="s">
        <v>1027</v>
      </c>
      <c r="L446" s="1"/>
      <c r="M446" s="20">
        <f t="shared" si="6"/>
        <v>1</v>
      </c>
    </row>
    <row r="447" spans="1:13" ht="20.100000000000001" customHeight="1" x14ac:dyDescent="0.15">
      <c r="A447" s="1" t="s">
        <v>32</v>
      </c>
      <c r="B447" s="1" t="s">
        <v>991</v>
      </c>
      <c r="C447" s="1" t="s">
        <v>1028</v>
      </c>
      <c r="D447" s="1" t="s">
        <v>78</v>
      </c>
      <c r="E447" s="1" t="s">
        <v>51</v>
      </c>
      <c r="F447" s="1" t="s">
        <v>51</v>
      </c>
      <c r="G447" s="1" t="s">
        <v>52</v>
      </c>
      <c r="H447" s="1" t="s">
        <v>121</v>
      </c>
      <c r="I447" s="1" t="s">
        <v>84</v>
      </c>
      <c r="J447" s="1" t="s">
        <v>122</v>
      </c>
      <c r="K447" s="1" t="s">
        <v>1029</v>
      </c>
      <c r="L447" s="1"/>
      <c r="M447" s="20">
        <f t="shared" si="6"/>
        <v>1</v>
      </c>
    </row>
    <row r="448" spans="1:13" ht="20.100000000000001" customHeight="1" x14ac:dyDescent="0.15">
      <c r="A448" s="1" t="s">
        <v>32</v>
      </c>
      <c r="B448" s="1" t="s">
        <v>991</v>
      </c>
      <c r="C448" s="1" t="s">
        <v>1030</v>
      </c>
      <c r="D448" s="1" t="s">
        <v>78</v>
      </c>
      <c r="E448" s="1" t="s">
        <v>51</v>
      </c>
      <c r="F448" s="1" t="s">
        <v>51</v>
      </c>
      <c r="G448" s="1" t="s">
        <v>52</v>
      </c>
      <c r="H448" s="1" t="s">
        <v>121</v>
      </c>
      <c r="I448" s="1" t="s">
        <v>84</v>
      </c>
      <c r="J448" s="1" t="s">
        <v>122</v>
      </c>
      <c r="K448" s="1" t="s">
        <v>1031</v>
      </c>
      <c r="L448" s="1"/>
      <c r="M448" s="20">
        <f t="shared" si="6"/>
        <v>1</v>
      </c>
    </row>
    <row r="449" spans="1:13" ht="20.100000000000001" customHeight="1" x14ac:dyDescent="0.15">
      <c r="A449" s="1" t="s">
        <v>32</v>
      </c>
      <c r="B449" s="1" t="s">
        <v>991</v>
      </c>
      <c r="C449" s="1" t="s">
        <v>1032</v>
      </c>
      <c r="D449" s="1" t="s">
        <v>78</v>
      </c>
      <c r="E449" s="1" t="s">
        <v>51</v>
      </c>
      <c r="F449" s="1" t="s">
        <v>51</v>
      </c>
      <c r="G449" s="1" t="s">
        <v>52</v>
      </c>
      <c r="H449" s="1" t="s">
        <v>121</v>
      </c>
      <c r="I449" s="1" t="s">
        <v>84</v>
      </c>
      <c r="J449" s="1" t="s">
        <v>122</v>
      </c>
      <c r="K449" s="1" t="s">
        <v>1033</v>
      </c>
      <c r="L449" s="1"/>
      <c r="M449" s="20">
        <f t="shared" si="6"/>
        <v>1</v>
      </c>
    </row>
    <row r="450" spans="1:13" ht="20.100000000000001" customHeight="1" x14ac:dyDescent="0.15">
      <c r="A450" s="1" t="s">
        <v>32</v>
      </c>
      <c r="B450" s="1" t="s">
        <v>991</v>
      </c>
      <c r="C450" s="1" t="s">
        <v>1034</v>
      </c>
      <c r="D450" s="1" t="s">
        <v>78</v>
      </c>
      <c r="E450" s="1" t="s">
        <v>51</v>
      </c>
      <c r="F450" s="1" t="s">
        <v>51</v>
      </c>
      <c r="G450" s="1" t="s">
        <v>52</v>
      </c>
      <c r="H450" s="1" t="s">
        <v>121</v>
      </c>
      <c r="I450" s="1" t="s">
        <v>84</v>
      </c>
      <c r="J450" s="1" t="s">
        <v>122</v>
      </c>
      <c r="K450" s="1" t="s">
        <v>1035</v>
      </c>
      <c r="L450" s="1"/>
      <c r="M450" s="20">
        <f t="shared" si="6"/>
        <v>1</v>
      </c>
    </row>
    <row r="451" spans="1:13" ht="20.100000000000001" customHeight="1" x14ac:dyDescent="0.15">
      <c r="A451" s="1" t="s">
        <v>32</v>
      </c>
      <c r="B451" s="1" t="s">
        <v>1036</v>
      </c>
      <c r="C451" s="1" t="s">
        <v>1037</v>
      </c>
      <c r="D451" s="1" t="s">
        <v>50</v>
      </c>
      <c r="E451" s="1" t="s">
        <v>51</v>
      </c>
      <c r="F451" s="1" t="s">
        <v>51</v>
      </c>
      <c r="G451" s="1" t="s">
        <v>52</v>
      </c>
      <c r="H451" s="1" t="s">
        <v>121</v>
      </c>
      <c r="I451" s="1" t="s">
        <v>84</v>
      </c>
      <c r="J451" s="1" t="s">
        <v>122</v>
      </c>
      <c r="K451" s="1" t="s">
        <v>1038</v>
      </c>
      <c r="L451" s="1"/>
      <c r="M451" s="20">
        <f t="shared" si="6"/>
        <v>1</v>
      </c>
    </row>
    <row r="452" spans="1:13" ht="20.100000000000001" customHeight="1" x14ac:dyDescent="0.15">
      <c r="A452" s="1" t="s">
        <v>32</v>
      </c>
      <c r="B452" s="1" t="s">
        <v>1039</v>
      </c>
      <c r="C452" s="1" t="s">
        <v>1040</v>
      </c>
      <c r="D452" s="1" t="s">
        <v>50</v>
      </c>
      <c r="E452" s="1" t="s">
        <v>51</v>
      </c>
      <c r="F452" s="1" t="s">
        <v>51</v>
      </c>
      <c r="G452" s="1" t="s">
        <v>52</v>
      </c>
      <c r="H452" s="1" t="s">
        <v>53</v>
      </c>
      <c r="I452" s="1" t="s">
        <v>54</v>
      </c>
      <c r="J452" s="1" t="s">
        <v>55</v>
      </c>
      <c r="K452" s="1" t="s">
        <v>1041</v>
      </c>
      <c r="L452" s="1"/>
      <c r="M452" s="20">
        <f t="shared" si="6"/>
        <v>1</v>
      </c>
    </row>
    <row r="453" spans="1:13" ht="20.100000000000001" customHeight="1" x14ac:dyDescent="0.15">
      <c r="A453" s="1" t="s">
        <v>32</v>
      </c>
      <c r="B453" s="1" t="s">
        <v>1039</v>
      </c>
      <c r="C453" s="1" t="s">
        <v>1042</v>
      </c>
      <c r="D453" s="1" t="s">
        <v>78</v>
      </c>
      <c r="E453" s="1" t="s">
        <v>51</v>
      </c>
      <c r="F453" s="1" t="s">
        <v>179</v>
      </c>
      <c r="G453" s="1" t="s">
        <v>82</v>
      </c>
      <c r="H453" s="1" t="s">
        <v>129</v>
      </c>
      <c r="I453" s="1" t="s">
        <v>84</v>
      </c>
      <c r="J453" s="1" t="s">
        <v>130</v>
      </c>
      <c r="K453" s="1" t="s">
        <v>1043</v>
      </c>
      <c r="L453" s="1"/>
      <c r="M453" s="20">
        <f t="shared" si="6"/>
        <v>0</v>
      </c>
    </row>
    <row r="454" spans="1:13" ht="20.100000000000001" customHeight="1" x14ac:dyDescent="0.15">
      <c r="A454" s="1" t="s">
        <v>32</v>
      </c>
      <c r="B454" s="1" t="s">
        <v>1044</v>
      </c>
      <c r="C454" s="1" t="s">
        <v>1045</v>
      </c>
      <c r="D454" s="1" t="s">
        <v>50</v>
      </c>
      <c r="E454" s="1" t="s">
        <v>51</v>
      </c>
      <c r="F454" s="1" t="s">
        <v>51</v>
      </c>
      <c r="G454" s="1" t="s">
        <v>52</v>
      </c>
      <c r="H454" s="1" t="s">
        <v>53</v>
      </c>
      <c r="I454" s="1" t="s">
        <v>54</v>
      </c>
      <c r="J454" s="1" t="s">
        <v>55</v>
      </c>
      <c r="K454" s="1" t="s">
        <v>1046</v>
      </c>
      <c r="L454" s="1"/>
      <c r="M454" s="20">
        <f t="shared" si="6"/>
        <v>1</v>
      </c>
    </row>
    <row r="455" spans="1:13" ht="20.100000000000001" customHeight="1" x14ac:dyDescent="0.15">
      <c r="A455" s="1" t="s">
        <v>32</v>
      </c>
      <c r="B455" s="1" t="s">
        <v>1044</v>
      </c>
      <c r="C455" s="1" t="s">
        <v>1047</v>
      </c>
      <c r="D455" s="1" t="s">
        <v>78</v>
      </c>
      <c r="E455" s="1" t="s">
        <v>51</v>
      </c>
      <c r="F455" s="1" t="s">
        <v>51</v>
      </c>
      <c r="G455" s="1" t="s">
        <v>52</v>
      </c>
      <c r="H455" s="1" t="s">
        <v>53</v>
      </c>
      <c r="I455" s="1" t="s">
        <v>54</v>
      </c>
      <c r="J455" s="1" t="s">
        <v>55</v>
      </c>
      <c r="K455" s="1" t="s">
        <v>1048</v>
      </c>
      <c r="L455" s="1"/>
      <c r="M455" s="20">
        <f t="shared" si="6"/>
        <v>1</v>
      </c>
    </row>
    <row r="456" spans="1:13" ht="20.100000000000001" customHeight="1" x14ac:dyDescent="0.15">
      <c r="A456" s="1" t="s">
        <v>32</v>
      </c>
      <c r="B456" s="1" t="s">
        <v>1049</v>
      </c>
      <c r="C456" s="1" t="s">
        <v>1050</v>
      </c>
      <c r="D456" s="1" t="s">
        <v>50</v>
      </c>
      <c r="E456" s="1" t="s">
        <v>51</v>
      </c>
      <c r="F456" s="1" t="s">
        <v>51</v>
      </c>
      <c r="G456" s="1" t="s">
        <v>52</v>
      </c>
      <c r="H456" s="1" t="s">
        <v>121</v>
      </c>
      <c r="I456" s="1" t="s">
        <v>84</v>
      </c>
      <c r="J456" s="1" t="s">
        <v>122</v>
      </c>
      <c r="K456" s="1" t="s">
        <v>1051</v>
      </c>
      <c r="L456" s="1"/>
      <c r="M456" s="20">
        <f t="shared" ref="M456:M520" si="7">IF(F456="○",1,0)</f>
        <v>1</v>
      </c>
    </row>
    <row r="457" spans="1:13" ht="20.100000000000001" customHeight="1" x14ac:dyDescent="0.15">
      <c r="A457" s="1" t="s">
        <v>32</v>
      </c>
      <c r="B457" s="1" t="s">
        <v>1049</v>
      </c>
      <c r="C457" s="1" t="s">
        <v>1052</v>
      </c>
      <c r="D457" s="1" t="s">
        <v>50</v>
      </c>
      <c r="E457" s="1" t="s">
        <v>51</v>
      </c>
      <c r="F457" s="1" t="s">
        <v>51</v>
      </c>
      <c r="G457" s="1" t="s">
        <v>52</v>
      </c>
      <c r="H457" s="1" t="s">
        <v>121</v>
      </c>
      <c r="I457" s="1" t="s">
        <v>84</v>
      </c>
      <c r="J457" s="1" t="s">
        <v>122</v>
      </c>
      <c r="K457" s="1" t="s">
        <v>1053</v>
      </c>
      <c r="L457" s="1"/>
      <c r="M457" s="20">
        <f t="shared" si="7"/>
        <v>1</v>
      </c>
    </row>
    <row r="458" spans="1:13" ht="20.100000000000001" customHeight="1" x14ac:dyDescent="0.15">
      <c r="A458" s="1" t="s">
        <v>32</v>
      </c>
      <c r="B458" s="1" t="s">
        <v>1049</v>
      </c>
      <c r="C458" s="1" t="s">
        <v>1054</v>
      </c>
      <c r="D458" s="1" t="s">
        <v>50</v>
      </c>
      <c r="E458" s="1" t="s">
        <v>51</v>
      </c>
      <c r="F458" s="1" t="s">
        <v>51</v>
      </c>
      <c r="G458" s="1" t="s">
        <v>52</v>
      </c>
      <c r="H458" s="1" t="s">
        <v>121</v>
      </c>
      <c r="I458" s="1" t="s">
        <v>84</v>
      </c>
      <c r="J458" s="1" t="s">
        <v>122</v>
      </c>
      <c r="K458" s="1" t="s">
        <v>1055</v>
      </c>
      <c r="L458" s="1"/>
      <c r="M458" s="20">
        <f t="shared" si="7"/>
        <v>1</v>
      </c>
    </row>
    <row r="459" spans="1:13" ht="20.100000000000001" customHeight="1" x14ac:dyDescent="0.15">
      <c r="A459" s="1" t="s">
        <v>32</v>
      </c>
      <c r="B459" s="1" t="s">
        <v>1056</v>
      </c>
      <c r="C459" s="1" t="s">
        <v>1057</v>
      </c>
      <c r="D459" s="1" t="s">
        <v>50</v>
      </c>
      <c r="E459" s="1" t="s">
        <v>51</v>
      </c>
      <c r="F459" s="1" t="s">
        <v>51</v>
      </c>
      <c r="G459" s="1" t="s">
        <v>52</v>
      </c>
      <c r="H459" s="1" t="s">
        <v>53</v>
      </c>
      <c r="I459" s="1" t="s">
        <v>54</v>
      </c>
      <c r="J459" s="1" t="s">
        <v>55</v>
      </c>
      <c r="K459" s="1" t="s">
        <v>1058</v>
      </c>
      <c r="L459" s="1"/>
      <c r="M459" s="20">
        <f t="shared" si="7"/>
        <v>1</v>
      </c>
    </row>
    <row r="460" spans="1:13" ht="20.100000000000001" customHeight="1" x14ac:dyDescent="0.15">
      <c r="A460" s="1" t="s">
        <v>32</v>
      </c>
      <c r="B460" s="1" t="s">
        <v>1056</v>
      </c>
      <c r="C460" s="1" t="s">
        <v>1059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53</v>
      </c>
      <c r="I460" s="1" t="s">
        <v>54</v>
      </c>
      <c r="J460" s="1" t="s">
        <v>55</v>
      </c>
      <c r="K460" s="1" t="s">
        <v>1060</v>
      </c>
      <c r="L460" s="1"/>
      <c r="M460" s="20">
        <f t="shared" si="7"/>
        <v>1</v>
      </c>
    </row>
    <row r="461" spans="1:13" ht="20.100000000000001" customHeight="1" x14ac:dyDescent="0.15">
      <c r="A461" s="1" t="s">
        <v>32</v>
      </c>
      <c r="B461" s="1" t="s">
        <v>1056</v>
      </c>
      <c r="C461" s="1" t="s">
        <v>1061</v>
      </c>
      <c r="D461" s="1" t="s">
        <v>50</v>
      </c>
      <c r="E461" s="1" t="s">
        <v>51</v>
      </c>
      <c r="F461" s="1" t="s">
        <v>51</v>
      </c>
      <c r="G461" s="1" t="s">
        <v>52</v>
      </c>
      <c r="H461" s="1" t="s">
        <v>53</v>
      </c>
      <c r="I461" s="1" t="s">
        <v>54</v>
      </c>
      <c r="J461" s="1" t="s">
        <v>55</v>
      </c>
      <c r="K461" s="1" t="s">
        <v>1062</v>
      </c>
      <c r="L461" s="1"/>
      <c r="M461" s="20">
        <f t="shared" si="7"/>
        <v>1</v>
      </c>
    </row>
    <row r="462" spans="1:13" ht="20.100000000000001" customHeight="1" x14ac:dyDescent="0.15">
      <c r="A462" s="1" t="s">
        <v>32</v>
      </c>
      <c r="B462" s="1" t="s">
        <v>1056</v>
      </c>
      <c r="C462" s="1" t="s">
        <v>1063</v>
      </c>
      <c r="D462" s="1" t="s">
        <v>50</v>
      </c>
      <c r="E462" s="1" t="s">
        <v>51</v>
      </c>
      <c r="F462" s="1" t="s">
        <v>51</v>
      </c>
      <c r="G462" s="1" t="s">
        <v>52</v>
      </c>
      <c r="H462" s="1" t="s">
        <v>53</v>
      </c>
      <c r="I462" s="1" t="s">
        <v>54</v>
      </c>
      <c r="J462" s="1" t="s">
        <v>55</v>
      </c>
      <c r="K462" s="1" t="s">
        <v>1064</v>
      </c>
      <c r="L462" s="1"/>
      <c r="M462" s="20">
        <f t="shared" si="7"/>
        <v>1</v>
      </c>
    </row>
    <row r="463" spans="1:13" ht="20.100000000000001" customHeight="1" x14ac:dyDescent="0.15">
      <c r="A463" s="1" t="s">
        <v>32</v>
      </c>
      <c r="B463" s="1" t="s">
        <v>1056</v>
      </c>
      <c r="C463" s="1" t="s">
        <v>1065</v>
      </c>
      <c r="D463" s="1" t="s">
        <v>50</v>
      </c>
      <c r="E463" s="1" t="s">
        <v>51</v>
      </c>
      <c r="F463" s="1" t="s">
        <v>51</v>
      </c>
      <c r="G463" s="1" t="s">
        <v>52</v>
      </c>
      <c r="H463" s="1" t="s">
        <v>53</v>
      </c>
      <c r="I463" s="1" t="s">
        <v>54</v>
      </c>
      <c r="J463" s="1" t="s">
        <v>55</v>
      </c>
      <c r="K463" s="1" t="s">
        <v>1066</v>
      </c>
      <c r="L463" s="1"/>
      <c r="M463" s="20">
        <f t="shared" si="7"/>
        <v>1</v>
      </c>
    </row>
    <row r="464" spans="1:13" ht="20.100000000000001" customHeight="1" x14ac:dyDescent="0.15">
      <c r="A464" s="1" t="s">
        <v>32</v>
      </c>
      <c r="B464" s="1" t="s">
        <v>1056</v>
      </c>
      <c r="C464" s="1" t="s">
        <v>1067</v>
      </c>
      <c r="D464" s="1" t="s">
        <v>50</v>
      </c>
      <c r="E464" s="1" t="s">
        <v>51</v>
      </c>
      <c r="F464" s="1" t="s">
        <v>51</v>
      </c>
      <c r="G464" s="1" t="s">
        <v>52</v>
      </c>
      <c r="H464" s="1" t="s">
        <v>53</v>
      </c>
      <c r="I464" s="1" t="s">
        <v>54</v>
      </c>
      <c r="J464" s="1" t="s">
        <v>55</v>
      </c>
      <c r="K464" s="1" t="s">
        <v>1068</v>
      </c>
      <c r="L464" s="1"/>
      <c r="M464" s="20">
        <f t="shared" si="7"/>
        <v>1</v>
      </c>
    </row>
    <row r="465" spans="1:13" ht="20.100000000000001" customHeight="1" x14ac:dyDescent="0.15">
      <c r="A465" s="1" t="s">
        <v>32</v>
      </c>
      <c r="B465" s="1" t="s">
        <v>1056</v>
      </c>
      <c r="C465" s="1" t="s">
        <v>1069</v>
      </c>
      <c r="D465" s="1" t="s">
        <v>50</v>
      </c>
      <c r="E465" s="1" t="s">
        <v>51</v>
      </c>
      <c r="F465" s="1" t="s">
        <v>81</v>
      </c>
      <c r="G465" s="1" t="s">
        <v>82</v>
      </c>
      <c r="H465" s="1" t="s">
        <v>83</v>
      </c>
      <c r="I465" s="1" t="s">
        <v>84</v>
      </c>
      <c r="J465" s="1" t="s">
        <v>85</v>
      </c>
      <c r="K465" s="1" t="s">
        <v>1070</v>
      </c>
      <c r="L465" s="1"/>
      <c r="M465" s="20">
        <f t="shared" si="7"/>
        <v>0</v>
      </c>
    </row>
    <row r="466" spans="1:13" ht="20.100000000000001" customHeight="1" x14ac:dyDescent="0.15">
      <c r="A466" s="1" t="s">
        <v>32</v>
      </c>
      <c r="B466" s="1" t="s">
        <v>1056</v>
      </c>
      <c r="C466" s="1" t="s">
        <v>1071</v>
      </c>
      <c r="D466" s="1" t="s">
        <v>50</v>
      </c>
      <c r="E466" s="1" t="s">
        <v>51</v>
      </c>
      <c r="F466" s="1" t="s">
        <v>51</v>
      </c>
      <c r="G466" s="1" t="s">
        <v>52</v>
      </c>
      <c r="H466" s="1" t="s">
        <v>53</v>
      </c>
      <c r="I466" s="1" t="s">
        <v>54</v>
      </c>
      <c r="J466" s="1" t="s">
        <v>55</v>
      </c>
      <c r="K466" s="1" t="s">
        <v>1072</v>
      </c>
      <c r="L466" s="1"/>
      <c r="M466" s="20">
        <f t="shared" si="7"/>
        <v>1</v>
      </c>
    </row>
    <row r="467" spans="1:13" ht="20.100000000000001" customHeight="1" x14ac:dyDescent="0.15">
      <c r="A467" s="1" t="s">
        <v>32</v>
      </c>
      <c r="B467" s="1" t="s">
        <v>1056</v>
      </c>
      <c r="C467" s="1" t="s">
        <v>1073</v>
      </c>
      <c r="D467" s="1" t="s">
        <v>50</v>
      </c>
      <c r="E467" s="1" t="s">
        <v>51</v>
      </c>
      <c r="F467" s="1" t="s">
        <v>51</v>
      </c>
      <c r="G467" s="1" t="s">
        <v>52</v>
      </c>
      <c r="H467" s="1" t="s">
        <v>121</v>
      </c>
      <c r="I467" s="1" t="s">
        <v>84</v>
      </c>
      <c r="J467" s="1" t="s">
        <v>122</v>
      </c>
      <c r="K467" s="1" t="s">
        <v>1074</v>
      </c>
      <c r="L467" s="1"/>
      <c r="M467" s="20">
        <f t="shared" si="7"/>
        <v>1</v>
      </c>
    </row>
    <row r="468" spans="1:13" ht="20.100000000000001" customHeight="1" x14ac:dyDescent="0.15">
      <c r="A468" s="1" t="s">
        <v>32</v>
      </c>
      <c r="B468" s="1" t="s">
        <v>1056</v>
      </c>
      <c r="C468" s="1" t="s">
        <v>1075</v>
      </c>
      <c r="D468" s="1" t="s">
        <v>78</v>
      </c>
      <c r="E468" s="1" t="s">
        <v>51</v>
      </c>
      <c r="F468" s="1" t="s">
        <v>179</v>
      </c>
      <c r="G468" s="1" t="s">
        <v>82</v>
      </c>
      <c r="H468" s="1" t="s">
        <v>83</v>
      </c>
      <c r="I468" s="1" t="s">
        <v>84</v>
      </c>
      <c r="J468" s="1" t="s">
        <v>85</v>
      </c>
      <c r="K468" s="1" t="s">
        <v>1076</v>
      </c>
      <c r="L468" s="1"/>
      <c r="M468" s="20">
        <f t="shared" si="7"/>
        <v>0</v>
      </c>
    </row>
    <row r="469" spans="1:13" ht="20.100000000000001" customHeight="1" x14ac:dyDescent="0.15">
      <c r="A469" s="1" t="s">
        <v>32</v>
      </c>
      <c r="B469" s="1" t="s">
        <v>1077</v>
      </c>
      <c r="C469" s="1" t="s">
        <v>1078</v>
      </c>
      <c r="D469" s="1" t="s">
        <v>50</v>
      </c>
      <c r="E469" s="1" t="s">
        <v>51</v>
      </c>
      <c r="F469" s="1" t="s">
        <v>51</v>
      </c>
      <c r="G469" s="1" t="s">
        <v>82</v>
      </c>
      <c r="H469" s="1" t="s">
        <v>207</v>
      </c>
      <c r="I469" s="1" t="s">
        <v>84</v>
      </c>
      <c r="J469" s="1" t="s">
        <v>122</v>
      </c>
      <c r="K469" s="1" t="s">
        <v>1079</v>
      </c>
      <c r="L469" s="1"/>
      <c r="M469" s="20">
        <f t="shared" si="7"/>
        <v>1</v>
      </c>
    </row>
    <row r="470" spans="1:13" ht="20.100000000000001" customHeight="1" x14ac:dyDescent="0.15">
      <c r="A470" s="1" t="s">
        <v>32</v>
      </c>
      <c r="B470" s="1" t="s">
        <v>1077</v>
      </c>
      <c r="C470" s="1" t="s">
        <v>1080</v>
      </c>
      <c r="D470" s="1" t="s">
        <v>78</v>
      </c>
      <c r="E470" s="1" t="s">
        <v>51</v>
      </c>
      <c r="F470" s="1" t="s">
        <v>179</v>
      </c>
      <c r="G470" s="1" t="s">
        <v>82</v>
      </c>
      <c r="H470" s="1" t="s">
        <v>83</v>
      </c>
      <c r="I470" s="1" t="s">
        <v>84</v>
      </c>
      <c r="J470" s="1" t="s">
        <v>85</v>
      </c>
      <c r="K470" s="1" t="s">
        <v>1081</v>
      </c>
      <c r="L470" s="1"/>
      <c r="M470" s="20">
        <f t="shared" si="7"/>
        <v>0</v>
      </c>
    </row>
    <row r="471" spans="1:13" ht="20.100000000000001" customHeight="1" x14ac:dyDescent="0.15">
      <c r="A471" s="1" t="s">
        <v>32</v>
      </c>
      <c r="B471" s="1" t="s">
        <v>1077</v>
      </c>
      <c r="C471" s="1" t="s">
        <v>1082</v>
      </c>
      <c r="D471" s="1" t="s">
        <v>78</v>
      </c>
      <c r="E471" s="1" t="s">
        <v>51</v>
      </c>
      <c r="F471" s="1" t="s">
        <v>51</v>
      </c>
      <c r="G471" s="1" t="s">
        <v>82</v>
      </c>
      <c r="H471" s="1" t="s">
        <v>207</v>
      </c>
      <c r="I471" s="1" t="s">
        <v>84</v>
      </c>
      <c r="J471" s="1" t="s">
        <v>122</v>
      </c>
      <c r="K471" s="1" t="s">
        <v>1083</v>
      </c>
      <c r="L471" s="1"/>
      <c r="M471" s="20">
        <f t="shared" si="7"/>
        <v>1</v>
      </c>
    </row>
    <row r="472" spans="1:13" ht="20.100000000000001" customHeight="1" x14ac:dyDescent="0.15">
      <c r="A472" s="1" t="s">
        <v>32</v>
      </c>
      <c r="B472" s="1" t="s">
        <v>1084</v>
      </c>
      <c r="C472" s="1" t="s">
        <v>1085</v>
      </c>
      <c r="D472" s="1" t="s">
        <v>50</v>
      </c>
      <c r="E472" s="1" t="s">
        <v>51</v>
      </c>
      <c r="F472" s="1" t="s">
        <v>51</v>
      </c>
      <c r="G472" s="1" t="s">
        <v>52</v>
      </c>
      <c r="H472" s="1" t="s">
        <v>121</v>
      </c>
      <c r="I472" s="1" t="s">
        <v>84</v>
      </c>
      <c r="J472" s="1" t="s">
        <v>122</v>
      </c>
      <c r="K472" s="1" t="s">
        <v>1086</v>
      </c>
      <c r="L472" s="1"/>
      <c r="M472" s="20">
        <f t="shared" si="7"/>
        <v>1</v>
      </c>
    </row>
    <row r="473" spans="1:13" ht="20.100000000000001" customHeight="1" x14ac:dyDescent="0.15">
      <c r="A473" s="1" t="s">
        <v>32</v>
      </c>
      <c r="B473" s="1" t="s">
        <v>1084</v>
      </c>
      <c r="C473" s="1" t="s">
        <v>1087</v>
      </c>
      <c r="D473" s="1" t="s">
        <v>50</v>
      </c>
      <c r="E473" s="1" t="s">
        <v>51</v>
      </c>
      <c r="F473" s="1" t="s">
        <v>51</v>
      </c>
      <c r="G473" s="1" t="s">
        <v>52</v>
      </c>
      <c r="H473" s="1" t="s">
        <v>121</v>
      </c>
      <c r="I473" s="1" t="s">
        <v>84</v>
      </c>
      <c r="J473" s="1" t="s">
        <v>122</v>
      </c>
      <c r="K473" s="1" t="s">
        <v>1088</v>
      </c>
      <c r="L473" s="1"/>
      <c r="M473" s="20">
        <f t="shared" si="7"/>
        <v>1</v>
      </c>
    </row>
    <row r="474" spans="1:13" ht="20.100000000000001" customHeight="1" x14ac:dyDescent="0.15">
      <c r="A474" s="1" t="s">
        <v>32</v>
      </c>
      <c r="B474" s="1" t="s">
        <v>1084</v>
      </c>
      <c r="C474" s="1" t="s">
        <v>1089</v>
      </c>
      <c r="D474" s="1" t="s">
        <v>50</v>
      </c>
      <c r="E474" s="1" t="s">
        <v>51</v>
      </c>
      <c r="F474" s="1" t="s">
        <v>51</v>
      </c>
      <c r="G474" s="1" t="s">
        <v>52</v>
      </c>
      <c r="H474" s="1" t="s">
        <v>121</v>
      </c>
      <c r="I474" s="1" t="s">
        <v>84</v>
      </c>
      <c r="J474" s="1" t="s">
        <v>122</v>
      </c>
      <c r="K474" s="1" t="s">
        <v>1090</v>
      </c>
      <c r="L474" s="1"/>
      <c r="M474" s="20">
        <f t="shared" si="7"/>
        <v>1</v>
      </c>
    </row>
    <row r="475" spans="1:13" ht="20.100000000000001" customHeight="1" x14ac:dyDescent="0.15">
      <c r="A475" s="1" t="s">
        <v>32</v>
      </c>
      <c r="B475" s="1" t="s">
        <v>1084</v>
      </c>
      <c r="C475" s="1" t="s">
        <v>1091</v>
      </c>
      <c r="D475" s="1" t="s">
        <v>78</v>
      </c>
      <c r="E475" s="1" t="s">
        <v>51</v>
      </c>
      <c r="F475" s="1" t="s">
        <v>51</v>
      </c>
      <c r="G475" s="1" t="s">
        <v>52</v>
      </c>
      <c r="H475" s="1" t="s">
        <v>121</v>
      </c>
      <c r="I475" s="1" t="s">
        <v>84</v>
      </c>
      <c r="J475" s="1" t="s">
        <v>122</v>
      </c>
      <c r="K475" s="1" t="s">
        <v>1092</v>
      </c>
      <c r="L475" s="1"/>
      <c r="M475" s="20">
        <f t="shared" si="7"/>
        <v>1</v>
      </c>
    </row>
    <row r="476" spans="1:13" ht="20.100000000000001" customHeight="1" x14ac:dyDescent="0.15">
      <c r="A476" s="1" t="s">
        <v>32</v>
      </c>
      <c r="B476" s="1" t="s">
        <v>1084</v>
      </c>
      <c r="C476" s="1" t="s">
        <v>1093</v>
      </c>
      <c r="D476" s="1" t="s">
        <v>78</v>
      </c>
      <c r="E476" s="1" t="s">
        <v>51</v>
      </c>
      <c r="F476" s="1" t="s">
        <v>51</v>
      </c>
      <c r="G476" s="1" t="s">
        <v>52</v>
      </c>
      <c r="H476" s="1" t="s">
        <v>121</v>
      </c>
      <c r="I476" s="1" t="s">
        <v>84</v>
      </c>
      <c r="J476" s="1" t="s">
        <v>122</v>
      </c>
      <c r="K476" s="1" t="s">
        <v>1094</v>
      </c>
      <c r="L476" s="1"/>
      <c r="M476" s="20">
        <f t="shared" si="7"/>
        <v>1</v>
      </c>
    </row>
    <row r="477" spans="1:13" ht="20.100000000000001" customHeight="1" x14ac:dyDescent="0.15">
      <c r="A477" s="1" t="s">
        <v>32</v>
      </c>
      <c r="B477" s="1" t="s">
        <v>1084</v>
      </c>
      <c r="C477" s="1" t="s">
        <v>1095</v>
      </c>
      <c r="D477" s="1" t="s">
        <v>78</v>
      </c>
      <c r="E477" s="1" t="s">
        <v>51</v>
      </c>
      <c r="F477" s="1" t="s">
        <v>51</v>
      </c>
      <c r="G477" s="1" t="s">
        <v>52</v>
      </c>
      <c r="H477" s="1" t="s">
        <v>121</v>
      </c>
      <c r="I477" s="1" t="s">
        <v>84</v>
      </c>
      <c r="J477" s="1" t="s">
        <v>122</v>
      </c>
      <c r="K477" s="1" t="s">
        <v>1096</v>
      </c>
      <c r="L477" s="1"/>
      <c r="M477" s="20">
        <f t="shared" si="7"/>
        <v>1</v>
      </c>
    </row>
    <row r="478" spans="1:13" ht="20.100000000000001" customHeight="1" x14ac:dyDescent="0.15">
      <c r="A478" s="1" t="s">
        <v>32</v>
      </c>
      <c r="B478" s="1" t="s">
        <v>1084</v>
      </c>
      <c r="C478" s="1" t="s">
        <v>1097</v>
      </c>
      <c r="D478" s="1" t="s">
        <v>78</v>
      </c>
      <c r="E478" s="1" t="s">
        <v>51</v>
      </c>
      <c r="F478" s="1" t="s">
        <v>51</v>
      </c>
      <c r="G478" s="1" t="s">
        <v>52</v>
      </c>
      <c r="H478" s="1" t="s">
        <v>121</v>
      </c>
      <c r="I478" s="1" t="s">
        <v>84</v>
      </c>
      <c r="J478" s="1" t="s">
        <v>122</v>
      </c>
      <c r="K478" s="1" t="s">
        <v>1098</v>
      </c>
      <c r="L478" s="1"/>
      <c r="M478" s="20">
        <f t="shared" si="7"/>
        <v>1</v>
      </c>
    </row>
    <row r="479" spans="1:13" ht="20.100000000000001" customHeight="1" x14ac:dyDescent="0.15">
      <c r="A479" s="1" t="s">
        <v>32</v>
      </c>
      <c r="B479" s="1" t="s">
        <v>1084</v>
      </c>
      <c r="C479" s="1" t="s">
        <v>1099</v>
      </c>
      <c r="D479" s="1" t="s">
        <v>78</v>
      </c>
      <c r="E479" s="1" t="s">
        <v>51</v>
      </c>
      <c r="F479" s="1" t="s">
        <v>51</v>
      </c>
      <c r="G479" s="1" t="s">
        <v>52</v>
      </c>
      <c r="H479" s="1" t="s">
        <v>121</v>
      </c>
      <c r="I479" s="1" t="s">
        <v>84</v>
      </c>
      <c r="J479" s="1" t="s">
        <v>122</v>
      </c>
      <c r="K479" s="1" t="s">
        <v>1100</v>
      </c>
      <c r="L479" s="1"/>
      <c r="M479" s="20">
        <f t="shared" si="7"/>
        <v>1</v>
      </c>
    </row>
    <row r="480" spans="1:13" ht="20.100000000000001" customHeight="1" x14ac:dyDescent="0.15">
      <c r="A480" s="1" t="s">
        <v>32</v>
      </c>
      <c r="B480" s="1" t="s">
        <v>1084</v>
      </c>
      <c r="C480" s="1" t="s">
        <v>1101</v>
      </c>
      <c r="D480" s="1" t="s">
        <v>78</v>
      </c>
      <c r="E480" s="1" t="s">
        <v>51</v>
      </c>
      <c r="F480" s="1" t="s">
        <v>51</v>
      </c>
      <c r="G480" s="1" t="s">
        <v>52</v>
      </c>
      <c r="H480" s="1" t="s">
        <v>121</v>
      </c>
      <c r="I480" s="1" t="s">
        <v>84</v>
      </c>
      <c r="J480" s="1" t="s">
        <v>122</v>
      </c>
      <c r="K480" s="1" t="s">
        <v>1102</v>
      </c>
      <c r="L480" s="1"/>
      <c r="M480" s="20">
        <f t="shared" si="7"/>
        <v>1</v>
      </c>
    </row>
    <row r="481" spans="1:13" ht="20.100000000000001" customHeight="1" x14ac:dyDescent="0.15">
      <c r="A481" s="1" t="s">
        <v>32</v>
      </c>
      <c r="B481" s="1" t="s">
        <v>1103</v>
      </c>
      <c r="C481" s="1" t="s">
        <v>1104</v>
      </c>
      <c r="D481" s="1" t="s">
        <v>50</v>
      </c>
      <c r="E481" s="1" t="s">
        <v>51</v>
      </c>
      <c r="F481" s="1" t="s">
        <v>51</v>
      </c>
      <c r="G481" s="1" t="s">
        <v>52</v>
      </c>
      <c r="H481" s="1" t="s">
        <v>53</v>
      </c>
      <c r="I481" s="1" t="s">
        <v>54</v>
      </c>
      <c r="J481" s="1" t="s">
        <v>55</v>
      </c>
      <c r="K481" s="1" t="s">
        <v>1105</v>
      </c>
      <c r="L481" s="1"/>
      <c r="M481" s="20">
        <f t="shared" si="7"/>
        <v>1</v>
      </c>
    </row>
    <row r="482" spans="1:13" ht="20.100000000000001" customHeight="1" x14ac:dyDescent="0.15">
      <c r="A482" s="1" t="s">
        <v>32</v>
      </c>
      <c r="B482" s="1" t="s">
        <v>1103</v>
      </c>
      <c r="C482" s="1" t="s">
        <v>1106</v>
      </c>
      <c r="D482" s="1" t="s">
        <v>50</v>
      </c>
      <c r="E482" s="1" t="s">
        <v>51</v>
      </c>
      <c r="F482" s="1" t="s">
        <v>51</v>
      </c>
      <c r="G482" s="1" t="s">
        <v>52</v>
      </c>
      <c r="H482" s="1" t="s">
        <v>53</v>
      </c>
      <c r="I482" s="1" t="s">
        <v>54</v>
      </c>
      <c r="J482" s="1" t="s">
        <v>55</v>
      </c>
      <c r="K482" s="1" t="s">
        <v>1107</v>
      </c>
      <c r="L482" s="1"/>
      <c r="M482" s="20">
        <f t="shared" si="7"/>
        <v>1</v>
      </c>
    </row>
    <row r="483" spans="1:13" ht="20.100000000000001" customHeight="1" x14ac:dyDescent="0.15">
      <c r="A483" s="1" t="s">
        <v>32</v>
      </c>
      <c r="B483" s="1" t="s">
        <v>1103</v>
      </c>
      <c r="C483" s="1" t="s">
        <v>1108</v>
      </c>
      <c r="D483" s="1" t="s">
        <v>50</v>
      </c>
      <c r="E483" s="1" t="s">
        <v>51</v>
      </c>
      <c r="F483" s="1" t="s">
        <v>51</v>
      </c>
      <c r="G483" s="1" t="s">
        <v>52</v>
      </c>
      <c r="H483" s="1" t="s">
        <v>53</v>
      </c>
      <c r="I483" s="1" t="s">
        <v>54</v>
      </c>
      <c r="J483" s="1" t="s">
        <v>55</v>
      </c>
      <c r="K483" s="1" t="s">
        <v>1109</v>
      </c>
      <c r="L483" s="1"/>
      <c r="M483" s="20">
        <f t="shared" si="7"/>
        <v>1</v>
      </c>
    </row>
    <row r="484" spans="1:13" ht="20.100000000000001" customHeight="1" x14ac:dyDescent="0.15">
      <c r="A484" s="1" t="s">
        <v>32</v>
      </c>
      <c r="B484" s="1" t="s">
        <v>1103</v>
      </c>
      <c r="C484" s="1" t="s">
        <v>1110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53</v>
      </c>
      <c r="I484" s="1" t="s">
        <v>54</v>
      </c>
      <c r="J484" s="1" t="s">
        <v>55</v>
      </c>
      <c r="K484" s="1" t="s">
        <v>1111</v>
      </c>
      <c r="L484" s="1"/>
      <c r="M484" s="20">
        <f t="shared" si="7"/>
        <v>1</v>
      </c>
    </row>
    <row r="485" spans="1:13" ht="20.100000000000001" customHeight="1" x14ac:dyDescent="0.15">
      <c r="A485" s="1" t="s">
        <v>32</v>
      </c>
      <c r="B485" s="1" t="s">
        <v>1103</v>
      </c>
      <c r="C485" s="1" t="s">
        <v>1112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53</v>
      </c>
      <c r="I485" s="1" t="s">
        <v>54</v>
      </c>
      <c r="J485" s="1" t="s">
        <v>55</v>
      </c>
      <c r="K485" s="1" t="s">
        <v>1113</v>
      </c>
      <c r="L485" s="1"/>
      <c r="M485" s="20">
        <f t="shared" si="7"/>
        <v>1</v>
      </c>
    </row>
    <row r="486" spans="1:13" ht="20.100000000000001" customHeight="1" x14ac:dyDescent="0.15">
      <c r="A486" s="1" t="s">
        <v>32</v>
      </c>
      <c r="B486" s="1" t="s">
        <v>1103</v>
      </c>
      <c r="C486" s="1" t="s">
        <v>1114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53</v>
      </c>
      <c r="I486" s="1" t="s">
        <v>54</v>
      </c>
      <c r="J486" s="1" t="s">
        <v>55</v>
      </c>
      <c r="K486" s="1" t="s">
        <v>1115</v>
      </c>
      <c r="L486" s="1"/>
      <c r="M486" s="20">
        <f t="shared" si="7"/>
        <v>1</v>
      </c>
    </row>
    <row r="487" spans="1:13" ht="20.100000000000001" customHeight="1" x14ac:dyDescent="0.15">
      <c r="A487" s="1" t="s">
        <v>32</v>
      </c>
      <c r="B487" s="1" t="s">
        <v>1103</v>
      </c>
      <c r="C487" s="1" t="s">
        <v>1116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53</v>
      </c>
      <c r="I487" s="1" t="s">
        <v>54</v>
      </c>
      <c r="J487" s="1" t="s">
        <v>55</v>
      </c>
      <c r="K487" s="1" t="s">
        <v>1117</v>
      </c>
      <c r="L487" s="1"/>
      <c r="M487" s="20">
        <f t="shared" si="7"/>
        <v>1</v>
      </c>
    </row>
    <row r="488" spans="1:13" ht="20.100000000000001" customHeight="1" x14ac:dyDescent="0.15">
      <c r="A488" s="1" t="s">
        <v>32</v>
      </c>
      <c r="B488" s="1" t="s">
        <v>1103</v>
      </c>
      <c r="C488" s="1" t="s">
        <v>1118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53</v>
      </c>
      <c r="I488" s="1" t="s">
        <v>54</v>
      </c>
      <c r="J488" s="1" t="s">
        <v>55</v>
      </c>
      <c r="K488" s="1" t="s">
        <v>1119</v>
      </c>
      <c r="L488" s="1"/>
      <c r="M488" s="20">
        <f t="shared" si="7"/>
        <v>1</v>
      </c>
    </row>
    <row r="489" spans="1:13" ht="20.100000000000001" customHeight="1" x14ac:dyDescent="0.15">
      <c r="A489" s="1" t="s">
        <v>32</v>
      </c>
      <c r="B489" s="1" t="s">
        <v>1103</v>
      </c>
      <c r="C489" s="1" t="s">
        <v>1120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53</v>
      </c>
      <c r="I489" s="1" t="s">
        <v>54</v>
      </c>
      <c r="J489" s="1" t="s">
        <v>55</v>
      </c>
      <c r="K489" s="1" t="s">
        <v>1121</v>
      </c>
      <c r="L489" s="1"/>
      <c r="M489" s="20">
        <f t="shared" si="7"/>
        <v>1</v>
      </c>
    </row>
    <row r="490" spans="1:13" ht="20.100000000000001" customHeight="1" x14ac:dyDescent="0.15">
      <c r="A490" s="1" t="s">
        <v>32</v>
      </c>
      <c r="B490" s="1" t="s">
        <v>1103</v>
      </c>
      <c r="C490" s="1" t="s">
        <v>1122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53</v>
      </c>
      <c r="I490" s="1" t="s">
        <v>54</v>
      </c>
      <c r="J490" s="1" t="s">
        <v>55</v>
      </c>
      <c r="K490" s="1" t="s">
        <v>1123</v>
      </c>
      <c r="L490" s="1"/>
      <c r="M490" s="20">
        <f t="shared" si="7"/>
        <v>1</v>
      </c>
    </row>
    <row r="491" spans="1:13" ht="20.100000000000001" customHeight="1" x14ac:dyDescent="0.15">
      <c r="A491" s="1" t="s">
        <v>31</v>
      </c>
      <c r="B491" s="1" t="s">
        <v>1103</v>
      </c>
      <c r="C491" s="1" t="s">
        <v>27161</v>
      </c>
      <c r="D491" s="1" t="s">
        <v>50</v>
      </c>
      <c r="E491" s="1" t="s">
        <v>51</v>
      </c>
      <c r="F491" s="1" t="s">
        <v>51</v>
      </c>
      <c r="G491" s="1" t="s">
        <v>52</v>
      </c>
      <c r="H491" s="1" t="s">
        <v>27162</v>
      </c>
      <c r="I491" s="1" t="s">
        <v>27163</v>
      </c>
      <c r="J491" s="1" t="s">
        <v>27164</v>
      </c>
      <c r="K491" s="1" t="s">
        <v>27165</v>
      </c>
      <c r="L491" s="1"/>
      <c r="M491" s="20">
        <v>1</v>
      </c>
    </row>
    <row r="492" spans="1:13" ht="20.100000000000001" customHeight="1" x14ac:dyDescent="0.15">
      <c r="A492" s="1" t="s">
        <v>32</v>
      </c>
      <c r="B492" s="1" t="s">
        <v>1103</v>
      </c>
      <c r="C492" s="1" t="s">
        <v>1124</v>
      </c>
      <c r="D492" s="1" t="s">
        <v>78</v>
      </c>
      <c r="E492" s="1" t="s">
        <v>51</v>
      </c>
      <c r="F492" s="1" t="s">
        <v>51</v>
      </c>
      <c r="G492" s="1" t="s">
        <v>52</v>
      </c>
      <c r="H492" s="1" t="s">
        <v>53</v>
      </c>
      <c r="I492" s="1" t="s">
        <v>54</v>
      </c>
      <c r="J492" s="1" t="s">
        <v>55</v>
      </c>
      <c r="K492" s="1" t="s">
        <v>1125</v>
      </c>
      <c r="L492" s="1"/>
      <c r="M492" s="20">
        <f t="shared" si="7"/>
        <v>1</v>
      </c>
    </row>
    <row r="493" spans="1:13" ht="20.100000000000001" customHeight="1" x14ac:dyDescent="0.15">
      <c r="A493" s="1" t="s">
        <v>32</v>
      </c>
      <c r="B493" s="1" t="s">
        <v>1103</v>
      </c>
      <c r="C493" s="1" t="s">
        <v>1126</v>
      </c>
      <c r="D493" s="1" t="s">
        <v>78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54</v>
      </c>
      <c r="J493" s="1" t="s">
        <v>55</v>
      </c>
      <c r="K493" s="1" t="s">
        <v>1127</v>
      </c>
      <c r="L493" s="1"/>
      <c r="M493" s="20">
        <f t="shared" si="7"/>
        <v>1</v>
      </c>
    </row>
    <row r="494" spans="1:13" ht="20.100000000000001" customHeight="1" x14ac:dyDescent="0.15">
      <c r="A494" s="1" t="s">
        <v>32</v>
      </c>
      <c r="B494" s="1" t="s">
        <v>1103</v>
      </c>
      <c r="C494" s="1" t="s">
        <v>1128</v>
      </c>
      <c r="D494" s="1" t="s">
        <v>78</v>
      </c>
      <c r="E494" s="1" t="s">
        <v>51</v>
      </c>
      <c r="F494" s="1" t="s">
        <v>51</v>
      </c>
      <c r="G494" s="1" t="s">
        <v>52</v>
      </c>
      <c r="H494" s="1" t="s">
        <v>53</v>
      </c>
      <c r="I494" s="1" t="s">
        <v>54</v>
      </c>
      <c r="J494" s="1" t="s">
        <v>55</v>
      </c>
      <c r="K494" s="1" t="s">
        <v>1129</v>
      </c>
      <c r="L494" s="1"/>
      <c r="M494" s="20">
        <f t="shared" si="7"/>
        <v>1</v>
      </c>
    </row>
    <row r="495" spans="1:13" ht="20.100000000000001" customHeight="1" x14ac:dyDescent="0.15">
      <c r="A495" s="1" t="s">
        <v>32</v>
      </c>
      <c r="B495" s="1" t="s">
        <v>1130</v>
      </c>
      <c r="C495" s="1" t="s">
        <v>1131</v>
      </c>
      <c r="D495" s="1" t="s">
        <v>50</v>
      </c>
      <c r="E495" s="1" t="s">
        <v>51</v>
      </c>
      <c r="F495" s="1" t="s">
        <v>51</v>
      </c>
      <c r="G495" s="1" t="s">
        <v>82</v>
      </c>
      <c r="H495" s="1" t="s">
        <v>207</v>
      </c>
      <c r="I495" s="1" t="s">
        <v>84</v>
      </c>
      <c r="J495" s="1" t="s">
        <v>122</v>
      </c>
      <c r="K495" s="1" t="s">
        <v>1051</v>
      </c>
      <c r="L495" s="1"/>
      <c r="M495" s="20">
        <f t="shared" si="7"/>
        <v>1</v>
      </c>
    </row>
    <row r="496" spans="1:13" ht="20.100000000000001" customHeight="1" x14ac:dyDescent="0.15">
      <c r="A496" s="1" t="s">
        <v>1132</v>
      </c>
      <c r="B496" s="1" t="s">
        <v>1133</v>
      </c>
      <c r="C496" s="1" t="s">
        <v>1134</v>
      </c>
      <c r="D496" s="1" t="s">
        <v>50</v>
      </c>
      <c r="E496" s="1" t="s">
        <v>51</v>
      </c>
      <c r="F496" s="1" t="s">
        <v>179</v>
      </c>
      <c r="G496" s="1" t="s">
        <v>82</v>
      </c>
      <c r="H496" s="1" t="s">
        <v>1135</v>
      </c>
      <c r="I496" s="1" t="s">
        <v>1136</v>
      </c>
      <c r="J496" s="1" t="s">
        <v>1137</v>
      </c>
      <c r="K496" s="1" t="s">
        <v>1138</v>
      </c>
      <c r="L496" s="1"/>
      <c r="M496" s="20">
        <f t="shared" si="7"/>
        <v>0</v>
      </c>
    </row>
    <row r="497" spans="1:13" ht="20.100000000000001" customHeight="1" x14ac:dyDescent="0.15">
      <c r="A497" s="1" t="s">
        <v>1132</v>
      </c>
      <c r="B497" s="1" t="s">
        <v>1139</v>
      </c>
      <c r="C497" s="1" t="s">
        <v>1140</v>
      </c>
      <c r="D497" s="1" t="s">
        <v>50</v>
      </c>
      <c r="E497" s="1" t="s">
        <v>51</v>
      </c>
      <c r="F497" s="1" t="s">
        <v>51</v>
      </c>
      <c r="G497" s="1" t="s">
        <v>52</v>
      </c>
      <c r="H497" s="1" t="s">
        <v>53</v>
      </c>
      <c r="I497" s="1" t="s">
        <v>1141</v>
      </c>
      <c r="J497" s="1" t="s">
        <v>96</v>
      </c>
      <c r="K497" s="1" t="s">
        <v>1142</v>
      </c>
      <c r="L497" s="1"/>
      <c r="M497" s="20">
        <f t="shared" si="7"/>
        <v>1</v>
      </c>
    </row>
    <row r="498" spans="1:13" ht="20.100000000000001" customHeight="1" x14ac:dyDescent="0.15">
      <c r="A498" s="1" t="s">
        <v>1132</v>
      </c>
      <c r="B498" s="1" t="s">
        <v>1139</v>
      </c>
      <c r="C498" s="1" t="s">
        <v>1143</v>
      </c>
      <c r="D498" s="1" t="s">
        <v>78</v>
      </c>
      <c r="E498" s="1" t="s">
        <v>51</v>
      </c>
      <c r="F498" s="1" t="s">
        <v>179</v>
      </c>
      <c r="G498" s="1" t="s">
        <v>82</v>
      </c>
      <c r="H498" s="1" t="s">
        <v>83</v>
      </c>
      <c r="I498" s="1" t="s">
        <v>84</v>
      </c>
      <c r="J498" s="1" t="s">
        <v>85</v>
      </c>
      <c r="K498" s="1" t="s">
        <v>1144</v>
      </c>
      <c r="L498" s="1"/>
      <c r="M498" s="20">
        <f t="shared" si="7"/>
        <v>0</v>
      </c>
    </row>
    <row r="499" spans="1:13" ht="20.100000000000001" customHeight="1" x14ac:dyDescent="0.15">
      <c r="A499" s="1" t="s">
        <v>1132</v>
      </c>
      <c r="B499" s="1" t="s">
        <v>1145</v>
      </c>
      <c r="C499" s="1" t="s">
        <v>1146</v>
      </c>
      <c r="D499" s="1" t="s">
        <v>50</v>
      </c>
      <c r="E499" s="1" t="s">
        <v>51</v>
      </c>
      <c r="F499" s="1" t="s">
        <v>51</v>
      </c>
      <c r="G499" s="1" t="s">
        <v>52</v>
      </c>
      <c r="H499" s="1" t="s">
        <v>53</v>
      </c>
      <c r="I499" s="1" t="s">
        <v>1141</v>
      </c>
      <c r="J499" s="1" t="s">
        <v>96</v>
      </c>
      <c r="K499" s="1" t="s">
        <v>1147</v>
      </c>
      <c r="L499" s="1"/>
      <c r="M499" s="20">
        <f t="shared" si="7"/>
        <v>1</v>
      </c>
    </row>
    <row r="500" spans="1:13" ht="20.100000000000001" customHeight="1" x14ac:dyDescent="0.15">
      <c r="A500" s="1" t="s">
        <v>1132</v>
      </c>
      <c r="B500" s="1" t="s">
        <v>1145</v>
      </c>
      <c r="C500" s="1" t="s">
        <v>1148</v>
      </c>
      <c r="D500" s="1" t="s">
        <v>50</v>
      </c>
      <c r="E500" s="1" t="s">
        <v>51</v>
      </c>
      <c r="F500" s="1" t="s">
        <v>51</v>
      </c>
      <c r="G500" s="1" t="s">
        <v>52</v>
      </c>
      <c r="H500" s="1" t="s">
        <v>53</v>
      </c>
      <c r="I500" s="1" t="s">
        <v>1141</v>
      </c>
      <c r="J500" s="1" t="s">
        <v>96</v>
      </c>
      <c r="K500" s="1" t="s">
        <v>1149</v>
      </c>
      <c r="L500" s="1"/>
      <c r="M500" s="20">
        <f t="shared" si="7"/>
        <v>1</v>
      </c>
    </row>
    <row r="501" spans="1:13" ht="20.100000000000001" customHeight="1" x14ac:dyDescent="0.15">
      <c r="A501" s="1" t="s">
        <v>1132</v>
      </c>
      <c r="B501" s="1" t="s">
        <v>1145</v>
      </c>
      <c r="C501" s="1" t="s">
        <v>1150</v>
      </c>
      <c r="D501" s="1" t="s">
        <v>50</v>
      </c>
      <c r="E501" s="1" t="s">
        <v>51</v>
      </c>
      <c r="F501" s="1" t="s">
        <v>179</v>
      </c>
      <c r="G501" s="1" t="s">
        <v>82</v>
      </c>
      <c r="H501" s="1" t="s">
        <v>1151</v>
      </c>
      <c r="I501" s="1" t="s">
        <v>84</v>
      </c>
      <c r="J501" s="1" t="s">
        <v>130</v>
      </c>
      <c r="K501" s="1" t="s">
        <v>1152</v>
      </c>
      <c r="L501" s="1"/>
      <c r="M501" s="20">
        <f t="shared" si="7"/>
        <v>0</v>
      </c>
    </row>
    <row r="502" spans="1:13" ht="20.100000000000001" customHeight="1" x14ac:dyDescent="0.15">
      <c r="A502" s="1" t="s">
        <v>1132</v>
      </c>
      <c r="B502" s="1" t="s">
        <v>1145</v>
      </c>
      <c r="C502" s="1" t="s">
        <v>1153</v>
      </c>
      <c r="D502" s="1" t="s">
        <v>50</v>
      </c>
      <c r="E502" s="1" t="s">
        <v>51</v>
      </c>
      <c r="F502" s="1" t="s">
        <v>51</v>
      </c>
      <c r="G502" s="1" t="s">
        <v>52</v>
      </c>
      <c r="H502" s="1" t="s">
        <v>53</v>
      </c>
      <c r="I502" s="1" t="s">
        <v>1141</v>
      </c>
      <c r="J502" s="1" t="s">
        <v>96</v>
      </c>
      <c r="K502" s="1" t="s">
        <v>1154</v>
      </c>
      <c r="L502" s="1"/>
      <c r="M502" s="20">
        <f t="shared" si="7"/>
        <v>1</v>
      </c>
    </row>
    <row r="503" spans="1:13" ht="20.100000000000001" customHeight="1" x14ac:dyDescent="0.15">
      <c r="A503" s="1" t="s">
        <v>1132</v>
      </c>
      <c r="B503" s="1" t="s">
        <v>1145</v>
      </c>
      <c r="C503" s="1" t="s">
        <v>1155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53</v>
      </c>
      <c r="I503" s="1" t="s">
        <v>1141</v>
      </c>
      <c r="J503" s="1" t="s">
        <v>96</v>
      </c>
      <c r="K503" s="1" t="s">
        <v>1156</v>
      </c>
      <c r="L503" s="1"/>
      <c r="M503" s="20">
        <f t="shared" si="7"/>
        <v>1</v>
      </c>
    </row>
    <row r="504" spans="1:13" ht="20.100000000000001" customHeight="1" x14ac:dyDescent="0.15">
      <c r="A504" s="1" t="s">
        <v>1132</v>
      </c>
      <c r="B504" s="1" t="s">
        <v>1145</v>
      </c>
      <c r="C504" s="1" t="s">
        <v>1157</v>
      </c>
      <c r="D504" s="1" t="s">
        <v>50</v>
      </c>
      <c r="E504" s="1" t="s">
        <v>51</v>
      </c>
      <c r="F504" s="1" t="s">
        <v>51</v>
      </c>
      <c r="G504" s="1" t="s">
        <v>52</v>
      </c>
      <c r="H504" s="1" t="s">
        <v>53</v>
      </c>
      <c r="I504" s="1" t="s">
        <v>1141</v>
      </c>
      <c r="J504" s="1" t="s">
        <v>96</v>
      </c>
      <c r="K504" s="1" t="s">
        <v>1158</v>
      </c>
      <c r="L504" s="1"/>
      <c r="M504" s="20">
        <f t="shared" si="7"/>
        <v>1</v>
      </c>
    </row>
    <row r="505" spans="1:13" ht="20.100000000000001" customHeight="1" x14ac:dyDescent="0.15">
      <c r="A505" s="1" t="s">
        <v>1132</v>
      </c>
      <c r="B505" s="1" t="s">
        <v>1145</v>
      </c>
      <c r="C505" s="1" t="s">
        <v>1159</v>
      </c>
      <c r="D505" s="1" t="s">
        <v>50</v>
      </c>
      <c r="E505" s="1" t="s">
        <v>51</v>
      </c>
      <c r="F505" s="1" t="s">
        <v>51</v>
      </c>
      <c r="G505" s="1" t="s">
        <v>52</v>
      </c>
      <c r="H505" s="1" t="s">
        <v>53</v>
      </c>
      <c r="I505" s="1" t="s">
        <v>1141</v>
      </c>
      <c r="J505" s="1" t="s">
        <v>96</v>
      </c>
      <c r="K505" s="1" t="s">
        <v>1160</v>
      </c>
      <c r="L505" s="1"/>
      <c r="M505" s="20">
        <f t="shared" si="7"/>
        <v>1</v>
      </c>
    </row>
    <row r="506" spans="1:13" ht="20.100000000000001" customHeight="1" x14ac:dyDescent="0.15">
      <c r="A506" s="1" t="s">
        <v>1132</v>
      </c>
      <c r="B506" s="1" t="s">
        <v>1145</v>
      </c>
      <c r="C506" s="1" t="s">
        <v>1161</v>
      </c>
      <c r="D506" s="1" t="s">
        <v>50</v>
      </c>
      <c r="E506" s="1" t="s">
        <v>51</v>
      </c>
      <c r="F506" s="1" t="s">
        <v>51</v>
      </c>
      <c r="G506" s="1" t="s">
        <v>52</v>
      </c>
      <c r="H506" s="1" t="s">
        <v>53</v>
      </c>
      <c r="I506" s="1" t="s">
        <v>1141</v>
      </c>
      <c r="J506" s="1" t="s">
        <v>96</v>
      </c>
      <c r="K506" s="1" t="s">
        <v>1162</v>
      </c>
      <c r="L506" s="1"/>
      <c r="M506" s="20">
        <f t="shared" si="7"/>
        <v>1</v>
      </c>
    </row>
    <row r="507" spans="1:13" ht="20.100000000000001" customHeight="1" x14ac:dyDescent="0.15">
      <c r="A507" s="1" t="s">
        <v>1132</v>
      </c>
      <c r="B507" s="1" t="s">
        <v>1145</v>
      </c>
      <c r="C507" s="1" t="s">
        <v>1163</v>
      </c>
      <c r="D507" s="1" t="s">
        <v>50</v>
      </c>
      <c r="E507" s="1" t="s">
        <v>51</v>
      </c>
      <c r="F507" s="1" t="s">
        <v>51</v>
      </c>
      <c r="G507" s="1" t="s">
        <v>52</v>
      </c>
      <c r="H507" s="1" t="s">
        <v>53</v>
      </c>
      <c r="I507" s="1" t="s">
        <v>1141</v>
      </c>
      <c r="J507" s="1" t="s">
        <v>96</v>
      </c>
      <c r="K507" s="1" t="s">
        <v>1164</v>
      </c>
      <c r="L507" s="1"/>
      <c r="M507" s="20">
        <f t="shared" si="7"/>
        <v>1</v>
      </c>
    </row>
    <row r="508" spans="1:13" ht="20.100000000000001" customHeight="1" x14ac:dyDescent="0.15">
      <c r="A508" s="1" t="s">
        <v>1132</v>
      </c>
      <c r="B508" s="1" t="s">
        <v>1145</v>
      </c>
      <c r="C508" s="1" t="s">
        <v>1165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53</v>
      </c>
      <c r="I508" s="1" t="s">
        <v>1141</v>
      </c>
      <c r="J508" s="1" t="s">
        <v>96</v>
      </c>
      <c r="K508" s="1" t="s">
        <v>1166</v>
      </c>
      <c r="L508" s="1"/>
      <c r="M508" s="20">
        <f t="shared" si="7"/>
        <v>1</v>
      </c>
    </row>
    <row r="509" spans="1:13" ht="20.100000000000001" customHeight="1" x14ac:dyDescent="0.15">
      <c r="A509" s="1" t="s">
        <v>1132</v>
      </c>
      <c r="B509" s="1" t="s">
        <v>1145</v>
      </c>
      <c r="C509" s="1" t="s">
        <v>1167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53</v>
      </c>
      <c r="I509" s="1" t="s">
        <v>1141</v>
      </c>
      <c r="J509" s="1" t="s">
        <v>96</v>
      </c>
      <c r="K509" s="1" t="s">
        <v>1168</v>
      </c>
      <c r="L509" s="1"/>
      <c r="M509" s="20">
        <f t="shared" si="7"/>
        <v>1</v>
      </c>
    </row>
    <row r="510" spans="1:13" ht="20.100000000000001" customHeight="1" x14ac:dyDescent="0.15">
      <c r="A510" s="1" t="s">
        <v>1132</v>
      </c>
      <c r="B510" s="1" t="s">
        <v>1145</v>
      </c>
      <c r="C510" s="1" t="s">
        <v>1169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53</v>
      </c>
      <c r="I510" s="1" t="s">
        <v>1141</v>
      </c>
      <c r="J510" s="1" t="s">
        <v>96</v>
      </c>
      <c r="K510" s="1" t="s">
        <v>1170</v>
      </c>
      <c r="L510" s="1"/>
      <c r="M510" s="20">
        <f t="shared" si="7"/>
        <v>1</v>
      </c>
    </row>
    <row r="511" spans="1:13" ht="20.100000000000001" customHeight="1" x14ac:dyDescent="0.15">
      <c r="A511" s="1" t="s">
        <v>1132</v>
      </c>
      <c r="B511" s="1" t="s">
        <v>1145</v>
      </c>
      <c r="C511" s="1" t="s">
        <v>1171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53</v>
      </c>
      <c r="I511" s="1" t="s">
        <v>1141</v>
      </c>
      <c r="J511" s="1" t="s">
        <v>96</v>
      </c>
      <c r="K511" s="1" t="s">
        <v>1172</v>
      </c>
      <c r="L511" s="1"/>
      <c r="M511" s="20">
        <f t="shared" si="7"/>
        <v>1</v>
      </c>
    </row>
    <row r="512" spans="1:13" ht="20.100000000000001" customHeight="1" x14ac:dyDescent="0.15">
      <c r="A512" s="1" t="s">
        <v>1132</v>
      </c>
      <c r="B512" s="1" t="s">
        <v>1145</v>
      </c>
      <c r="C512" s="1" t="s">
        <v>1173</v>
      </c>
      <c r="D512" s="1" t="s">
        <v>50</v>
      </c>
      <c r="E512" s="1" t="s">
        <v>51</v>
      </c>
      <c r="F512" s="1" t="s">
        <v>51</v>
      </c>
      <c r="G512" s="1" t="s">
        <v>52</v>
      </c>
      <c r="H512" s="1" t="s">
        <v>53</v>
      </c>
      <c r="I512" s="1" t="s">
        <v>1141</v>
      </c>
      <c r="J512" s="1" t="s">
        <v>96</v>
      </c>
      <c r="K512" s="1" t="s">
        <v>1174</v>
      </c>
      <c r="L512" s="1"/>
      <c r="M512" s="20">
        <f t="shared" si="7"/>
        <v>1</v>
      </c>
    </row>
    <row r="513" spans="1:13" ht="20.100000000000001" customHeight="1" x14ac:dyDescent="0.15">
      <c r="A513" s="1" t="s">
        <v>1132</v>
      </c>
      <c r="B513" s="1" t="s">
        <v>1145</v>
      </c>
      <c r="C513" s="1" t="s">
        <v>1175</v>
      </c>
      <c r="D513" s="1" t="s">
        <v>50</v>
      </c>
      <c r="E513" s="1" t="s">
        <v>51</v>
      </c>
      <c r="F513" s="1" t="s">
        <v>51</v>
      </c>
      <c r="G513" s="1" t="s">
        <v>52</v>
      </c>
      <c r="H513" s="1" t="s">
        <v>53</v>
      </c>
      <c r="I513" s="1" t="s">
        <v>1141</v>
      </c>
      <c r="J513" s="1" t="s">
        <v>96</v>
      </c>
      <c r="K513" s="1" t="s">
        <v>1176</v>
      </c>
      <c r="L513" s="1"/>
      <c r="M513" s="20">
        <f t="shared" si="7"/>
        <v>1</v>
      </c>
    </row>
    <row r="514" spans="1:13" ht="20.100000000000001" customHeight="1" x14ac:dyDescent="0.15">
      <c r="A514" s="1" t="s">
        <v>1132</v>
      </c>
      <c r="B514" s="1" t="s">
        <v>1145</v>
      </c>
      <c r="C514" s="1" t="s">
        <v>1177</v>
      </c>
      <c r="D514" s="1" t="s">
        <v>50</v>
      </c>
      <c r="E514" s="1" t="s">
        <v>51</v>
      </c>
      <c r="F514" s="1" t="s">
        <v>51</v>
      </c>
      <c r="G514" s="1" t="s">
        <v>52</v>
      </c>
      <c r="H514" s="1" t="s">
        <v>53</v>
      </c>
      <c r="I514" s="1" t="s">
        <v>1141</v>
      </c>
      <c r="J514" s="1" t="s">
        <v>96</v>
      </c>
      <c r="K514" s="1" t="s">
        <v>1178</v>
      </c>
      <c r="L514" s="1"/>
      <c r="M514" s="20">
        <f t="shared" si="7"/>
        <v>1</v>
      </c>
    </row>
    <row r="515" spans="1:13" ht="20.100000000000001" customHeight="1" x14ac:dyDescent="0.15">
      <c r="A515" s="1" t="s">
        <v>1132</v>
      </c>
      <c r="B515" s="1" t="s">
        <v>1145</v>
      </c>
      <c r="C515" s="1" t="s">
        <v>1179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53</v>
      </c>
      <c r="I515" s="1" t="s">
        <v>1141</v>
      </c>
      <c r="J515" s="1" t="s">
        <v>96</v>
      </c>
      <c r="K515" s="1" t="s">
        <v>1180</v>
      </c>
      <c r="L515" s="1"/>
      <c r="M515" s="20">
        <f t="shared" si="7"/>
        <v>1</v>
      </c>
    </row>
    <row r="516" spans="1:13" ht="20.100000000000001" customHeight="1" x14ac:dyDescent="0.15">
      <c r="A516" s="1" t="s">
        <v>1132</v>
      </c>
      <c r="B516" s="1" t="s">
        <v>1145</v>
      </c>
      <c r="C516" s="1" t="s">
        <v>1181</v>
      </c>
      <c r="D516" s="1" t="s">
        <v>78</v>
      </c>
      <c r="E516" s="1" t="s">
        <v>51</v>
      </c>
      <c r="F516" s="1" t="s">
        <v>51</v>
      </c>
      <c r="G516" s="1" t="s">
        <v>52</v>
      </c>
      <c r="H516" s="1" t="s">
        <v>121</v>
      </c>
      <c r="I516" s="1" t="s">
        <v>84</v>
      </c>
      <c r="J516" s="1" t="s">
        <v>122</v>
      </c>
      <c r="K516" s="1" t="s">
        <v>1182</v>
      </c>
      <c r="L516" s="1"/>
      <c r="M516" s="20">
        <f t="shared" si="7"/>
        <v>1</v>
      </c>
    </row>
    <row r="517" spans="1:13" ht="20.100000000000001" customHeight="1" x14ac:dyDescent="0.15">
      <c r="A517" s="1" t="s">
        <v>1132</v>
      </c>
      <c r="B517" s="1" t="s">
        <v>1145</v>
      </c>
      <c r="C517" s="1" t="s">
        <v>1183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121</v>
      </c>
      <c r="I517" s="1" t="s">
        <v>84</v>
      </c>
      <c r="J517" s="1" t="s">
        <v>122</v>
      </c>
      <c r="K517" s="1" t="s">
        <v>1184</v>
      </c>
      <c r="L517" s="1"/>
      <c r="M517" s="20">
        <f t="shared" si="7"/>
        <v>1</v>
      </c>
    </row>
    <row r="518" spans="1:13" ht="20.100000000000001" customHeight="1" x14ac:dyDescent="0.15">
      <c r="A518" s="1" t="s">
        <v>1132</v>
      </c>
      <c r="B518" s="1" t="s">
        <v>1145</v>
      </c>
      <c r="C518" s="1" t="s">
        <v>1185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53</v>
      </c>
      <c r="I518" s="1" t="s">
        <v>1141</v>
      </c>
      <c r="J518" s="1" t="s">
        <v>96</v>
      </c>
      <c r="K518" s="1" t="s">
        <v>1186</v>
      </c>
      <c r="L518" s="1"/>
      <c r="M518" s="20">
        <f t="shared" si="7"/>
        <v>1</v>
      </c>
    </row>
    <row r="519" spans="1:13" ht="20.100000000000001" customHeight="1" x14ac:dyDescent="0.15">
      <c r="A519" s="1" t="s">
        <v>1132</v>
      </c>
      <c r="B519" s="1" t="s">
        <v>1145</v>
      </c>
      <c r="C519" s="1" t="s">
        <v>1187</v>
      </c>
      <c r="D519" s="1" t="s">
        <v>78</v>
      </c>
      <c r="E519" s="1" t="s">
        <v>51</v>
      </c>
      <c r="F519" s="1" t="s">
        <v>51</v>
      </c>
      <c r="G519" s="1" t="s">
        <v>52</v>
      </c>
      <c r="H519" s="1" t="s">
        <v>53</v>
      </c>
      <c r="I519" s="1" t="s">
        <v>1141</v>
      </c>
      <c r="J519" s="1" t="s">
        <v>96</v>
      </c>
      <c r="K519" s="1" t="s">
        <v>1188</v>
      </c>
      <c r="L519" s="1"/>
      <c r="M519" s="20">
        <f t="shared" si="7"/>
        <v>1</v>
      </c>
    </row>
    <row r="520" spans="1:13" ht="20.100000000000001" customHeight="1" x14ac:dyDescent="0.15">
      <c r="A520" s="1" t="s">
        <v>1132</v>
      </c>
      <c r="B520" s="1" t="s">
        <v>1145</v>
      </c>
      <c r="C520" s="1" t="s">
        <v>1189</v>
      </c>
      <c r="D520" s="1" t="s">
        <v>78</v>
      </c>
      <c r="E520" s="1" t="s">
        <v>51</v>
      </c>
      <c r="F520" s="1" t="s">
        <v>179</v>
      </c>
      <c r="G520" s="1" t="s">
        <v>82</v>
      </c>
      <c r="H520" s="1" t="s">
        <v>1151</v>
      </c>
      <c r="I520" s="1" t="s">
        <v>84</v>
      </c>
      <c r="J520" s="1" t="s">
        <v>130</v>
      </c>
      <c r="K520" s="1" t="s">
        <v>1190</v>
      </c>
      <c r="L520" s="1"/>
      <c r="M520" s="20">
        <f t="shared" si="7"/>
        <v>0</v>
      </c>
    </row>
    <row r="521" spans="1:13" ht="20.100000000000001" customHeight="1" x14ac:dyDescent="0.15">
      <c r="A521" s="1" t="s">
        <v>1132</v>
      </c>
      <c r="B521" s="1" t="s">
        <v>1145</v>
      </c>
      <c r="C521" s="1" t="s">
        <v>1191</v>
      </c>
      <c r="D521" s="1" t="s">
        <v>78</v>
      </c>
      <c r="E521" s="1" t="s">
        <v>51</v>
      </c>
      <c r="F521" s="1" t="s">
        <v>51</v>
      </c>
      <c r="G521" s="1" t="s">
        <v>52</v>
      </c>
      <c r="H521" s="1" t="s">
        <v>53</v>
      </c>
      <c r="I521" s="1" t="s">
        <v>1141</v>
      </c>
      <c r="J521" s="1" t="s">
        <v>96</v>
      </c>
      <c r="K521" s="1" t="s">
        <v>1192</v>
      </c>
      <c r="L521" s="1"/>
      <c r="M521" s="20">
        <f t="shared" ref="M521:M584" si="8">IF(F521="○",1,0)</f>
        <v>1</v>
      </c>
    </row>
    <row r="522" spans="1:13" ht="20.100000000000001" customHeight="1" x14ac:dyDescent="0.15">
      <c r="A522" s="1" t="s">
        <v>1132</v>
      </c>
      <c r="B522" s="1" t="s">
        <v>1145</v>
      </c>
      <c r="C522" s="1" t="s">
        <v>1193</v>
      </c>
      <c r="D522" s="1" t="s">
        <v>78</v>
      </c>
      <c r="E522" s="1" t="s">
        <v>51</v>
      </c>
      <c r="F522" s="1" t="s">
        <v>51</v>
      </c>
      <c r="G522" s="1" t="s">
        <v>52</v>
      </c>
      <c r="H522" s="1" t="s">
        <v>53</v>
      </c>
      <c r="I522" s="1" t="s">
        <v>1141</v>
      </c>
      <c r="J522" s="1" t="s">
        <v>96</v>
      </c>
      <c r="K522" s="1" t="s">
        <v>1194</v>
      </c>
      <c r="L522" s="1"/>
      <c r="M522" s="20">
        <f t="shared" si="8"/>
        <v>1</v>
      </c>
    </row>
    <row r="523" spans="1:13" ht="20.100000000000001" customHeight="1" x14ac:dyDescent="0.15">
      <c r="A523" s="1" t="s">
        <v>1132</v>
      </c>
      <c r="B523" s="1" t="s">
        <v>1145</v>
      </c>
      <c r="C523" s="1" t="s">
        <v>1195</v>
      </c>
      <c r="D523" s="1" t="s">
        <v>78</v>
      </c>
      <c r="E523" s="1" t="s">
        <v>51</v>
      </c>
      <c r="F523" s="1" t="s">
        <v>81</v>
      </c>
      <c r="G523" s="1" t="s">
        <v>82</v>
      </c>
      <c r="H523" s="1" t="s">
        <v>180</v>
      </c>
      <c r="I523" s="1" t="s">
        <v>84</v>
      </c>
      <c r="J523" s="1" t="s">
        <v>632</v>
      </c>
      <c r="K523" s="1" t="s">
        <v>1196</v>
      </c>
      <c r="L523" s="1"/>
      <c r="M523" s="20">
        <f t="shared" si="8"/>
        <v>0</v>
      </c>
    </row>
    <row r="524" spans="1:13" ht="20.100000000000001" customHeight="1" x14ac:dyDescent="0.15">
      <c r="A524" s="1" t="s">
        <v>1132</v>
      </c>
      <c r="B524" s="1" t="s">
        <v>1145</v>
      </c>
      <c r="C524" s="1" t="s">
        <v>1197</v>
      </c>
      <c r="D524" s="1" t="s">
        <v>78</v>
      </c>
      <c r="E524" s="1" t="s">
        <v>51</v>
      </c>
      <c r="F524" s="1" t="s">
        <v>81</v>
      </c>
      <c r="G524" s="1" t="s">
        <v>82</v>
      </c>
      <c r="H524" s="1" t="s">
        <v>180</v>
      </c>
      <c r="I524" s="1" t="s">
        <v>84</v>
      </c>
      <c r="J524" s="1" t="s">
        <v>632</v>
      </c>
      <c r="K524" s="1" t="s">
        <v>1198</v>
      </c>
      <c r="L524" s="1"/>
      <c r="M524" s="20">
        <f t="shared" si="8"/>
        <v>0</v>
      </c>
    </row>
    <row r="525" spans="1:13" ht="20.100000000000001" customHeight="1" x14ac:dyDescent="0.15">
      <c r="A525" s="1" t="s">
        <v>1132</v>
      </c>
      <c r="B525" s="1" t="s">
        <v>1145</v>
      </c>
      <c r="C525" s="1" t="s">
        <v>1199</v>
      </c>
      <c r="D525" s="1" t="s">
        <v>78</v>
      </c>
      <c r="E525" s="1" t="s">
        <v>51</v>
      </c>
      <c r="F525" s="1" t="s">
        <v>179</v>
      </c>
      <c r="G525" s="1" t="s">
        <v>82</v>
      </c>
      <c r="H525" s="1" t="s">
        <v>180</v>
      </c>
      <c r="I525" s="1" t="s">
        <v>84</v>
      </c>
      <c r="J525" s="1" t="s">
        <v>632</v>
      </c>
      <c r="K525" s="1" t="s">
        <v>1200</v>
      </c>
      <c r="L525" s="1"/>
      <c r="M525" s="20">
        <f t="shared" si="8"/>
        <v>0</v>
      </c>
    </row>
    <row r="526" spans="1:13" ht="20.100000000000001" customHeight="1" x14ac:dyDescent="0.15">
      <c r="A526" s="1" t="s">
        <v>1132</v>
      </c>
      <c r="B526" s="1" t="s">
        <v>1145</v>
      </c>
      <c r="C526" s="1" t="s">
        <v>1201</v>
      </c>
      <c r="D526" s="1" t="s">
        <v>78</v>
      </c>
      <c r="E526" s="1" t="s">
        <v>51</v>
      </c>
      <c r="F526" s="1" t="s">
        <v>81</v>
      </c>
      <c r="G526" s="1" t="s">
        <v>82</v>
      </c>
      <c r="H526" s="1" t="s">
        <v>180</v>
      </c>
      <c r="I526" s="1" t="s">
        <v>84</v>
      </c>
      <c r="J526" s="1" t="s">
        <v>632</v>
      </c>
      <c r="K526" s="1" t="s">
        <v>1202</v>
      </c>
      <c r="L526" s="1"/>
      <c r="M526" s="20">
        <f t="shared" si="8"/>
        <v>0</v>
      </c>
    </row>
    <row r="527" spans="1:13" ht="20.100000000000001" customHeight="1" x14ac:dyDescent="0.15">
      <c r="A527" s="1" t="s">
        <v>1132</v>
      </c>
      <c r="B527" s="1" t="s">
        <v>1145</v>
      </c>
      <c r="C527" s="1" t="s">
        <v>1203</v>
      </c>
      <c r="D527" s="1" t="s">
        <v>78</v>
      </c>
      <c r="E527" s="1" t="s">
        <v>51</v>
      </c>
      <c r="F527" s="1" t="s">
        <v>81</v>
      </c>
      <c r="G527" s="1" t="s">
        <v>82</v>
      </c>
      <c r="H527" s="1" t="s">
        <v>180</v>
      </c>
      <c r="I527" s="1" t="s">
        <v>84</v>
      </c>
      <c r="J527" s="1" t="s">
        <v>632</v>
      </c>
      <c r="K527" s="1" t="s">
        <v>1204</v>
      </c>
      <c r="L527" s="1"/>
      <c r="M527" s="20">
        <f t="shared" si="8"/>
        <v>0</v>
      </c>
    </row>
    <row r="528" spans="1:13" ht="20.100000000000001" customHeight="1" x14ac:dyDescent="0.15">
      <c r="A528" s="1" t="s">
        <v>1132</v>
      </c>
      <c r="B528" s="1" t="s">
        <v>1145</v>
      </c>
      <c r="C528" s="1" t="s">
        <v>1205</v>
      </c>
      <c r="D528" s="1" t="s">
        <v>78</v>
      </c>
      <c r="E528" s="1" t="s">
        <v>51</v>
      </c>
      <c r="F528" s="1" t="s">
        <v>179</v>
      </c>
      <c r="G528" s="1" t="s">
        <v>82</v>
      </c>
      <c r="H528" s="1" t="s">
        <v>180</v>
      </c>
      <c r="I528" s="1" t="s">
        <v>84</v>
      </c>
      <c r="J528" s="1" t="s">
        <v>632</v>
      </c>
      <c r="K528" s="1" t="s">
        <v>1206</v>
      </c>
      <c r="L528" s="1"/>
      <c r="M528" s="20">
        <f t="shared" si="8"/>
        <v>0</v>
      </c>
    </row>
    <row r="529" spans="1:13" ht="20.100000000000001" customHeight="1" x14ac:dyDescent="0.15">
      <c r="A529" s="1" t="s">
        <v>1132</v>
      </c>
      <c r="B529" s="1" t="s">
        <v>1207</v>
      </c>
      <c r="C529" s="1" t="s">
        <v>1208</v>
      </c>
      <c r="D529" s="1" t="s">
        <v>50</v>
      </c>
      <c r="E529" s="1" t="s">
        <v>51</v>
      </c>
      <c r="F529" s="1" t="s">
        <v>51</v>
      </c>
      <c r="G529" s="1" t="s">
        <v>82</v>
      </c>
      <c r="H529" s="1" t="s">
        <v>207</v>
      </c>
      <c r="I529" s="1" t="s">
        <v>84</v>
      </c>
      <c r="J529" s="1" t="s">
        <v>122</v>
      </c>
      <c r="K529" s="1" t="s">
        <v>1209</v>
      </c>
      <c r="L529" s="1"/>
      <c r="M529" s="20">
        <f t="shared" si="8"/>
        <v>1</v>
      </c>
    </row>
    <row r="530" spans="1:13" ht="20.100000000000001" customHeight="1" x14ac:dyDescent="0.15">
      <c r="A530" s="1" t="s">
        <v>1132</v>
      </c>
      <c r="B530" s="1" t="s">
        <v>1207</v>
      </c>
      <c r="C530" s="1" t="s">
        <v>1210</v>
      </c>
      <c r="D530" s="1" t="s">
        <v>50</v>
      </c>
      <c r="E530" s="1" t="s">
        <v>51</v>
      </c>
      <c r="F530" s="1" t="s">
        <v>51</v>
      </c>
      <c r="G530" s="1" t="s">
        <v>82</v>
      </c>
      <c r="H530" s="1" t="s">
        <v>207</v>
      </c>
      <c r="I530" s="1" t="s">
        <v>84</v>
      </c>
      <c r="J530" s="1" t="s">
        <v>122</v>
      </c>
      <c r="K530" s="1" t="s">
        <v>1211</v>
      </c>
      <c r="L530" s="1"/>
      <c r="M530" s="20">
        <f t="shared" si="8"/>
        <v>1</v>
      </c>
    </row>
    <row r="531" spans="1:13" ht="20.100000000000001" customHeight="1" x14ac:dyDescent="0.15">
      <c r="A531" s="1" t="s">
        <v>1132</v>
      </c>
      <c r="B531" s="1" t="s">
        <v>1207</v>
      </c>
      <c r="C531" s="1" t="s">
        <v>1212</v>
      </c>
      <c r="D531" s="1" t="s">
        <v>50</v>
      </c>
      <c r="E531" s="1" t="s">
        <v>51</v>
      </c>
      <c r="F531" s="1" t="s">
        <v>51</v>
      </c>
      <c r="G531" s="1" t="s">
        <v>82</v>
      </c>
      <c r="H531" s="1" t="s">
        <v>207</v>
      </c>
      <c r="I531" s="1" t="s">
        <v>84</v>
      </c>
      <c r="J531" s="1" t="s">
        <v>122</v>
      </c>
      <c r="K531" s="1" t="s">
        <v>1213</v>
      </c>
      <c r="L531" s="1"/>
      <c r="M531" s="20">
        <f t="shared" si="8"/>
        <v>1</v>
      </c>
    </row>
    <row r="532" spans="1:13" ht="20.100000000000001" customHeight="1" x14ac:dyDescent="0.15">
      <c r="A532" s="1" t="s">
        <v>1132</v>
      </c>
      <c r="B532" s="1" t="s">
        <v>1207</v>
      </c>
      <c r="C532" s="1" t="s">
        <v>1214</v>
      </c>
      <c r="D532" s="1" t="s">
        <v>50</v>
      </c>
      <c r="E532" s="1" t="s">
        <v>51</v>
      </c>
      <c r="F532" s="1" t="s">
        <v>51</v>
      </c>
      <c r="G532" s="1" t="s">
        <v>82</v>
      </c>
      <c r="H532" s="1" t="s">
        <v>207</v>
      </c>
      <c r="I532" s="1" t="s">
        <v>84</v>
      </c>
      <c r="J532" s="1" t="s">
        <v>122</v>
      </c>
      <c r="K532" s="1" t="s">
        <v>1215</v>
      </c>
      <c r="L532" s="1"/>
      <c r="M532" s="20">
        <f t="shared" si="8"/>
        <v>1</v>
      </c>
    </row>
    <row r="533" spans="1:13" ht="20.100000000000001" customHeight="1" x14ac:dyDescent="0.15">
      <c r="A533" s="1" t="s">
        <v>1132</v>
      </c>
      <c r="B533" s="1" t="s">
        <v>1207</v>
      </c>
      <c r="C533" s="1" t="s">
        <v>1216</v>
      </c>
      <c r="D533" s="1" t="s">
        <v>78</v>
      </c>
      <c r="E533" s="1" t="s">
        <v>51</v>
      </c>
      <c r="F533" s="1" t="s">
        <v>51</v>
      </c>
      <c r="G533" s="1" t="s">
        <v>52</v>
      </c>
      <c r="H533" s="1" t="s">
        <v>121</v>
      </c>
      <c r="I533" s="1" t="s">
        <v>84</v>
      </c>
      <c r="J533" s="1" t="s">
        <v>122</v>
      </c>
      <c r="K533" s="1" t="s">
        <v>1217</v>
      </c>
      <c r="L533" s="1"/>
      <c r="M533" s="20">
        <f t="shared" si="8"/>
        <v>1</v>
      </c>
    </row>
    <row r="534" spans="1:13" ht="20.100000000000001" customHeight="1" x14ac:dyDescent="0.15">
      <c r="A534" s="1" t="s">
        <v>1132</v>
      </c>
      <c r="B534" s="1" t="s">
        <v>1207</v>
      </c>
      <c r="C534" s="1" t="s">
        <v>1218</v>
      </c>
      <c r="D534" s="1" t="s">
        <v>78</v>
      </c>
      <c r="E534" s="1" t="s">
        <v>51</v>
      </c>
      <c r="F534" s="1" t="s">
        <v>81</v>
      </c>
      <c r="G534" s="1" t="s">
        <v>82</v>
      </c>
      <c r="H534" s="1" t="s">
        <v>83</v>
      </c>
      <c r="I534" s="1" t="s">
        <v>84</v>
      </c>
      <c r="J534" s="1" t="s">
        <v>85</v>
      </c>
      <c r="K534" s="1" t="s">
        <v>1219</v>
      </c>
      <c r="L534" s="1"/>
      <c r="M534" s="20">
        <f t="shared" si="8"/>
        <v>0</v>
      </c>
    </row>
    <row r="535" spans="1:13" ht="20.100000000000001" customHeight="1" x14ac:dyDescent="0.15">
      <c r="A535" s="1" t="s">
        <v>1132</v>
      </c>
      <c r="B535" s="1" t="s">
        <v>1207</v>
      </c>
      <c r="C535" s="1" t="s">
        <v>1220</v>
      </c>
      <c r="D535" s="1" t="s">
        <v>78</v>
      </c>
      <c r="E535" s="1" t="s">
        <v>51</v>
      </c>
      <c r="F535" s="1" t="s">
        <v>51</v>
      </c>
      <c r="G535" s="1" t="s">
        <v>52</v>
      </c>
      <c r="H535" s="1" t="s">
        <v>121</v>
      </c>
      <c r="I535" s="1" t="s">
        <v>84</v>
      </c>
      <c r="J535" s="1" t="s">
        <v>122</v>
      </c>
      <c r="K535" s="1" t="s">
        <v>1221</v>
      </c>
      <c r="L535" s="1"/>
      <c r="M535" s="20">
        <f t="shared" si="8"/>
        <v>1</v>
      </c>
    </row>
    <row r="536" spans="1:13" ht="20.100000000000001" customHeight="1" x14ac:dyDescent="0.15">
      <c r="A536" s="1" t="s">
        <v>1132</v>
      </c>
      <c r="B536" s="1" t="s">
        <v>1207</v>
      </c>
      <c r="C536" s="1" t="s">
        <v>1222</v>
      </c>
      <c r="D536" s="1" t="s">
        <v>78</v>
      </c>
      <c r="E536" s="1" t="s">
        <v>51</v>
      </c>
      <c r="F536" s="1" t="s">
        <v>81</v>
      </c>
      <c r="G536" s="1" t="s">
        <v>82</v>
      </c>
      <c r="H536" s="1" t="s">
        <v>83</v>
      </c>
      <c r="I536" s="1" t="s">
        <v>84</v>
      </c>
      <c r="J536" s="1" t="s">
        <v>85</v>
      </c>
      <c r="K536" s="1" t="s">
        <v>1223</v>
      </c>
      <c r="L536" s="1"/>
      <c r="M536" s="20">
        <f t="shared" si="8"/>
        <v>0</v>
      </c>
    </row>
    <row r="537" spans="1:13" ht="20.100000000000001" customHeight="1" x14ac:dyDescent="0.15">
      <c r="A537" s="1" t="s">
        <v>1132</v>
      </c>
      <c r="B537" s="1" t="s">
        <v>1207</v>
      </c>
      <c r="C537" s="1" t="s">
        <v>1224</v>
      </c>
      <c r="D537" s="1" t="s">
        <v>78</v>
      </c>
      <c r="E537" s="1" t="s">
        <v>51</v>
      </c>
      <c r="F537" s="1" t="s">
        <v>51</v>
      </c>
      <c r="G537" s="1" t="s">
        <v>82</v>
      </c>
      <c r="H537" s="1" t="s">
        <v>207</v>
      </c>
      <c r="I537" s="1" t="s">
        <v>84</v>
      </c>
      <c r="J537" s="1" t="s">
        <v>122</v>
      </c>
      <c r="K537" s="1" t="s">
        <v>1225</v>
      </c>
      <c r="L537" s="1"/>
      <c r="M537" s="20">
        <f t="shared" si="8"/>
        <v>1</v>
      </c>
    </row>
    <row r="538" spans="1:13" ht="20.100000000000001" customHeight="1" x14ac:dyDescent="0.15">
      <c r="A538" s="1" t="s">
        <v>1132</v>
      </c>
      <c r="B538" s="1" t="s">
        <v>1207</v>
      </c>
      <c r="C538" s="1" t="s">
        <v>1226</v>
      </c>
      <c r="D538" s="1" t="s">
        <v>78</v>
      </c>
      <c r="E538" s="1" t="s">
        <v>51</v>
      </c>
      <c r="F538" s="1" t="s">
        <v>51</v>
      </c>
      <c r="G538" s="1" t="s">
        <v>82</v>
      </c>
      <c r="H538" s="1" t="s">
        <v>207</v>
      </c>
      <c r="I538" s="1" t="s">
        <v>84</v>
      </c>
      <c r="J538" s="1" t="s">
        <v>122</v>
      </c>
      <c r="K538" s="1" t="s">
        <v>1227</v>
      </c>
      <c r="L538" s="1"/>
      <c r="M538" s="20">
        <f t="shared" si="8"/>
        <v>1</v>
      </c>
    </row>
    <row r="539" spans="1:13" ht="20.100000000000001" customHeight="1" x14ac:dyDescent="0.15">
      <c r="A539" s="1" t="s">
        <v>1132</v>
      </c>
      <c r="B539" s="1" t="s">
        <v>1228</v>
      </c>
      <c r="C539" s="1" t="s">
        <v>1229</v>
      </c>
      <c r="D539" s="1" t="s">
        <v>50</v>
      </c>
      <c r="E539" s="1" t="s">
        <v>51</v>
      </c>
      <c r="F539" s="1" t="s">
        <v>51</v>
      </c>
      <c r="G539" s="1" t="s">
        <v>52</v>
      </c>
      <c r="H539" s="1" t="s">
        <v>739</v>
      </c>
      <c r="I539" s="1" t="s">
        <v>1230</v>
      </c>
      <c r="J539" s="1" t="s">
        <v>122</v>
      </c>
      <c r="K539" s="1" t="s">
        <v>1231</v>
      </c>
      <c r="L539" s="1"/>
      <c r="M539" s="20">
        <f t="shared" si="8"/>
        <v>1</v>
      </c>
    </row>
    <row r="540" spans="1:13" ht="20.100000000000001" customHeight="1" x14ac:dyDescent="0.15">
      <c r="A540" s="1" t="s">
        <v>1132</v>
      </c>
      <c r="B540" s="1" t="s">
        <v>1228</v>
      </c>
      <c r="C540" s="1" t="s">
        <v>1232</v>
      </c>
      <c r="D540" s="1" t="s">
        <v>78</v>
      </c>
      <c r="E540" s="1" t="s">
        <v>51</v>
      </c>
      <c r="F540" s="1" t="s">
        <v>51</v>
      </c>
      <c r="G540" s="1" t="s">
        <v>52</v>
      </c>
      <c r="H540" s="1" t="s">
        <v>739</v>
      </c>
      <c r="I540" s="1" t="s">
        <v>1230</v>
      </c>
      <c r="J540" s="1" t="s">
        <v>122</v>
      </c>
      <c r="K540" s="1" t="s">
        <v>1233</v>
      </c>
      <c r="L540" s="1"/>
      <c r="M540" s="20">
        <f t="shared" si="8"/>
        <v>1</v>
      </c>
    </row>
    <row r="541" spans="1:13" ht="20.100000000000001" customHeight="1" x14ac:dyDescent="0.15">
      <c r="A541" s="1" t="s">
        <v>1132</v>
      </c>
      <c r="B541" s="1" t="s">
        <v>1228</v>
      </c>
      <c r="C541" s="1" t="s">
        <v>1234</v>
      </c>
      <c r="D541" s="1" t="s">
        <v>78</v>
      </c>
      <c r="E541" s="1" t="s">
        <v>51</v>
      </c>
      <c r="F541" s="1" t="s">
        <v>51</v>
      </c>
      <c r="G541" s="1" t="s">
        <v>52</v>
      </c>
      <c r="H541" s="1" t="s">
        <v>739</v>
      </c>
      <c r="I541" s="1" t="s">
        <v>1230</v>
      </c>
      <c r="J541" s="1" t="s">
        <v>122</v>
      </c>
      <c r="K541" s="1" t="s">
        <v>1235</v>
      </c>
      <c r="L541" s="1"/>
      <c r="M541" s="20">
        <f t="shared" si="8"/>
        <v>1</v>
      </c>
    </row>
    <row r="542" spans="1:13" ht="20.100000000000001" customHeight="1" x14ac:dyDescent="0.15">
      <c r="A542" s="1" t="s">
        <v>1132</v>
      </c>
      <c r="B542" s="1" t="s">
        <v>1236</v>
      </c>
      <c r="C542" s="1" t="s">
        <v>1237</v>
      </c>
      <c r="D542" s="1" t="s">
        <v>50</v>
      </c>
      <c r="E542" s="1" t="s">
        <v>51</v>
      </c>
      <c r="F542" s="1" t="s">
        <v>51</v>
      </c>
      <c r="G542" s="1" t="s">
        <v>52</v>
      </c>
      <c r="H542" s="1" t="s">
        <v>53</v>
      </c>
      <c r="I542" s="1" t="s">
        <v>1141</v>
      </c>
      <c r="J542" s="1" t="s">
        <v>96</v>
      </c>
      <c r="K542" s="1" t="s">
        <v>1238</v>
      </c>
      <c r="L542" s="1"/>
      <c r="M542" s="20">
        <f t="shared" si="8"/>
        <v>1</v>
      </c>
    </row>
    <row r="543" spans="1:13" ht="20.100000000000001" customHeight="1" x14ac:dyDescent="0.15">
      <c r="A543" s="1" t="s">
        <v>1132</v>
      </c>
      <c r="B543" s="1" t="s">
        <v>1236</v>
      </c>
      <c r="C543" s="1" t="s">
        <v>1239</v>
      </c>
      <c r="D543" s="1" t="s">
        <v>50</v>
      </c>
      <c r="E543" s="1" t="s">
        <v>51</v>
      </c>
      <c r="F543" s="1" t="s">
        <v>51</v>
      </c>
      <c r="G543" s="1" t="s">
        <v>52</v>
      </c>
      <c r="H543" s="1" t="s">
        <v>53</v>
      </c>
      <c r="I543" s="1" t="s">
        <v>1141</v>
      </c>
      <c r="J543" s="1" t="s">
        <v>96</v>
      </c>
      <c r="K543" s="1" t="s">
        <v>1240</v>
      </c>
      <c r="L543" s="1"/>
      <c r="M543" s="20">
        <f t="shared" si="8"/>
        <v>1</v>
      </c>
    </row>
    <row r="544" spans="1:13" ht="20.100000000000001" customHeight="1" x14ac:dyDescent="0.15">
      <c r="A544" s="1" t="s">
        <v>1132</v>
      </c>
      <c r="B544" s="1" t="s">
        <v>1236</v>
      </c>
      <c r="C544" s="1" t="s">
        <v>1241</v>
      </c>
      <c r="D544" s="1" t="s">
        <v>50</v>
      </c>
      <c r="E544" s="1" t="s">
        <v>51</v>
      </c>
      <c r="F544" s="1" t="s">
        <v>51</v>
      </c>
      <c r="G544" s="1" t="s">
        <v>52</v>
      </c>
      <c r="H544" s="1" t="s">
        <v>53</v>
      </c>
      <c r="I544" s="1" t="s">
        <v>1141</v>
      </c>
      <c r="J544" s="1" t="s">
        <v>96</v>
      </c>
      <c r="K544" s="1" t="s">
        <v>1242</v>
      </c>
      <c r="L544" s="1"/>
      <c r="M544" s="20">
        <f t="shared" si="8"/>
        <v>1</v>
      </c>
    </row>
    <row r="545" spans="1:13" ht="20.100000000000001" customHeight="1" x14ac:dyDescent="0.15">
      <c r="A545" s="1" t="s">
        <v>1132</v>
      </c>
      <c r="B545" s="1" t="s">
        <v>1236</v>
      </c>
      <c r="C545" s="1" t="s">
        <v>1243</v>
      </c>
      <c r="D545" s="1" t="s">
        <v>50</v>
      </c>
      <c r="E545" s="1" t="s">
        <v>51</v>
      </c>
      <c r="F545" s="1" t="s">
        <v>51</v>
      </c>
      <c r="G545" s="1" t="s">
        <v>52</v>
      </c>
      <c r="H545" s="1" t="s">
        <v>53</v>
      </c>
      <c r="I545" s="1" t="s">
        <v>1141</v>
      </c>
      <c r="J545" s="1" t="s">
        <v>96</v>
      </c>
      <c r="K545" s="1" t="s">
        <v>1244</v>
      </c>
      <c r="L545" s="1"/>
      <c r="M545" s="20">
        <f t="shared" si="8"/>
        <v>1</v>
      </c>
    </row>
    <row r="546" spans="1:13" ht="20.100000000000001" customHeight="1" x14ac:dyDescent="0.15">
      <c r="A546" s="1" t="s">
        <v>1132</v>
      </c>
      <c r="B546" s="1" t="s">
        <v>1236</v>
      </c>
      <c r="C546" s="1" t="s">
        <v>1245</v>
      </c>
      <c r="D546" s="1" t="s">
        <v>78</v>
      </c>
      <c r="E546" s="1" t="s">
        <v>51</v>
      </c>
      <c r="F546" s="1" t="s">
        <v>51</v>
      </c>
      <c r="G546" s="1" t="s">
        <v>52</v>
      </c>
      <c r="H546" s="1" t="s">
        <v>121</v>
      </c>
      <c r="I546" s="1" t="s">
        <v>84</v>
      </c>
      <c r="J546" s="1" t="s">
        <v>122</v>
      </c>
      <c r="K546" s="1" t="s">
        <v>1246</v>
      </c>
      <c r="L546" s="1"/>
      <c r="M546" s="20">
        <f t="shared" si="8"/>
        <v>1</v>
      </c>
    </row>
    <row r="547" spans="1:13" ht="20.100000000000001" customHeight="1" x14ac:dyDescent="0.15">
      <c r="A547" s="1" t="s">
        <v>1132</v>
      </c>
      <c r="B547" s="1" t="s">
        <v>1236</v>
      </c>
      <c r="C547" s="1" t="s">
        <v>1247</v>
      </c>
      <c r="D547" s="1" t="s">
        <v>78</v>
      </c>
      <c r="E547" s="1" t="s">
        <v>51</v>
      </c>
      <c r="F547" s="1" t="s">
        <v>51</v>
      </c>
      <c r="G547" s="1" t="s">
        <v>52</v>
      </c>
      <c r="H547" s="1" t="s">
        <v>53</v>
      </c>
      <c r="I547" s="1" t="s">
        <v>1141</v>
      </c>
      <c r="J547" s="1" t="s">
        <v>96</v>
      </c>
      <c r="K547" s="1" t="s">
        <v>1248</v>
      </c>
      <c r="L547" s="1"/>
      <c r="M547" s="20">
        <f t="shared" si="8"/>
        <v>1</v>
      </c>
    </row>
    <row r="548" spans="1:13" ht="20.100000000000001" customHeight="1" x14ac:dyDescent="0.15">
      <c r="A548" s="1" t="s">
        <v>1132</v>
      </c>
      <c r="B548" s="1" t="s">
        <v>1236</v>
      </c>
      <c r="C548" s="1" t="s">
        <v>1249</v>
      </c>
      <c r="D548" s="1" t="s">
        <v>78</v>
      </c>
      <c r="E548" s="1" t="s">
        <v>51</v>
      </c>
      <c r="F548" s="1" t="s">
        <v>179</v>
      </c>
      <c r="G548" s="1" t="s">
        <v>82</v>
      </c>
      <c r="H548" s="1" t="s">
        <v>180</v>
      </c>
      <c r="I548" s="1" t="s">
        <v>181</v>
      </c>
      <c r="J548" s="1" t="s">
        <v>182</v>
      </c>
      <c r="K548" s="1" t="s">
        <v>1250</v>
      </c>
      <c r="L548" s="1"/>
      <c r="M548" s="20">
        <f t="shared" si="8"/>
        <v>0</v>
      </c>
    </row>
    <row r="549" spans="1:13" ht="20.100000000000001" customHeight="1" x14ac:dyDescent="0.15">
      <c r="A549" s="1" t="s">
        <v>1132</v>
      </c>
      <c r="B549" s="1" t="s">
        <v>1236</v>
      </c>
      <c r="C549" s="1" t="s">
        <v>1251</v>
      </c>
      <c r="D549" s="1" t="s">
        <v>78</v>
      </c>
      <c r="E549" s="1" t="s">
        <v>51</v>
      </c>
      <c r="F549" s="1" t="s">
        <v>51</v>
      </c>
      <c r="G549" s="1" t="s">
        <v>52</v>
      </c>
      <c r="H549" s="1" t="s">
        <v>53</v>
      </c>
      <c r="I549" s="1" t="s">
        <v>1141</v>
      </c>
      <c r="J549" s="1" t="s">
        <v>96</v>
      </c>
      <c r="K549" s="1" t="s">
        <v>1252</v>
      </c>
      <c r="L549" s="1"/>
      <c r="M549" s="20">
        <f t="shared" si="8"/>
        <v>1</v>
      </c>
    </row>
    <row r="550" spans="1:13" ht="20.100000000000001" customHeight="1" x14ac:dyDescent="0.15">
      <c r="A550" s="1" t="s">
        <v>1132</v>
      </c>
      <c r="B550" s="1" t="s">
        <v>1236</v>
      </c>
      <c r="C550" s="1" t="s">
        <v>1253</v>
      </c>
      <c r="D550" s="1" t="s">
        <v>78</v>
      </c>
      <c r="E550" s="1" t="s">
        <v>51</v>
      </c>
      <c r="F550" s="1" t="s">
        <v>51</v>
      </c>
      <c r="G550" s="1" t="s">
        <v>52</v>
      </c>
      <c r="H550" s="1" t="s">
        <v>53</v>
      </c>
      <c r="I550" s="1" t="s">
        <v>1141</v>
      </c>
      <c r="J550" s="1" t="s">
        <v>96</v>
      </c>
      <c r="K550" s="1" t="s">
        <v>1254</v>
      </c>
      <c r="L550" s="1"/>
      <c r="M550" s="20">
        <f t="shared" si="8"/>
        <v>1</v>
      </c>
    </row>
    <row r="551" spans="1:13" ht="20.100000000000001" customHeight="1" x14ac:dyDescent="0.15">
      <c r="A551" s="1" t="s">
        <v>1132</v>
      </c>
      <c r="B551" s="1" t="s">
        <v>1236</v>
      </c>
      <c r="C551" s="1" t="s">
        <v>1255</v>
      </c>
      <c r="D551" s="1" t="s">
        <v>78</v>
      </c>
      <c r="E551" s="1" t="s">
        <v>51</v>
      </c>
      <c r="F551" s="1" t="s">
        <v>81</v>
      </c>
      <c r="G551" s="1" t="s">
        <v>82</v>
      </c>
      <c r="H551" s="1" t="s">
        <v>180</v>
      </c>
      <c r="I551" s="1" t="s">
        <v>181</v>
      </c>
      <c r="J551" s="1" t="s">
        <v>182</v>
      </c>
      <c r="K551" s="1" t="s">
        <v>1256</v>
      </c>
      <c r="L551" s="1"/>
      <c r="M551" s="20">
        <f t="shared" si="8"/>
        <v>0</v>
      </c>
    </row>
    <row r="552" spans="1:13" ht="20.100000000000001" customHeight="1" x14ac:dyDescent="0.15">
      <c r="A552" s="1" t="s">
        <v>1132</v>
      </c>
      <c r="B552" s="1" t="s">
        <v>1236</v>
      </c>
      <c r="C552" s="1" t="s">
        <v>1257</v>
      </c>
      <c r="D552" s="1" t="s">
        <v>78</v>
      </c>
      <c r="E552" s="1" t="s">
        <v>51</v>
      </c>
      <c r="F552" s="1" t="s">
        <v>51</v>
      </c>
      <c r="G552" s="1" t="s">
        <v>52</v>
      </c>
      <c r="H552" s="1" t="s">
        <v>53</v>
      </c>
      <c r="I552" s="1" t="s">
        <v>1141</v>
      </c>
      <c r="J552" s="1" t="s">
        <v>96</v>
      </c>
      <c r="K552" s="1" t="s">
        <v>1258</v>
      </c>
      <c r="L552" s="1"/>
      <c r="M552" s="20">
        <f t="shared" si="8"/>
        <v>1</v>
      </c>
    </row>
    <row r="553" spans="1:13" ht="20.100000000000001" customHeight="1" x14ac:dyDescent="0.15">
      <c r="A553" s="1" t="s">
        <v>1132</v>
      </c>
      <c r="B553" s="1" t="s">
        <v>1236</v>
      </c>
      <c r="C553" s="1" t="s">
        <v>1259</v>
      </c>
      <c r="D553" s="1" t="s">
        <v>78</v>
      </c>
      <c r="E553" s="1" t="s">
        <v>51</v>
      </c>
      <c r="F553" s="1" t="s">
        <v>81</v>
      </c>
      <c r="G553" s="1" t="s">
        <v>82</v>
      </c>
      <c r="H553" s="1" t="s">
        <v>180</v>
      </c>
      <c r="I553" s="1" t="s">
        <v>181</v>
      </c>
      <c r="J553" s="1" t="s">
        <v>182</v>
      </c>
      <c r="K553" s="1" t="s">
        <v>1260</v>
      </c>
      <c r="L553" s="1"/>
      <c r="M553" s="20">
        <f t="shared" si="8"/>
        <v>0</v>
      </c>
    </row>
    <row r="554" spans="1:13" ht="20.100000000000001" customHeight="1" x14ac:dyDescent="0.15">
      <c r="A554" s="1" t="s">
        <v>1132</v>
      </c>
      <c r="B554" s="1" t="s">
        <v>1236</v>
      </c>
      <c r="C554" s="1" t="s">
        <v>1261</v>
      </c>
      <c r="D554" s="1" t="s">
        <v>78</v>
      </c>
      <c r="E554" s="1" t="s">
        <v>51</v>
      </c>
      <c r="F554" s="1" t="s">
        <v>51</v>
      </c>
      <c r="G554" s="1" t="s">
        <v>52</v>
      </c>
      <c r="H554" s="1" t="s">
        <v>53</v>
      </c>
      <c r="I554" s="1" t="s">
        <v>1141</v>
      </c>
      <c r="J554" s="1" t="s">
        <v>96</v>
      </c>
      <c r="K554" s="1" t="s">
        <v>1262</v>
      </c>
      <c r="L554" s="1"/>
      <c r="M554" s="20">
        <f t="shared" si="8"/>
        <v>1</v>
      </c>
    </row>
    <row r="555" spans="1:13" ht="20.100000000000001" customHeight="1" x14ac:dyDescent="0.15">
      <c r="A555" s="1" t="s">
        <v>1132</v>
      </c>
      <c r="B555" s="1" t="s">
        <v>1236</v>
      </c>
      <c r="C555" s="1" t="s">
        <v>1263</v>
      </c>
      <c r="D555" s="1" t="s">
        <v>78</v>
      </c>
      <c r="E555" s="1" t="s">
        <v>51</v>
      </c>
      <c r="F555" s="1" t="s">
        <v>179</v>
      </c>
      <c r="G555" s="1" t="s">
        <v>82</v>
      </c>
      <c r="H555" s="1" t="s">
        <v>180</v>
      </c>
      <c r="I555" s="1" t="s">
        <v>181</v>
      </c>
      <c r="J555" s="1" t="s">
        <v>182</v>
      </c>
      <c r="K555" s="1" t="s">
        <v>1264</v>
      </c>
      <c r="L555" s="1"/>
      <c r="M555" s="20">
        <f t="shared" si="8"/>
        <v>0</v>
      </c>
    </row>
    <row r="556" spans="1:13" ht="20.100000000000001" customHeight="1" x14ac:dyDescent="0.15">
      <c r="A556" s="1" t="s">
        <v>1132</v>
      </c>
      <c r="B556" s="1" t="s">
        <v>1236</v>
      </c>
      <c r="C556" s="1" t="s">
        <v>1265</v>
      </c>
      <c r="D556" s="1" t="s">
        <v>78</v>
      </c>
      <c r="E556" s="1" t="s">
        <v>51</v>
      </c>
      <c r="F556" s="1" t="s">
        <v>51</v>
      </c>
      <c r="G556" s="1" t="s">
        <v>52</v>
      </c>
      <c r="H556" s="1" t="s">
        <v>53</v>
      </c>
      <c r="I556" s="1" t="s">
        <v>1141</v>
      </c>
      <c r="J556" s="1" t="s">
        <v>96</v>
      </c>
      <c r="K556" s="1" t="s">
        <v>1266</v>
      </c>
      <c r="L556" s="1"/>
      <c r="M556" s="20">
        <f t="shared" si="8"/>
        <v>1</v>
      </c>
    </row>
    <row r="557" spans="1:13" ht="20.100000000000001" customHeight="1" x14ac:dyDescent="0.15">
      <c r="A557" s="1" t="s">
        <v>1132</v>
      </c>
      <c r="B557" s="1" t="s">
        <v>1236</v>
      </c>
      <c r="C557" s="1" t="s">
        <v>1267</v>
      </c>
      <c r="D557" s="1" t="s">
        <v>78</v>
      </c>
      <c r="E557" s="1" t="s">
        <v>51</v>
      </c>
      <c r="F557" s="1" t="s">
        <v>51</v>
      </c>
      <c r="G557" s="1" t="s">
        <v>52</v>
      </c>
      <c r="H557" s="1" t="s">
        <v>53</v>
      </c>
      <c r="I557" s="1" t="s">
        <v>1141</v>
      </c>
      <c r="J557" s="1" t="s">
        <v>96</v>
      </c>
      <c r="K557" s="1" t="s">
        <v>1268</v>
      </c>
      <c r="L557" s="1"/>
      <c r="M557" s="20">
        <f t="shared" si="8"/>
        <v>1</v>
      </c>
    </row>
    <row r="558" spans="1:13" ht="20.100000000000001" customHeight="1" x14ac:dyDescent="0.15">
      <c r="A558" s="1" t="s">
        <v>1132</v>
      </c>
      <c r="B558" s="1" t="s">
        <v>1269</v>
      </c>
      <c r="C558" s="1" t="s">
        <v>1270</v>
      </c>
      <c r="D558" s="1" t="s">
        <v>50</v>
      </c>
      <c r="E558" s="1" t="s">
        <v>51</v>
      </c>
      <c r="F558" s="1" t="s">
        <v>51</v>
      </c>
      <c r="G558" s="1" t="s">
        <v>52</v>
      </c>
      <c r="H558" s="1" t="s">
        <v>739</v>
      </c>
      <c r="I558" s="1" t="s">
        <v>1230</v>
      </c>
      <c r="J558" s="1" t="s">
        <v>122</v>
      </c>
      <c r="K558" s="1" t="s">
        <v>1271</v>
      </c>
      <c r="L558" s="1"/>
      <c r="M558" s="20">
        <f t="shared" si="8"/>
        <v>1</v>
      </c>
    </row>
    <row r="559" spans="1:13" ht="20.100000000000001" customHeight="1" x14ac:dyDescent="0.15">
      <c r="A559" s="1" t="s">
        <v>1132</v>
      </c>
      <c r="B559" s="1" t="s">
        <v>1269</v>
      </c>
      <c r="C559" s="1" t="s">
        <v>1272</v>
      </c>
      <c r="D559" s="1" t="s">
        <v>50</v>
      </c>
      <c r="E559" s="1" t="s">
        <v>51</v>
      </c>
      <c r="F559" s="1" t="s">
        <v>51</v>
      </c>
      <c r="G559" s="1" t="s">
        <v>52</v>
      </c>
      <c r="H559" s="1" t="s">
        <v>739</v>
      </c>
      <c r="I559" s="1" t="s">
        <v>1230</v>
      </c>
      <c r="J559" s="1" t="s">
        <v>122</v>
      </c>
      <c r="K559" s="1" t="s">
        <v>1273</v>
      </c>
      <c r="L559" s="1"/>
      <c r="M559" s="20">
        <f t="shared" si="8"/>
        <v>1</v>
      </c>
    </row>
    <row r="560" spans="1:13" ht="20.100000000000001" customHeight="1" x14ac:dyDescent="0.15">
      <c r="A560" s="1" t="s">
        <v>1132</v>
      </c>
      <c r="B560" s="1" t="s">
        <v>1269</v>
      </c>
      <c r="C560" s="1" t="s">
        <v>1274</v>
      </c>
      <c r="D560" s="1" t="s">
        <v>78</v>
      </c>
      <c r="E560" s="1" t="s">
        <v>51</v>
      </c>
      <c r="F560" s="1" t="s">
        <v>81</v>
      </c>
      <c r="G560" s="1" t="s">
        <v>82</v>
      </c>
      <c r="H560" s="1" t="s">
        <v>83</v>
      </c>
      <c r="I560" s="1" t="s">
        <v>84</v>
      </c>
      <c r="J560" s="1" t="s">
        <v>85</v>
      </c>
      <c r="K560" s="1" t="s">
        <v>1275</v>
      </c>
      <c r="L560" s="1"/>
      <c r="M560" s="20">
        <f t="shared" si="8"/>
        <v>0</v>
      </c>
    </row>
    <row r="561" spans="1:13" ht="20.100000000000001" customHeight="1" x14ac:dyDescent="0.15">
      <c r="A561" s="1" t="s">
        <v>1132</v>
      </c>
      <c r="B561" s="1" t="s">
        <v>1269</v>
      </c>
      <c r="C561" s="1" t="s">
        <v>1276</v>
      </c>
      <c r="D561" s="1" t="s">
        <v>78</v>
      </c>
      <c r="E561" s="1" t="s">
        <v>51</v>
      </c>
      <c r="F561" s="1" t="s">
        <v>81</v>
      </c>
      <c r="G561" s="1" t="s">
        <v>82</v>
      </c>
      <c r="H561" s="1" t="s">
        <v>83</v>
      </c>
      <c r="I561" s="1" t="s">
        <v>84</v>
      </c>
      <c r="J561" s="1" t="s">
        <v>85</v>
      </c>
      <c r="K561" s="1" t="s">
        <v>1277</v>
      </c>
      <c r="L561" s="1"/>
      <c r="M561" s="20">
        <f t="shared" si="8"/>
        <v>0</v>
      </c>
    </row>
    <row r="562" spans="1:13" ht="20.100000000000001" customHeight="1" x14ac:dyDescent="0.15">
      <c r="A562" s="1" t="s">
        <v>1132</v>
      </c>
      <c r="B562" s="1" t="s">
        <v>1278</v>
      </c>
      <c r="C562" s="1" t="s">
        <v>1279</v>
      </c>
      <c r="D562" s="1" t="s">
        <v>50</v>
      </c>
      <c r="E562" s="1" t="s">
        <v>51</v>
      </c>
      <c r="F562" s="1" t="s">
        <v>51</v>
      </c>
      <c r="G562" s="1" t="s">
        <v>52</v>
      </c>
      <c r="H562" s="1" t="s">
        <v>53</v>
      </c>
      <c r="I562" s="1" t="s">
        <v>1141</v>
      </c>
      <c r="J562" s="1" t="s">
        <v>96</v>
      </c>
      <c r="K562" s="1" t="s">
        <v>1280</v>
      </c>
      <c r="L562" s="1"/>
      <c r="M562" s="20">
        <f t="shared" si="8"/>
        <v>1</v>
      </c>
    </row>
    <row r="563" spans="1:13" ht="20.100000000000001" customHeight="1" x14ac:dyDescent="0.15">
      <c r="A563" s="1" t="s">
        <v>1132</v>
      </c>
      <c r="B563" s="1" t="s">
        <v>1278</v>
      </c>
      <c r="C563" s="1" t="s">
        <v>1281</v>
      </c>
      <c r="D563" s="1" t="s">
        <v>50</v>
      </c>
      <c r="E563" s="1" t="s">
        <v>51</v>
      </c>
      <c r="F563" s="1" t="s">
        <v>51</v>
      </c>
      <c r="G563" s="1" t="s">
        <v>52</v>
      </c>
      <c r="H563" s="1" t="s">
        <v>53</v>
      </c>
      <c r="I563" s="1" t="s">
        <v>1141</v>
      </c>
      <c r="J563" s="1" t="s">
        <v>96</v>
      </c>
      <c r="K563" s="1" t="s">
        <v>1282</v>
      </c>
      <c r="L563" s="1"/>
      <c r="M563" s="20">
        <f t="shared" si="8"/>
        <v>1</v>
      </c>
    </row>
    <row r="564" spans="1:13" ht="20.100000000000001" customHeight="1" x14ac:dyDescent="0.15">
      <c r="A564" s="1" t="s">
        <v>1132</v>
      </c>
      <c r="B564" s="1" t="s">
        <v>1278</v>
      </c>
      <c r="C564" s="1" t="s">
        <v>1283</v>
      </c>
      <c r="D564" s="1" t="s">
        <v>50</v>
      </c>
      <c r="E564" s="1" t="s">
        <v>51</v>
      </c>
      <c r="F564" s="1" t="s">
        <v>51</v>
      </c>
      <c r="G564" s="1" t="s">
        <v>52</v>
      </c>
      <c r="H564" s="1" t="s">
        <v>53</v>
      </c>
      <c r="I564" s="1" t="s">
        <v>1141</v>
      </c>
      <c r="J564" s="1" t="s">
        <v>96</v>
      </c>
      <c r="K564" s="1" t="s">
        <v>1284</v>
      </c>
      <c r="L564" s="1"/>
      <c r="M564" s="20">
        <f t="shared" si="8"/>
        <v>1</v>
      </c>
    </row>
    <row r="565" spans="1:13" ht="20.100000000000001" customHeight="1" x14ac:dyDescent="0.15">
      <c r="A565" s="1" t="s">
        <v>1132</v>
      </c>
      <c r="B565" s="1" t="s">
        <v>1278</v>
      </c>
      <c r="C565" s="1" t="s">
        <v>1285</v>
      </c>
      <c r="D565" s="1" t="s">
        <v>50</v>
      </c>
      <c r="E565" s="1" t="s">
        <v>51</v>
      </c>
      <c r="F565" s="1" t="s">
        <v>51</v>
      </c>
      <c r="G565" s="1" t="s">
        <v>52</v>
      </c>
      <c r="H565" s="1" t="s">
        <v>53</v>
      </c>
      <c r="I565" s="1" t="s">
        <v>1141</v>
      </c>
      <c r="J565" s="1" t="s">
        <v>96</v>
      </c>
      <c r="K565" s="1" t="s">
        <v>1286</v>
      </c>
      <c r="L565" s="1"/>
      <c r="M565" s="20">
        <f t="shared" si="8"/>
        <v>1</v>
      </c>
    </row>
    <row r="566" spans="1:13" ht="20.100000000000001" customHeight="1" x14ac:dyDescent="0.15">
      <c r="A566" s="1" t="s">
        <v>1132</v>
      </c>
      <c r="B566" s="1" t="s">
        <v>1278</v>
      </c>
      <c r="C566" s="1" t="s">
        <v>1287</v>
      </c>
      <c r="D566" s="1" t="s">
        <v>50</v>
      </c>
      <c r="E566" s="1" t="s">
        <v>51</v>
      </c>
      <c r="F566" s="1" t="s">
        <v>51</v>
      </c>
      <c r="G566" s="1" t="s">
        <v>52</v>
      </c>
      <c r="H566" s="1" t="s">
        <v>53</v>
      </c>
      <c r="I566" s="1" t="s">
        <v>1141</v>
      </c>
      <c r="J566" s="1" t="s">
        <v>96</v>
      </c>
      <c r="K566" s="1" t="s">
        <v>1288</v>
      </c>
      <c r="L566" s="1"/>
      <c r="M566" s="20">
        <f t="shared" si="8"/>
        <v>1</v>
      </c>
    </row>
    <row r="567" spans="1:13" ht="20.100000000000001" customHeight="1" x14ac:dyDescent="0.15">
      <c r="A567" s="1" t="s">
        <v>1132</v>
      </c>
      <c r="B567" s="1" t="s">
        <v>1278</v>
      </c>
      <c r="C567" s="1" t="s">
        <v>1289</v>
      </c>
      <c r="D567" s="1" t="s">
        <v>78</v>
      </c>
      <c r="E567" s="1" t="s">
        <v>51</v>
      </c>
      <c r="F567" s="1" t="s">
        <v>51</v>
      </c>
      <c r="G567" s="1" t="s">
        <v>52</v>
      </c>
      <c r="H567" s="1" t="s">
        <v>121</v>
      </c>
      <c r="I567" s="1" t="s">
        <v>84</v>
      </c>
      <c r="J567" s="1" t="s">
        <v>122</v>
      </c>
      <c r="K567" s="1" t="s">
        <v>1290</v>
      </c>
      <c r="L567" s="1"/>
      <c r="M567" s="20">
        <f t="shared" si="8"/>
        <v>1</v>
      </c>
    </row>
    <row r="568" spans="1:13" ht="20.100000000000001" customHeight="1" x14ac:dyDescent="0.15">
      <c r="A568" s="1" t="s">
        <v>1132</v>
      </c>
      <c r="B568" s="1" t="s">
        <v>1278</v>
      </c>
      <c r="C568" s="1" t="s">
        <v>1291</v>
      </c>
      <c r="D568" s="1" t="s">
        <v>78</v>
      </c>
      <c r="E568" s="1" t="s">
        <v>51</v>
      </c>
      <c r="F568" s="1" t="s">
        <v>179</v>
      </c>
      <c r="G568" s="1" t="s">
        <v>82</v>
      </c>
      <c r="H568" s="1" t="s">
        <v>180</v>
      </c>
      <c r="I568" s="1" t="s">
        <v>181</v>
      </c>
      <c r="J568" s="1" t="s">
        <v>182</v>
      </c>
      <c r="K568" s="1" t="s">
        <v>1292</v>
      </c>
      <c r="L568" s="1"/>
      <c r="M568" s="20">
        <f t="shared" si="8"/>
        <v>0</v>
      </c>
    </row>
    <row r="569" spans="1:13" ht="20.100000000000001" customHeight="1" x14ac:dyDescent="0.15">
      <c r="A569" s="1" t="s">
        <v>1132</v>
      </c>
      <c r="B569" s="1" t="s">
        <v>1278</v>
      </c>
      <c r="C569" s="1" t="s">
        <v>1293</v>
      </c>
      <c r="D569" s="1" t="s">
        <v>78</v>
      </c>
      <c r="E569" s="1" t="s">
        <v>51</v>
      </c>
      <c r="F569" s="1" t="s">
        <v>51</v>
      </c>
      <c r="G569" s="1" t="s">
        <v>52</v>
      </c>
      <c r="H569" s="1" t="s">
        <v>53</v>
      </c>
      <c r="I569" s="1" t="s">
        <v>1141</v>
      </c>
      <c r="J569" s="1" t="s">
        <v>96</v>
      </c>
      <c r="K569" s="1" t="s">
        <v>1294</v>
      </c>
      <c r="L569" s="1"/>
      <c r="M569" s="20">
        <f t="shared" si="8"/>
        <v>1</v>
      </c>
    </row>
    <row r="570" spans="1:13" ht="20.100000000000001" customHeight="1" x14ac:dyDescent="0.15">
      <c r="A570" s="1" t="s">
        <v>1132</v>
      </c>
      <c r="B570" s="1" t="s">
        <v>1278</v>
      </c>
      <c r="C570" s="1" t="s">
        <v>1295</v>
      </c>
      <c r="D570" s="1" t="s">
        <v>78</v>
      </c>
      <c r="E570" s="1" t="s">
        <v>51</v>
      </c>
      <c r="F570" s="1" t="s">
        <v>179</v>
      </c>
      <c r="G570" s="1" t="s">
        <v>82</v>
      </c>
      <c r="H570" s="1" t="s">
        <v>180</v>
      </c>
      <c r="I570" s="1" t="s">
        <v>181</v>
      </c>
      <c r="J570" s="1" t="s">
        <v>182</v>
      </c>
      <c r="K570" s="1" t="s">
        <v>1296</v>
      </c>
      <c r="L570" s="1"/>
      <c r="M570" s="20">
        <f t="shared" si="8"/>
        <v>0</v>
      </c>
    </row>
    <row r="571" spans="1:13" ht="20.100000000000001" customHeight="1" x14ac:dyDescent="0.15">
      <c r="A571" s="1" t="s">
        <v>1132</v>
      </c>
      <c r="B571" s="1" t="s">
        <v>1278</v>
      </c>
      <c r="C571" s="1" t="s">
        <v>1297</v>
      </c>
      <c r="D571" s="1" t="s">
        <v>78</v>
      </c>
      <c r="E571" s="1" t="s">
        <v>51</v>
      </c>
      <c r="F571" s="1" t="s">
        <v>51</v>
      </c>
      <c r="G571" s="1" t="s">
        <v>52</v>
      </c>
      <c r="H571" s="1" t="s">
        <v>53</v>
      </c>
      <c r="I571" s="1" t="s">
        <v>1141</v>
      </c>
      <c r="J571" s="1" t="s">
        <v>96</v>
      </c>
      <c r="K571" s="1" t="s">
        <v>1298</v>
      </c>
      <c r="L571" s="1"/>
      <c r="M571" s="20">
        <f t="shared" si="8"/>
        <v>1</v>
      </c>
    </row>
    <row r="572" spans="1:13" ht="20.100000000000001" customHeight="1" x14ac:dyDescent="0.15">
      <c r="A572" s="1" t="s">
        <v>1132</v>
      </c>
      <c r="B572" s="1" t="s">
        <v>1278</v>
      </c>
      <c r="C572" s="1" t="s">
        <v>1299</v>
      </c>
      <c r="D572" s="1" t="s">
        <v>78</v>
      </c>
      <c r="E572" s="1" t="s">
        <v>51</v>
      </c>
      <c r="F572" s="1" t="s">
        <v>51</v>
      </c>
      <c r="G572" s="1" t="s">
        <v>52</v>
      </c>
      <c r="H572" s="1" t="s">
        <v>53</v>
      </c>
      <c r="I572" s="1" t="s">
        <v>1141</v>
      </c>
      <c r="J572" s="1" t="s">
        <v>96</v>
      </c>
      <c r="K572" s="1" t="s">
        <v>1300</v>
      </c>
      <c r="L572" s="1"/>
      <c r="M572" s="20">
        <f t="shared" si="8"/>
        <v>1</v>
      </c>
    </row>
    <row r="573" spans="1:13" ht="20.100000000000001" customHeight="1" x14ac:dyDescent="0.15">
      <c r="A573" s="1" t="s">
        <v>1132</v>
      </c>
      <c r="B573" s="1" t="s">
        <v>1278</v>
      </c>
      <c r="C573" s="1" t="s">
        <v>1301</v>
      </c>
      <c r="D573" s="1" t="s">
        <v>78</v>
      </c>
      <c r="E573" s="1" t="s">
        <v>51</v>
      </c>
      <c r="F573" s="1" t="s">
        <v>51</v>
      </c>
      <c r="G573" s="1" t="s">
        <v>52</v>
      </c>
      <c r="H573" s="1" t="s">
        <v>53</v>
      </c>
      <c r="I573" s="1" t="s">
        <v>1141</v>
      </c>
      <c r="J573" s="1" t="s">
        <v>96</v>
      </c>
      <c r="K573" s="1" t="s">
        <v>1302</v>
      </c>
      <c r="L573" s="1"/>
      <c r="M573" s="20">
        <f t="shared" si="8"/>
        <v>1</v>
      </c>
    </row>
    <row r="574" spans="1:13" ht="20.100000000000001" customHeight="1" x14ac:dyDescent="0.15">
      <c r="A574" s="1" t="s">
        <v>1132</v>
      </c>
      <c r="B574" s="1" t="s">
        <v>1278</v>
      </c>
      <c r="C574" s="1" t="s">
        <v>1303</v>
      </c>
      <c r="D574" s="1" t="s">
        <v>78</v>
      </c>
      <c r="E574" s="1" t="s">
        <v>51</v>
      </c>
      <c r="F574" s="1" t="s">
        <v>51</v>
      </c>
      <c r="G574" s="1" t="s">
        <v>52</v>
      </c>
      <c r="H574" s="1" t="s">
        <v>53</v>
      </c>
      <c r="I574" s="1" t="s">
        <v>1141</v>
      </c>
      <c r="J574" s="1" t="s">
        <v>96</v>
      </c>
      <c r="K574" s="1" t="s">
        <v>1304</v>
      </c>
      <c r="L574" s="1"/>
      <c r="M574" s="20">
        <f t="shared" si="8"/>
        <v>1</v>
      </c>
    </row>
    <row r="575" spans="1:13" ht="20.100000000000001" customHeight="1" x14ac:dyDescent="0.15">
      <c r="A575" s="1" t="s">
        <v>1132</v>
      </c>
      <c r="B575" s="1" t="s">
        <v>1278</v>
      </c>
      <c r="C575" s="1" t="s">
        <v>1305</v>
      </c>
      <c r="D575" s="1" t="s">
        <v>78</v>
      </c>
      <c r="E575" s="1" t="s">
        <v>51</v>
      </c>
      <c r="F575" s="1" t="s">
        <v>179</v>
      </c>
      <c r="G575" s="1" t="s">
        <v>82</v>
      </c>
      <c r="H575" s="1" t="s">
        <v>180</v>
      </c>
      <c r="I575" s="1" t="s">
        <v>181</v>
      </c>
      <c r="J575" s="1" t="s">
        <v>182</v>
      </c>
      <c r="K575" s="1" t="s">
        <v>1306</v>
      </c>
      <c r="L575" s="1"/>
      <c r="M575" s="20">
        <f t="shared" si="8"/>
        <v>0</v>
      </c>
    </row>
    <row r="576" spans="1:13" ht="20.100000000000001" customHeight="1" x14ac:dyDescent="0.15">
      <c r="A576" s="1" t="s">
        <v>1132</v>
      </c>
      <c r="B576" s="1" t="s">
        <v>1278</v>
      </c>
      <c r="C576" s="1" t="s">
        <v>1307</v>
      </c>
      <c r="D576" s="1" t="s">
        <v>78</v>
      </c>
      <c r="E576" s="1" t="s">
        <v>51</v>
      </c>
      <c r="F576" s="1" t="s">
        <v>51</v>
      </c>
      <c r="G576" s="1" t="s">
        <v>52</v>
      </c>
      <c r="H576" s="1" t="s">
        <v>53</v>
      </c>
      <c r="I576" s="1" t="s">
        <v>1141</v>
      </c>
      <c r="J576" s="1" t="s">
        <v>96</v>
      </c>
      <c r="K576" s="1" t="s">
        <v>1308</v>
      </c>
      <c r="L576" s="1"/>
      <c r="M576" s="20">
        <f t="shared" si="8"/>
        <v>1</v>
      </c>
    </row>
    <row r="577" spans="1:13" ht="20.100000000000001" customHeight="1" x14ac:dyDescent="0.15">
      <c r="A577" s="1" t="s">
        <v>1132</v>
      </c>
      <c r="B577" s="1" t="s">
        <v>1278</v>
      </c>
      <c r="C577" s="1" t="s">
        <v>1309</v>
      </c>
      <c r="D577" s="1" t="s">
        <v>78</v>
      </c>
      <c r="E577" s="1" t="s">
        <v>51</v>
      </c>
      <c r="F577" s="1" t="s">
        <v>51</v>
      </c>
      <c r="G577" s="1" t="s">
        <v>52</v>
      </c>
      <c r="H577" s="1" t="s">
        <v>53</v>
      </c>
      <c r="I577" s="1" t="s">
        <v>1141</v>
      </c>
      <c r="J577" s="1" t="s">
        <v>96</v>
      </c>
      <c r="K577" s="1" t="s">
        <v>1310</v>
      </c>
      <c r="L577" s="1"/>
      <c r="M577" s="20">
        <f t="shared" si="8"/>
        <v>1</v>
      </c>
    </row>
    <row r="578" spans="1:13" ht="20.100000000000001" customHeight="1" x14ac:dyDescent="0.15">
      <c r="A578" s="1" t="s">
        <v>1132</v>
      </c>
      <c r="B578" s="1" t="s">
        <v>1278</v>
      </c>
      <c r="C578" s="1" t="s">
        <v>1311</v>
      </c>
      <c r="D578" s="1" t="s">
        <v>78</v>
      </c>
      <c r="E578" s="1" t="s">
        <v>51</v>
      </c>
      <c r="F578" s="1" t="s">
        <v>51</v>
      </c>
      <c r="G578" s="1" t="s">
        <v>52</v>
      </c>
      <c r="H578" s="1" t="s">
        <v>53</v>
      </c>
      <c r="I578" s="1" t="s">
        <v>1141</v>
      </c>
      <c r="J578" s="1" t="s">
        <v>96</v>
      </c>
      <c r="K578" s="1" t="s">
        <v>1312</v>
      </c>
      <c r="L578" s="1"/>
      <c r="M578" s="20">
        <f t="shared" si="8"/>
        <v>1</v>
      </c>
    </row>
    <row r="579" spans="1:13" ht="20.100000000000001" customHeight="1" x14ac:dyDescent="0.15">
      <c r="A579" s="1" t="s">
        <v>1132</v>
      </c>
      <c r="B579" s="1" t="s">
        <v>1313</v>
      </c>
      <c r="C579" s="1" t="s">
        <v>1314</v>
      </c>
      <c r="D579" s="1" t="s">
        <v>50</v>
      </c>
      <c r="E579" s="1" t="s">
        <v>51</v>
      </c>
      <c r="F579" s="1" t="s">
        <v>51</v>
      </c>
      <c r="G579" s="1" t="s">
        <v>52</v>
      </c>
      <c r="H579" s="1" t="s">
        <v>739</v>
      </c>
      <c r="I579" s="1" t="s">
        <v>1230</v>
      </c>
      <c r="J579" s="1" t="s">
        <v>122</v>
      </c>
      <c r="K579" s="1" t="s">
        <v>1315</v>
      </c>
      <c r="L579" s="1"/>
      <c r="M579" s="20">
        <f t="shared" si="8"/>
        <v>1</v>
      </c>
    </row>
    <row r="580" spans="1:13" ht="20.100000000000001" customHeight="1" x14ac:dyDescent="0.15">
      <c r="A580" s="1" t="s">
        <v>1132</v>
      </c>
      <c r="B580" s="1" t="s">
        <v>1313</v>
      </c>
      <c r="C580" s="1" t="s">
        <v>1316</v>
      </c>
      <c r="D580" s="1" t="s">
        <v>50</v>
      </c>
      <c r="E580" s="1" t="s">
        <v>51</v>
      </c>
      <c r="F580" s="1" t="s">
        <v>51</v>
      </c>
      <c r="G580" s="1" t="s">
        <v>52</v>
      </c>
      <c r="H580" s="1" t="s">
        <v>739</v>
      </c>
      <c r="I580" s="1" t="s">
        <v>1230</v>
      </c>
      <c r="J580" s="1" t="s">
        <v>122</v>
      </c>
      <c r="K580" s="1" t="s">
        <v>1317</v>
      </c>
      <c r="L580" s="1"/>
      <c r="M580" s="20">
        <f t="shared" si="8"/>
        <v>1</v>
      </c>
    </row>
    <row r="581" spans="1:13" ht="20.100000000000001" customHeight="1" x14ac:dyDescent="0.15">
      <c r="A581" s="1" t="s">
        <v>1132</v>
      </c>
      <c r="B581" s="1" t="s">
        <v>1313</v>
      </c>
      <c r="C581" s="1" t="s">
        <v>1318</v>
      </c>
      <c r="D581" s="1" t="s">
        <v>78</v>
      </c>
      <c r="E581" s="1" t="s">
        <v>51</v>
      </c>
      <c r="F581" s="1" t="s">
        <v>51</v>
      </c>
      <c r="G581" s="1" t="s">
        <v>52</v>
      </c>
      <c r="H581" s="1" t="s">
        <v>121</v>
      </c>
      <c r="I581" s="1" t="s">
        <v>84</v>
      </c>
      <c r="J581" s="1" t="s">
        <v>122</v>
      </c>
      <c r="K581" s="1" t="s">
        <v>1319</v>
      </c>
      <c r="L581" s="1"/>
      <c r="M581" s="20">
        <f t="shared" si="8"/>
        <v>1</v>
      </c>
    </row>
    <row r="582" spans="1:13" ht="20.100000000000001" customHeight="1" x14ac:dyDescent="0.15">
      <c r="A582" s="1" t="s">
        <v>1132</v>
      </c>
      <c r="B582" s="1" t="s">
        <v>1313</v>
      </c>
      <c r="C582" s="1" t="s">
        <v>1320</v>
      </c>
      <c r="D582" s="1" t="s">
        <v>78</v>
      </c>
      <c r="E582" s="1" t="s">
        <v>51</v>
      </c>
      <c r="F582" s="1" t="s">
        <v>81</v>
      </c>
      <c r="G582" s="1" t="s">
        <v>82</v>
      </c>
      <c r="H582" s="1" t="s">
        <v>83</v>
      </c>
      <c r="I582" s="1" t="s">
        <v>84</v>
      </c>
      <c r="J582" s="1" t="s">
        <v>85</v>
      </c>
      <c r="K582" s="1" t="s">
        <v>1321</v>
      </c>
      <c r="L582" s="1"/>
      <c r="M582" s="20">
        <f t="shared" si="8"/>
        <v>0</v>
      </c>
    </row>
    <row r="583" spans="1:13" ht="20.100000000000001" customHeight="1" x14ac:dyDescent="0.15">
      <c r="A583" s="1" t="s">
        <v>1132</v>
      </c>
      <c r="B583" s="1" t="s">
        <v>1313</v>
      </c>
      <c r="C583" s="1" t="s">
        <v>1322</v>
      </c>
      <c r="D583" s="1" t="s">
        <v>78</v>
      </c>
      <c r="E583" s="1" t="s">
        <v>51</v>
      </c>
      <c r="F583" s="1" t="s">
        <v>51</v>
      </c>
      <c r="G583" s="1" t="s">
        <v>52</v>
      </c>
      <c r="H583" s="1" t="s">
        <v>121</v>
      </c>
      <c r="I583" s="1" t="s">
        <v>84</v>
      </c>
      <c r="J583" s="1" t="s">
        <v>122</v>
      </c>
      <c r="K583" s="1" t="s">
        <v>1323</v>
      </c>
      <c r="L583" s="1"/>
      <c r="M583" s="20">
        <f t="shared" si="8"/>
        <v>1</v>
      </c>
    </row>
    <row r="584" spans="1:13" ht="20.100000000000001" customHeight="1" x14ac:dyDescent="0.15">
      <c r="A584" s="1" t="s">
        <v>1132</v>
      </c>
      <c r="B584" s="1" t="s">
        <v>1313</v>
      </c>
      <c r="C584" s="1" t="s">
        <v>1324</v>
      </c>
      <c r="D584" s="1" t="s">
        <v>78</v>
      </c>
      <c r="E584" s="1" t="s">
        <v>51</v>
      </c>
      <c r="F584" s="1" t="s">
        <v>51</v>
      </c>
      <c r="G584" s="1" t="s">
        <v>52</v>
      </c>
      <c r="H584" s="1" t="s">
        <v>739</v>
      </c>
      <c r="I584" s="1" t="s">
        <v>1230</v>
      </c>
      <c r="J584" s="1" t="s">
        <v>122</v>
      </c>
      <c r="K584" s="1" t="s">
        <v>1325</v>
      </c>
      <c r="L584" s="1"/>
      <c r="M584" s="20">
        <f t="shared" si="8"/>
        <v>1</v>
      </c>
    </row>
    <row r="585" spans="1:13" ht="20.100000000000001" customHeight="1" x14ac:dyDescent="0.15">
      <c r="A585" s="1" t="s">
        <v>1132</v>
      </c>
      <c r="B585" s="1" t="s">
        <v>1313</v>
      </c>
      <c r="C585" s="1" t="s">
        <v>1326</v>
      </c>
      <c r="D585" s="1" t="s">
        <v>78</v>
      </c>
      <c r="E585" s="1" t="s">
        <v>51</v>
      </c>
      <c r="F585" s="1" t="s">
        <v>81</v>
      </c>
      <c r="G585" s="1" t="s">
        <v>82</v>
      </c>
      <c r="H585" s="1" t="s">
        <v>83</v>
      </c>
      <c r="I585" s="1" t="s">
        <v>84</v>
      </c>
      <c r="J585" s="1" t="s">
        <v>85</v>
      </c>
      <c r="K585" s="1" t="s">
        <v>1327</v>
      </c>
      <c r="L585" s="1"/>
      <c r="M585" s="20">
        <f t="shared" ref="M585:M648" si="9">IF(F585="○",1,0)</f>
        <v>0</v>
      </c>
    </row>
    <row r="586" spans="1:13" ht="20.100000000000001" customHeight="1" x14ac:dyDescent="0.15">
      <c r="A586" s="1" t="s">
        <v>1132</v>
      </c>
      <c r="B586" s="1" t="s">
        <v>1313</v>
      </c>
      <c r="C586" s="1" t="s">
        <v>1328</v>
      </c>
      <c r="D586" s="1" t="s">
        <v>78</v>
      </c>
      <c r="E586" s="1" t="s">
        <v>51</v>
      </c>
      <c r="F586" s="1" t="s">
        <v>51</v>
      </c>
      <c r="G586" s="1" t="s">
        <v>52</v>
      </c>
      <c r="H586" s="1" t="s">
        <v>739</v>
      </c>
      <c r="I586" s="1" t="s">
        <v>1230</v>
      </c>
      <c r="J586" s="1" t="s">
        <v>122</v>
      </c>
      <c r="K586" s="1" t="s">
        <v>1329</v>
      </c>
      <c r="L586" s="1"/>
      <c r="M586" s="20">
        <f t="shared" si="9"/>
        <v>1</v>
      </c>
    </row>
    <row r="587" spans="1:13" ht="20.100000000000001" customHeight="1" x14ac:dyDescent="0.15">
      <c r="A587" s="1" t="s">
        <v>1132</v>
      </c>
      <c r="B587" s="1" t="s">
        <v>1313</v>
      </c>
      <c r="C587" s="1" t="s">
        <v>1330</v>
      </c>
      <c r="D587" s="1" t="s">
        <v>78</v>
      </c>
      <c r="E587" s="1" t="s">
        <v>51</v>
      </c>
      <c r="F587" s="1" t="s">
        <v>51</v>
      </c>
      <c r="G587" s="1" t="s">
        <v>52</v>
      </c>
      <c r="H587" s="1" t="s">
        <v>739</v>
      </c>
      <c r="I587" s="1" t="s">
        <v>1230</v>
      </c>
      <c r="J587" s="1" t="s">
        <v>122</v>
      </c>
      <c r="K587" s="1" t="s">
        <v>1331</v>
      </c>
      <c r="L587" s="1"/>
      <c r="M587" s="20">
        <f t="shared" si="9"/>
        <v>1</v>
      </c>
    </row>
    <row r="588" spans="1:13" ht="20.100000000000001" customHeight="1" x14ac:dyDescent="0.15">
      <c r="A588" s="1" t="s">
        <v>1132</v>
      </c>
      <c r="B588" s="1" t="s">
        <v>1313</v>
      </c>
      <c r="C588" s="1" t="s">
        <v>1332</v>
      </c>
      <c r="D588" s="1" t="s">
        <v>78</v>
      </c>
      <c r="E588" s="1" t="s">
        <v>51</v>
      </c>
      <c r="F588" s="1" t="s">
        <v>81</v>
      </c>
      <c r="G588" s="1" t="s">
        <v>82</v>
      </c>
      <c r="H588" s="1" t="s">
        <v>83</v>
      </c>
      <c r="I588" s="1" t="s">
        <v>84</v>
      </c>
      <c r="J588" s="1" t="s">
        <v>85</v>
      </c>
      <c r="K588" s="1" t="s">
        <v>1333</v>
      </c>
      <c r="L588" s="1"/>
      <c r="M588" s="20">
        <f t="shared" si="9"/>
        <v>0</v>
      </c>
    </row>
    <row r="589" spans="1:13" ht="20.100000000000001" customHeight="1" x14ac:dyDescent="0.15">
      <c r="A589" s="1" t="s">
        <v>1132</v>
      </c>
      <c r="B589" s="1" t="s">
        <v>1313</v>
      </c>
      <c r="C589" s="1" t="s">
        <v>1334</v>
      </c>
      <c r="D589" s="1" t="s">
        <v>78</v>
      </c>
      <c r="E589" s="1" t="s">
        <v>51</v>
      </c>
      <c r="F589" s="1" t="s">
        <v>81</v>
      </c>
      <c r="G589" s="1" t="s">
        <v>82</v>
      </c>
      <c r="H589" s="1" t="s">
        <v>83</v>
      </c>
      <c r="I589" s="1" t="s">
        <v>84</v>
      </c>
      <c r="J589" s="1" t="s">
        <v>85</v>
      </c>
      <c r="K589" s="1" t="s">
        <v>1335</v>
      </c>
      <c r="L589" s="1"/>
      <c r="M589" s="20">
        <f t="shared" si="9"/>
        <v>0</v>
      </c>
    </row>
    <row r="590" spans="1:13" ht="20.100000000000001" customHeight="1" x14ac:dyDescent="0.15">
      <c r="A590" s="1" t="s">
        <v>1132</v>
      </c>
      <c r="B590" s="1" t="s">
        <v>1313</v>
      </c>
      <c r="C590" s="1" t="s">
        <v>1336</v>
      </c>
      <c r="D590" s="1" t="s">
        <v>78</v>
      </c>
      <c r="E590" s="1" t="s">
        <v>51</v>
      </c>
      <c r="F590" s="1" t="s">
        <v>81</v>
      </c>
      <c r="G590" s="1" t="s">
        <v>82</v>
      </c>
      <c r="H590" s="1" t="s">
        <v>83</v>
      </c>
      <c r="I590" s="1" t="s">
        <v>84</v>
      </c>
      <c r="J590" s="1" t="s">
        <v>85</v>
      </c>
      <c r="K590" s="1" t="s">
        <v>1337</v>
      </c>
      <c r="L590" s="1"/>
      <c r="M590" s="20">
        <f t="shared" si="9"/>
        <v>0</v>
      </c>
    </row>
    <row r="591" spans="1:13" ht="20.100000000000001" customHeight="1" x14ac:dyDescent="0.15">
      <c r="A591" s="1" t="s">
        <v>1132</v>
      </c>
      <c r="B591" s="1" t="s">
        <v>1313</v>
      </c>
      <c r="C591" s="1" t="s">
        <v>1338</v>
      </c>
      <c r="D591" s="1" t="s">
        <v>78</v>
      </c>
      <c r="E591" s="1" t="s">
        <v>51</v>
      </c>
      <c r="F591" s="1" t="s">
        <v>81</v>
      </c>
      <c r="G591" s="1" t="s">
        <v>82</v>
      </c>
      <c r="H591" s="1" t="s">
        <v>83</v>
      </c>
      <c r="I591" s="1" t="s">
        <v>84</v>
      </c>
      <c r="J591" s="1" t="s">
        <v>85</v>
      </c>
      <c r="K591" s="1" t="s">
        <v>1339</v>
      </c>
      <c r="L591" s="1"/>
      <c r="M591" s="20">
        <f t="shared" si="9"/>
        <v>0</v>
      </c>
    </row>
    <row r="592" spans="1:13" ht="20.100000000000001" customHeight="1" x14ac:dyDescent="0.15">
      <c r="A592" s="1" t="s">
        <v>1132</v>
      </c>
      <c r="B592" s="1" t="s">
        <v>1313</v>
      </c>
      <c r="C592" s="1" t="s">
        <v>1340</v>
      </c>
      <c r="D592" s="1" t="s">
        <v>78</v>
      </c>
      <c r="E592" s="1" t="s">
        <v>51</v>
      </c>
      <c r="F592" s="1" t="s">
        <v>51</v>
      </c>
      <c r="G592" s="1" t="s">
        <v>52</v>
      </c>
      <c r="H592" s="1" t="s">
        <v>739</v>
      </c>
      <c r="I592" s="1" t="s">
        <v>1230</v>
      </c>
      <c r="J592" s="1" t="s">
        <v>122</v>
      </c>
      <c r="K592" s="1" t="s">
        <v>1341</v>
      </c>
      <c r="L592" s="1"/>
      <c r="M592" s="20">
        <f t="shared" si="9"/>
        <v>1</v>
      </c>
    </row>
    <row r="593" spans="1:13" ht="20.100000000000001" customHeight="1" x14ac:dyDescent="0.15">
      <c r="A593" s="1" t="s">
        <v>1132</v>
      </c>
      <c r="B593" s="1" t="s">
        <v>1313</v>
      </c>
      <c r="C593" s="1" t="s">
        <v>1342</v>
      </c>
      <c r="D593" s="1" t="s">
        <v>849</v>
      </c>
      <c r="E593" s="1" t="s">
        <v>51</v>
      </c>
      <c r="F593" s="1" t="s">
        <v>26832</v>
      </c>
      <c r="G593" s="1" t="s">
        <v>82</v>
      </c>
      <c r="H593" s="1" t="s">
        <v>83</v>
      </c>
      <c r="I593" s="1" t="s">
        <v>84</v>
      </c>
      <c r="J593" s="1" t="s">
        <v>85</v>
      </c>
      <c r="K593" s="1">
        <v>10</v>
      </c>
      <c r="L593" s="1"/>
      <c r="M593" s="20">
        <f t="shared" si="9"/>
        <v>0</v>
      </c>
    </row>
    <row r="594" spans="1:13" ht="20.100000000000001" customHeight="1" x14ac:dyDescent="0.15">
      <c r="A594" s="1" t="s">
        <v>1132</v>
      </c>
      <c r="B594" s="1" t="s">
        <v>1343</v>
      </c>
      <c r="C594" s="1" t="s">
        <v>1344</v>
      </c>
      <c r="D594" s="1" t="s">
        <v>78</v>
      </c>
      <c r="E594" s="1" t="s">
        <v>51</v>
      </c>
      <c r="F594" s="1" t="s">
        <v>51</v>
      </c>
      <c r="G594" s="1" t="s">
        <v>52</v>
      </c>
      <c r="H594" s="1" t="s">
        <v>121</v>
      </c>
      <c r="I594" s="1" t="s">
        <v>84</v>
      </c>
      <c r="J594" s="1" t="s">
        <v>122</v>
      </c>
      <c r="K594" s="1" t="s">
        <v>1345</v>
      </c>
      <c r="L594" s="1"/>
      <c r="M594" s="20">
        <f t="shared" si="9"/>
        <v>1</v>
      </c>
    </row>
    <row r="595" spans="1:13" ht="20.100000000000001" customHeight="1" x14ac:dyDescent="0.15">
      <c r="A595" s="1" t="s">
        <v>1132</v>
      </c>
      <c r="B595" s="1" t="s">
        <v>1343</v>
      </c>
      <c r="C595" s="1" t="s">
        <v>1346</v>
      </c>
      <c r="D595" s="1" t="s">
        <v>78</v>
      </c>
      <c r="E595" s="1" t="s">
        <v>51</v>
      </c>
      <c r="F595" s="1" t="s">
        <v>51</v>
      </c>
      <c r="G595" s="1" t="s">
        <v>52</v>
      </c>
      <c r="H595" s="1" t="s">
        <v>53</v>
      </c>
      <c r="I595" s="1" t="s">
        <v>1141</v>
      </c>
      <c r="J595" s="1" t="s">
        <v>96</v>
      </c>
      <c r="K595" s="1" t="s">
        <v>1347</v>
      </c>
      <c r="L595" s="1"/>
      <c r="M595" s="20">
        <f t="shared" si="9"/>
        <v>1</v>
      </c>
    </row>
    <row r="596" spans="1:13" ht="20.100000000000001" customHeight="1" x14ac:dyDescent="0.15">
      <c r="A596" s="1" t="s">
        <v>1132</v>
      </c>
      <c r="B596" s="1" t="s">
        <v>1343</v>
      </c>
      <c r="C596" s="1" t="s">
        <v>1348</v>
      </c>
      <c r="D596" s="1" t="s">
        <v>78</v>
      </c>
      <c r="E596" s="1" t="s">
        <v>51</v>
      </c>
      <c r="F596" s="1" t="s">
        <v>51</v>
      </c>
      <c r="G596" s="1" t="s">
        <v>52</v>
      </c>
      <c r="H596" s="1" t="s">
        <v>121</v>
      </c>
      <c r="I596" s="1" t="s">
        <v>84</v>
      </c>
      <c r="J596" s="1" t="s">
        <v>122</v>
      </c>
      <c r="K596" s="1" t="s">
        <v>1349</v>
      </c>
      <c r="L596" s="1"/>
      <c r="M596" s="20">
        <f t="shared" si="9"/>
        <v>1</v>
      </c>
    </row>
    <row r="597" spans="1:13" ht="20.100000000000001" customHeight="1" x14ac:dyDescent="0.15">
      <c r="A597" s="1" t="s">
        <v>1132</v>
      </c>
      <c r="B597" s="1" t="s">
        <v>1343</v>
      </c>
      <c r="C597" s="1" t="s">
        <v>1350</v>
      </c>
      <c r="D597" s="1" t="s">
        <v>78</v>
      </c>
      <c r="E597" s="1" t="s">
        <v>51</v>
      </c>
      <c r="F597" s="1" t="s">
        <v>51</v>
      </c>
      <c r="G597" s="1" t="s">
        <v>52</v>
      </c>
      <c r="H597" s="1" t="s">
        <v>53</v>
      </c>
      <c r="I597" s="1" t="s">
        <v>1141</v>
      </c>
      <c r="J597" s="1" t="s">
        <v>96</v>
      </c>
      <c r="K597" s="1" t="s">
        <v>1351</v>
      </c>
      <c r="L597" s="1"/>
      <c r="M597" s="20">
        <f t="shared" si="9"/>
        <v>1</v>
      </c>
    </row>
    <row r="598" spans="1:13" ht="20.100000000000001" customHeight="1" x14ac:dyDescent="0.15">
      <c r="A598" s="1" t="s">
        <v>1132</v>
      </c>
      <c r="B598" s="1" t="s">
        <v>1352</v>
      </c>
      <c r="C598" s="1" t="s">
        <v>1353</v>
      </c>
      <c r="D598" s="1" t="s">
        <v>50</v>
      </c>
      <c r="E598" s="1" t="s">
        <v>51</v>
      </c>
      <c r="F598" s="1" t="s">
        <v>51</v>
      </c>
      <c r="G598" s="1" t="s">
        <v>52</v>
      </c>
      <c r="H598" s="1" t="s">
        <v>53</v>
      </c>
      <c r="I598" s="1" t="s">
        <v>1141</v>
      </c>
      <c r="J598" s="1" t="s">
        <v>96</v>
      </c>
      <c r="K598" s="1" t="s">
        <v>1354</v>
      </c>
      <c r="L598" s="1"/>
      <c r="M598" s="20">
        <f t="shared" si="9"/>
        <v>1</v>
      </c>
    </row>
    <row r="599" spans="1:13" ht="20.100000000000001" customHeight="1" x14ac:dyDescent="0.15">
      <c r="A599" s="1" t="s">
        <v>1132</v>
      </c>
      <c r="B599" s="1" t="s">
        <v>1352</v>
      </c>
      <c r="C599" s="1" t="s">
        <v>1355</v>
      </c>
      <c r="D599" s="1" t="s">
        <v>50</v>
      </c>
      <c r="E599" s="1" t="s">
        <v>51</v>
      </c>
      <c r="F599" s="1" t="s">
        <v>51</v>
      </c>
      <c r="G599" s="1" t="s">
        <v>52</v>
      </c>
      <c r="H599" s="1" t="s">
        <v>53</v>
      </c>
      <c r="I599" s="1" t="s">
        <v>1141</v>
      </c>
      <c r="J599" s="1" t="s">
        <v>96</v>
      </c>
      <c r="K599" s="1" t="s">
        <v>1356</v>
      </c>
      <c r="L599" s="1"/>
      <c r="M599" s="20">
        <f t="shared" si="9"/>
        <v>1</v>
      </c>
    </row>
    <row r="600" spans="1:13" ht="20.100000000000001" customHeight="1" x14ac:dyDescent="0.15">
      <c r="A600" s="1" t="s">
        <v>1132</v>
      </c>
      <c r="B600" s="1" t="s">
        <v>1352</v>
      </c>
      <c r="C600" s="1" t="s">
        <v>1357</v>
      </c>
      <c r="D600" s="1" t="s">
        <v>50</v>
      </c>
      <c r="E600" s="1" t="s">
        <v>51</v>
      </c>
      <c r="F600" s="1" t="s">
        <v>51</v>
      </c>
      <c r="G600" s="1" t="s">
        <v>52</v>
      </c>
      <c r="H600" s="1" t="s">
        <v>53</v>
      </c>
      <c r="I600" s="1" t="s">
        <v>1141</v>
      </c>
      <c r="J600" s="1" t="s">
        <v>96</v>
      </c>
      <c r="K600" s="1" t="s">
        <v>1358</v>
      </c>
      <c r="L600" s="1"/>
      <c r="M600" s="20">
        <f t="shared" si="9"/>
        <v>1</v>
      </c>
    </row>
    <row r="601" spans="1:13" ht="20.100000000000001" customHeight="1" x14ac:dyDescent="0.15">
      <c r="A601" s="1" t="s">
        <v>1132</v>
      </c>
      <c r="B601" s="1" t="s">
        <v>1352</v>
      </c>
      <c r="C601" s="1" t="s">
        <v>1359</v>
      </c>
      <c r="D601" s="1" t="s">
        <v>50</v>
      </c>
      <c r="E601" s="1" t="s">
        <v>51</v>
      </c>
      <c r="F601" s="1" t="s">
        <v>51</v>
      </c>
      <c r="G601" s="1" t="s">
        <v>52</v>
      </c>
      <c r="H601" s="1" t="s">
        <v>53</v>
      </c>
      <c r="I601" s="1" t="s">
        <v>1141</v>
      </c>
      <c r="J601" s="1" t="s">
        <v>96</v>
      </c>
      <c r="K601" s="1" t="s">
        <v>1360</v>
      </c>
      <c r="L601" s="1"/>
      <c r="M601" s="20">
        <f t="shared" si="9"/>
        <v>1</v>
      </c>
    </row>
    <row r="602" spans="1:13" ht="20.100000000000001" customHeight="1" x14ac:dyDescent="0.15">
      <c r="A602" s="1" t="s">
        <v>1132</v>
      </c>
      <c r="B602" s="1" t="s">
        <v>1352</v>
      </c>
      <c r="C602" s="1" t="s">
        <v>1361</v>
      </c>
      <c r="D602" s="1" t="s">
        <v>50</v>
      </c>
      <c r="E602" s="1" t="s">
        <v>51</v>
      </c>
      <c r="F602" s="1" t="s">
        <v>51</v>
      </c>
      <c r="G602" s="1" t="s">
        <v>52</v>
      </c>
      <c r="H602" s="1" t="s">
        <v>53</v>
      </c>
      <c r="I602" s="1" t="s">
        <v>1141</v>
      </c>
      <c r="J602" s="1" t="s">
        <v>96</v>
      </c>
      <c r="K602" s="1" t="s">
        <v>1362</v>
      </c>
      <c r="L602" s="1"/>
      <c r="M602" s="20">
        <f t="shared" si="9"/>
        <v>1</v>
      </c>
    </row>
    <row r="603" spans="1:13" ht="20.100000000000001" customHeight="1" x14ac:dyDescent="0.15">
      <c r="A603" s="1" t="s">
        <v>1132</v>
      </c>
      <c r="B603" s="1" t="s">
        <v>1352</v>
      </c>
      <c r="C603" s="1" t="s">
        <v>1363</v>
      </c>
      <c r="D603" s="1" t="s">
        <v>50</v>
      </c>
      <c r="E603" s="1" t="s">
        <v>51</v>
      </c>
      <c r="F603" s="1" t="s">
        <v>51</v>
      </c>
      <c r="G603" s="1" t="s">
        <v>52</v>
      </c>
      <c r="H603" s="1" t="s">
        <v>53</v>
      </c>
      <c r="I603" s="1" t="s">
        <v>1141</v>
      </c>
      <c r="J603" s="1" t="s">
        <v>96</v>
      </c>
      <c r="K603" s="1" t="s">
        <v>1364</v>
      </c>
      <c r="L603" s="1"/>
      <c r="M603" s="20">
        <f t="shared" si="9"/>
        <v>1</v>
      </c>
    </row>
    <row r="604" spans="1:13" ht="20.100000000000001" customHeight="1" x14ac:dyDescent="0.15">
      <c r="A604" s="1" t="s">
        <v>1132</v>
      </c>
      <c r="B604" s="1" t="s">
        <v>1352</v>
      </c>
      <c r="C604" s="1" t="s">
        <v>1365</v>
      </c>
      <c r="D604" s="1" t="s">
        <v>50</v>
      </c>
      <c r="E604" s="1" t="s">
        <v>51</v>
      </c>
      <c r="F604" s="1" t="s">
        <v>51</v>
      </c>
      <c r="G604" s="1" t="s">
        <v>52</v>
      </c>
      <c r="H604" s="1" t="s">
        <v>53</v>
      </c>
      <c r="I604" s="1" t="s">
        <v>1141</v>
      </c>
      <c r="J604" s="1" t="s">
        <v>96</v>
      </c>
      <c r="K604" s="1" t="s">
        <v>1366</v>
      </c>
      <c r="L604" s="1"/>
      <c r="M604" s="20">
        <f t="shared" si="9"/>
        <v>1</v>
      </c>
    </row>
    <row r="605" spans="1:13" ht="20.100000000000001" customHeight="1" x14ac:dyDescent="0.15">
      <c r="A605" s="1" t="s">
        <v>1132</v>
      </c>
      <c r="B605" s="1" t="s">
        <v>1352</v>
      </c>
      <c r="C605" s="1" t="s">
        <v>1367</v>
      </c>
      <c r="D605" s="1" t="s">
        <v>50</v>
      </c>
      <c r="E605" s="1" t="s">
        <v>51</v>
      </c>
      <c r="F605" s="1" t="s">
        <v>51</v>
      </c>
      <c r="G605" s="1" t="s">
        <v>52</v>
      </c>
      <c r="H605" s="1" t="s">
        <v>53</v>
      </c>
      <c r="I605" s="1" t="s">
        <v>1141</v>
      </c>
      <c r="J605" s="1" t="s">
        <v>96</v>
      </c>
      <c r="K605" s="1" t="s">
        <v>1368</v>
      </c>
      <c r="L605" s="1"/>
      <c r="M605" s="20">
        <f t="shared" si="9"/>
        <v>1</v>
      </c>
    </row>
    <row r="606" spans="1:13" ht="20.100000000000001" customHeight="1" x14ac:dyDescent="0.15">
      <c r="A606" s="1" t="s">
        <v>1132</v>
      </c>
      <c r="B606" s="1" t="s">
        <v>1352</v>
      </c>
      <c r="C606" s="1" t="s">
        <v>1369</v>
      </c>
      <c r="D606" s="1" t="s">
        <v>50</v>
      </c>
      <c r="E606" s="1" t="s">
        <v>51</v>
      </c>
      <c r="F606" s="1" t="s">
        <v>51</v>
      </c>
      <c r="G606" s="1" t="s">
        <v>52</v>
      </c>
      <c r="H606" s="1" t="s">
        <v>53</v>
      </c>
      <c r="I606" s="1" t="s">
        <v>1141</v>
      </c>
      <c r="J606" s="1" t="s">
        <v>96</v>
      </c>
      <c r="K606" s="1" t="s">
        <v>1370</v>
      </c>
      <c r="L606" s="1"/>
      <c r="M606" s="20">
        <f t="shared" si="9"/>
        <v>1</v>
      </c>
    </row>
    <row r="607" spans="1:13" ht="20.100000000000001" customHeight="1" x14ac:dyDescent="0.15">
      <c r="A607" s="1" t="s">
        <v>1132</v>
      </c>
      <c r="B607" s="1" t="s">
        <v>1352</v>
      </c>
      <c r="C607" s="1" t="s">
        <v>1371</v>
      </c>
      <c r="D607" s="1" t="s">
        <v>50</v>
      </c>
      <c r="E607" s="1" t="s">
        <v>51</v>
      </c>
      <c r="F607" s="1" t="s">
        <v>51</v>
      </c>
      <c r="G607" s="1" t="s">
        <v>52</v>
      </c>
      <c r="H607" s="1" t="s">
        <v>53</v>
      </c>
      <c r="I607" s="1" t="s">
        <v>1141</v>
      </c>
      <c r="J607" s="1" t="s">
        <v>96</v>
      </c>
      <c r="K607" s="1" t="s">
        <v>1372</v>
      </c>
      <c r="L607" s="1"/>
      <c r="M607" s="20">
        <f t="shared" si="9"/>
        <v>1</v>
      </c>
    </row>
    <row r="608" spans="1:13" ht="20.100000000000001" customHeight="1" x14ac:dyDescent="0.15">
      <c r="A608" s="1" t="s">
        <v>1132</v>
      </c>
      <c r="B608" s="1" t="s">
        <v>1352</v>
      </c>
      <c r="C608" s="1" t="s">
        <v>1373</v>
      </c>
      <c r="D608" s="1" t="s">
        <v>50</v>
      </c>
      <c r="E608" s="1" t="s">
        <v>51</v>
      </c>
      <c r="F608" s="1" t="s">
        <v>51</v>
      </c>
      <c r="G608" s="1" t="s">
        <v>52</v>
      </c>
      <c r="H608" s="1" t="s">
        <v>53</v>
      </c>
      <c r="I608" s="1" t="s">
        <v>1141</v>
      </c>
      <c r="J608" s="1" t="s">
        <v>96</v>
      </c>
      <c r="K608" s="1" t="s">
        <v>1374</v>
      </c>
      <c r="L608" s="1"/>
      <c r="M608" s="20">
        <f t="shared" si="9"/>
        <v>1</v>
      </c>
    </row>
    <row r="609" spans="1:13" ht="20.100000000000001" customHeight="1" x14ac:dyDescent="0.15">
      <c r="A609" s="1" t="s">
        <v>1132</v>
      </c>
      <c r="B609" s="1" t="s">
        <v>1352</v>
      </c>
      <c r="C609" s="1" t="s">
        <v>1375</v>
      </c>
      <c r="D609" s="1" t="s">
        <v>50</v>
      </c>
      <c r="E609" s="1" t="s">
        <v>51</v>
      </c>
      <c r="F609" s="1" t="s">
        <v>51</v>
      </c>
      <c r="G609" s="1" t="s">
        <v>52</v>
      </c>
      <c r="H609" s="1" t="s">
        <v>53</v>
      </c>
      <c r="I609" s="1" t="s">
        <v>1141</v>
      </c>
      <c r="J609" s="1" t="s">
        <v>96</v>
      </c>
      <c r="K609" s="1" t="s">
        <v>1376</v>
      </c>
      <c r="L609" s="1"/>
      <c r="M609" s="20">
        <f t="shared" si="9"/>
        <v>1</v>
      </c>
    </row>
    <row r="610" spans="1:13" ht="20.100000000000001" customHeight="1" x14ac:dyDescent="0.15">
      <c r="A610" s="1" t="s">
        <v>1132</v>
      </c>
      <c r="B610" s="1" t="s">
        <v>1352</v>
      </c>
      <c r="C610" s="1" t="s">
        <v>1377</v>
      </c>
      <c r="D610" s="1" t="s">
        <v>50</v>
      </c>
      <c r="E610" s="1" t="s">
        <v>51</v>
      </c>
      <c r="F610" s="1" t="s">
        <v>51</v>
      </c>
      <c r="G610" s="1" t="s">
        <v>52</v>
      </c>
      <c r="H610" s="1" t="s">
        <v>53</v>
      </c>
      <c r="I610" s="1" t="s">
        <v>1141</v>
      </c>
      <c r="J610" s="1" t="s">
        <v>96</v>
      </c>
      <c r="K610" s="1" t="s">
        <v>1378</v>
      </c>
      <c r="L610" s="1"/>
      <c r="M610" s="20">
        <f t="shared" si="9"/>
        <v>1</v>
      </c>
    </row>
    <row r="611" spans="1:13" ht="20.100000000000001" customHeight="1" x14ac:dyDescent="0.15">
      <c r="A611" s="1" t="s">
        <v>1132</v>
      </c>
      <c r="B611" s="1" t="s">
        <v>1352</v>
      </c>
      <c r="C611" s="1" t="s">
        <v>1379</v>
      </c>
      <c r="D611" s="1" t="s">
        <v>50</v>
      </c>
      <c r="E611" s="1" t="s">
        <v>51</v>
      </c>
      <c r="F611" s="1" t="s">
        <v>51</v>
      </c>
      <c r="G611" s="1" t="s">
        <v>52</v>
      </c>
      <c r="H611" s="1" t="s">
        <v>53</v>
      </c>
      <c r="I611" s="1" t="s">
        <v>1141</v>
      </c>
      <c r="J611" s="1" t="s">
        <v>96</v>
      </c>
      <c r="K611" s="1" t="s">
        <v>1380</v>
      </c>
      <c r="L611" s="1"/>
      <c r="M611" s="20">
        <f t="shared" si="9"/>
        <v>1</v>
      </c>
    </row>
    <row r="612" spans="1:13" ht="20.100000000000001" customHeight="1" x14ac:dyDescent="0.15">
      <c r="A612" s="1" t="s">
        <v>1132</v>
      </c>
      <c r="B612" s="1" t="s">
        <v>1352</v>
      </c>
      <c r="C612" s="1" t="s">
        <v>1381</v>
      </c>
      <c r="D612" s="1" t="s">
        <v>50</v>
      </c>
      <c r="E612" s="1" t="s">
        <v>51</v>
      </c>
      <c r="F612" s="1" t="s">
        <v>51</v>
      </c>
      <c r="G612" s="1" t="s">
        <v>52</v>
      </c>
      <c r="H612" s="1" t="s">
        <v>53</v>
      </c>
      <c r="I612" s="1" t="s">
        <v>1141</v>
      </c>
      <c r="J612" s="1" t="s">
        <v>96</v>
      </c>
      <c r="K612" s="1" t="s">
        <v>1382</v>
      </c>
      <c r="L612" s="1"/>
      <c r="M612" s="20">
        <f t="shared" si="9"/>
        <v>1</v>
      </c>
    </row>
    <row r="613" spans="1:13" ht="20.100000000000001" customHeight="1" x14ac:dyDescent="0.15">
      <c r="A613" s="1" t="s">
        <v>1132</v>
      </c>
      <c r="B613" s="1" t="s">
        <v>1352</v>
      </c>
      <c r="C613" s="1" t="s">
        <v>1383</v>
      </c>
      <c r="D613" s="1" t="s">
        <v>50</v>
      </c>
      <c r="E613" s="1" t="s">
        <v>51</v>
      </c>
      <c r="F613" s="1" t="s">
        <v>51</v>
      </c>
      <c r="G613" s="1" t="s">
        <v>52</v>
      </c>
      <c r="H613" s="1" t="s">
        <v>53</v>
      </c>
      <c r="I613" s="1" t="s">
        <v>1141</v>
      </c>
      <c r="J613" s="1" t="s">
        <v>96</v>
      </c>
      <c r="K613" s="1" t="s">
        <v>1384</v>
      </c>
      <c r="L613" s="1"/>
      <c r="M613" s="20">
        <f t="shared" si="9"/>
        <v>1</v>
      </c>
    </row>
    <row r="614" spans="1:13" ht="20.100000000000001" customHeight="1" x14ac:dyDescent="0.15">
      <c r="A614" s="1" t="s">
        <v>1132</v>
      </c>
      <c r="B614" s="1" t="s">
        <v>1352</v>
      </c>
      <c r="C614" s="1" t="s">
        <v>1385</v>
      </c>
      <c r="D614" s="1" t="s">
        <v>50</v>
      </c>
      <c r="E614" s="1" t="s">
        <v>51</v>
      </c>
      <c r="F614" s="1" t="s">
        <v>51</v>
      </c>
      <c r="G614" s="1" t="s">
        <v>52</v>
      </c>
      <c r="H614" s="1" t="s">
        <v>53</v>
      </c>
      <c r="I614" s="1" t="s">
        <v>1141</v>
      </c>
      <c r="J614" s="1" t="s">
        <v>96</v>
      </c>
      <c r="K614" s="1" t="s">
        <v>1386</v>
      </c>
      <c r="L614" s="1"/>
      <c r="M614" s="20">
        <f t="shared" si="9"/>
        <v>1</v>
      </c>
    </row>
    <row r="615" spans="1:13" ht="20.100000000000001" customHeight="1" x14ac:dyDescent="0.15">
      <c r="A615" s="1" t="s">
        <v>1132</v>
      </c>
      <c r="B615" s="1" t="s">
        <v>1352</v>
      </c>
      <c r="C615" s="1" t="s">
        <v>1387</v>
      </c>
      <c r="D615" s="1" t="s">
        <v>78</v>
      </c>
      <c r="E615" s="1" t="s">
        <v>51</v>
      </c>
      <c r="F615" s="1" t="s">
        <v>81</v>
      </c>
      <c r="G615" s="1" t="s">
        <v>82</v>
      </c>
      <c r="H615" s="1" t="s">
        <v>1151</v>
      </c>
      <c r="I615" s="1" t="s">
        <v>84</v>
      </c>
      <c r="J615" s="1" t="s">
        <v>130</v>
      </c>
      <c r="K615" s="1" t="s">
        <v>1388</v>
      </c>
      <c r="L615" s="1"/>
      <c r="M615" s="20">
        <f t="shared" si="9"/>
        <v>0</v>
      </c>
    </row>
    <row r="616" spans="1:13" ht="20.100000000000001" customHeight="1" x14ac:dyDescent="0.15">
      <c r="A616" s="1" t="s">
        <v>1132</v>
      </c>
      <c r="B616" s="1" t="s">
        <v>1352</v>
      </c>
      <c r="C616" s="1" t="s">
        <v>1389</v>
      </c>
      <c r="D616" s="1" t="s">
        <v>78</v>
      </c>
      <c r="E616" s="1" t="s">
        <v>51</v>
      </c>
      <c r="F616" s="1" t="s">
        <v>51</v>
      </c>
      <c r="G616" s="1" t="s">
        <v>52</v>
      </c>
      <c r="H616" s="1" t="s">
        <v>121</v>
      </c>
      <c r="I616" s="1" t="s">
        <v>84</v>
      </c>
      <c r="J616" s="1" t="s">
        <v>122</v>
      </c>
      <c r="K616" s="1" t="s">
        <v>1390</v>
      </c>
      <c r="L616" s="1"/>
      <c r="M616" s="20">
        <f t="shared" si="9"/>
        <v>1</v>
      </c>
    </row>
    <row r="617" spans="1:13" ht="20.100000000000001" customHeight="1" x14ac:dyDescent="0.15">
      <c r="A617" s="1" t="s">
        <v>1132</v>
      </c>
      <c r="B617" s="1" t="s">
        <v>1352</v>
      </c>
      <c r="C617" s="1" t="s">
        <v>1391</v>
      </c>
      <c r="D617" s="1" t="s">
        <v>78</v>
      </c>
      <c r="E617" s="1" t="s">
        <v>51</v>
      </c>
      <c r="F617" s="1" t="s">
        <v>51</v>
      </c>
      <c r="G617" s="1" t="s">
        <v>52</v>
      </c>
      <c r="H617" s="1" t="s">
        <v>53</v>
      </c>
      <c r="I617" s="1" t="s">
        <v>1141</v>
      </c>
      <c r="J617" s="1" t="s">
        <v>96</v>
      </c>
      <c r="K617" s="1" t="s">
        <v>1392</v>
      </c>
      <c r="L617" s="1"/>
      <c r="M617" s="20">
        <f t="shared" si="9"/>
        <v>1</v>
      </c>
    </row>
    <row r="618" spans="1:13" ht="20.100000000000001" customHeight="1" x14ac:dyDescent="0.15">
      <c r="A618" s="1" t="s">
        <v>1132</v>
      </c>
      <c r="B618" s="1" t="s">
        <v>1352</v>
      </c>
      <c r="C618" s="1" t="s">
        <v>1393</v>
      </c>
      <c r="D618" s="1" t="s">
        <v>78</v>
      </c>
      <c r="E618" s="1" t="s">
        <v>51</v>
      </c>
      <c r="F618" s="1" t="s">
        <v>51</v>
      </c>
      <c r="G618" s="1" t="s">
        <v>52</v>
      </c>
      <c r="H618" s="1" t="s">
        <v>53</v>
      </c>
      <c r="I618" s="1" t="s">
        <v>1141</v>
      </c>
      <c r="J618" s="1" t="s">
        <v>96</v>
      </c>
      <c r="K618" s="1" t="s">
        <v>1394</v>
      </c>
      <c r="L618" s="1"/>
      <c r="M618" s="20">
        <f t="shared" si="9"/>
        <v>1</v>
      </c>
    </row>
    <row r="619" spans="1:13" ht="20.100000000000001" customHeight="1" x14ac:dyDescent="0.15">
      <c r="A619" s="1" t="s">
        <v>1132</v>
      </c>
      <c r="B619" s="1" t="s">
        <v>1352</v>
      </c>
      <c r="C619" s="1" t="s">
        <v>1395</v>
      </c>
      <c r="D619" s="1" t="s">
        <v>78</v>
      </c>
      <c r="E619" s="1" t="s">
        <v>51</v>
      </c>
      <c r="F619" s="1" t="s">
        <v>179</v>
      </c>
      <c r="G619" s="1" t="s">
        <v>82</v>
      </c>
      <c r="H619" s="1" t="s">
        <v>180</v>
      </c>
      <c r="I619" s="1" t="s">
        <v>181</v>
      </c>
      <c r="J619" s="1" t="s">
        <v>182</v>
      </c>
      <c r="K619" s="1" t="s">
        <v>1396</v>
      </c>
      <c r="L619" s="1"/>
      <c r="M619" s="20">
        <f t="shared" si="9"/>
        <v>0</v>
      </c>
    </row>
    <row r="620" spans="1:13" ht="20.100000000000001" customHeight="1" x14ac:dyDescent="0.15">
      <c r="A620" s="1" t="s">
        <v>1132</v>
      </c>
      <c r="B620" s="1" t="s">
        <v>1352</v>
      </c>
      <c r="C620" s="1" t="s">
        <v>1397</v>
      </c>
      <c r="D620" s="1" t="s">
        <v>78</v>
      </c>
      <c r="E620" s="1" t="s">
        <v>51</v>
      </c>
      <c r="F620" s="1" t="s">
        <v>179</v>
      </c>
      <c r="G620" s="1" t="s">
        <v>82</v>
      </c>
      <c r="H620" s="1" t="s">
        <v>180</v>
      </c>
      <c r="I620" s="1" t="s">
        <v>181</v>
      </c>
      <c r="J620" s="1" t="s">
        <v>182</v>
      </c>
      <c r="K620" s="1" t="s">
        <v>1398</v>
      </c>
      <c r="L620" s="1"/>
      <c r="M620" s="20">
        <f t="shared" si="9"/>
        <v>0</v>
      </c>
    </row>
    <row r="621" spans="1:13" ht="20.100000000000001" customHeight="1" x14ac:dyDescent="0.15">
      <c r="A621" s="1" t="s">
        <v>1132</v>
      </c>
      <c r="B621" s="1" t="s">
        <v>1352</v>
      </c>
      <c r="C621" s="1" t="s">
        <v>1399</v>
      </c>
      <c r="D621" s="1" t="s">
        <v>78</v>
      </c>
      <c r="E621" s="1" t="s">
        <v>51</v>
      </c>
      <c r="F621" s="1" t="s">
        <v>179</v>
      </c>
      <c r="G621" s="1" t="s">
        <v>82</v>
      </c>
      <c r="H621" s="1" t="s">
        <v>180</v>
      </c>
      <c r="I621" s="1" t="s">
        <v>181</v>
      </c>
      <c r="J621" s="1" t="s">
        <v>182</v>
      </c>
      <c r="K621" s="1" t="s">
        <v>1400</v>
      </c>
      <c r="L621" s="1"/>
      <c r="M621" s="20">
        <f t="shared" si="9"/>
        <v>0</v>
      </c>
    </row>
    <row r="622" spans="1:13" ht="20.100000000000001" customHeight="1" x14ac:dyDescent="0.15">
      <c r="A622" s="1" t="s">
        <v>1132</v>
      </c>
      <c r="B622" s="1" t="s">
        <v>1352</v>
      </c>
      <c r="C622" s="1" t="s">
        <v>1401</v>
      </c>
      <c r="D622" s="1" t="s">
        <v>78</v>
      </c>
      <c r="E622" s="1" t="s">
        <v>51</v>
      </c>
      <c r="F622" s="1" t="s">
        <v>51</v>
      </c>
      <c r="G622" s="1" t="s">
        <v>52</v>
      </c>
      <c r="H622" s="1" t="s">
        <v>53</v>
      </c>
      <c r="I622" s="1" t="s">
        <v>1141</v>
      </c>
      <c r="J622" s="1" t="s">
        <v>96</v>
      </c>
      <c r="K622" s="1" t="s">
        <v>1402</v>
      </c>
      <c r="L622" s="1"/>
      <c r="M622" s="20">
        <f t="shared" si="9"/>
        <v>1</v>
      </c>
    </row>
    <row r="623" spans="1:13" ht="20.100000000000001" customHeight="1" x14ac:dyDescent="0.15">
      <c r="A623" s="1" t="s">
        <v>1132</v>
      </c>
      <c r="B623" s="1" t="s">
        <v>1352</v>
      </c>
      <c r="C623" s="1" t="s">
        <v>1403</v>
      </c>
      <c r="D623" s="1" t="s">
        <v>78</v>
      </c>
      <c r="E623" s="1" t="s">
        <v>51</v>
      </c>
      <c r="F623" s="1" t="s">
        <v>51</v>
      </c>
      <c r="G623" s="1" t="s">
        <v>52</v>
      </c>
      <c r="H623" s="1" t="s">
        <v>53</v>
      </c>
      <c r="I623" s="1" t="s">
        <v>1141</v>
      </c>
      <c r="J623" s="1" t="s">
        <v>96</v>
      </c>
      <c r="K623" s="1" t="s">
        <v>1404</v>
      </c>
      <c r="L623" s="1"/>
      <c r="M623" s="20">
        <f t="shared" si="9"/>
        <v>1</v>
      </c>
    </row>
    <row r="624" spans="1:13" ht="20.100000000000001" customHeight="1" x14ac:dyDescent="0.15">
      <c r="A624" s="1" t="s">
        <v>1132</v>
      </c>
      <c r="B624" s="1" t="s">
        <v>1352</v>
      </c>
      <c r="C624" s="1" t="s">
        <v>1405</v>
      </c>
      <c r="D624" s="1" t="s">
        <v>78</v>
      </c>
      <c r="E624" s="1" t="s">
        <v>51</v>
      </c>
      <c r="F624" s="1" t="s">
        <v>51</v>
      </c>
      <c r="G624" s="1" t="s">
        <v>52</v>
      </c>
      <c r="H624" s="1" t="s">
        <v>53</v>
      </c>
      <c r="I624" s="1" t="s">
        <v>1141</v>
      </c>
      <c r="J624" s="1" t="s">
        <v>96</v>
      </c>
      <c r="K624" s="1" t="s">
        <v>1406</v>
      </c>
      <c r="L624" s="1"/>
      <c r="M624" s="20">
        <f t="shared" si="9"/>
        <v>1</v>
      </c>
    </row>
    <row r="625" spans="1:13" ht="20.100000000000001" customHeight="1" x14ac:dyDescent="0.15">
      <c r="A625" s="1" t="s">
        <v>1132</v>
      </c>
      <c r="B625" s="1" t="s">
        <v>1352</v>
      </c>
      <c r="C625" s="1" t="s">
        <v>1407</v>
      </c>
      <c r="D625" s="1" t="s">
        <v>78</v>
      </c>
      <c r="E625" s="1" t="s">
        <v>51</v>
      </c>
      <c r="F625" s="1" t="s">
        <v>51</v>
      </c>
      <c r="G625" s="1" t="s">
        <v>52</v>
      </c>
      <c r="H625" s="1" t="s">
        <v>53</v>
      </c>
      <c r="I625" s="1" t="s">
        <v>1141</v>
      </c>
      <c r="J625" s="1" t="s">
        <v>96</v>
      </c>
      <c r="K625" s="1" t="s">
        <v>1408</v>
      </c>
      <c r="L625" s="1"/>
      <c r="M625" s="20">
        <f t="shared" si="9"/>
        <v>1</v>
      </c>
    </row>
    <row r="626" spans="1:13" ht="20.100000000000001" customHeight="1" x14ac:dyDescent="0.15">
      <c r="A626" s="1" t="s">
        <v>1132</v>
      </c>
      <c r="B626" s="1" t="s">
        <v>1352</v>
      </c>
      <c r="C626" s="1" t="s">
        <v>1409</v>
      </c>
      <c r="D626" s="1" t="s">
        <v>78</v>
      </c>
      <c r="E626" s="1" t="s">
        <v>51</v>
      </c>
      <c r="F626" s="1" t="s">
        <v>179</v>
      </c>
      <c r="G626" s="1" t="s">
        <v>82</v>
      </c>
      <c r="H626" s="1" t="s">
        <v>180</v>
      </c>
      <c r="I626" s="1" t="s">
        <v>181</v>
      </c>
      <c r="J626" s="1" t="s">
        <v>182</v>
      </c>
      <c r="K626" s="1" t="s">
        <v>1410</v>
      </c>
      <c r="L626" s="1"/>
      <c r="M626" s="20">
        <f t="shared" si="9"/>
        <v>0</v>
      </c>
    </row>
    <row r="627" spans="1:13" ht="20.100000000000001" customHeight="1" x14ac:dyDescent="0.15">
      <c r="A627" s="1" t="s">
        <v>1132</v>
      </c>
      <c r="B627" s="1" t="s">
        <v>1352</v>
      </c>
      <c r="C627" s="1" t="s">
        <v>1411</v>
      </c>
      <c r="D627" s="1" t="s">
        <v>78</v>
      </c>
      <c r="E627" s="1" t="s">
        <v>51</v>
      </c>
      <c r="F627" s="1" t="s">
        <v>51</v>
      </c>
      <c r="G627" s="1" t="s">
        <v>52</v>
      </c>
      <c r="H627" s="1" t="s">
        <v>53</v>
      </c>
      <c r="I627" s="1" t="s">
        <v>1141</v>
      </c>
      <c r="J627" s="1" t="s">
        <v>96</v>
      </c>
      <c r="K627" s="1" t="s">
        <v>1412</v>
      </c>
      <c r="L627" s="1"/>
      <c r="M627" s="20">
        <f t="shared" si="9"/>
        <v>1</v>
      </c>
    </row>
    <row r="628" spans="1:13" ht="20.100000000000001" customHeight="1" x14ac:dyDescent="0.15">
      <c r="A628" s="1" t="s">
        <v>1132</v>
      </c>
      <c r="B628" s="1" t="s">
        <v>1352</v>
      </c>
      <c r="C628" s="1" t="s">
        <v>1413</v>
      </c>
      <c r="D628" s="1" t="s">
        <v>78</v>
      </c>
      <c r="E628" s="1" t="s">
        <v>51</v>
      </c>
      <c r="F628" s="1" t="s">
        <v>179</v>
      </c>
      <c r="G628" s="1" t="s">
        <v>82</v>
      </c>
      <c r="H628" s="1" t="s">
        <v>180</v>
      </c>
      <c r="I628" s="1" t="s">
        <v>181</v>
      </c>
      <c r="J628" s="1" t="s">
        <v>182</v>
      </c>
      <c r="K628" s="1" t="s">
        <v>1414</v>
      </c>
      <c r="L628" s="1"/>
      <c r="M628" s="20">
        <f t="shared" si="9"/>
        <v>0</v>
      </c>
    </row>
    <row r="629" spans="1:13" ht="20.100000000000001" customHeight="1" x14ac:dyDescent="0.15">
      <c r="A629" s="1" t="s">
        <v>1132</v>
      </c>
      <c r="B629" s="1" t="s">
        <v>1352</v>
      </c>
      <c r="C629" s="1" t="s">
        <v>1415</v>
      </c>
      <c r="D629" s="1" t="s">
        <v>78</v>
      </c>
      <c r="E629" s="1" t="s">
        <v>51</v>
      </c>
      <c r="F629" s="1" t="s">
        <v>51</v>
      </c>
      <c r="G629" s="1" t="s">
        <v>52</v>
      </c>
      <c r="H629" s="1" t="s">
        <v>53</v>
      </c>
      <c r="I629" s="1" t="s">
        <v>1141</v>
      </c>
      <c r="J629" s="1" t="s">
        <v>96</v>
      </c>
      <c r="K629" s="1" t="s">
        <v>1416</v>
      </c>
      <c r="L629" s="1"/>
      <c r="M629" s="20">
        <f t="shared" si="9"/>
        <v>1</v>
      </c>
    </row>
    <row r="630" spans="1:13" ht="20.100000000000001" customHeight="1" x14ac:dyDescent="0.15">
      <c r="A630" s="1" t="s">
        <v>1132</v>
      </c>
      <c r="B630" s="1" t="s">
        <v>1417</v>
      </c>
      <c r="C630" s="1" t="s">
        <v>1418</v>
      </c>
      <c r="D630" s="1" t="s">
        <v>50</v>
      </c>
      <c r="E630" s="1" t="s">
        <v>51</v>
      </c>
      <c r="F630" s="1" t="s">
        <v>51</v>
      </c>
      <c r="G630" s="1" t="s">
        <v>52</v>
      </c>
      <c r="H630" s="1" t="s">
        <v>739</v>
      </c>
      <c r="I630" s="1" t="s">
        <v>1230</v>
      </c>
      <c r="J630" s="1" t="s">
        <v>122</v>
      </c>
      <c r="K630" s="1" t="s">
        <v>1419</v>
      </c>
      <c r="L630" s="1"/>
      <c r="M630" s="20">
        <f t="shared" si="9"/>
        <v>1</v>
      </c>
    </row>
    <row r="631" spans="1:13" ht="20.100000000000001" customHeight="1" x14ac:dyDescent="0.15">
      <c r="A631" s="1" t="s">
        <v>1132</v>
      </c>
      <c r="B631" s="1" t="s">
        <v>1417</v>
      </c>
      <c r="C631" s="1" t="s">
        <v>1420</v>
      </c>
      <c r="D631" s="1" t="s">
        <v>50</v>
      </c>
      <c r="E631" s="1" t="s">
        <v>51</v>
      </c>
      <c r="F631" s="1" t="s">
        <v>51</v>
      </c>
      <c r="G631" s="1" t="s">
        <v>52</v>
      </c>
      <c r="H631" s="1" t="s">
        <v>739</v>
      </c>
      <c r="I631" s="1" t="s">
        <v>1230</v>
      </c>
      <c r="J631" s="1" t="s">
        <v>122</v>
      </c>
      <c r="K631" s="1" t="s">
        <v>1421</v>
      </c>
      <c r="L631" s="1"/>
      <c r="M631" s="20">
        <f t="shared" si="9"/>
        <v>1</v>
      </c>
    </row>
    <row r="632" spans="1:13" ht="20.100000000000001" customHeight="1" x14ac:dyDescent="0.15">
      <c r="A632" s="1" t="s">
        <v>1132</v>
      </c>
      <c r="B632" s="1" t="s">
        <v>1417</v>
      </c>
      <c r="C632" s="1" t="s">
        <v>1422</v>
      </c>
      <c r="D632" s="1" t="s">
        <v>50</v>
      </c>
      <c r="E632" s="1" t="s">
        <v>51</v>
      </c>
      <c r="F632" s="1" t="s">
        <v>51</v>
      </c>
      <c r="G632" s="1" t="s">
        <v>52</v>
      </c>
      <c r="H632" s="1" t="s">
        <v>739</v>
      </c>
      <c r="I632" s="1" t="s">
        <v>1230</v>
      </c>
      <c r="J632" s="1" t="s">
        <v>122</v>
      </c>
      <c r="K632" s="1" t="s">
        <v>1423</v>
      </c>
      <c r="L632" s="1"/>
      <c r="M632" s="20">
        <f t="shared" si="9"/>
        <v>1</v>
      </c>
    </row>
    <row r="633" spans="1:13" ht="20.100000000000001" customHeight="1" x14ac:dyDescent="0.15">
      <c r="A633" s="1" t="s">
        <v>1132</v>
      </c>
      <c r="B633" s="1" t="s">
        <v>1417</v>
      </c>
      <c r="C633" s="1" t="s">
        <v>1424</v>
      </c>
      <c r="D633" s="1" t="s">
        <v>50</v>
      </c>
      <c r="E633" s="1" t="s">
        <v>51</v>
      </c>
      <c r="F633" s="1" t="s">
        <v>51</v>
      </c>
      <c r="G633" s="1" t="s">
        <v>52</v>
      </c>
      <c r="H633" s="1" t="s">
        <v>739</v>
      </c>
      <c r="I633" s="1" t="s">
        <v>1230</v>
      </c>
      <c r="J633" s="1" t="s">
        <v>122</v>
      </c>
      <c r="K633" s="1" t="s">
        <v>1425</v>
      </c>
      <c r="L633" s="1"/>
      <c r="M633" s="20">
        <f t="shared" si="9"/>
        <v>1</v>
      </c>
    </row>
    <row r="634" spans="1:13" ht="20.100000000000001" customHeight="1" x14ac:dyDescent="0.15">
      <c r="A634" s="1" t="s">
        <v>1132</v>
      </c>
      <c r="B634" s="1" t="s">
        <v>1417</v>
      </c>
      <c r="C634" s="1" t="s">
        <v>1426</v>
      </c>
      <c r="D634" s="1" t="s">
        <v>50</v>
      </c>
      <c r="E634" s="1" t="s">
        <v>51</v>
      </c>
      <c r="F634" s="1" t="s">
        <v>51</v>
      </c>
      <c r="G634" s="1" t="s">
        <v>52</v>
      </c>
      <c r="H634" s="1" t="s">
        <v>739</v>
      </c>
      <c r="I634" s="1" t="s">
        <v>1230</v>
      </c>
      <c r="J634" s="1" t="s">
        <v>122</v>
      </c>
      <c r="K634" s="1" t="s">
        <v>1427</v>
      </c>
      <c r="L634" s="1"/>
      <c r="M634" s="20">
        <f t="shared" si="9"/>
        <v>1</v>
      </c>
    </row>
    <row r="635" spans="1:13" ht="20.100000000000001" customHeight="1" x14ac:dyDescent="0.15">
      <c r="A635" s="1" t="s">
        <v>1132</v>
      </c>
      <c r="B635" s="1" t="s">
        <v>1417</v>
      </c>
      <c r="C635" s="1" t="s">
        <v>1428</v>
      </c>
      <c r="D635" s="1" t="s">
        <v>78</v>
      </c>
      <c r="E635" s="1" t="s">
        <v>51</v>
      </c>
      <c r="F635" s="1" t="s">
        <v>51</v>
      </c>
      <c r="G635" s="1" t="s">
        <v>52</v>
      </c>
      <c r="H635" s="1" t="s">
        <v>739</v>
      </c>
      <c r="I635" s="1" t="s">
        <v>1230</v>
      </c>
      <c r="J635" s="1" t="s">
        <v>122</v>
      </c>
      <c r="K635" s="1" t="s">
        <v>1429</v>
      </c>
      <c r="L635" s="1"/>
      <c r="M635" s="20">
        <f t="shared" si="9"/>
        <v>1</v>
      </c>
    </row>
    <row r="636" spans="1:13" ht="20.100000000000001" customHeight="1" x14ac:dyDescent="0.15">
      <c r="A636" s="1" t="s">
        <v>1132</v>
      </c>
      <c r="B636" s="1" t="s">
        <v>1417</v>
      </c>
      <c r="C636" s="1" t="s">
        <v>1430</v>
      </c>
      <c r="D636" s="1" t="s">
        <v>78</v>
      </c>
      <c r="E636" s="1" t="s">
        <v>51</v>
      </c>
      <c r="F636" s="1" t="s">
        <v>51</v>
      </c>
      <c r="G636" s="1" t="s">
        <v>52</v>
      </c>
      <c r="H636" s="1" t="s">
        <v>739</v>
      </c>
      <c r="I636" s="1" t="s">
        <v>1230</v>
      </c>
      <c r="J636" s="1" t="s">
        <v>122</v>
      </c>
      <c r="K636" s="1" t="s">
        <v>1431</v>
      </c>
      <c r="L636" s="1"/>
      <c r="M636" s="20">
        <f t="shared" si="9"/>
        <v>1</v>
      </c>
    </row>
    <row r="637" spans="1:13" ht="20.100000000000001" customHeight="1" x14ac:dyDescent="0.15">
      <c r="A637" s="1" t="s">
        <v>1132</v>
      </c>
      <c r="B637" s="1" t="s">
        <v>1417</v>
      </c>
      <c r="C637" s="1" t="s">
        <v>1432</v>
      </c>
      <c r="D637" s="1" t="s">
        <v>78</v>
      </c>
      <c r="E637" s="1" t="s">
        <v>51</v>
      </c>
      <c r="F637" s="1" t="s">
        <v>51</v>
      </c>
      <c r="G637" s="1" t="s">
        <v>52</v>
      </c>
      <c r="H637" s="1" t="s">
        <v>739</v>
      </c>
      <c r="I637" s="1" t="s">
        <v>1230</v>
      </c>
      <c r="J637" s="1" t="s">
        <v>122</v>
      </c>
      <c r="K637" s="1" t="s">
        <v>1433</v>
      </c>
      <c r="L637" s="1"/>
      <c r="M637" s="20">
        <f t="shared" si="9"/>
        <v>1</v>
      </c>
    </row>
    <row r="638" spans="1:13" ht="20.100000000000001" customHeight="1" x14ac:dyDescent="0.15">
      <c r="A638" s="1" t="s">
        <v>1132</v>
      </c>
      <c r="B638" s="1" t="s">
        <v>1417</v>
      </c>
      <c r="C638" s="1" t="s">
        <v>1434</v>
      </c>
      <c r="D638" s="1" t="s">
        <v>78</v>
      </c>
      <c r="E638" s="1" t="s">
        <v>51</v>
      </c>
      <c r="F638" s="1" t="s">
        <v>51</v>
      </c>
      <c r="G638" s="1" t="s">
        <v>52</v>
      </c>
      <c r="H638" s="1" t="s">
        <v>739</v>
      </c>
      <c r="I638" s="1" t="s">
        <v>1230</v>
      </c>
      <c r="J638" s="1" t="s">
        <v>122</v>
      </c>
      <c r="K638" s="1" t="s">
        <v>1435</v>
      </c>
      <c r="L638" s="1"/>
      <c r="M638" s="20">
        <f t="shared" si="9"/>
        <v>1</v>
      </c>
    </row>
    <row r="639" spans="1:13" ht="20.100000000000001" customHeight="1" x14ac:dyDescent="0.15">
      <c r="A639" s="1" t="s">
        <v>1132</v>
      </c>
      <c r="B639" s="1" t="s">
        <v>1417</v>
      </c>
      <c r="C639" s="1" t="s">
        <v>1436</v>
      </c>
      <c r="D639" s="1" t="s">
        <v>78</v>
      </c>
      <c r="E639" s="1" t="s">
        <v>51</v>
      </c>
      <c r="F639" s="1" t="s">
        <v>51</v>
      </c>
      <c r="G639" s="1" t="s">
        <v>52</v>
      </c>
      <c r="H639" s="1" t="s">
        <v>739</v>
      </c>
      <c r="I639" s="1" t="s">
        <v>1230</v>
      </c>
      <c r="J639" s="1" t="s">
        <v>122</v>
      </c>
      <c r="K639" s="1" t="s">
        <v>1437</v>
      </c>
      <c r="L639" s="1"/>
      <c r="M639" s="20">
        <f t="shared" si="9"/>
        <v>1</v>
      </c>
    </row>
    <row r="640" spans="1:13" ht="20.100000000000001" customHeight="1" x14ac:dyDescent="0.15">
      <c r="A640" s="1" t="s">
        <v>1132</v>
      </c>
      <c r="B640" s="1" t="s">
        <v>1438</v>
      </c>
      <c r="C640" s="1" t="s">
        <v>1439</v>
      </c>
      <c r="D640" s="1" t="s">
        <v>50</v>
      </c>
      <c r="E640" s="1" t="s">
        <v>51</v>
      </c>
      <c r="F640" s="1" t="s">
        <v>51</v>
      </c>
      <c r="G640" s="1" t="s">
        <v>52</v>
      </c>
      <c r="H640" s="1" t="s">
        <v>739</v>
      </c>
      <c r="I640" s="1" t="s">
        <v>1230</v>
      </c>
      <c r="J640" s="1" t="s">
        <v>122</v>
      </c>
      <c r="K640" s="1" t="s">
        <v>1440</v>
      </c>
      <c r="L640" s="1"/>
      <c r="M640" s="20">
        <f t="shared" si="9"/>
        <v>1</v>
      </c>
    </row>
    <row r="641" spans="1:13" ht="20.100000000000001" customHeight="1" x14ac:dyDescent="0.15">
      <c r="A641" s="1" t="s">
        <v>1132</v>
      </c>
      <c r="B641" s="1" t="s">
        <v>1438</v>
      </c>
      <c r="C641" s="1" t="s">
        <v>1441</v>
      </c>
      <c r="D641" s="1" t="s">
        <v>849</v>
      </c>
      <c r="E641" s="1" t="s">
        <v>51</v>
      </c>
      <c r="F641" s="1" t="s">
        <v>26832</v>
      </c>
      <c r="G641" s="1" t="s">
        <v>82</v>
      </c>
      <c r="H641" s="1" t="s">
        <v>83</v>
      </c>
      <c r="I641" s="1" t="s">
        <v>84</v>
      </c>
      <c r="J641" s="1" t="s">
        <v>85</v>
      </c>
      <c r="K641" s="1">
        <v>6</v>
      </c>
      <c r="L641" s="1"/>
      <c r="M641" s="20">
        <f t="shared" si="9"/>
        <v>0</v>
      </c>
    </row>
    <row r="642" spans="1:13" ht="20.100000000000001" customHeight="1" x14ac:dyDescent="0.15">
      <c r="A642" s="1" t="s">
        <v>1132</v>
      </c>
      <c r="B642" s="1" t="s">
        <v>1438</v>
      </c>
      <c r="C642" s="1" t="s">
        <v>1442</v>
      </c>
      <c r="D642" s="1" t="s">
        <v>849</v>
      </c>
      <c r="E642" s="1" t="s">
        <v>51</v>
      </c>
      <c r="F642" s="1" t="s">
        <v>26832</v>
      </c>
      <c r="G642" s="1" t="s">
        <v>82</v>
      </c>
      <c r="H642" s="1" t="s">
        <v>83</v>
      </c>
      <c r="I642" s="1" t="s">
        <v>84</v>
      </c>
      <c r="J642" s="1" t="s">
        <v>85</v>
      </c>
      <c r="K642" s="1">
        <v>7</v>
      </c>
      <c r="L642" s="1"/>
      <c r="M642" s="20">
        <f t="shared" si="9"/>
        <v>0</v>
      </c>
    </row>
    <row r="643" spans="1:13" ht="20.100000000000001" customHeight="1" x14ac:dyDescent="0.15">
      <c r="A643" s="1" t="s">
        <v>1132</v>
      </c>
      <c r="B643" s="1" t="s">
        <v>1438</v>
      </c>
      <c r="C643" s="1" t="s">
        <v>1443</v>
      </c>
      <c r="D643" s="1" t="s">
        <v>849</v>
      </c>
      <c r="E643" s="1" t="s">
        <v>51</v>
      </c>
      <c r="F643" s="1" t="s">
        <v>26832</v>
      </c>
      <c r="G643" s="1" t="s">
        <v>82</v>
      </c>
      <c r="H643" s="1" t="s">
        <v>83</v>
      </c>
      <c r="I643" s="1" t="s">
        <v>84</v>
      </c>
      <c r="J643" s="1" t="s">
        <v>85</v>
      </c>
      <c r="K643" s="1">
        <v>8</v>
      </c>
      <c r="L643" s="1"/>
      <c r="M643" s="20">
        <f t="shared" si="9"/>
        <v>0</v>
      </c>
    </row>
    <row r="644" spans="1:13" ht="20.100000000000001" customHeight="1" x14ac:dyDescent="0.15">
      <c r="A644" s="1" t="s">
        <v>1132</v>
      </c>
      <c r="B644" s="1" t="s">
        <v>1444</v>
      </c>
      <c r="C644" s="1" t="s">
        <v>1445</v>
      </c>
      <c r="D644" s="1" t="s">
        <v>50</v>
      </c>
      <c r="E644" s="1" t="s">
        <v>51</v>
      </c>
      <c r="F644" s="1" t="s">
        <v>51</v>
      </c>
      <c r="G644" s="1" t="s">
        <v>52</v>
      </c>
      <c r="H644" s="1" t="s">
        <v>739</v>
      </c>
      <c r="I644" s="1" t="s">
        <v>1230</v>
      </c>
      <c r="J644" s="1" t="s">
        <v>122</v>
      </c>
      <c r="K644" s="1" t="s">
        <v>1446</v>
      </c>
      <c r="L644" s="1"/>
      <c r="M644" s="20">
        <f t="shared" si="9"/>
        <v>1</v>
      </c>
    </row>
    <row r="645" spans="1:13" ht="20.100000000000001" customHeight="1" x14ac:dyDescent="0.15">
      <c r="A645" s="1" t="s">
        <v>1132</v>
      </c>
      <c r="B645" s="1" t="s">
        <v>1444</v>
      </c>
      <c r="C645" s="1" t="s">
        <v>1447</v>
      </c>
      <c r="D645" s="1" t="s">
        <v>50</v>
      </c>
      <c r="E645" s="1" t="s">
        <v>51</v>
      </c>
      <c r="F645" s="1" t="s">
        <v>51</v>
      </c>
      <c r="G645" s="1" t="s">
        <v>52</v>
      </c>
      <c r="H645" s="1" t="s">
        <v>739</v>
      </c>
      <c r="I645" s="1" t="s">
        <v>1230</v>
      </c>
      <c r="J645" s="1" t="s">
        <v>122</v>
      </c>
      <c r="K645" s="1" t="s">
        <v>1448</v>
      </c>
      <c r="L645" s="1"/>
      <c r="M645" s="20">
        <f t="shared" si="9"/>
        <v>1</v>
      </c>
    </row>
    <row r="646" spans="1:13" ht="20.100000000000001" customHeight="1" x14ac:dyDescent="0.15">
      <c r="A646" s="1" t="s">
        <v>1132</v>
      </c>
      <c r="B646" s="1" t="s">
        <v>1444</v>
      </c>
      <c r="C646" s="1" t="s">
        <v>1449</v>
      </c>
      <c r="D646" s="1" t="s">
        <v>50</v>
      </c>
      <c r="E646" s="1" t="s">
        <v>51</v>
      </c>
      <c r="F646" s="1" t="s">
        <v>51</v>
      </c>
      <c r="G646" s="1" t="s">
        <v>52</v>
      </c>
      <c r="H646" s="1" t="s">
        <v>739</v>
      </c>
      <c r="I646" s="1" t="s">
        <v>1230</v>
      </c>
      <c r="J646" s="1" t="s">
        <v>122</v>
      </c>
      <c r="K646" s="1" t="s">
        <v>1450</v>
      </c>
      <c r="L646" s="1"/>
      <c r="M646" s="20">
        <f t="shared" si="9"/>
        <v>1</v>
      </c>
    </row>
    <row r="647" spans="1:13" ht="20.100000000000001" customHeight="1" x14ac:dyDescent="0.15">
      <c r="A647" s="1" t="s">
        <v>1132</v>
      </c>
      <c r="B647" s="1" t="s">
        <v>1444</v>
      </c>
      <c r="C647" s="1" t="s">
        <v>1451</v>
      </c>
      <c r="D647" s="1" t="s">
        <v>50</v>
      </c>
      <c r="E647" s="1" t="s">
        <v>51</v>
      </c>
      <c r="F647" s="1" t="s">
        <v>51</v>
      </c>
      <c r="G647" s="1" t="s">
        <v>52</v>
      </c>
      <c r="H647" s="1" t="s">
        <v>739</v>
      </c>
      <c r="I647" s="1" t="s">
        <v>1230</v>
      </c>
      <c r="J647" s="1" t="s">
        <v>122</v>
      </c>
      <c r="K647" s="1" t="s">
        <v>1452</v>
      </c>
      <c r="L647" s="1"/>
      <c r="M647" s="20">
        <f t="shared" si="9"/>
        <v>1</v>
      </c>
    </row>
    <row r="648" spans="1:13" ht="20.100000000000001" customHeight="1" x14ac:dyDescent="0.15">
      <c r="A648" s="1" t="s">
        <v>1132</v>
      </c>
      <c r="B648" s="1" t="s">
        <v>1444</v>
      </c>
      <c r="C648" s="1" t="s">
        <v>1453</v>
      </c>
      <c r="D648" s="1" t="s">
        <v>50</v>
      </c>
      <c r="E648" s="1" t="s">
        <v>51</v>
      </c>
      <c r="F648" s="1" t="s">
        <v>51</v>
      </c>
      <c r="G648" s="1" t="s">
        <v>52</v>
      </c>
      <c r="H648" s="1" t="s">
        <v>739</v>
      </c>
      <c r="I648" s="1" t="s">
        <v>1230</v>
      </c>
      <c r="J648" s="1" t="s">
        <v>122</v>
      </c>
      <c r="K648" s="1" t="s">
        <v>1454</v>
      </c>
      <c r="L648" s="1"/>
      <c r="M648" s="20">
        <f t="shared" si="9"/>
        <v>1</v>
      </c>
    </row>
    <row r="649" spans="1:13" ht="20.100000000000001" customHeight="1" x14ac:dyDescent="0.15">
      <c r="A649" s="1" t="s">
        <v>1132</v>
      </c>
      <c r="B649" s="1" t="s">
        <v>1444</v>
      </c>
      <c r="C649" s="1" t="s">
        <v>1455</v>
      </c>
      <c r="D649" s="1" t="s">
        <v>50</v>
      </c>
      <c r="E649" s="1" t="s">
        <v>51</v>
      </c>
      <c r="F649" s="1" t="s">
        <v>51</v>
      </c>
      <c r="G649" s="1" t="s">
        <v>52</v>
      </c>
      <c r="H649" s="1" t="s">
        <v>739</v>
      </c>
      <c r="I649" s="1" t="s">
        <v>1230</v>
      </c>
      <c r="J649" s="1" t="s">
        <v>122</v>
      </c>
      <c r="K649" s="1" t="s">
        <v>1456</v>
      </c>
      <c r="L649" s="1"/>
      <c r="M649" s="20">
        <f t="shared" ref="M649:M712" si="10">IF(F649="○",1,0)</f>
        <v>1</v>
      </c>
    </row>
    <row r="650" spans="1:13" ht="20.100000000000001" customHeight="1" x14ac:dyDescent="0.15">
      <c r="A650" s="1" t="s">
        <v>1132</v>
      </c>
      <c r="B650" s="1" t="s">
        <v>1444</v>
      </c>
      <c r="C650" s="1" t="s">
        <v>1457</v>
      </c>
      <c r="D650" s="1" t="s">
        <v>50</v>
      </c>
      <c r="E650" s="1" t="s">
        <v>51</v>
      </c>
      <c r="F650" s="1" t="s">
        <v>51</v>
      </c>
      <c r="G650" s="1" t="s">
        <v>52</v>
      </c>
      <c r="H650" s="1" t="s">
        <v>739</v>
      </c>
      <c r="I650" s="1" t="s">
        <v>1230</v>
      </c>
      <c r="J650" s="1" t="s">
        <v>122</v>
      </c>
      <c r="K650" s="1" t="s">
        <v>1458</v>
      </c>
      <c r="L650" s="1"/>
      <c r="M650" s="20">
        <f t="shared" si="10"/>
        <v>1</v>
      </c>
    </row>
    <row r="651" spans="1:13" ht="20.100000000000001" customHeight="1" x14ac:dyDescent="0.15">
      <c r="A651" s="1" t="s">
        <v>1132</v>
      </c>
      <c r="B651" s="1" t="s">
        <v>1444</v>
      </c>
      <c r="C651" s="1" t="s">
        <v>1459</v>
      </c>
      <c r="D651" s="1" t="s">
        <v>50</v>
      </c>
      <c r="E651" s="1" t="s">
        <v>51</v>
      </c>
      <c r="F651" s="1" t="s">
        <v>51</v>
      </c>
      <c r="G651" s="1" t="s">
        <v>52</v>
      </c>
      <c r="H651" s="1" t="s">
        <v>739</v>
      </c>
      <c r="I651" s="1" t="s">
        <v>1230</v>
      </c>
      <c r="J651" s="1" t="s">
        <v>122</v>
      </c>
      <c r="K651" s="1" t="s">
        <v>1460</v>
      </c>
      <c r="L651" s="1"/>
      <c r="M651" s="20">
        <f t="shared" si="10"/>
        <v>1</v>
      </c>
    </row>
    <row r="652" spans="1:13" ht="20.100000000000001" customHeight="1" x14ac:dyDescent="0.15">
      <c r="A652" s="1" t="s">
        <v>1132</v>
      </c>
      <c r="B652" s="1" t="s">
        <v>1444</v>
      </c>
      <c r="C652" s="1" t="s">
        <v>1461</v>
      </c>
      <c r="D652" s="1" t="s">
        <v>50</v>
      </c>
      <c r="E652" s="1" t="s">
        <v>51</v>
      </c>
      <c r="F652" s="1" t="s">
        <v>51</v>
      </c>
      <c r="G652" s="1" t="s">
        <v>52</v>
      </c>
      <c r="H652" s="1" t="s">
        <v>739</v>
      </c>
      <c r="I652" s="1" t="s">
        <v>1230</v>
      </c>
      <c r="J652" s="1" t="s">
        <v>122</v>
      </c>
      <c r="K652" s="1" t="s">
        <v>1462</v>
      </c>
      <c r="L652" s="1"/>
      <c r="M652" s="20">
        <f t="shared" si="10"/>
        <v>1</v>
      </c>
    </row>
    <row r="653" spans="1:13" ht="20.100000000000001" customHeight="1" x14ac:dyDescent="0.15">
      <c r="A653" s="1" t="s">
        <v>1132</v>
      </c>
      <c r="B653" s="1" t="s">
        <v>1444</v>
      </c>
      <c r="C653" s="1" t="s">
        <v>1463</v>
      </c>
      <c r="D653" s="1" t="s">
        <v>50</v>
      </c>
      <c r="E653" s="1" t="s">
        <v>51</v>
      </c>
      <c r="F653" s="1" t="s">
        <v>51</v>
      </c>
      <c r="G653" s="1" t="s">
        <v>52</v>
      </c>
      <c r="H653" s="1" t="s">
        <v>739</v>
      </c>
      <c r="I653" s="1" t="s">
        <v>1230</v>
      </c>
      <c r="J653" s="1" t="s">
        <v>122</v>
      </c>
      <c r="K653" s="1" t="s">
        <v>1464</v>
      </c>
      <c r="L653" s="1"/>
      <c r="M653" s="20">
        <f t="shared" si="10"/>
        <v>1</v>
      </c>
    </row>
    <row r="654" spans="1:13" ht="20.100000000000001" customHeight="1" x14ac:dyDescent="0.15">
      <c r="A654" s="1" t="s">
        <v>1132</v>
      </c>
      <c r="B654" s="1" t="s">
        <v>1444</v>
      </c>
      <c r="C654" s="1" t="s">
        <v>1465</v>
      </c>
      <c r="D654" s="1" t="s">
        <v>78</v>
      </c>
      <c r="E654" s="1" t="s">
        <v>51</v>
      </c>
      <c r="F654" s="1" t="s">
        <v>51</v>
      </c>
      <c r="G654" s="1" t="s">
        <v>52</v>
      </c>
      <c r="H654" s="1" t="s">
        <v>739</v>
      </c>
      <c r="I654" s="1" t="s">
        <v>1230</v>
      </c>
      <c r="J654" s="1" t="s">
        <v>122</v>
      </c>
      <c r="K654" s="1" t="s">
        <v>1466</v>
      </c>
      <c r="L654" s="1"/>
      <c r="M654" s="20">
        <f t="shared" si="10"/>
        <v>1</v>
      </c>
    </row>
    <row r="655" spans="1:13" ht="20.100000000000001" customHeight="1" x14ac:dyDescent="0.15">
      <c r="A655" s="1" t="s">
        <v>1132</v>
      </c>
      <c r="B655" s="1" t="s">
        <v>1444</v>
      </c>
      <c r="C655" s="1" t="s">
        <v>1467</v>
      </c>
      <c r="D655" s="1" t="s">
        <v>78</v>
      </c>
      <c r="E655" s="1" t="s">
        <v>51</v>
      </c>
      <c r="F655" s="1" t="s">
        <v>51</v>
      </c>
      <c r="G655" s="1" t="s">
        <v>52</v>
      </c>
      <c r="H655" s="1" t="s">
        <v>739</v>
      </c>
      <c r="I655" s="1" t="s">
        <v>1230</v>
      </c>
      <c r="J655" s="1" t="s">
        <v>122</v>
      </c>
      <c r="K655" s="1" t="s">
        <v>1468</v>
      </c>
      <c r="L655" s="1"/>
      <c r="M655" s="20">
        <f t="shared" si="10"/>
        <v>1</v>
      </c>
    </row>
    <row r="656" spans="1:13" ht="20.100000000000001" customHeight="1" x14ac:dyDescent="0.15">
      <c r="A656" s="1" t="s">
        <v>1132</v>
      </c>
      <c r="B656" s="1" t="s">
        <v>1444</v>
      </c>
      <c r="C656" s="1" t="s">
        <v>1469</v>
      </c>
      <c r="D656" s="1" t="s">
        <v>78</v>
      </c>
      <c r="E656" s="1" t="s">
        <v>51</v>
      </c>
      <c r="F656" s="1" t="s">
        <v>51</v>
      </c>
      <c r="G656" s="1" t="s">
        <v>52</v>
      </c>
      <c r="H656" s="1" t="s">
        <v>739</v>
      </c>
      <c r="I656" s="1" t="s">
        <v>1230</v>
      </c>
      <c r="J656" s="1" t="s">
        <v>122</v>
      </c>
      <c r="K656" s="1" t="s">
        <v>1470</v>
      </c>
      <c r="L656" s="1"/>
      <c r="M656" s="20">
        <f t="shared" si="10"/>
        <v>1</v>
      </c>
    </row>
    <row r="657" spans="1:13" ht="20.100000000000001" customHeight="1" x14ac:dyDescent="0.15">
      <c r="A657" s="1" t="s">
        <v>1132</v>
      </c>
      <c r="B657" s="1" t="s">
        <v>1444</v>
      </c>
      <c r="C657" s="1" t="s">
        <v>1471</v>
      </c>
      <c r="D657" s="1" t="s">
        <v>78</v>
      </c>
      <c r="E657" s="1" t="s">
        <v>51</v>
      </c>
      <c r="F657" s="1" t="s">
        <v>51</v>
      </c>
      <c r="G657" s="1" t="s">
        <v>52</v>
      </c>
      <c r="H657" s="1" t="s">
        <v>739</v>
      </c>
      <c r="I657" s="1" t="s">
        <v>1230</v>
      </c>
      <c r="J657" s="1" t="s">
        <v>122</v>
      </c>
      <c r="K657" s="1" t="s">
        <v>1472</v>
      </c>
      <c r="L657" s="1"/>
      <c r="M657" s="20">
        <f t="shared" si="10"/>
        <v>1</v>
      </c>
    </row>
    <row r="658" spans="1:13" ht="20.100000000000001" customHeight="1" x14ac:dyDescent="0.15">
      <c r="A658" s="1" t="s">
        <v>1132</v>
      </c>
      <c r="B658" s="1" t="s">
        <v>1444</v>
      </c>
      <c r="C658" s="1" t="s">
        <v>1473</v>
      </c>
      <c r="D658" s="1" t="s">
        <v>78</v>
      </c>
      <c r="E658" s="1" t="s">
        <v>51</v>
      </c>
      <c r="F658" s="1" t="s">
        <v>51</v>
      </c>
      <c r="G658" s="1" t="s">
        <v>52</v>
      </c>
      <c r="H658" s="1" t="s">
        <v>739</v>
      </c>
      <c r="I658" s="1" t="s">
        <v>1230</v>
      </c>
      <c r="J658" s="1" t="s">
        <v>122</v>
      </c>
      <c r="K658" s="1" t="s">
        <v>1474</v>
      </c>
      <c r="L658" s="1"/>
      <c r="M658" s="20">
        <f t="shared" si="10"/>
        <v>1</v>
      </c>
    </row>
    <row r="659" spans="1:13" ht="20.100000000000001" customHeight="1" x14ac:dyDescent="0.15">
      <c r="A659" s="1" t="s">
        <v>1132</v>
      </c>
      <c r="B659" s="1" t="s">
        <v>1444</v>
      </c>
      <c r="C659" s="1" t="s">
        <v>1475</v>
      </c>
      <c r="D659" s="1" t="s">
        <v>78</v>
      </c>
      <c r="E659" s="1" t="s">
        <v>51</v>
      </c>
      <c r="F659" s="1" t="s">
        <v>51</v>
      </c>
      <c r="G659" s="1" t="s">
        <v>52</v>
      </c>
      <c r="H659" s="1" t="s">
        <v>121</v>
      </c>
      <c r="I659" s="1" t="s">
        <v>84</v>
      </c>
      <c r="J659" s="1" t="s">
        <v>122</v>
      </c>
      <c r="K659" s="1" t="s">
        <v>1476</v>
      </c>
      <c r="L659" s="1"/>
      <c r="M659" s="20">
        <f t="shared" si="10"/>
        <v>1</v>
      </c>
    </row>
    <row r="660" spans="1:13" ht="39.950000000000003" customHeight="1" x14ac:dyDescent="0.15">
      <c r="A660" s="82" t="s">
        <v>27142</v>
      </c>
      <c r="B660" s="82" t="s">
        <v>27143</v>
      </c>
      <c r="C660" s="1" t="s">
        <v>1477</v>
      </c>
      <c r="D660" s="1" t="s">
        <v>78</v>
      </c>
      <c r="E660" s="1" t="s">
        <v>51</v>
      </c>
      <c r="F660" s="1" t="s">
        <v>51</v>
      </c>
      <c r="G660" s="1" t="s">
        <v>52</v>
      </c>
      <c r="H660" s="1" t="s">
        <v>739</v>
      </c>
      <c r="I660" s="1" t="s">
        <v>1230</v>
      </c>
      <c r="J660" s="1" t="s">
        <v>122</v>
      </c>
      <c r="K660" s="1" t="s">
        <v>1478</v>
      </c>
      <c r="L660" s="84" t="s">
        <v>26946</v>
      </c>
      <c r="M660" s="20">
        <f t="shared" si="10"/>
        <v>1</v>
      </c>
    </row>
    <row r="661" spans="1:13" ht="39.950000000000003" customHeight="1" x14ac:dyDescent="0.15">
      <c r="A661" s="82" t="s">
        <v>27142</v>
      </c>
      <c r="B661" s="82" t="s">
        <v>27144</v>
      </c>
      <c r="C661" s="1" t="s">
        <v>1479</v>
      </c>
      <c r="D661" s="1" t="s">
        <v>78</v>
      </c>
      <c r="E661" s="1" t="s">
        <v>51</v>
      </c>
      <c r="F661" s="1" t="s">
        <v>51</v>
      </c>
      <c r="G661" s="1" t="s">
        <v>52</v>
      </c>
      <c r="H661" s="1" t="s">
        <v>739</v>
      </c>
      <c r="I661" s="1" t="s">
        <v>1230</v>
      </c>
      <c r="J661" s="1" t="s">
        <v>122</v>
      </c>
      <c r="K661" s="1" t="s">
        <v>1480</v>
      </c>
      <c r="L661" s="84" t="s">
        <v>26946</v>
      </c>
      <c r="M661" s="20">
        <f t="shared" si="10"/>
        <v>1</v>
      </c>
    </row>
    <row r="662" spans="1:13" ht="20.100000000000001" customHeight="1" x14ac:dyDescent="0.15">
      <c r="A662" s="1" t="s">
        <v>1132</v>
      </c>
      <c r="B662" s="1" t="s">
        <v>1444</v>
      </c>
      <c r="C662" s="1" t="s">
        <v>1481</v>
      </c>
      <c r="D662" s="1" t="s">
        <v>78</v>
      </c>
      <c r="E662" s="1" t="s">
        <v>51</v>
      </c>
      <c r="F662" s="1" t="s">
        <v>51</v>
      </c>
      <c r="G662" s="1" t="s">
        <v>52</v>
      </c>
      <c r="H662" s="1" t="s">
        <v>739</v>
      </c>
      <c r="I662" s="1" t="s">
        <v>1230</v>
      </c>
      <c r="J662" s="1" t="s">
        <v>122</v>
      </c>
      <c r="K662" s="1" t="s">
        <v>1482</v>
      </c>
      <c r="L662" s="1"/>
      <c r="M662" s="20">
        <f t="shared" si="10"/>
        <v>1</v>
      </c>
    </row>
    <row r="663" spans="1:13" ht="20.100000000000001" customHeight="1" x14ac:dyDescent="0.15">
      <c r="A663" s="1" t="s">
        <v>1132</v>
      </c>
      <c r="B663" s="1" t="s">
        <v>1444</v>
      </c>
      <c r="C663" s="1" t="s">
        <v>1483</v>
      </c>
      <c r="D663" s="1" t="s">
        <v>78</v>
      </c>
      <c r="E663" s="1" t="s">
        <v>51</v>
      </c>
      <c r="F663" s="1" t="s">
        <v>179</v>
      </c>
      <c r="G663" s="1" t="s">
        <v>82</v>
      </c>
      <c r="H663" s="1" t="s">
        <v>83</v>
      </c>
      <c r="I663" s="1" t="s">
        <v>84</v>
      </c>
      <c r="J663" s="1" t="s">
        <v>85</v>
      </c>
      <c r="K663" s="1" t="s">
        <v>1484</v>
      </c>
      <c r="L663" s="1"/>
      <c r="M663" s="20">
        <f t="shared" si="10"/>
        <v>0</v>
      </c>
    </row>
    <row r="664" spans="1:13" ht="20.100000000000001" customHeight="1" x14ac:dyDescent="0.15">
      <c r="A664" s="1" t="s">
        <v>1132</v>
      </c>
      <c r="B664" s="1" t="s">
        <v>1444</v>
      </c>
      <c r="C664" s="1" t="s">
        <v>1485</v>
      </c>
      <c r="D664" s="1" t="s">
        <v>78</v>
      </c>
      <c r="E664" s="1" t="s">
        <v>51</v>
      </c>
      <c r="F664" s="1" t="s">
        <v>51</v>
      </c>
      <c r="G664" s="1" t="s">
        <v>52</v>
      </c>
      <c r="H664" s="1" t="s">
        <v>739</v>
      </c>
      <c r="I664" s="1" t="s">
        <v>1230</v>
      </c>
      <c r="J664" s="1" t="s">
        <v>122</v>
      </c>
      <c r="K664" s="1" t="s">
        <v>1486</v>
      </c>
      <c r="L664" s="1"/>
      <c r="M664" s="20">
        <f t="shared" si="10"/>
        <v>1</v>
      </c>
    </row>
    <row r="665" spans="1:13" ht="20.100000000000001" customHeight="1" x14ac:dyDescent="0.15">
      <c r="A665" s="1" t="s">
        <v>1132</v>
      </c>
      <c r="B665" s="1" t="s">
        <v>1444</v>
      </c>
      <c r="C665" s="1" t="s">
        <v>1487</v>
      </c>
      <c r="D665" s="1" t="s">
        <v>78</v>
      </c>
      <c r="E665" s="1" t="s">
        <v>51</v>
      </c>
      <c r="F665" s="1" t="s">
        <v>81</v>
      </c>
      <c r="G665" s="1" t="s">
        <v>82</v>
      </c>
      <c r="H665" s="1" t="s">
        <v>83</v>
      </c>
      <c r="I665" s="1" t="s">
        <v>84</v>
      </c>
      <c r="J665" s="1" t="s">
        <v>85</v>
      </c>
      <c r="K665" s="1" t="s">
        <v>1488</v>
      </c>
      <c r="L665" s="1"/>
      <c r="M665" s="20">
        <f t="shared" si="10"/>
        <v>0</v>
      </c>
    </row>
    <row r="666" spans="1:13" ht="20.100000000000001" customHeight="1" x14ac:dyDescent="0.15">
      <c r="A666" s="1" t="s">
        <v>1132</v>
      </c>
      <c r="B666" s="1" t="s">
        <v>1444</v>
      </c>
      <c r="C666" s="1" t="s">
        <v>1489</v>
      </c>
      <c r="D666" s="1" t="s">
        <v>78</v>
      </c>
      <c r="E666" s="1" t="s">
        <v>51</v>
      </c>
      <c r="F666" s="1" t="s">
        <v>51</v>
      </c>
      <c r="G666" s="1" t="s">
        <v>52</v>
      </c>
      <c r="H666" s="1" t="s">
        <v>739</v>
      </c>
      <c r="I666" s="1" t="s">
        <v>1230</v>
      </c>
      <c r="J666" s="1" t="s">
        <v>122</v>
      </c>
      <c r="K666" s="1" t="s">
        <v>1490</v>
      </c>
      <c r="L666" s="1"/>
      <c r="M666" s="20">
        <f t="shared" si="10"/>
        <v>1</v>
      </c>
    </row>
    <row r="667" spans="1:13" ht="20.100000000000001" customHeight="1" x14ac:dyDescent="0.15">
      <c r="A667" s="1" t="s">
        <v>1132</v>
      </c>
      <c r="B667" s="1" t="s">
        <v>1444</v>
      </c>
      <c r="C667" s="1" t="s">
        <v>1491</v>
      </c>
      <c r="D667" s="1" t="s">
        <v>78</v>
      </c>
      <c r="E667" s="1" t="s">
        <v>51</v>
      </c>
      <c r="F667" s="1" t="s">
        <v>51</v>
      </c>
      <c r="G667" s="1" t="s">
        <v>52</v>
      </c>
      <c r="H667" s="1" t="s">
        <v>739</v>
      </c>
      <c r="I667" s="1" t="s">
        <v>1230</v>
      </c>
      <c r="J667" s="1" t="s">
        <v>122</v>
      </c>
      <c r="K667" s="1" t="s">
        <v>1492</v>
      </c>
      <c r="L667" s="1"/>
      <c r="M667" s="20">
        <f t="shared" si="10"/>
        <v>1</v>
      </c>
    </row>
    <row r="668" spans="1:13" ht="20.100000000000001" customHeight="1" x14ac:dyDescent="0.15">
      <c r="A668" s="1" t="s">
        <v>1132</v>
      </c>
      <c r="B668" s="1" t="s">
        <v>1444</v>
      </c>
      <c r="C668" s="1" t="s">
        <v>1493</v>
      </c>
      <c r="D668" s="1" t="s">
        <v>78</v>
      </c>
      <c r="E668" s="1" t="s">
        <v>51</v>
      </c>
      <c r="F668" s="1" t="s">
        <v>51</v>
      </c>
      <c r="G668" s="1" t="s">
        <v>52</v>
      </c>
      <c r="H668" s="1" t="s">
        <v>739</v>
      </c>
      <c r="I668" s="1" t="s">
        <v>1230</v>
      </c>
      <c r="J668" s="1" t="s">
        <v>122</v>
      </c>
      <c r="K668" s="1" t="s">
        <v>1494</v>
      </c>
      <c r="L668" s="1"/>
      <c r="M668" s="20">
        <f t="shared" si="10"/>
        <v>1</v>
      </c>
    </row>
    <row r="669" spans="1:13" ht="20.100000000000001" customHeight="1" x14ac:dyDescent="0.15">
      <c r="A669" s="1" t="s">
        <v>1132</v>
      </c>
      <c r="B669" s="1" t="s">
        <v>1495</v>
      </c>
      <c r="C669" s="1" t="s">
        <v>1496</v>
      </c>
      <c r="D669" s="1" t="s">
        <v>50</v>
      </c>
      <c r="E669" s="1" t="s">
        <v>51</v>
      </c>
      <c r="F669" s="1" t="s">
        <v>51</v>
      </c>
      <c r="G669" s="1" t="s">
        <v>52</v>
      </c>
      <c r="H669" s="1" t="s">
        <v>53</v>
      </c>
      <c r="I669" s="1" t="s">
        <v>1141</v>
      </c>
      <c r="J669" s="1" t="s">
        <v>96</v>
      </c>
      <c r="K669" s="1" t="s">
        <v>1497</v>
      </c>
      <c r="L669" s="1"/>
      <c r="M669" s="20">
        <f t="shared" si="10"/>
        <v>1</v>
      </c>
    </row>
    <row r="670" spans="1:13" ht="20.100000000000001" customHeight="1" x14ac:dyDescent="0.15">
      <c r="A670" s="1" t="s">
        <v>1132</v>
      </c>
      <c r="B670" s="1" t="s">
        <v>1495</v>
      </c>
      <c r="C670" s="1" t="s">
        <v>1498</v>
      </c>
      <c r="D670" s="1" t="s">
        <v>78</v>
      </c>
      <c r="E670" s="1" t="s">
        <v>51</v>
      </c>
      <c r="F670" s="1" t="s">
        <v>179</v>
      </c>
      <c r="G670" s="1" t="s">
        <v>82</v>
      </c>
      <c r="H670" s="1" t="s">
        <v>180</v>
      </c>
      <c r="I670" s="1" t="s">
        <v>84</v>
      </c>
      <c r="J670" s="1" t="s">
        <v>632</v>
      </c>
      <c r="K670" s="1" t="s">
        <v>1499</v>
      </c>
      <c r="L670" s="1"/>
      <c r="M670" s="20">
        <f t="shared" si="10"/>
        <v>0</v>
      </c>
    </row>
    <row r="671" spans="1:13" ht="20.100000000000001" customHeight="1" x14ac:dyDescent="0.15">
      <c r="A671" s="1" t="s">
        <v>1132</v>
      </c>
      <c r="B671" s="1" t="s">
        <v>1495</v>
      </c>
      <c r="C671" s="1" t="s">
        <v>1500</v>
      </c>
      <c r="D671" s="1" t="s">
        <v>78</v>
      </c>
      <c r="E671" s="1" t="s">
        <v>51</v>
      </c>
      <c r="F671" s="1" t="s">
        <v>51</v>
      </c>
      <c r="G671" s="1" t="s">
        <v>52</v>
      </c>
      <c r="H671" s="1" t="s">
        <v>53</v>
      </c>
      <c r="I671" s="1" t="s">
        <v>1141</v>
      </c>
      <c r="J671" s="1" t="s">
        <v>96</v>
      </c>
      <c r="K671" s="1" t="s">
        <v>1501</v>
      </c>
      <c r="L671" s="1"/>
      <c r="M671" s="20">
        <f t="shared" si="10"/>
        <v>1</v>
      </c>
    </row>
    <row r="672" spans="1:13" ht="20.100000000000001" customHeight="1" x14ac:dyDescent="0.15">
      <c r="A672" s="1" t="s">
        <v>1132</v>
      </c>
      <c r="B672" s="1" t="s">
        <v>1495</v>
      </c>
      <c r="C672" s="1" t="s">
        <v>1502</v>
      </c>
      <c r="D672" s="1" t="s">
        <v>78</v>
      </c>
      <c r="E672" s="1" t="s">
        <v>51</v>
      </c>
      <c r="F672" s="1" t="s">
        <v>51</v>
      </c>
      <c r="G672" s="1" t="s">
        <v>52</v>
      </c>
      <c r="H672" s="1" t="s">
        <v>53</v>
      </c>
      <c r="I672" s="1" t="s">
        <v>1141</v>
      </c>
      <c r="J672" s="1" t="s">
        <v>96</v>
      </c>
      <c r="K672" s="1" t="s">
        <v>1503</v>
      </c>
      <c r="L672" s="1"/>
      <c r="M672" s="20">
        <f t="shared" si="10"/>
        <v>1</v>
      </c>
    </row>
    <row r="673" spans="1:13" ht="20.100000000000001" customHeight="1" x14ac:dyDescent="0.15">
      <c r="A673" s="1" t="s">
        <v>1132</v>
      </c>
      <c r="B673" s="1" t="s">
        <v>1495</v>
      </c>
      <c r="C673" s="1" t="s">
        <v>1504</v>
      </c>
      <c r="D673" s="1" t="s">
        <v>78</v>
      </c>
      <c r="E673" s="1" t="s">
        <v>51</v>
      </c>
      <c r="F673" s="1" t="s">
        <v>179</v>
      </c>
      <c r="G673" s="1" t="s">
        <v>82</v>
      </c>
      <c r="H673" s="1" t="s">
        <v>180</v>
      </c>
      <c r="I673" s="1" t="s">
        <v>181</v>
      </c>
      <c r="J673" s="1" t="s">
        <v>182</v>
      </c>
      <c r="K673" s="1" t="s">
        <v>1505</v>
      </c>
      <c r="L673" s="1"/>
      <c r="M673" s="20">
        <f t="shared" si="10"/>
        <v>0</v>
      </c>
    </row>
    <row r="674" spans="1:13" ht="20.100000000000001" customHeight="1" x14ac:dyDescent="0.15">
      <c r="A674" s="1" t="s">
        <v>1132</v>
      </c>
      <c r="B674" s="1" t="s">
        <v>1495</v>
      </c>
      <c r="C674" s="1" t="s">
        <v>1506</v>
      </c>
      <c r="D674" s="1" t="s">
        <v>78</v>
      </c>
      <c r="E674" s="1" t="s">
        <v>51</v>
      </c>
      <c r="F674" s="1" t="s">
        <v>51</v>
      </c>
      <c r="G674" s="1" t="s">
        <v>52</v>
      </c>
      <c r="H674" s="1" t="s">
        <v>53</v>
      </c>
      <c r="I674" s="1" t="s">
        <v>1141</v>
      </c>
      <c r="J674" s="1" t="s">
        <v>96</v>
      </c>
      <c r="K674" s="1" t="s">
        <v>1507</v>
      </c>
      <c r="L674" s="1"/>
      <c r="M674" s="20">
        <f t="shared" si="10"/>
        <v>1</v>
      </c>
    </row>
    <row r="675" spans="1:13" ht="20.100000000000001" customHeight="1" x14ac:dyDescent="0.15">
      <c r="A675" s="1" t="s">
        <v>1132</v>
      </c>
      <c r="B675" s="1" t="s">
        <v>1508</v>
      </c>
      <c r="C675" s="1" t="s">
        <v>1509</v>
      </c>
      <c r="D675" s="1" t="s">
        <v>78</v>
      </c>
      <c r="E675" s="1" t="s">
        <v>51</v>
      </c>
      <c r="F675" s="1" t="s">
        <v>51</v>
      </c>
      <c r="G675" s="1" t="s">
        <v>52</v>
      </c>
      <c r="H675" s="1" t="s">
        <v>53</v>
      </c>
      <c r="I675" s="1" t="s">
        <v>1141</v>
      </c>
      <c r="J675" s="1" t="s">
        <v>96</v>
      </c>
      <c r="K675" s="1" t="s">
        <v>1510</v>
      </c>
      <c r="L675" s="1"/>
      <c r="M675" s="20">
        <f t="shared" si="10"/>
        <v>1</v>
      </c>
    </row>
    <row r="676" spans="1:13" ht="20.100000000000001" customHeight="1" x14ac:dyDescent="0.15">
      <c r="A676" s="1" t="s">
        <v>1132</v>
      </c>
      <c r="B676" s="1" t="s">
        <v>1511</v>
      </c>
      <c r="C676" s="1" t="s">
        <v>1512</v>
      </c>
      <c r="D676" s="1" t="s">
        <v>50</v>
      </c>
      <c r="E676" s="1" t="s">
        <v>51</v>
      </c>
      <c r="F676" s="1" t="s">
        <v>51</v>
      </c>
      <c r="G676" s="1" t="s">
        <v>52</v>
      </c>
      <c r="H676" s="1" t="s">
        <v>53</v>
      </c>
      <c r="I676" s="1" t="s">
        <v>1141</v>
      </c>
      <c r="J676" s="1" t="s">
        <v>96</v>
      </c>
      <c r="K676" s="1" t="s">
        <v>1513</v>
      </c>
      <c r="L676" s="1"/>
      <c r="M676" s="20">
        <f t="shared" si="10"/>
        <v>1</v>
      </c>
    </row>
    <row r="677" spans="1:13" ht="20.100000000000001" customHeight="1" x14ac:dyDescent="0.15">
      <c r="A677" s="1" t="s">
        <v>1132</v>
      </c>
      <c r="B677" s="1" t="s">
        <v>1511</v>
      </c>
      <c r="C677" s="1" t="s">
        <v>1514</v>
      </c>
      <c r="D677" s="1" t="s">
        <v>78</v>
      </c>
      <c r="E677" s="1" t="s">
        <v>51</v>
      </c>
      <c r="F677" s="1" t="s">
        <v>179</v>
      </c>
      <c r="G677" s="1" t="s">
        <v>82</v>
      </c>
      <c r="H677" s="1" t="s">
        <v>83</v>
      </c>
      <c r="I677" s="1" t="s">
        <v>84</v>
      </c>
      <c r="J677" s="1" t="s">
        <v>85</v>
      </c>
      <c r="K677" s="1" t="s">
        <v>1515</v>
      </c>
      <c r="L677" s="1"/>
      <c r="M677" s="20">
        <f t="shared" si="10"/>
        <v>0</v>
      </c>
    </row>
    <row r="678" spans="1:13" ht="20.100000000000001" customHeight="1" x14ac:dyDescent="0.15">
      <c r="A678" s="1" t="s">
        <v>1132</v>
      </c>
      <c r="B678" s="1" t="s">
        <v>1511</v>
      </c>
      <c r="C678" s="1" t="s">
        <v>1516</v>
      </c>
      <c r="D678" s="1" t="s">
        <v>78</v>
      </c>
      <c r="E678" s="1" t="s">
        <v>51</v>
      </c>
      <c r="F678" s="1" t="s">
        <v>51</v>
      </c>
      <c r="G678" s="1" t="s">
        <v>52</v>
      </c>
      <c r="H678" s="1" t="s">
        <v>53</v>
      </c>
      <c r="I678" s="1" t="s">
        <v>1141</v>
      </c>
      <c r="J678" s="1" t="s">
        <v>96</v>
      </c>
      <c r="K678" s="1" t="s">
        <v>1517</v>
      </c>
      <c r="L678" s="1"/>
      <c r="M678" s="20">
        <f t="shared" si="10"/>
        <v>1</v>
      </c>
    </row>
    <row r="679" spans="1:13" ht="20.100000000000001" customHeight="1" x14ac:dyDescent="0.15">
      <c r="A679" s="1" t="s">
        <v>1132</v>
      </c>
      <c r="B679" s="1" t="s">
        <v>1518</v>
      </c>
      <c r="C679" s="1" t="s">
        <v>1519</v>
      </c>
      <c r="D679" s="1" t="s">
        <v>50</v>
      </c>
      <c r="E679" s="1" t="s">
        <v>51</v>
      </c>
      <c r="F679" s="1" t="s">
        <v>51</v>
      </c>
      <c r="G679" s="1" t="s">
        <v>82</v>
      </c>
      <c r="H679" s="1" t="s">
        <v>207</v>
      </c>
      <c r="I679" s="1" t="s">
        <v>84</v>
      </c>
      <c r="J679" s="1" t="s">
        <v>122</v>
      </c>
      <c r="K679" s="1" t="s">
        <v>1520</v>
      </c>
      <c r="L679" s="1"/>
      <c r="M679" s="20">
        <f t="shared" si="10"/>
        <v>1</v>
      </c>
    </row>
    <row r="680" spans="1:13" ht="20.100000000000001" customHeight="1" x14ac:dyDescent="0.15">
      <c r="A680" s="1" t="s">
        <v>1132</v>
      </c>
      <c r="B680" s="1" t="s">
        <v>1518</v>
      </c>
      <c r="C680" s="1" t="s">
        <v>1521</v>
      </c>
      <c r="D680" s="1" t="s">
        <v>50</v>
      </c>
      <c r="E680" s="1" t="s">
        <v>51</v>
      </c>
      <c r="F680" s="1" t="s">
        <v>51</v>
      </c>
      <c r="G680" s="1" t="s">
        <v>82</v>
      </c>
      <c r="H680" s="1" t="s">
        <v>207</v>
      </c>
      <c r="I680" s="1" t="s">
        <v>84</v>
      </c>
      <c r="J680" s="1" t="s">
        <v>122</v>
      </c>
      <c r="K680" s="1" t="s">
        <v>1522</v>
      </c>
      <c r="L680" s="1"/>
      <c r="M680" s="20">
        <f t="shared" si="10"/>
        <v>1</v>
      </c>
    </row>
    <row r="681" spans="1:13" ht="20.100000000000001" customHeight="1" x14ac:dyDescent="0.15">
      <c r="A681" s="1" t="s">
        <v>1132</v>
      </c>
      <c r="B681" s="1" t="s">
        <v>1518</v>
      </c>
      <c r="C681" s="1" t="s">
        <v>1523</v>
      </c>
      <c r="D681" s="1" t="s">
        <v>50</v>
      </c>
      <c r="E681" s="1" t="s">
        <v>51</v>
      </c>
      <c r="F681" s="1" t="s">
        <v>51</v>
      </c>
      <c r="G681" s="1" t="s">
        <v>82</v>
      </c>
      <c r="H681" s="1" t="s">
        <v>207</v>
      </c>
      <c r="I681" s="1" t="s">
        <v>84</v>
      </c>
      <c r="J681" s="1" t="s">
        <v>122</v>
      </c>
      <c r="K681" s="1" t="s">
        <v>1524</v>
      </c>
      <c r="L681" s="1"/>
      <c r="M681" s="20">
        <f t="shared" si="10"/>
        <v>1</v>
      </c>
    </row>
    <row r="682" spans="1:13" ht="20.100000000000001" customHeight="1" x14ac:dyDescent="0.15">
      <c r="A682" s="1" t="s">
        <v>1132</v>
      </c>
      <c r="B682" s="1" t="s">
        <v>1518</v>
      </c>
      <c r="C682" s="1" t="s">
        <v>1525</v>
      </c>
      <c r="D682" s="1" t="s">
        <v>50</v>
      </c>
      <c r="E682" s="1" t="s">
        <v>51</v>
      </c>
      <c r="F682" s="1" t="s">
        <v>51</v>
      </c>
      <c r="G682" s="1" t="s">
        <v>82</v>
      </c>
      <c r="H682" s="1" t="s">
        <v>207</v>
      </c>
      <c r="I682" s="1" t="s">
        <v>84</v>
      </c>
      <c r="J682" s="1" t="s">
        <v>122</v>
      </c>
      <c r="K682" s="1" t="s">
        <v>1526</v>
      </c>
      <c r="L682" s="1"/>
      <c r="M682" s="20">
        <f t="shared" si="10"/>
        <v>1</v>
      </c>
    </row>
    <row r="683" spans="1:13" ht="20.100000000000001" customHeight="1" x14ac:dyDescent="0.15">
      <c r="A683" s="1" t="s">
        <v>1132</v>
      </c>
      <c r="B683" s="1" t="s">
        <v>1518</v>
      </c>
      <c r="C683" s="1" t="s">
        <v>1527</v>
      </c>
      <c r="D683" s="1" t="s">
        <v>50</v>
      </c>
      <c r="E683" s="1" t="s">
        <v>51</v>
      </c>
      <c r="F683" s="1" t="s">
        <v>51</v>
      </c>
      <c r="G683" s="1" t="s">
        <v>82</v>
      </c>
      <c r="H683" s="1" t="s">
        <v>207</v>
      </c>
      <c r="I683" s="1" t="s">
        <v>84</v>
      </c>
      <c r="J683" s="1" t="s">
        <v>122</v>
      </c>
      <c r="K683" s="1" t="s">
        <v>1528</v>
      </c>
      <c r="L683" s="1"/>
      <c r="M683" s="20">
        <f t="shared" si="10"/>
        <v>1</v>
      </c>
    </row>
    <row r="684" spans="1:13" ht="20.100000000000001" customHeight="1" x14ac:dyDescent="0.15">
      <c r="A684" s="1" t="s">
        <v>1132</v>
      </c>
      <c r="B684" s="1" t="s">
        <v>1518</v>
      </c>
      <c r="C684" s="1" t="s">
        <v>1529</v>
      </c>
      <c r="D684" s="1" t="s">
        <v>50</v>
      </c>
      <c r="E684" s="1" t="s">
        <v>51</v>
      </c>
      <c r="F684" s="1" t="s">
        <v>51</v>
      </c>
      <c r="G684" s="1" t="s">
        <v>82</v>
      </c>
      <c r="H684" s="1" t="s">
        <v>207</v>
      </c>
      <c r="I684" s="1" t="s">
        <v>84</v>
      </c>
      <c r="J684" s="1" t="s">
        <v>122</v>
      </c>
      <c r="K684" s="1" t="s">
        <v>1530</v>
      </c>
      <c r="L684" s="1"/>
      <c r="M684" s="20">
        <f t="shared" si="10"/>
        <v>1</v>
      </c>
    </row>
    <row r="685" spans="1:13" ht="20.100000000000001" customHeight="1" x14ac:dyDescent="0.15">
      <c r="A685" s="1" t="s">
        <v>1132</v>
      </c>
      <c r="B685" s="1" t="s">
        <v>1518</v>
      </c>
      <c r="C685" s="1" t="s">
        <v>1531</v>
      </c>
      <c r="D685" s="1" t="s">
        <v>50</v>
      </c>
      <c r="E685" s="1" t="s">
        <v>51</v>
      </c>
      <c r="F685" s="1" t="s">
        <v>51</v>
      </c>
      <c r="G685" s="1" t="s">
        <v>82</v>
      </c>
      <c r="H685" s="1" t="s">
        <v>207</v>
      </c>
      <c r="I685" s="1" t="s">
        <v>84</v>
      </c>
      <c r="J685" s="1" t="s">
        <v>122</v>
      </c>
      <c r="K685" s="1" t="s">
        <v>1532</v>
      </c>
      <c r="L685" s="1"/>
      <c r="M685" s="20">
        <f t="shared" si="10"/>
        <v>1</v>
      </c>
    </row>
    <row r="686" spans="1:13" ht="20.100000000000001" customHeight="1" x14ac:dyDescent="0.15">
      <c r="A686" s="1" t="s">
        <v>1132</v>
      </c>
      <c r="B686" s="1" t="s">
        <v>1518</v>
      </c>
      <c r="C686" s="1" t="s">
        <v>1533</v>
      </c>
      <c r="D686" s="1" t="s">
        <v>50</v>
      </c>
      <c r="E686" s="1" t="s">
        <v>51</v>
      </c>
      <c r="F686" s="1" t="s">
        <v>51</v>
      </c>
      <c r="G686" s="1" t="s">
        <v>82</v>
      </c>
      <c r="H686" s="1" t="s">
        <v>207</v>
      </c>
      <c r="I686" s="1" t="s">
        <v>84</v>
      </c>
      <c r="J686" s="1" t="s">
        <v>122</v>
      </c>
      <c r="K686" s="1" t="s">
        <v>1534</v>
      </c>
      <c r="L686" s="1"/>
      <c r="M686" s="20">
        <f t="shared" si="10"/>
        <v>1</v>
      </c>
    </row>
    <row r="687" spans="1:13" ht="20.100000000000001" customHeight="1" x14ac:dyDescent="0.15">
      <c r="A687" s="1" t="s">
        <v>1132</v>
      </c>
      <c r="B687" s="1" t="s">
        <v>1518</v>
      </c>
      <c r="C687" s="1" t="s">
        <v>1535</v>
      </c>
      <c r="D687" s="1" t="s">
        <v>50</v>
      </c>
      <c r="E687" s="1" t="s">
        <v>51</v>
      </c>
      <c r="F687" s="1" t="s">
        <v>51</v>
      </c>
      <c r="G687" s="1" t="s">
        <v>82</v>
      </c>
      <c r="H687" s="1" t="s">
        <v>207</v>
      </c>
      <c r="I687" s="1" t="s">
        <v>84</v>
      </c>
      <c r="J687" s="1" t="s">
        <v>122</v>
      </c>
      <c r="K687" s="1" t="s">
        <v>1536</v>
      </c>
      <c r="L687" s="1"/>
      <c r="M687" s="20">
        <f t="shared" si="10"/>
        <v>1</v>
      </c>
    </row>
    <row r="688" spans="1:13" ht="20.100000000000001" customHeight="1" x14ac:dyDescent="0.15">
      <c r="A688" s="1" t="s">
        <v>1132</v>
      </c>
      <c r="B688" s="1" t="s">
        <v>1518</v>
      </c>
      <c r="C688" s="1" t="s">
        <v>1537</v>
      </c>
      <c r="D688" s="1" t="s">
        <v>78</v>
      </c>
      <c r="E688" s="1" t="s">
        <v>51</v>
      </c>
      <c r="F688" s="1" t="s">
        <v>51</v>
      </c>
      <c r="G688" s="1" t="s">
        <v>52</v>
      </c>
      <c r="H688" s="1" t="s">
        <v>121</v>
      </c>
      <c r="I688" s="1" t="s">
        <v>84</v>
      </c>
      <c r="J688" s="1" t="s">
        <v>122</v>
      </c>
      <c r="K688" s="1" t="s">
        <v>1538</v>
      </c>
      <c r="L688" s="1"/>
      <c r="M688" s="20">
        <f t="shared" si="10"/>
        <v>1</v>
      </c>
    </row>
    <row r="689" spans="1:13" ht="20.100000000000001" customHeight="1" x14ac:dyDescent="0.15">
      <c r="A689" s="1" t="s">
        <v>1132</v>
      </c>
      <c r="B689" s="1" t="s">
        <v>1518</v>
      </c>
      <c r="C689" s="1" t="s">
        <v>1539</v>
      </c>
      <c r="D689" s="1" t="s">
        <v>78</v>
      </c>
      <c r="E689" s="1" t="s">
        <v>51</v>
      </c>
      <c r="F689" s="1" t="s">
        <v>81</v>
      </c>
      <c r="G689" s="1" t="s">
        <v>82</v>
      </c>
      <c r="H689" s="1" t="s">
        <v>1151</v>
      </c>
      <c r="I689" s="1" t="s">
        <v>84</v>
      </c>
      <c r="J689" s="1" t="s">
        <v>130</v>
      </c>
      <c r="K689" s="1" t="s">
        <v>1540</v>
      </c>
      <c r="L689" s="1"/>
      <c r="M689" s="20">
        <f t="shared" si="10"/>
        <v>0</v>
      </c>
    </row>
    <row r="690" spans="1:13" ht="20.100000000000001" customHeight="1" x14ac:dyDescent="0.15">
      <c r="A690" s="1" t="s">
        <v>1132</v>
      </c>
      <c r="B690" s="1" t="s">
        <v>1518</v>
      </c>
      <c r="C690" s="1" t="s">
        <v>1541</v>
      </c>
      <c r="D690" s="1" t="s">
        <v>78</v>
      </c>
      <c r="E690" s="1" t="s">
        <v>51</v>
      </c>
      <c r="F690" s="1" t="s">
        <v>81</v>
      </c>
      <c r="G690" s="1" t="s">
        <v>82</v>
      </c>
      <c r="H690" s="1" t="s">
        <v>1151</v>
      </c>
      <c r="I690" s="1" t="s">
        <v>84</v>
      </c>
      <c r="J690" s="1" t="s">
        <v>130</v>
      </c>
      <c r="K690" s="1" t="s">
        <v>1542</v>
      </c>
      <c r="L690" s="1"/>
      <c r="M690" s="20">
        <f t="shared" si="10"/>
        <v>0</v>
      </c>
    </row>
    <row r="691" spans="1:13" ht="20.100000000000001" customHeight="1" x14ac:dyDescent="0.15">
      <c r="A691" s="1" t="s">
        <v>1132</v>
      </c>
      <c r="B691" s="1" t="s">
        <v>1518</v>
      </c>
      <c r="C691" s="1" t="s">
        <v>1543</v>
      </c>
      <c r="D691" s="1" t="s">
        <v>78</v>
      </c>
      <c r="E691" s="1" t="s">
        <v>51</v>
      </c>
      <c r="F691" s="1" t="s">
        <v>51</v>
      </c>
      <c r="G691" s="1" t="s">
        <v>82</v>
      </c>
      <c r="H691" s="1" t="s">
        <v>207</v>
      </c>
      <c r="I691" s="1" t="s">
        <v>84</v>
      </c>
      <c r="J691" s="1" t="s">
        <v>122</v>
      </c>
      <c r="K691" s="1" t="s">
        <v>1544</v>
      </c>
      <c r="L691" s="1"/>
      <c r="M691" s="20">
        <f t="shared" si="10"/>
        <v>1</v>
      </c>
    </row>
    <row r="692" spans="1:13" ht="20.100000000000001" customHeight="1" x14ac:dyDescent="0.15">
      <c r="A692" s="1" t="s">
        <v>1132</v>
      </c>
      <c r="B692" s="1" t="s">
        <v>1518</v>
      </c>
      <c r="C692" s="1" t="s">
        <v>1545</v>
      </c>
      <c r="D692" s="1" t="s">
        <v>78</v>
      </c>
      <c r="E692" s="1" t="s">
        <v>51</v>
      </c>
      <c r="F692" s="1" t="s">
        <v>81</v>
      </c>
      <c r="G692" s="1" t="s">
        <v>82</v>
      </c>
      <c r="H692" s="1" t="s">
        <v>83</v>
      </c>
      <c r="I692" s="1" t="s">
        <v>84</v>
      </c>
      <c r="J692" s="1" t="s">
        <v>85</v>
      </c>
      <c r="K692" s="1" t="s">
        <v>1546</v>
      </c>
      <c r="L692" s="1"/>
      <c r="M692" s="20">
        <f t="shared" si="10"/>
        <v>0</v>
      </c>
    </row>
    <row r="693" spans="1:13" ht="20.100000000000001" customHeight="1" x14ac:dyDescent="0.15">
      <c r="A693" s="1" t="s">
        <v>1132</v>
      </c>
      <c r="B693" s="1" t="s">
        <v>1518</v>
      </c>
      <c r="C693" s="1" t="s">
        <v>1547</v>
      </c>
      <c r="D693" s="1" t="s">
        <v>78</v>
      </c>
      <c r="E693" s="1" t="s">
        <v>51</v>
      </c>
      <c r="F693" s="1" t="s">
        <v>51</v>
      </c>
      <c r="G693" s="1" t="s">
        <v>82</v>
      </c>
      <c r="H693" s="1" t="s">
        <v>207</v>
      </c>
      <c r="I693" s="1" t="s">
        <v>84</v>
      </c>
      <c r="J693" s="1" t="s">
        <v>122</v>
      </c>
      <c r="K693" s="1" t="s">
        <v>1548</v>
      </c>
      <c r="L693" s="1"/>
      <c r="M693" s="20">
        <f t="shared" si="10"/>
        <v>1</v>
      </c>
    </row>
    <row r="694" spans="1:13" ht="20.100000000000001" customHeight="1" x14ac:dyDescent="0.15">
      <c r="A694" s="1" t="s">
        <v>1132</v>
      </c>
      <c r="B694" s="1" t="s">
        <v>1518</v>
      </c>
      <c r="C694" s="1" t="s">
        <v>1549</v>
      </c>
      <c r="D694" s="1" t="s">
        <v>78</v>
      </c>
      <c r="E694" s="1" t="s">
        <v>51</v>
      </c>
      <c r="F694" s="1" t="s">
        <v>81</v>
      </c>
      <c r="G694" s="1" t="s">
        <v>82</v>
      </c>
      <c r="H694" s="1" t="s">
        <v>83</v>
      </c>
      <c r="I694" s="1" t="s">
        <v>84</v>
      </c>
      <c r="J694" s="1" t="s">
        <v>85</v>
      </c>
      <c r="K694" s="1" t="s">
        <v>1550</v>
      </c>
      <c r="L694" s="1"/>
      <c r="M694" s="20">
        <f t="shared" si="10"/>
        <v>0</v>
      </c>
    </row>
    <row r="695" spans="1:13" ht="20.100000000000001" customHeight="1" x14ac:dyDescent="0.15">
      <c r="A695" s="1" t="s">
        <v>1132</v>
      </c>
      <c r="B695" s="1" t="s">
        <v>1518</v>
      </c>
      <c r="C695" s="1" t="s">
        <v>1551</v>
      </c>
      <c r="D695" s="1" t="s">
        <v>78</v>
      </c>
      <c r="E695" s="1" t="s">
        <v>51</v>
      </c>
      <c r="F695" s="1" t="s">
        <v>51</v>
      </c>
      <c r="G695" s="1" t="s">
        <v>82</v>
      </c>
      <c r="H695" s="1" t="s">
        <v>207</v>
      </c>
      <c r="I695" s="1" t="s">
        <v>84</v>
      </c>
      <c r="J695" s="1" t="s">
        <v>122</v>
      </c>
      <c r="K695" s="1" t="s">
        <v>1552</v>
      </c>
      <c r="L695" s="1"/>
      <c r="M695" s="20">
        <f t="shared" si="10"/>
        <v>1</v>
      </c>
    </row>
    <row r="696" spans="1:13" ht="20.100000000000001" customHeight="1" x14ac:dyDescent="0.15">
      <c r="A696" s="1" t="s">
        <v>1132</v>
      </c>
      <c r="B696" s="1" t="s">
        <v>1518</v>
      </c>
      <c r="C696" s="1" t="s">
        <v>1553</v>
      </c>
      <c r="D696" s="1" t="s">
        <v>78</v>
      </c>
      <c r="E696" s="1" t="s">
        <v>51</v>
      </c>
      <c r="F696" s="1" t="s">
        <v>51</v>
      </c>
      <c r="G696" s="1" t="s">
        <v>82</v>
      </c>
      <c r="H696" s="1" t="s">
        <v>207</v>
      </c>
      <c r="I696" s="1" t="s">
        <v>84</v>
      </c>
      <c r="J696" s="1" t="s">
        <v>122</v>
      </c>
      <c r="K696" s="1" t="s">
        <v>1554</v>
      </c>
      <c r="L696" s="1"/>
      <c r="M696" s="20">
        <f t="shared" si="10"/>
        <v>1</v>
      </c>
    </row>
    <row r="697" spans="1:13" ht="20.100000000000001" customHeight="1" x14ac:dyDescent="0.15">
      <c r="A697" s="1" t="s">
        <v>1132</v>
      </c>
      <c r="B697" s="1" t="s">
        <v>1555</v>
      </c>
      <c r="C697" s="1" t="s">
        <v>1556</v>
      </c>
      <c r="D697" s="1" t="s">
        <v>50</v>
      </c>
      <c r="E697" s="1" t="s">
        <v>51</v>
      </c>
      <c r="F697" s="1" t="s">
        <v>51</v>
      </c>
      <c r="G697" s="1" t="s">
        <v>52</v>
      </c>
      <c r="H697" s="1" t="s">
        <v>739</v>
      </c>
      <c r="I697" s="1" t="s">
        <v>1230</v>
      </c>
      <c r="J697" s="1" t="s">
        <v>122</v>
      </c>
      <c r="K697" s="1" t="s">
        <v>1557</v>
      </c>
      <c r="L697" s="1"/>
      <c r="M697" s="20">
        <f t="shared" si="10"/>
        <v>1</v>
      </c>
    </row>
    <row r="698" spans="1:13" ht="20.100000000000001" customHeight="1" x14ac:dyDescent="0.15">
      <c r="A698" s="1" t="s">
        <v>1132</v>
      </c>
      <c r="B698" s="1" t="s">
        <v>1555</v>
      </c>
      <c r="C698" s="1" t="s">
        <v>1558</v>
      </c>
      <c r="D698" s="1" t="s">
        <v>50</v>
      </c>
      <c r="E698" s="1" t="s">
        <v>51</v>
      </c>
      <c r="F698" s="1" t="s">
        <v>51</v>
      </c>
      <c r="G698" s="1" t="s">
        <v>52</v>
      </c>
      <c r="H698" s="1" t="s">
        <v>739</v>
      </c>
      <c r="I698" s="1" t="s">
        <v>1230</v>
      </c>
      <c r="J698" s="1" t="s">
        <v>122</v>
      </c>
      <c r="K698" s="1" t="s">
        <v>1559</v>
      </c>
      <c r="L698" s="1"/>
      <c r="M698" s="20">
        <f t="shared" si="10"/>
        <v>1</v>
      </c>
    </row>
    <row r="699" spans="1:13" ht="20.100000000000001" customHeight="1" x14ac:dyDescent="0.15">
      <c r="A699" s="1" t="s">
        <v>1132</v>
      </c>
      <c r="B699" s="1" t="s">
        <v>1555</v>
      </c>
      <c r="C699" s="1" t="s">
        <v>1560</v>
      </c>
      <c r="D699" s="1" t="s">
        <v>78</v>
      </c>
      <c r="E699" s="1" t="s">
        <v>51</v>
      </c>
      <c r="F699" s="1" t="s">
        <v>51</v>
      </c>
      <c r="G699" s="1" t="s">
        <v>52</v>
      </c>
      <c r="H699" s="1" t="s">
        <v>739</v>
      </c>
      <c r="I699" s="1" t="s">
        <v>1230</v>
      </c>
      <c r="J699" s="1" t="s">
        <v>122</v>
      </c>
      <c r="K699" s="1" t="s">
        <v>1561</v>
      </c>
      <c r="L699" s="1"/>
      <c r="M699" s="20">
        <f t="shared" si="10"/>
        <v>1</v>
      </c>
    </row>
    <row r="700" spans="1:13" ht="20.100000000000001" customHeight="1" x14ac:dyDescent="0.15">
      <c r="A700" s="1" t="s">
        <v>1132</v>
      </c>
      <c r="B700" s="1" t="s">
        <v>1555</v>
      </c>
      <c r="C700" s="1" t="s">
        <v>1562</v>
      </c>
      <c r="D700" s="1" t="s">
        <v>78</v>
      </c>
      <c r="E700" s="1" t="s">
        <v>51</v>
      </c>
      <c r="F700" s="1" t="s">
        <v>51</v>
      </c>
      <c r="G700" s="1" t="s">
        <v>52</v>
      </c>
      <c r="H700" s="1" t="s">
        <v>739</v>
      </c>
      <c r="I700" s="1" t="s">
        <v>1230</v>
      </c>
      <c r="J700" s="1" t="s">
        <v>122</v>
      </c>
      <c r="K700" s="1" t="s">
        <v>1563</v>
      </c>
      <c r="L700" s="1"/>
      <c r="M700" s="20">
        <f t="shared" si="10"/>
        <v>1</v>
      </c>
    </row>
    <row r="701" spans="1:13" ht="20.100000000000001" customHeight="1" x14ac:dyDescent="0.15">
      <c r="A701" s="1" t="s">
        <v>1132</v>
      </c>
      <c r="B701" s="1" t="s">
        <v>1555</v>
      </c>
      <c r="C701" s="1" t="s">
        <v>1564</v>
      </c>
      <c r="D701" s="1" t="s">
        <v>78</v>
      </c>
      <c r="E701" s="1" t="s">
        <v>51</v>
      </c>
      <c r="F701" s="1" t="s">
        <v>51</v>
      </c>
      <c r="G701" s="1" t="s">
        <v>52</v>
      </c>
      <c r="H701" s="1" t="s">
        <v>739</v>
      </c>
      <c r="I701" s="1" t="s">
        <v>1230</v>
      </c>
      <c r="J701" s="1" t="s">
        <v>122</v>
      </c>
      <c r="K701" s="1" t="s">
        <v>1565</v>
      </c>
      <c r="L701" s="1"/>
      <c r="M701" s="20">
        <f t="shared" si="10"/>
        <v>1</v>
      </c>
    </row>
    <row r="702" spans="1:13" ht="20.100000000000001" customHeight="1" x14ac:dyDescent="0.15">
      <c r="A702" s="1" t="s">
        <v>1132</v>
      </c>
      <c r="B702" s="1" t="s">
        <v>1555</v>
      </c>
      <c r="C702" s="1" t="s">
        <v>1566</v>
      </c>
      <c r="D702" s="1" t="s">
        <v>78</v>
      </c>
      <c r="E702" s="1" t="s">
        <v>51</v>
      </c>
      <c r="F702" s="1" t="s">
        <v>51</v>
      </c>
      <c r="G702" s="1" t="s">
        <v>52</v>
      </c>
      <c r="H702" s="1" t="s">
        <v>739</v>
      </c>
      <c r="I702" s="1" t="s">
        <v>1230</v>
      </c>
      <c r="J702" s="1" t="s">
        <v>122</v>
      </c>
      <c r="K702" s="1" t="s">
        <v>1567</v>
      </c>
      <c r="L702" s="1"/>
      <c r="M702" s="20">
        <f t="shared" si="10"/>
        <v>1</v>
      </c>
    </row>
    <row r="703" spans="1:13" ht="20.100000000000001" customHeight="1" x14ac:dyDescent="0.15">
      <c r="A703" s="1" t="s">
        <v>1132</v>
      </c>
      <c r="B703" s="1" t="s">
        <v>1555</v>
      </c>
      <c r="C703" s="1" t="s">
        <v>1568</v>
      </c>
      <c r="D703" s="1" t="s">
        <v>78</v>
      </c>
      <c r="E703" s="1" t="s">
        <v>51</v>
      </c>
      <c r="F703" s="1" t="s">
        <v>51</v>
      </c>
      <c r="G703" s="1" t="s">
        <v>52</v>
      </c>
      <c r="H703" s="1" t="s">
        <v>739</v>
      </c>
      <c r="I703" s="1" t="s">
        <v>1230</v>
      </c>
      <c r="J703" s="1" t="s">
        <v>122</v>
      </c>
      <c r="K703" s="1" t="s">
        <v>1569</v>
      </c>
      <c r="L703" s="1"/>
      <c r="M703" s="20">
        <f t="shared" si="10"/>
        <v>1</v>
      </c>
    </row>
    <row r="704" spans="1:13" ht="20.100000000000001" customHeight="1" x14ac:dyDescent="0.15">
      <c r="A704" s="1" t="s">
        <v>1132</v>
      </c>
      <c r="B704" s="1" t="s">
        <v>1555</v>
      </c>
      <c r="C704" s="1" t="s">
        <v>1570</v>
      </c>
      <c r="D704" s="1" t="s">
        <v>78</v>
      </c>
      <c r="E704" s="1" t="s">
        <v>51</v>
      </c>
      <c r="F704" s="1" t="s">
        <v>179</v>
      </c>
      <c r="G704" s="1" t="s">
        <v>82</v>
      </c>
      <c r="H704" s="1" t="s">
        <v>83</v>
      </c>
      <c r="I704" s="1" t="s">
        <v>84</v>
      </c>
      <c r="J704" s="1" t="s">
        <v>85</v>
      </c>
      <c r="K704" s="1" t="s">
        <v>1571</v>
      </c>
      <c r="L704" s="1"/>
      <c r="M704" s="20">
        <f t="shared" si="10"/>
        <v>0</v>
      </c>
    </row>
    <row r="705" spans="1:13" ht="20.100000000000001" customHeight="1" x14ac:dyDescent="0.15">
      <c r="A705" s="1" t="s">
        <v>1132</v>
      </c>
      <c r="B705" s="1" t="s">
        <v>1555</v>
      </c>
      <c r="C705" s="1" t="s">
        <v>1572</v>
      </c>
      <c r="D705" s="1" t="s">
        <v>78</v>
      </c>
      <c r="E705" s="1" t="s">
        <v>51</v>
      </c>
      <c r="F705" s="1" t="s">
        <v>51</v>
      </c>
      <c r="G705" s="1" t="s">
        <v>52</v>
      </c>
      <c r="H705" s="1" t="s">
        <v>739</v>
      </c>
      <c r="I705" s="1" t="s">
        <v>1230</v>
      </c>
      <c r="J705" s="1" t="s">
        <v>122</v>
      </c>
      <c r="K705" s="1" t="s">
        <v>1573</v>
      </c>
      <c r="L705" s="1"/>
      <c r="M705" s="20">
        <f t="shared" si="10"/>
        <v>1</v>
      </c>
    </row>
    <row r="706" spans="1:13" ht="20.100000000000001" customHeight="1" x14ac:dyDescent="0.15">
      <c r="A706" s="1" t="s">
        <v>1132</v>
      </c>
      <c r="B706" s="1" t="s">
        <v>1555</v>
      </c>
      <c r="C706" s="1" t="s">
        <v>1574</v>
      </c>
      <c r="D706" s="1" t="s">
        <v>78</v>
      </c>
      <c r="E706" s="1" t="s">
        <v>51</v>
      </c>
      <c r="F706" s="1" t="s">
        <v>51</v>
      </c>
      <c r="G706" s="1" t="s">
        <v>52</v>
      </c>
      <c r="H706" s="1" t="s">
        <v>739</v>
      </c>
      <c r="I706" s="1" t="s">
        <v>1230</v>
      </c>
      <c r="J706" s="1" t="s">
        <v>122</v>
      </c>
      <c r="K706" s="1" t="s">
        <v>1575</v>
      </c>
      <c r="L706" s="1"/>
      <c r="M706" s="20">
        <f t="shared" si="10"/>
        <v>1</v>
      </c>
    </row>
    <row r="707" spans="1:13" ht="20.100000000000001" customHeight="1" x14ac:dyDescent="0.15">
      <c r="A707" s="1" t="s">
        <v>1132</v>
      </c>
      <c r="B707" s="1" t="s">
        <v>1576</v>
      </c>
      <c r="C707" s="1" t="s">
        <v>1577</v>
      </c>
      <c r="D707" s="1" t="s">
        <v>50</v>
      </c>
      <c r="E707" s="1" t="s">
        <v>51</v>
      </c>
      <c r="F707" s="1" t="s">
        <v>81</v>
      </c>
      <c r="G707" s="1" t="s">
        <v>82</v>
      </c>
      <c r="H707" s="1" t="s">
        <v>1151</v>
      </c>
      <c r="I707" s="1" t="s">
        <v>84</v>
      </c>
      <c r="J707" s="1" t="s">
        <v>130</v>
      </c>
      <c r="K707" s="1" t="s">
        <v>1578</v>
      </c>
      <c r="L707" s="1"/>
      <c r="M707" s="20">
        <f t="shared" si="10"/>
        <v>0</v>
      </c>
    </row>
    <row r="708" spans="1:13" ht="20.100000000000001" customHeight="1" x14ac:dyDescent="0.15">
      <c r="A708" s="1" t="s">
        <v>1132</v>
      </c>
      <c r="B708" s="1" t="s">
        <v>1576</v>
      </c>
      <c r="C708" s="1" t="s">
        <v>1579</v>
      </c>
      <c r="D708" s="1" t="s">
        <v>50</v>
      </c>
      <c r="E708" s="1" t="s">
        <v>51</v>
      </c>
      <c r="F708" s="1" t="s">
        <v>81</v>
      </c>
      <c r="G708" s="1" t="s">
        <v>82</v>
      </c>
      <c r="H708" s="1" t="s">
        <v>1151</v>
      </c>
      <c r="I708" s="1" t="s">
        <v>84</v>
      </c>
      <c r="J708" s="1" t="s">
        <v>130</v>
      </c>
      <c r="K708" s="1" t="s">
        <v>1580</v>
      </c>
      <c r="L708" s="1"/>
      <c r="M708" s="20">
        <f t="shared" si="10"/>
        <v>0</v>
      </c>
    </row>
    <row r="709" spans="1:13" ht="20.100000000000001" customHeight="1" x14ac:dyDescent="0.15">
      <c r="A709" s="1" t="s">
        <v>1132</v>
      </c>
      <c r="B709" s="1" t="s">
        <v>1576</v>
      </c>
      <c r="C709" s="1" t="s">
        <v>1581</v>
      </c>
      <c r="D709" s="1" t="s">
        <v>50</v>
      </c>
      <c r="E709" s="1" t="s">
        <v>51</v>
      </c>
      <c r="F709" s="1" t="s">
        <v>81</v>
      </c>
      <c r="G709" s="1" t="s">
        <v>82</v>
      </c>
      <c r="H709" s="1" t="s">
        <v>1151</v>
      </c>
      <c r="I709" s="1" t="s">
        <v>84</v>
      </c>
      <c r="J709" s="1" t="s">
        <v>130</v>
      </c>
      <c r="K709" s="1" t="s">
        <v>1582</v>
      </c>
      <c r="L709" s="1"/>
      <c r="M709" s="20">
        <f t="shared" si="10"/>
        <v>0</v>
      </c>
    </row>
    <row r="710" spans="1:13" ht="20.100000000000001" customHeight="1" x14ac:dyDescent="0.15">
      <c r="A710" s="1" t="s">
        <v>1132</v>
      </c>
      <c r="B710" s="1" t="s">
        <v>1576</v>
      </c>
      <c r="C710" s="1" t="s">
        <v>1583</v>
      </c>
      <c r="D710" s="1" t="s">
        <v>50</v>
      </c>
      <c r="E710" s="1" t="s">
        <v>51</v>
      </c>
      <c r="F710" s="1" t="s">
        <v>51</v>
      </c>
      <c r="G710" s="1" t="s">
        <v>82</v>
      </c>
      <c r="H710" s="1" t="s">
        <v>207</v>
      </c>
      <c r="I710" s="1" t="s">
        <v>84</v>
      </c>
      <c r="J710" s="1" t="s">
        <v>122</v>
      </c>
      <c r="K710" s="1" t="s">
        <v>1584</v>
      </c>
      <c r="L710" s="1"/>
      <c r="M710" s="20">
        <f t="shared" si="10"/>
        <v>1</v>
      </c>
    </row>
    <row r="711" spans="1:13" ht="20.100000000000001" customHeight="1" x14ac:dyDescent="0.15">
      <c r="A711" s="1" t="s">
        <v>1132</v>
      </c>
      <c r="B711" s="1" t="s">
        <v>1585</v>
      </c>
      <c r="C711" s="1" t="s">
        <v>1586</v>
      </c>
      <c r="D711" s="1" t="s">
        <v>50</v>
      </c>
      <c r="E711" s="1" t="s">
        <v>51</v>
      </c>
      <c r="F711" s="1" t="s">
        <v>51</v>
      </c>
      <c r="G711" s="1" t="s">
        <v>52</v>
      </c>
      <c r="H711" s="1" t="s">
        <v>739</v>
      </c>
      <c r="I711" s="1" t="s">
        <v>1230</v>
      </c>
      <c r="J711" s="1" t="s">
        <v>122</v>
      </c>
      <c r="K711" s="1" t="s">
        <v>1587</v>
      </c>
      <c r="L711" s="1"/>
      <c r="M711" s="20">
        <f t="shared" si="10"/>
        <v>1</v>
      </c>
    </row>
    <row r="712" spans="1:13" ht="20.100000000000001" customHeight="1" x14ac:dyDescent="0.15">
      <c r="A712" s="1" t="s">
        <v>1132</v>
      </c>
      <c r="B712" s="1" t="s">
        <v>1585</v>
      </c>
      <c r="C712" s="1" t="s">
        <v>1588</v>
      </c>
      <c r="D712" s="1" t="s">
        <v>50</v>
      </c>
      <c r="E712" s="1" t="s">
        <v>51</v>
      </c>
      <c r="F712" s="1" t="s">
        <v>51</v>
      </c>
      <c r="G712" s="1" t="s">
        <v>52</v>
      </c>
      <c r="H712" s="1" t="s">
        <v>739</v>
      </c>
      <c r="I712" s="1" t="s">
        <v>1230</v>
      </c>
      <c r="J712" s="1" t="s">
        <v>122</v>
      </c>
      <c r="K712" s="1" t="s">
        <v>1589</v>
      </c>
      <c r="L712" s="1"/>
      <c r="M712" s="20">
        <f t="shared" si="10"/>
        <v>1</v>
      </c>
    </row>
    <row r="713" spans="1:13" ht="20.100000000000001" customHeight="1" x14ac:dyDescent="0.15">
      <c r="A713" s="1" t="s">
        <v>1132</v>
      </c>
      <c r="B713" s="1" t="s">
        <v>1585</v>
      </c>
      <c r="C713" s="1" t="s">
        <v>1590</v>
      </c>
      <c r="D713" s="1" t="s">
        <v>50</v>
      </c>
      <c r="E713" s="1" t="s">
        <v>51</v>
      </c>
      <c r="F713" s="1" t="s">
        <v>51</v>
      </c>
      <c r="G713" s="1" t="s">
        <v>52</v>
      </c>
      <c r="H713" s="1" t="s">
        <v>739</v>
      </c>
      <c r="I713" s="1" t="s">
        <v>1230</v>
      </c>
      <c r="J713" s="1" t="s">
        <v>122</v>
      </c>
      <c r="K713" s="1" t="s">
        <v>1591</v>
      </c>
      <c r="L713" s="1"/>
      <c r="M713" s="20">
        <f t="shared" ref="M713:M776" si="11">IF(F713="○",1,0)</f>
        <v>1</v>
      </c>
    </row>
    <row r="714" spans="1:13" ht="20.100000000000001" customHeight="1" x14ac:dyDescent="0.15">
      <c r="A714" s="1" t="s">
        <v>1132</v>
      </c>
      <c r="B714" s="1" t="s">
        <v>1585</v>
      </c>
      <c r="C714" s="1" t="s">
        <v>1592</v>
      </c>
      <c r="D714" s="1" t="s">
        <v>849</v>
      </c>
      <c r="E714" s="1" t="s">
        <v>51</v>
      </c>
      <c r="F714" s="1" t="s">
        <v>26832</v>
      </c>
      <c r="G714" s="1" t="s">
        <v>82</v>
      </c>
      <c r="H714" s="1" t="s">
        <v>83</v>
      </c>
      <c r="I714" s="1" t="s">
        <v>84</v>
      </c>
      <c r="J714" s="1" t="s">
        <v>85</v>
      </c>
      <c r="K714" s="1">
        <v>9</v>
      </c>
      <c r="L714" s="1"/>
      <c r="M714" s="20">
        <f t="shared" si="11"/>
        <v>0</v>
      </c>
    </row>
    <row r="715" spans="1:13" ht="20.100000000000001" customHeight="1" x14ac:dyDescent="0.15">
      <c r="A715" s="1" t="s">
        <v>1132</v>
      </c>
      <c r="B715" s="1" t="s">
        <v>1593</v>
      </c>
      <c r="C715" s="1" t="s">
        <v>1594</v>
      </c>
      <c r="D715" s="1" t="s">
        <v>50</v>
      </c>
      <c r="E715" s="1" t="s">
        <v>51</v>
      </c>
      <c r="F715" s="1" t="s">
        <v>179</v>
      </c>
      <c r="G715" s="1" t="s">
        <v>82</v>
      </c>
      <c r="H715" s="1" t="s">
        <v>1135</v>
      </c>
      <c r="I715" s="1" t="s">
        <v>1136</v>
      </c>
      <c r="J715" s="1" t="s">
        <v>1137</v>
      </c>
      <c r="K715" s="1" t="s">
        <v>1595</v>
      </c>
      <c r="L715" s="1"/>
      <c r="M715" s="20">
        <f t="shared" si="11"/>
        <v>0</v>
      </c>
    </row>
    <row r="716" spans="1:13" ht="20.100000000000001" customHeight="1" x14ac:dyDescent="0.15">
      <c r="A716" s="1" t="s">
        <v>1596</v>
      </c>
      <c r="B716" s="1" t="s">
        <v>1597</v>
      </c>
      <c r="C716" s="1" t="s">
        <v>1598</v>
      </c>
      <c r="D716" s="1" t="s">
        <v>50</v>
      </c>
      <c r="E716" s="1" t="s">
        <v>51</v>
      </c>
      <c r="F716" s="1" t="s">
        <v>51</v>
      </c>
      <c r="G716" s="1" t="s">
        <v>82</v>
      </c>
      <c r="H716" s="1" t="s">
        <v>95</v>
      </c>
      <c r="I716" s="1" t="s">
        <v>84</v>
      </c>
      <c r="J716" s="1" t="s">
        <v>96</v>
      </c>
      <c r="K716" s="1" t="s">
        <v>1599</v>
      </c>
      <c r="L716" s="1"/>
      <c r="M716" s="20">
        <f t="shared" si="11"/>
        <v>1</v>
      </c>
    </row>
    <row r="717" spans="1:13" ht="20.100000000000001" customHeight="1" x14ac:dyDescent="0.15">
      <c r="A717" s="1" t="s">
        <v>1596</v>
      </c>
      <c r="B717" s="1" t="s">
        <v>1597</v>
      </c>
      <c r="C717" s="1" t="s">
        <v>1600</v>
      </c>
      <c r="D717" s="1" t="s">
        <v>50</v>
      </c>
      <c r="E717" s="1" t="s">
        <v>51</v>
      </c>
      <c r="F717" s="1" t="s">
        <v>51</v>
      </c>
      <c r="G717" s="1" t="s">
        <v>82</v>
      </c>
      <c r="H717" s="1" t="s">
        <v>95</v>
      </c>
      <c r="I717" s="1" t="s">
        <v>84</v>
      </c>
      <c r="J717" s="1" t="s">
        <v>96</v>
      </c>
      <c r="K717" s="1" t="s">
        <v>1601</v>
      </c>
      <c r="L717" s="1"/>
      <c r="M717" s="20">
        <f t="shared" si="11"/>
        <v>1</v>
      </c>
    </row>
    <row r="718" spans="1:13" ht="20.100000000000001" customHeight="1" x14ac:dyDescent="0.15">
      <c r="A718" s="1" t="s">
        <v>1596</v>
      </c>
      <c r="B718" s="1" t="s">
        <v>1597</v>
      </c>
      <c r="C718" s="1" t="s">
        <v>1602</v>
      </c>
      <c r="D718" s="1" t="s">
        <v>50</v>
      </c>
      <c r="E718" s="1" t="s">
        <v>51</v>
      </c>
      <c r="F718" s="1" t="s">
        <v>51</v>
      </c>
      <c r="G718" s="1" t="s">
        <v>82</v>
      </c>
      <c r="H718" s="1" t="s">
        <v>95</v>
      </c>
      <c r="I718" s="1" t="s">
        <v>84</v>
      </c>
      <c r="J718" s="1" t="s">
        <v>96</v>
      </c>
      <c r="K718" s="1" t="s">
        <v>1603</v>
      </c>
      <c r="L718" s="1"/>
      <c r="M718" s="20">
        <f t="shared" si="11"/>
        <v>1</v>
      </c>
    </row>
    <row r="719" spans="1:13" ht="20.100000000000001" customHeight="1" x14ac:dyDescent="0.15">
      <c r="A719" s="1" t="s">
        <v>1596</v>
      </c>
      <c r="B719" s="1" t="s">
        <v>1597</v>
      </c>
      <c r="C719" s="1" t="s">
        <v>1604</v>
      </c>
      <c r="D719" s="1" t="s">
        <v>50</v>
      </c>
      <c r="E719" s="1" t="s">
        <v>51</v>
      </c>
      <c r="F719" s="1" t="s">
        <v>51</v>
      </c>
      <c r="G719" s="1" t="s">
        <v>82</v>
      </c>
      <c r="H719" s="1" t="s">
        <v>95</v>
      </c>
      <c r="I719" s="1" t="s">
        <v>84</v>
      </c>
      <c r="J719" s="1" t="s">
        <v>96</v>
      </c>
      <c r="K719" s="1" t="s">
        <v>1605</v>
      </c>
      <c r="L719" s="1"/>
      <c r="M719" s="20">
        <f t="shared" si="11"/>
        <v>1</v>
      </c>
    </row>
    <row r="720" spans="1:13" ht="20.100000000000001" customHeight="1" x14ac:dyDescent="0.15">
      <c r="A720" s="1" t="s">
        <v>1596</v>
      </c>
      <c r="B720" s="1" t="s">
        <v>1597</v>
      </c>
      <c r="C720" s="1" t="s">
        <v>1606</v>
      </c>
      <c r="D720" s="1" t="s">
        <v>50</v>
      </c>
      <c r="E720" s="1" t="s">
        <v>51</v>
      </c>
      <c r="F720" s="1" t="s">
        <v>51</v>
      </c>
      <c r="G720" s="1" t="s">
        <v>82</v>
      </c>
      <c r="H720" s="1" t="s">
        <v>95</v>
      </c>
      <c r="I720" s="1" t="s">
        <v>84</v>
      </c>
      <c r="J720" s="1" t="s">
        <v>96</v>
      </c>
      <c r="K720" s="1" t="s">
        <v>1607</v>
      </c>
      <c r="L720" s="1"/>
      <c r="M720" s="20">
        <f t="shared" si="11"/>
        <v>1</v>
      </c>
    </row>
    <row r="721" spans="1:13" ht="20.100000000000001" customHeight="1" x14ac:dyDescent="0.15">
      <c r="A721" s="1" t="s">
        <v>1596</v>
      </c>
      <c r="B721" s="1" t="s">
        <v>1597</v>
      </c>
      <c r="C721" s="1" t="s">
        <v>1608</v>
      </c>
      <c r="D721" s="1" t="s">
        <v>78</v>
      </c>
      <c r="E721" s="1" t="s">
        <v>51</v>
      </c>
      <c r="F721" s="1" t="s">
        <v>51</v>
      </c>
      <c r="G721" s="1" t="s">
        <v>82</v>
      </c>
      <c r="H721" s="1" t="s">
        <v>95</v>
      </c>
      <c r="I721" s="1" t="s">
        <v>84</v>
      </c>
      <c r="J721" s="1" t="s">
        <v>96</v>
      </c>
      <c r="K721" s="1" t="s">
        <v>1609</v>
      </c>
      <c r="L721" s="1"/>
      <c r="M721" s="20">
        <f t="shared" si="11"/>
        <v>1</v>
      </c>
    </row>
    <row r="722" spans="1:13" ht="20.100000000000001" customHeight="1" x14ac:dyDescent="0.15">
      <c r="A722" s="1" t="s">
        <v>1596</v>
      </c>
      <c r="B722" s="1" t="s">
        <v>1597</v>
      </c>
      <c r="C722" s="1" t="s">
        <v>1610</v>
      </c>
      <c r="D722" s="1" t="s">
        <v>78</v>
      </c>
      <c r="E722" s="1" t="s">
        <v>51</v>
      </c>
      <c r="F722" s="1" t="s">
        <v>51</v>
      </c>
      <c r="G722" s="1" t="s">
        <v>82</v>
      </c>
      <c r="H722" s="1" t="s">
        <v>95</v>
      </c>
      <c r="I722" s="1" t="s">
        <v>84</v>
      </c>
      <c r="J722" s="1" t="s">
        <v>96</v>
      </c>
      <c r="K722" s="1" t="s">
        <v>1611</v>
      </c>
      <c r="L722" s="1"/>
      <c r="M722" s="20">
        <f t="shared" si="11"/>
        <v>1</v>
      </c>
    </row>
    <row r="723" spans="1:13" ht="20.100000000000001" customHeight="1" x14ac:dyDescent="0.15">
      <c r="A723" s="1" t="s">
        <v>1596</v>
      </c>
      <c r="B723" s="1" t="s">
        <v>1597</v>
      </c>
      <c r="C723" s="1" t="s">
        <v>1612</v>
      </c>
      <c r="D723" s="1" t="s">
        <v>78</v>
      </c>
      <c r="E723" s="1" t="s">
        <v>51</v>
      </c>
      <c r="F723" s="1" t="s">
        <v>51</v>
      </c>
      <c r="G723" s="1" t="s">
        <v>82</v>
      </c>
      <c r="H723" s="1" t="s">
        <v>95</v>
      </c>
      <c r="I723" s="1" t="s">
        <v>84</v>
      </c>
      <c r="J723" s="1" t="s">
        <v>96</v>
      </c>
      <c r="K723" s="1" t="s">
        <v>1613</v>
      </c>
      <c r="L723" s="1"/>
      <c r="M723" s="20">
        <f t="shared" si="11"/>
        <v>1</v>
      </c>
    </row>
    <row r="724" spans="1:13" ht="20.100000000000001" customHeight="1" x14ac:dyDescent="0.15">
      <c r="A724" s="1" t="s">
        <v>1596</v>
      </c>
      <c r="B724" s="1" t="s">
        <v>1597</v>
      </c>
      <c r="C724" s="1" t="s">
        <v>1614</v>
      </c>
      <c r="D724" s="1" t="s">
        <v>78</v>
      </c>
      <c r="E724" s="1" t="s">
        <v>51</v>
      </c>
      <c r="F724" s="1" t="s">
        <v>179</v>
      </c>
      <c r="G724" s="1" t="s">
        <v>82</v>
      </c>
      <c r="H724" s="1" t="s">
        <v>83</v>
      </c>
      <c r="I724" s="1" t="s">
        <v>84</v>
      </c>
      <c r="J724" s="1" t="s">
        <v>85</v>
      </c>
      <c r="K724" s="1" t="s">
        <v>1615</v>
      </c>
      <c r="L724" s="1"/>
      <c r="M724" s="20">
        <f t="shared" si="11"/>
        <v>0</v>
      </c>
    </row>
    <row r="725" spans="1:13" ht="20.100000000000001" customHeight="1" x14ac:dyDescent="0.15">
      <c r="A725" s="1" t="s">
        <v>1596</v>
      </c>
      <c r="B725" s="1" t="s">
        <v>1597</v>
      </c>
      <c r="C725" s="1" t="s">
        <v>1616</v>
      </c>
      <c r="D725" s="1" t="s">
        <v>78</v>
      </c>
      <c r="E725" s="1" t="s">
        <v>51</v>
      </c>
      <c r="F725" s="1" t="s">
        <v>81</v>
      </c>
      <c r="G725" s="1" t="s">
        <v>82</v>
      </c>
      <c r="H725" s="1" t="s">
        <v>83</v>
      </c>
      <c r="I725" s="1" t="s">
        <v>84</v>
      </c>
      <c r="J725" s="1" t="s">
        <v>85</v>
      </c>
      <c r="K725" s="1" t="s">
        <v>1617</v>
      </c>
      <c r="L725" s="1"/>
      <c r="M725" s="20">
        <f t="shared" si="11"/>
        <v>0</v>
      </c>
    </row>
    <row r="726" spans="1:13" ht="20.100000000000001" customHeight="1" x14ac:dyDescent="0.15">
      <c r="A726" s="1" t="s">
        <v>1596</v>
      </c>
      <c r="B726" s="1" t="s">
        <v>1597</v>
      </c>
      <c r="C726" s="1" t="s">
        <v>1618</v>
      </c>
      <c r="D726" s="1" t="s">
        <v>78</v>
      </c>
      <c r="E726" s="1" t="s">
        <v>51</v>
      </c>
      <c r="F726" s="1" t="s">
        <v>51</v>
      </c>
      <c r="G726" s="1" t="s">
        <v>82</v>
      </c>
      <c r="H726" s="1" t="s">
        <v>95</v>
      </c>
      <c r="I726" s="1" t="s">
        <v>84</v>
      </c>
      <c r="J726" s="1" t="s">
        <v>96</v>
      </c>
      <c r="K726" s="1" t="s">
        <v>1619</v>
      </c>
      <c r="L726" s="1"/>
      <c r="M726" s="20">
        <f t="shared" si="11"/>
        <v>1</v>
      </c>
    </row>
    <row r="727" spans="1:13" ht="20.100000000000001" customHeight="1" x14ac:dyDescent="0.15">
      <c r="A727" s="1" t="s">
        <v>1596</v>
      </c>
      <c r="B727" s="1" t="s">
        <v>1597</v>
      </c>
      <c r="C727" s="1" t="s">
        <v>1620</v>
      </c>
      <c r="D727" s="1" t="s">
        <v>78</v>
      </c>
      <c r="E727" s="1" t="s">
        <v>51</v>
      </c>
      <c r="F727" s="1" t="s">
        <v>179</v>
      </c>
      <c r="G727" s="1" t="s">
        <v>82</v>
      </c>
      <c r="H727" s="1" t="s">
        <v>83</v>
      </c>
      <c r="I727" s="1" t="s">
        <v>84</v>
      </c>
      <c r="J727" s="1" t="s">
        <v>85</v>
      </c>
      <c r="K727" s="1" t="s">
        <v>1621</v>
      </c>
      <c r="L727" s="1"/>
      <c r="M727" s="20">
        <f t="shared" si="11"/>
        <v>0</v>
      </c>
    </row>
    <row r="728" spans="1:13" ht="20.100000000000001" customHeight="1" x14ac:dyDescent="0.15">
      <c r="A728" s="1" t="s">
        <v>1596</v>
      </c>
      <c r="B728" s="1" t="s">
        <v>1597</v>
      </c>
      <c r="C728" s="1" t="s">
        <v>1622</v>
      </c>
      <c r="D728" s="1" t="s">
        <v>78</v>
      </c>
      <c r="E728" s="1" t="s">
        <v>51</v>
      </c>
      <c r="F728" s="1" t="s">
        <v>81</v>
      </c>
      <c r="G728" s="1" t="s">
        <v>82</v>
      </c>
      <c r="H728" s="1" t="s">
        <v>83</v>
      </c>
      <c r="I728" s="1" t="s">
        <v>84</v>
      </c>
      <c r="J728" s="1" t="s">
        <v>85</v>
      </c>
      <c r="K728" s="1" t="s">
        <v>1623</v>
      </c>
      <c r="L728" s="1"/>
      <c r="M728" s="20">
        <f t="shared" si="11"/>
        <v>0</v>
      </c>
    </row>
    <row r="729" spans="1:13" ht="20.100000000000001" customHeight="1" x14ac:dyDescent="0.15">
      <c r="A729" s="1" t="s">
        <v>1596</v>
      </c>
      <c r="B729" s="1" t="s">
        <v>1597</v>
      </c>
      <c r="C729" s="1" t="s">
        <v>1624</v>
      </c>
      <c r="D729" s="1" t="s">
        <v>78</v>
      </c>
      <c r="E729" s="1" t="s">
        <v>51</v>
      </c>
      <c r="F729" s="1" t="s">
        <v>51</v>
      </c>
      <c r="G729" s="1" t="s">
        <v>82</v>
      </c>
      <c r="H729" s="1" t="s">
        <v>95</v>
      </c>
      <c r="I729" s="1" t="s">
        <v>84</v>
      </c>
      <c r="J729" s="1" t="s">
        <v>96</v>
      </c>
      <c r="K729" s="1" t="s">
        <v>1625</v>
      </c>
      <c r="L729" s="1"/>
      <c r="M729" s="20">
        <f t="shared" si="11"/>
        <v>1</v>
      </c>
    </row>
    <row r="730" spans="1:13" ht="20.100000000000001" customHeight="1" x14ac:dyDescent="0.15">
      <c r="A730" s="1" t="s">
        <v>1596</v>
      </c>
      <c r="B730" s="1" t="s">
        <v>1626</v>
      </c>
      <c r="C730" s="1" t="s">
        <v>1627</v>
      </c>
      <c r="D730" s="1" t="s">
        <v>50</v>
      </c>
      <c r="E730" s="1" t="s">
        <v>51</v>
      </c>
      <c r="F730" s="1" t="s">
        <v>51</v>
      </c>
      <c r="G730" s="1" t="s">
        <v>82</v>
      </c>
      <c r="H730" s="1" t="s">
        <v>95</v>
      </c>
      <c r="I730" s="1" t="s">
        <v>84</v>
      </c>
      <c r="J730" s="1" t="s">
        <v>96</v>
      </c>
      <c r="K730" s="1" t="s">
        <v>1628</v>
      </c>
      <c r="L730" s="1"/>
      <c r="M730" s="20">
        <f t="shared" si="11"/>
        <v>1</v>
      </c>
    </row>
    <row r="731" spans="1:13" ht="20.100000000000001" customHeight="1" x14ac:dyDescent="0.15">
      <c r="A731" s="1" t="s">
        <v>1596</v>
      </c>
      <c r="B731" s="1" t="s">
        <v>1626</v>
      </c>
      <c r="C731" s="1" t="s">
        <v>1629</v>
      </c>
      <c r="D731" s="1" t="s">
        <v>78</v>
      </c>
      <c r="E731" s="1" t="s">
        <v>51</v>
      </c>
      <c r="F731" s="1" t="s">
        <v>51</v>
      </c>
      <c r="G731" s="1" t="s">
        <v>82</v>
      </c>
      <c r="H731" s="1" t="s">
        <v>95</v>
      </c>
      <c r="I731" s="1" t="s">
        <v>84</v>
      </c>
      <c r="J731" s="1" t="s">
        <v>96</v>
      </c>
      <c r="K731" s="1" t="s">
        <v>1630</v>
      </c>
      <c r="L731" s="1"/>
      <c r="M731" s="20">
        <f t="shared" si="11"/>
        <v>1</v>
      </c>
    </row>
    <row r="732" spans="1:13" ht="20.100000000000001" customHeight="1" x14ac:dyDescent="0.15">
      <c r="A732" s="1" t="s">
        <v>1596</v>
      </c>
      <c r="B732" s="1" t="s">
        <v>1626</v>
      </c>
      <c r="C732" s="1" t="s">
        <v>1631</v>
      </c>
      <c r="D732" s="1" t="s">
        <v>78</v>
      </c>
      <c r="E732" s="1" t="s">
        <v>51</v>
      </c>
      <c r="F732" s="1" t="s">
        <v>179</v>
      </c>
      <c r="G732" s="1" t="s">
        <v>82</v>
      </c>
      <c r="H732" s="1" t="s">
        <v>83</v>
      </c>
      <c r="I732" s="1" t="s">
        <v>84</v>
      </c>
      <c r="J732" s="1" t="s">
        <v>85</v>
      </c>
      <c r="K732" s="1" t="s">
        <v>1632</v>
      </c>
      <c r="L732" s="1"/>
      <c r="M732" s="20">
        <f t="shared" si="11"/>
        <v>0</v>
      </c>
    </row>
    <row r="733" spans="1:13" ht="20.100000000000001" customHeight="1" x14ac:dyDescent="0.15">
      <c r="A733" s="1" t="s">
        <v>1596</v>
      </c>
      <c r="B733" s="1" t="s">
        <v>1626</v>
      </c>
      <c r="C733" s="1" t="s">
        <v>1633</v>
      </c>
      <c r="D733" s="1" t="s">
        <v>78</v>
      </c>
      <c r="E733" s="1" t="s">
        <v>51</v>
      </c>
      <c r="F733" s="1" t="s">
        <v>179</v>
      </c>
      <c r="G733" s="1" t="s">
        <v>82</v>
      </c>
      <c r="H733" s="1" t="s">
        <v>83</v>
      </c>
      <c r="I733" s="1" t="s">
        <v>84</v>
      </c>
      <c r="J733" s="1" t="s">
        <v>85</v>
      </c>
      <c r="K733" s="1" t="s">
        <v>1634</v>
      </c>
      <c r="L733" s="1"/>
      <c r="M733" s="20">
        <f t="shared" si="11"/>
        <v>0</v>
      </c>
    </row>
    <row r="734" spans="1:13" ht="20.100000000000001" customHeight="1" x14ac:dyDescent="0.15">
      <c r="A734" s="1" t="s">
        <v>1596</v>
      </c>
      <c r="B734" s="1" t="s">
        <v>1626</v>
      </c>
      <c r="C734" s="1" t="s">
        <v>1635</v>
      </c>
      <c r="D734" s="1" t="s">
        <v>78</v>
      </c>
      <c r="E734" s="1" t="s">
        <v>51</v>
      </c>
      <c r="F734" s="1" t="s">
        <v>51</v>
      </c>
      <c r="G734" s="1" t="s">
        <v>82</v>
      </c>
      <c r="H734" s="1" t="s">
        <v>95</v>
      </c>
      <c r="I734" s="1" t="s">
        <v>84</v>
      </c>
      <c r="J734" s="1" t="s">
        <v>96</v>
      </c>
      <c r="K734" s="1" t="s">
        <v>1636</v>
      </c>
      <c r="L734" s="1"/>
      <c r="M734" s="20">
        <f t="shared" si="11"/>
        <v>1</v>
      </c>
    </row>
    <row r="735" spans="1:13" ht="20.100000000000001" customHeight="1" x14ac:dyDescent="0.15">
      <c r="A735" s="1" t="s">
        <v>1596</v>
      </c>
      <c r="B735" s="1" t="s">
        <v>1626</v>
      </c>
      <c r="C735" s="1" t="s">
        <v>1637</v>
      </c>
      <c r="D735" s="1" t="s">
        <v>78</v>
      </c>
      <c r="E735" s="1" t="s">
        <v>51</v>
      </c>
      <c r="F735" s="1" t="s">
        <v>179</v>
      </c>
      <c r="G735" s="1" t="s">
        <v>82</v>
      </c>
      <c r="H735" s="1" t="s">
        <v>83</v>
      </c>
      <c r="I735" s="1" t="s">
        <v>84</v>
      </c>
      <c r="J735" s="1" t="s">
        <v>85</v>
      </c>
      <c r="K735" s="1" t="s">
        <v>1638</v>
      </c>
      <c r="L735" s="1"/>
      <c r="M735" s="20">
        <f t="shared" si="11"/>
        <v>0</v>
      </c>
    </row>
    <row r="736" spans="1:13" ht="20.100000000000001" customHeight="1" x14ac:dyDescent="0.15">
      <c r="A736" s="1" t="s">
        <v>1596</v>
      </c>
      <c r="B736" s="1" t="s">
        <v>1626</v>
      </c>
      <c r="C736" s="1" t="s">
        <v>1639</v>
      </c>
      <c r="D736" s="1" t="s">
        <v>78</v>
      </c>
      <c r="E736" s="1" t="s">
        <v>51</v>
      </c>
      <c r="F736" s="1" t="s">
        <v>51</v>
      </c>
      <c r="G736" s="1" t="s">
        <v>52</v>
      </c>
      <c r="H736" s="1" t="s">
        <v>121</v>
      </c>
      <c r="I736" s="1" t="s">
        <v>84</v>
      </c>
      <c r="J736" s="1" t="s">
        <v>122</v>
      </c>
      <c r="K736" s="1" t="s">
        <v>1640</v>
      </c>
      <c r="L736" s="1"/>
      <c r="M736" s="20">
        <f t="shared" si="11"/>
        <v>1</v>
      </c>
    </row>
    <row r="737" spans="1:13" ht="20.100000000000001" customHeight="1" x14ac:dyDescent="0.15">
      <c r="A737" s="1" t="s">
        <v>1596</v>
      </c>
      <c r="B737" s="1" t="s">
        <v>1626</v>
      </c>
      <c r="C737" s="1" t="s">
        <v>1641</v>
      </c>
      <c r="D737" s="1" t="s">
        <v>78</v>
      </c>
      <c r="E737" s="1" t="s">
        <v>51</v>
      </c>
      <c r="F737" s="1" t="s">
        <v>51</v>
      </c>
      <c r="G737" s="1" t="s">
        <v>82</v>
      </c>
      <c r="H737" s="1" t="s">
        <v>95</v>
      </c>
      <c r="I737" s="1" t="s">
        <v>84</v>
      </c>
      <c r="J737" s="1" t="s">
        <v>96</v>
      </c>
      <c r="K737" s="1" t="s">
        <v>1642</v>
      </c>
      <c r="L737" s="1"/>
      <c r="M737" s="20">
        <f t="shared" si="11"/>
        <v>1</v>
      </c>
    </row>
    <row r="738" spans="1:13" ht="20.100000000000001" customHeight="1" x14ac:dyDescent="0.15">
      <c r="A738" s="1" t="s">
        <v>1596</v>
      </c>
      <c r="B738" s="1" t="s">
        <v>1626</v>
      </c>
      <c r="C738" s="1" t="s">
        <v>1643</v>
      </c>
      <c r="D738" s="1" t="s">
        <v>78</v>
      </c>
      <c r="E738" s="1" t="s">
        <v>51</v>
      </c>
      <c r="F738" s="1" t="s">
        <v>51</v>
      </c>
      <c r="G738" s="1" t="s">
        <v>82</v>
      </c>
      <c r="H738" s="1" t="s">
        <v>95</v>
      </c>
      <c r="I738" s="1" t="s">
        <v>84</v>
      </c>
      <c r="J738" s="1" t="s">
        <v>96</v>
      </c>
      <c r="K738" s="1" t="s">
        <v>1644</v>
      </c>
      <c r="L738" s="1"/>
      <c r="M738" s="20">
        <f t="shared" si="11"/>
        <v>1</v>
      </c>
    </row>
    <row r="739" spans="1:13" ht="20.100000000000001" customHeight="1" x14ac:dyDescent="0.15">
      <c r="A739" s="1" t="s">
        <v>1596</v>
      </c>
      <c r="B739" s="1" t="s">
        <v>1626</v>
      </c>
      <c r="C739" s="1" t="s">
        <v>1645</v>
      </c>
      <c r="D739" s="1" t="s">
        <v>78</v>
      </c>
      <c r="E739" s="1" t="s">
        <v>51</v>
      </c>
      <c r="F739" s="1" t="s">
        <v>51</v>
      </c>
      <c r="G739" s="1" t="s">
        <v>82</v>
      </c>
      <c r="H739" s="1" t="s">
        <v>95</v>
      </c>
      <c r="I739" s="1" t="s">
        <v>84</v>
      </c>
      <c r="J739" s="1" t="s">
        <v>96</v>
      </c>
      <c r="K739" s="1" t="s">
        <v>1646</v>
      </c>
      <c r="L739" s="1"/>
      <c r="M739" s="20">
        <f t="shared" si="11"/>
        <v>1</v>
      </c>
    </row>
    <row r="740" spans="1:13" ht="20.100000000000001" customHeight="1" x14ac:dyDescent="0.15">
      <c r="A740" s="1" t="s">
        <v>1596</v>
      </c>
      <c r="B740" s="1" t="s">
        <v>1647</v>
      </c>
      <c r="C740" s="1" t="s">
        <v>1648</v>
      </c>
      <c r="D740" s="1" t="s">
        <v>50</v>
      </c>
      <c r="E740" s="1" t="s">
        <v>51</v>
      </c>
      <c r="F740" s="1" t="s">
        <v>51</v>
      </c>
      <c r="G740" s="1" t="s">
        <v>52</v>
      </c>
      <c r="H740" s="1" t="s">
        <v>121</v>
      </c>
      <c r="I740" s="1" t="s">
        <v>84</v>
      </c>
      <c r="J740" s="1" t="s">
        <v>122</v>
      </c>
      <c r="K740" s="1" t="s">
        <v>1649</v>
      </c>
      <c r="L740" s="1"/>
      <c r="M740" s="20">
        <f t="shared" si="11"/>
        <v>1</v>
      </c>
    </row>
    <row r="741" spans="1:13" ht="20.100000000000001" customHeight="1" x14ac:dyDescent="0.15">
      <c r="A741" s="1" t="s">
        <v>1596</v>
      </c>
      <c r="B741" s="1" t="s">
        <v>1647</v>
      </c>
      <c r="C741" s="1" t="s">
        <v>1650</v>
      </c>
      <c r="D741" s="1" t="s">
        <v>50</v>
      </c>
      <c r="E741" s="1" t="s">
        <v>51</v>
      </c>
      <c r="F741" s="1" t="s">
        <v>51</v>
      </c>
      <c r="G741" s="1" t="s">
        <v>52</v>
      </c>
      <c r="H741" s="1" t="s">
        <v>121</v>
      </c>
      <c r="I741" s="1" t="s">
        <v>84</v>
      </c>
      <c r="J741" s="1" t="s">
        <v>122</v>
      </c>
      <c r="K741" s="1" t="s">
        <v>1651</v>
      </c>
      <c r="L741" s="1"/>
      <c r="M741" s="20">
        <f t="shared" si="11"/>
        <v>1</v>
      </c>
    </row>
    <row r="742" spans="1:13" ht="20.100000000000001" customHeight="1" x14ac:dyDescent="0.15">
      <c r="A742" s="1" t="s">
        <v>1596</v>
      </c>
      <c r="B742" s="1" t="s">
        <v>1647</v>
      </c>
      <c r="C742" s="1" t="s">
        <v>1652</v>
      </c>
      <c r="D742" s="1" t="s">
        <v>50</v>
      </c>
      <c r="E742" s="1" t="s">
        <v>51</v>
      </c>
      <c r="F742" s="1" t="s">
        <v>51</v>
      </c>
      <c r="G742" s="1" t="s">
        <v>52</v>
      </c>
      <c r="H742" s="1" t="s">
        <v>121</v>
      </c>
      <c r="I742" s="1" t="s">
        <v>84</v>
      </c>
      <c r="J742" s="1" t="s">
        <v>122</v>
      </c>
      <c r="K742" s="1" t="s">
        <v>1653</v>
      </c>
      <c r="L742" s="1"/>
      <c r="M742" s="20">
        <f t="shared" si="11"/>
        <v>1</v>
      </c>
    </row>
    <row r="743" spans="1:13" ht="20.100000000000001" customHeight="1" x14ac:dyDescent="0.15">
      <c r="A743" s="1" t="s">
        <v>1596</v>
      </c>
      <c r="B743" s="1" t="s">
        <v>1647</v>
      </c>
      <c r="C743" s="1" t="s">
        <v>1654</v>
      </c>
      <c r="D743" s="1" t="s">
        <v>50</v>
      </c>
      <c r="E743" s="1" t="s">
        <v>51</v>
      </c>
      <c r="F743" s="1" t="s">
        <v>51</v>
      </c>
      <c r="G743" s="1" t="s">
        <v>52</v>
      </c>
      <c r="H743" s="1" t="s">
        <v>121</v>
      </c>
      <c r="I743" s="1" t="s">
        <v>84</v>
      </c>
      <c r="J743" s="1" t="s">
        <v>122</v>
      </c>
      <c r="K743" s="1" t="s">
        <v>1655</v>
      </c>
      <c r="L743" s="1"/>
      <c r="M743" s="20">
        <f t="shared" si="11"/>
        <v>1</v>
      </c>
    </row>
    <row r="744" spans="1:13" ht="20.100000000000001" customHeight="1" x14ac:dyDescent="0.15">
      <c r="A744" s="1" t="s">
        <v>1596</v>
      </c>
      <c r="B744" s="1" t="s">
        <v>1647</v>
      </c>
      <c r="C744" s="1" t="s">
        <v>1656</v>
      </c>
      <c r="D744" s="1" t="s">
        <v>50</v>
      </c>
      <c r="E744" s="1" t="s">
        <v>51</v>
      </c>
      <c r="F744" s="1" t="s">
        <v>51</v>
      </c>
      <c r="G744" s="1" t="s">
        <v>52</v>
      </c>
      <c r="H744" s="1" t="s">
        <v>121</v>
      </c>
      <c r="I744" s="1" t="s">
        <v>84</v>
      </c>
      <c r="J744" s="1" t="s">
        <v>122</v>
      </c>
      <c r="K744" s="1" t="s">
        <v>1657</v>
      </c>
      <c r="L744" s="1"/>
      <c r="M744" s="20">
        <f t="shared" si="11"/>
        <v>1</v>
      </c>
    </row>
    <row r="745" spans="1:13" ht="20.100000000000001" customHeight="1" x14ac:dyDescent="0.15">
      <c r="A745" s="1" t="s">
        <v>1596</v>
      </c>
      <c r="B745" s="1" t="s">
        <v>1647</v>
      </c>
      <c r="C745" s="1" t="s">
        <v>1658</v>
      </c>
      <c r="D745" s="1" t="s">
        <v>78</v>
      </c>
      <c r="E745" s="1" t="s">
        <v>51</v>
      </c>
      <c r="F745" s="1" t="s">
        <v>51</v>
      </c>
      <c r="G745" s="1" t="s">
        <v>52</v>
      </c>
      <c r="H745" s="1" t="s">
        <v>121</v>
      </c>
      <c r="I745" s="1" t="s">
        <v>84</v>
      </c>
      <c r="J745" s="1" t="s">
        <v>122</v>
      </c>
      <c r="K745" s="1" t="s">
        <v>1659</v>
      </c>
      <c r="L745" s="1"/>
      <c r="M745" s="20">
        <f t="shared" si="11"/>
        <v>1</v>
      </c>
    </row>
    <row r="746" spans="1:13" ht="20.100000000000001" customHeight="1" x14ac:dyDescent="0.15">
      <c r="A746" s="1" t="s">
        <v>1596</v>
      </c>
      <c r="B746" s="1" t="s">
        <v>1647</v>
      </c>
      <c r="C746" s="1" t="s">
        <v>1660</v>
      </c>
      <c r="D746" s="1" t="s">
        <v>78</v>
      </c>
      <c r="E746" s="1" t="s">
        <v>51</v>
      </c>
      <c r="F746" s="1" t="s">
        <v>51</v>
      </c>
      <c r="G746" s="1" t="s">
        <v>52</v>
      </c>
      <c r="H746" s="1" t="s">
        <v>121</v>
      </c>
      <c r="I746" s="1" t="s">
        <v>84</v>
      </c>
      <c r="J746" s="1" t="s">
        <v>122</v>
      </c>
      <c r="K746" s="1" t="s">
        <v>1661</v>
      </c>
      <c r="L746" s="1"/>
      <c r="M746" s="20">
        <f t="shared" si="11"/>
        <v>1</v>
      </c>
    </row>
    <row r="747" spans="1:13" ht="20.100000000000001" customHeight="1" x14ac:dyDescent="0.15">
      <c r="A747" s="1" t="s">
        <v>1596</v>
      </c>
      <c r="B747" s="1" t="s">
        <v>1647</v>
      </c>
      <c r="C747" s="1" t="s">
        <v>1662</v>
      </c>
      <c r="D747" s="1" t="s">
        <v>78</v>
      </c>
      <c r="E747" s="1" t="s">
        <v>51</v>
      </c>
      <c r="F747" s="1" t="s">
        <v>51</v>
      </c>
      <c r="G747" s="1" t="s">
        <v>52</v>
      </c>
      <c r="H747" s="1" t="s">
        <v>121</v>
      </c>
      <c r="I747" s="1" t="s">
        <v>84</v>
      </c>
      <c r="J747" s="1" t="s">
        <v>122</v>
      </c>
      <c r="K747" s="1" t="s">
        <v>1663</v>
      </c>
      <c r="L747" s="1"/>
      <c r="M747" s="20">
        <f t="shared" si="11"/>
        <v>1</v>
      </c>
    </row>
    <row r="748" spans="1:13" ht="20.100000000000001" customHeight="1" x14ac:dyDescent="0.15">
      <c r="A748" s="1" t="s">
        <v>1596</v>
      </c>
      <c r="B748" s="1" t="s">
        <v>1647</v>
      </c>
      <c r="C748" s="1" t="s">
        <v>1664</v>
      </c>
      <c r="D748" s="1" t="s">
        <v>78</v>
      </c>
      <c r="E748" s="1" t="s">
        <v>51</v>
      </c>
      <c r="F748" s="1" t="s">
        <v>51</v>
      </c>
      <c r="G748" s="1" t="s">
        <v>52</v>
      </c>
      <c r="H748" s="1" t="s">
        <v>121</v>
      </c>
      <c r="I748" s="1" t="s">
        <v>84</v>
      </c>
      <c r="J748" s="1" t="s">
        <v>122</v>
      </c>
      <c r="K748" s="1" t="s">
        <v>1665</v>
      </c>
      <c r="L748" s="1"/>
      <c r="M748" s="20">
        <f t="shared" si="11"/>
        <v>1</v>
      </c>
    </row>
    <row r="749" spans="1:13" ht="20.100000000000001" customHeight="1" x14ac:dyDescent="0.15">
      <c r="A749" s="1" t="s">
        <v>1596</v>
      </c>
      <c r="B749" s="1" t="s">
        <v>1647</v>
      </c>
      <c r="C749" s="1" t="s">
        <v>1666</v>
      </c>
      <c r="D749" s="1" t="s">
        <v>78</v>
      </c>
      <c r="E749" s="1" t="s">
        <v>51</v>
      </c>
      <c r="F749" s="1" t="s">
        <v>81</v>
      </c>
      <c r="G749" s="1" t="s">
        <v>82</v>
      </c>
      <c r="H749" s="1" t="s">
        <v>180</v>
      </c>
      <c r="I749" s="1" t="s">
        <v>181</v>
      </c>
      <c r="J749" s="1" t="s">
        <v>182</v>
      </c>
      <c r="K749" s="1" t="s">
        <v>1667</v>
      </c>
      <c r="L749" s="1"/>
      <c r="M749" s="20">
        <f t="shared" si="11"/>
        <v>0</v>
      </c>
    </row>
    <row r="750" spans="1:13" ht="20.100000000000001" customHeight="1" x14ac:dyDescent="0.15">
      <c r="A750" s="1" t="s">
        <v>1596</v>
      </c>
      <c r="B750" s="1" t="s">
        <v>1647</v>
      </c>
      <c r="C750" s="1" t="s">
        <v>1668</v>
      </c>
      <c r="D750" s="1" t="s">
        <v>78</v>
      </c>
      <c r="E750" s="1" t="s">
        <v>51</v>
      </c>
      <c r="F750" s="1" t="s">
        <v>51</v>
      </c>
      <c r="G750" s="1" t="s">
        <v>52</v>
      </c>
      <c r="H750" s="1" t="s">
        <v>121</v>
      </c>
      <c r="I750" s="1" t="s">
        <v>84</v>
      </c>
      <c r="J750" s="1" t="s">
        <v>122</v>
      </c>
      <c r="K750" s="1" t="s">
        <v>1669</v>
      </c>
      <c r="L750" s="1"/>
      <c r="M750" s="20">
        <f t="shared" si="11"/>
        <v>1</v>
      </c>
    </row>
    <row r="751" spans="1:13" ht="20.100000000000001" customHeight="1" x14ac:dyDescent="0.15">
      <c r="A751" s="1" t="s">
        <v>1596</v>
      </c>
      <c r="B751" s="1" t="s">
        <v>1647</v>
      </c>
      <c r="C751" s="1" t="s">
        <v>1670</v>
      </c>
      <c r="D751" s="1" t="s">
        <v>78</v>
      </c>
      <c r="E751" s="1" t="s">
        <v>51</v>
      </c>
      <c r="F751" s="1" t="s">
        <v>81</v>
      </c>
      <c r="G751" s="1" t="s">
        <v>82</v>
      </c>
      <c r="H751" s="1" t="s">
        <v>180</v>
      </c>
      <c r="I751" s="1" t="s">
        <v>181</v>
      </c>
      <c r="J751" s="1" t="s">
        <v>182</v>
      </c>
      <c r="K751" s="1" t="s">
        <v>1671</v>
      </c>
      <c r="L751" s="1"/>
      <c r="M751" s="20">
        <f t="shared" si="11"/>
        <v>0</v>
      </c>
    </row>
    <row r="752" spans="1:13" ht="20.100000000000001" customHeight="1" x14ac:dyDescent="0.15">
      <c r="A752" s="1" t="s">
        <v>1596</v>
      </c>
      <c r="B752" s="1" t="s">
        <v>1647</v>
      </c>
      <c r="C752" s="1" t="s">
        <v>1672</v>
      </c>
      <c r="D752" s="1" t="s">
        <v>78</v>
      </c>
      <c r="E752" s="1" t="s">
        <v>51</v>
      </c>
      <c r="F752" s="1" t="s">
        <v>51</v>
      </c>
      <c r="G752" s="1" t="s">
        <v>52</v>
      </c>
      <c r="H752" s="1" t="s">
        <v>121</v>
      </c>
      <c r="I752" s="1" t="s">
        <v>84</v>
      </c>
      <c r="J752" s="1" t="s">
        <v>122</v>
      </c>
      <c r="K752" s="1" t="s">
        <v>1673</v>
      </c>
      <c r="L752" s="1"/>
      <c r="M752" s="20">
        <f t="shared" si="11"/>
        <v>1</v>
      </c>
    </row>
    <row r="753" spans="1:13" ht="20.100000000000001" customHeight="1" x14ac:dyDescent="0.15">
      <c r="A753" s="1" t="s">
        <v>1596</v>
      </c>
      <c r="B753" s="1" t="s">
        <v>1674</v>
      </c>
      <c r="C753" s="1" t="s">
        <v>1675</v>
      </c>
      <c r="D753" s="1" t="s">
        <v>50</v>
      </c>
      <c r="E753" s="1" t="s">
        <v>51</v>
      </c>
      <c r="F753" s="1" t="s">
        <v>51</v>
      </c>
      <c r="G753" s="1" t="s">
        <v>52</v>
      </c>
      <c r="H753" s="1" t="s">
        <v>53</v>
      </c>
      <c r="I753" s="1" t="s">
        <v>54</v>
      </c>
      <c r="J753" s="1" t="s">
        <v>55</v>
      </c>
      <c r="K753" s="1" t="s">
        <v>1676</v>
      </c>
      <c r="L753" s="1"/>
      <c r="M753" s="20">
        <f t="shared" si="11"/>
        <v>1</v>
      </c>
    </row>
    <row r="754" spans="1:13" ht="20.100000000000001" customHeight="1" x14ac:dyDescent="0.15">
      <c r="A754" s="1" t="s">
        <v>1596</v>
      </c>
      <c r="B754" s="1" t="s">
        <v>1674</v>
      </c>
      <c r="C754" s="1" t="s">
        <v>1677</v>
      </c>
      <c r="D754" s="1" t="s">
        <v>50</v>
      </c>
      <c r="E754" s="1" t="s">
        <v>51</v>
      </c>
      <c r="F754" s="1" t="s">
        <v>51</v>
      </c>
      <c r="G754" s="1" t="s">
        <v>52</v>
      </c>
      <c r="H754" s="1" t="s">
        <v>53</v>
      </c>
      <c r="I754" s="1" t="s">
        <v>54</v>
      </c>
      <c r="J754" s="1" t="s">
        <v>55</v>
      </c>
      <c r="K754" s="1" t="s">
        <v>1678</v>
      </c>
      <c r="L754" s="1"/>
      <c r="M754" s="20">
        <f t="shared" si="11"/>
        <v>1</v>
      </c>
    </row>
    <row r="755" spans="1:13" ht="20.100000000000001" customHeight="1" x14ac:dyDescent="0.15">
      <c r="A755" s="1" t="s">
        <v>1596</v>
      </c>
      <c r="B755" s="1" t="s">
        <v>1674</v>
      </c>
      <c r="C755" s="1" t="s">
        <v>1679</v>
      </c>
      <c r="D755" s="1" t="s">
        <v>78</v>
      </c>
      <c r="E755" s="1" t="s">
        <v>51</v>
      </c>
      <c r="F755" s="1" t="s">
        <v>51</v>
      </c>
      <c r="G755" s="1" t="s">
        <v>52</v>
      </c>
      <c r="H755" s="1" t="s">
        <v>53</v>
      </c>
      <c r="I755" s="1" t="s">
        <v>54</v>
      </c>
      <c r="J755" s="1" t="s">
        <v>55</v>
      </c>
      <c r="K755" s="1" t="s">
        <v>1680</v>
      </c>
      <c r="L755" s="1"/>
      <c r="M755" s="20">
        <f t="shared" si="11"/>
        <v>1</v>
      </c>
    </row>
    <row r="756" spans="1:13" ht="20.100000000000001" customHeight="1" x14ac:dyDescent="0.15">
      <c r="A756" s="1" t="s">
        <v>1596</v>
      </c>
      <c r="B756" s="1" t="s">
        <v>1681</v>
      </c>
      <c r="C756" s="1" t="s">
        <v>1682</v>
      </c>
      <c r="D756" s="1" t="s">
        <v>50</v>
      </c>
      <c r="E756" s="1" t="s">
        <v>51</v>
      </c>
      <c r="F756" s="1" t="s">
        <v>51</v>
      </c>
      <c r="G756" s="1" t="s">
        <v>52</v>
      </c>
      <c r="H756" s="1" t="s">
        <v>121</v>
      </c>
      <c r="I756" s="1" t="s">
        <v>84</v>
      </c>
      <c r="J756" s="1" t="s">
        <v>122</v>
      </c>
      <c r="K756" s="1" t="s">
        <v>1683</v>
      </c>
      <c r="L756" s="1"/>
      <c r="M756" s="20">
        <f t="shared" si="11"/>
        <v>1</v>
      </c>
    </row>
    <row r="757" spans="1:13" ht="20.100000000000001" customHeight="1" x14ac:dyDescent="0.15">
      <c r="A757" s="1" t="s">
        <v>1596</v>
      </c>
      <c r="B757" s="1" t="s">
        <v>1681</v>
      </c>
      <c r="C757" s="1" t="s">
        <v>1684</v>
      </c>
      <c r="D757" s="1" t="s">
        <v>50</v>
      </c>
      <c r="E757" s="1" t="s">
        <v>51</v>
      </c>
      <c r="F757" s="1" t="s">
        <v>51</v>
      </c>
      <c r="G757" s="1" t="s">
        <v>52</v>
      </c>
      <c r="H757" s="1" t="s">
        <v>121</v>
      </c>
      <c r="I757" s="1" t="s">
        <v>84</v>
      </c>
      <c r="J757" s="1" t="s">
        <v>122</v>
      </c>
      <c r="K757" s="1" t="s">
        <v>1685</v>
      </c>
      <c r="L757" s="1"/>
      <c r="M757" s="20">
        <f t="shared" si="11"/>
        <v>1</v>
      </c>
    </row>
    <row r="758" spans="1:13" ht="20.100000000000001" customHeight="1" x14ac:dyDescent="0.15">
      <c r="A758" s="1" t="s">
        <v>1596</v>
      </c>
      <c r="B758" s="1" t="s">
        <v>1681</v>
      </c>
      <c r="C758" s="1" t="s">
        <v>1686</v>
      </c>
      <c r="D758" s="1" t="s">
        <v>78</v>
      </c>
      <c r="E758" s="1" t="s">
        <v>51</v>
      </c>
      <c r="F758" s="1" t="s">
        <v>51</v>
      </c>
      <c r="G758" s="1" t="s">
        <v>52</v>
      </c>
      <c r="H758" s="1" t="s">
        <v>121</v>
      </c>
      <c r="I758" s="1" t="s">
        <v>84</v>
      </c>
      <c r="J758" s="1" t="s">
        <v>122</v>
      </c>
      <c r="K758" s="1" t="s">
        <v>1687</v>
      </c>
      <c r="L758" s="1"/>
      <c r="M758" s="20">
        <f t="shared" si="11"/>
        <v>1</v>
      </c>
    </row>
    <row r="759" spans="1:13" ht="20.100000000000001" customHeight="1" x14ac:dyDescent="0.15">
      <c r="A759" s="1" t="s">
        <v>1596</v>
      </c>
      <c r="B759" s="1" t="s">
        <v>1688</v>
      </c>
      <c r="C759" s="1" t="s">
        <v>1689</v>
      </c>
      <c r="D759" s="1" t="s">
        <v>50</v>
      </c>
      <c r="E759" s="1" t="s">
        <v>51</v>
      </c>
      <c r="F759" s="1" t="s">
        <v>51</v>
      </c>
      <c r="G759" s="1" t="s">
        <v>52</v>
      </c>
      <c r="H759" s="1" t="s">
        <v>121</v>
      </c>
      <c r="I759" s="1" t="s">
        <v>84</v>
      </c>
      <c r="J759" s="1" t="s">
        <v>122</v>
      </c>
      <c r="K759" s="1" t="s">
        <v>1690</v>
      </c>
      <c r="L759" s="1"/>
      <c r="M759" s="20">
        <f t="shared" si="11"/>
        <v>1</v>
      </c>
    </row>
    <row r="760" spans="1:13" ht="20.100000000000001" customHeight="1" x14ac:dyDescent="0.15">
      <c r="A760" s="1" t="s">
        <v>1596</v>
      </c>
      <c r="B760" s="1" t="s">
        <v>1688</v>
      </c>
      <c r="C760" s="1" t="s">
        <v>1691</v>
      </c>
      <c r="D760" s="1" t="s">
        <v>50</v>
      </c>
      <c r="E760" s="1" t="s">
        <v>51</v>
      </c>
      <c r="F760" s="1" t="s">
        <v>51</v>
      </c>
      <c r="G760" s="1" t="s">
        <v>52</v>
      </c>
      <c r="H760" s="1" t="s">
        <v>121</v>
      </c>
      <c r="I760" s="1" t="s">
        <v>84</v>
      </c>
      <c r="J760" s="1" t="s">
        <v>122</v>
      </c>
      <c r="K760" s="1" t="s">
        <v>1692</v>
      </c>
      <c r="L760" s="1"/>
      <c r="M760" s="20">
        <f t="shared" si="11"/>
        <v>1</v>
      </c>
    </row>
    <row r="761" spans="1:13" ht="20.100000000000001" customHeight="1" x14ac:dyDescent="0.15">
      <c r="A761" s="1" t="s">
        <v>1596</v>
      </c>
      <c r="B761" s="1" t="s">
        <v>1688</v>
      </c>
      <c r="C761" s="1" t="s">
        <v>1693</v>
      </c>
      <c r="D761" s="1" t="s">
        <v>50</v>
      </c>
      <c r="E761" s="1" t="s">
        <v>51</v>
      </c>
      <c r="F761" s="1" t="s">
        <v>51</v>
      </c>
      <c r="G761" s="1" t="s">
        <v>52</v>
      </c>
      <c r="H761" s="1" t="s">
        <v>121</v>
      </c>
      <c r="I761" s="1" t="s">
        <v>84</v>
      </c>
      <c r="J761" s="1" t="s">
        <v>122</v>
      </c>
      <c r="K761" s="1" t="s">
        <v>1694</v>
      </c>
      <c r="L761" s="1"/>
      <c r="M761" s="20">
        <f t="shared" si="11"/>
        <v>1</v>
      </c>
    </row>
    <row r="762" spans="1:13" ht="20.100000000000001" customHeight="1" x14ac:dyDescent="0.15">
      <c r="A762" s="1" t="s">
        <v>1596</v>
      </c>
      <c r="B762" s="1" t="s">
        <v>1688</v>
      </c>
      <c r="C762" s="1" t="s">
        <v>1695</v>
      </c>
      <c r="D762" s="1" t="s">
        <v>78</v>
      </c>
      <c r="E762" s="1" t="s">
        <v>51</v>
      </c>
      <c r="F762" s="1" t="s">
        <v>179</v>
      </c>
      <c r="G762" s="1" t="s">
        <v>82</v>
      </c>
      <c r="H762" s="1" t="s">
        <v>180</v>
      </c>
      <c r="I762" s="1" t="s">
        <v>181</v>
      </c>
      <c r="J762" s="1" t="s">
        <v>182</v>
      </c>
      <c r="K762" s="1" t="s">
        <v>1696</v>
      </c>
      <c r="L762" s="1"/>
      <c r="M762" s="20">
        <f t="shared" si="11"/>
        <v>0</v>
      </c>
    </row>
    <row r="763" spans="1:13" ht="20.100000000000001" customHeight="1" x14ac:dyDescent="0.15">
      <c r="A763" s="1" t="s">
        <v>1596</v>
      </c>
      <c r="B763" s="1" t="s">
        <v>1688</v>
      </c>
      <c r="C763" s="1" t="s">
        <v>1697</v>
      </c>
      <c r="D763" s="1" t="s">
        <v>78</v>
      </c>
      <c r="E763" s="1" t="s">
        <v>51</v>
      </c>
      <c r="F763" s="1" t="s">
        <v>51</v>
      </c>
      <c r="G763" s="1" t="s">
        <v>52</v>
      </c>
      <c r="H763" s="1" t="s">
        <v>121</v>
      </c>
      <c r="I763" s="1" t="s">
        <v>84</v>
      </c>
      <c r="J763" s="1" t="s">
        <v>122</v>
      </c>
      <c r="K763" s="1" t="s">
        <v>1698</v>
      </c>
      <c r="L763" s="1"/>
      <c r="M763" s="20">
        <f t="shared" si="11"/>
        <v>1</v>
      </c>
    </row>
    <row r="764" spans="1:13" ht="20.100000000000001" customHeight="1" x14ac:dyDescent="0.15">
      <c r="A764" s="1" t="s">
        <v>1596</v>
      </c>
      <c r="B764" s="1" t="s">
        <v>1688</v>
      </c>
      <c r="C764" s="1" t="s">
        <v>1699</v>
      </c>
      <c r="D764" s="1" t="s">
        <v>78</v>
      </c>
      <c r="E764" s="1" t="s">
        <v>51</v>
      </c>
      <c r="F764" s="1" t="s">
        <v>51</v>
      </c>
      <c r="G764" s="1" t="s">
        <v>52</v>
      </c>
      <c r="H764" s="1" t="s">
        <v>121</v>
      </c>
      <c r="I764" s="1" t="s">
        <v>84</v>
      </c>
      <c r="J764" s="1" t="s">
        <v>122</v>
      </c>
      <c r="K764" s="1" t="s">
        <v>1700</v>
      </c>
      <c r="L764" s="1"/>
      <c r="M764" s="20">
        <f t="shared" si="11"/>
        <v>1</v>
      </c>
    </row>
    <row r="765" spans="1:13" ht="20.100000000000001" customHeight="1" x14ac:dyDescent="0.15">
      <c r="A765" s="1" t="s">
        <v>1596</v>
      </c>
      <c r="B765" s="1" t="s">
        <v>1688</v>
      </c>
      <c r="C765" s="1" t="s">
        <v>1701</v>
      </c>
      <c r="D765" s="1" t="s">
        <v>78</v>
      </c>
      <c r="E765" s="1" t="s">
        <v>51</v>
      </c>
      <c r="F765" s="1" t="s">
        <v>51</v>
      </c>
      <c r="G765" s="1" t="s">
        <v>52</v>
      </c>
      <c r="H765" s="1" t="s">
        <v>121</v>
      </c>
      <c r="I765" s="1" t="s">
        <v>84</v>
      </c>
      <c r="J765" s="1" t="s">
        <v>122</v>
      </c>
      <c r="K765" s="1" t="s">
        <v>1702</v>
      </c>
      <c r="L765" s="1"/>
      <c r="M765" s="20">
        <f t="shared" si="11"/>
        <v>1</v>
      </c>
    </row>
    <row r="766" spans="1:13" ht="20.100000000000001" customHeight="1" x14ac:dyDescent="0.15">
      <c r="A766" s="1" t="s">
        <v>1596</v>
      </c>
      <c r="B766" s="1" t="s">
        <v>1703</v>
      </c>
      <c r="C766" s="1" t="s">
        <v>1704</v>
      </c>
      <c r="D766" s="1" t="s">
        <v>50</v>
      </c>
      <c r="E766" s="1" t="s">
        <v>51</v>
      </c>
      <c r="F766" s="1" t="s">
        <v>51</v>
      </c>
      <c r="G766" s="1" t="s">
        <v>52</v>
      </c>
      <c r="H766" s="1" t="s">
        <v>121</v>
      </c>
      <c r="I766" s="1" t="s">
        <v>84</v>
      </c>
      <c r="J766" s="1" t="s">
        <v>122</v>
      </c>
      <c r="K766" s="1" t="s">
        <v>1705</v>
      </c>
      <c r="L766" s="1"/>
      <c r="M766" s="20">
        <f t="shared" si="11"/>
        <v>1</v>
      </c>
    </row>
    <row r="767" spans="1:13" ht="20.100000000000001" customHeight="1" x14ac:dyDescent="0.15">
      <c r="A767" s="1" t="s">
        <v>1596</v>
      </c>
      <c r="B767" s="1" t="s">
        <v>1703</v>
      </c>
      <c r="C767" s="1" t="s">
        <v>1706</v>
      </c>
      <c r="D767" s="1" t="s">
        <v>50</v>
      </c>
      <c r="E767" s="1" t="s">
        <v>51</v>
      </c>
      <c r="F767" s="1" t="s">
        <v>51</v>
      </c>
      <c r="G767" s="1" t="s">
        <v>52</v>
      </c>
      <c r="H767" s="1" t="s">
        <v>121</v>
      </c>
      <c r="I767" s="1" t="s">
        <v>84</v>
      </c>
      <c r="J767" s="1" t="s">
        <v>122</v>
      </c>
      <c r="K767" s="1" t="s">
        <v>1707</v>
      </c>
      <c r="L767" s="1"/>
      <c r="M767" s="20">
        <f t="shared" si="11"/>
        <v>1</v>
      </c>
    </row>
    <row r="768" spans="1:13" ht="20.100000000000001" customHeight="1" x14ac:dyDescent="0.15">
      <c r="A768" s="1" t="s">
        <v>1596</v>
      </c>
      <c r="B768" s="1" t="s">
        <v>1703</v>
      </c>
      <c r="C768" s="1" t="s">
        <v>1708</v>
      </c>
      <c r="D768" s="1" t="s">
        <v>50</v>
      </c>
      <c r="E768" s="1" t="s">
        <v>51</v>
      </c>
      <c r="F768" s="1" t="s">
        <v>51</v>
      </c>
      <c r="G768" s="1" t="s">
        <v>52</v>
      </c>
      <c r="H768" s="1" t="s">
        <v>121</v>
      </c>
      <c r="I768" s="1" t="s">
        <v>84</v>
      </c>
      <c r="J768" s="1" t="s">
        <v>122</v>
      </c>
      <c r="K768" s="1" t="s">
        <v>1709</v>
      </c>
      <c r="L768" s="1"/>
      <c r="M768" s="20">
        <f t="shared" si="11"/>
        <v>1</v>
      </c>
    </row>
    <row r="769" spans="1:13" ht="20.100000000000001" customHeight="1" x14ac:dyDescent="0.15">
      <c r="A769" s="1" t="s">
        <v>1596</v>
      </c>
      <c r="B769" s="1" t="s">
        <v>1703</v>
      </c>
      <c r="C769" s="1" t="s">
        <v>1710</v>
      </c>
      <c r="D769" s="1" t="s">
        <v>78</v>
      </c>
      <c r="E769" s="1" t="s">
        <v>51</v>
      </c>
      <c r="F769" s="1" t="s">
        <v>51</v>
      </c>
      <c r="G769" s="1" t="s">
        <v>52</v>
      </c>
      <c r="H769" s="1" t="s">
        <v>121</v>
      </c>
      <c r="I769" s="1" t="s">
        <v>84</v>
      </c>
      <c r="J769" s="1" t="s">
        <v>122</v>
      </c>
      <c r="K769" s="1" t="s">
        <v>1711</v>
      </c>
      <c r="L769" s="1"/>
      <c r="M769" s="20">
        <f t="shared" si="11"/>
        <v>1</v>
      </c>
    </row>
    <row r="770" spans="1:13" ht="20.100000000000001" customHeight="1" x14ac:dyDescent="0.15">
      <c r="A770" s="1" t="s">
        <v>1596</v>
      </c>
      <c r="B770" s="1" t="s">
        <v>1703</v>
      </c>
      <c r="C770" s="1" t="s">
        <v>1712</v>
      </c>
      <c r="D770" s="1" t="s">
        <v>78</v>
      </c>
      <c r="E770" s="1" t="s">
        <v>51</v>
      </c>
      <c r="F770" s="1" t="s">
        <v>51</v>
      </c>
      <c r="G770" s="1" t="s">
        <v>52</v>
      </c>
      <c r="H770" s="1" t="s">
        <v>121</v>
      </c>
      <c r="I770" s="1" t="s">
        <v>84</v>
      </c>
      <c r="J770" s="1" t="s">
        <v>122</v>
      </c>
      <c r="K770" s="1" t="s">
        <v>1713</v>
      </c>
      <c r="L770" s="1"/>
      <c r="M770" s="20">
        <f t="shared" si="11"/>
        <v>1</v>
      </c>
    </row>
    <row r="771" spans="1:13" ht="20.100000000000001" customHeight="1" x14ac:dyDescent="0.15">
      <c r="A771" s="1" t="s">
        <v>1596</v>
      </c>
      <c r="B771" s="1" t="s">
        <v>1714</v>
      </c>
      <c r="C771" s="1" t="s">
        <v>1715</v>
      </c>
      <c r="D771" s="1" t="s">
        <v>50</v>
      </c>
      <c r="E771" s="1" t="s">
        <v>51</v>
      </c>
      <c r="F771" s="1" t="s">
        <v>51</v>
      </c>
      <c r="G771" s="1" t="s">
        <v>52</v>
      </c>
      <c r="H771" s="1" t="s">
        <v>53</v>
      </c>
      <c r="I771" s="1" t="s">
        <v>54</v>
      </c>
      <c r="J771" s="1" t="s">
        <v>55</v>
      </c>
      <c r="K771" s="1" t="s">
        <v>1716</v>
      </c>
      <c r="L771" s="1"/>
      <c r="M771" s="20">
        <f t="shared" si="11"/>
        <v>1</v>
      </c>
    </row>
    <row r="772" spans="1:13" ht="20.100000000000001" customHeight="1" x14ac:dyDescent="0.15">
      <c r="A772" s="1" t="s">
        <v>1596</v>
      </c>
      <c r="B772" s="1" t="s">
        <v>1714</v>
      </c>
      <c r="C772" s="1" t="s">
        <v>1717</v>
      </c>
      <c r="D772" s="1" t="s">
        <v>50</v>
      </c>
      <c r="E772" s="1" t="s">
        <v>51</v>
      </c>
      <c r="F772" s="1" t="s">
        <v>51</v>
      </c>
      <c r="G772" s="1" t="s">
        <v>52</v>
      </c>
      <c r="H772" s="1" t="s">
        <v>53</v>
      </c>
      <c r="I772" s="1" t="s">
        <v>54</v>
      </c>
      <c r="J772" s="1" t="s">
        <v>55</v>
      </c>
      <c r="K772" s="1" t="s">
        <v>1718</v>
      </c>
      <c r="L772" s="1"/>
      <c r="M772" s="20">
        <f t="shared" si="11"/>
        <v>1</v>
      </c>
    </row>
    <row r="773" spans="1:13" ht="20.100000000000001" customHeight="1" x14ac:dyDescent="0.15">
      <c r="A773" s="1" t="s">
        <v>1596</v>
      </c>
      <c r="B773" s="1" t="s">
        <v>1714</v>
      </c>
      <c r="C773" s="1" t="s">
        <v>1719</v>
      </c>
      <c r="D773" s="1" t="s">
        <v>50</v>
      </c>
      <c r="E773" s="1" t="s">
        <v>51</v>
      </c>
      <c r="F773" s="1" t="s">
        <v>51</v>
      </c>
      <c r="G773" s="1" t="s">
        <v>52</v>
      </c>
      <c r="H773" s="1" t="s">
        <v>53</v>
      </c>
      <c r="I773" s="1" t="s">
        <v>54</v>
      </c>
      <c r="J773" s="1" t="s">
        <v>55</v>
      </c>
      <c r="K773" s="1" t="s">
        <v>1720</v>
      </c>
      <c r="L773" s="1"/>
      <c r="M773" s="20">
        <f t="shared" si="11"/>
        <v>1</v>
      </c>
    </row>
    <row r="774" spans="1:13" ht="20.100000000000001" customHeight="1" x14ac:dyDescent="0.15">
      <c r="A774" s="1" t="s">
        <v>1596</v>
      </c>
      <c r="B774" s="1" t="s">
        <v>1714</v>
      </c>
      <c r="C774" s="1" t="s">
        <v>1721</v>
      </c>
      <c r="D774" s="1" t="s">
        <v>78</v>
      </c>
      <c r="E774" s="1" t="s">
        <v>51</v>
      </c>
      <c r="F774" s="1" t="s">
        <v>81</v>
      </c>
      <c r="G774" s="1" t="s">
        <v>82</v>
      </c>
      <c r="H774" s="1" t="s">
        <v>83</v>
      </c>
      <c r="I774" s="1" t="s">
        <v>84</v>
      </c>
      <c r="J774" s="1" t="s">
        <v>85</v>
      </c>
      <c r="K774" s="1" t="s">
        <v>1722</v>
      </c>
      <c r="L774" s="1"/>
      <c r="M774" s="20">
        <f t="shared" si="11"/>
        <v>0</v>
      </c>
    </row>
    <row r="775" spans="1:13" ht="20.100000000000001" customHeight="1" x14ac:dyDescent="0.15">
      <c r="A775" s="1" t="s">
        <v>1596</v>
      </c>
      <c r="B775" s="1" t="s">
        <v>1714</v>
      </c>
      <c r="C775" s="1" t="s">
        <v>1723</v>
      </c>
      <c r="D775" s="1" t="s">
        <v>78</v>
      </c>
      <c r="E775" s="1" t="s">
        <v>51</v>
      </c>
      <c r="F775" s="1" t="s">
        <v>51</v>
      </c>
      <c r="G775" s="1" t="s">
        <v>52</v>
      </c>
      <c r="H775" s="1" t="s">
        <v>53</v>
      </c>
      <c r="I775" s="1" t="s">
        <v>54</v>
      </c>
      <c r="J775" s="1" t="s">
        <v>55</v>
      </c>
      <c r="K775" s="1" t="s">
        <v>1724</v>
      </c>
      <c r="L775" s="1"/>
      <c r="M775" s="20">
        <f t="shared" si="11"/>
        <v>1</v>
      </c>
    </row>
    <row r="776" spans="1:13" ht="20.100000000000001" customHeight="1" x14ac:dyDescent="0.15">
      <c r="A776" s="1" t="s">
        <v>1596</v>
      </c>
      <c r="B776" s="1" t="s">
        <v>1725</v>
      </c>
      <c r="C776" s="1" t="s">
        <v>1726</v>
      </c>
      <c r="D776" s="1" t="s">
        <v>50</v>
      </c>
      <c r="E776" s="1" t="s">
        <v>51</v>
      </c>
      <c r="F776" s="1" t="s">
        <v>51</v>
      </c>
      <c r="G776" s="1" t="s">
        <v>52</v>
      </c>
      <c r="H776" s="1" t="s">
        <v>53</v>
      </c>
      <c r="I776" s="1" t="s">
        <v>54</v>
      </c>
      <c r="J776" s="1" t="s">
        <v>55</v>
      </c>
      <c r="K776" s="1" t="s">
        <v>1727</v>
      </c>
      <c r="L776" s="1"/>
      <c r="M776" s="20">
        <f t="shared" si="11"/>
        <v>1</v>
      </c>
    </row>
    <row r="777" spans="1:13" ht="20.100000000000001" customHeight="1" x14ac:dyDescent="0.15">
      <c r="A777" s="1" t="s">
        <v>1596</v>
      </c>
      <c r="B777" s="1" t="s">
        <v>1725</v>
      </c>
      <c r="C777" s="1" t="s">
        <v>1728</v>
      </c>
      <c r="D777" s="1" t="s">
        <v>50</v>
      </c>
      <c r="E777" s="1" t="s">
        <v>51</v>
      </c>
      <c r="F777" s="1" t="s">
        <v>51</v>
      </c>
      <c r="G777" s="1" t="s">
        <v>52</v>
      </c>
      <c r="H777" s="1" t="s">
        <v>53</v>
      </c>
      <c r="I777" s="1" t="s">
        <v>54</v>
      </c>
      <c r="J777" s="1" t="s">
        <v>55</v>
      </c>
      <c r="K777" s="1" t="s">
        <v>1729</v>
      </c>
      <c r="L777" s="1"/>
      <c r="M777" s="20">
        <f t="shared" ref="M777:M840" si="12">IF(F777="○",1,0)</f>
        <v>1</v>
      </c>
    </row>
    <row r="778" spans="1:13" ht="20.100000000000001" customHeight="1" x14ac:dyDescent="0.15">
      <c r="A778" s="1" t="s">
        <v>1596</v>
      </c>
      <c r="B778" s="1" t="s">
        <v>1725</v>
      </c>
      <c r="C778" s="1" t="s">
        <v>1730</v>
      </c>
      <c r="D778" s="1" t="s">
        <v>50</v>
      </c>
      <c r="E778" s="1" t="s">
        <v>51</v>
      </c>
      <c r="F778" s="1" t="s">
        <v>51</v>
      </c>
      <c r="G778" s="1" t="s">
        <v>52</v>
      </c>
      <c r="H778" s="1" t="s">
        <v>53</v>
      </c>
      <c r="I778" s="1" t="s">
        <v>54</v>
      </c>
      <c r="J778" s="1" t="s">
        <v>55</v>
      </c>
      <c r="K778" s="1" t="s">
        <v>1731</v>
      </c>
      <c r="L778" s="1"/>
      <c r="M778" s="20">
        <f t="shared" si="12"/>
        <v>1</v>
      </c>
    </row>
    <row r="779" spans="1:13" ht="20.100000000000001" customHeight="1" x14ac:dyDescent="0.15">
      <c r="A779" s="1" t="s">
        <v>1596</v>
      </c>
      <c r="B779" s="1" t="s">
        <v>1725</v>
      </c>
      <c r="C779" s="1" t="s">
        <v>1732</v>
      </c>
      <c r="D779" s="1" t="s">
        <v>50</v>
      </c>
      <c r="E779" s="1" t="s">
        <v>51</v>
      </c>
      <c r="F779" s="1" t="s">
        <v>51</v>
      </c>
      <c r="G779" s="1" t="s">
        <v>52</v>
      </c>
      <c r="H779" s="1" t="s">
        <v>53</v>
      </c>
      <c r="I779" s="1" t="s">
        <v>54</v>
      </c>
      <c r="J779" s="1" t="s">
        <v>55</v>
      </c>
      <c r="K779" s="1" t="s">
        <v>1733</v>
      </c>
      <c r="L779" s="1"/>
      <c r="M779" s="20">
        <f t="shared" si="12"/>
        <v>1</v>
      </c>
    </row>
    <row r="780" spans="1:13" ht="20.100000000000001" customHeight="1" x14ac:dyDescent="0.15">
      <c r="A780" s="1" t="s">
        <v>1596</v>
      </c>
      <c r="B780" s="1" t="s">
        <v>1725</v>
      </c>
      <c r="C780" s="1" t="s">
        <v>26813</v>
      </c>
      <c r="D780" s="1" t="s">
        <v>26806</v>
      </c>
      <c r="E780" s="1" t="s">
        <v>51</v>
      </c>
      <c r="F780" s="1" t="s">
        <v>26832</v>
      </c>
      <c r="G780" s="1" t="s">
        <v>52</v>
      </c>
      <c r="H780" s="1" t="s">
        <v>121</v>
      </c>
      <c r="I780" s="1" t="s">
        <v>26804</v>
      </c>
      <c r="J780" s="1" t="s">
        <v>122</v>
      </c>
      <c r="K780" s="1" t="s">
        <v>26814</v>
      </c>
      <c r="L780" s="1"/>
      <c r="M780" s="20">
        <f t="shared" si="12"/>
        <v>0</v>
      </c>
    </row>
    <row r="781" spans="1:13" ht="20.100000000000001" customHeight="1" x14ac:dyDescent="0.15">
      <c r="A781" s="1" t="s">
        <v>1596</v>
      </c>
      <c r="B781" s="1" t="s">
        <v>26812</v>
      </c>
      <c r="C781" s="1" t="s">
        <v>1735</v>
      </c>
      <c r="D781" s="1" t="s">
        <v>50</v>
      </c>
      <c r="E781" s="1" t="s">
        <v>51</v>
      </c>
      <c r="F781" s="1" t="s">
        <v>51</v>
      </c>
      <c r="G781" s="1" t="s">
        <v>52</v>
      </c>
      <c r="H781" s="1" t="s">
        <v>121</v>
      </c>
      <c r="I781" s="1" t="s">
        <v>84</v>
      </c>
      <c r="J781" s="1" t="s">
        <v>122</v>
      </c>
      <c r="K781" s="1" t="s">
        <v>1736</v>
      </c>
      <c r="L781" s="1"/>
      <c r="M781" s="20">
        <f t="shared" si="12"/>
        <v>1</v>
      </c>
    </row>
    <row r="782" spans="1:13" ht="20.100000000000001" customHeight="1" x14ac:dyDescent="0.15">
      <c r="A782" s="1" t="s">
        <v>1596</v>
      </c>
      <c r="B782" s="1" t="s">
        <v>1734</v>
      </c>
      <c r="C782" s="1" t="s">
        <v>1737</v>
      </c>
      <c r="D782" s="1" t="s">
        <v>50</v>
      </c>
      <c r="E782" s="1" t="s">
        <v>51</v>
      </c>
      <c r="F782" s="1" t="s">
        <v>51</v>
      </c>
      <c r="G782" s="1" t="s">
        <v>52</v>
      </c>
      <c r="H782" s="1" t="s">
        <v>121</v>
      </c>
      <c r="I782" s="1" t="s">
        <v>84</v>
      </c>
      <c r="J782" s="1" t="s">
        <v>122</v>
      </c>
      <c r="K782" s="1" t="s">
        <v>1738</v>
      </c>
      <c r="L782" s="1"/>
      <c r="M782" s="20">
        <f t="shared" si="12"/>
        <v>1</v>
      </c>
    </row>
    <row r="783" spans="1:13" ht="20.100000000000001" customHeight="1" x14ac:dyDescent="0.15">
      <c r="A783" s="1" t="s">
        <v>1596</v>
      </c>
      <c r="B783" s="1" t="s">
        <v>1734</v>
      </c>
      <c r="C783" s="1" t="s">
        <v>1739</v>
      </c>
      <c r="D783" s="1" t="s">
        <v>50</v>
      </c>
      <c r="E783" s="1" t="s">
        <v>51</v>
      </c>
      <c r="F783" s="1" t="s">
        <v>51</v>
      </c>
      <c r="G783" s="1" t="s">
        <v>52</v>
      </c>
      <c r="H783" s="1" t="s">
        <v>121</v>
      </c>
      <c r="I783" s="1" t="s">
        <v>84</v>
      </c>
      <c r="J783" s="1" t="s">
        <v>122</v>
      </c>
      <c r="K783" s="1" t="s">
        <v>1740</v>
      </c>
      <c r="L783" s="1"/>
      <c r="M783" s="20">
        <f t="shared" si="12"/>
        <v>1</v>
      </c>
    </row>
    <row r="784" spans="1:13" ht="20.100000000000001" customHeight="1" x14ac:dyDescent="0.15">
      <c r="A784" s="1" t="s">
        <v>1596</v>
      </c>
      <c r="B784" s="1" t="s">
        <v>1734</v>
      </c>
      <c r="C784" s="1" t="s">
        <v>1741</v>
      </c>
      <c r="D784" s="1" t="s">
        <v>50</v>
      </c>
      <c r="E784" s="1" t="s">
        <v>51</v>
      </c>
      <c r="F784" s="1" t="s">
        <v>51</v>
      </c>
      <c r="G784" s="1" t="s">
        <v>52</v>
      </c>
      <c r="H784" s="1" t="s">
        <v>121</v>
      </c>
      <c r="I784" s="1" t="s">
        <v>84</v>
      </c>
      <c r="J784" s="1" t="s">
        <v>122</v>
      </c>
      <c r="K784" s="1" t="s">
        <v>1742</v>
      </c>
      <c r="L784" s="1"/>
      <c r="M784" s="20">
        <f t="shared" si="12"/>
        <v>1</v>
      </c>
    </row>
    <row r="785" spans="1:13" ht="20.100000000000001" customHeight="1" x14ac:dyDescent="0.15">
      <c r="A785" s="1" t="s">
        <v>1596</v>
      </c>
      <c r="B785" s="1" t="s">
        <v>1734</v>
      </c>
      <c r="C785" s="1" t="s">
        <v>1743</v>
      </c>
      <c r="D785" s="1" t="s">
        <v>50</v>
      </c>
      <c r="E785" s="1" t="s">
        <v>51</v>
      </c>
      <c r="F785" s="1" t="s">
        <v>51</v>
      </c>
      <c r="G785" s="1" t="s">
        <v>52</v>
      </c>
      <c r="H785" s="1" t="s">
        <v>121</v>
      </c>
      <c r="I785" s="1" t="s">
        <v>84</v>
      </c>
      <c r="J785" s="1" t="s">
        <v>122</v>
      </c>
      <c r="K785" s="1" t="s">
        <v>1744</v>
      </c>
      <c r="L785" s="1"/>
      <c r="M785" s="20">
        <f t="shared" si="12"/>
        <v>1</v>
      </c>
    </row>
    <row r="786" spans="1:13" ht="20.100000000000001" customHeight="1" x14ac:dyDescent="0.15">
      <c r="A786" s="1" t="s">
        <v>1596</v>
      </c>
      <c r="B786" s="1" t="s">
        <v>1734</v>
      </c>
      <c r="C786" s="1" t="s">
        <v>1745</v>
      </c>
      <c r="D786" s="1" t="s">
        <v>50</v>
      </c>
      <c r="E786" s="1" t="s">
        <v>51</v>
      </c>
      <c r="F786" s="1" t="s">
        <v>51</v>
      </c>
      <c r="G786" s="1" t="s">
        <v>52</v>
      </c>
      <c r="H786" s="1" t="s">
        <v>121</v>
      </c>
      <c r="I786" s="1" t="s">
        <v>84</v>
      </c>
      <c r="J786" s="1" t="s">
        <v>122</v>
      </c>
      <c r="K786" s="1" t="s">
        <v>1746</v>
      </c>
      <c r="L786" s="1"/>
      <c r="M786" s="20">
        <f t="shared" si="12"/>
        <v>1</v>
      </c>
    </row>
    <row r="787" spans="1:13" ht="20.100000000000001" customHeight="1" x14ac:dyDescent="0.15">
      <c r="A787" s="1" t="s">
        <v>1596</v>
      </c>
      <c r="B787" s="1" t="s">
        <v>1734</v>
      </c>
      <c r="C787" s="1" t="s">
        <v>1747</v>
      </c>
      <c r="D787" s="1" t="s">
        <v>50</v>
      </c>
      <c r="E787" s="1" t="s">
        <v>51</v>
      </c>
      <c r="F787" s="1" t="s">
        <v>51</v>
      </c>
      <c r="G787" s="1" t="s">
        <v>52</v>
      </c>
      <c r="H787" s="1" t="s">
        <v>121</v>
      </c>
      <c r="I787" s="1" t="s">
        <v>84</v>
      </c>
      <c r="J787" s="1" t="s">
        <v>122</v>
      </c>
      <c r="K787" s="1" t="s">
        <v>1748</v>
      </c>
      <c r="L787" s="1"/>
      <c r="M787" s="20">
        <f t="shared" si="12"/>
        <v>1</v>
      </c>
    </row>
    <row r="788" spans="1:13" ht="20.100000000000001" customHeight="1" x14ac:dyDescent="0.15">
      <c r="A788" s="1" t="s">
        <v>1596</v>
      </c>
      <c r="B788" s="1" t="s">
        <v>1734</v>
      </c>
      <c r="C788" s="1" t="s">
        <v>1749</v>
      </c>
      <c r="D788" s="1" t="s">
        <v>78</v>
      </c>
      <c r="E788" s="1" t="s">
        <v>51</v>
      </c>
      <c r="F788" s="1" t="s">
        <v>51</v>
      </c>
      <c r="G788" s="1" t="s">
        <v>52</v>
      </c>
      <c r="H788" s="1" t="s">
        <v>121</v>
      </c>
      <c r="I788" s="1" t="s">
        <v>84</v>
      </c>
      <c r="J788" s="1" t="s">
        <v>122</v>
      </c>
      <c r="K788" s="1" t="s">
        <v>1750</v>
      </c>
      <c r="L788" s="1"/>
      <c r="M788" s="20">
        <f t="shared" si="12"/>
        <v>1</v>
      </c>
    </row>
    <row r="789" spans="1:13" ht="20.100000000000001" customHeight="1" x14ac:dyDescent="0.15">
      <c r="A789" s="1" t="s">
        <v>1596</v>
      </c>
      <c r="B789" s="1" t="s">
        <v>1734</v>
      </c>
      <c r="C789" s="1" t="s">
        <v>1751</v>
      </c>
      <c r="D789" s="1" t="s">
        <v>78</v>
      </c>
      <c r="E789" s="1" t="s">
        <v>51</v>
      </c>
      <c r="F789" s="1" t="s">
        <v>51</v>
      </c>
      <c r="G789" s="1" t="s">
        <v>52</v>
      </c>
      <c r="H789" s="1" t="s">
        <v>121</v>
      </c>
      <c r="I789" s="1" t="s">
        <v>84</v>
      </c>
      <c r="J789" s="1" t="s">
        <v>122</v>
      </c>
      <c r="K789" s="1" t="s">
        <v>1752</v>
      </c>
      <c r="L789" s="1"/>
      <c r="M789" s="20">
        <f t="shared" si="12"/>
        <v>1</v>
      </c>
    </row>
    <row r="790" spans="1:13" ht="20.100000000000001" customHeight="1" x14ac:dyDescent="0.15">
      <c r="A790" s="1" t="s">
        <v>1596</v>
      </c>
      <c r="B790" s="1" t="s">
        <v>1734</v>
      </c>
      <c r="C790" s="1" t="s">
        <v>1753</v>
      </c>
      <c r="D790" s="1" t="s">
        <v>78</v>
      </c>
      <c r="E790" s="1" t="s">
        <v>51</v>
      </c>
      <c r="F790" s="1" t="s">
        <v>51</v>
      </c>
      <c r="G790" s="1" t="s">
        <v>52</v>
      </c>
      <c r="H790" s="1" t="s">
        <v>121</v>
      </c>
      <c r="I790" s="1" t="s">
        <v>84</v>
      </c>
      <c r="J790" s="1" t="s">
        <v>122</v>
      </c>
      <c r="K790" s="1" t="s">
        <v>1754</v>
      </c>
      <c r="L790" s="1"/>
      <c r="M790" s="20">
        <f t="shared" si="12"/>
        <v>1</v>
      </c>
    </row>
    <row r="791" spans="1:13" ht="20.100000000000001" customHeight="1" x14ac:dyDescent="0.15">
      <c r="A791" s="1" t="s">
        <v>1596</v>
      </c>
      <c r="B791" s="1" t="s">
        <v>1734</v>
      </c>
      <c r="C791" s="1" t="s">
        <v>1755</v>
      </c>
      <c r="D791" s="1" t="s">
        <v>78</v>
      </c>
      <c r="E791" s="1" t="s">
        <v>51</v>
      </c>
      <c r="F791" s="1" t="s">
        <v>51</v>
      </c>
      <c r="G791" s="1" t="s">
        <v>52</v>
      </c>
      <c r="H791" s="1" t="s">
        <v>121</v>
      </c>
      <c r="I791" s="1" t="s">
        <v>84</v>
      </c>
      <c r="J791" s="1" t="s">
        <v>122</v>
      </c>
      <c r="K791" s="1" t="s">
        <v>1756</v>
      </c>
      <c r="L791" s="1"/>
      <c r="M791" s="20">
        <f t="shared" si="12"/>
        <v>1</v>
      </c>
    </row>
    <row r="792" spans="1:13" ht="20.100000000000001" customHeight="1" x14ac:dyDescent="0.15">
      <c r="A792" s="1" t="s">
        <v>1596</v>
      </c>
      <c r="B792" s="1" t="s">
        <v>1734</v>
      </c>
      <c r="C792" s="1" t="s">
        <v>1757</v>
      </c>
      <c r="D792" s="1" t="s">
        <v>78</v>
      </c>
      <c r="E792" s="1" t="s">
        <v>51</v>
      </c>
      <c r="F792" s="1" t="s">
        <v>179</v>
      </c>
      <c r="G792" s="1" t="s">
        <v>82</v>
      </c>
      <c r="H792" s="1" t="s">
        <v>83</v>
      </c>
      <c r="I792" s="1" t="s">
        <v>84</v>
      </c>
      <c r="J792" s="1" t="s">
        <v>85</v>
      </c>
      <c r="K792" s="1" t="s">
        <v>1758</v>
      </c>
      <c r="L792" s="1"/>
      <c r="M792" s="20">
        <f t="shared" si="12"/>
        <v>0</v>
      </c>
    </row>
    <row r="793" spans="1:13" ht="20.100000000000001" customHeight="1" x14ac:dyDescent="0.15">
      <c r="A793" s="1" t="s">
        <v>1596</v>
      </c>
      <c r="B793" s="1" t="s">
        <v>1734</v>
      </c>
      <c r="C793" s="1" t="s">
        <v>1759</v>
      </c>
      <c r="D793" s="1" t="s">
        <v>78</v>
      </c>
      <c r="E793" s="1" t="s">
        <v>51</v>
      </c>
      <c r="F793" s="1" t="s">
        <v>51</v>
      </c>
      <c r="G793" s="1" t="s">
        <v>52</v>
      </c>
      <c r="H793" s="1" t="s">
        <v>121</v>
      </c>
      <c r="I793" s="1" t="s">
        <v>84</v>
      </c>
      <c r="J793" s="1" t="s">
        <v>122</v>
      </c>
      <c r="K793" s="1" t="s">
        <v>1760</v>
      </c>
      <c r="L793" s="1"/>
      <c r="M793" s="20">
        <f t="shared" si="12"/>
        <v>1</v>
      </c>
    </row>
    <row r="794" spans="1:13" ht="20.100000000000001" customHeight="1" x14ac:dyDescent="0.15">
      <c r="A794" s="1" t="s">
        <v>1596</v>
      </c>
      <c r="B794" s="1" t="s">
        <v>1734</v>
      </c>
      <c r="C794" s="1" t="s">
        <v>1761</v>
      </c>
      <c r="D794" s="1" t="s">
        <v>78</v>
      </c>
      <c r="E794" s="1" t="s">
        <v>51</v>
      </c>
      <c r="F794" s="1" t="s">
        <v>81</v>
      </c>
      <c r="G794" s="1" t="s">
        <v>82</v>
      </c>
      <c r="H794" s="1" t="s">
        <v>83</v>
      </c>
      <c r="I794" s="1" t="s">
        <v>84</v>
      </c>
      <c r="J794" s="1" t="s">
        <v>85</v>
      </c>
      <c r="K794" s="1" t="s">
        <v>1762</v>
      </c>
      <c r="L794" s="1"/>
      <c r="M794" s="20">
        <f t="shared" si="12"/>
        <v>0</v>
      </c>
    </row>
    <row r="795" spans="1:13" ht="20.100000000000001" customHeight="1" x14ac:dyDescent="0.15">
      <c r="A795" s="1" t="s">
        <v>1596</v>
      </c>
      <c r="B795" s="1" t="s">
        <v>1734</v>
      </c>
      <c r="C795" s="1" t="s">
        <v>1763</v>
      </c>
      <c r="D795" s="1" t="s">
        <v>78</v>
      </c>
      <c r="E795" s="1" t="s">
        <v>51</v>
      </c>
      <c r="F795" s="1" t="s">
        <v>51</v>
      </c>
      <c r="G795" s="1" t="s">
        <v>52</v>
      </c>
      <c r="H795" s="1" t="s">
        <v>121</v>
      </c>
      <c r="I795" s="1" t="s">
        <v>84</v>
      </c>
      <c r="J795" s="1" t="s">
        <v>122</v>
      </c>
      <c r="K795" s="1" t="s">
        <v>1764</v>
      </c>
      <c r="L795" s="1"/>
      <c r="M795" s="20">
        <f t="shared" si="12"/>
        <v>1</v>
      </c>
    </row>
    <row r="796" spans="1:13" ht="20.100000000000001" customHeight="1" x14ac:dyDescent="0.15">
      <c r="A796" s="1" t="s">
        <v>1596</v>
      </c>
      <c r="B796" s="1" t="s">
        <v>1734</v>
      </c>
      <c r="C796" s="1" t="s">
        <v>1765</v>
      </c>
      <c r="D796" s="1" t="s">
        <v>78</v>
      </c>
      <c r="E796" s="1" t="s">
        <v>51</v>
      </c>
      <c r="F796" s="1" t="s">
        <v>51</v>
      </c>
      <c r="G796" s="1" t="s">
        <v>52</v>
      </c>
      <c r="H796" s="1" t="s">
        <v>121</v>
      </c>
      <c r="I796" s="1" t="s">
        <v>84</v>
      </c>
      <c r="J796" s="1" t="s">
        <v>122</v>
      </c>
      <c r="K796" s="1" t="s">
        <v>1766</v>
      </c>
      <c r="L796" s="1"/>
      <c r="M796" s="20">
        <f t="shared" si="12"/>
        <v>1</v>
      </c>
    </row>
    <row r="797" spans="1:13" ht="20.100000000000001" customHeight="1" x14ac:dyDescent="0.15">
      <c r="A797" s="1" t="s">
        <v>1596</v>
      </c>
      <c r="B797" s="1" t="s">
        <v>1734</v>
      </c>
      <c r="C797" s="1" t="s">
        <v>1767</v>
      </c>
      <c r="D797" s="1" t="s">
        <v>78</v>
      </c>
      <c r="E797" s="1" t="s">
        <v>51</v>
      </c>
      <c r="F797" s="1" t="s">
        <v>51</v>
      </c>
      <c r="G797" s="1" t="s">
        <v>52</v>
      </c>
      <c r="H797" s="1" t="s">
        <v>121</v>
      </c>
      <c r="I797" s="1" t="s">
        <v>84</v>
      </c>
      <c r="J797" s="1" t="s">
        <v>122</v>
      </c>
      <c r="K797" s="1" t="s">
        <v>1768</v>
      </c>
      <c r="L797" s="1"/>
      <c r="M797" s="20">
        <f t="shared" si="12"/>
        <v>1</v>
      </c>
    </row>
    <row r="798" spans="1:13" ht="20.100000000000001" customHeight="1" x14ac:dyDescent="0.15">
      <c r="A798" s="1" t="s">
        <v>1596</v>
      </c>
      <c r="B798" s="1" t="s">
        <v>1734</v>
      </c>
      <c r="C798" s="1" t="s">
        <v>1769</v>
      </c>
      <c r="D798" s="1" t="s">
        <v>78</v>
      </c>
      <c r="E798" s="1" t="s">
        <v>51</v>
      </c>
      <c r="F798" s="1" t="s">
        <v>51</v>
      </c>
      <c r="G798" s="1" t="s">
        <v>52</v>
      </c>
      <c r="H798" s="1" t="s">
        <v>121</v>
      </c>
      <c r="I798" s="1" t="s">
        <v>84</v>
      </c>
      <c r="J798" s="1" t="s">
        <v>122</v>
      </c>
      <c r="K798" s="1" t="s">
        <v>1770</v>
      </c>
      <c r="L798" s="1"/>
      <c r="M798" s="20">
        <f t="shared" si="12"/>
        <v>1</v>
      </c>
    </row>
    <row r="799" spans="1:13" ht="20.100000000000001" customHeight="1" x14ac:dyDescent="0.15">
      <c r="A799" s="1" t="s">
        <v>1596</v>
      </c>
      <c r="B799" s="1" t="s">
        <v>1771</v>
      </c>
      <c r="C799" s="1" t="s">
        <v>1772</v>
      </c>
      <c r="D799" s="1" t="s">
        <v>50</v>
      </c>
      <c r="E799" s="1" t="s">
        <v>51</v>
      </c>
      <c r="F799" s="1" t="s">
        <v>51</v>
      </c>
      <c r="G799" s="1" t="s">
        <v>52</v>
      </c>
      <c r="H799" s="1" t="s">
        <v>53</v>
      </c>
      <c r="I799" s="1" t="s">
        <v>54</v>
      </c>
      <c r="J799" s="1" t="s">
        <v>55</v>
      </c>
      <c r="K799" s="1" t="s">
        <v>1773</v>
      </c>
      <c r="L799" s="1"/>
      <c r="M799" s="20">
        <f t="shared" si="12"/>
        <v>1</v>
      </c>
    </row>
    <row r="800" spans="1:13" ht="20.100000000000001" customHeight="1" x14ac:dyDescent="0.15">
      <c r="A800" s="1" t="s">
        <v>1596</v>
      </c>
      <c r="B800" s="1" t="s">
        <v>1771</v>
      </c>
      <c r="C800" s="1" t="s">
        <v>1774</v>
      </c>
      <c r="D800" s="1" t="s">
        <v>50</v>
      </c>
      <c r="E800" s="1" t="s">
        <v>51</v>
      </c>
      <c r="F800" s="1" t="s">
        <v>51</v>
      </c>
      <c r="G800" s="1" t="s">
        <v>52</v>
      </c>
      <c r="H800" s="1" t="s">
        <v>53</v>
      </c>
      <c r="I800" s="1" t="s">
        <v>54</v>
      </c>
      <c r="J800" s="1" t="s">
        <v>55</v>
      </c>
      <c r="K800" s="1" t="s">
        <v>1775</v>
      </c>
      <c r="L800" s="1"/>
      <c r="M800" s="20">
        <f t="shared" si="12"/>
        <v>1</v>
      </c>
    </row>
    <row r="801" spans="1:13" ht="20.100000000000001" customHeight="1" x14ac:dyDescent="0.15">
      <c r="A801" s="1" t="s">
        <v>1596</v>
      </c>
      <c r="B801" s="1" t="s">
        <v>1771</v>
      </c>
      <c r="C801" s="1" t="s">
        <v>1776</v>
      </c>
      <c r="D801" s="1" t="s">
        <v>50</v>
      </c>
      <c r="E801" s="1" t="s">
        <v>51</v>
      </c>
      <c r="F801" s="1" t="s">
        <v>51</v>
      </c>
      <c r="G801" s="1" t="s">
        <v>52</v>
      </c>
      <c r="H801" s="1" t="s">
        <v>53</v>
      </c>
      <c r="I801" s="1" t="s">
        <v>54</v>
      </c>
      <c r="J801" s="1" t="s">
        <v>55</v>
      </c>
      <c r="K801" s="1" t="s">
        <v>1777</v>
      </c>
      <c r="L801" s="1"/>
      <c r="M801" s="20">
        <f t="shared" si="12"/>
        <v>1</v>
      </c>
    </row>
    <row r="802" spans="1:13" ht="20.100000000000001" customHeight="1" x14ac:dyDescent="0.15">
      <c r="A802" s="1" t="s">
        <v>1596</v>
      </c>
      <c r="B802" s="1" t="s">
        <v>1771</v>
      </c>
      <c r="C802" s="1" t="s">
        <v>1778</v>
      </c>
      <c r="D802" s="1" t="s">
        <v>78</v>
      </c>
      <c r="E802" s="1" t="s">
        <v>51</v>
      </c>
      <c r="F802" s="1" t="s">
        <v>51</v>
      </c>
      <c r="G802" s="1" t="s">
        <v>52</v>
      </c>
      <c r="H802" s="1" t="s">
        <v>121</v>
      </c>
      <c r="I802" s="1" t="s">
        <v>84</v>
      </c>
      <c r="J802" s="1" t="s">
        <v>122</v>
      </c>
      <c r="K802" s="1" t="s">
        <v>1779</v>
      </c>
      <c r="L802" s="1"/>
      <c r="M802" s="20">
        <f t="shared" si="12"/>
        <v>1</v>
      </c>
    </row>
    <row r="803" spans="1:13" ht="20.100000000000001" customHeight="1" x14ac:dyDescent="0.15">
      <c r="A803" s="1" t="s">
        <v>1596</v>
      </c>
      <c r="B803" s="1" t="s">
        <v>1771</v>
      </c>
      <c r="C803" s="1" t="s">
        <v>1780</v>
      </c>
      <c r="D803" s="1" t="s">
        <v>78</v>
      </c>
      <c r="E803" s="1" t="s">
        <v>51</v>
      </c>
      <c r="F803" s="1" t="s">
        <v>51</v>
      </c>
      <c r="G803" s="1" t="s">
        <v>52</v>
      </c>
      <c r="H803" s="1" t="s">
        <v>53</v>
      </c>
      <c r="I803" s="1" t="s">
        <v>54</v>
      </c>
      <c r="J803" s="1" t="s">
        <v>55</v>
      </c>
      <c r="K803" s="1" t="s">
        <v>1781</v>
      </c>
      <c r="L803" s="1"/>
      <c r="M803" s="20">
        <f t="shared" si="12"/>
        <v>1</v>
      </c>
    </row>
    <row r="804" spans="1:13" ht="20.100000000000001" customHeight="1" x14ac:dyDescent="0.15">
      <c r="A804" s="1" t="s">
        <v>1596</v>
      </c>
      <c r="B804" s="1" t="s">
        <v>1782</v>
      </c>
      <c r="C804" s="1" t="s">
        <v>1783</v>
      </c>
      <c r="D804" s="1" t="s">
        <v>50</v>
      </c>
      <c r="E804" s="1" t="s">
        <v>51</v>
      </c>
      <c r="F804" s="1" t="s">
        <v>51</v>
      </c>
      <c r="G804" s="1" t="s">
        <v>52</v>
      </c>
      <c r="H804" s="1" t="s">
        <v>53</v>
      </c>
      <c r="I804" s="1" t="s">
        <v>54</v>
      </c>
      <c r="J804" s="1" t="s">
        <v>55</v>
      </c>
      <c r="K804" s="1" t="s">
        <v>1784</v>
      </c>
      <c r="L804" s="1"/>
      <c r="M804" s="20">
        <f t="shared" si="12"/>
        <v>1</v>
      </c>
    </row>
    <row r="805" spans="1:13" ht="20.100000000000001" customHeight="1" x14ac:dyDescent="0.15">
      <c r="A805" s="1" t="s">
        <v>1596</v>
      </c>
      <c r="B805" s="1" t="s">
        <v>1782</v>
      </c>
      <c r="C805" s="1" t="s">
        <v>1785</v>
      </c>
      <c r="D805" s="1" t="s">
        <v>50</v>
      </c>
      <c r="E805" s="1" t="s">
        <v>51</v>
      </c>
      <c r="F805" s="1" t="s">
        <v>51</v>
      </c>
      <c r="G805" s="1" t="s">
        <v>52</v>
      </c>
      <c r="H805" s="1" t="s">
        <v>53</v>
      </c>
      <c r="I805" s="1" t="s">
        <v>54</v>
      </c>
      <c r="J805" s="1" t="s">
        <v>55</v>
      </c>
      <c r="K805" s="1" t="s">
        <v>1786</v>
      </c>
      <c r="L805" s="1"/>
      <c r="M805" s="20">
        <f t="shared" si="12"/>
        <v>1</v>
      </c>
    </row>
    <row r="806" spans="1:13" ht="20.100000000000001" customHeight="1" x14ac:dyDescent="0.15">
      <c r="A806" s="1" t="s">
        <v>1596</v>
      </c>
      <c r="B806" s="1" t="s">
        <v>1782</v>
      </c>
      <c r="C806" s="1" t="s">
        <v>1787</v>
      </c>
      <c r="D806" s="1" t="s">
        <v>50</v>
      </c>
      <c r="E806" s="1" t="s">
        <v>51</v>
      </c>
      <c r="F806" s="1" t="s">
        <v>51</v>
      </c>
      <c r="G806" s="1" t="s">
        <v>52</v>
      </c>
      <c r="H806" s="1" t="s">
        <v>53</v>
      </c>
      <c r="I806" s="1" t="s">
        <v>54</v>
      </c>
      <c r="J806" s="1" t="s">
        <v>55</v>
      </c>
      <c r="K806" s="1" t="s">
        <v>1788</v>
      </c>
      <c r="L806" s="1"/>
      <c r="M806" s="20">
        <f t="shared" si="12"/>
        <v>1</v>
      </c>
    </row>
    <row r="807" spans="1:13" ht="20.100000000000001" customHeight="1" x14ac:dyDescent="0.15">
      <c r="A807" s="1" t="s">
        <v>1596</v>
      </c>
      <c r="B807" s="1" t="s">
        <v>1782</v>
      </c>
      <c r="C807" s="1" t="s">
        <v>1789</v>
      </c>
      <c r="D807" s="1" t="s">
        <v>50</v>
      </c>
      <c r="E807" s="1" t="s">
        <v>51</v>
      </c>
      <c r="F807" s="1" t="s">
        <v>51</v>
      </c>
      <c r="G807" s="1" t="s">
        <v>52</v>
      </c>
      <c r="H807" s="1" t="s">
        <v>53</v>
      </c>
      <c r="I807" s="1" t="s">
        <v>54</v>
      </c>
      <c r="J807" s="1" t="s">
        <v>55</v>
      </c>
      <c r="K807" s="1" t="s">
        <v>1790</v>
      </c>
      <c r="L807" s="1"/>
      <c r="M807" s="20">
        <f t="shared" si="12"/>
        <v>1</v>
      </c>
    </row>
    <row r="808" spans="1:13" ht="20.100000000000001" customHeight="1" x14ac:dyDescent="0.15">
      <c r="A808" s="1" t="s">
        <v>1596</v>
      </c>
      <c r="B808" s="1" t="s">
        <v>1782</v>
      </c>
      <c r="C808" s="1" t="s">
        <v>1791</v>
      </c>
      <c r="D808" s="1" t="s">
        <v>50</v>
      </c>
      <c r="E808" s="1" t="s">
        <v>51</v>
      </c>
      <c r="F808" s="1" t="s">
        <v>51</v>
      </c>
      <c r="G808" s="1" t="s">
        <v>52</v>
      </c>
      <c r="H808" s="1" t="s">
        <v>53</v>
      </c>
      <c r="I808" s="1" t="s">
        <v>54</v>
      </c>
      <c r="J808" s="1" t="s">
        <v>55</v>
      </c>
      <c r="K808" s="1" t="s">
        <v>1792</v>
      </c>
      <c r="L808" s="1"/>
      <c r="M808" s="20">
        <f t="shared" si="12"/>
        <v>1</v>
      </c>
    </row>
    <row r="809" spans="1:13" ht="20.100000000000001" customHeight="1" x14ac:dyDescent="0.15">
      <c r="A809" s="1" t="s">
        <v>1596</v>
      </c>
      <c r="B809" s="1" t="s">
        <v>1782</v>
      </c>
      <c r="C809" s="1" t="s">
        <v>1793</v>
      </c>
      <c r="D809" s="1" t="s">
        <v>50</v>
      </c>
      <c r="E809" s="1" t="s">
        <v>51</v>
      </c>
      <c r="F809" s="1" t="s">
        <v>51</v>
      </c>
      <c r="G809" s="1" t="s">
        <v>52</v>
      </c>
      <c r="H809" s="1" t="s">
        <v>53</v>
      </c>
      <c r="I809" s="1" t="s">
        <v>54</v>
      </c>
      <c r="J809" s="1" t="s">
        <v>55</v>
      </c>
      <c r="K809" s="1" t="s">
        <v>1794</v>
      </c>
      <c r="L809" s="1"/>
      <c r="M809" s="20">
        <f t="shared" si="12"/>
        <v>1</v>
      </c>
    </row>
    <row r="810" spans="1:13" ht="20.100000000000001" customHeight="1" x14ac:dyDescent="0.15">
      <c r="A810" s="1" t="s">
        <v>1596</v>
      </c>
      <c r="B810" s="1" t="s">
        <v>1782</v>
      </c>
      <c r="C810" s="1" t="s">
        <v>1795</v>
      </c>
      <c r="D810" s="1" t="s">
        <v>50</v>
      </c>
      <c r="E810" s="1" t="s">
        <v>51</v>
      </c>
      <c r="F810" s="1" t="s">
        <v>51</v>
      </c>
      <c r="G810" s="1" t="s">
        <v>52</v>
      </c>
      <c r="H810" s="1" t="s">
        <v>53</v>
      </c>
      <c r="I810" s="1" t="s">
        <v>54</v>
      </c>
      <c r="J810" s="1" t="s">
        <v>55</v>
      </c>
      <c r="K810" s="1" t="s">
        <v>1796</v>
      </c>
      <c r="L810" s="1"/>
      <c r="M810" s="20">
        <f t="shared" si="12"/>
        <v>1</v>
      </c>
    </row>
    <row r="811" spans="1:13" ht="20.100000000000001" customHeight="1" x14ac:dyDescent="0.15">
      <c r="A811" s="1" t="s">
        <v>1596</v>
      </c>
      <c r="B811" s="1" t="s">
        <v>1782</v>
      </c>
      <c r="C811" s="1" t="s">
        <v>1797</v>
      </c>
      <c r="D811" s="1" t="s">
        <v>50</v>
      </c>
      <c r="E811" s="1" t="s">
        <v>51</v>
      </c>
      <c r="F811" s="1" t="s">
        <v>51</v>
      </c>
      <c r="G811" s="1" t="s">
        <v>52</v>
      </c>
      <c r="H811" s="1" t="s">
        <v>53</v>
      </c>
      <c r="I811" s="1" t="s">
        <v>54</v>
      </c>
      <c r="J811" s="1" t="s">
        <v>55</v>
      </c>
      <c r="K811" s="1" t="s">
        <v>1798</v>
      </c>
      <c r="L811" s="1"/>
      <c r="M811" s="20">
        <f t="shared" si="12"/>
        <v>1</v>
      </c>
    </row>
    <row r="812" spans="1:13" ht="20.100000000000001" customHeight="1" x14ac:dyDescent="0.15">
      <c r="A812" s="1" t="s">
        <v>1596</v>
      </c>
      <c r="B812" s="1" t="s">
        <v>1782</v>
      </c>
      <c r="C812" s="1" t="s">
        <v>1799</v>
      </c>
      <c r="D812" s="1" t="s">
        <v>50</v>
      </c>
      <c r="E812" s="1" t="s">
        <v>51</v>
      </c>
      <c r="F812" s="1" t="s">
        <v>51</v>
      </c>
      <c r="G812" s="1" t="s">
        <v>52</v>
      </c>
      <c r="H812" s="1" t="s">
        <v>53</v>
      </c>
      <c r="I812" s="1" t="s">
        <v>54</v>
      </c>
      <c r="J812" s="1" t="s">
        <v>55</v>
      </c>
      <c r="K812" s="1" t="s">
        <v>1800</v>
      </c>
      <c r="L812" s="1"/>
      <c r="M812" s="20">
        <f t="shared" si="12"/>
        <v>1</v>
      </c>
    </row>
    <row r="813" spans="1:13" ht="20.100000000000001" customHeight="1" x14ac:dyDescent="0.15">
      <c r="A813" s="1" t="s">
        <v>1596</v>
      </c>
      <c r="B813" s="1" t="s">
        <v>1782</v>
      </c>
      <c r="C813" s="1" t="s">
        <v>1801</v>
      </c>
      <c r="D813" s="1" t="s">
        <v>50</v>
      </c>
      <c r="E813" s="1" t="s">
        <v>51</v>
      </c>
      <c r="F813" s="1" t="s">
        <v>51</v>
      </c>
      <c r="G813" s="1" t="s">
        <v>52</v>
      </c>
      <c r="H813" s="1" t="s">
        <v>53</v>
      </c>
      <c r="I813" s="1" t="s">
        <v>54</v>
      </c>
      <c r="J813" s="1" t="s">
        <v>55</v>
      </c>
      <c r="K813" s="1" t="s">
        <v>1802</v>
      </c>
      <c r="L813" s="1"/>
      <c r="M813" s="20">
        <f t="shared" si="12"/>
        <v>1</v>
      </c>
    </row>
    <row r="814" spans="1:13" ht="20.100000000000001" customHeight="1" x14ac:dyDescent="0.15">
      <c r="A814" s="1" t="s">
        <v>1596</v>
      </c>
      <c r="B814" s="1" t="s">
        <v>1782</v>
      </c>
      <c r="C814" s="1" t="s">
        <v>1803</v>
      </c>
      <c r="D814" s="1" t="s">
        <v>78</v>
      </c>
      <c r="E814" s="1" t="s">
        <v>51</v>
      </c>
      <c r="F814" s="1" t="s">
        <v>51</v>
      </c>
      <c r="G814" s="1" t="s">
        <v>52</v>
      </c>
      <c r="H814" s="1" t="s">
        <v>53</v>
      </c>
      <c r="I814" s="1" t="s">
        <v>54</v>
      </c>
      <c r="J814" s="1" t="s">
        <v>55</v>
      </c>
      <c r="K814" s="1" t="s">
        <v>1804</v>
      </c>
      <c r="L814" s="1"/>
      <c r="M814" s="20">
        <f t="shared" si="12"/>
        <v>1</v>
      </c>
    </row>
    <row r="815" spans="1:13" ht="20.100000000000001" customHeight="1" x14ac:dyDescent="0.15">
      <c r="A815" s="1" t="s">
        <v>1596</v>
      </c>
      <c r="B815" s="1" t="s">
        <v>1782</v>
      </c>
      <c r="C815" s="1" t="s">
        <v>1805</v>
      </c>
      <c r="D815" s="1" t="s">
        <v>78</v>
      </c>
      <c r="E815" s="1" t="s">
        <v>51</v>
      </c>
      <c r="F815" s="1" t="s">
        <v>51</v>
      </c>
      <c r="G815" s="1" t="s">
        <v>52</v>
      </c>
      <c r="H815" s="1" t="s">
        <v>53</v>
      </c>
      <c r="I815" s="1" t="s">
        <v>54</v>
      </c>
      <c r="J815" s="1" t="s">
        <v>55</v>
      </c>
      <c r="K815" s="1" t="s">
        <v>1806</v>
      </c>
      <c r="L815" s="1"/>
      <c r="M815" s="20">
        <f t="shared" si="12"/>
        <v>1</v>
      </c>
    </row>
    <row r="816" spans="1:13" ht="20.100000000000001" customHeight="1" x14ac:dyDescent="0.15">
      <c r="A816" s="1" t="s">
        <v>1596</v>
      </c>
      <c r="B816" s="1" t="s">
        <v>1782</v>
      </c>
      <c r="C816" s="1" t="s">
        <v>1807</v>
      </c>
      <c r="D816" s="1" t="s">
        <v>78</v>
      </c>
      <c r="E816" s="1" t="s">
        <v>51</v>
      </c>
      <c r="F816" s="1" t="s">
        <v>51</v>
      </c>
      <c r="G816" s="1" t="s">
        <v>52</v>
      </c>
      <c r="H816" s="1" t="s">
        <v>53</v>
      </c>
      <c r="I816" s="1" t="s">
        <v>54</v>
      </c>
      <c r="J816" s="1" t="s">
        <v>55</v>
      </c>
      <c r="K816" s="1" t="s">
        <v>1808</v>
      </c>
      <c r="L816" s="1"/>
      <c r="M816" s="20">
        <f t="shared" si="12"/>
        <v>1</v>
      </c>
    </row>
    <row r="817" spans="1:13" ht="20.100000000000001" customHeight="1" x14ac:dyDescent="0.15">
      <c r="A817" s="1" t="s">
        <v>1596</v>
      </c>
      <c r="B817" s="1" t="s">
        <v>1782</v>
      </c>
      <c r="C817" s="1" t="s">
        <v>1809</v>
      </c>
      <c r="D817" s="1" t="s">
        <v>78</v>
      </c>
      <c r="E817" s="1" t="s">
        <v>51</v>
      </c>
      <c r="F817" s="1" t="s">
        <v>51</v>
      </c>
      <c r="G817" s="1" t="s">
        <v>52</v>
      </c>
      <c r="H817" s="1" t="s">
        <v>53</v>
      </c>
      <c r="I817" s="1" t="s">
        <v>54</v>
      </c>
      <c r="J817" s="1" t="s">
        <v>55</v>
      </c>
      <c r="K817" s="1" t="s">
        <v>1810</v>
      </c>
      <c r="L817" s="1"/>
      <c r="M817" s="20">
        <f t="shared" si="12"/>
        <v>1</v>
      </c>
    </row>
    <row r="818" spans="1:13" ht="20.100000000000001" customHeight="1" x14ac:dyDescent="0.15">
      <c r="A818" s="1" t="s">
        <v>1596</v>
      </c>
      <c r="B818" s="1" t="s">
        <v>1782</v>
      </c>
      <c r="C818" s="1" t="s">
        <v>1811</v>
      </c>
      <c r="D818" s="1" t="s">
        <v>78</v>
      </c>
      <c r="E818" s="1" t="s">
        <v>51</v>
      </c>
      <c r="F818" s="1" t="s">
        <v>51</v>
      </c>
      <c r="G818" s="1" t="s">
        <v>52</v>
      </c>
      <c r="H818" s="1" t="s">
        <v>53</v>
      </c>
      <c r="I818" s="1" t="s">
        <v>54</v>
      </c>
      <c r="J818" s="1" t="s">
        <v>55</v>
      </c>
      <c r="K818" s="1" t="s">
        <v>1812</v>
      </c>
      <c r="L818" s="1"/>
      <c r="M818" s="20">
        <f t="shared" si="12"/>
        <v>1</v>
      </c>
    </row>
    <row r="819" spans="1:13" ht="20.100000000000001" customHeight="1" x14ac:dyDescent="0.15">
      <c r="A819" s="1" t="s">
        <v>1596</v>
      </c>
      <c r="B819" s="1" t="s">
        <v>1782</v>
      </c>
      <c r="C819" s="1" t="s">
        <v>1813</v>
      </c>
      <c r="D819" s="1" t="s">
        <v>78</v>
      </c>
      <c r="E819" s="1" t="s">
        <v>51</v>
      </c>
      <c r="F819" s="1" t="s">
        <v>51</v>
      </c>
      <c r="G819" s="1" t="s">
        <v>52</v>
      </c>
      <c r="H819" s="1" t="s">
        <v>53</v>
      </c>
      <c r="I819" s="1" t="s">
        <v>54</v>
      </c>
      <c r="J819" s="1" t="s">
        <v>55</v>
      </c>
      <c r="K819" s="1" t="s">
        <v>1814</v>
      </c>
      <c r="L819" s="1"/>
      <c r="M819" s="20">
        <f t="shared" si="12"/>
        <v>1</v>
      </c>
    </row>
    <row r="820" spans="1:13" ht="20.100000000000001" customHeight="1" x14ac:dyDescent="0.15">
      <c r="A820" s="1" t="s">
        <v>1596</v>
      </c>
      <c r="B820" s="1" t="s">
        <v>1815</v>
      </c>
      <c r="C820" s="1" t="s">
        <v>1816</v>
      </c>
      <c r="D820" s="1" t="s">
        <v>50</v>
      </c>
      <c r="E820" s="1" t="s">
        <v>51</v>
      </c>
      <c r="F820" s="1" t="s">
        <v>51</v>
      </c>
      <c r="G820" s="1" t="s">
        <v>52</v>
      </c>
      <c r="H820" s="1" t="s">
        <v>121</v>
      </c>
      <c r="I820" s="1" t="s">
        <v>84</v>
      </c>
      <c r="J820" s="1" t="s">
        <v>122</v>
      </c>
      <c r="K820" s="1" t="s">
        <v>1817</v>
      </c>
      <c r="L820" s="1"/>
      <c r="M820" s="20">
        <f t="shared" si="12"/>
        <v>1</v>
      </c>
    </row>
    <row r="821" spans="1:13" ht="20.100000000000001" customHeight="1" x14ac:dyDescent="0.15">
      <c r="A821" s="1" t="s">
        <v>1596</v>
      </c>
      <c r="B821" s="1" t="s">
        <v>1815</v>
      </c>
      <c r="C821" s="1" t="s">
        <v>1818</v>
      </c>
      <c r="D821" s="1" t="s">
        <v>50</v>
      </c>
      <c r="E821" s="1" t="s">
        <v>51</v>
      </c>
      <c r="F821" s="1" t="s">
        <v>51</v>
      </c>
      <c r="G821" s="1" t="s">
        <v>52</v>
      </c>
      <c r="H821" s="1" t="s">
        <v>121</v>
      </c>
      <c r="I821" s="1" t="s">
        <v>84</v>
      </c>
      <c r="J821" s="1" t="s">
        <v>122</v>
      </c>
      <c r="K821" s="1" t="s">
        <v>1819</v>
      </c>
      <c r="L821" s="1"/>
      <c r="M821" s="20">
        <f t="shared" si="12"/>
        <v>1</v>
      </c>
    </row>
    <row r="822" spans="1:13" ht="20.100000000000001" customHeight="1" x14ac:dyDescent="0.15">
      <c r="A822" s="1" t="s">
        <v>1596</v>
      </c>
      <c r="B822" s="1" t="s">
        <v>1815</v>
      </c>
      <c r="C822" s="1" t="s">
        <v>1820</v>
      </c>
      <c r="D822" s="1" t="s">
        <v>50</v>
      </c>
      <c r="E822" s="1" t="s">
        <v>51</v>
      </c>
      <c r="F822" s="1" t="s">
        <v>51</v>
      </c>
      <c r="G822" s="1" t="s">
        <v>52</v>
      </c>
      <c r="H822" s="1" t="s">
        <v>121</v>
      </c>
      <c r="I822" s="1" t="s">
        <v>84</v>
      </c>
      <c r="J822" s="1" t="s">
        <v>122</v>
      </c>
      <c r="K822" s="1" t="s">
        <v>1821</v>
      </c>
      <c r="L822" s="1"/>
      <c r="M822" s="20">
        <f t="shared" si="12"/>
        <v>1</v>
      </c>
    </row>
    <row r="823" spans="1:13" ht="20.100000000000001" customHeight="1" x14ac:dyDescent="0.15">
      <c r="A823" s="1" t="s">
        <v>1596</v>
      </c>
      <c r="B823" s="1" t="s">
        <v>1815</v>
      </c>
      <c r="C823" s="1" t="s">
        <v>1822</v>
      </c>
      <c r="D823" s="1" t="s">
        <v>50</v>
      </c>
      <c r="E823" s="1" t="s">
        <v>51</v>
      </c>
      <c r="F823" s="1" t="s">
        <v>51</v>
      </c>
      <c r="G823" s="1" t="s">
        <v>52</v>
      </c>
      <c r="H823" s="1" t="s">
        <v>121</v>
      </c>
      <c r="I823" s="1" t="s">
        <v>84</v>
      </c>
      <c r="J823" s="1" t="s">
        <v>122</v>
      </c>
      <c r="K823" s="1" t="s">
        <v>1823</v>
      </c>
      <c r="L823" s="1"/>
      <c r="M823" s="20">
        <f t="shared" si="12"/>
        <v>1</v>
      </c>
    </row>
    <row r="824" spans="1:13" ht="20.100000000000001" customHeight="1" x14ac:dyDescent="0.15">
      <c r="A824" s="1" t="s">
        <v>1596</v>
      </c>
      <c r="B824" s="1" t="s">
        <v>1815</v>
      </c>
      <c r="C824" s="1" t="s">
        <v>1824</v>
      </c>
      <c r="D824" s="1" t="s">
        <v>50</v>
      </c>
      <c r="E824" s="1" t="s">
        <v>51</v>
      </c>
      <c r="F824" s="1" t="s">
        <v>51</v>
      </c>
      <c r="G824" s="1" t="s">
        <v>52</v>
      </c>
      <c r="H824" s="1" t="s">
        <v>121</v>
      </c>
      <c r="I824" s="1" t="s">
        <v>84</v>
      </c>
      <c r="J824" s="1" t="s">
        <v>122</v>
      </c>
      <c r="K824" s="1" t="s">
        <v>1825</v>
      </c>
      <c r="L824" s="1"/>
      <c r="M824" s="20">
        <f t="shared" si="12"/>
        <v>1</v>
      </c>
    </row>
    <row r="825" spans="1:13" ht="20.100000000000001" customHeight="1" x14ac:dyDescent="0.15">
      <c r="A825" s="1" t="s">
        <v>1596</v>
      </c>
      <c r="B825" s="1" t="s">
        <v>1815</v>
      </c>
      <c r="C825" s="1" t="s">
        <v>1826</v>
      </c>
      <c r="D825" s="1" t="s">
        <v>50</v>
      </c>
      <c r="E825" s="1" t="s">
        <v>51</v>
      </c>
      <c r="F825" s="1" t="s">
        <v>51</v>
      </c>
      <c r="G825" s="1" t="s">
        <v>52</v>
      </c>
      <c r="H825" s="1" t="s">
        <v>121</v>
      </c>
      <c r="I825" s="1" t="s">
        <v>84</v>
      </c>
      <c r="J825" s="1" t="s">
        <v>122</v>
      </c>
      <c r="K825" s="1" t="s">
        <v>1827</v>
      </c>
      <c r="L825" s="1"/>
      <c r="M825" s="20">
        <f t="shared" si="12"/>
        <v>1</v>
      </c>
    </row>
    <row r="826" spans="1:13" ht="20.100000000000001" customHeight="1" x14ac:dyDescent="0.15">
      <c r="A826" s="1" t="s">
        <v>1596</v>
      </c>
      <c r="B826" s="1" t="s">
        <v>1815</v>
      </c>
      <c r="C826" s="1" t="s">
        <v>1828</v>
      </c>
      <c r="D826" s="1" t="s">
        <v>50</v>
      </c>
      <c r="E826" s="1" t="s">
        <v>51</v>
      </c>
      <c r="F826" s="1" t="s">
        <v>51</v>
      </c>
      <c r="G826" s="1" t="s">
        <v>52</v>
      </c>
      <c r="H826" s="1" t="s">
        <v>121</v>
      </c>
      <c r="I826" s="1" t="s">
        <v>84</v>
      </c>
      <c r="J826" s="1" t="s">
        <v>122</v>
      </c>
      <c r="K826" s="1" t="s">
        <v>1829</v>
      </c>
      <c r="L826" s="1"/>
      <c r="M826" s="20">
        <f t="shared" si="12"/>
        <v>1</v>
      </c>
    </row>
    <row r="827" spans="1:13" ht="20.100000000000001" customHeight="1" x14ac:dyDescent="0.15">
      <c r="A827" s="1" t="s">
        <v>1596</v>
      </c>
      <c r="B827" s="1" t="s">
        <v>1815</v>
      </c>
      <c r="C827" s="1" t="s">
        <v>1830</v>
      </c>
      <c r="D827" s="1" t="s">
        <v>50</v>
      </c>
      <c r="E827" s="1" t="s">
        <v>51</v>
      </c>
      <c r="F827" s="1" t="s">
        <v>51</v>
      </c>
      <c r="G827" s="1" t="s">
        <v>52</v>
      </c>
      <c r="H827" s="1" t="s">
        <v>121</v>
      </c>
      <c r="I827" s="1" t="s">
        <v>84</v>
      </c>
      <c r="J827" s="1" t="s">
        <v>122</v>
      </c>
      <c r="K827" s="1" t="s">
        <v>1831</v>
      </c>
      <c r="L827" s="1"/>
      <c r="M827" s="20">
        <f t="shared" si="12"/>
        <v>1</v>
      </c>
    </row>
    <row r="828" spans="1:13" ht="20.100000000000001" customHeight="1" x14ac:dyDescent="0.15">
      <c r="A828" s="1" t="s">
        <v>1596</v>
      </c>
      <c r="B828" s="1" t="s">
        <v>1815</v>
      </c>
      <c r="C828" s="1" t="s">
        <v>1832</v>
      </c>
      <c r="D828" s="1" t="s">
        <v>50</v>
      </c>
      <c r="E828" s="1" t="s">
        <v>51</v>
      </c>
      <c r="F828" s="1" t="s">
        <v>51</v>
      </c>
      <c r="G828" s="1" t="s">
        <v>52</v>
      </c>
      <c r="H828" s="1" t="s">
        <v>121</v>
      </c>
      <c r="I828" s="1" t="s">
        <v>84</v>
      </c>
      <c r="J828" s="1" t="s">
        <v>122</v>
      </c>
      <c r="K828" s="1" t="s">
        <v>1833</v>
      </c>
      <c r="L828" s="1"/>
      <c r="M828" s="20">
        <f t="shared" si="12"/>
        <v>1</v>
      </c>
    </row>
    <row r="829" spans="1:13" ht="20.100000000000001" customHeight="1" x14ac:dyDescent="0.15">
      <c r="A829" s="1" t="s">
        <v>1596</v>
      </c>
      <c r="B829" s="1" t="s">
        <v>1815</v>
      </c>
      <c r="C829" s="1" t="s">
        <v>1834</v>
      </c>
      <c r="D829" s="1" t="s">
        <v>50</v>
      </c>
      <c r="E829" s="1" t="s">
        <v>51</v>
      </c>
      <c r="F829" s="1" t="s">
        <v>51</v>
      </c>
      <c r="G829" s="1" t="s">
        <v>52</v>
      </c>
      <c r="H829" s="1" t="s">
        <v>121</v>
      </c>
      <c r="I829" s="1" t="s">
        <v>84</v>
      </c>
      <c r="J829" s="1" t="s">
        <v>122</v>
      </c>
      <c r="K829" s="1" t="s">
        <v>1835</v>
      </c>
      <c r="L829" s="1"/>
      <c r="M829" s="20">
        <f t="shared" si="12"/>
        <v>1</v>
      </c>
    </row>
    <row r="830" spans="1:13" ht="20.100000000000001" customHeight="1" x14ac:dyDescent="0.15">
      <c r="A830" s="1" t="s">
        <v>1596</v>
      </c>
      <c r="B830" s="1" t="s">
        <v>1815</v>
      </c>
      <c r="C830" s="1" t="s">
        <v>1836</v>
      </c>
      <c r="D830" s="1" t="s">
        <v>78</v>
      </c>
      <c r="E830" s="1" t="s">
        <v>51</v>
      </c>
      <c r="F830" s="1" t="s">
        <v>26832</v>
      </c>
      <c r="G830" s="1" t="s">
        <v>82</v>
      </c>
      <c r="H830" s="1" t="s">
        <v>180</v>
      </c>
      <c r="I830" s="1" t="s">
        <v>181</v>
      </c>
      <c r="J830" s="1" t="s">
        <v>182</v>
      </c>
      <c r="K830" s="1" t="s">
        <v>1837</v>
      </c>
      <c r="L830" s="1"/>
      <c r="M830" s="20">
        <f t="shared" si="12"/>
        <v>0</v>
      </c>
    </row>
    <row r="831" spans="1:13" ht="20.100000000000001" customHeight="1" x14ac:dyDescent="0.15">
      <c r="A831" s="1" t="s">
        <v>1596</v>
      </c>
      <c r="B831" s="1" t="s">
        <v>1815</v>
      </c>
      <c r="C831" s="1" t="s">
        <v>1838</v>
      </c>
      <c r="D831" s="1" t="s">
        <v>78</v>
      </c>
      <c r="E831" s="1" t="s">
        <v>51</v>
      </c>
      <c r="F831" s="1" t="s">
        <v>179</v>
      </c>
      <c r="G831" s="1" t="s">
        <v>82</v>
      </c>
      <c r="H831" s="1" t="s">
        <v>180</v>
      </c>
      <c r="I831" s="1" t="s">
        <v>181</v>
      </c>
      <c r="J831" s="1" t="s">
        <v>182</v>
      </c>
      <c r="K831" s="1" t="s">
        <v>1839</v>
      </c>
      <c r="L831" s="1"/>
      <c r="M831" s="20">
        <f t="shared" si="12"/>
        <v>0</v>
      </c>
    </row>
    <row r="832" spans="1:13" ht="20.100000000000001" customHeight="1" x14ac:dyDescent="0.15">
      <c r="A832" s="1" t="s">
        <v>1596</v>
      </c>
      <c r="B832" s="1" t="s">
        <v>1815</v>
      </c>
      <c r="C832" s="1" t="s">
        <v>1840</v>
      </c>
      <c r="D832" s="1" t="s">
        <v>78</v>
      </c>
      <c r="E832" s="1" t="s">
        <v>51</v>
      </c>
      <c r="F832" s="1" t="s">
        <v>51</v>
      </c>
      <c r="G832" s="1" t="s">
        <v>52</v>
      </c>
      <c r="H832" s="1" t="s">
        <v>121</v>
      </c>
      <c r="I832" s="1" t="s">
        <v>84</v>
      </c>
      <c r="J832" s="1" t="s">
        <v>122</v>
      </c>
      <c r="K832" s="1" t="s">
        <v>1841</v>
      </c>
      <c r="L832" s="1"/>
      <c r="M832" s="20">
        <f t="shared" si="12"/>
        <v>1</v>
      </c>
    </row>
    <row r="833" spans="1:13" ht="20.100000000000001" customHeight="1" x14ac:dyDescent="0.15">
      <c r="A833" s="1" t="s">
        <v>1596</v>
      </c>
      <c r="B833" s="1" t="s">
        <v>1815</v>
      </c>
      <c r="C833" s="1" t="s">
        <v>1842</v>
      </c>
      <c r="D833" s="1" t="s">
        <v>78</v>
      </c>
      <c r="E833" s="1" t="s">
        <v>51</v>
      </c>
      <c r="F833" s="1" t="s">
        <v>51</v>
      </c>
      <c r="G833" s="1" t="s">
        <v>52</v>
      </c>
      <c r="H833" s="1" t="s">
        <v>121</v>
      </c>
      <c r="I833" s="1" t="s">
        <v>84</v>
      </c>
      <c r="J833" s="1" t="s">
        <v>122</v>
      </c>
      <c r="K833" s="1" t="s">
        <v>1843</v>
      </c>
      <c r="L833" s="1"/>
      <c r="M833" s="20">
        <f t="shared" si="12"/>
        <v>1</v>
      </c>
    </row>
    <row r="834" spans="1:13" ht="20.100000000000001" customHeight="1" x14ac:dyDescent="0.15">
      <c r="A834" s="1" t="s">
        <v>1596</v>
      </c>
      <c r="B834" s="1" t="s">
        <v>1815</v>
      </c>
      <c r="C834" s="1" t="s">
        <v>1844</v>
      </c>
      <c r="D834" s="1" t="s">
        <v>78</v>
      </c>
      <c r="E834" s="1" t="s">
        <v>51</v>
      </c>
      <c r="F834" s="1" t="s">
        <v>51</v>
      </c>
      <c r="G834" s="1" t="s">
        <v>52</v>
      </c>
      <c r="H834" s="1" t="s">
        <v>121</v>
      </c>
      <c r="I834" s="1" t="s">
        <v>84</v>
      </c>
      <c r="J834" s="1" t="s">
        <v>122</v>
      </c>
      <c r="K834" s="1" t="s">
        <v>1845</v>
      </c>
      <c r="L834" s="1"/>
      <c r="M834" s="20">
        <f t="shared" si="12"/>
        <v>1</v>
      </c>
    </row>
    <row r="835" spans="1:13" ht="20.100000000000001" customHeight="1" x14ac:dyDescent="0.15">
      <c r="A835" s="1" t="s">
        <v>1596</v>
      </c>
      <c r="B835" s="1" t="s">
        <v>1815</v>
      </c>
      <c r="C835" s="1" t="s">
        <v>1846</v>
      </c>
      <c r="D835" s="1" t="s">
        <v>78</v>
      </c>
      <c r="E835" s="1" t="s">
        <v>51</v>
      </c>
      <c r="F835" s="1" t="s">
        <v>51</v>
      </c>
      <c r="G835" s="1" t="s">
        <v>52</v>
      </c>
      <c r="H835" s="1" t="s">
        <v>121</v>
      </c>
      <c r="I835" s="1" t="s">
        <v>84</v>
      </c>
      <c r="J835" s="1" t="s">
        <v>122</v>
      </c>
      <c r="K835" s="1" t="s">
        <v>1847</v>
      </c>
      <c r="L835" s="1"/>
      <c r="M835" s="20">
        <f t="shared" si="12"/>
        <v>1</v>
      </c>
    </row>
    <row r="836" spans="1:13" ht="20.100000000000001" customHeight="1" x14ac:dyDescent="0.15">
      <c r="A836" s="1" t="s">
        <v>1596</v>
      </c>
      <c r="B836" s="1" t="s">
        <v>1815</v>
      </c>
      <c r="C836" s="1" t="s">
        <v>1848</v>
      </c>
      <c r="D836" s="1" t="s">
        <v>78</v>
      </c>
      <c r="E836" s="1" t="s">
        <v>51</v>
      </c>
      <c r="F836" s="1" t="s">
        <v>51</v>
      </c>
      <c r="G836" s="1" t="s">
        <v>52</v>
      </c>
      <c r="H836" s="1" t="s">
        <v>121</v>
      </c>
      <c r="I836" s="1" t="s">
        <v>84</v>
      </c>
      <c r="J836" s="1" t="s">
        <v>122</v>
      </c>
      <c r="K836" s="1" t="s">
        <v>1849</v>
      </c>
      <c r="L836" s="1"/>
      <c r="M836" s="20">
        <f t="shared" si="12"/>
        <v>1</v>
      </c>
    </row>
    <row r="837" spans="1:13" ht="20.100000000000001" customHeight="1" x14ac:dyDescent="0.15">
      <c r="A837" s="1" t="s">
        <v>1596</v>
      </c>
      <c r="B837" s="1" t="s">
        <v>1815</v>
      </c>
      <c r="C837" s="1" t="s">
        <v>1850</v>
      </c>
      <c r="D837" s="1" t="s">
        <v>78</v>
      </c>
      <c r="E837" s="1" t="s">
        <v>51</v>
      </c>
      <c r="F837" s="1" t="s">
        <v>51</v>
      </c>
      <c r="G837" s="1" t="s">
        <v>52</v>
      </c>
      <c r="H837" s="1" t="s">
        <v>121</v>
      </c>
      <c r="I837" s="1" t="s">
        <v>84</v>
      </c>
      <c r="J837" s="1" t="s">
        <v>122</v>
      </c>
      <c r="K837" s="1" t="s">
        <v>1851</v>
      </c>
      <c r="L837" s="1"/>
      <c r="M837" s="20">
        <f t="shared" si="12"/>
        <v>1</v>
      </c>
    </row>
    <row r="838" spans="1:13" ht="20.100000000000001" customHeight="1" x14ac:dyDescent="0.15">
      <c r="A838" s="1" t="s">
        <v>1596</v>
      </c>
      <c r="B838" s="1" t="s">
        <v>1815</v>
      </c>
      <c r="C838" s="1" t="s">
        <v>1852</v>
      </c>
      <c r="D838" s="1" t="s">
        <v>78</v>
      </c>
      <c r="E838" s="1" t="s">
        <v>51</v>
      </c>
      <c r="F838" s="1" t="s">
        <v>51</v>
      </c>
      <c r="G838" s="1" t="s">
        <v>52</v>
      </c>
      <c r="H838" s="1" t="s">
        <v>121</v>
      </c>
      <c r="I838" s="1" t="s">
        <v>84</v>
      </c>
      <c r="J838" s="1" t="s">
        <v>122</v>
      </c>
      <c r="K838" s="1" t="s">
        <v>1853</v>
      </c>
      <c r="L838" s="1"/>
      <c r="M838" s="20">
        <f t="shared" si="12"/>
        <v>1</v>
      </c>
    </row>
    <row r="839" spans="1:13" ht="20.100000000000001" customHeight="1" x14ac:dyDescent="0.15">
      <c r="A839" s="1" t="s">
        <v>1596</v>
      </c>
      <c r="B839" s="1" t="s">
        <v>1815</v>
      </c>
      <c r="C839" s="1" t="s">
        <v>1854</v>
      </c>
      <c r="D839" s="1" t="s">
        <v>78</v>
      </c>
      <c r="E839" s="1" t="s">
        <v>51</v>
      </c>
      <c r="F839" s="1" t="s">
        <v>51</v>
      </c>
      <c r="G839" s="1" t="s">
        <v>52</v>
      </c>
      <c r="H839" s="1" t="s">
        <v>121</v>
      </c>
      <c r="I839" s="1" t="s">
        <v>84</v>
      </c>
      <c r="J839" s="1" t="s">
        <v>122</v>
      </c>
      <c r="K839" s="1" t="s">
        <v>1855</v>
      </c>
      <c r="L839" s="1"/>
      <c r="M839" s="20">
        <f t="shared" si="12"/>
        <v>1</v>
      </c>
    </row>
    <row r="840" spans="1:13" ht="20.100000000000001" customHeight="1" x14ac:dyDescent="0.15">
      <c r="A840" s="1" t="s">
        <v>1596</v>
      </c>
      <c r="B840" s="1" t="s">
        <v>1815</v>
      </c>
      <c r="C840" s="1" t="s">
        <v>1856</v>
      </c>
      <c r="D840" s="1" t="s">
        <v>78</v>
      </c>
      <c r="E840" s="1" t="s">
        <v>51</v>
      </c>
      <c r="F840" s="1" t="s">
        <v>179</v>
      </c>
      <c r="G840" s="1" t="s">
        <v>82</v>
      </c>
      <c r="H840" s="1" t="s">
        <v>180</v>
      </c>
      <c r="I840" s="1" t="s">
        <v>181</v>
      </c>
      <c r="J840" s="1" t="s">
        <v>182</v>
      </c>
      <c r="K840" s="1" t="s">
        <v>1857</v>
      </c>
      <c r="L840" s="1"/>
      <c r="M840" s="20">
        <f t="shared" si="12"/>
        <v>0</v>
      </c>
    </row>
    <row r="841" spans="1:13" ht="20.100000000000001" customHeight="1" x14ac:dyDescent="0.15">
      <c r="A841" s="1" t="s">
        <v>1596</v>
      </c>
      <c r="B841" s="1" t="s">
        <v>1858</v>
      </c>
      <c r="C841" s="1" t="s">
        <v>1859</v>
      </c>
      <c r="D841" s="1" t="s">
        <v>50</v>
      </c>
      <c r="E841" s="1" t="s">
        <v>51</v>
      </c>
      <c r="F841" s="1" t="s">
        <v>51</v>
      </c>
      <c r="G841" s="1" t="s">
        <v>52</v>
      </c>
      <c r="H841" s="1" t="s">
        <v>121</v>
      </c>
      <c r="I841" s="1" t="s">
        <v>84</v>
      </c>
      <c r="J841" s="1" t="s">
        <v>122</v>
      </c>
      <c r="K841" s="1" t="s">
        <v>1860</v>
      </c>
      <c r="L841" s="1"/>
      <c r="M841" s="20">
        <f t="shared" ref="M841:M904" si="13">IF(F841="○",1,0)</f>
        <v>1</v>
      </c>
    </row>
    <row r="842" spans="1:13" ht="20.100000000000001" customHeight="1" x14ac:dyDescent="0.15">
      <c r="A842" s="1" t="s">
        <v>1596</v>
      </c>
      <c r="B842" s="1" t="s">
        <v>1858</v>
      </c>
      <c r="C842" s="1" t="s">
        <v>1861</v>
      </c>
      <c r="D842" s="1" t="s">
        <v>50</v>
      </c>
      <c r="E842" s="1" t="s">
        <v>51</v>
      </c>
      <c r="F842" s="1" t="s">
        <v>51</v>
      </c>
      <c r="G842" s="1" t="s">
        <v>52</v>
      </c>
      <c r="H842" s="1" t="s">
        <v>121</v>
      </c>
      <c r="I842" s="1" t="s">
        <v>84</v>
      </c>
      <c r="J842" s="1" t="s">
        <v>122</v>
      </c>
      <c r="K842" s="1" t="s">
        <v>1862</v>
      </c>
      <c r="L842" s="1"/>
      <c r="M842" s="20">
        <f t="shared" si="13"/>
        <v>1</v>
      </c>
    </row>
    <row r="843" spans="1:13" ht="20.100000000000001" customHeight="1" x14ac:dyDescent="0.15">
      <c r="A843" s="1" t="s">
        <v>1596</v>
      </c>
      <c r="B843" s="1" t="s">
        <v>1858</v>
      </c>
      <c r="C843" s="1" t="s">
        <v>1863</v>
      </c>
      <c r="D843" s="1" t="s">
        <v>50</v>
      </c>
      <c r="E843" s="1" t="s">
        <v>51</v>
      </c>
      <c r="F843" s="1" t="s">
        <v>51</v>
      </c>
      <c r="G843" s="1" t="s">
        <v>52</v>
      </c>
      <c r="H843" s="1" t="s">
        <v>121</v>
      </c>
      <c r="I843" s="1" t="s">
        <v>84</v>
      </c>
      <c r="J843" s="1" t="s">
        <v>122</v>
      </c>
      <c r="K843" s="1" t="s">
        <v>1864</v>
      </c>
      <c r="L843" s="1"/>
      <c r="M843" s="20">
        <f t="shared" si="13"/>
        <v>1</v>
      </c>
    </row>
    <row r="844" spans="1:13" ht="20.100000000000001" customHeight="1" x14ac:dyDescent="0.15">
      <c r="A844" s="1" t="s">
        <v>1596</v>
      </c>
      <c r="B844" s="1" t="s">
        <v>1858</v>
      </c>
      <c r="C844" s="1" t="s">
        <v>1865</v>
      </c>
      <c r="D844" s="1" t="s">
        <v>50</v>
      </c>
      <c r="E844" s="1" t="s">
        <v>51</v>
      </c>
      <c r="F844" s="1" t="s">
        <v>51</v>
      </c>
      <c r="G844" s="1" t="s">
        <v>52</v>
      </c>
      <c r="H844" s="1" t="s">
        <v>121</v>
      </c>
      <c r="I844" s="1" t="s">
        <v>84</v>
      </c>
      <c r="J844" s="1" t="s">
        <v>122</v>
      </c>
      <c r="K844" s="1" t="s">
        <v>1866</v>
      </c>
      <c r="L844" s="1"/>
      <c r="M844" s="20">
        <f t="shared" si="13"/>
        <v>1</v>
      </c>
    </row>
    <row r="845" spans="1:13" ht="20.100000000000001" customHeight="1" x14ac:dyDescent="0.15">
      <c r="A845" s="1" t="s">
        <v>1596</v>
      </c>
      <c r="B845" s="1" t="s">
        <v>1858</v>
      </c>
      <c r="C845" s="1" t="s">
        <v>1867</v>
      </c>
      <c r="D845" s="1" t="s">
        <v>50</v>
      </c>
      <c r="E845" s="1" t="s">
        <v>51</v>
      </c>
      <c r="F845" s="1" t="s">
        <v>51</v>
      </c>
      <c r="G845" s="1" t="s">
        <v>52</v>
      </c>
      <c r="H845" s="1" t="s">
        <v>121</v>
      </c>
      <c r="I845" s="1" t="s">
        <v>84</v>
      </c>
      <c r="J845" s="1" t="s">
        <v>122</v>
      </c>
      <c r="K845" s="1" t="s">
        <v>1868</v>
      </c>
      <c r="L845" s="1"/>
      <c r="M845" s="20">
        <f t="shared" si="13"/>
        <v>1</v>
      </c>
    </row>
    <row r="846" spans="1:13" ht="20.100000000000001" customHeight="1" x14ac:dyDescent="0.15">
      <c r="A846" s="1" t="s">
        <v>1596</v>
      </c>
      <c r="B846" s="1" t="s">
        <v>1858</v>
      </c>
      <c r="C846" s="1" t="s">
        <v>1869</v>
      </c>
      <c r="D846" s="1" t="s">
        <v>50</v>
      </c>
      <c r="E846" s="1" t="s">
        <v>51</v>
      </c>
      <c r="F846" s="1" t="s">
        <v>51</v>
      </c>
      <c r="G846" s="1" t="s">
        <v>52</v>
      </c>
      <c r="H846" s="1" t="s">
        <v>121</v>
      </c>
      <c r="I846" s="1" t="s">
        <v>84</v>
      </c>
      <c r="J846" s="1" t="s">
        <v>122</v>
      </c>
      <c r="K846" s="1" t="s">
        <v>1870</v>
      </c>
      <c r="L846" s="1"/>
      <c r="M846" s="20">
        <f t="shared" si="13"/>
        <v>1</v>
      </c>
    </row>
    <row r="847" spans="1:13" ht="20.100000000000001" customHeight="1" x14ac:dyDescent="0.15">
      <c r="A847" s="1" t="s">
        <v>1596</v>
      </c>
      <c r="B847" s="1" t="s">
        <v>1858</v>
      </c>
      <c r="C847" s="1" t="s">
        <v>1871</v>
      </c>
      <c r="D847" s="1" t="s">
        <v>50</v>
      </c>
      <c r="E847" s="1" t="s">
        <v>51</v>
      </c>
      <c r="F847" s="1" t="s">
        <v>51</v>
      </c>
      <c r="G847" s="1" t="s">
        <v>52</v>
      </c>
      <c r="H847" s="1" t="s">
        <v>121</v>
      </c>
      <c r="I847" s="1" t="s">
        <v>84</v>
      </c>
      <c r="J847" s="1" t="s">
        <v>122</v>
      </c>
      <c r="K847" s="1" t="s">
        <v>1872</v>
      </c>
      <c r="L847" s="1"/>
      <c r="M847" s="20">
        <f t="shared" si="13"/>
        <v>1</v>
      </c>
    </row>
    <row r="848" spans="1:13" ht="20.100000000000001" customHeight="1" x14ac:dyDescent="0.15">
      <c r="A848" s="1" t="s">
        <v>1596</v>
      </c>
      <c r="B848" s="1" t="s">
        <v>1858</v>
      </c>
      <c r="C848" s="1" t="s">
        <v>1873</v>
      </c>
      <c r="D848" s="1" t="s">
        <v>50</v>
      </c>
      <c r="E848" s="1" t="s">
        <v>51</v>
      </c>
      <c r="F848" s="1" t="s">
        <v>51</v>
      </c>
      <c r="G848" s="1" t="s">
        <v>52</v>
      </c>
      <c r="H848" s="1" t="s">
        <v>121</v>
      </c>
      <c r="I848" s="1" t="s">
        <v>84</v>
      </c>
      <c r="J848" s="1" t="s">
        <v>122</v>
      </c>
      <c r="K848" s="1" t="s">
        <v>1874</v>
      </c>
      <c r="L848" s="1"/>
      <c r="M848" s="20">
        <f t="shared" si="13"/>
        <v>1</v>
      </c>
    </row>
    <row r="849" spans="1:13" ht="20.100000000000001" customHeight="1" x14ac:dyDescent="0.15">
      <c r="A849" s="1" t="s">
        <v>1596</v>
      </c>
      <c r="B849" s="1" t="s">
        <v>1858</v>
      </c>
      <c r="C849" s="1" t="s">
        <v>1875</v>
      </c>
      <c r="D849" s="1" t="s">
        <v>50</v>
      </c>
      <c r="E849" s="1" t="s">
        <v>51</v>
      </c>
      <c r="F849" s="1" t="s">
        <v>51</v>
      </c>
      <c r="G849" s="1" t="s">
        <v>52</v>
      </c>
      <c r="H849" s="1" t="s">
        <v>121</v>
      </c>
      <c r="I849" s="1" t="s">
        <v>84</v>
      </c>
      <c r="J849" s="1" t="s">
        <v>122</v>
      </c>
      <c r="K849" s="1" t="s">
        <v>1876</v>
      </c>
      <c r="L849" s="1"/>
      <c r="M849" s="20">
        <f t="shared" si="13"/>
        <v>1</v>
      </c>
    </row>
    <row r="850" spans="1:13" ht="20.100000000000001" customHeight="1" x14ac:dyDescent="0.15">
      <c r="A850" s="1" t="s">
        <v>1596</v>
      </c>
      <c r="B850" s="1" t="s">
        <v>1858</v>
      </c>
      <c r="C850" s="1" t="s">
        <v>1877</v>
      </c>
      <c r="D850" s="1" t="s">
        <v>50</v>
      </c>
      <c r="E850" s="1" t="s">
        <v>51</v>
      </c>
      <c r="F850" s="1" t="s">
        <v>51</v>
      </c>
      <c r="G850" s="1" t="s">
        <v>52</v>
      </c>
      <c r="H850" s="1" t="s">
        <v>121</v>
      </c>
      <c r="I850" s="1" t="s">
        <v>84</v>
      </c>
      <c r="J850" s="1" t="s">
        <v>122</v>
      </c>
      <c r="K850" s="1" t="s">
        <v>1878</v>
      </c>
      <c r="L850" s="1"/>
      <c r="M850" s="20">
        <f t="shared" si="13"/>
        <v>1</v>
      </c>
    </row>
    <row r="851" spans="1:13" ht="20.100000000000001" customHeight="1" x14ac:dyDescent="0.15">
      <c r="A851" s="1" t="s">
        <v>1596</v>
      </c>
      <c r="B851" s="1" t="s">
        <v>1858</v>
      </c>
      <c r="C851" s="1" t="s">
        <v>1879</v>
      </c>
      <c r="D851" s="1" t="s">
        <v>50</v>
      </c>
      <c r="E851" s="1" t="s">
        <v>51</v>
      </c>
      <c r="F851" s="1" t="s">
        <v>51</v>
      </c>
      <c r="G851" s="1" t="s">
        <v>52</v>
      </c>
      <c r="H851" s="1" t="s">
        <v>121</v>
      </c>
      <c r="I851" s="1" t="s">
        <v>84</v>
      </c>
      <c r="J851" s="1" t="s">
        <v>122</v>
      </c>
      <c r="K851" s="1" t="s">
        <v>1880</v>
      </c>
      <c r="L851" s="1"/>
      <c r="M851" s="20">
        <f t="shared" si="13"/>
        <v>1</v>
      </c>
    </row>
    <row r="852" spans="1:13" ht="20.100000000000001" customHeight="1" x14ac:dyDescent="0.15">
      <c r="A852" s="1" t="s">
        <v>1596</v>
      </c>
      <c r="B852" s="1" t="s">
        <v>1858</v>
      </c>
      <c r="C852" s="1" t="s">
        <v>1881</v>
      </c>
      <c r="D852" s="1" t="s">
        <v>50</v>
      </c>
      <c r="E852" s="1" t="s">
        <v>51</v>
      </c>
      <c r="F852" s="1" t="s">
        <v>51</v>
      </c>
      <c r="G852" s="1" t="s">
        <v>52</v>
      </c>
      <c r="H852" s="1" t="s">
        <v>121</v>
      </c>
      <c r="I852" s="1" t="s">
        <v>84</v>
      </c>
      <c r="J852" s="1" t="s">
        <v>122</v>
      </c>
      <c r="K852" s="1" t="s">
        <v>1882</v>
      </c>
      <c r="L852" s="1"/>
      <c r="M852" s="20">
        <f t="shared" si="13"/>
        <v>1</v>
      </c>
    </row>
    <row r="853" spans="1:13" ht="20.100000000000001" customHeight="1" x14ac:dyDescent="0.15">
      <c r="A853" s="1" t="s">
        <v>1596</v>
      </c>
      <c r="B853" s="1" t="s">
        <v>1858</v>
      </c>
      <c r="C853" s="1" t="s">
        <v>1883</v>
      </c>
      <c r="D853" s="1" t="s">
        <v>50</v>
      </c>
      <c r="E853" s="1" t="s">
        <v>51</v>
      </c>
      <c r="F853" s="1" t="s">
        <v>51</v>
      </c>
      <c r="G853" s="1" t="s">
        <v>52</v>
      </c>
      <c r="H853" s="1" t="s">
        <v>121</v>
      </c>
      <c r="I853" s="1" t="s">
        <v>84</v>
      </c>
      <c r="J853" s="1" t="s">
        <v>122</v>
      </c>
      <c r="K853" s="1" t="s">
        <v>1884</v>
      </c>
      <c r="L853" s="1"/>
      <c r="M853" s="20">
        <f t="shared" si="13"/>
        <v>1</v>
      </c>
    </row>
    <row r="854" spans="1:13" ht="20.100000000000001" customHeight="1" x14ac:dyDescent="0.15">
      <c r="A854" s="1" t="s">
        <v>1596</v>
      </c>
      <c r="B854" s="1" t="s">
        <v>1858</v>
      </c>
      <c r="C854" s="1" t="s">
        <v>1885</v>
      </c>
      <c r="D854" s="1" t="s">
        <v>50</v>
      </c>
      <c r="E854" s="1" t="s">
        <v>51</v>
      </c>
      <c r="F854" s="1" t="s">
        <v>51</v>
      </c>
      <c r="G854" s="1" t="s">
        <v>52</v>
      </c>
      <c r="H854" s="1" t="s">
        <v>121</v>
      </c>
      <c r="I854" s="1" t="s">
        <v>84</v>
      </c>
      <c r="J854" s="1" t="s">
        <v>122</v>
      </c>
      <c r="K854" s="1" t="s">
        <v>1886</v>
      </c>
      <c r="L854" s="1"/>
      <c r="M854" s="20">
        <f t="shared" si="13"/>
        <v>1</v>
      </c>
    </row>
    <row r="855" spans="1:13" ht="20.100000000000001" customHeight="1" x14ac:dyDescent="0.15">
      <c r="A855" s="1" t="s">
        <v>1596</v>
      </c>
      <c r="B855" s="1" t="s">
        <v>1858</v>
      </c>
      <c r="C855" s="1" t="s">
        <v>1887</v>
      </c>
      <c r="D855" s="1" t="s">
        <v>50</v>
      </c>
      <c r="E855" s="1" t="s">
        <v>51</v>
      </c>
      <c r="F855" s="1" t="s">
        <v>51</v>
      </c>
      <c r="G855" s="1" t="s">
        <v>52</v>
      </c>
      <c r="H855" s="1" t="s">
        <v>121</v>
      </c>
      <c r="I855" s="1" t="s">
        <v>84</v>
      </c>
      <c r="J855" s="1" t="s">
        <v>122</v>
      </c>
      <c r="K855" s="1" t="s">
        <v>1888</v>
      </c>
      <c r="L855" s="1"/>
      <c r="M855" s="20">
        <f t="shared" si="13"/>
        <v>1</v>
      </c>
    </row>
    <row r="856" spans="1:13" ht="20.100000000000001" customHeight="1" x14ac:dyDescent="0.15">
      <c r="A856" s="1" t="s">
        <v>1596</v>
      </c>
      <c r="B856" s="1" t="s">
        <v>1858</v>
      </c>
      <c r="C856" s="1" t="s">
        <v>1889</v>
      </c>
      <c r="D856" s="1" t="s">
        <v>50</v>
      </c>
      <c r="E856" s="1" t="s">
        <v>51</v>
      </c>
      <c r="F856" s="1" t="s">
        <v>51</v>
      </c>
      <c r="G856" s="1" t="s">
        <v>52</v>
      </c>
      <c r="H856" s="1" t="s">
        <v>121</v>
      </c>
      <c r="I856" s="1" t="s">
        <v>84</v>
      </c>
      <c r="J856" s="1" t="s">
        <v>122</v>
      </c>
      <c r="K856" s="1" t="s">
        <v>1890</v>
      </c>
      <c r="L856" s="1"/>
      <c r="M856" s="20">
        <f t="shared" si="13"/>
        <v>1</v>
      </c>
    </row>
    <row r="857" spans="1:13" ht="20.100000000000001" customHeight="1" x14ac:dyDescent="0.15">
      <c r="A857" s="1" t="s">
        <v>1596</v>
      </c>
      <c r="B857" s="1" t="s">
        <v>1858</v>
      </c>
      <c r="C857" s="1" t="s">
        <v>1891</v>
      </c>
      <c r="D857" s="1" t="s">
        <v>50</v>
      </c>
      <c r="E857" s="1" t="s">
        <v>51</v>
      </c>
      <c r="F857" s="1" t="s">
        <v>51</v>
      </c>
      <c r="G857" s="1" t="s">
        <v>52</v>
      </c>
      <c r="H857" s="1" t="s">
        <v>121</v>
      </c>
      <c r="I857" s="1" t="s">
        <v>84</v>
      </c>
      <c r="J857" s="1" t="s">
        <v>122</v>
      </c>
      <c r="K857" s="1" t="s">
        <v>1892</v>
      </c>
      <c r="L857" s="1"/>
      <c r="M857" s="20">
        <f t="shared" si="13"/>
        <v>1</v>
      </c>
    </row>
    <row r="858" spans="1:13" ht="20.100000000000001" customHeight="1" x14ac:dyDescent="0.15">
      <c r="A858" s="1" t="s">
        <v>1596</v>
      </c>
      <c r="B858" s="1" t="s">
        <v>1858</v>
      </c>
      <c r="C858" s="1" t="s">
        <v>1893</v>
      </c>
      <c r="D858" s="1" t="s">
        <v>50</v>
      </c>
      <c r="E858" s="1" t="s">
        <v>51</v>
      </c>
      <c r="F858" s="1" t="s">
        <v>51</v>
      </c>
      <c r="G858" s="1" t="s">
        <v>52</v>
      </c>
      <c r="H858" s="1" t="s">
        <v>121</v>
      </c>
      <c r="I858" s="1" t="s">
        <v>84</v>
      </c>
      <c r="J858" s="1" t="s">
        <v>122</v>
      </c>
      <c r="K858" s="1" t="s">
        <v>1894</v>
      </c>
      <c r="L858" s="1"/>
      <c r="M858" s="20">
        <f t="shared" si="13"/>
        <v>1</v>
      </c>
    </row>
    <row r="859" spans="1:13" ht="20.100000000000001" customHeight="1" x14ac:dyDescent="0.15">
      <c r="A859" s="1" t="s">
        <v>1596</v>
      </c>
      <c r="B859" s="1" t="s">
        <v>1858</v>
      </c>
      <c r="C859" s="1" t="s">
        <v>1895</v>
      </c>
      <c r="D859" s="1" t="s">
        <v>78</v>
      </c>
      <c r="E859" s="1" t="s">
        <v>51</v>
      </c>
      <c r="F859" s="1" t="s">
        <v>51</v>
      </c>
      <c r="G859" s="1" t="s">
        <v>52</v>
      </c>
      <c r="H859" s="1" t="s">
        <v>121</v>
      </c>
      <c r="I859" s="1" t="s">
        <v>84</v>
      </c>
      <c r="J859" s="1" t="s">
        <v>122</v>
      </c>
      <c r="K859" s="1" t="s">
        <v>1896</v>
      </c>
      <c r="L859" s="1"/>
      <c r="M859" s="20">
        <f t="shared" si="13"/>
        <v>1</v>
      </c>
    </row>
    <row r="860" spans="1:13" ht="20.100000000000001" customHeight="1" x14ac:dyDescent="0.15">
      <c r="A860" s="1" t="s">
        <v>1596</v>
      </c>
      <c r="B860" s="1" t="s">
        <v>1858</v>
      </c>
      <c r="C860" s="1" t="s">
        <v>1897</v>
      </c>
      <c r="D860" s="1" t="s">
        <v>78</v>
      </c>
      <c r="E860" s="1" t="s">
        <v>51</v>
      </c>
      <c r="F860" s="1" t="s">
        <v>51</v>
      </c>
      <c r="G860" s="1" t="s">
        <v>52</v>
      </c>
      <c r="H860" s="1" t="s">
        <v>121</v>
      </c>
      <c r="I860" s="1" t="s">
        <v>84</v>
      </c>
      <c r="J860" s="1" t="s">
        <v>122</v>
      </c>
      <c r="K860" s="1" t="s">
        <v>1898</v>
      </c>
      <c r="L860" s="1"/>
      <c r="M860" s="20">
        <f t="shared" si="13"/>
        <v>1</v>
      </c>
    </row>
    <row r="861" spans="1:13" ht="20.100000000000001" customHeight="1" x14ac:dyDescent="0.15">
      <c r="A861" s="1" t="s">
        <v>1596</v>
      </c>
      <c r="B861" s="1" t="s">
        <v>1858</v>
      </c>
      <c r="C861" s="1" t="s">
        <v>1899</v>
      </c>
      <c r="D861" s="1" t="s">
        <v>78</v>
      </c>
      <c r="E861" s="1" t="s">
        <v>51</v>
      </c>
      <c r="F861" s="1" t="s">
        <v>51</v>
      </c>
      <c r="G861" s="1" t="s">
        <v>52</v>
      </c>
      <c r="H861" s="1" t="s">
        <v>121</v>
      </c>
      <c r="I861" s="1" t="s">
        <v>84</v>
      </c>
      <c r="J861" s="1" t="s">
        <v>122</v>
      </c>
      <c r="K861" s="1" t="s">
        <v>1900</v>
      </c>
      <c r="L861" s="1"/>
      <c r="M861" s="20">
        <f t="shared" si="13"/>
        <v>1</v>
      </c>
    </row>
    <row r="862" spans="1:13" ht="20.100000000000001" customHeight="1" x14ac:dyDescent="0.15">
      <c r="A862" s="1" t="s">
        <v>1596</v>
      </c>
      <c r="B862" s="1" t="s">
        <v>1858</v>
      </c>
      <c r="C862" s="1" t="s">
        <v>1901</v>
      </c>
      <c r="D862" s="1" t="s">
        <v>78</v>
      </c>
      <c r="E862" s="1" t="s">
        <v>51</v>
      </c>
      <c r="F862" s="1" t="s">
        <v>51</v>
      </c>
      <c r="G862" s="1" t="s">
        <v>52</v>
      </c>
      <c r="H862" s="1" t="s">
        <v>121</v>
      </c>
      <c r="I862" s="1" t="s">
        <v>84</v>
      </c>
      <c r="J862" s="1" t="s">
        <v>122</v>
      </c>
      <c r="K862" s="1" t="s">
        <v>1902</v>
      </c>
      <c r="L862" s="1"/>
      <c r="M862" s="20">
        <f t="shared" si="13"/>
        <v>1</v>
      </c>
    </row>
    <row r="863" spans="1:13" ht="20.100000000000001" customHeight="1" x14ac:dyDescent="0.15">
      <c r="A863" s="1" t="s">
        <v>1596</v>
      </c>
      <c r="B863" s="1" t="s">
        <v>1858</v>
      </c>
      <c r="C863" s="1" t="s">
        <v>1903</v>
      </c>
      <c r="D863" s="1" t="s">
        <v>78</v>
      </c>
      <c r="E863" s="1" t="s">
        <v>51</v>
      </c>
      <c r="F863" s="1" t="s">
        <v>51</v>
      </c>
      <c r="G863" s="1" t="s">
        <v>52</v>
      </c>
      <c r="H863" s="1" t="s">
        <v>121</v>
      </c>
      <c r="I863" s="1" t="s">
        <v>84</v>
      </c>
      <c r="J863" s="1" t="s">
        <v>122</v>
      </c>
      <c r="K863" s="1" t="s">
        <v>1904</v>
      </c>
      <c r="L863" s="1"/>
      <c r="M863" s="20">
        <f t="shared" si="13"/>
        <v>1</v>
      </c>
    </row>
    <row r="864" spans="1:13" ht="20.100000000000001" customHeight="1" x14ac:dyDescent="0.15">
      <c r="A864" s="1" t="s">
        <v>1596</v>
      </c>
      <c r="B864" s="1" t="s">
        <v>1858</v>
      </c>
      <c r="C864" s="1" t="s">
        <v>1905</v>
      </c>
      <c r="D864" s="1" t="s">
        <v>78</v>
      </c>
      <c r="E864" s="1" t="s">
        <v>51</v>
      </c>
      <c r="F864" s="1" t="s">
        <v>179</v>
      </c>
      <c r="G864" s="1" t="s">
        <v>82</v>
      </c>
      <c r="H864" s="1" t="s">
        <v>180</v>
      </c>
      <c r="I864" s="1" t="s">
        <v>181</v>
      </c>
      <c r="J864" s="1" t="s">
        <v>182</v>
      </c>
      <c r="K864" s="1" t="s">
        <v>1906</v>
      </c>
      <c r="L864" s="1"/>
      <c r="M864" s="20">
        <f t="shared" si="13"/>
        <v>0</v>
      </c>
    </row>
    <row r="865" spans="1:13" ht="20.100000000000001" customHeight="1" x14ac:dyDescent="0.15">
      <c r="A865" s="1" t="s">
        <v>1596</v>
      </c>
      <c r="B865" s="1" t="s">
        <v>1858</v>
      </c>
      <c r="C865" s="1" t="s">
        <v>1907</v>
      </c>
      <c r="D865" s="1" t="s">
        <v>78</v>
      </c>
      <c r="E865" s="1" t="s">
        <v>51</v>
      </c>
      <c r="F865" s="1" t="s">
        <v>51</v>
      </c>
      <c r="G865" s="1" t="s">
        <v>52</v>
      </c>
      <c r="H865" s="1" t="s">
        <v>121</v>
      </c>
      <c r="I865" s="1" t="s">
        <v>84</v>
      </c>
      <c r="J865" s="1" t="s">
        <v>122</v>
      </c>
      <c r="K865" s="1" t="s">
        <v>1908</v>
      </c>
      <c r="L865" s="1"/>
      <c r="M865" s="20">
        <f t="shared" si="13"/>
        <v>1</v>
      </c>
    </row>
    <row r="866" spans="1:13" ht="20.100000000000001" customHeight="1" x14ac:dyDescent="0.15">
      <c r="A866" s="1" t="s">
        <v>1596</v>
      </c>
      <c r="B866" s="1" t="s">
        <v>1858</v>
      </c>
      <c r="C866" s="1" t="s">
        <v>1909</v>
      </c>
      <c r="D866" s="1" t="s">
        <v>78</v>
      </c>
      <c r="E866" s="1" t="s">
        <v>51</v>
      </c>
      <c r="F866" s="1" t="s">
        <v>51</v>
      </c>
      <c r="G866" s="1" t="s">
        <v>52</v>
      </c>
      <c r="H866" s="1" t="s">
        <v>121</v>
      </c>
      <c r="I866" s="1" t="s">
        <v>84</v>
      </c>
      <c r="J866" s="1" t="s">
        <v>122</v>
      </c>
      <c r="K866" s="1" t="s">
        <v>1910</v>
      </c>
      <c r="L866" s="1"/>
      <c r="M866" s="20">
        <f t="shared" si="13"/>
        <v>1</v>
      </c>
    </row>
    <row r="867" spans="1:13" ht="20.100000000000001" customHeight="1" x14ac:dyDescent="0.15">
      <c r="A867" s="1" t="s">
        <v>1596</v>
      </c>
      <c r="B867" s="1" t="s">
        <v>1858</v>
      </c>
      <c r="C867" s="1" t="s">
        <v>1911</v>
      </c>
      <c r="D867" s="1" t="s">
        <v>78</v>
      </c>
      <c r="E867" s="1" t="s">
        <v>51</v>
      </c>
      <c r="F867" s="1" t="s">
        <v>51</v>
      </c>
      <c r="G867" s="1" t="s">
        <v>52</v>
      </c>
      <c r="H867" s="1" t="s">
        <v>121</v>
      </c>
      <c r="I867" s="1" t="s">
        <v>84</v>
      </c>
      <c r="J867" s="1" t="s">
        <v>122</v>
      </c>
      <c r="K867" s="1" t="s">
        <v>1912</v>
      </c>
      <c r="L867" s="1"/>
      <c r="M867" s="20">
        <f t="shared" si="13"/>
        <v>1</v>
      </c>
    </row>
    <row r="868" spans="1:13" ht="20.100000000000001" customHeight="1" x14ac:dyDescent="0.15">
      <c r="A868" s="1" t="s">
        <v>1596</v>
      </c>
      <c r="B868" s="1" t="s">
        <v>1858</v>
      </c>
      <c r="C868" s="1" t="s">
        <v>1913</v>
      </c>
      <c r="D868" s="1" t="s">
        <v>78</v>
      </c>
      <c r="E868" s="1" t="s">
        <v>51</v>
      </c>
      <c r="F868" s="1" t="s">
        <v>51</v>
      </c>
      <c r="G868" s="1" t="s">
        <v>52</v>
      </c>
      <c r="H868" s="1" t="s">
        <v>121</v>
      </c>
      <c r="I868" s="1" t="s">
        <v>84</v>
      </c>
      <c r="J868" s="1" t="s">
        <v>122</v>
      </c>
      <c r="K868" s="1" t="s">
        <v>1914</v>
      </c>
      <c r="L868" s="1"/>
      <c r="M868" s="20">
        <f t="shared" si="13"/>
        <v>1</v>
      </c>
    </row>
    <row r="869" spans="1:13" ht="20.100000000000001" customHeight="1" x14ac:dyDescent="0.15">
      <c r="A869" s="1" t="s">
        <v>1596</v>
      </c>
      <c r="B869" s="1" t="s">
        <v>1858</v>
      </c>
      <c r="C869" s="1" t="s">
        <v>1915</v>
      </c>
      <c r="D869" s="1" t="s">
        <v>78</v>
      </c>
      <c r="E869" s="1" t="s">
        <v>51</v>
      </c>
      <c r="F869" s="1" t="s">
        <v>51</v>
      </c>
      <c r="G869" s="1" t="s">
        <v>52</v>
      </c>
      <c r="H869" s="1" t="s">
        <v>121</v>
      </c>
      <c r="I869" s="1" t="s">
        <v>84</v>
      </c>
      <c r="J869" s="1" t="s">
        <v>122</v>
      </c>
      <c r="K869" s="1" t="s">
        <v>1916</v>
      </c>
      <c r="L869" s="1"/>
      <c r="M869" s="20">
        <f t="shared" si="13"/>
        <v>1</v>
      </c>
    </row>
    <row r="870" spans="1:13" ht="20.100000000000001" customHeight="1" x14ac:dyDescent="0.15">
      <c r="A870" s="1" t="s">
        <v>1596</v>
      </c>
      <c r="B870" s="1" t="s">
        <v>1858</v>
      </c>
      <c r="C870" s="1" t="s">
        <v>1917</v>
      </c>
      <c r="D870" s="1" t="s">
        <v>78</v>
      </c>
      <c r="E870" s="1" t="s">
        <v>51</v>
      </c>
      <c r="F870" s="1" t="s">
        <v>26832</v>
      </c>
      <c r="G870" s="1" t="s">
        <v>82</v>
      </c>
      <c r="H870" s="1" t="s">
        <v>180</v>
      </c>
      <c r="I870" s="1" t="s">
        <v>181</v>
      </c>
      <c r="J870" s="1" t="s">
        <v>182</v>
      </c>
      <c r="K870" s="1" t="s">
        <v>1918</v>
      </c>
      <c r="L870" s="1"/>
      <c r="M870" s="20">
        <f t="shared" si="13"/>
        <v>0</v>
      </c>
    </row>
    <row r="871" spans="1:13" ht="20.100000000000001" customHeight="1" x14ac:dyDescent="0.15">
      <c r="A871" s="1" t="s">
        <v>1596</v>
      </c>
      <c r="B871" s="1" t="s">
        <v>1858</v>
      </c>
      <c r="C871" s="1" t="s">
        <v>1919</v>
      </c>
      <c r="D871" s="1" t="s">
        <v>78</v>
      </c>
      <c r="E871" s="1" t="s">
        <v>51</v>
      </c>
      <c r="F871" s="1" t="s">
        <v>51</v>
      </c>
      <c r="G871" s="1" t="s">
        <v>52</v>
      </c>
      <c r="H871" s="1" t="s">
        <v>121</v>
      </c>
      <c r="I871" s="1" t="s">
        <v>84</v>
      </c>
      <c r="J871" s="1" t="s">
        <v>122</v>
      </c>
      <c r="K871" s="1" t="s">
        <v>1920</v>
      </c>
      <c r="L871" s="1"/>
      <c r="M871" s="20">
        <f t="shared" si="13"/>
        <v>1</v>
      </c>
    </row>
    <row r="872" spans="1:13" ht="20.100000000000001" customHeight="1" x14ac:dyDescent="0.15">
      <c r="A872" s="1" t="s">
        <v>1596</v>
      </c>
      <c r="B872" s="1" t="s">
        <v>1858</v>
      </c>
      <c r="C872" s="1" t="s">
        <v>1921</v>
      </c>
      <c r="D872" s="1" t="s">
        <v>78</v>
      </c>
      <c r="E872" s="1" t="s">
        <v>51</v>
      </c>
      <c r="F872" s="1" t="s">
        <v>51</v>
      </c>
      <c r="G872" s="1" t="s">
        <v>52</v>
      </c>
      <c r="H872" s="1" t="s">
        <v>121</v>
      </c>
      <c r="I872" s="1" t="s">
        <v>84</v>
      </c>
      <c r="J872" s="1" t="s">
        <v>122</v>
      </c>
      <c r="K872" s="1" t="s">
        <v>1922</v>
      </c>
      <c r="L872" s="1"/>
      <c r="M872" s="20">
        <f t="shared" si="13"/>
        <v>1</v>
      </c>
    </row>
    <row r="873" spans="1:13" ht="20.100000000000001" customHeight="1" x14ac:dyDescent="0.15">
      <c r="A873" s="1" t="s">
        <v>1596</v>
      </c>
      <c r="B873" s="1" t="s">
        <v>1858</v>
      </c>
      <c r="C873" s="1" t="s">
        <v>1923</v>
      </c>
      <c r="D873" s="1" t="s">
        <v>78</v>
      </c>
      <c r="E873" s="1" t="s">
        <v>51</v>
      </c>
      <c r="F873" s="1" t="s">
        <v>51</v>
      </c>
      <c r="G873" s="1" t="s">
        <v>52</v>
      </c>
      <c r="H873" s="1" t="s">
        <v>121</v>
      </c>
      <c r="I873" s="1" t="s">
        <v>84</v>
      </c>
      <c r="J873" s="1" t="s">
        <v>122</v>
      </c>
      <c r="K873" s="1" t="s">
        <v>1924</v>
      </c>
      <c r="L873" s="1"/>
      <c r="M873" s="20">
        <f t="shared" si="13"/>
        <v>1</v>
      </c>
    </row>
    <row r="874" spans="1:13" ht="20.100000000000001" customHeight="1" x14ac:dyDescent="0.15">
      <c r="A874" s="1" t="s">
        <v>1596</v>
      </c>
      <c r="B874" s="1" t="s">
        <v>1858</v>
      </c>
      <c r="C874" s="1" t="s">
        <v>1925</v>
      </c>
      <c r="D874" s="1" t="s">
        <v>78</v>
      </c>
      <c r="E874" s="1" t="s">
        <v>51</v>
      </c>
      <c r="F874" s="1" t="s">
        <v>51</v>
      </c>
      <c r="G874" s="1" t="s">
        <v>52</v>
      </c>
      <c r="H874" s="1" t="s">
        <v>121</v>
      </c>
      <c r="I874" s="1" t="s">
        <v>84</v>
      </c>
      <c r="J874" s="1" t="s">
        <v>122</v>
      </c>
      <c r="K874" s="1" t="s">
        <v>1926</v>
      </c>
      <c r="L874" s="1"/>
      <c r="M874" s="20">
        <f t="shared" si="13"/>
        <v>1</v>
      </c>
    </row>
    <row r="875" spans="1:13" ht="20.100000000000001" customHeight="1" x14ac:dyDescent="0.15">
      <c r="A875" s="1" t="s">
        <v>1596</v>
      </c>
      <c r="B875" s="1" t="s">
        <v>1858</v>
      </c>
      <c r="C875" s="1" t="s">
        <v>1927</v>
      </c>
      <c r="D875" s="1" t="s">
        <v>78</v>
      </c>
      <c r="E875" s="1" t="s">
        <v>51</v>
      </c>
      <c r="F875" s="1" t="s">
        <v>51</v>
      </c>
      <c r="G875" s="1" t="s">
        <v>52</v>
      </c>
      <c r="H875" s="1" t="s">
        <v>121</v>
      </c>
      <c r="I875" s="1" t="s">
        <v>84</v>
      </c>
      <c r="J875" s="1" t="s">
        <v>122</v>
      </c>
      <c r="K875" s="1" t="s">
        <v>1928</v>
      </c>
      <c r="L875" s="1"/>
      <c r="M875" s="20">
        <f t="shared" si="13"/>
        <v>1</v>
      </c>
    </row>
    <row r="876" spans="1:13" ht="20.100000000000001" customHeight="1" x14ac:dyDescent="0.15">
      <c r="A876" s="1" t="s">
        <v>1596</v>
      </c>
      <c r="B876" s="1" t="s">
        <v>1858</v>
      </c>
      <c r="C876" s="1" t="s">
        <v>1929</v>
      </c>
      <c r="D876" s="1" t="s">
        <v>78</v>
      </c>
      <c r="E876" s="1" t="s">
        <v>51</v>
      </c>
      <c r="F876" s="1" t="s">
        <v>51</v>
      </c>
      <c r="G876" s="1" t="s">
        <v>52</v>
      </c>
      <c r="H876" s="1" t="s">
        <v>121</v>
      </c>
      <c r="I876" s="1" t="s">
        <v>84</v>
      </c>
      <c r="J876" s="1" t="s">
        <v>122</v>
      </c>
      <c r="K876" s="1" t="s">
        <v>1930</v>
      </c>
      <c r="L876" s="1"/>
      <c r="M876" s="20">
        <f t="shared" si="13"/>
        <v>1</v>
      </c>
    </row>
    <row r="877" spans="1:13" ht="20.100000000000001" customHeight="1" x14ac:dyDescent="0.15">
      <c r="A877" s="1" t="s">
        <v>1596</v>
      </c>
      <c r="B877" s="1" t="s">
        <v>1858</v>
      </c>
      <c r="C877" s="1" t="s">
        <v>1931</v>
      </c>
      <c r="D877" s="1" t="s">
        <v>78</v>
      </c>
      <c r="E877" s="1" t="s">
        <v>51</v>
      </c>
      <c r="F877" s="1" t="s">
        <v>51</v>
      </c>
      <c r="G877" s="1" t="s">
        <v>52</v>
      </c>
      <c r="H877" s="1" t="s">
        <v>121</v>
      </c>
      <c r="I877" s="1" t="s">
        <v>84</v>
      </c>
      <c r="J877" s="1" t="s">
        <v>122</v>
      </c>
      <c r="K877" s="1" t="s">
        <v>1932</v>
      </c>
      <c r="L877" s="1"/>
      <c r="M877" s="20">
        <f t="shared" si="13"/>
        <v>1</v>
      </c>
    </row>
    <row r="878" spans="1:13" ht="20.100000000000001" customHeight="1" x14ac:dyDescent="0.15">
      <c r="A878" s="1" t="s">
        <v>1596</v>
      </c>
      <c r="B878" s="1" t="s">
        <v>1933</v>
      </c>
      <c r="C878" s="1" t="s">
        <v>1934</v>
      </c>
      <c r="D878" s="1" t="s">
        <v>50</v>
      </c>
      <c r="E878" s="1" t="s">
        <v>51</v>
      </c>
      <c r="F878" s="1" t="s">
        <v>51</v>
      </c>
      <c r="G878" s="1" t="s">
        <v>52</v>
      </c>
      <c r="H878" s="1" t="s">
        <v>121</v>
      </c>
      <c r="I878" s="1" t="s">
        <v>84</v>
      </c>
      <c r="J878" s="1" t="s">
        <v>122</v>
      </c>
      <c r="K878" s="1" t="s">
        <v>1935</v>
      </c>
      <c r="L878" s="1"/>
      <c r="M878" s="20">
        <f t="shared" si="13"/>
        <v>1</v>
      </c>
    </row>
    <row r="879" spans="1:13" ht="20.100000000000001" customHeight="1" x14ac:dyDescent="0.15">
      <c r="A879" s="1" t="s">
        <v>1596</v>
      </c>
      <c r="B879" s="1" t="s">
        <v>1933</v>
      </c>
      <c r="C879" s="1" t="s">
        <v>1936</v>
      </c>
      <c r="D879" s="1" t="s">
        <v>50</v>
      </c>
      <c r="E879" s="1" t="s">
        <v>51</v>
      </c>
      <c r="F879" s="1" t="s">
        <v>51</v>
      </c>
      <c r="G879" s="1" t="s">
        <v>52</v>
      </c>
      <c r="H879" s="1" t="s">
        <v>121</v>
      </c>
      <c r="I879" s="1" t="s">
        <v>84</v>
      </c>
      <c r="J879" s="1" t="s">
        <v>122</v>
      </c>
      <c r="K879" s="1" t="s">
        <v>1937</v>
      </c>
      <c r="L879" s="1"/>
      <c r="M879" s="20">
        <f t="shared" si="13"/>
        <v>1</v>
      </c>
    </row>
    <row r="880" spans="1:13" ht="20.100000000000001" customHeight="1" x14ac:dyDescent="0.15">
      <c r="A880" s="1" t="s">
        <v>1596</v>
      </c>
      <c r="B880" s="1" t="s">
        <v>1933</v>
      </c>
      <c r="C880" s="1" t="s">
        <v>1938</v>
      </c>
      <c r="D880" s="1" t="s">
        <v>78</v>
      </c>
      <c r="E880" s="1" t="s">
        <v>51</v>
      </c>
      <c r="F880" s="1" t="s">
        <v>26832</v>
      </c>
      <c r="G880" s="1" t="s">
        <v>82</v>
      </c>
      <c r="H880" s="1" t="s">
        <v>83</v>
      </c>
      <c r="I880" s="1" t="s">
        <v>84</v>
      </c>
      <c r="J880" s="1" t="s">
        <v>85</v>
      </c>
      <c r="K880" s="1" t="s">
        <v>1939</v>
      </c>
      <c r="L880" s="1"/>
      <c r="M880" s="20">
        <f t="shared" si="13"/>
        <v>0</v>
      </c>
    </row>
    <row r="881" spans="1:13" ht="20.100000000000001" customHeight="1" x14ac:dyDescent="0.15">
      <c r="A881" s="1" t="s">
        <v>1596</v>
      </c>
      <c r="B881" s="1" t="s">
        <v>1933</v>
      </c>
      <c r="C881" s="1" t="s">
        <v>1940</v>
      </c>
      <c r="D881" s="1" t="s">
        <v>78</v>
      </c>
      <c r="E881" s="1" t="s">
        <v>51</v>
      </c>
      <c r="F881" s="1" t="s">
        <v>26832</v>
      </c>
      <c r="G881" s="1" t="s">
        <v>82</v>
      </c>
      <c r="H881" s="1" t="s">
        <v>83</v>
      </c>
      <c r="I881" s="1" t="s">
        <v>84</v>
      </c>
      <c r="J881" s="1" t="s">
        <v>85</v>
      </c>
      <c r="K881" s="1" t="s">
        <v>1941</v>
      </c>
      <c r="L881" s="1"/>
      <c r="M881" s="20">
        <f t="shared" si="13"/>
        <v>0</v>
      </c>
    </row>
    <row r="882" spans="1:13" ht="20.100000000000001" customHeight="1" x14ac:dyDescent="0.15">
      <c r="A882" s="1" t="s">
        <v>1596</v>
      </c>
      <c r="B882" s="1" t="s">
        <v>1933</v>
      </c>
      <c r="C882" s="1" t="s">
        <v>1942</v>
      </c>
      <c r="D882" s="1" t="s">
        <v>78</v>
      </c>
      <c r="E882" s="1" t="s">
        <v>51</v>
      </c>
      <c r="F882" s="1" t="s">
        <v>179</v>
      </c>
      <c r="G882" s="1" t="s">
        <v>82</v>
      </c>
      <c r="H882" s="1" t="s">
        <v>83</v>
      </c>
      <c r="I882" s="1" t="s">
        <v>84</v>
      </c>
      <c r="J882" s="1" t="s">
        <v>85</v>
      </c>
      <c r="K882" s="1" t="s">
        <v>1943</v>
      </c>
      <c r="L882" s="1"/>
      <c r="M882" s="20">
        <f t="shared" si="13"/>
        <v>0</v>
      </c>
    </row>
    <row r="883" spans="1:13" ht="20.100000000000001" customHeight="1" x14ac:dyDescent="0.15">
      <c r="A883" s="1" t="s">
        <v>1596</v>
      </c>
      <c r="B883" s="1" t="s">
        <v>1933</v>
      </c>
      <c r="C883" s="1" t="s">
        <v>1944</v>
      </c>
      <c r="D883" s="1" t="s">
        <v>78</v>
      </c>
      <c r="E883" s="1" t="s">
        <v>51</v>
      </c>
      <c r="F883" s="1" t="s">
        <v>51</v>
      </c>
      <c r="G883" s="1" t="s">
        <v>52</v>
      </c>
      <c r="H883" s="1" t="s">
        <v>121</v>
      </c>
      <c r="I883" s="1" t="s">
        <v>84</v>
      </c>
      <c r="J883" s="1" t="s">
        <v>122</v>
      </c>
      <c r="K883" s="1" t="s">
        <v>1945</v>
      </c>
      <c r="L883" s="1"/>
      <c r="M883" s="20">
        <f t="shared" si="13"/>
        <v>1</v>
      </c>
    </row>
    <row r="884" spans="1:13" ht="20.100000000000001" customHeight="1" x14ac:dyDescent="0.15">
      <c r="A884" s="1" t="s">
        <v>1596</v>
      </c>
      <c r="B884" s="1" t="s">
        <v>1946</v>
      </c>
      <c r="C884" s="1" t="s">
        <v>1947</v>
      </c>
      <c r="D884" s="1" t="s">
        <v>78</v>
      </c>
      <c r="E884" s="1" t="s">
        <v>51</v>
      </c>
      <c r="F884" s="1" t="s">
        <v>51</v>
      </c>
      <c r="G884" s="1" t="s">
        <v>52</v>
      </c>
      <c r="H884" s="1" t="s">
        <v>121</v>
      </c>
      <c r="I884" s="1" t="s">
        <v>84</v>
      </c>
      <c r="J884" s="1" t="s">
        <v>122</v>
      </c>
      <c r="K884" s="1" t="s">
        <v>1948</v>
      </c>
      <c r="L884" s="1"/>
      <c r="M884" s="20">
        <f t="shared" si="13"/>
        <v>1</v>
      </c>
    </row>
    <row r="885" spans="1:13" ht="20.100000000000001" customHeight="1" x14ac:dyDescent="0.15">
      <c r="A885" s="1" t="s">
        <v>1596</v>
      </c>
      <c r="B885" s="1" t="s">
        <v>1946</v>
      </c>
      <c r="C885" s="1" t="s">
        <v>1949</v>
      </c>
      <c r="D885" s="1" t="s">
        <v>78</v>
      </c>
      <c r="E885" s="1" t="s">
        <v>51</v>
      </c>
      <c r="F885" s="1" t="s">
        <v>179</v>
      </c>
      <c r="G885" s="1" t="s">
        <v>82</v>
      </c>
      <c r="H885" s="1" t="s">
        <v>446</v>
      </c>
      <c r="I885" s="1" t="s">
        <v>447</v>
      </c>
      <c r="J885" s="1" t="s">
        <v>448</v>
      </c>
      <c r="K885" s="1" t="s">
        <v>1950</v>
      </c>
      <c r="L885" s="1"/>
      <c r="M885" s="20">
        <f t="shared" si="13"/>
        <v>0</v>
      </c>
    </row>
    <row r="886" spans="1:13" ht="20.100000000000001" customHeight="1" x14ac:dyDescent="0.15">
      <c r="A886" s="1" t="s">
        <v>1596</v>
      </c>
      <c r="B886" s="1" t="s">
        <v>1946</v>
      </c>
      <c r="C886" s="1" t="s">
        <v>1951</v>
      </c>
      <c r="D886" s="1" t="s">
        <v>78</v>
      </c>
      <c r="E886" s="1" t="s">
        <v>51</v>
      </c>
      <c r="F886" s="1" t="s">
        <v>179</v>
      </c>
      <c r="G886" s="1" t="s">
        <v>82</v>
      </c>
      <c r="H886" s="1" t="s">
        <v>446</v>
      </c>
      <c r="I886" s="1" t="s">
        <v>447</v>
      </c>
      <c r="J886" s="1" t="s">
        <v>448</v>
      </c>
      <c r="K886" s="1" t="s">
        <v>1952</v>
      </c>
      <c r="L886" s="1"/>
      <c r="M886" s="20">
        <f t="shared" si="13"/>
        <v>0</v>
      </c>
    </row>
    <row r="887" spans="1:13" ht="20.100000000000001" customHeight="1" x14ac:dyDescent="0.15">
      <c r="A887" s="1" t="s">
        <v>1596</v>
      </c>
      <c r="B887" s="1" t="s">
        <v>1946</v>
      </c>
      <c r="C887" s="1" t="s">
        <v>1953</v>
      </c>
      <c r="D887" s="1" t="s">
        <v>78</v>
      </c>
      <c r="E887" s="1" t="s">
        <v>51</v>
      </c>
      <c r="F887" s="1" t="s">
        <v>51</v>
      </c>
      <c r="G887" s="1" t="s">
        <v>82</v>
      </c>
      <c r="H887" s="1" t="s">
        <v>95</v>
      </c>
      <c r="I887" s="1" t="s">
        <v>84</v>
      </c>
      <c r="J887" s="1" t="s">
        <v>96</v>
      </c>
      <c r="K887" s="1" t="s">
        <v>1954</v>
      </c>
      <c r="L887" s="1"/>
      <c r="M887" s="20">
        <f t="shared" si="13"/>
        <v>1</v>
      </c>
    </row>
    <row r="888" spans="1:13" ht="20.100000000000001" customHeight="1" x14ac:dyDescent="0.15">
      <c r="A888" s="1" t="s">
        <v>1596</v>
      </c>
      <c r="B888" s="1" t="s">
        <v>1946</v>
      </c>
      <c r="C888" s="1" t="s">
        <v>1955</v>
      </c>
      <c r="D888" s="1" t="s">
        <v>78</v>
      </c>
      <c r="E888" s="1" t="s">
        <v>51</v>
      </c>
      <c r="F888" s="1" t="s">
        <v>51</v>
      </c>
      <c r="G888" s="1" t="s">
        <v>82</v>
      </c>
      <c r="H888" s="1" t="s">
        <v>95</v>
      </c>
      <c r="I888" s="1" t="s">
        <v>84</v>
      </c>
      <c r="J888" s="1" t="s">
        <v>96</v>
      </c>
      <c r="K888" s="1" t="s">
        <v>1956</v>
      </c>
      <c r="L888" s="1"/>
      <c r="M888" s="20">
        <f t="shared" si="13"/>
        <v>1</v>
      </c>
    </row>
    <row r="889" spans="1:13" ht="20.100000000000001" customHeight="1" x14ac:dyDescent="0.15">
      <c r="A889" s="1" t="s">
        <v>1596</v>
      </c>
      <c r="B889" s="1" t="s">
        <v>1946</v>
      </c>
      <c r="C889" s="1" t="s">
        <v>1957</v>
      </c>
      <c r="D889" s="1" t="s">
        <v>78</v>
      </c>
      <c r="E889" s="1" t="s">
        <v>51</v>
      </c>
      <c r="F889" s="1" t="s">
        <v>51</v>
      </c>
      <c r="G889" s="1" t="s">
        <v>82</v>
      </c>
      <c r="H889" s="1" t="s">
        <v>95</v>
      </c>
      <c r="I889" s="1" t="s">
        <v>84</v>
      </c>
      <c r="J889" s="1" t="s">
        <v>96</v>
      </c>
      <c r="K889" s="1" t="s">
        <v>1958</v>
      </c>
      <c r="L889" s="1"/>
      <c r="M889" s="20">
        <f t="shared" si="13"/>
        <v>1</v>
      </c>
    </row>
    <row r="890" spans="1:13" ht="20.100000000000001" customHeight="1" x14ac:dyDescent="0.15">
      <c r="A890" s="1" t="s">
        <v>1596</v>
      </c>
      <c r="B890" s="1" t="s">
        <v>1946</v>
      </c>
      <c r="C890" s="1" t="s">
        <v>1959</v>
      </c>
      <c r="D890" s="1" t="s">
        <v>78</v>
      </c>
      <c r="E890" s="1" t="s">
        <v>51</v>
      </c>
      <c r="F890" s="1" t="s">
        <v>51</v>
      </c>
      <c r="G890" s="1" t="s">
        <v>82</v>
      </c>
      <c r="H890" s="1" t="s">
        <v>95</v>
      </c>
      <c r="I890" s="1" t="s">
        <v>84</v>
      </c>
      <c r="J890" s="1" t="s">
        <v>96</v>
      </c>
      <c r="K890" s="1" t="s">
        <v>1960</v>
      </c>
      <c r="L890" s="1"/>
      <c r="M890" s="20">
        <f t="shared" si="13"/>
        <v>1</v>
      </c>
    </row>
    <row r="891" spans="1:13" ht="20.100000000000001" customHeight="1" x14ac:dyDescent="0.15">
      <c r="A891" s="1" t="s">
        <v>1596</v>
      </c>
      <c r="B891" s="1" t="s">
        <v>1961</v>
      </c>
      <c r="C891" s="1" t="s">
        <v>1962</v>
      </c>
      <c r="D891" s="1" t="s">
        <v>50</v>
      </c>
      <c r="E891" s="1" t="s">
        <v>51</v>
      </c>
      <c r="F891" s="1" t="s">
        <v>51</v>
      </c>
      <c r="G891" s="1" t="s">
        <v>52</v>
      </c>
      <c r="H891" s="1" t="s">
        <v>121</v>
      </c>
      <c r="I891" s="1" t="s">
        <v>84</v>
      </c>
      <c r="J891" s="1" t="s">
        <v>122</v>
      </c>
      <c r="K891" s="1" t="s">
        <v>1963</v>
      </c>
      <c r="L891" s="1"/>
      <c r="M891" s="20">
        <f t="shared" si="13"/>
        <v>1</v>
      </c>
    </row>
    <row r="892" spans="1:13" ht="20.100000000000001" customHeight="1" x14ac:dyDescent="0.15">
      <c r="A892" s="1" t="s">
        <v>1596</v>
      </c>
      <c r="B892" s="1" t="s">
        <v>1961</v>
      </c>
      <c r="C892" s="1" t="s">
        <v>1964</v>
      </c>
      <c r="D892" s="1" t="s">
        <v>50</v>
      </c>
      <c r="E892" s="1" t="s">
        <v>51</v>
      </c>
      <c r="F892" s="1" t="s">
        <v>51</v>
      </c>
      <c r="G892" s="1" t="s">
        <v>52</v>
      </c>
      <c r="H892" s="1" t="s">
        <v>121</v>
      </c>
      <c r="I892" s="1" t="s">
        <v>84</v>
      </c>
      <c r="J892" s="1" t="s">
        <v>122</v>
      </c>
      <c r="K892" s="1" t="s">
        <v>1965</v>
      </c>
      <c r="L892" s="1"/>
      <c r="M892" s="20">
        <f t="shared" si="13"/>
        <v>1</v>
      </c>
    </row>
    <row r="893" spans="1:13" ht="20.100000000000001" customHeight="1" x14ac:dyDescent="0.15">
      <c r="A893" s="1" t="s">
        <v>1596</v>
      </c>
      <c r="B893" s="1" t="s">
        <v>1961</v>
      </c>
      <c r="C893" s="1" t="s">
        <v>1966</v>
      </c>
      <c r="D893" s="1" t="s">
        <v>50</v>
      </c>
      <c r="E893" s="1" t="s">
        <v>51</v>
      </c>
      <c r="F893" s="1" t="s">
        <v>51</v>
      </c>
      <c r="G893" s="1" t="s">
        <v>52</v>
      </c>
      <c r="H893" s="1" t="s">
        <v>121</v>
      </c>
      <c r="I893" s="1" t="s">
        <v>84</v>
      </c>
      <c r="J893" s="1" t="s">
        <v>122</v>
      </c>
      <c r="K893" s="1" t="s">
        <v>1967</v>
      </c>
      <c r="L893" s="1"/>
      <c r="M893" s="20">
        <f t="shared" si="13"/>
        <v>1</v>
      </c>
    </row>
    <row r="894" spans="1:13" ht="20.100000000000001" customHeight="1" x14ac:dyDescent="0.15">
      <c r="A894" s="1" t="s">
        <v>1596</v>
      </c>
      <c r="B894" s="1" t="s">
        <v>1961</v>
      </c>
      <c r="C894" s="1" t="s">
        <v>1968</v>
      </c>
      <c r="D894" s="1" t="s">
        <v>50</v>
      </c>
      <c r="E894" s="1" t="s">
        <v>51</v>
      </c>
      <c r="F894" s="1" t="s">
        <v>51</v>
      </c>
      <c r="G894" s="1" t="s">
        <v>52</v>
      </c>
      <c r="H894" s="1" t="s">
        <v>121</v>
      </c>
      <c r="I894" s="1" t="s">
        <v>84</v>
      </c>
      <c r="J894" s="1" t="s">
        <v>122</v>
      </c>
      <c r="K894" s="1" t="s">
        <v>1969</v>
      </c>
      <c r="L894" s="1"/>
      <c r="M894" s="20">
        <f t="shared" si="13"/>
        <v>1</v>
      </c>
    </row>
    <row r="895" spans="1:13" ht="20.100000000000001" customHeight="1" x14ac:dyDescent="0.15">
      <c r="A895" s="1" t="s">
        <v>1596</v>
      </c>
      <c r="B895" s="1" t="s">
        <v>1961</v>
      </c>
      <c r="C895" s="1" t="s">
        <v>1970</v>
      </c>
      <c r="D895" s="1" t="s">
        <v>50</v>
      </c>
      <c r="E895" s="1" t="s">
        <v>51</v>
      </c>
      <c r="F895" s="1" t="s">
        <v>51</v>
      </c>
      <c r="G895" s="1" t="s">
        <v>52</v>
      </c>
      <c r="H895" s="1" t="s">
        <v>121</v>
      </c>
      <c r="I895" s="1" t="s">
        <v>84</v>
      </c>
      <c r="J895" s="1" t="s">
        <v>122</v>
      </c>
      <c r="K895" s="1" t="s">
        <v>1971</v>
      </c>
      <c r="L895" s="1"/>
      <c r="M895" s="20">
        <f t="shared" si="13"/>
        <v>1</v>
      </c>
    </row>
    <row r="896" spans="1:13" ht="20.100000000000001" customHeight="1" x14ac:dyDescent="0.15">
      <c r="A896" s="1" t="s">
        <v>1596</v>
      </c>
      <c r="B896" s="1" t="s">
        <v>1961</v>
      </c>
      <c r="C896" s="1" t="s">
        <v>1972</v>
      </c>
      <c r="D896" s="1" t="s">
        <v>50</v>
      </c>
      <c r="E896" s="1" t="s">
        <v>51</v>
      </c>
      <c r="F896" s="1" t="s">
        <v>51</v>
      </c>
      <c r="G896" s="1" t="s">
        <v>52</v>
      </c>
      <c r="H896" s="1" t="s">
        <v>121</v>
      </c>
      <c r="I896" s="1" t="s">
        <v>84</v>
      </c>
      <c r="J896" s="1" t="s">
        <v>122</v>
      </c>
      <c r="K896" s="1" t="s">
        <v>1973</v>
      </c>
      <c r="L896" s="1"/>
      <c r="M896" s="20">
        <f t="shared" si="13"/>
        <v>1</v>
      </c>
    </row>
    <row r="897" spans="1:13" ht="20.100000000000001" customHeight="1" x14ac:dyDescent="0.15">
      <c r="A897" s="1" t="s">
        <v>1596</v>
      </c>
      <c r="B897" s="1" t="s">
        <v>1961</v>
      </c>
      <c r="C897" s="1" t="s">
        <v>1974</v>
      </c>
      <c r="D897" s="1" t="s">
        <v>78</v>
      </c>
      <c r="E897" s="1" t="s">
        <v>51</v>
      </c>
      <c r="F897" s="1" t="s">
        <v>51</v>
      </c>
      <c r="G897" s="1" t="s">
        <v>52</v>
      </c>
      <c r="H897" s="1" t="s">
        <v>121</v>
      </c>
      <c r="I897" s="1" t="s">
        <v>84</v>
      </c>
      <c r="J897" s="1" t="s">
        <v>122</v>
      </c>
      <c r="K897" s="1" t="s">
        <v>1975</v>
      </c>
      <c r="L897" s="1"/>
      <c r="M897" s="20">
        <f t="shared" si="13"/>
        <v>1</v>
      </c>
    </row>
    <row r="898" spans="1:13" ht="20.100000000000001" customHeight="1" x14ac:dyDescent="0.15">
      <c r="A898" s="1" t="s">
        <v>1596</v>
      </c>
      <c r="B898" s="1" t="s">
        <v>1961</v>
      </c>
      <c r="C898" s="1" t="s">
        <v>1976</v>
      </c>
      <c r="D898" s="1" t="s">
        <v>78</v>
      </c>
      <c r="E898" s="1" t="s">
        <v>51</v>
      </c>
      <c r="F898" s="1" t="s">
        <v>51</v>
      </c>
      <c r="G898" s="1" t="s">
        <v>52</v>
      </c>
      <c r="H898" s="1" t="s">
        <v>121</v>
      </c>
      <c r="I898" s="1" t="s">
        <v>84</v>
      </c>
      <c r="J898" s="1" t="s">
        <v>122</v>
      </c>
      <c r="K898" s="1" t="s">
        <v>1977</v>
      </c>
      <c r="L898" s="1"/>
      <c r="M898" s="20">
        <f t="shared" si="13"/>
        <v>1</v>
      </c>
    </row>
    <row r="899" spans="1:13" ht="20.100000000000001" customHeight="1" x14ac:dyDescent="0.15">
      <c r="A899" s="1" t="s">
        <v>1596</v>
      </c>
      <c r="B899" s="1" t="s">
        <v>1961</v>
      </c>
      <c r="C899" s="1" t="s">
        <v>1978</v>
      </c>
      <c r="D899" s="1" t="s">
        <v>78</v>
      </c>
      <c r="E899" s="1" t="s">
        <v>51</v>
      </c>
      <c r="F899" s="1" t="s">
        <v>51</v>
      </c>
      <c r="G899" s="1" t="s">
        <v>52</v>
      </c>
      <c r="H899" s="1" t="s">
        <v>121</v>
      </c>
      <c r="I899" s="1" t="s">
        <v>84</v>
      </c>
      <c r="J899" s="1" t="s">
        <v>122</v>
      </c>
      <c r="K899" s="1" t="s">
        <v>1979</v>
      </c>
      <c r="L899" s="1"/>
      <c r="M899" s="20">
        <f t="shared" si="13"/>
        <v>1</v>
      </c>
    </row>
    <row r="900" spans="1:13" ht="20.100000000000001" customHeight="1" x14ac:dyDescent="0.15">
      <c r="A900" s="1" t="s">
        <v>1596</v>
      </c>
      <c r="B900" s="1" t="s">
        <v>1980</v>
      </c>
      <c r="C900" s="1" t="s">
        <v>1981</v>
      </c>
      <c r="D900" s="1" t="s">
        <v>50</v>
      </c>
      <c r="E900" s="1" t="s">
        <v>51</v>
      </c>
      <c r="F900" s="1" t="s">
        <v>51</v>
      </c>
      <c r="G900" s="1" t="s">
        <v>52</v>
      </c>
      <c r="H900" s="1" t="s">
        <v>121</v>
      </c>
      <c r="I900" s="1" t="s">
        <v>84</v>
      </c>
      <c r="J900" s="1" t="s">
        <v>122</v>
      </c>
      <c r="K900" s="1" t="s">
        <v>1982</v>
      </c>
      <c r="L900" s="1"/>
      <c r="M900" s="20">
        <f t="shared" si="13"/>
        <v>1</v>
      </c>
    </row>
    <row r="901" spans="1:13" ht="20.100000000000001" customHeight="1" x14ac:dyDescent="0.15">
      <c r="A901" s="1" t="s">
        <v>1596</v>
      </c>
      <c r="B901" s="1" t="s">
        <v>1980</v>
      </c>
      <c r="C901" s="1" t="s">
        <v>1983</v>
      </c>
      <c r="D901" s="1" t="s">
        <v>50</v>
      </c>
      <c r="E901" s="1" t="s">
        <v>51</v>
      </c>
      <c r="F901" s="1" t="s">
        <v>51</v>
      </c>
      <c r="G901" s="1" t="s">
        <v>52</v>
      </c>
      <c r="H901" s="1" t="s">
        <v>121</v>
      </c>
      <c r="I901" s="1" t="s">
        <v>84</v>
      </c>
      <c r="J901" s="1" t="s">
        <v>122</v>
      </c>
      <c r="K901" s="1" t="s">
        <v>1984</v>
      </c>
      <c r="L901" s="1"/>
      <c r="M901" s="20">
        <f t="shared" si="13"/>
        <v>1</v>
      </c>
    </row>
    <row r="902" spans="1:13" ht="20.100000000000001" customHeight="1" x14ac:dyDescent="0.15">
      <c r="A902" s="1" t="s">
        <v>1596</v>
      </c>
      <c r="B902" s="1" t="s">
        <v>1980</v>
      </c>
      <c r="C902" s="1" t="s">
        <v>1985</v>
      </c>
      <c r="D902" s="1" t="s">
        <v>50</v>
      </c>
      <c r="E902" s="1" t="s">
        <v>51</v>
      </c>
      <c r="F902" s="1" t="s">
        <v>51</v>
      </c>
      <c r="G902" s="1" t="s">
        <v>52</v>
      </c>
      <c r="H902" s="1" t="s">
        <v>121</v>
      </c>
      <c r="I902" s="1" t="s">
        <v>84</v>
      </c>
      <c r="J902" s="1" t="s">
        <v>122</v>
      </c>
      <c r="K902" s="1" t="s">
        <v>1986</v>
      </c>
      <c r="L902" s="1"/>
      <c r="M902" s="20">
        <f t="shared" si="13"/>
        <v>1</v>
      </c>
    </row>
    <row r="903" spans="1:13" ht="20.100000000000001" customHeight="1" x14ac:dyDescent="0.15">
      <c r="A903" s="1" t="s">
        <v>1596</v>
      </c>
      <c r="B903" s="1" t="s">
        <v>1980</v>
      </c>
      <c r="C903" s="1" t="s">
        <v>1987</v>
      </c>
      <c r="D903" s="1" t="s">
        <v>50</v>
      </c>
      <c r="E903" s="1" t="s">
        <v>51</v>
      </c>
      <c r="F903" s="1" t="s">
        <v>51</v>
      </c>
      <c r="G903" s="1" t="s">
        <v>52</v>
      </c>
      <c r="H903" s="1" t="s">
        <v>121</v>
      </c>
      <c r="I903" s="1" t="s">
        <v>84</v>
      </c>
      <c r="J903" s="1" t="s">
        <v>122</v>
      </c>
      <c r="K903" s="1" t="s">
        <v>1988</v>
      </c>
      <c r="L903" s="1"/>
      <c r="M903" s="20">
        <f t="shared" si="13"/>
        <v>1</v>
      </c>
    </row>
    <row r="904" spans="1:13" ht="20.100000000000001" customHeight="1" x14ac:dyDescent="0.15">
      <c r="A904" s="1" t="s">
        <v>1596</v>
      </c>
      <c r="B904" s="1" t="s">
        <v>1980</v>
      </c>
      <c r="C904" s="1" t="s">
        <v>1989</v>
      </c>
      <c r="D904" s="1" t="s">
        <v>50</v>
      </c>
      <c r="E904" s="1" t="s">
        <v>51</v>
      </c>
      <c r="F904" s="1" t="s">
        <v>51</v>
      </c>
      <c r="G904" s="1" t="s">
        <v>52</v>
      </c>
      <c r="H904" s="1" t="s">
        <v>121</v>
      </c>
      <c r="I904" s="1" t="s">
        <v>84</v>
      </c>
      <c r="J904" s="1" t="s">
        <v>122</v>
      </c>
      <c r="K904" s="1" t="s">
        <v>1990</v>
      </c>
      <c r="L904" s="1"/>
      <c r="M904" s="20">
        <f t="shared" si="13"/>
        <v>1</v>
      </c>
    </row>
    <row r="905" spans="1:13" ht="20.100000000000001" customHeight="1" x14ac:dyDescent="0.15">
      <c r="A905" s="1" t="s">
        <v>1596</v>
      </c>
      <c r="B905" s="1" t="s">
        <v>1980</v>
      </c>
      <c r="C905" s="1" t="s">
        <v>1991</v>
      </c>
      <c r="D905" s="1" t="s">
        <v>50</v>
      </c>
      <c r="E905" s="1" t="s">
        <v>51</v>
      </c>
      <c r="F905" s="1" t="s">
        <v>51</v>
      </c>
      <c r="G905" s="1" t="s">
        <v>52</v>
      </c>
      <c r="H905" s="1" t="s">
        <v>121</v>
      </c>
      <c r="I905" s="1" t="s">
        <v>84</v>
      </c>
      <c r="J905" s="1" t="s">
        <v>122</v>
      </c>
      <c r="K905" s="1" t="s">
        <v>1992</v>
      </c>
      <c r="L905" s="1"/>
      <c r="M905" s="20">
        <f t="shared" ref="M905:M971" si="14">IF(F905="○",1,0)</f>
        <v>1</v>
      </c>
    </row>
    <row r="906" spans="1:13" ht="20.100000000000001" customHeight="1" x14ac:dyDescent="0.15">
      <c r="A906" s="1" t="s">
        <v>1596</v>
      </c>
      <c r="B906" s="1" t="s">
        <v>1980</v>
      </c>
      <c r="C906" s="1" t="s">
        <v>1993</v>
      </c>
      <c r="D906" s="1" t="s">
        <v>50</v>
      </c>
      <c r="E906" s="1" t="s">
        <v>51</v>
      </c>
      <c r="F906" s="1" t="s">
        <v>51</v>
      </c>
      <c r="G906" s="1" t="s">
        <v>52</v>
      </c>
      <c r="H906" s="1" t="s">
        <v>121</v>
      </c>
      <c r="I906" s="1" t="s">
        <v>84</v>
      </c>
      <c r="J906" s="1" t="s">
        <v>122</v>
      </c>
      <c r="K906" s="1" t="s">
        <v>1994</v>
      </c>
      <c r="L906" s="1"/>
      <c r="M906" s="20">
        <f t="shared" si="14"/>
        <v>1</v>
      </c>
    </row>
    <row r="907" spans="1:13" ht="20.100000000000001" customHeight="1" x14ac:dyDescent="0.15">
      <c r="A907" s="1" t="s">
        <v>1596</v>
      </c>
      <c r="B907" s="1" t="s">
        <v>1980</v>
      </c>
      <c r="C907" s="1" t="s">
        <v>1995</v>
      </c>
      <c r="D907" s="1" t="s">
        <v>50</v>
      </c>
      <c r="E907" s="1" t="s">
        <v>51</v>
      </c>
      <c r="F907" s="1" t="s">
        <v>51</v>
      </c>
      <c r="G907" s="1" t="s">
        <v>52</v>
      </c>
      <c r="H907" s="1" t="s">
        <v>121</v>
      </c>
      <c r="I907" s="1" t="s">
        <v>84</v>
      </c>
      <c r="J907" s="1" t="s">
        <v>122</v>
      </c>
      <c r="K907" s="1" t="s">
        <v>1996</v>
      </c>
      <c r="L907" s="1"/>
      <c r="M907" s="20">
        <f t="shared" si="14"/>
        <v>1</v>
      </c>
    </row>
    <row r="908" spans="1:13" ht="20.100000000000001" customHeight="1" x14ac:dyDescent="0.15">
      <c r="A908" s="1" t="s">
        <v>1596</v>
      </c>
      <c r="B908" s="1" t="s">
        <v>1980</v>
      </c>
      <c r="C908" s="1" t="s">
        <v>1997</v>
      </c>
      <c r="D908" s="1" t="s">
        <v>50</v>
      </c>
      <c r="E908" s="1" t="s">
        <v>51</v>
      </c>
      <c r="F908" s="1" t="s">
        <v>51</v>
      </c>
      <c r="G908" s="1" t="s">
        <v>52</v>
      </c>
      <c r="H908" s="1" t="s">
        <v>121</v>
      </c>
      <c r="I908" s="1" t="s">
        <v>84</v>
      </c>
      <c r="J908" s="1" t="s">
        <v>122</v>
      </c>
      <c r="K908" s="1" t="s">
        <v>1998</v>
      </c>
      <c r="L908" s="1"/>
      <c r="M908" s="20">
        <f t="shared" si="14"/>
        <v>1</v>
      </c>
    </row>
    <row r="909" spans="1:13" ht="20.100000000000001" customHeight="1" x14ac:dyDescent="0.15">
      <c r="A909" s="1" t="s">
        <v>1596</v>
      </c>
      <c r="B909" s="1" t="s">
        <v>1980</v>
      </c>
      <c r="C909" s="1" t="s">
        <v>1999</v>
      </c>
      <c r="D909" s="1" t="s">
        <v>78</v>
      </c>
      <c r="E909" s="1" t="s">
        <v>51</v>
      </c>
      <c r="F909" s="1" t="s">
        <v>51</v>
      </c>
      <c r="G909" s="1" t="s">
        <v>52</v>
      </c>
      <c r="H909" s="1" t="s">
        <v>121</v>
      </c>
      <c r="I909" s="1" t="s">
        <v>84</v>
      </c>
      <c r="J909" s="1" t="s">
        <v>122</v>
      </c>
      <c r="K909" s="1" t="s">
        <v>2000</v>
      </c>
      <c r="L909" s="1"/>
      <c r="M909" s="20">
        <f t="shared" si="14"/>
        <v>1</v>
      </c>
    </row>
    <row r="910" spans="1:13" ht="20.100000000000001" customHeight="1" x14ac:dyDescent="0.15">
      <c r="A910" s="1" t="s">
        <v>1596</v>
      </c>
      <c r="B910" s="1" t="s">
        <v>1980</v>
      </c>
      <c r="C910" s="1" t="s">
        <v>2001</v>
      </c>
      <c r="D910" s="1" t="s">
        <v>78</v>
      </c>
      <c r="E910" s="1" t="s">
        <v>51</v>
      </c>
      <c r="F910" s="1" t="s">
        <v>51</v>
      </c>
      <c r="G910" s="1" t="s">
        <v>52</v>
      </c>
      <c r="H910" s="1" t="s">
        <v>121</v>
      </c>
      <c r="I910" s="1" t="s">
        <v>84</v>
      </c>
      <c r="J910" s="1" t="s">
        <v>122</v>
      </c>
      <c r="K910" s="1" t="s">
        <v>2002</v>
      </c>
      <c r="L910" s="1"/>
      <c r="M910" s="20">
        <f t="shared" si="14"/>
        <v>1</v>
      </c>
    </row>
    <row r="911" spans="1:13" ht="20.100000000000001" customHeight="1" x14ac:dyDescent="0.15">
      <c r="A911" s="1" t="s">
        <v>1596</v>
      </c>
      <c r="B911" s="1" t="s">
        <v>1980</v>
      </c>
      <c r="C911" s="1" t="s">
        <v>2003</v>
      </c>
      <c r="D911" s="1" t="s">
        <v>78</v>
      </c>
      <c r="E911" s="1" t="s">
        <v>51</v>
      </c>
      <c r="F911" s="1" t="s">
        <v>51</v>
      </c>
      <c r="G911" s="1" t="s">
        <v>52</v>
      </c>
      <c r="H911" s="1" t="s">
        <v>121</v>
      </c>
      <c r="I911" s="1" t="s">
        <v>84</v>
      </c>
      <c r="J911" s="1" t="s">
        <v>122</v>
      </c>
      <c r="K911" s="1" t="s">
        <v>2004</v>
      </c>
      <c r="L911" s="1"/>
      <c r="M911" s="20">
        <f t="shared" si="14"/>
        <v>1</v>
      </c>
    </row>
    <row r="912" spans="1:13" ht="20.100000000000001" customHeight="1" x14ac:dyDescent="0.15">
      <c r="A912" s="1" t="s">
        <v>1596</v>
      </c>
      <c r="B912" s="1" t="s">
        <v>1980</v>
      </c>
      <c r="C912" s="1" t="s">
        <v>2005</v>
      </c>
      <c r="D912" s="1" t="s">
        <v>78</v>
      </c>
      <c r="E912" s="1" t="s">
        <v>51</v>
      </c>
      <c r="F912" s="1" t="s">
        <v>51</v>
      </c>
      <c r="G912" s="1" t="s">
        <v>52</v>
      </c>
      <c r="H912" s="1" t="s">
        <v>121</v>
      </c>
      <c r="I912" s="1" t="s">
        <v>84</v>
      </c>
      <c r="J912" s="1" t="s">
        <v>122</v>
      </c>
      <c r="K912" s="1" t="s">
        <v>2006</v>
      </c>
      <c r="L912" s="1"/>
      <c r="M912" s="20">
        <f t="shared" si="14"/>
        <v>1</v>
      </c>
    </row>
    <row r="913" spans="1:13" ht="20.100000000000001" customHeight="1" x14ac:dyDescent="0.15">
      <c r="A913" s="1" t="s">
        <v>1596</v>
      </c>
      <c r="B913" s="1" t="s">
        <v>1980</v>
      </c>
      <c r="C913" s="1" t="s">
        <v>2007</v>
      </c>
      <c r="D913" s="1" t="s">
        <v>78</v>
      </c>
      <c r="E913" s="1" t="s">
        <v>51</v>
      </c>
      <c r="F913" s="1" t="s">
        <v>26832</v>
      </c>
      <c r="G913" s="1" t="s">
        <v>82</v>
      </c>
      <c r="H913" s="1" t="s">
        <v>180</v>
      </c>
      <c r="I913" s="1" t="s">
        <v>84</v>
      </c>
      <c r="J913" s="1" t="s">
        <v>632</v>
      </c>
      <c r="K913" s="1" t="s">
        <v>2008</v>
      </c>
      <c r="L913" s="1"/>
      <c r="M913" s="20">
        <f t="shared" si="14"/>
        <v>0</v>
      </c>
    </row>
    <row r="914" spans="1:13" ht="20.100000000000001" customHeight="1" x14ac:dyDescent="0.15">
      <c r="A914" s="1" t="s">
        <v>1596</v>
      </c>
      <c r="B914" s="1" t="s">
        <v>1980</v>
      </c>
      <c r="C914" s="1" t="s">
        <v>2009</v>
      </c>
      <c r="D914" s="1" t="s">
        <v>78</v>
      </c>
      <c r="E914" s="1" t="s">
        <v>51</v>
      </c>
      <c r="F914" s="1" t="s">
        <v>51</v>
      </c>
      <c r="G914" s="1" t="s">
        <v>52</v>
      </c>
      <c r="H914" s="1" t="s">
        <v>121</v>
      </c>
      <c r="I914" s="1" t="s">
        <v>84</v>
      </c>
      <c r="J914" s="1" t="s">
        <v>122</v>
      </c>
      <c r="K914" s="1" t="s">
        <v>2010</v>
      </c>
      <c r="L914" s="1"/>
      <c r="M914" s="20">
        <f t="shared" si="14"/>
        <v>1</v>
      </c>
    </row>
    <row r="915" spans="1:13" ht="20.100000000000001" customHeight="1" x14ac:dyDescent="0.15">
      <c r="A915" s="1" t="s">
        <v>1596</v>
      </c>
      <c r="B915" s="1" t="s">
        <v>1980</v>
      </c>
      <c r="C915" s="1" t="s">
        <v>2011</v>
      </c>
      <c r="D915" s="1" t="s">
        <v>78</v>
      </c>
      <c r="E915" s="1" t="s">
        <v>51</v>
      </c>
      <c r="F915" s="1" t="s">
        <v>51</v>
      </c>
      <c r="G915" s="1" t="s">
        <v>52</v>
      </c>
      <c r="H915" s="1" t="s">
        <v>121</v>
      </c>
      <c r="I915" s="1" t="s">
        <v>84</v>
      </c>
      <c r="J915" s="1" t="s">
        <v>122</v>
      </c>
      <c r="K915" s="1" t="s">
        <v>2012</v>
      </c>
      <c r="L915" s="1"/>
      <c r="M915" s="20">
        <f t="shared" si="14"/>
        <v>1</v>
      </c>
    </row>
    <row r="916" spans="1:13" ht="20.100000000000001" customHeight="1" x14ac:dyDescent="0.15">
      <c r="A916" s="1" t="s">
        <v>1596</v>
      </c>
      <c r="B916" s="1" t="s">
        <v>1980</v>
      </c>
      <c r="C916" s="1" t="s">
        <v>2013</v>
      </c>
      <c r="D916" s="1" t="s">
        <v>78</v>
      </c>
      <c r="E916" s="1" t="s">
        <v>51</v>
      </c>
      <c r="F916" s="1" t="s">
        <v>26832</v>
      </c>
      <c r="G916" s="1" t="s">
        <v>82</v>
      </c>
      <c r="H916" s="1" t="s">
        <v>180</v>
      </c>
      <c r="I916" s="1" t="s">
        <v>84</v>
      </c>
      <c r="J916" s="1" t="s">
        <v>632</v>
      </c>
      <c r="K916" s="1" t="s">
        <v>2014</v>
      </c>
      <c r="L916" s="1"/>
      <c r="M916" s="20">
        <f t="shared" si="14"/>
        <v>0</v>
      </c>
    </row>
    <row r="917" spans="1:13" ht="20.100000000000001" customHeight="1" x14ac:dyDescent="0.15">
      <c r="A917" s="1" t="s">
        <v>1596</v>
      </c>
      <c r="B917" s="1" t="s">
        <v>1980</v>
      </c>
      <c r="C917" s="1" t="s">
        <v>2015</v>
      </c>
      <c r="D917" s="1" t="s">
        <v>78</v>
      </c>
      <c r="E917" s="1" t="s">
        <v>51</v>
      </c>
      <c r="F917" s="1" t="s">
        <v>51</v>
      </c>
      <c r="G917" s="1" t="s">
        <v>52</v>
      </c>
      <c r="H917" s="1" t="s">
        <v>121</v>
      </c>
      <c r="I917" s="1" t="s">
        <v>84</v>
      </c>
      <c r="J917" s="1" t="s">
        <v>122</v>
      </c>
      <c r="K917" s="1" t="s">
        <v>2016</v>
      </c>
      <c r="L917" s="1"/>
      <c r="M917" s="20">
        <f t="shared" si="14"/>
        <v>1</v>
      </c>
    </row>
    <row r="918" spans="1:13" ht="20.100000000000001" customHeight="1" x14ac:dyDescent="0.15">
      <c r="A918" s="1" t="s">
        <v>1596</v>
      </c>
      <c r="B918" s="1" t="s">
        <v>2017</v>
      </c>
      <c r="C918" s="1" t="s">
        <v>2018</v>
      </c>
      <c r="D918" s="1" t="s">
        <v>50</v>
      </c>
      <c r="E918" s="1" t="s">
        <v>51</v>
      </c>
      <c r="F918" s="1" t="s">
        <v>51</v>
      </c>
      <c r="G918" s="1" t="s">
        <v>82</v>
      </c>
      <c r="H918" s="1" t="s">
        <v>95</v>
      </c>
      <c r="I918" s="1" t="s">
        <v>84</v>
      </c>
      <c r="J918" s="1" t="s">
        <v>96</v>
      </c>
      <c r="K918" s="1" t="s">
        <v>2019</v>
      </c>
      <c r="L918" s="1"/>
      <c r="M918" s="20">
        <f t="shared" si="14"/>
        <v>1</v>
      </c>
    </row>
    <row r="919" spans="1:13" ht="20.100000000000001" customHeight="1" x14ac:dyDescent="0.15">
      <c r="A919" s="1" t="s">
        <v>1596</v>
      </c>
      <c r="B919" s="1" t="s">
        <v>2017</v>
      </c>
      <c r="C919" s="1" t="s">
        <v>2020</v>
      </c>
      <c r="D919" s="1" t="s">
        <v>50</v>
      </c>
      <c r="E919" s="1" t="s">
        <v>51</v>
      </c>
      <c r="F919" s="1" t="s">
        <v>51</v>
      </c>
      <c r="G919" s="1" t="s">
        <v>82</v>
      </c>
      <c r="H919" s="1" t="s">
        <v>95</v>
      </c>
      <c r="I919" s="1" t="s">
        <v>84</v>
      </c>
      <c r="J919" s="1" t="s">
        <v>96</v>
      </c>
      <c r="K919" s="1" t="s">
        <v>2021</v>
      </c>
      <c r="L919" s="1"/>
      <c r="M919" s="20">
        <f t="shared" si="14"/>
        <v>1</v>
      </c>
    </row>
    <row r="920" spans="1:13" ht="20.100000000000001" customHeight="1" x14ac:dyDescent="0.15">
      <c r="A920" s="1" t="s">
        <v>1596</v>
      </c>
      <c r="B920" s="1" t="s">
        <v>2017</v>
      </c>
      <c r="C920" s="1" t="s">
        <v>2022</v>
      </c>
      <c r="D920" s="1" t="s">
        <v>50</v>
      </c>
      <c r="E920" s="1" t="s">
        <v>51</v>
      </c>
      <c r="F920" s="1" t="s">
        <v>51</v>
      </c>
      <c r="G920" s="1" t="s">
        <v>82</v>
      </c>
      <c r="H920" s="1" t="s">
        <v>95</v>
      </c>
      <c r="I920" s="1" t="s">
        <v>84</v>
      </c>
      <c r="J920" s="1" t="s">
        <v>96</v>
      </c>
      <c r="K920" s="1" t="s">
        <v>2023</v>
      </c>
      <c r="L920" s="1"/>
      <c r="M920" s="20">
        <f t="shared" si="14"/>
        <v>1</v>
      </c>
    </row>
    <row r="921" spans="1:13" ht="20.100000000000001" customHeight="1" x14ac:dyDescent="0.15">
      <c r="A921" s="1" t="s">
        <v>1596</v>
      </c>
      <c r="B921" s="1" t="s">
        <v>2017</v>
      </c>
      <c r="C921" s="1" t="s">
        <v>2024</v>
      </c>
      <c r="D921" s="1" t="s">
        <v>78</v>
      </c>
      <c r="E921" s="1" t="s">
        <v>51</v>
      </c>
      <c r="F921" s="1" t="s">
        <v>51</v>
      </c>
      <c r="G921" s="1" t="s">
        <v>82</v>
      </c>
      <c r="H921" s="1" t="s">
        <v>95</v>
      </c>
      <c r="I921" s="1" t="s">
        <v>84</v>
      </c>
      <c r="J921" s="1" t="s">
        <v>96</v>
      </c>
      <c r="K921" s="1" t="s">
        <v>2025</v>
      </c>
      <c r="L921" s="1"/>
      <c r="M921" s="20">
        <f t="shared" si="14"/>
        <v>1</v>
      </c>
    </row>
    <row r="922" spans="1:13" ht="20.100000000000001" customHeight="1" x14ac:dyDescent="0.15">
      <c r="A922" s="1" t="s">
        <v>1596</v>
      </c>
      <c r="B922" s="1" t="s">
        <v>2017</v>
      </c>
      <c r="C922" s="1" t="s">
        <v>2026</v>
      </c>
      <c r="D922" s="1" t="s">
        <v>78</v>
      </c>
      <c r="E922" s="1" t="s">
        <v>51</v>
      </c>
      <c r="F922" s="1" t="s">
        <v>51</v>
      </c>
      <c r="G922" s="1" t="s">
        <v>82</v>
      </c>
      <c r="H922" s="1" t="s">
        <v>95</v>
      </c>
      <c r="I922" s="1" t="s">
        <v>84</v>
      </c>
      <c r="J922" s="1" t="s">
        <v>96</v>
      </c>
      <c r="K922" s="1" t="s">
        <v>2027</v>
      </c>
      <c r="L922" s="1"/>
      <c r="M922" s="20">
        <f t="shared" si="14"/>
        <v>1</v>
      </c>
    </row>
    <row r="923" spans="1:13" ht="20.100000000000001" customHeight="1" x14ac:dyDescent="0.15">
      <c r="A923" s="1" t="s">
        <v>1596</v>
      </c>
      <c r="B923" s="1" t="s">
        <v>2017</v>
      </c>
      <c r="C923" s="1" t="s">
        <v>2028</v>
      </c>
      <c r="D923" s="1" t="s">
        <v>78</v>
      </c>
      <c r="E923" s="1" t="s">
        <v>51</v>
      </c>
      <c r="F923" s="1" t="s">
        <v>51</v>
      </c>
      <c r="G923" s="1" t="s">
        <v>82</v>
      </c>
      <c r="H923" s="1" t="s">
        <v>95</v>
      </c>
      <c r="I923" s="1" t="s">
        <v>84</v>
      </c>
      <c r="J923" s="1" t="s">
        <v>96</v>
      </c>
      <c r="K923" s="1" t="s">
        <v>2029</v>
      </c>
      <c r="L923" s="1"/>
      <c r="M923" s="20">
        <f t="shared" si="14"/>
        <v>1</v>
      </c>
    </row>
    <row r="924" spans="1:13" ht="20.100000000000001" customHeight="1" x14ac:dyDescent="0.15">
      <c r="A924" s="1" t="s">
        <v>1596</v>
      </c>
      <c r="B924" s="1" t="s">
        <v>2017</v>
      </c>
      <c r="C924" s="1" t="s">
        <v>2030</v>
      </c>
      <c r="D924" s="1" t="s">
        <v>78</v>
      </c>
      <c r="E924" s="1" t="s">
        <v>51</v>
      </c>
      <c r="F924" s="1" t="s">
        <v>179</v>
      </c>
      <c r="G924" s="1" t="s">
        <v>82</v>
      </c>
      <c r="H924" s="1" t="s">
        <v>83</v>
      </c>
      <c r="I924" s="1" t="s">
        <v>84</v>
      </c>
      <c r="J924" s="1" t="s">
        <v>85</v>
      </c>
      <c r="K924" s="1" t="s">
        <v>2031</v>
      </c>
      <c r="L924" s="1"/>
      <c r="M924" s="20">
        <f t="shared" si="14"/>
        <v>0</v>
      </c>
    </row>
    <row r="925" spans="1:13" ht="20.100000000000001" customHeight="1" x14ac:dyDescent="0.15">
      <c r="A925" s="1" t="s">
        <v>1596</v>
      </c>
      <c r="B925" s="1" t="s">
        <v>2032</v>
      </c>
      <c r="C925" s="1" t="s">
        <v>2033</v>
      </c>
      <c r="D925" s="1" t="s">
        <v>50</v>
      </c>
      <c r="E925" s="1" t="s">
        <v>51</v>
      </c>
      <c r="F925" s="1" t="s">
        <v>51</v>
      </c>
      <c r="G925" s="1" t="s">
        <v>52</v>
      </c>
      <c r="H925" s="1" t="s">
        <v>53</v>
      </c>
      <c r="I925" s="1" t="s">
        <v>54</v>
      </c>
      <c r="J925" s="1" t="s">
        <v>55</v>
      </c>
      <c r="K925" s="1" t="s">
        <v>2034</v>
      </c>
      <c r="L925" s="1"/>
      <c r="M925" s="20">
        <f t="shared" si="14"/>
        <v>1</v>
      </c>
    </row>
    <row r="926" spans="1:13" ht="20.100000000000001" customHeight="1" x14ac:dyDescent="0.15">
      <c r="A926" s="1" t="s">
        <v>1596</v>
      </c>
      <c r="B926" s="1" t="s">
        <v>2032</v>
      </c>
      <c r="C926" s="1" t="s">
        <v>2035</v>
      </c>
      <c r="D926" s="1" t="s">
        <v>50</v>
      </c>
      <c r="E926" s="1" t="s">
        <v>51</v>
      </c>
      <c r="F926" s="1" t="s">
        <v>51</v>
      </c>
      <c r="G926" s="1" t="s">
        <v>52</v>
      </c>
      <c r="H926" s="1" t="s">
        <v>53</v>
      </c>
      <c r="I926" s="1" t="s">
        <v>54</v>
      </c>
      <c r="J926" s="1" t="s">
        <v>55</v>
      </c>
      <c r="K926" s="1" t="s">
        <v>2036</v>
      </c>
      <c r="L926" s="1"/>
      <c r="M926" s="20">
        <f t="shared" si="14"/>
        <v>1</v>
      </c>
    </row>
    <row r="927" spans="1:13" ht="20.100000000000001" customHeight="1" x14ac:dyDescent="0.15">
      <c r="A927" s="1" t="s">
        <v>1596</v>
      </c>
      <c r="B927" s="1" t="s">
        <v>2032</v>
      </c>
      <c r="C927" s="1" t="s">
        <v>2037</v>
      </c>
      <c r="D927" s="1" t="s">
        <v>78</v>
      </c>
      <c r="E927" s="1" t="s">
        <v>51</v>
      </c>
      <c r="F927" s="1" t="s">
        <v>179</v>
      </c>
      <c r="G927" s="1" t="s">
        <v>82</v>
      </c>
      <c r="H927" s="1" t="s">
        <v>2038</v>
      </c>
      <c r="I927" s="1" t="s">
        <v>84</v>
      </c>
      <c r="J927" s="1" t="s">
        <v>2039</v>
      </c>
      <c r="K927" s="1" t="s">
        <v>2040</v>
      </c>
      <c r="L927" s="1"/>
      <c r="M927" s="20">
        <f t="shared" si="14"/>
        <v>0</v>
      </c>
    </row>
    <row r="928" spans="1:13" ht="20.100000000000001" customHeight="1" x14ac:dyDescent="0.15">
      <c r="A928" s="1" t="s">
        <v>1596</v>
      </c>
      <c r="B928" s="1" t="s">
        <v>2041</v>
      </c>
      <c r="C928" s="1" t="s">
        <v>2042</v>
      </c>
      <c r="D928" s="1" t="s">
        <v>50</v>
      </c>
      <c r="E928" s="1" t="s">
        <v>51</v>
      </c>
      <c r="F928" s="1" t="s">
        <v>51</v>
      </c>
      <c r="G928" s="1" t="s">
        <v>52</v>
      </c>
      <c r="H928" s="1" t="s">
        <v>53</v>
      </c>
      <c r="I928" s="1" t="s">
        <v>54</v>
      </c>
      <c r="J928" s="1" t="s">
        <v>55</v>
      </c>
      <c r="K928" s="1" t="s">
        <v>2043</v>
      </c>
      <c r="L928" s="1"/>
      <c r="M928" s="20">
        <f t="shared" si="14"/>
        <v>1</v>
      </c>
    </row>
    <row r="929" spans="1:13" ht="20.100000000000001" customHeight="1" x14ac:dyDescent="0.15">
      <c r="A929" s="1" t="s">
        <v>1596</v>
      </c>
      <c r="B929" s="1" t="s">
        <v>2041</v>
      </c>
      <c r="C929" s="1" t="s">
        <v>2044</v>
      </c>
      <c r="D929" s="1" t="s">
        <v>50</v>
      </c>
      <c r="E929" s="1" t="s">
        <v>51</v>
      </c>
      <c r="F929" s="1" t="s">
        <v>51</v>
      </c>
      <c r="G929" s="1" t="s">
        <v>52</v>
      </c>
      <c r="H929" s="1" t="s">
        <v>53</v>
      </c>
      <c r="I929" s="1" t="s">
        <v>54</v>
      </c>
      <c r="J929" s="1" t="s">
        <v>55</v>
      </c>
      <c r="K929" s="1" t="s">
        <v>2045</v>
      </c>
      <c r="L929" s="1"/>
      <c r="M929" s="20">
        <f t="shared" si="14"/>
        <v>1</v>
      </c>
    </row>
    <row r="930" spans="1:13" ht="20.100000000000001" customHeight="1" x14ac:dyDescent="0.15">
      <c r="A930" s="1" t="s">
        <v>1596</v>
      </c>
      <c r="B930" s="1" t="s">
        <v>2041</v>
      </c>
      <c r="C930" s="1" t="s">
        <v>2046</v>
      </c>
      <c r="D930" s="1" t="s">
        <v>50</v>
      </c>
      <c r="E930" s="1" t="s">
        <v>51</v>
      </c>
      <c r="F930" s="1" t="s">
        <v>51</v>
      </c>
      <c r="G930" s="1" t="s">
        <v>52</v>
      </c>
      <c r="H930" s="1" t="s">
        <v>53</v>
      </c>
      <c r="I930" s="1" t="s">
        <v>54</v>
      </c>
      <c r="J930" s="1" t="s">
        <v>55</v>
      </c>
      <c r="K930" s="1" t="s">
        <v>2047</v>
      </c>
      <c r="L930" s="1"/>
      <c r="M930" s="20">
        <f t="shared" si="14"/>
        <v>1</v>
      </c>
    </row>
    <row r="931" spans="1:13" ht="20.100000000000001" customHeight="1" x14ac:dyDescent="0.15">
      <c r="A931" s="1" t="s">
        <v>1596</v>
      </c>
      <c r="B931" s="1" t="s">
        <v>2041</v>
      </c>
      <c r="C931" s="1" t="s">
        <v>2048</v>
      </c>
      <c r="D931" s="1" t="s">
        <v>78</v>
      </c>
      <c r="E931" s="1" t="s">
        <v>51</v>
      </c>
      <c r="F931" s="1" t="s">
        <v>51</v>
      </c>
      <c r="G931" s="1" t="s">
        <v>52</v>
      </c>
      <c r="H931" s="1" t="s">
        <v>53</v>
      </c>
      <c r="I931" s="1" t="s">
        <v>54</v>
      </c>
      <c r="J931" s="1" t="s">
        <v>55</v>
      </c>
      <c r="K931" s="1" t="s">
        <v>2049</v>
      </c>
      <c r="L931" s="1"/>
      <c r="M931" s="20">
        <f t="shared" si="14"/>
        <v>1</v>
      </c>
    </row>
    <row r="932" spans="1:13" ht="20.100000000000001" customHeight="1" x14ac:dyDescent="0.15">
      <c r="A932" s="1" t="s">
        <v>1596</v>
      </c>
      <c r="B932" s="1" t="s">
        <v>2041</v>
      </c>
      <c r="C932" s="1" t="s">
        <v>2050</v>
      </c>
      <c r="D932" s="1" t="s">
        <v>78</v>
      </c>
      <c r="E932" s="1" t="s">
        <v>51</v>
      </c>
      <c r="F932" s="1" t="s">
        <v>81</v>
      </c>
      <c r="G932" s="1" t="s">
        <v>82</v>
      </c>
      <c r="H932" s="1" t="s">
        <v>446</v>
      </c>
      <c r="I932" s="1" t="s">
        <v>447</v>
      </c>
      <c r="J932" s="1" t="s">
        <v>448</v>
      </c>
      <c r="K932" s="1" t="s">
        <v>2051</v>
      </c>
      <c r="L932" s="1"/>
      <c r="M932" s="20">
        <f t="shared" si="14"/>
        <v>0</v>
      </c>
    </row>
    <row r="933" spans="1:13" ht="20.100000000000001" customHeight="1" x14ac:dyDescent="0.15">
      <c r="A933" s="1" t="s">
        <v>1596</v>
      </c>
      <c r="B933" s="1" t="s">
        <v>2052</v>
      </c>
      <c r="C933" s="1" t="s">
        <v>2053</v>
      </c>
      <c r="D933" s="1" t="s">
        <v>50</v>
      </c>
      <c r="E933" s="1" t="s">
        <v>51</v>
      </c>
      <c r="F933" s="1" t="s">
        <v>51</v>
      </c>
      <c r="G933" s="1" t="s">
        <v>52</v>
      </c>
      <c r="H933" s="1" t="s">
        <v>53</v>
      </c>
      <c r="I933" s="1" t="s">
        <v>54</v>
      </c>
      <c r="J933" s="1" t="s">
        <v>55</v>
      </c>
      <c r="K933" s="1" t="s">
        <v>2054</v>
      </c>
      <c r="L933" s="1"/>
      <c r="M933" s="20">
        <f t="shared" si="14"/>
        <v>1</v>
      </c>
    </row>
    <row r="934" spans="1:13" ht="20.100000000000001" customHeight="1" x14ac:dyDescent="0.15">
      <c r="A934" s="1" t="s">
        <v>1596</v>
      </c>
      <c r="B934" s="1" t="s">
        <v>2052</v>
      </c>
      <c r="C934" s="1" t="s">
        <v>2055</v>
      </c>
      <c r="D934" s="1" t="s">
        <v>78</v>
      </c>
      <c r="E934" s="1" t="s">
        <v>51</v>
      </c>
      <c r="F934" s="1" t="s">
        <v>51</v>
      </c>
      <c r="G934" s="1" t="s">
        <v>52</v>
      </c>
      <c r="H934" s="1" t="s">
        <v>53</v>
      </c>
      <c r="I934" s="1" t="s">
        <v>54</v>
      </c>
      <c r="J934" s="1" t="s">
        <v>55</v>
      </c>
      <c r="K934" s="1" t="s">
        <v>2056</v>
      </c>
      <c r="L934" s="1"/>
      <c r="M934" s="20">
        <f t="shared" si="14"/>
        <v>1</v>
      </c>
    </row>
    <row r="935" spans="1:13" ht="20.100000000000001" customHeight="1" x14ac:dyDescent="0.15">
      <c r="A935" s="1" t="s">
        <v>1596</v>
      </c>
      <c r="B935" s="1" t="s">
        <v>2052</v>
      </c>
      <c r="C935" s="1" t="s">
        <v>2057</v>
      </c>
      <c r="D935" s="1" t="s">
        <v>78</v>
      </c>
      <c r="E935" s="1" t="s">
        <v>51</v>
      </c>
      <c r="F935" s="1" t="s">
        <v>51</v>
      </c>
      <c r="G935" s="1" t="s">
        <v>52</v>
      </c>
      <c r="H935" s="1" t="s">
        <v>53</v>
      </c>
      <c r="I935" s="1" t="s">
        <v>54</v>
      </c>
      <c r="J935" s="1" t="s">
        <v>55</v>
      </c>
      <c r="K935" s="1" t="s">
        <v>2058</v>
      </c>
      <c r="L935" s="1"/>
      <c r="M935" s="20">
        <f t="shared" si="14"/>
        <v>1</v>
      </c>
    </row>
    <row r="936" spans="1:13" ht="20.100000000000001" customHeight="1" x14ac:dyDescent="0.15">
      <c r="A936" s="1" t="s">
        <v>1596</v>
      </c>
      <c r="B936" s="1" t="s">
        <v>2052</v>
      </c>
      <c r="C936" s="1" t="s">
        <v>2059</v>
      </c>
      <c r="D936" s="1" t="s">
        <v>78</v>
      </c>
      <c r="E936" s="1" t="s">
        <v>51</v>
      </c>
      <c r="F936" s="1" t="s">
        <v>51</v>
      </c>
      <c r="G936" s="1" t="s">
        <v>52</v>
      </c>
      <c r="H936" s="1" t="s">
        <v>121</v>
      </c>
      <c r="I936" s="1" t="s">
        <v>84</v>
      </c>
      <c r="J936" s="1" t="s">
        <v>122</v>
      </c>
      <c r="K936" s="1" t="s">
        <v>2060</v>
      </c>
      <c r="L936" s="1"/>
      <c r="M936" s="20">
        <f t="shared" si="14"/>
        <v>1</v>
      </c>
    </row>
    <row r="937" spans="1:13" ht="20.100000000000001" customHeight="1" x14ac:dyDescent="0.15">
      <c r="A937" s="1" t="s">
        <v>1596</v>
      </c>
      <c r="B937" s="1" t="s">
        <v>2052</v>
      </c>
      <c r="C937" s="1" t="s">
        <v>2061</v>
      </c>
      <c r="D937" s="1" t="s">
        <v>78</v>
      </c>
      <c r="E937" s="1" t="s">
        <v>51</v>
      </c>
      <c r="F937" s="1" t="s">
        <v>51</v>
      </c>
      <c r="G937" s="1" t="s">
        <v>52</v>
      </c>
      <c r="H937" s="1" t="s">
        <v>121</v>
      </c>
      <c r="I937" s="1" t="s">
        <v>84</v>
      </c>
      <c r="J937" s="1" t="s">
        <v>122</v>
      </c>
      <c r="K937" s="1" t="s">
        <v>2062</v>
      </c>
      <c r="L937" s="1"/>
      <c r="M937" s="20">
        <f t="shared" si="14"/>
        <v>1</v>
      </c>
    </row>
    <row r="938" spans="1:13" ht="20.100000000000001" customHeight="1" x14ac:dyDescent="0.15">
      <c r="A938" s="1" t="s">
        <v>1596</v>
      </c>
      <c r="B938" s="1" t="s">
        <v>2052</v>
      </c>
      <c r="C938" s="1" t="s">
        <v>2063</v>
      </c>
      <c r="D938" s="1" t="s">
        <v>78</v>
      </c>
      <c r="E938" s="1" t="s">
        <v>51</v>
      </c>
      <c r="F938" s="1" t="s">
        <v>179</v>
      </c>
      <c r="G938" s="1" t="s">
        <v>82</v>
      </c>
      <c r="H938" s="1" t="s">
        <v>446</v>
      </c>
      <c r="I938" s="1" t="s">
        <v>447</v>
      </c>
      <c r="J938" s="1" t="s">
        <v>448</v>
      </c>
      <c r="K938" s="1" t="s">
        <v>2064</v>
      </c>
      <c r="L938" s="1"/>
      <c r="M938" s="20">
        <f t="shared" si="14"/>
        <v>0</v>
      </c>
    </row>
    <row r="939" spans="1:13" ht="20.100000000000001" customHeight="1" x14ac:dyDescent="0.15">
      <c r="A939" s="1" t="s">
        <v>1596</v>
      </c>
      <c r="B939" s="1" t="s">
        <v>2052</v>
      </c>
      <c r="C939" s="1" t="s">
        <v>2065</v>
      </c>
      <c r="D939" s="1" t="s">
        <v>78</v>
      </c>
      <c r="E939" s="1" t="s">
        <v>51</v>
      </c>
      <c r="F939" s="1" t="s">
        <v>179</v>
      </c>
      <c r="G939" s="1" t="s">
        <v>82</v>
      </c>
      <c r="H939" s="1" t="s">
        <v>446</v>
      </c>
      <c r="I939" s="1" t="s">
        <v>447</v>
      </c>
      <c r="J939" s="1" t="s">
        <v>448</v>
      </c>
      <c r="K939" s="1" t="s">
        <v>2066</v>
      </c>
      <c r="L939" s="1"/>
      <c r="M939" s="20">
        <f t="shared" si="14"/>
        <v>0</v>
      </c>
    </row>
    <row r="940" spans="1:13" ht="20.100000000000001" customHeight="1" x14ac:dyDescent="0.15">
      <c r="A940" s="1" t="s">
        <v>1596</v>
      </c>
      <c r="B940" s="1" t="s">
        <v>2052</v>
      </c>
      <c r="C940" s="1" t="s">
        <v>2067</v>
      </c>
      <c r="D940" s="1" t="s">
        <v>78</v>
      </c>
      <c r="E940" s="1" t="s">
        <v>51</v>
      </c>
      <c r="F940" s="1" t="s">
        <v>81</v>
      </c>
      <c r="G940" s="1" t="s">
        <v>82</v>
      </c>
      <c r="H940" s="1" t="s">
        <v>446</v>
      </c>
      <c r="I940" s="1" t="s">
        <v>447</v>
      </c>
      <c r="J940" s="1" t="s">
        <v>448</v>
      </c>
      <c r="K940" s="1" t="s">
        <v>2068</v>
      </c>
      <c r="L940" s="1"/>
      <c r="M940" s="20">
        <f t="shared" si="14"/>
        <v>0</v>
      </c>
    </row>
    <row r="941" spans="1:13" ht="20.100000000000001" customHeight="1" x14ac:dyDescent="0.15">
      <c r="A941" s="1" t="s">
        <v>1596</v>
      </c>
      <c r="B941" s="1" t="s">
        <v>2069</v>
      </c>
      <c r="C941" s="1" t="s">
        <v>2070</v>
      </c>
      <c r="D941" s="1" t="s">
        <v>50</v>
      </c>
      <c r="E941" s="1" t="s">
        <v>51</v>
      </c>
      <c r="F941" s="1" t="s">
        <v>51</v>
      </c>
      <c r="G941" s="1" t="s">
        <v>82</v>
      </c>
      <c r="H941" s="1" t="s">
        <v>95</v>
      </c>
      <c r="I941" s="1" t="s">
        <v>84</v>
      </c>
      <c r="J941" s="1" t="s">
        <v>96</v>
      </c>
      <c r="K941" s="1" t="s">
        <v>2071</v>
      </c>
      <c r="L941" s="1"/>
      <c r="M941" s="20">
        <f t="shared" si="14"/>
        <v>1</v>
      </c>
    </row>
    <row r="942" spans="1:13" ht="20.100000000000001" customHeight="1" x14ac:dyDescent="0.15">
      <c r="A942" s="1" t="s">
        <v>1596</v>
      </c>
      <c r="B942" s="1" t="s">
        <v>2069</v>
      </c>
      <c r="C942" s="1" t="s">
        <v>2072</v>
      </c>
      <c r="D942" s="1" t="s">
        <v>78</v>
      </c>
      <c r="E942" s="1" t="s">
        <v>51</v>
      </c>
      <c r="F942" s="1" t="s">
        <v>51</v>
      </c>
      <c r="G942" s="1" t="s">
        <v>82</v>
      </c>
      <c r="H942" s="1" t="s">
        <v>95</v>
      </c>
      <c r="I942" s="1" t="s">
        <v>84</v>
      </c>
      <c r="J942" s="1" t="s">
        <v>96</v>
      </c>
      <c r="K942" s="1" t="s">
        <v>2073</v>
      </c>
      <c r="L942" s="1"/>
      <c r="M942" s="20">
        <f t="shared" si="14"/>
        <v>1</v>
      </c>
    </row>
    <row r="943" spans="1:13" ht="20.100000000000001" customHeight="1" x14ac:dyDescent="0.15">
      <c r="A943" s="1" t="s">
        <v>1596</v>
      </c>
      <c r="B943" s="1" t="s">
        <v>2069</v>
      </c>
      <c r="C943" s="1" t="s">
        <v>2074</v>
      </c>
      <c r="D943" s="1" t="s">
        <v>78</v>
      </c>
      <c r="E943" s="1" t="s">
        <v>51</v>
      </c>
      <c r="F943" s="1" t="s">
        <v>51</v>
      </c>
      <c r="G943" s="1" t="s">
        <v>82</v>
      </c>
      <c r="H943" s="1" t="s">
        <v>95</v>
      </c>
      <c r="I943" s="1" t="s">
        <v>84</v>
      </c>
      <c r="J943" s="1" t="s">
        <v>96</v>
      </c>
      <c r="K943" s="1" t="s">
        <v>2075</v>
      </c>
      <c r="L943" s="1"/>
      <c r="M943" s="20">
        <f t="shared" si="14"/>
        <v>1</v>
      </c>
    </row>
    <row r="944" spans="1:13" ht="20.100000000000001" customHeight="1" x14ac:dyDescent="0.15">
      <c r="A944" s="1" t="s">
        <v>1596</v>
      </c>
      <c r="B944" s="1" t="s">
        <v>2076</v>
      </c>
      <c r="C944" s="1" t="s">
        <v>2077</v>
      </c>
      <c r="D944" s="1" t="s">
        <v>50</v>
      </c>
      <c r="E944" s="1" t="s">
        <v>51</v>
      </c>
      <c r="F944" s="1" t="s">
        <v>51</v>
      </c>
      <c r="G944" s="1" t="s">
        <v>82</v>
      </c>
      <c r="H944" s="1" t="s">
        <v>95</v>
      </c>
      <c r="I944" s="1" t="s">
        <v>84</v>
      </c>
      <c r="J944" s="1" t="s">
        <v>96</v>
      </c>
      <c r="K944" s="1" t="s">
        <v>2078</v>
      </c>
      <c r="L944" s="1"/>
      <c r="M944" s="20">
        <f t="shared" si="14"/>
        <v>1</v>
      </c>
    </row>
    <row r="945" spans="1:13" ht="20.100000000000001" customHeight="1" x14ac:dyDescent="0.15">
      <c r="A945" s="1" t="s">
        <v>1596</v>
      </c>
      <c r="B945" s="1" t="s">
        <v>2076</v>
      </c>
      <c r="C945" s="1" t="s">
        <v>2079</v>
      </c>
      <c r="D945" s="1" t="s">
        <v>50</v>
      </c>
      <c r="E945" s="1" t="s">
        <v>51</v>
      </c>
      <c r="F945" s="1" t="s">
        <v>51</v>
      </c>
      <c r="G945" s="1" t="s">
        <v>82</v>
      </c>
      <c r="H945" s="1" t="s">
        <v>95</v>
      </c>
      <c r="I945" s="1" t="s">
        <v>84</v>
      </c>
      <c r="J945" s="1" t="s">
        <v>96</v>
      </c>
      <c r="K945" s="1" t="s">
        <v>2080</v>
      </c>
      <c r="L945" s="1"/>
      <c r="M945" s="20">
        <f t="shared" si="14"/>
        <v>1</v>
      </c>
    </row>
    <row r="946" spans="1:13" ht="20.100000000000001" customHeight="1" x14ac:dyDescent="0.15">
      <c r="A946" s="1" t="s">
        <v>1596</v>
      </c>
      <c r="B946" s="1" t="s">
        <v>2076</v>
      </c>
      <c r="C946" s="1" t="s">
        <v>2081</v>
      </c>
      <c r="D946" s="1" t="s">
        <v>78</v>
      </c>
      <c r="E946" s="1" t="s">
        <v>51</v>
      </c>
      <c r="F946" s="1" t="s">
        <v>51</v>
      </c>
      <c r="G946" s="1" t="s">
        <v>82</v>
      </c>
      <c r="H946" s="1" t="s">
        <v>95</v>
      </c>
      <c r="I946" s="1" t="s">
        <v>84</v>
      </c>
      <c r="J946" s="1" t="s">
        <v>96</v>
      </c>
      <c r="K946" s="1" t="s">
        <v>2082</v>
      </c>
      <c r="L946" s="1"/>
      <c r="M946" s="20">
        <f t="shared" si="14"/>
        <v>1</v>
      </c>
    </row>
    <row r="947" spans="1:13" ht="20.100000000000001" customHeight="1" x14ac:dyDescent="0.15">
      <c r="A947" s="1" t="s">
        <v>1596</v>
      </c>
      <c r="B947" s="1" t="s">
        <v>2083</v>
      </c>
      <c r="C947" s="1" t="s">
        <v>2084</v>
      </c>
      <c r="D947" s="1" t="s">
        <v>50</v>
      </c>
      <c r="E947" s="1" t="s">
        <v>51</v>
      </c>
      <c r="F947" s="1" t="s">
        <v>51</v>
      </c>
      <c r="G947" s="1" t="s">
        <v>52</v>
      </c>
      <c r="H947" s="1" t="s">
        <v>121</v>
      </c>
      <c r="I947" s="1" t="s">
        <v>84</v>
      </c>
      <c r="J947" s="1" t="s">
        <v>122</v>
      </c>
      <c r="K947" s="1" t="s">
        <v>2085</v>
      </c>
      <c r="L947" s="1"/>
      <c r="M947" s="20">
        <f t="shared" si="14"/>
        <v>1</v>
      </c>
    </row>
    <row r="948" spans="1:13" ht="20.100000000000001" customHeight="1" x14ac:dyDescent="0.15">
      <c r="A948" s="1" t="s">
        <v>1596</v>
      </c>
      <c r="B948" s="1" t="s">
        <v>2083</v>
      </c>
      <c r="C948" s="1" t="s">
        <v>2086</v>
      </c>
      <c r="D948" s="1" t="s">
        <v>50</v>
      </c>
      <c r="E948" s="1" t="s">
        <v>51</v>
      </c>
      <c r="F948" s="1" t="s">
        <v>51</v>
      </c>
      <c r="G948" s="1" t="s">
        <v>82</v>
      </c>
      <c r="H948" s="1" t="s">
        <v>95</v>
      </c>
      <c r="I948" s="1" t="s">
        <v>84</v>
      </c>
      <c r="J948" s="1" t="s">
        <v>96</v>
      </c>
      <c r="K948" s="1" t="s">
        <v>2087</v>
      </c>
      <c r="L948" s="1"/>
      <c r="M948" s="20">
        <f t="shared" si="14"/>
        <v>1</v>
      </c>
    </row>
    <row r="949" spans="1:13" ht="20.100000000000001" customHeight="1" x14ac:dyDescent="0.15">
      <c r="A949" s="1" t="s">
        <v>1596</v>
      </c>
      <c r="B949" s="1" t="s">
        <v>2083</v>
      </c>
      <c r="C949" s="1" t="s">
        <v>2088</v>
      </c>
      <c r="D949" s="1" t="s">
        <v>50</v>
      </c>
      <c r="E949" s="1" t="s">
        <v>51</v>
      </c>
      <c r="F949" s="1" t="s">
        <v>51</v>
      </c>
      <c r="G949" s="1" t="s">
        <v>82</v>
      </c>
      <c r="H949" s="1" t="s">
        <v>95</v>
      </c>
      <c r="I949" s="1" t="s">
        <v>84</v>
      </c>
      <c r="J949" s="1" t="s">
        <v>96</v>
      </c>
      <c r="K949" s="1" t="s">
        <v>2089</v>
      </c>
      <c r="L949" s="1"/>
      <c r="M949" s="20">
        <f t="shared" si="14"/>
        <v>1</v>
      </c>
    </row>
    <row r="950" spans="1:13" ht="20.100000000000001" customHeight="1" x14ac:dyDescent="0.15">
      <c r="A950" s="1" t="s">
        <v>1596</v>
      </c>
      <c r="B950" s="1" t="s">
        <v>2083</v>
      </c>
      <c r="C950" s="1" t="s">
        <v>2090</v>
      </c>
      <c r="D950" s="1" t="s">
        <v>50</v>
      </c>
      <c r="E950" s="1" t="s">
        <v>51</v>
      </c>
      <c r="F950" s="1" t="s">
        <v>51</v>
      </c>
      <c r="G950" s="1" t="s">
        <v>82</v>
      </c>
      <c r="H950" s="1" t="s">
        <v>95</v>
      </c>
      <c r="I950" s="1" t="s">
        <v>84</v>
      </c>
      <c r="J950" s="1" t="s">
        <v>96</v>
      </c>
      <c r="K950" s="1" t="s">
        <v>2091</v>
      </c>
      <c r="L950" s="1"/>
      <c r="M950" s="20">
        <f t="shared" si="14"/>
        <v>1</v>
      </c>
    </row>
    <row r="951" spans="1:13" ht="20.100000000000001" customHeight="1" x14ac:dyDescent="0.15">
      <c r="A951" s="1" t="s">
        <v>1596</v>
      </c>
      <c r="B951" s="1" t="s">
        <v>2083</v>
      </c>
      <c r="C951" s="1" t="s">
        <v>2092</v>
      </c>
      <c r="D951" s="1" t="s">
        <v>50</v>
      </c>
      <c r="E951" s="1" t="s">
        <v>51</v>
      </c>
      <c r="F951" s="1" t="s">
        <v>51</v>
      </c>
      <c r="G951" s="1" t="s">
        <v>82</v>
      </c>
      <c r="H951" s="1" t="s">
        <v>95</v>
      </c>
      <c r="I951" s="1" t="s">
        <v>84</v>
      </c>
      <c r="J951" s="1" t="s">
        <v>96</v>
      </c>
      <c r="K951" s="1" t="s">
        <v>2093</v>
      </c>
      <c r="L951" s="1"/>
      <c r="M951" s="20">
        <f t="shared" si="14"/>
        <v>1</v>
      </c>
    </row>
    <row r="952" spans="1:13" ht="20.100000000000001" customHeight="1" x14ac:dyDescent="0.15">
      <c r="A952" s="1" t="s">
        <v>1596</v>
      </c>
      <c r="B952" s="1" t="s">
        <v>2083</v>
      </c>
      <c r="C952" s="1" t="s">
        <v>2094</v>
      </c>
      <c r="D952" s="1" t="s">
        <v>50</v>
      </c>
      <c r="E952" s="1" t="s">
        <v>51</v>
      </c>
      <c r="F952" s="1" t="s">
        <v>51</v>
      </c>
      <c r="G952" s="1" t="s">
        <v>52</v>
      </c>
      <c r="H952" s="1" t="s">
        <v>121</v>
      </c>
      <c r="I952" s="1" t="s">
        <v>84</v>
      </c>
      <c r="J952" s="1" t="s">
        <v>122</v>
      </c>
      <c r="K952" s="1" t="s">
        <v>2095</v>
      </c>
      <c r="L952" s="1"/>
      <c r="M952" s="20">
        <f t="shared" si="14"/>
        <v>1</v>
      </c>
    </row>
    <row r="953" spans="1:13" ht="20.100000000000001" customHeight="1" x14ac:dyDescent="0.15">
      <c r="A953" s="1" t="s">
        <v>1596</v>
      </c>
      <c r="B953" s="1" t="s">
        <v>2083</v>
      </c>
      <c r="C953" s="1" t="s">
        <v>2096</v>
      </c>
      <c r="D953" s="1" t="s">
        <v>50</v>
      </c>
      <c r="E953" s="1" t="s">
        <v>51</v>
      </c>
      <c r="F953" s="1" t="s">
        <v>51</v>
      </c>
      <c r="G953" s="1" t="s">
        <v>52</v>
      </c>
      <c r="H953" s="1" t="s">
        <v>121</v>
      </c>
      <c r="I953" s="1" t="s">
        <v>84</v>
      </c>
      <c r="J953" s="1" t="s">
        <v>122</v>
      </c>
      <c r="K953" s="1" t="s">
        <v>2097</v>
      </c>
      <c r="L953" s="1"/>
      <c r="M953" s="20">
        <f t="shared" si="14"/>
        <v>1</v>
      </c>
    </row>
    <row r="954" spans="1:13" ht="20.100000000000001" customHeight="1" x14ac:dyDescent="0.15">
      <c r="A954" s="1" t="s">
        <v>1596</v>
      </c>
      <c r="B954" s="1" t="s">
        <v>2083</v>
      </c>
      <c r="C954" s="1" t="s">
        <v>2098</v>
      </c>
      <c r="D954" s="1" t="s">
        <v>78</v>
      </c>
      <c r="E954" s="1" t="s">
        <v>51</v>
      </c>
      <c r="F954" s="1" t="s">
        <v>51</v>
      </c>
      <c r="G954" s="1" t="s">
        <v>52</v>
      </c>
      <c r="H954" s="1" t="s">
        <v>121</v>
      </c>
      <c r="I954" s="1" t="s">
        <v>84</v>
      </c>
      <c r="J954" s="1" t="s">
        <v>122</v>
      </c>
      <c r="K954" s="1" t="s">
        <v>2099</v>
      </c>
      <c r="L954" s="1"/>
      <c r="M954" s="20">
        <f t="shared" si="14"/>
        <v>1</v>
      </c>
    </row>
    <row r="955" spans="1:13" ht="20.100000000000001" customHeight="1" x14ac:dyDescent="0.15">
      <c r="A955" s="1" t="s">
        <v>1596</v>
      </c>
      <c r="B955" s="1" t="s">
        <v>2083</v>
      </c>
      <c r="C955" s="1" t="s">
        <v>2100</v>
      </c>
      <c r="D955" s="1" t="s">
        <v>78</v>
      </c>
      <c r="E955" s="1" t="s">
        <v>51</v>
      </c>
      <c r="F955" s="1" t="s">
        <v>51</v>
      </c>
      <c r="G955" s="1" t="s">
        <v>52</v>
      </c>
      <c r="H955" s="1" t="s">
        <v>121</v>
      </c>
      <c r="I955" s="1" t="s">
        <v>84</v>
      </c>
      <c r="J955" s="1" t="s">
        <v>122</v>
      </c>
      <c r="K955" s="1" t="s">
        <v>2101</v>
      </c>
      <c r="L955" s="1"/>
      <c r="M955" s="20">
        <f t="shared" si="14"/>
        <v>1</v>
      </c>
    </row>
    <row r="956" spans="1:13" ht="20.100000000000001" customHeight="1" x14ac:dyDescent="0.15">
      <c r="A956" s="1" t="s">
        <v>1596</v>
      </c>
      <c r="B956" s="1" t="s">
        <v>2083</v>
      </c>
      <c r="C956" s="1" t="s">
        <v>2102</v>
      </c>
      <c r="D956" s="1" t="s">
        <v>78</v>
      </c>
      <c r="E956" s="1" t="s">
        <v>51</v>
      </c>
      <c r="F956" s="1" t="s">
        <v>51</v>
      </c>
      <c r="G956" s="1" t="s">
        <v>52</v>
      </c>
      <c r="H956" s="1" t="s">
        <v>121</v>
      </c>
      <c r="I956" s="1" t="s">
        <v>84</v>
      </c>
      <c r="J956" s="1" t="s">
        <v>122</v>
      </c>
      <c r="K956" s="1" t="s">
        <v>2103</v>
      </c>
      <c r="L956" s="1"/>
      <c r="M956" s="20">
        <f t="shared" si="14"/>
        <v>1</v>
      </c>
    </row>
    <row r="957" spans="1:13" ht="20.100000000000001" customHeight="1" x14ac:dyDescent="0.15">
      <c r="A957" s="1" t="s">
        <v>1596</v>
      </c>
      <c r="B957" s="1" t="s">
        <v>2083</v>
      </c>
      <c r="C957" s="1" t="s">
        <v>2104</v>
      </c>
      <c r="D957" s="1" t="s">
        <v>78</v>
      </c>
      <c r="E957" s="1" t="s">
        <v>51</v>
      </c>
      <c r="F957" s="1" t="s">
        <v>51</v>
      </c>
      <c r="G957" s="1" t="s">
        <v>52</v>
      </c>
      <c r="H957" s="1" t="s">
        <v>121</v>
      </c>
      <c r="I957" s="1" t="s">
        <v>84</v>
      </c>
      <c r="J957" s="1" t="s">
        <v>122</v>
      </c>
      <c r="K957" s="1" t="s">
        <v>2105</v>
      </c>
      <c r="L957" s="1"/>
      <c r="M957" s="20">
        <f t="shared" si="14"/>
        <v>1</v>
      </c>
    </row>
    <row r="958" spans="1:13" ht="20.100000000000001" customHeight="1" x14ac:dyDescent="0.15">
      <c r="A958" s="1" t="s">
        <v>1596</v>
      </c>
      <c r="B958" s="1" t="s">
        <v>2083</v>
      </c>
      <c r="C958" s="1" t="s">
        <v>2106</v>
      </c>
      <c r="D958" s="1" t="s">
        <v>78</v>
      </c>
      <c r="E958" s="1" t="s">
        <v>51</v>
      </c>
      <c r="F958" s="1" t="s">
        <v>179</v>
      </c>
      <c r="G958" s="1" t="s">
        <v>82</v>
      </c>
      <c r="H958" s="1" t="s">
        <v>83</v>
      </c>
      <c r="I958" s="1" t="s">
        <v>84</v>
      </c>
      <c r="J958" s="1" t="s">
        <v>85</v>
      </c>
      <c r="K958" s="1" t="s">
        <v>2107</v>
      </c>
      <c r="L958" s="1"/>
      <c r="M958" s="20">
        <f t="shared" si="14"/>
        <v>0</v>
      </c>
    </row>
    <row r="959" spans="1:13" ht="20.100000000000001" customHeight="1" x14ac:dyDescent="0.15">
      <c r="A959" s="1" t="s">
        <v>1596</v>
      </c>
      <c r="B959" s="1" t="s">
        <v>2083</v>
      </c>
      <c r="C959" s="1" t="s">
        <v>2108</v>
      </c>
      <c r="D959" s="1" t="s">
        <v>78</v>
      </c>
      <c r="E959" s="1" t="s">
        <v>51</v>
      </c>
      <c r="F959" s="1" t="s">
        <v>179</v>
      </c>
      <c r="G959" s="1" t="s">
        <v>82</v>
      </c>
      <c r="H959" s="1" t="s">
        <v>446</v>
      </c>
      <c r="I959" s="1" t="s">
        <v>447</v>
      </c>
      <c r="J959" s="1" t="s">
        <v>448</v>
      </c>
      <c r="K959" s="1" t="s">
        <v>2109</v>
      </c>
      <c r="L959" s="1"/>
      <c r="M959" s="20">
        <f t="shared" si="14"/>
        <v>0</v>
      </c>
    </row>
    <row r="960" spans="1:13" ht="20.100000000000001" customHeight="1" x14ac:dyDescent="0.15">
      <c r="A960" s="1" t="s">
        <v>1596</v>
      </c>
      <c r="B960" s="1" t="s">
        <v>2083</v>
      </c>
      <c r="C960" s="1" t="s">
        <v>2110</v>
      </c>
      <c r="D960" s="1" t="s">
        <v>78</v>
      </c>
      <c r="E960" s="1" t="s">
        <v>51</v>
      </c>
      <c r="F960" s="1" t="s">
        <v>51</v>
      </c>
      <c r="G960" s="1" t="s">
        <v>82</v>
      </c>
      <c r="H960" s="1" t="s">
        <v>95</v>
      </c>
      <c r="I960" s="1" t="s">
        <v>84</v>
      </c>
      <c r="J960" s="1" t="s">
        <v>96</v>
      </c>
      <c r="K960" s="1" t="s">
        <v>2111</v>
      </c>
      <c r="L960" s="1"/>
      <c r="M960" s="20">
        <f t="shared" si="14"/>
        <v>1</v>
      </c>
    </row>
    <row r="961" spans="1:13" ht="20.100000000000001" customHeight="1" x14ac:dyDescent="0.15">
      <c r="A961" s="1" t="s">
        <v>1596</v>
      </c>
      <c r="B961" s="1" t="s">
        <v>2112</v>
      </c>
      <c r="C961" s="1" t="s">
        <v>2113</v>
      </c>
      <c r="D961" s="1" t="s">
        <v>78</v>
      </c>
      <c r="E961" s="1" t="s">
        <v>51</v>
      </c>
      <c r="F961" s="1" t="s">
        <v>81</v>
      </c>
      <c r="G961" s="1" t="s">
        <v>82</v>
      </c>
      <c r="H961" s="1" t="s">
        <v>2038</v>
      </c>
      <c r="I961" s="1" t="s">
        <v>84</v>
      </c>
      <c r="J961" s="1" t="s">
        <v>2039</v>
      </c>
      <c r="K961" s="1" t="s">
        <v>2114</v>
      </c>
      <c r="L961" s="1"/>
      <c r="M961" s="20">
        <f t="shared" si="14"/>
        <v>0</v>
      </c>
    </row>
    <row r="962" spans="1:13" ht="20.100000000000001" customHeight="1" x14ac:dyDescent="0.15">
      <c r="A962" s="1" t="s">
        <v>1596</v>
      </c>
      <c r="B962" s="1" t="s">
        <v>2115</v>
      </c>
      <c r="C962" s="1" t="s">
        <v>2116</v>
      </c>
      <c r="D962" s="1" t="s">
        <v>50</v>
      </c>
      <c r="E962" s="1" t="s">
        <v>51</v>
      </c>
      <c r="F962" s="1" t="s">
        <v>51</v>
      </c>
      <c r="G962" s="1" t="s">
        <v>52</v>
      </c>
      <c r="H962" s="1" t="s">
        <v>53</v>
      </c>
      <c r="I962" s="1" t="s">
        <v>54</v>
      </c>
      <c r="J962" s="1" t="s">
        <v>55</v>
      </c>
      <c r="K962" s="1" t="s">
        <v>2117</v>
      </c>
      <c r="L962" s="1"/>
      <c r="M962" s="20">
        <f t="shared" si="14"/>
        <v>1</v>
      </c>
    </row>
    <row r="963" spans="1:13" ht="20.100000000000001" customHeight="1" x14ac:dyDescent="0.15">
      <c r="A963" s="1" t="s">
        <v>1596</v>
      </c>
      <c r="B963" s="1" t="s">
        <v>2115</v>
      </c>
      <c r="C963" s="1" t="s">
        <v>2118</v>
      </c>
      <c r="D963" s="1" t="s">
        <v>50</v>
      </c>
      <c r="E963" s="1" t="s">
        <v>51</v>
      </c>
      <c r="F963" s="1" t="s">
        <v>51</v>
      </c>
      <c r="G963" s="1" t="s">
        <v>52</v>
      </c>
      <c r="H963" s="1" t="s">
        <v>53</v>
      </c>
      <c r="I963" s="1" t="s">
        <v>54</v>
      </c>
      <c r="J963" s="1" t="s">
        <v>55</v>
      </c>
      <c r="K963" s="1" t="s">
        <v>2119</v>
      </c>
      <c r="L963" s="1"/>
      <c r="M963" s="20">
        <f t="shared" si="14"/>
        <v>1</v>
      </c>
    </row>
    <row r="964" spans="1:13" ht="20.100000000000001" customHeight="1" x14ac:dyDescent="0.15">
      <c r="A964" s="1" t="s">
        <v>1596</v>
      </c>
      <c r="B964" s="1" t="s">
        <v>2115</v>
      </c>
      <c r="C964" s="1" t="s">
        <v>2120</v>
      </c>
      <c r="D964" s="1" t="s">
        <v>50</v>
      </c>
      <c r="E964" s="1" t="s">
        <v>51</v>
      </c>
      <c r="F964" s="1" t="s">
        <v>51</v>
      </c>
      <c r="G964" s="1" t="s">
        <v>52</v>
      </c>
      <c r="H964" s="1" t="s">
        <v>53</v>
      </c>
      <c r="I964" s="1" t="s">
        <v>54</v>
      </c>
      <c r="J964" s="1" t="s">
        <v>55</v>
      </c>
      <c r="K964" s="1" t="s">
        <v>2121</v>
      </c>
      <c r="L964" s="1"/>
      <c r="M964" s="20">
        <f t="shared" si="14"/>
        <v>1</v>
      </c>
    </row>
    <row r="965" spans="1:13" ht="20.100000000000001" customHeight="1" x14ac:dyDescent="0.15">
      <c r="A965" s="1" t="s">
        <v>1596</v>
      </c>
      <c r="B965" s="1" t="s">
        <v>2115</v>
      </c>
      <c r="C965" s="1" t="s">
        <v>2122</v>
      </c>
      <c r="D965" s="1" t="s">
        <v>50</v>
      </c>
      <c r="E965" s="1" t="s">
        <v>51</v>
      </c>
      <c r="F965" s="1" t="s">
        <v>51</v>
      </c>
      <c r="G965" s="1" t="s">
        <v>52</v>
      </c>
      <c r="H965" s="1" t="s">
        <v>53</v>
      </c>
      <c r="I965" s="1" t="s">
        <v>54</v>
      </c>
      <c r="J965" s="1" t="s">
        <v>55</v>
      </c>
      <c r="K965" s="1" t="s">
        <v>2123</v>
      </c>
      <c r="L965" s="1"/>
      <c r="M965" s="20">
        <f t="shared" si="14"/>
        <v>1</v>
      </c>
    </row>
    <row r="966" spans="1:13" ht="20.100000000000001" customHeight="1" x14ac:dyDescent="0.15">
      <c r="A966" s="1" t="s">
        <v>1596</v>
      </c>
      <c r="B966" s="1" t="s">
        <v>2115</v>
      </c>
      <c r="C966" s="1" t="s">
        <v>2124</v>
      </c>
      <c r="D966" s="1" t="s">
        <v>50</v>
      </c>
      <c r="E966" s="1" t="s">
        <v>51</v>
      </c>
      <c r="F966" s="1" t="s">
        <v>51</v>
      </c>
      <c r="G966" s="1" t="s">
        <v>52</v>
      </c>
      <c r="H966" s="1" t="s">
        <v>53</v>
      </c>
      <c r="I966" s="1" t="s">
        <v>54</v>
      </c>
      <c r="J966" s="1" t="s">
        <v>55</v>
      </c>
      <c r="K966" s="1" t="s">
        <v>2125</v>
      </c>
      <c r="L966" s="1"/>
      <c r="M966" s="20">
        <f t="shared" si="14"/>
        <v>1</v>
      </c>
    </row>
    <row r="967" spans="1:13" ht="20.100000000000001" customHeight="1" x14ac:dyDescent="0.15">
      <c r="A967" s="1" t="s">
        <v>1596</v>
      </c>
      <c r="B967" s="1" t="s">
        <v>2115</v>
      </c>
      <c r="C967" s="1" t="s">
        <v>2126</v>
      </c>
      <c r="D967" s="1" t="s">
        <v>78</v>
      </c>
      <c r="E967" s="1" t="s">
        <v>51</v>
      </c>
      <c r="F967" s="1" t="s">
        <v>81</v>
      </c>
      <c r="G967" s="1" t="s">
        <v>82</v>
      </c>
      <c r="H967" s="1" t="s">
        <v>83</v>
      </c>
      <c r="I967" s="1" t="s">
        <v>84</v>
      </c>
      <c r="J967" s="1" t="s">
        <v>85</v>
      </c>
      <c r="K967" s="1" t="s">
        <v>2127</v>
      </c>
      <c r="L967" s="1"/>
      <c r="M967" s="20">
        <f t="shared" si="14"/>
        <v>0</v>
      </c>
    </row>
    <row r="968" spans="1:13" ht="20.100000000000001" customHeight="1" x14ac:dyDescent="0.15">
      <c r="A968" s="1" t="s">
        <v>1596</v>
      </c>
      <c r="B968" s="1" t="s">
        <v>2115</v>
      </c>
      <c r="C968" s="1" t="s">
        <v>2128</v>
      </c>
      <c r="D968" s="1" t="s">
        <v>78</v>
      </c>
      <c r="E968" s="1" t="s">
        <v>51</v>
      </c>
      <c r="F968" s="1" t="s">
        <v>51</v>
      </c>
      <c r="G968" s="1" t="s">
        <v>52</v>
      </c>
      <c r="H968" s="1" t="s">
        <v>53</v>
      </c>
      <c r="I968" s="1" t="s">
        <v>54</v>
      </c>
      <c r="J968" s="1" t="s">
        <v>55</v>
      </c>
      <c r="K968" s="1" t="s">
        <v>2129</v>
      </c>
      <c r="L968" s="1"/>
      <c r="M968" s="20">
        <f t="shared" si="14"/>
        <v>1</v>
      </c>
    </row>
    <row r="969" spans="1:13" ht="20.100000000000001" customHeight="1" x14ac:dyDescent="0.15">
      <c r="A969" s="1" t="s">
        <v>1596</v>
      </c>
      <c r="B969" s="1" t="s">
        <v>2115</v>
      </c>
      <c r="C969" s="1" t="s">
        <v>2130</v>
      </c>
      <c r="D969" s="1" t="s">
        <v>78</v>
      </c>
      <c r="E969" s="1" t="s">
        <v>51</v>
      </c>
      <c r="F969" s="1" t="s">
        <v>51</v>
      </c>
      <c r="G969" s="1" t="s">
        <v>52</v>
      </c>
      <c r="H969" s="1" t="s">
        <v>53</v>
      </c>
      <c r="I969" s="1" t="s">
        <v>54</v>
      </c>
      <c r="J969" s="1" t="s">
        <v>55</v>
      </c>
      <c r="K969" s="1" t="s">
        <v>2131</v>
      </c>
      <c r="L969" s="1"/>
      <c r="M969" s="20">
        <f t="shared" si="14"/>
        <v>1</v>
      </c>
    </row>
    <row r="970" spans="1:13" ht="20.100000000000001" customHeight="1" x14ac:dyDescent="0.15">
      <c r="A970" s="1" t="s">
        <v>1596</v>
      </c>
      <c r="B970" s="1" t="s">
        <v>2115</v>
      </c>
      <c r="C970" s="1" t="s">
        <v>2132</v>
      </c>
      <c r="D970" s="1" t="s">
        <v>78</v>
      </c>
      <c r="E970" s="1" t="s">
        <v>51</v>
      </c>
      <c r="F970" s="1" t="s">
        <v>81</v>
      </c>
      <c r="G970" s="1" t="s">
        <v>82</v>
      </c>
      <c r="H970" s="1" t="s">
        <v>446</v>
      </c>
      <c r="I970" s="1" t="s">
        <v>447</v>
      </c>
      <c r="J970" s="1" t="s">
        <v>448</v>
      </c>
      <c r="K970" s="1" t="s">
        <v>2133</v>
      </c>
      <c r="L970" s="1"/>
      <c r="M970" s="20">
        <f t="shared" si="14"/>
        <v>0</v>
      </c>
    </row>
    <row r="971" spans="1:13" ht="20.100000000000001" customHeight="1" x14ac:dyDescent="0.15">
      <c r="A971" s="1" t="s">
        <v>1596</v>
      </c>
      <c r="B971" s="1" t="s">
        <v>2115</v>
      </c>
      <c r="C971" s="1" t="s">
        <v>2134</v>
      </c>
      <c r="D971" s="1" t="s">
        <v>78</v>
      </c>
      <c r="E971" s="1" t="s">
        <v>51</v>
      </c>
      <c r="F971" s="1" t="s">
        <v>81</v>
      </c>
      <c r="G971" s="1" t="s">
        <v>82</v>
      </c>
      <c r="H971" s="1" t="s">
        <v>446</v>
      </c>
      <c r="I971" s="1" t="s">
        <v>447</v>
      </c>
      <c r="J971" s="1" t="s">
        <v>448</v>
      </c>
      <c r="K971" s="1" t="s">
        <v>2135</v>
      </c>
      <c r="L971" s="1"/>
      <c r="M971" s="20">
        <f t="shared" si="14"/>
        <v>0</v>
      </c>
    </row>
    <row r="972" spans="1:13" ht="39.950000000000003" customHeight="1" x14ac:dyDescent="0.15">
      <c r="A972" s="82" t="s">
        <v>26986</v>
      </c>
      <c r="B972" s="82" t="s">
        <v>26987</v>
      </c>
      <c r="C972" s="1" t="s">
        <v>24823</v>
      </c>
      <c r="D972" s="1" t="s">
        <v>78</v>
      </c>
      <c r="E972" s="1" t="s">
        <v>51</v>
      </c>
      <c r="F972" s="83" t="s">
        <v>81</v>
      </c>
      <c r="G972" s="1" t="s">
        <v>82</v>
      </c>
      <c r="H972" s="1" t="s">
        <v>129</v>
      </c>
      <c r="I972" s="1" t="s">
        <v>447</v>
      </c>
      <c r="J972" s="1" t="s">
        <v>2362</v>
      </c>
      <c r="K972" s="1" t="s">
        <v>24824</v>
      </c>
      <c r="L972" s="83" t="s">
        <v>26971</v>
      </c>
      <c r="M972" s="20">
        <v>0</v>
      </c>
    </row>
    <row r="973" spans="1:13" ht="39.950000000000003" customHeight="1" x14ac:dyDescent="0.15">
      <c r="A973" s="82" t="s">
        <v>26975</v>
      </c>
      <c r="B973" s="82" t="s">
        <v>26976</v>
      </c>
      <c r="C973" s="1" t="s">
        <v>26977</v>
      </c>
      <c r="D973" s="1" t="s">
        <v>78</v>
      </c>
      <c r="E973" s="1" t="s">
        <v>51</v>
      </c>
      <c r="F973" s="83" t="s">
        <v>26978</v>
      </c>
      <c r="G973" s="1" t="s">
        <v>82</v>
      </c>
      <c r="H973" s="1" t="s">
        <v>95</v>
      </c>
      <c r="I973" s="1" t="s">
        <v>84</v>
      </c>
      <c r="J973" s="1" t="s">
        <v>96</v>
      </c>
      <c r="K973" s="1" t="s">
        <v>24820</v>
      </c>
      <c r="L973" s="83" t="s">
        <v>26971</v>
      </c>
      <c r="M973" s="20">
        <v>0</v>
      </c>
    </row>
    <row r="974" spans="1:13" ht="39.950000000000003" customHeight="1" x14ac:dyDescent="0.15">
      <c r="A974" s="82" t="s">
        <v>26979</v>
      </c>
      <c r="B974" s="82" t="s">
        <v>26980</v>
      </c>
      <c r="C974" s="1" t="s">
        <v>26981</v>
      </c>
      <c r="D974" s="1" t="s">
        <v>78</v>
      </c>
      <c r="E974" s="1" t="s">
        <v>51</v>
      </c>
      <c r="F974" s="83" t="s">
        <v>51</v>
      </c>
      <c r="G974" s="1" t="s">
        <v>52</v>
      </c>
      <c r="H974" s="1" t="s">
        <v>53</v>
      </c>
      <c r="I974" s="1" t="s">
        <v>1141</v>
      </c>
      <c r="J974" s="1" t="s">
        <v>96</v>
      </c>
      <c r="K974" s="1" t="s">
        <v>26109</v>
      </c>
      <c r="L974" s="83" t="s">
        <v>26982</v>
      </c>
      <c r="M974" s="20">
        <v>1</v>
      </c>
    </row>
  </sheetData>
  <autoFilter ref="A7:L974" xr:uid="{00000000-0009-0000-0000-000003000000}"/>
  <mergeCells count="9">
    <mergeCell ref="K3:K5"/>
    <mergeCell ref="L3:L5"/>
    <mergeCell ref="G3:J5"/>
    <mergeCell ref="A3:A5"/>
    <mergeCell ref="B3:B5"/>
    <mergeCell ref="C3:C5"/>
    <mergeCell ref="D3:D5"/>
    <mergeCell ref="E3:E5"/>
    <mergeCell ref="F4:F5"/>
  </mergeCells>
  <phoneticPr fontId="4"/>
  <pageMargins left="0.7" right="0.7" top="0.75" bottom="0.75" header="0.3" footer="0.3"/>
  <pageSetup paperSize="9" scale="58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77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0" style="20" hidden="1" customWidth="1"/>
    <col min="14" max="16384" width="9" style="20"/>
  </cols>
  <sheetData>
    <row r="1" spans="1:14" ht="20.100000000000001" customHeight="1" x14ac:dyDescent="0.15">
      <c r="A1" s="3" t="s">
        <v>3459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SUBTOTAL(3,E8:E77)</f>
        <v>70</v>
      </c>
      <c r="F6" s="23">
        <f>SUBTOTAL(9,M8:M77)</f>
        <v>55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31</v>
      </c>
      <c r="B8" s="1" t="s">
        <v>3460</v>
      </c>
      <c r="C8" s="1" t="s">
        <v>3461</v>
      </c>
      <c r="D8" s="1" t="s">
        <v>50</v>
      </c>
      <c r="E8" s="1" t="s">
        <v>51</v>
      </c>
      <c r="F8" s="1" t="s">
        <v>81</v>
      </c>
      <c r="G8" s="1" t="s">
        <v>82</v>
      </c>
      <c r="H8" s="17" t="s">
        <v>83</v>
      </c>
      <c r="I8" s="17" t="s">
        <v>84</v>
      </c>
      <c r="J8" s="1" t="s">
        <v>85</v>
      </c>
      <c r="K8" s="1" t="s">
        <v>3462</v>
      </c>
      <c r="L8" s="1"/>
      <c r="M8" s="20">
        <f>IF(F8="○",1,0)</f>
        <v>0</v>
      </c>
    </row>
    <row r="9" spans="1:14" ht="20.100000000000001" customHeight="1" x14ac:dyDescent="0.15">
      <c r="A9" s="1" t="s">
        <v>31</v>
      </c>
      <c r="B9" s="1" t="s">
        <v>3463</v>
      </c>
      <c r="C9" s="1" t="s">
        <v>3464</v>
      </c>
      <c r="D9" s="1" t="s">
        <v>50</v>
      </c>
      <c r="E9" s="1" t="s">
        <v>51</v>
      </c>
      <c r="F9" s="1" t="s">
        <v>51</v>
      </c>
      <c r="G9" s="1" t="s">
        <v>82</v>
      </c>
      <c r="H9" s="1" t="s">
        <v>95</v>
      </c>
      <c r="I9" s="1" t="s">
        <v>84</v>
      </c>
      <c r="J9" s="1" t="s">
        <v>96</v>
      </c>
      <c r="K9" s="1" t="s">
        <v>3465</v>
      </c>
      <c r="L9" s="1"/>
      <c r="M9" s="20">
        <f t="shared" ref="M9:M72" si="0">IF(F9="○",1,0)</f>
        <v>1</v>
      </c>
    </row>
    <row r="10" spans="1:14" ht="20.100000000000001" customHeight="1" x14ac:dyDescent="0.15">
      <c r="A10" s="1" t="s">
        <v>31</v>
      </c>
      <c r="B10" s="1" t="s">
        <v>3466</v>
      </c>
      <c r="C10" s="1" t="s">
        <v>3467</v>
      </c>
      <c r="D10" s="1" t="s">
        <v>50</v>
      </c>
      <c r="E10" s="1" t="s">
        <v>51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85</v>
      </c>
      <c r="K10" s="1" t="s">
        <v>3468</v>
      </c>
      <c r="L10" s="1"/>
      <c r="M10" s="20">
        <f t="shared" si="0"/>
        <v>0</v>
      </c>
    </row>
    <row r="11" spans="1:14" ht="20.100000000000001" customHeight="1" x14ac:dyDescent="0.15">
      <c r="A11" s="1" t="s">
        <v>31</v>
      </c>
      <c r="B11" s="1" t="s">
        <v>3469</v>
      </c>
      <c r="C11" s="1" t="s">
        <v>3470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95</v>
      </c>
      <c r="I11" s="1" t="s">
        <v>84</v>
      </c>
      <c r="J11" s="1" t="s">
        <v>96</v>
      </c>
      <c r="K11" s="1" t="s">
        <v>3471</v>
      </c>
      <c r="L11" s="1"/>
      <c r="M11" s="20">
        <f t="shared" si="0"/>
        <v>1</v>
      </c>
    </row>
    <row r="12" spans="1:14" ht="20.100000000000001" customHeight="1" x14ac:dyDescent="0.15">
      <c r="A12" s="1" t="s">
        <v>31</v>
      </c>
      <c r="B12" s="1" t="s">
        <v>3469</v>
      </c>
      <c r="C12" s="1" t="s">
        <v>3472</v>
      </c>
      <c r="D12" s="1" t="s">
        <v>78</v>
      </c>
      <c r="E12" s="1" t="s">
        <v>51</v>
      </c>
      <c r="F12" s="1" t="s">
        <v>51</v>
      </c>
      <c r="G12" s="1" t="s">
        <v>82</v>
      </c>
      <c r="H12" s="1" t="s">
        <v>95</v>
      </c>
      <c r="I12" s="1" t="s">
        <v>84</v>
      </c>
      <c r="J12" s="1" t="s">
        <v>96</v>
      </c>
      <c r="K12" s="1" t="s">
        <v>3473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31</v>
      </c>
      <c r="B13" s="1" t="s">
        <v>3474</v>
      </c>
      <c r="C13" s="1" t="s">
        <v>3475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95</v>
      </c>
      <c r="I13" s="1" t="s">
        <v>84</v>
      </c>
      <c r="J13" s="1" t="s">
        <v>96</v>
      </c>
      <c r="K13" s="1" t="s">
        <v>3476</v>
      </c>
      <c r="L13" s="1"/>
      <c r="M13" s="20">
        <f t="shared" si="0"/>
        <v>1</v>
      </c>
    </row>
    <row r="14" spans="1:14" ht="20.100000000000001" customHeight="1" x14ac:dyDescent="0.15">
      <c r="A14" s="1" t="s">
        <v>31</v>
      </c>
      <c r="B14" s="1" t="s">
        <v>3474</v>
      </c>
      <c r="C14" s="1" t="s">
        <v>3477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95</v>
      </c>
      <c r="I14" s="1" t="s">
        <v>84</v>
      </c>
      <c r="J14" s="1" t="s">
        <v>96</v>
      </c>
      <c r="K14" s="1" t="s">
        <v>3478</v>
      </c>
      <c r="L14" s="1"/>
      <c r="M14" s="20">
        <f t="shared" si="0"/>
        <v>1</v>
      </c>
    </row>
    <row r="15" spans="1:14" ht="20.100000000000001" customHeight="1" x14ac:dyDescent="0.15">
      <c r="A15" s="1" t="s">
        <v>31</v>
      </c>
      <c r="B15" s="1" t="s">
        <v>3479</v>
      </c>
      <c r="C15" s="1" t="s">
        <v>3480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95</v>
      </c>
      <c r="I15" s="1" t="s">
        <v>84</v>
      </c>
      <c r="J15" s="1" t="s">
        <v>96</v>
      </c>
      <c r="K15" s="1" t="s">
        <v>3481</v>
      </c>
      <c r="L15" s="1"/>
      <c r="M15" s="20">
        <f t="shared" si="0"/>
        <v>1</v>
      </c>
    </row>
    <row r="16" spans="1:14" ht="20.100000000000001" customHeight="1" x14ac:dyDescent="0.15">
      <c r="A16" s="1" t="s">
        <v>31</v>
      </c>
      <c r="B16" s="1" t="s">
        <v>3479</v>
      </c>
      <c r="C16" s="1" t="s">
        <v>3482</v>
      </c>
      <c r="D16" s="1" t="s">
        <v>50</v>
      </c>
      <c r="E16" s="1" t="s">
        <v>51</v>
      </c>
      <c r="F16" s="1" t="s">
        <v>51</v>
      </c>
      <c r="G16" s="1" t="s">
        <v>82</v>
      </c>
      <c r="H16" s="1" t="s">
        <v>95</v>
      </c>
      <c r="I16" s="1" t="s">
        <v>84</v>
      </c>
      <c r="J16" s="1" t="s">
        <v>96</v>
      </c>
      <c r="K16" s="1" t="s">
        <v>3483</v>
      </c>
      <c r="L16" s="1"/>
      <c r="M16" s="20">
        <f t="shared" si="0"/>
        <v>1</v>
      </c>
    </row>
    <row r="17" spans="1:13" ht="20.100000000000001" customHeight="1" x14ac:dyDescent="0.15">
      <c r="A17" s="1" t="s">
        <v>31</v>
      </c>
      <c r="B17" s="1" t="s">
        <v>3479</v>
      </c>
      <c r="C17" s="1" t="s">
        <v>3484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95</v>
      </c>
      <c r="I17" s="1" t="s">
        <v>84</v>
      </c>
      <c r="J17" s="1" t="s">
        <v>96</v>
      </c>
      <c r="K17" s="1" t="s">
        <v>3485</v>
      </c>
      <c r="L17" s="1"/>
      <c r="M17" s="20">
        <f t="shared" si="0"/>
        <v>1</v>
      </c>
    </row>
    <row r="18" spans="1:13" ht="20.100000000000001" customHeight="1" x14ac:dyDescent="0.15">
      <c r="A18" s="1" t="s">
        <v>31</v>
      </c>
      <c r="B18" s="1" t="s">
        <v>3479</v>
      </c>
      <c r="C18" s="1" t="s">
        <v>3486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95</v>
      </c>
      <c r="I18" s="1" t="s">
        <v>84</v>
      </c>
      <c r="J18" s="1" t="s">
        <v>96</v>
      </c>
      <c r="K18" s="1" t="s">
        <v>3487</v>
      </c>
      <c r="L18" s="1"/>
      <c r="M18" s="20">
        <f t="shared" si="0"/>
        <v>1</v>
      </c>
    </row>
    <row r="19" spans="1:13" ht="20.100000000000001" customHeight="1" x14ac:dyDescent="0.15">
      <c r="A19" s="1" t="s">
        <v>31</v>
      </c>
      <c r="B19" s="1" t="s">
        <v>3479</v>
      </c>
      <c r="C19" s="1" t="s">
        <v>3488</v>
      </c>
      <c r="D19" s="1" t="s">
        <v>50</v>
      </c>
      <c r="E19" s="1" t="s">
        <v>51</v>
      </c>
      <c r="F19" s="1" t="s">
        <v>81</v>
      </c>
      <c r="G19" s="1" t="s">
        <v>82</v>
      </c>
      <c r="H19" s="1" t="s">
        <v>180</v>
      </c>
      <c r="I19" s="1" t="s">
        <v>181</v>
      </c>
      <c r="J19" s="1" t="s">
        <v>182</v>
      </c>
      <c r="K19" s="1" t="s">
        <v>3489</v>
      </c>
      <c r="L19" s="1"/>
      <c r="M19" s="20">
        <f t="shared" si="0"/>
        <v>0</v>
      </c>
    </row>
    <row r="20" spans="1:13" ht="20.100000000000001" customHeight="1" x14ac:dyDescent="0.15">
      <c r="A20" s="1" t="s">
        <v>31</v>
      </c>
      <c r="B20" s="1" t="s">
        <v>3490</v>
      </c>
      <c r="C20" s="1" t="s">
        <v>3491</v>
      </c>
      <c r="D20" s="1" t="s">
        <v>50</v>
      </c>
      <c r="E20" s="1" t="s">
        <v>51</v>
      </c>
      <c r="F20" s="1" t="s">
        <v>51</v>
      </c>
      <c r="G20" s="1" t="s">
        <v>82</v>
      </c>
      <c r="H20" s="1" t="s">
        <v>95</v>
      </c>
      <c r="I20" s="1" t="s">
        <v>84</v>
      </c>
      <c r="J20" s="1" t="s">
        <v>96</v>
      </c>
      <c r="K20" s="1" t="s">
        <v>3492</v>
      </c>
      <c r="L20" s="1"/>
      <c r="M20" s="20">
        <f t="shared" si="0"/>
        <v>1</v>
      </c>
    </row>
    <row r="21" spans="1:13" ht="20.100000000000001" customHeight="1" x14ac:dyDescent="0.15">
      <c r="A21" s="1" t="s">
        <v>31</v>
      </c>
      <c r="B21" s="1" t="s">
        <v>3490</v>
      </c>
      <c r="C21" s="1" t="s">
        <v>3493</v>
      </c>
      <c r="D21" s="1" t="s">
        <v>50</v>
      </c>
      <c r="E21" s="1" t="s">
        <v>51</v>
      </c>
      <c r="F21" s="1" t="s">
        <v>51</v>
      </c>
      <c r="G21" s="1" t="s">
        <v>82</v>
      </c>
      <c r="H21" s="1" t="s">
        <v>95</v>
      </c>
      <c r="I21" s="1" t="s">
        <v>84</v>
      </c>
      <c r="J21" s="1" t="s">
        <v>96</v>
      </c>
      <c r="K21" s="1" t="s">
        <v>3494</v>
      </c>
      <c r="L21" s="1"/>
      <c r="M21" s="20">
        <f t="shared" si="0"/>
        <v>1</v>
      </c>
    </row>
    <row r="22" spans="1:13" ht="20.100000000000001" customHeight="1" x14ac:dyDescent="0.15">
      <c r="A22" s="1" t="s">
        <v>31</v>
      </c>
      <c r="B22" s="1" t="s">
        <v>3490</v>
      </c>
      <c r="C22" s="1" t="s">
        <v>3495</v>
      </c>
      <c r="D22" s="1" t="s">
        <v>50</v>
      </c>
      <c r="E22" s="1" t="s">
        <v>51</v>
      </c>
      <c r="F22" s="1" t="s">
        <v>51</v>
      </c>
      <c r="G22" s="1" t="s">
        <v>82</v>
      </c>
      <c r="H22" s="1" t="s">
        <v>95</v>
      </c>
      <c r="I22" s="1" t="s">
        <v>84</v>
      </c>
      <c r="J22" s="1" t="s">
        <v>96</v>
      </c>
      <c r="K22" s="1" t="s">
        <v>3496</v>
      </c>
      <c r="L22" s="1"/>
      <c r="M22" s="20">
        <f t="shared" si="0"/>
        <v>1</v>
      </c>
    </row>
    <row r="23" spans="1:13" ht="20.100000000000001" customHeight="1" x14ac:dyDescent="0.15">
      <c r="A23" s="1" t="s">
        <v>31</v>
      </c>
      <c r="B23" s="1" t="s">
        <v>3490</v>
      </c>
      <c r="C23" s="1" t="s">
        <v>3497</v>
      </c>
      <c r="D23" s="1" t="s">
        <v>50</v>
      </c>
      <c r="E23" s="1" t="s">
        <v>51</v>
      </c>
      <c r="F23" s="1" t="s">
        <v>51</v>
      </c>
      <c r="G23" s="1" t="s">
        <v>82</v>
      </c>
      <c r="H23" s="1" t="s">
        <v>95</v>
      </c>
      <c r="I23" s="1" t="s">
        <v>84</v>
      </c>
      <c r="J23" s="1" t="s">
        <v>96</v>
      </c>
      <c r="K23" s="1" t="s">
        <v>3498</v>
      </c>
      <c r="L23" s="1"/>
      <c r="M23" s="20">
        <f t="shared" si="0"/>
        <v>1</v>
      </c>
    </row>
    <row r="24" spans="1:13" ht="20.100000000000001" customHeight="1" x14ac:dyDescent="0.15">
      <c r="A24" s="1" t="s">
        <v>31</v>
      </c>
      <c r="B24" s="1" t="s">
        <v>3499</v>
      </c>
      <c r="C24" s="1" t="s">
        <v>3500</v>
      </c>
      <c r="D24" s="1" t="s">
        <v>50</v>
      </c>
      <c r="E24" s="1" t="s">
        <v>51</v>
      </c>
      <c r="F24" s="1" t="s">
        <v>51</v>
      </c>
      <c r="G24" s="1" t="s">
        <v>82</v>
      </c>
      <c r="H24" s="1" t="s">
        <v>207</v>
      </c>
      <c r="I24" s="1" t="s">
        <v>84</v>
      </c>
      <c r="J24" s="1" t="s">
        <v>122</v>
      </c>
      <c r="K24" s="1" t="s">
        <v>3501</v>
      </c>
      <c r="L24" s="1"/>
      <c r="M24" s="20">
        <f t="shared" si="0"/>
        <v>1</v>
      </c>
    </row>
    <row r="25" spans="1:13" ht="20.100000000000001" customHeight="1" x14ac:dyDescent="0.15">
      <c r="A25" s="1" t="s">
        <v>31</v>
      </c>
      <c r="B25" s="1" t="s">
        <v>3499</v>
      </c>
      <c r="C25" s="1" t="s">
        <v>3502</v>
      </c>
      <c r="D25" s="1" t="s">
        <v>50</v>
      </c>
      <c r="E25" s="1" t="s">
        <v>51</v>
      </c>
      <c r="F25" s="1" t="s">
        <v>51</v>
      </c>
      <c r="G25" s="1" t="s">
        <v>82</v>
      </c>
      <c r="H25" s="1" t="s">
        <v>207</v>
      </c>
      <c r="I25" s="1" t="s">
        <v>84</v>
      </c>
      <c r="J25" s="1" t="s">
        <v>122</v>
      </c>
      <c r="K25" s="1" t="s">
        <v>3503</v>
      </c>
      <c r="L25" s="1"/>
      <c r="M25" s="20">
        <f t="shared" si="0"/>
        <v>1</v>
      </c>
    </row>
    <row r="26" spans="1:13" ht="20.100000000000001" customHeight="1" x14ac:dyDescent="0.15">
      <c r="A26" s="1" t="s">
        <v>31</v>
      </c>
      <c r="B26" s="1" t="s">
        <v>3499</v>
      </c>
      <c r="C26" s="1" t="s">
        <v>3504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3505</v>
      </c>
      <c r="L26" s="1"/>
      <c r="M26" s="20">
        <f t="shared" si="0"/>
        <v>1</v>
      </c>
    </row>
    <row r="27" spans="1:13" ht="20.100000000000001" customHeight="1" x14ac:dyDescent="0.15">
      <c r="A27" s="1" t="s">
        <v>31</v>
      </c>
      <c r="B27" s="1" t="s">
        <v>3499</v>
      </c>
      <c r="C27" s="1" t="s">
        <v>3506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3507</v>
      </c>
      <c r="L27" s="1"/>
      <c r="M27" s="20">
        <f t="shared" si="0"/>
        <v>1</v>
      </c>
    </row>
    <row r="28" spans="1:13" ht="20.100000000000001" customHeight="1" x14ac:dyDescent="0.15">
      <c r="A28" s="1" t="s">
        <v>31</v>
      </c>
      <c r="B28" s="1" t="s">
        <v>3499</v>
      </c>
      <c r="C28" s="1" t="s">
        <v>3508</v>
      </c>
      <c r="D28" s="1" t="s">
        <v>78</v>
      </c>
      <c r="E28" s="1" t="s">
        <v>51</v>
      </c>
      <c r="F28" s="1" t="s">
        <v>51</v>
      </c>
      <c r="G28" s="1" t="s">
        <v>82</v>
      </c>
      <c r="H28" s="1" t="s">
        <v>207</v>
      </c>
      <c r="I28" s="1" t="s">
        <v>84</v>
      </c>
      <c r="J28" s="1" t="s">
        <v>122</v>
      </c>
      <c r="K28" s="1" t="s">
        <v>3509</v>
      </c>
      <c r="L28" s="1"/>
      <c r="M28" s="20">
        <f t="shared" si="0"/>
        <v>1</v>
      </c>
    </row>
    <row r="29" spans="1:13" ht="20.100000000000001" customHeight="1" x14ac:dyDescent="0.15">
      <c r="A29" s="1" t="s">
        <v>31</v>
      </c>
      <c r="B29" s="1" t="s">
        <v>3499</v>
      </c>
      <c r="C29" s="1" t="s">
        <v>3510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3511</v>
      </c>
      <c r="L29" s="1"/>
      <c r="M29" s="20">
        <f t="shared" si="0"/>
        <v>1</v>
      </c>
    </row>
    <row r="30" spans="1:13" ht="20.100000000000001" customHeight="1" x14ac:dyDescent="0.15">
      <c r="A30" s="1" t="s">
        <v>31</v>
      </c>
      <c r="B30" s="1" t="s">
        <v>3512</v>
      </c>
      <c r="C30" s="1" t="s">
        <v>3513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95</v>
      </c>
      <c r="I30" s="1" t="s">
        <v>84</v>
      </c>
      <c r="J30" s="1" t="s">
        <v>96</v>
      </c>
      <c r="K30" s="1" t="s">
        <v>3514</v>
      </c>
      <c r="L30" s="1"/>
      <c r="M30" s="20">
        <f t="shared" si="0"/>
        <v>1</v>
      </c>
    </row>
    <row r="31" spans="1:13" ht="20.100000000000001" customHeight="1" x14ac:dyDescent="0.15">
      <c r="A31" s="1" t="s">
        <v>31</v>
      </c>
      <c r="B31" s="1" t="s">
        <v>3512</v>
      </c>
      <c r="C31" s="1" t="s">
        <v>3515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95</v>
      </c>
      <c r="I31" s="1" t="s">
        <v>84</v>
      </c>
      <c r="J31" s="1" t="s">
        <v>96</v>
      </c>
      <c r="K31" s="1" t="s">
        <v>3516</v>
      </c>
      <c r="L31" s="1"/>
      <c r="M31" s="20">
        <f t="shared" si="0"/>
        <v>1</v>
      </c>
    </row>
    <row r="32" spans="1:13" ht="20.100000000000001" customHeight="1" x14ac:dyDescent="0.15">
      <c r="A32" s="1" t="s">
        <v>31</v>
      </c>
      <c r="B32" s="1" t="s">
        <v>3512</v>
      </c>
      <c r="C32" s="1" t="s">
        <v>3517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95</v>
      </c>
      <c r="I32" s="1" t="s">
        <v>84</v>
      </c>
      <c r="J32" s="1" t="s">
        <v>96</v>
      </c>
      <c r="K32" s="1" t="s">
        <v>3518</v>
      </c>
      <c r="L32" s="1"/>
      <c r="M32" s="20">
        <f t="shared" si="0"/>
        <v>1</v>
      </c>
    </row>
    <row r="33" spans="1:13" ht="20.100000000000001" customHeight="1" x14ac:dyDescent="0.15">
      <c r="A33" s="1" t="s">
        <v>31</v>
      </c>
      <c r="B33" s="1" t="s">
        <v>3512</v>
      </c>
      <c r="C33" s="1" t="s">
        <v>3519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95</v>
      </c>
      <c r="I33" s="1" t="s">
        <v>84</v>
      </c>
      <c r="J33" s="1" t="s">
        <v>96</v>
      </c>
      <c r="K33" s="1" t="s">
        <v>3520</v>
      </c>
      <c r="L33" s="1"/>
      <c r="M33" s="20">
        <f t="shared" si="0"/>
        <v>1</v>
      </c>
    </row>
    <row r="34" spans="1:13" ht="20.100000000000001" customHeight="1" x14ac:dyDescent="0.15">
      <c r="A34" s="1" t="s">
        <v>31</v>
      </c>
      <c r="B34" s="1" t="s">
        <v>3512</v>
      </c>
      <c r="C34" s="1" t="s">
        <v>3521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95</v>
      </c>
      <c r="I34" s="1" t="s">
        <v>84</v>
      </c>
      <c r="J34" s="1" t="s">
        <v>96</v>
      </c>
      <c r="K34" s="1" t="s">
        <v>3522</v>
      </c>
      <c r="L34" s="1"/>
      <c r="M34" s="20">
        <f t="shared" si="0"/>
        <v>1</v>
      </c>
    </row>
    <row r="35" spans="1:13" ht="20.100000000000001" customHeight="1" x14ac:dyDescent="0.15">
      <c r="A35" s="1" t="s">
        <v>31</v>
      </c>
      <c r="B35" s="1" t="s">
        <v>3512</v>
      </c>
      <c r="C35" s="1" t="s">
        <v>3523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95</v>
      </c>
      <c r="I35" s="1" t="s">
        <v>84</v>
      </c>
      <c r="J35" s="1" t="s">
        <v>96</v>
      </c>
      <c r="K35" s="1" t="s">
        <v>3524</v>
      </c>
      <c r="L35" s="1"/>
      <c r="M35" s="20">
        <f t="shared" si="0"/>
        <v>1</v>
      </c>
    </row>
    <row r="36" spans="1:13" ht="20.100000000000001" customHeight="1" x14ac:dyDescent="0.15">
      <c r="A36" s="1" t="s">
        <v>31</v>
      </c>
      <c r="B36" s="1" t="s">
        <v>3512</v>
      </c>
      <c r="C36" s="1" t="s">
        <v>3525</v>
      </c>
      <c r="D36" s="1" t="s">
        <v>78</v>
      </c>
      <c r="E36" s="1" t="s">
        <v>51</v>
      </c>
      <c r="F36" s="1" t="s">
        <v>179</v>
      </c>
      <c r="G36" s="1" t="s">
        <v>82</v>
      </c>
      <c r="H36" s="1" t="s">
        <v>129</v>
      </c>
      <c r="I36" s="1" t="s">
        <v>84</v>
      </c>
      <c r="J36" s="1" t="s">
        <v>130</v>
      </c>
      <c r="K36" s="1" t="s">
        <v>3526</v>
      </c>
      <c r="L36" s="1"/>
      <c r="M36" s="20">
        <f t="shared" si="0"/>
        <v>0</v>
      </c>
    </row>
    <row r="37" spans="1:13" ht="20.100000000000001" customHeight="1" x14ac:dyDescent="0.15">
      <c r="A37" s="1" t="s">
        <v>31</v>
      </c>
      <c r="B37" s="1" t="s">
        <v>3512</v>
      </c>
      <c r="C37" s="1" t="s">
        <v>3527</v>
      </c>
      <c r="D37" s="1" t="s">
        <v>78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84</v>
      </c>
      <c r="J37" s="1" t="s">
        <v>122</v>
      </c>
      <c r="K37" s="1" t="s">
        <v>3528</v>
      </c>
      <c r="L37" s="1"/>
      <c r="M37" s="20">
        <f t="shared" si="0"/>
        <v>1</v>
      </c>
    </row>
    <row r="38" spans="1:13" ht="20.100000000000001" customHeight="1" x14ac:dyDescent="0.15">
      <c r="A38" s="1" t="s">
        <v>31</v>
      </c>
      <c r="B38" s="1" t="s">
        <v>3529</v>
      </c>
      <c r="C38" s="1" t="s">
        <v>3530</v>
      </c>
      <c r="D38" s="1" t="s">
        <v>50</v>
      </c>
      <c r="E38" s="1" t="s">
        <v>51</v>
      </c>
      <c r="F38" s="1" t="s">
        <v>51</v>
      </c>
      <c r="G38" s="1" t="s">
        <v>82</v>
      </c>
      <c r="H38" s="1" t="s">
        <v>95</v>
      </c>
      <c r="I38" s="1" t="s">
        <v>84</v>
      </c>
      <c r="J38" s="1" t="s">
        <v>96</v>
      </c>
      <c r="K38" s="1" t="s">
        <v>3531</v>
      </c>
      <c r="L38" s="1"/>
      <c r="M38" s="20">
        <f t="shared" si="0"/>
        <v>1</v>
      </c>
    </row>
    <row r="39" spans="1:13" ht="20.100000000000001" customHeight="1" x14ac:dyDescent="0.15">
      <c r="A39" s="1" t="s">
        <v>31</v>
      </c>
      <c r="B39" s="1" t="s">
        <v>3529</v>
      </c>
      <c r="C39" s="1" t="s">
        <v>3532</v>
      </c>
      <c r="D39" s="1" t="s">
        <v>50</v>
      </c>
      <c r="E39" s="1" t="s">
        <v>51</v>
      </c>
      <c r="F39" s="1" t="s">
        <v>51</v>
      </c>
      <c r="G39" s="1" t="s">
        <v>82</v>
      </c>
      <c r="H39" s="1" t="s">
        <v>95</v>
      </c>
      <c r="I39" s="1" t="s">
        <v>84</v>
      </c>
      <c r="J39" s="1" t="s">
        <v>96</v>
      </c>
      <c r="K39" s="1" t="s">
        <v>3533</v>
      </c>
      <c r="L39" s="1"/>
      <c r="M39" s="20">
        <f t="shared" si="0"/>
        <v>1</v>
      </c>
    </row>
    <row r="40" spans="1:13" ht="20.100000000000001" customHeight="1" x14ac:dyDescent="0.15">
      <c r="A40" s="1" t="s">
        <v>31</v>
      </c>
      <c r="B40" s="1" t="s">
        <v>3529</v>
      </c>
      <c r="C40" s="1" t="s">
        <v>3534</v>
      </c>
      <c r="D40" s="1" t="s">
        <v>50</v>
      </c>
      <c r="E40" s="1" t="s">
        <v>51</v>
      </c>
      <c r="F40" s="1" t="s">
        <v>51</v>
      </c>
      <c r="G40" s="1" t="s">
        <v>82</v>
      </c>
      <c r="H40" s="1" t="s">
        <v>95</v>
      </c>
      <c r="I40" s="1" t="s">
        <v>84</v>
      </c>
      <c r="J40" s="1" t="s">
        <v>96</v>
      </c>
      <c r="K40" s="1" t="s">
        <v>3535</v>
      </c>
      <c r="L40" s="1"/>
      <c r="M40" s="20">
        <f t="shared" si="0"/>
        <v>1</v>
      </c>
    </row>
    <row r="41" spans="1:13" ht="20.100000000000001" customHeight="1" x14ac:dyDescent="0.15">
      <c r="A41" s="1" t="s">
        <v>31</v>
      </c>
      <c r="B41" s="1" t="s">
        <v>3536</v>
      </c>
      <c r="C41" s="1" t="s">
        <v>3537</v>
      </c>
      <c r="D41" s="1" t="s">
        <v>50</v>
      </c>
      <c r="E41" s="1" t="s">
        <v>51</v>
      </c>
      <c r="F41" s="1" t="s">
        <v>51</v>
      </c>
      <c r="G41" s="1" t="s">
        <v>82</v>
      </c>
      <c r="H41" s="1" t="s">
        <v>207</v>
      </c>
      <c r="I41" s="1" t="s">
        <v>84</v>
      </c>
      <c r="J41" s="1" t="s">
        <v>122</v>
      </c>
      <c r="K41" s="1" t="s">
        <v>1086</v>
      </c>
      <c r="L41" s="1"/>
      <c r="M41" s="20">
        <f t="shared" si="0"/>
        <v>1</v>
      </c>
    </row>
    <row r="42" spans="1:13" ht="20.100000000000001" customHeight="1" x14ac:dyDescent="0.15">
      <c r="A42" s="1" t="s">
        <v>31</v>
      </c>
      <c r="B42" s="1" t="s">
        <v>3536</v>
      </c>
      <c r="C42" s="1" t="s">
        <v>3538</v>
      </c>
      <c r="D42" s="1" t="s">
        <v>50</v>
      </c>
      <c r="E42" s="1" t="s">
        <v>51</v>
      </c>
      <c r="F42" s="1" t="s">
        <v>51</v>
      </c>
      <c r="G42" s="1" t="s">
        <v>82</v>
      </c>
      <c r="H42" s="1" t="s">
        <v>207</v>
      </c>
      <c r="I42" s="1" t="s">
        <v>84</v>
      </c>
      <c r="J42" s="1" t="s">
        <v>122</v>
      </c>
      <c r="K42" s="1" t="s">
        <v>3539</v>
      </c>
      <c r="L42" s="1"/>
      <c r="M42" s="20">
        <f t="shared" si="0"/>
        <v>1</v>
      </c>
    </row>
    <row r="43" spans="1:13" ht="20.100000000000001" customHeight="1" x14ac:dyDescent="0.15">
      <c r="A43" s="1" t="s">
        <v>31</v>
      </c>
      <c r="B43" s="1" t="s">
        <v>3536</v>
      </c>
      <c r="C43" s="1" t="s">
        <v>3540</v>
      </c>
      <c r="D43" s="1" t="s">
        <v>78</v>
      </c>
      <c r="E43" s="1" t="s">
        <v>51</v>
      </c>
      <c r="F43" s="1" t="s">
        <v>51</v>
      </c>
      <c r="G43" s="1" t="s">
        <v>82</v>
      </c>
      <c r="H43" s="1" t="s">
        <v>207</v>
      </c>
      <c r="I43" s="1" t="s">
        <v>84</v>
      </c>
      <c r="J43" s="1" t="s">
        <v>122</v>
      </c>
      <c r="K43" s="1" t="s">
        <v>3541</v>
      </c>
      <c r="L43" s="1"/>
      <c r="M43" s="20">
        <f t="shared" si="0"/>
        <v>1</v>
      </c>
    </row>
    <row r="44" spans="1:13" ht="20.100000000000001" customHeight="1" x14ac:dyDescent="0.15">
      <c r="A44" s="1" t="s">
        <v>31</v>
      </c>
      <c r="B44" s="1" t="s">
        <v>3536</v>
      </c>
      <c r="C44" s="1" t="s">
        <v>3542</v>
      </c>
      <c r="D44" s="1" t="s">
        <v>78</v>
      </c>
      <c r="E44" s="1" t="s">
        <v>51</v>
      </c>
      <c r="F44" s="1" t="s">
        <v>51</v>
      </c>
      <c r="G44" s="1" t="s">
        <v>82</v>
      </c>
      <c r="H44" s="1" t="s">
        <v>207</v>
      </c>
      <c r="I44" s="1" t="s">
        <v>84</v>
      </c>
      <c r="J44" s="1" t="s">
        <v>122</v>
      </c>
      <c r="K44" s="1" t="s">
        <v>3543</v>
      </c>
      <c r="L44" s="1"/>
      <c r="M44" s="20">
        <f t="shared" si="0"/>
        <v>1</v>
      </c>
    </row>
    <row r="45" spans="1:13" ht="20.100000000000001" customHeight="1" x14ac:dyDescent="0.15">
      <c r="A45" s="1" t="s">
        <v>31</v>
      </c>
      <c r="B45" s="1" t="s">
        <v>3536</v>
      </c>
      <c r="C45" s="1" t="s">
        <v>3544</v>
      </c>
      <c r="D45" s="1" t="s">
        <v>78</v>
      </c>
      <c r="E45" s="1" t="s">
        <v>51</v>
      </c>
      <c r="F45" s="1" t="s">
        <v>179</v>
      </c>
      <c r="G45" s="1" t="s">
        <v>82</v>
      </c>
      <c r="H45" s="1" t="s">
        <v>2038</v>
      </c>
      <c r="I45" s="1" t="s">
        <v>84</v>
      </c>
      <c r="J45" s="1" t="s">
        <v>2039</v>
      </c>
      <c r="K45" s="1" t="s">
        <v>3545</v>
      </c>
      <c r="L45" s="1"/>
      <c r="M45" s="20">
        <f t="shared" si="0"/>
        <v>0</v>
      </c>
    </row>
    <row r="46" spans="1:13" ht="20.100000000000001" customHeight="1" x14ac:dyDescent="0.15">
      <c r="A46" s="1" t="s">
        <v>31</v>
      </c>
      <c r="B46" s="1" t="s">
        <v>3536</v>
      </c>
      <c r="C46" s="1" t="s">
        <v>3546</v>
      </c>
      <c r="D46" s="1" t="s">
        <v>78</v>
      </c>
      <c r="E46" s="1" t="s">
        <v>51</v>
      </c>
      <c r="F46" s="1" t="s">
        <v>179</v>
      </c>
      <c r="G46" s="1" t="s">
        <v>82</v>
      </c>
      <c r="H46" s="1" t="s">
        <v>2038</v>
      </c>
      <c r="I46" s="1" t="s">
        <v>84</v>
      </c>
      <c r="J46" s="1" t="s">
        <v>2039</v>
      </c>
      <c r="K46" s="1" t="s">
        <v>3547</v>
      </c>
      <c r="L46" s="1"/>
      <c r="M46" s="20">
        <f t="shared" si="0"/>
        <v>0</v>
      </c>
    </row>
    <row r="47" spans="1:13" ht="20.100000000000001" customHeight="1" x14ac:dyDescent="0.15">
      <c r="A47" s="1" t="s">
        <v>31</v>
      </c>
      <c r="B47" s="1" t="s">
        <v>3548</v>
      </c>
      <c r="C47" s="1" t="s">
        <v>3549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96</v>
      </c>
      <c r="K47" s="1" t="s">
        <v>3550</v>
      </c>
      <c r="L47" s="1"/>
      <c r="M47" s="20">
        <f t="shared" si="0"/>
        <v>1</v>
      </c>
    </row>
    <row r="48" spans="1:13" ht="20.100000000000001" customHeight="1" x14ac:dyDescent="0.15">
      <c r="A48" s="1" t="s">
        <v>31</v>
      </c>
      <c r="B48" s="1" t="s">
        <v>3551</v>
      </c>
      <c r="C48" s="1" t="s">
        <v>3552</v>
      </c>
      <c r="D48" s="1" t="s">
        <v>78</v>
      </c>
      <c r="E48" s="1" t="s">
        <v>51</v>
      </c>
      <c r="F48" s="1" t="s">
        <v>179</v>
      </c>
      <c r="G48" s="1" t="s">
        <v>82</v>
      </c>
      <c r="H48" s="1" t="s">
        <v>2038</v>
      </c>
      <c r="I48" s="1" t="s">
        <v>84</v>
      </c>
      <c r="J48" s="1" t="s">
        <v>2039</v>
      </c>
      <c r="K48" s="1" t="s">
        <v>3553</v>
      </c>
      <c r="L48" s="1"/>
      <c r="M48" s="20">
        <f t="shared" si="0"/>
        <v>0</v>
      </c>
    </row>
    <row r="49" spans="1:13" ht="20.100000000000001" customHeight="1" x14ac:dyDescent="0.15">
      <c r="A49" s="1" t="s">
        <v>31</v>
      </c>
      <c r="B49" s="1" t="s">
        <v>3554</v>
      </c>
      <c r="C49" s="1" t="s">
        <v>3555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207</v>
      </c>
      <c r="I49" s="1" t="s">
        <v>84</v>
      </c>
      <c r="J49" s="1" t="s">
        <v>122</v>
      </c>
      <c r="K49" s="1" t="s">
        <v>3556</v>
      </c>
      <c r="L49" s="1"/>
      <c r="M49" s="20">
        <f t="shared" si="0"/>
        <v>1</v>
      </c>
    </row>
    <row r="50" spans="1:13" ht="20.100000000000001" customHeight="1" x14ac:dyDescent="0.15">
      <c r="A50" s="1" t="s">
        <v>31</v>
      </c>
      <c r="B50" s="1" t="s">
        <v>3557</v>
      </c>
      <c r="C50" s="1" t="s">
        <v>3558</v>
      </c>
      <c r="D50" s="1" t="s">
        <v>50</v>
      </c>
      <c r="E50" s="1" t="s">
        <v>51</v>
      </c>
      <c r="F50" s="1" t="s">
        <v>81</v>
      </c>
      <c r="G50" s="1" t="s">
        <v>82</v>
      </c>
      <c r="H50" s="1" t="s">
        <v>83</v>
      </c>
      <c r="I50" s="1" t="s">
        <v>84</v>
      </c>
      <c r="J50" s="1" t="s">
        <v>85</v>
      </c>
      <c r="K50" s="1" t="s">
        <v>3559</v>
      </c>
      <c r="L50" s="1"/>
      <c r="M50" s="20">
        <f t="shared" si="0"/>
        <v>0</v>
      </c>
    </row>
    <row r="51" spans="1:13" ht="20.100000000000001" customHeight="1" x14ac:dyDescent="0.15">
      <c r="A51" s="1" t="s">
        <v>31</v>
      </c>
      <c r="B51" s="1" t="s">
        <v>3560</v>
      </c>
      <c r="C51" s="1" t="s">
        <v>3561</v>
      </c>
      <c r="D51" s="1" t="s">
        <v>50</v>
      </c>
      <c r="E51" s="1" t="s">
        <v>51</v>
      </c>
      <c r="F51" s="1" t="s">
        <v>51</v>
      </c>
      <c r="G51" s="1" t="s">
        <v>82</v>
      </c>
      <c r="H51" s="1" t="s">
        <v>207</v>
      </c>
      <c r="I51" s="1" t="s">
        <v>84</v>
      </c>
      <c r="J51" s="1" t="s">
        <v>122</v>
      </c>
      <c r="K51" s="1" t="s">
        <v>3562</v>
      </c>
      <c r="L51" s="1"/>
      <c r="M51" s="20">
        <f t="shared" si="0"/>
        <v>1</v>
      </c>
    </row>
    <row r="52" spans="1:13" ht="20.100000000000001" customHeight="1" x14ac:dyDescent="0.15">
      <c r="A52" s="1" t="s">
        <v>31</v>
      </c>
      <c r="B52" s="1" t="s">
        <v>3560</v>
      </c>
      <c r="C52" s="1" t="s">
        <v>3563</v>
      </c>
      <c r="D52" s="1" t="s">
        <v>78</v>
      </c>
      <c r="E52" s="1" t="s">
        <v>51</v>
      </c>
      <c r="F52" s="1" t="s">
        <v>179</v>
      </c>
      <c r="G52" s="1" t="s">
        <v>82</v>
      </c>
      <c r="H52" s="1" t="s">
        <v>129</v>
      </c>
      <c r="I52" s="1" t="s">
        <v>84</v>
      </c>
      <c r="J52" s="1" t="s">
        <v>130</v>
      </c>
      <c r="K52" s="1" t="s">
        <v>3564</v>
      </c>
      <c r="L52" s="1"/>
      <c r="M52" s="20">
        <f t="shared" si="0"/>
        <v>0</v>
      </c>
    </row>
    <row r="53" spans="1:13" ht="20.100000000000001" customHeight="1" x14ac:dyDescent="0.15">
      <c r="A53" s="1" t="s">
        <v>31</v>
      </c>
      <c r="B53" s="1" t="s">
        <v>3560</v>
      </c>
      <c r="C53" s="1" t="s">
        <v>3565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207</v>
      </c>
      <c r="I53" s="1" t="s">
        <v>84</v>
      </c>
      <c r="J53" s="1" t="s">
        <v>122</v>
      </c>
      <c r="K53" s="1" t="s">
        <v>3566</v>
      </c>
      <c r="L53" s="1"/>
      <c r="M53" s="20">
        <f t="shared" si="0"/>
        <v>1</v>
      </c>
    </row>
    <row r="54" spans="1:13" ht="20.100000000000001" customHeight="1" x14ac:dyDescent="0.15">
      <c r="A54" s="1" t="s">
        <v>31</v>
      </c>
      <c r="B54" s="1" t="s">
        <v>3567</v>
      </c>
      <c r="C54" s="1" t="s">
        <v>3568</v>
      </c>
      <c r="D54" s="1" t="s">
        <v>50</v>
      </c>
      <c r="E54" s="1" t="s">
        <v>51</v>
      </c>
      <c r="F54" s="1" t="s">
        <v>51</v>
      </c>
      <c r="G54" s="1" t="s">
        <v>82</v>
      </c>
      <c r="H54" s="1" t="s">
        <v>95</v>
      </c>
      <c r="I54" s="1" t="s">
        <v>84</v>
      </c>
      <c r="J54" s="1" t="s">
        <v>96</v>
      </c>
      <c r="K54" s="1" t="s">
        <v>3569</v>
      </c>
      <c r="L54" s="1"/>
      <c r="M54" s="20">
        <f t="shared" si="0"/>
        <v>1</v>
      </c>
    </row>
    <row r="55" spans="1:13" ht="20.100000000000001" customHeight="1" x14ac:dyDescent="0.15">
      <c r="A55" s="1" t="s">
        <v>31</v>
      </c>
      <c r="B55" s="1" t="s">
        <v>3567</v>
      </c>
      <c r="C55" s="1" t="s">
        <v>3570</v>
      </c>
      <c r="D55" s="1" t="s">
        <v>50</v>
      </c>
      <c r="E55" s="1" t="s">
        <v>51</v>
      </c>
      <c r="F55" s="1" t="s">
        <v>81</v>
      </c>
      <c r="G55" s="1" t="s">
        <v>82</v>
      </c>
      <c r="H55" s="1" t="s">
        <v>180</v>
      </c>
      <c r="I55" s="1" t="s">
        <v>181</v>
      </c>
      <c r="J55" s="1" t="s">
        <v>182</v>
      </c>
      <c r="K55" s="1" t="s">
        <v>3571</v>
      </c>
      <c r="L55" s="1"/>
      <c r="M55" s="20">
        <f t="shared" si="0"/>
        <v>0</v>
      </c>
    </row>
    <row r="56" spans="1:13" ht="20.100000000000001" customHeight="1" x14ac:dyDescent="0.15">
      <c r="A56" s="1" t="s">
        <v>31</v>
      </c>
      <c r="B56" s="1" t="s">
        <v>3572</v>
      </c>
      <c r="C56" s="1" t="s">
        <v>3573</v>
      </c>
      <c r="D56" s="1" t="s">
        <v>50</v>
      </c>
      <c r="E56" s="1" t="s">
        <v>51</v>
      </c>
      <c r="F56" s="1" t="s">
        <v>51</v>
      </c>
      <c r="G56" s="1" t="s">
        <v>82</v>
      </c>
      <c r="H56" s="1" t="s">
        <v>207</v>
      </c>
      <c r="I56" s="1" t="s">
        <v>84</v>
      </c>
      <c r="J56" s="1" t="s">
        <v>122</v>
      </c>
      <c r="K56" s="1" t="s">
        <v>3574</v>
      </c>
      <c r="L56" s="1"/>
      <c r="M56" s="20">
        <f t="shared" si="0"/>
        <v>1</v>
      </c>
    </row>
    <row r="57" spans="1:13" ht="20.100000000000001" customHeight="1" x14ac:dyDescent="0.15">
      <c r="A57" s="1" t="s">
        <v>31</v>
      </c>
      <c r="B57" s="1" t="s">
        <v>3575</v>
      </c>
      <c r="C57" s="1" t="s">
        <v>3576</v>
      </c>
      <c r="D57" s="1" t="s">
        <v>50</v>
      </c>
      <c r="E57" s="1" t="s">
        <v>51</v>
      </c>
      <c r="F57" s="1" t="s">
        <v>51</v>
      </c>
      <c r="G57" s="1" t="s">
        <v>82</v>
      </c>
      <c r="H57" s="1" t="s">
        <v>95</v>
      </c>
      <c r="I57" s="1" t="s">
        <v>84</v>
      </c>
      <c r="J57" s="1" t="s">
        <v>96</v>
      </c>
      <c r="K57" s="1" t="s">
        <v>3577</v>
      </c>
      <c r="L57" s="1"/>
      <c r="M57" s="20">
        <f t="shared" si="0"/>
        <v>1</v>
      </c>
    </row>
    <row r="58" spans="1:13" ht="20.100000000000001" customHeight="1" x14ac:dyDescent="0.15">
      <c r="A58" s="1" t="s">
        <v>31</v>
      </c>
      <c r="B58" s="1" t="s">
        <v>3578</v>
      </c>
      <c r="C58" s="1" t="s">
        <v>3579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95</v>
      </c>
      <c r="I58" s="1" t="s">
        <v>84</v>
      </c>
      <c r="J58" s="1" t="s">
        <v>96</v>
      </c>
      <c r="K58" s="1" t="s">
        <v>3580</v>
      </c>
      <c r="L58" s="1"/>
      <c r="M58" s="20">
        <f t="shared" si="0"/>
        <v>1</v>
      </c>
    </row>
    <row r="59" spans="1:13" ht="20.100000000000001" customHeight="1" x14ac:dyDescent="0.15">
      <c r="A59" s="1" t="s">
        <v>31</v>
      </c>
      <c r="B59" s="1" t="s">
        <v>3578</v>
      </c>
      <c r="C59" s="1" t="s">
        <v>3581</v>
      </c>
      <c r="D59" s="1" t="s">
        <v>50</v>
      </c>
      <c r="E59" s="1" t="s">
        <v>51</v>
      </c>
      <c r="F59" s="1" t="s">
        <v>81</v>
      </c>
      <c r="G59" s="1" t="s">
        <v>82</v>
      </c>
      <c r="H59" s="1" t="s">
        <v>446</v>
      </c>
      <c r="I59" s="1" t="s">
        <v>447</v>
      </c>
      <c r="J59" s="1" t="s">
        <v>448</v>
      </c>
      <c r="K59" s="1" t="s">
        <v>3582</v>
      </c>
      <c r="L59" s="1"/>
      <c r="M59" s="20">
        <f t="shared" si="0"/>
        <v>0</v>
      </c>
    </row>
    <row r="60" spans="1:13" ht="20.100000000000001" customHeight="1" x14ac:dyDescent="0.15">
      <c r="A60" s="1" t="s">
        <v>31</v>
      </c>
      <c r="B60" s="1" t="s">
        <v>3578</v>
      </c>
      <c r="C60" s="1" t="s">
        <v>3583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96</v>
      </c>
      <c r="K60" s="1" t="s">
        <v>3584</v>
      </c>
      <c r="L60" s="1"/>
      <c r="M60" s="20">
        <f t="shared" si="0"/>
        <v>1</v>
      </c>
    </row>
    <row r="61" spans="1:13" ht="20.100000000000001" customHeight="1" x14ac:dyDescent="0.15">
      <c r="A61" s="1" t="s">
        <v>31</v>
      </c>
      <c r="B61" s="1" t="s">
        <v>3578</v>
      </c>
      <c r="C61" s="1" t="s">
        <v>3585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95</v>
      </c>
      <c r="I61" s="1" t="s">
        <v>84</v>
      </c>
      <c r="J61" s="1" t="s">
        <v>96</v>
      </c>
      <c r="K61" s="1" t="s">
        <v>3586</v>
      </c>
      <c r="L61" s="1"/>
      <c r="M61" s="20">
        <f t="shared" si="0"/>
        <v>1</v>
      </c>
    </row>
    <row r="62" spans="1:13" ht="20.100000000000001" customHeight="1" x14ac:dyDescent="0.15">
      <c r="A62" s="1" t="s">
        <v>31</v>
      </c>
      <c r="B62" s="1" t="s">
        <v>3587</v>
      </c>
      <c r="C62" s="1" t="s">
        <v>3588</v>
      </c>
      <c r="D62" s="1" t="s">
        <v>50</v>
      </c>
      <c r="E62" s="1" t="s">
        <v>51</v>
      </c>
      <c r="F62" s="1" t="s">
        <v>51</v>
      </c>
      <c r="G62" s="1" t="s">
        <v>82</v>
      </c>
      <c r="H62" s="1" t="s">
        <v>95</v>
      </c>
      <c r="I62" s="1" t="s">
        <v>84</v>
      </c>
      <c r="J62" s="1" t="s">
        <v>96</v>
      </c>
      <c r="K62" s="1" t="s">
        <v>3589</v>
      </c>
      <c r="L62" s="1"/>
      <c r="M62" s="20">
        <f t="shared" si="0"/>
        <v>1</v>
      </c>
    </row>
    <row r="63" spans="1:13" ht="20.100000000000001" customHeight="1" x14ac:dyDescent="0.15">
      <c r="A63" s="1" t="s">
        <v>31</v>
      </c>
      <c r="B63" s="1" t="s">
        <v>3587</v>
      </c>
      <c r="C63" s="1" t="s">
        <v>3590</v>
      </c>
      <c r="D63" s="1" t="s">
        <v>50</v>
      </c>
      <c r="E63" s="1" t="s">
        <v>51</v>
      </c>
      <c r="F63" s="1" t="s">
        <v>51</v>
      </c>
      <c r="G63" s="1" t="s">
        <v>82</v>
      </c>
      <c r="H63" s="1" t="s">
        <v>95</v>
      </c>
      <c r="I63" s="1" t="s">
        <v>84</v>
      </c>
      <c r="J63" s="1" t="s">
        <v>96</v>
      </c>
      <c r="K63" s="1" t="s">
        <v>3591</v>
      </c>
      <c r="L63" s="1"/>
      <c r="M63" s="20">
        <f t="shared" si="0"/>
        <v>1</v>
      </c>
    </row>
    <row r="64" spans="1:13" ht="20.100000000000001" customHeight="1" x14ac:dyDescent="0.15">
      <c r="A64" s="1" t="s">
        <v>31</v>
      </c>
      <c r="B64" s="1" t="s">
        <v>3587</v>
      </c>
      <c r="C64" s="1" t="s">
        <v>3592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84</v>
      </c>
      <c r="J64" s="1" t="s">
        <v>96</v>
      </c>
      <c r="K64" s="1" t="s">
        <v>3593</v>
      </c>
      <c r="L64" s="1"/>
      <c r="M64" s="20">
        <f t="shared" si="0"/>
        <v>1</v>
      </c>
    </row>
    <row r="65" spans="1:13" ht="20.100000000000001" customHeight="1" x14ac:dyDescent="0.15">
      <c r="A65" s="1" t="s">
        <v>31</v>
      </c>
      <c r="B65" s="1" t="s">
        <v>3587</v>
      </c>
      <c r="C65" s="1" t="s">
        <v>3594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95</v>
      </c>
      <c r="I65" s="1" t="s">
        <v>84</v>
      </c>
      <c r="J65" s="1" t="s">
        <v>96</v>
      </c>
      <c r="K65" s="1" t="s">
        <v>3595</v>
      </c>
      <c r="L65" s="1"/>
      <c r="M65" s="20">
        <f t="shared" si="0"/>
        <v>1</v>
      </c>
    </row>
    <row r="66" spans="1:13" ht="20.100000000000001" customHeight="1" x14ac:dyDescent="0.15">
      <c r="A66" s="1" t="s">
        <v>31</v>
      </c>
      <c r="B66" s="1" t="s">
        <v>3587</v>
      </c>
      <c r="C66" s="1" t="s">
        <v>3596</v>
      </c>
      <c r="D66" s="1" t="s">
        <v>50</v>
      </c>
      <c r="E66" s="1" t="s">
        <v>51</v>
      </c>
      <c r="F66" s="1" t="s">
        <v>179</v>
      </c>
      <c r="G66" s="1" t="s">
        <v>82</v>
      </c>
      <c r="H66" s="1" t="s">
        <v>446</v>
      </c>
      <c r="I66" s="1" t="s">
        <v>447</v>
      </c>
      <c r="J66" s="1" t="s">
        <v>448</v>
      </c>
      <c r="K66" s="1" t="s">
        <v>3597</v>
      </c>
      <c r="L66" s="1"/>
      <c r="M66" s="20">
        <f t="shared" si="0"/>
        <v>0</v>
      </c>
    </row>
    <row r="67" spans="1:13" ht="20.100000000000001" customHeight="1" x14ac:dyDescent="0.15">
      <c r="A67" s="1" t="s">
        <v>31</v>
      </c>
      <c r="B67" s="1" t="s">
        <v>3587</v>
      </c>
      <c r="C67" s="1" t="s">
        <v>3598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95</v>
      </c>
      <c r="I67" s="1" t="s">
        <v>84</v>
      </c>
      <c r="J67" s="1" t="s">
        <v>96</v>
      </c>
      <c r="K67" s="1" t="s">
        <v>3599</v>
      </c>
      <c r="L67" s="1"/>
      <c r="M67" s="20">
        <f t="shared" si="0"/>
        <v>1</v>
      </c>
    </row>
    <row r="68" spans="1:13" ht="20.100000000000001" customHeight="1" x14ac:dyDescent="0.15">
      <c r="A68" s="1" t="s">
        <v>31</v>
      </c>
      <c r="B68" s="1" t="s">
        <v>3587</v>
      </c>
      <c r="C68" s="1" t="s">
        <v>3600</v>
      </c>
      <c r="D68" s="1" t="s">
        <v>50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84</v>
      </c>
      <c r="J68" s="1" t="s">
        <v>96</v>
      </c>
      <c r="K68" s="1" t="s">
        <v>3601</v>
      </c>
      <c r="L68" s="1"/>
      <c r="M68" s="20">
        <f t="shared" si="0"/>
        <v>1</v>
      </c>
    </row>
    <row r="69" spans="1:13" ht="20.100000000000001" customHeight="1" x14ac:dyDescent="0.15">
      <c r="A69" s="1" t="s">
        <v>31</v>
      </c>
      <c r="B69" s="1" t="s">
        <v>3587</v>
      </c>
      <c r="C69" s="1" t="s">
        <v>3602</v>
      </c>
      <c r="D69" s="1" t="s">
        <v>50</v>
      </c>
      <c r="E69" s="1" t="s">
        <v>51</v>
      </c>
      <c r="F69" s="1" t="s">
        <v>51</v>
      </c>
      <c r="G69" s="1" t="s">
        <v>82</v>
      </c>
      <c r="H69" s="1" t="s">
        <v>95</v>
      </c>
      <c r="I69" s="1" t="s">
        <v>84</v>
      </c>
      <c r="J69" s="1" t="s">
        <v>96</v>
      </c>
      <c r="K69" s="1" t="s">
        <v>3603</v>
      </c>
      <c r="L69" s="1"/>
      <c r="M69" s="20">
        <f t="shared" si="0"/>
        <v>1</v>
      </c>
    </row>
    <row r="70" spans="1:13" ht="20.100000000000001" customHeight="1" x14ac:dyDescent="0.15">
      <c r="A70" s="1" t="s">
        <v>31</v>
      </c>
      <c r="B70" s="1" t="s">
        <v>3587</v>
      </c>
      <c r="C70" s="1" t="s">
        <v>3604</v>
      </c>
      <c r="D70" s="1" t="s">
        <v>50</v>
      </c>
      <c r="E70" s="1" t="s">
        <v>51</v>
      </c>
      <c r="F70" s="1" t="s">
        <v>179</v>
      </c>
      <c r="G70" s="1" t="s">
        <v>82</v>
      </c>
      <c r="H70" s="1" t="s">
        <v>446</v>
      </c>
      <c r="I70" s="1" t="s">
        <v>447</v>
      </c>
      <c r="J70" s="1" t="s">
        <v>448</v>
      </c>
      <c r="K70" s="1" t="s">
        <v>3605</v>
      </c>
      <c r="L70" s="1"/>
      <c r="M70" s="20">
        <f t="shared" si="0"/>
        <v>0</v>
      </c>
    </row>
    <row r="71" spans="1:13" ht="20.100000000000001" customHeight="1" x14ac:dyDescent="0.15">
      <c r="A71" s="1" t="s">
        <v>31</v>
      </c>
      <c r="B71" s="1" t="s">
        <v>3587</v>
      </c>
      <c r="C71" s="1" t="s">
        <v>3606</v>
      </c>
      <c r="D71" s="1" t="s">
        <v>50</v>
      </c>
      <c r="E71" s="1" t="s">
        <v>51</v>
      </c>
      <c r="F71" s="1" t="s">
        <v>26832</v>
      </c>
      <c r="G71" s="1" t="s">
        <v>82</v>
      </c>
      <c r="H71" s="1" t="s">
        <v>446</v>
      </c>
      <c r="I71" s="1" t="s">
        <v>447</v>
      </c>
      <c r="J71" s="1" t="s">
        <v>448</v>
      </c>
      <c r="K71" s="1" t="s">
        <v>3607</v>
      </c>
      <c r="L71" s="1"/>
      <c r="M71" s="20">
        <f t="shared" si="0"/>
        <v>0</v>
      </c>
    </row>
    <row r="72" spans="1:13" ht="20.100000000000001" customHeight="1" x14ac:dyDescent="0.15">
      <c r="A72" s="1" t="s">
        <v>31</v>
      </c>
      <c r="B72" s="1" t="s">
        <v>3587</v>
      </c>
      <c r="C72" s="1" t="s">
        <v>3608</v>
      </c>
      <c r="D72" s="1" t="s">
        <v>50</v>
      </c>
      <c r="E72" s="1" t="s">
        <v>51</v>
      </c>
      <c r="F72" s="1" t="s">
        <v>26832</v>
      </c>
      <c r="G72" s="1" t="s">
        <v>82</v>
      </c>
      <c r="H72" s="1" t="s">
        <v>446</v>
      </c>
      <c r="I72" s="1" t="s">
        <v>447</v>
      </c>
      <c r="J72" s="1" t="s">
        <v>448</v>
      </c>
      <c r="K72" s="1" t="s">
        <v>3609</v>
      </c>
      <c r="L72" s="1"/>
      <c r="M72" s="20">
        <f t="shared" si="0"/>
        <v>0</v>
      </c>
    </row>
    <row r="73" spans="1:13" ht="20.100000000000001" customHeight="1" x14ac:dyDescent="0.15">
      <c r="A73" s="1" t="s">
        <v>31</v>
      </c>
      <c r="B73" s="1" t="s">
        <v>3587</v>
      </c>
      <c r="C73" s="1" t="s">
        <v>3610</v>
      </c>
      <c r="D73" s="1" t="s">
        <v>50</v>
      </c>
      <c r="E73" s="1" t="s">
        <v>51</v>
      </c>
      <c r="F73" s="1" t="s">
        <v>51</v>
      </c>
      <c r="G73" s="1" t="s">
        <v>82</v>
      </c>
      <c r="H73" s="1" t="s">
        <v>207</v>
      </c>
      <c r="I73" s="1" t="s">
        <v>84</v>
      </c>
      <c r="J73" s="1" t="s">
        <v>122</v>
      </c>
      <c r="K73" s="1" t="s">
        <v>3611</v>
      </c>
      <c r="L73" s="1"/>
      <c r="M73" s="20">
        <f>IF(F73="○",1,0)</f>
        <v>1</v>
      </c>
    </row>
    <row r="74" spans="1:13" ht="20.100000000000001" customHeight="1" x14ac:dyDescent="0.15">
      <c r="A74" s="1" t="s">
        <v>31</v>
      </c>
      <c r="B74" s="1" t="s">
        <v>3612</v>
      </c>
      <c r="C74" s="1" t="s">
        <v>3613</v>
      </c>
      <c r="D74" s="1" t="s">
        <v>50</v>
      </c>
      <c r="E74" s="1" t="s">
        <v>51</v>
      </c>
      <c r="F74" s="1" t="s">
        <v>51</v>
      </c>
      <c r="G74" s="1" t="s">
        <v>82</v>
      </c>
      <c r="H74" s="1" t="s">
        <v>95</v>
      </c>
      <c r="I74" s="1" t="s">
        <v>84</v>
      </c>
      <c r="J74" s="1" t="s">
        <v>96</v>
      </c>
      <c r="K74" s="1" t="s">
        <v>3614</v>
      </c>
      <c r="L74" s="1"/>
      <c r="M74" s="20">
        <f>IF(F74="○",1,0)</f>
        <v>1</v>
      </c>
    </row>
    <row r="75" spans="1:13" ht="20.100000000000001" customHeight="1" x14ac:dyDescent="0.15">
      <c r="A75" s="1" t="s">
        <v>31</v>
      </c>
      <c r="B75" s="1" t="s">
        <v>3612</v>
      </c>
      <c r="C75" s="1" t="s">
        <v>3615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95</v>
      </c>
      <c r="I75" s="1" t="s">
        <v>84</v>
      </c>
      <c r="J75" s="1" t="s">
        <v>96</v>
      </c>
      <c r="K75" s="1" t="s">
        <v>3616</v>
      </c>
      <c r="L75" s="1"/>
      <c r="M75" s="20">
        <f>IF(F75="○",1,0)</f>
        <v>1</v>
      </c>
    </row>
    <row r="76" spans="1:13" ht="20.100000000000001" customHeight="1" x14ac:dyDescent="0.15">
      <c r="A76" s="1" t="s">
        <v>31</v>
      </c>
      <c r="B76" s="1" t="s">
        <v>3612</v>
      </c>
      <c r="C76" s="1" t="s">
        <v>3617</v>
      </c>
      <c r="D76" s="1" t="s">
        <v>50</v>
      </c>
      <c r="E76" s="1" t="s">
        <v>51</v>
      </c>
      <c r="F76" s="1" t="s">
        <v>51</v>
      </c>
      <c r="G76" s="1" t="s">
        <v>82</v>
      </c>
      <c r="H76" s="1" t="s">
        <v>95</v>
      </c>
      <c r="I76" s="1" t="s">
        <v>84</v>
      </c>
      <c r="J76" s="1" t="s">
        <v>96</v>
      </c>
      <c r="K76" s="1" t="s">
        <v>3618</v>
      </c>
      <c r="L76" s="1"/>
      <c r="M76" s="20">
        <f>IF(F76="○",1,0)</f>
        <v>1</v>
      </c>
    </row>
    <row r="77" spans="1:13" ht="20.100000000000001" customHeight="1" x14ac:dyDescent="0.15">
      <c r="A77" s="1" t="s">
        <v>31</v>
      </c>
      <c r="B77" s="1" t="s">
        <v>3612</v>
      </c>
      <c r="C77" s="1" t="s">
        <v>3619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95</v>
      </c>
      <c r="I77" s="1" t="s">
        <v>84</v>
      </c>
      <c r="J77" s="1" t="s">
        <v>96</v>
      </c>
      <c r="K77" s="1" t="s">
        <v>3620</v>
      </c>
      <c r="L77" s="1"/>
      <c r="M77" s="20">
        <f>IF(F77="○",1,0)</f>
        <v>1</v>
      </c>
    </row>
  </sheetData>
  <autoFilter ref="A7:L77" xr:uid="{00000000-0009-0000-0000-000004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308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 customWidth="1"/>
    <col min="13" max="13" width="9" style="20" hidden="1" customWidth="1"/>
    <col min="14" max="14" width="9" style="20" customWidth="1"/>
    <col min="15" max="16384" width="9" style="20"/>
  </cols>
  <sheetData>
    <row r="1" spans="1:14" ht="20.100000000000001" customHeight="1" x14ac:dyDescent="0.15">
      <c r="A1" s="3" t="s">
        <v>4292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SUBTOTAL(3,E8:E308)</f>
        <v>301</v>
      </c>
      <c r="F6" s="23">
        <f>SUBTOTAL(9,M8:M308)</f>
        <v>218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31</v>
      </c>
      <c r="B8" s="1" t="s">
        <v>3621</v>
      </c>
      <c r="C8" s="1" t="s">
        <v>3622</v>
      </c>
      <c r="D8" s="1" t="s">
        <v>50</v>
      </c>
      <c r="E8" s="1" t="s">
        <v>51</v>
      </c>
      <c r="F8" s="1" t="s">
        <v>51</v>
      </c>
      <c r="G8" s="1" t="s">
        <v>82</v>
      </c>
      <c r="H8" s="17" t="s">
        <v>207</v>
      </c>
      <c r="I8" s="17" t="s">
        <v>84</v>
      </c>
      <c r="J8" s="1" t="s">
        <v>122</v>
      </c>
      <c r="K8" s="1" t="s">
        <v>3623</v>
      </c>
      <c r="L8" s="1"/>
      <c r="M8" s="20">
        <f>IF(F8="○",1,0)</f>
        <v>1</v>
      </c>
    </row>
    <row r="9" spans="1:14" ht="20.100000000000001" customHeight="1" x14ac:dyDescent="0.15">
      <c r="A9" s="1" t="s">
        <v>31</v>
      </c>
      <c r="B9" s="1" t="s">
        <v>3624</v>
      </c>
      <c r="C9" s="1" t="s">
        <v>3625</v>
      </c>
      <c r="D9" s="1" t="s">
        <v>50</v>
      </c>
      <c r="E9" s="1" t="s">
        <v>51</v>
      </c>
      <c r="F9" s="1" t="s">
        <v>26832</v>
      </c>
      <c r="G9" s="1" t="s">
        <v>82</v>
      </c>
      <c r="H9" s="1" t="s">
        <v>212</v>
      </c>
      <c r="I9" s="1" t="s">
        <v>84</v>
      </c>
      <c r="J9" s="1" t="s">
        <v>122</v>
      </c>
      <c r="K9" s="1" t="s">
        <v>3626</v>
      </c>
      <c r="L9" s="1"/>
      <c r="M9" s="20">
        <f t="shared" ref="M9:M72" si="0">IF(F9="○",1,0)</f>
        <v>0</v>
      </c>
    </row>
    <row r="10" spans="1:14" ht="20.100000000000001" customHeight="1" x14ac:dyDescent="0.15">
      <c r="A10" s="1" t="s">
        <v>31</v>
      </c>
      <c r="B10" s="1" t="s">
        <v>3624</v>
      </c>
      <c r="C10" s="1" t="s">
        <v>3627</v>
      </c>
      <c r="D10" s="1" t="s">
        <v>50</v>
      </c>
      <c r="E10" s="1" t="s">
        <v>51</v>
      </c>
      <c r="F10" s="1" t="s">
        <v>26832</v>
      </c>
      <c r="G10" s="1" t="s">
        <v>82</v>
      </c>
      <c r="H10" s="1" t="s">
        <v>446</v>
      </c>
      <c r="I10" s="1" t="s">
        <v>447</v>
      </c>
      <c r="J10" s="1" t="s">
        <v>448</v>
      </c>
      <c r="K10" s="1" t="s">
        <v>3628</v>
      </c>
      <c r="L10" s="1"/>
      <c r="M10" s="20">
        <f t="shared" si="0"/>
        <v>0</v>
      </c>
    </row>
    <row r="11" spans="1:14" ht="20.100000000000001" customHeight="1" x14ac:dyDescent="0.15">
      <c r="A11" s="1" t="s">
        <v>31</v>
      </c>
      <c r="B11" s="1" t="s">
        <v>3629</v>
      </c>
      <c r="C11" s="1" t="s">
        <v>3630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84</v>
      </c>
      <c r="J11" s="1" t="s">
        <v>122</v>
      </c>
      <c r="K11" s="1" t="s">
        <v>3631</v>
      </c>
      <c r="L11" s="1"/>
      <c r="M11" s="20">
        <f t="shared" si="0"/>
        <v>1</v>
      </c>
    </row>
    <row r="12" spans="1:14" ht="20.100000000000001" customHeight="1" x14ac:dyDescent="0.15">
      <c r="A12" s="1" t="s">
        <v>31</v>
      </c>
      <c r="B12" s="1" t="s">
        <v>3629</v>
      </c>
      <c r="C12" s="1" t="s">
        <v>3632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84</v>
      </c>
      <c r="J12" s="1" t="s">
        <v>122</v>
      </c>
      <c r="K12" s="1" t="s">
        <v>3633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31</v>
      </c>
      <c r="B13" s="1" t="s">
        <v>3629</v>
      </c>
      <c r="C13" s="1" t="s">
        <v>3634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84</v>
      </c>
      <c r="J13" s="1" t="s">
        <v>122</v>
      </c>
      <c r="K13" s="1" t="s">
        <v>3635</v>
      </c>
      <c r="L13" s="1"/>
      <c r="M13" s="20">
        <f t="shared" si="0"/>
        <v>1</v>
      </c>
    </row>
    <row r="14" spans="1:14" ht="20.100000000000001" customHeight="1" x14ac:dyDescent="0.15">
      <c r="A14" s="1" t="s">
        <v>31</v>
      </c>
      <c r="B14" s="1" t="s">
        <v>3636</v>
      </c>
      <c r="C14" s="1" t="s">
        <v>3637</v>
      </c>
      <c r="D14" s="1" t="s">
        <v>50</v>
      </c>
      <c r="E14" s="1" t="s">
        <v>51</v>
      </c>
      <c r="F14" s="1" t="s">
        <v>51</v>
      </c>
      <c r="G14" s="1" t="s">
        <v>52</v>
      </c>
      <c r="H14" s="1" t="s">
        <v>53</v>
      </c>
      <c r="I14" s="1" t="s">
        <v>54</v>
      </c>
      <c r="J14" s="1" t="s">
        <v>55</v>
      </c>
      <c r="K14" s="1" t="s">
        <v>3638</v>
      </c>
      <c r="L14" s="1"/>
      <c r="M14" s="20">
        <f t="shared" si="0"/>
        <v>1</v>
      </c>
    </row>
    <row r="15" spans="1:14" ht="20.100000000000001" customHeight="1" x14ac:dyDescent="0.15">
      <c r="A15" s="1" t="s">
        <v>31</v>
      </c>
      <c r="B15" s="1" t="s">
        <v>3636</v>
      </c>
      <c r="C15" s="1" t="s">
        <v>3639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53</v>
      </c>
      <c r="I15" s="1" t="s">
        <v>54</v>
      </c>
      <c r="J15" s="1" t="s">
        <v>55</v>
      </c>
      <c r="K15" s="1" t="s">
        <v>3640</v>
      </c>
      <c r="L15" s="1"/>
      <c r="M15" s="20">
        <f t="shared" si="0"/>
        <v>1</v>
      </c>
    </row>
    <row r="16" spans="1:14" ht="20.100000000000001" customHeight="1" x14ac:dyDescent="0.15">
      <c r="A16" s="1" t="s">
        <v>31</v>
      </c>
      <c r="B16" s="1" t="s">
        <v>3636</v>
      </c>
      <c r="C16" s="1" t="s">
        <v>3641</v>
      </c>
      <c r="D16" s="1" t="s">
        <v>78</v>
      </c>
      <c r="E16" s="1" t="s">
        <v>51</v>
      </c>
      <c r="F16" s="1" t="s">
        <v>179</v>
      </c>
      <c r="G16" s="1" t="s">
        <v>82</v>
      </c>
      <c r="H16" s="1" t="s">
        <v>83</v>
      </c>
      <c r="I16" s="1" t="s">
        <v>84</v>
      </c>
      <c r="J16" s="1" t="s">
        <v>85</v>
      </c>
      <c r="K16" s="1" t="s">
        <v>3642</v>
      </c>
      <c r="L16" s="1"/>
      <c r="M16" s="20">
        <f t="shared" si="0"/>
        <v>0</v>
      </c>
    </row>
    <row r="17" spans="1:13" ht="20.100000000000001" customHeight="1" x14ac:dyDescent="0.15">
      <c r="A17" s="1" t="s">
        <v>31</v>
      </c>
      <c r="B17" s="1" t="s">
        <v>3643</v>
      </c>
      <c r="C17" s="1" t="s">
        <v>3644</v>
      </c>
      <c r="D17" s="1" t="s">
        <v>50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3645</v>
      </c>
      <c r="L17" s="1"/>
      <c r="M17" s="20">
        <f t="shared" si="0"/>
        <v>1</v>
      </c>
    </row>
    <row r="18" spans="1:13" ht="20.100000000000001" customHeight="1" x14ac:dyDescent="0.15">
      <c r="A18" s="1" t="s">
        <v>31</v>
      </c>
      <c r="B18" s="1" t="s">
        <v>3643</v>
      </c>
      <c r="C18" s="1" t="s">
        <v>3646</v>
      </c>
      <c r="D18" s="1" t="s">
        <v>50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3647</v>
      </c>
      <c r="L18" s="1"/>
      <c r="M18" s="20">
        <f t="shared" si="0"/>
        <v>1</v>
      </c>
    </row>
    <row r="19" spans="1:13" ht="20.100000000000001" customHeight="1" x14ac:dyDescent="0.15">
      <c r="A19" s="1" t="s">
        <v>31</v>
      </c>
      <c r="B19" s="1" t="s">
        <v>3643</v>
      </c>
      <c r="C19" s="1" t="s">
        <v>3648</v>
      </c>
      <c r="D19" s="1" t="s">
        <v>50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122</v>
      </c>
      <c r="K19" s="1" t="s">
        <v>3649</v>
      </c>
      <c r="L19" s="1"/>
      <c r="M19" s="20">
        <f t="shared" si="0"/>
        <v>1</v>
      </c>
    </row>
    <row r="20" spans="1:13" ht="20.100000000000001" customHeight="1" x14ac:dyDescent="0.15">
      <c r="A20" s="1" t="s">
        <v>31</v>
      </c>
      <c r="B20" s="1" t="s">
        <v>3643</v>
      </c>
      <c r="C20" s="1" t="s">
        <v>3650</v>
      </c>
      <c r="D20" s="1" t="s">
        <v>50</v>
      </c>
      <c r="E20" s="1" t="s">
        <v>51</v>
      </c>
      <c r="F20" s="1" t="s">
        <v>26832</v>
      </c>
      <c r="G20" s="1" t="s">
        <v>82</v>
      </c>
      <c r="H20" s="1" t="s">
        <v>83</v>
      </c>
      <c r="I20" s="1" t="s">
        <v>84</v>
      </c>
      <c r="J20" s="1" t="s">
        <v>85</v>
      </c>
      <c r="K20" s="1" t="s">
        <v>3651</v>
      </c>
      <c r="L20" s="1"/>
      <c r="M20" s="20">
        <f t="shared" si="0"/>
        <v>0</v>
      </c>
    </row>
    <row r="21" spans="1:13" ht="20.100000000000001" customHeight="1" x14ac:dyDescent="0.15">
      <c r="A21" s="1" t="s">
        <v>31</v>
      </c>
      <c r="B21" s="1" t="s">
        <v>3643</v>
      </c>
      <c r="C21" s="1" t="s">
        <v>3652</v>
      </c>
      <c r="D21" s="1" t="s">
        <v>78</v>
      </c>
      <c r="E21" s="1" t="s">
        <v>51</v>
      </c>
      <c r="F21" s="1" t="s">
        <v>179</v>
      </c>
      <c r="G21" s="1" t="s">
        <v>82</v>
      </c>
      <c r="H21" s="1" t="s">
        <v>180</v>
      </c>
      <c r="I21" s="1" t="s">
        <v>84</v>
      </c>
      <c r="J21" s="1" t="s">
        <v>632</v>
      </c>
      <c r="K21" s="1" t="s">
        <v>3653</v>
      </c>
      <c r="L21" s="1"/>
      <c r="M21" s="20">
        <f t="shared" si="0"/>
        <v>0</v>
      </c>
    </row>
    <row r="22" spans="1:13" ht="20.100000000000001" customHeight="1" x14ac:dyDescent="0.15">
      <c r="A22" s="1" t="s">
        <v>31</v>
      </c>
      <c r="B22" s="1" t="s">
        <v>3643</v>
      </c>
      <c r="C22" s="1" t="s">
        <v>3654</v>
      </c>
      <c r="D22" s="1" t="s">
        <v>78</v>
      </c>
      <c r="E22" s="1" t="s">
        <v>51</v>
      </c>
      <c r="F22" s="1" t="s">
        <v>51</v>
      </c>
      <c r="G22" s="1" t="s">
        <v>82</v>
      </c>
      <c r="H22" s="1" t="s">
        <v>207</v>
      </c>
      <c r="I22" s="1" t="s">
        <v>84</v>
      </c>
      <c r="J22" s="1" t="s">
        <v>122</v>
      </c>
      <c r="K22" s="1" t="s">
        <v>3655</v>
      </c>
      <c r="L22" s="1"/>
      <c r="M22" s="20">
        <f t="shared" si="0"/>
        <v>1</v>
      </c>
    </row>
    <row r="23" spans="1:13" ht="20.100000000000001" customHeight="1" x14ac:dyDescent="0.15">
      <c r="A23" s="1" t="s">
        <v>31</v>
      </c>
      <c r="B23" s="1" t="s">
        <v>3643</v>
      </c>
      <c r="C23" s="1" t="s">
        <v>3656</v>
      </c>
      <c r="D23" s="1" t="s">
        <v>78</v>
      </c>
      <c r="E23" s="1" t="s">
        <v>51</v>
      </c>
      <c r="F23" s="1" t="s">
        <v>179</v>
      </c>
      <c r="G23" s="1" t="s">
        <v>82</v>
      </c>
      <c r="H23" s="1" t="s">
        <v>180</v>
      </c>
      <c r="I23" s="1" t="s">
        <v>84</v>
      </c>
      <c r="J23" s="1" t="s">
        <v>632</v>
      </c>
      <c r="K23" s="1" t="s">
        <v>3657</v>
      </c>
      <c r="L23" s="1"/>
      <c r="M23" s="20">
        <f t="shared" si="0"/>
        <v>0</v>
      </c>
    </row>
    <row r="24" spans="1:13" ht="20.100000000000001" customHeight="1" x14ac:dyDescent="0.15">
      <c r="A24" s="1" t="s">
        <v>31</v>
      </c>
      <c r="B24" s="1" t="s">
        <v>3643</v>
      </c>
      <c r="C24" s="1" t="s">
        <v>3658</v>
      </c>
      <c r="D24" s="1" t="s">
        <v>78</v>
      </c>
      <c r="E24" s="1" t="s">
        <v>51</v>
      </c>
      <c r="F24" s="1" t="s">
        <v>179</v>
      </c>
      <c r="G24" s="1" t="s">
        <v>82</v>
      </c>
      <c r="H24" s="1" t="s">
        <v>180</v>
      </c>
      <c r="I24" s="1" t="s">
        <v>84</v>
      </c>
      <c r="J24" s="1" t="s">
        <v>632</v>
      </c>
      <c r="K24" s="1" t="s">
        <v>3659</v>
      </c>
      <c r="L24" s="1"/>
      <c r="M24" s="20">
        <f t="shared" si="0"/>
        <v>0</v>
      </c>
    </row>
    <row r="25" spans="1:13" ht="20.100000000000001" customHeight="1" x14ac:dyDescent="0.15">
      <c r="A25" s="1" t="s">
        <v>31</v>
      </c>
      <c r="B25" s="1" t="s">
        <v>3643</v>
      </c>
      <c r="C25" s="1" t="s">
        <v>3660</v>
      </c>
      <c r="D25" s="1" t="s">
        <v>78</v>
      </c>
      <c r="E25" s="1" t="s">
        <v>51</v>
      </c>
      <c r="F25" s="1" t="s">
        <v>179</v>
      </c>
      <c r="G25" s="1" t="s">
        <v>82</v>
      </c>
      <c r="H25" s="1" t="s">
        <v>180</v>
      </c>
      <c r="I25" s="1" t="s">
        <v>181</v>
      </c>
      <c r="J25" s="1" t="s">
        <v>182</v>
      </c>
      <c r="K25" s="1" t="s">
        <v>3661</v>
      </c>
      <c r="L25" s="1"/>
      <c r="M25" s="20">
        <f t="shared" si="0"/>
        <v>0</v>
      </c>
    </row>
    <row r="26" spans="1:13" ht="20.100000000000001" customHeight="1" x14ac:dyDescent="0.15">
      <c r="A26" s="1" t="s">
        <v>31</v>
      </c>
      <c r="B26" s="1" t="s">
        <v>3643</v>
      </c>
      <c r="C26" s="1" t="s">
        <v>3662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3663</v>
      </c>
      <c r="L26" s="1"/>
      <c r="M26" s="20">
        <f t="shared" si="0"/>
        <v>1</v>
      </c>
    </row>
    <row r="27" spans="1:13" ht="20.100000000000001" customHeight="1" x14ac:dyDescent="0.15">
      <c r="A27" s="1" t="s">
        <v>31</v>
      </c>
      <c r="B27" s="1" t="s">
        <v>3643</v>
      </c>
      <c r="C27" s="1" t="s">
        <v>3664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3665</v>
      </c>
      <c r="L27" s="1"/>
      <c r="M27" s="20">
        <f t="shared" si="0"/>
        <v>1</v>
      </c>
    </row>
    <row r="28" spans="1:13" ht="20.100000000000001" customHeight="1" x14ac:dyDescent="0.15">
      <c r="A28" s="1" t="s">
        <v>31</v>
      </c>
      <c r="B28" s="1" t="s">
        <v>3643</v>
      </c>
      <c r="C28" s="1" t="s">
        <v>3666</v>
      </c>
      <c r="D28" s="1" t="s">
        <v>78</v>
      </c>
      <c r="E28" s="1" t="s">
        <v>51</v>
      </c>
      <c r="F28" s="1" t="s">
        <v>179</v>
      </c>
      <c r="G28" s="1" t="s">
        <v>82</v>
      </c>
      <c r="H28" s="1" t="s">
        <v>180</v>
      </c>
      <c r="I28" s="1" t="s">
        <v>181</v>
      </c>
      <c r="J28" s="1" t="s">
        <v>182</v>
      </c>
      <c r="K28" s="1" t="s">
        <v>3667</v>
      </c>
      <c r="L28" s="1"/>
      <c r="M28" s="20">
        <f t="shared" si="0"/>
        <v>0</v>
      </c>
    </row>
    <row r="29" spans="1:13" ht="20.100000000000001" customHeight="1" x14ac:dyDescent="0.15">
      <c r="A29" s="1" t="s">
        <v>31</v>
      </c>
      <c r="B29" s="1" t="s">
        <v>3643</v>
      </c>
      <c r="C29" s="1" t="s">
        <v>3668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3669</v>
      </c>
      <c r="L29" s="1"/>
      <c r="M29" s="20">
        <f t="shared" si="0"/>
        <v>1</v>
      </c>
    </row>
    <row r="30" spans="1:13" ht="20.100000000000001" customHeight="1" x14ac:dyDescent="0.15">
      <c r="A30" s="1" t="s">
        <v>31</v>
      </c>
      <c r="B30" s="1" t="s">
        <v>3670</v>
      </c>
      <c r="C30" s="1" t="s">
        <v>3671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207</v>
      </c>
      <c r="I30" s="1" t="s">
        <v>84</v>
      </c>
      <c r="J30" s="1" t="s">
        <v>122</v>
      </c>
      <c r="K30" s="1" t="s">
        <v>3672</v>
      </c>
      <c r="L30" s="1"/>
      <c r="M30" s="20">
        <f t="shared" si="0"/>
        <v>1</v>
      </c>
    </row>
    <row r="31" spans="1:13" ht="20.100000000000001" customHeight="1" x14ac:dyDescent="0.15">
      <c r="A31" s="1" t="s">
        <v>31</v>
      </c>
      <c r="B31" s="1" t="s">
        <v>3670</v>
      </c>
      <c r="C31" s="1" t="s">
        <v>3673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207</v>
      </c>
      <c r="I31" s="1" t="s">
        <v>84</v>
      </c>
      <c r="J31" s="1" t="s">
        <v>122</v>
      </c>
      <c r="K31" s="1" t="s">
        <v>3674</v>
      </c>
      <c r="L31" s="1"/>
      <c r="M31" s="20">
        <f t="shared" si="0"/>
        <v>1</v>
      </c>
    </row>
    <row r="32" spans="1:13" ht="20.100000000000001" customHeight="1" x14ac:dyDescent="0.15">
      <c r="A32" s="1" t="s">
        <v>31</v>
      </c>
      <c r="B32" s="1" t="s">
        <v>3670</v>
      </c>
      <c r="C32" s="1" t="s">
        <v>3675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207</v>
      </c>
      <c r="I32" s="1" t="s">
        <v>84</v>
      </c>
      <c r="J32" s="1" t="s">
        <v>122</v>
      </c>
      <c r="K32" s="1" t="s">
        <v>3676</v>
      </c>
      <c r="L32" s="1"/>
      <c r="M32" s="20">
        <f t="shared" si="0"/>
        <v>1</v>
      </c>
    </row>
    <row r="33" spans="1:13" ht="20.100000000000001" customHeight="1" x14ac:dyDescent="0.15">
      <c r="A33" s="1" t="s">
        <v>31</v>
      </c>
      <c r="B33" s="1" t="s">
        <v>3677</v>
      </c>
      <c r="C33" s="1" t="s">
        <v>3678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207</v>
      </c>
      <c r="I33" s="1" t="s">
        <v>84</v>
      </c>
      <c r="J33" s="1" t="s">
        <v>122</v>
      </c>
      <c r="K33" s="1" t="s">
        <v>3679</v>
      </c>
      <c r="L33" s="1"/>
      <c r="M33" s="20">
        <f t="shared" si="0"/>
        <v>1</v>
      </c>
    </row>
    <row r="34" spans="1:13" ht="20.100000000000001" customHeight="1" x14ac:dyDescent="0.15">
      <c r="A34" s="1" t="s">
        <v>31</v>
      </c>
      <c r="B34" s="1" t="s">
        <v>3677</v>
      </c>
      <c r="C34" s="1" t="s">
        <v>3680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207</v>
      </c>
      <c r="I34" s="1" t="s">
        <v>84</v>
      </c>
      <c r="J34" s="1" t="s">
        <v>122</v>
      </c>
      <c r="K34" s="1" t="s">
        <v>3681</v>
      </c>
      <c r="L34" s="1"/>
      <c r="M34" s="20">
        <f t="shared" si="0"/>
        <v>1</v>
      </c>
    </row>
    <row r="35" spans="1:13" ht="20.100000000000001" customHeight="1" x14ac:dyDescent="0.15">
      <c r="A35" s="1" t="s">
        <v>31</v>
      </c>
      <c r="B35" s="1" t="s">
        <v>3677</v>
      </c>
      <c r="C35" s="1" t="s">
        <v>3682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3683</v>
      </c>
      <c r="L35" s="1"/>
      <c r="M35" s="20">
        <f t="shared" si="0"/>
        <v>1</v>
      </c>
    </row>
    <row r="36" spans="1:13" ht="20.100000000000001" customHeight="1" x14ac:dyDescent="0.15">
      <c r="A36" s="1" t="s">
        <v>31</v>
      </c>
      <c r="B36" s="1" t="s">
        <v>3677</v>
      </c>
      <c r="C36" s="1" t="s">
        <v>3684</v>
      </c>
      <c r="D36" s="1" t="s">
        <v>50</v>
      </c>
      <c r="E36" s="1" t="s">
        <v>51</v>
      </c>
      <c r="F36" s="1" t="s">
        <v>51</v>
      </c>
      <c r="G36" s="1" t="s">
        <v>82</v>
      </c>
      <c r="H36" s="1" t="s">
        <v>207</v>
      </c>
      <c r="I36" s="1" t="s">
        <v>84</v>
      </c>
      <c r="J36" s="1" t="s">
        <v>122</v>
      </c>
      <c r="K36" s="1" t="s">
        <v>3685</v>
      </c>
      <c r="L36" s="1"/>
      <c r="M36" s="20">
        <f t="shared" si="0"/>
        <v>1</v>
      </c>
    </row>
    <row r="37" spans="1:13" ht="20.100000000000001" customHeight="1" x14ac:dyDescent="0.15">
      <c r="A37" s="1" t="s">
        <v>31</v>
      </c>
      <c r="B37" s="1" t="s">
        <v>3686</v>
      </c>
      <c r="C37" s="1" t="s">
        <v>3687</v>
      </c>
      <c r="D37" s="1" t="s">
        <v>50</v>
      </c>
      <c r="E37" s="1" t="s">
        <v>51</v>
      </c>
      <c r="F37" s="1" t="s">
        <v>26832</v>
      </c>
      <c r="G37" s="1" t="s">
        <v>82</v>
      </c>
      <c r="H37" s="1" t="s">
        <v>446</v>
      </c>
      <c r="I37" s="1" t="s">
        <v>447</v>
      </c>
      <c r="J37" s="1" t="s">
        <v>448</v>
      </c>
      <c r="K37" s="1" t="s">
        <v>3688</v>
      </c>
      <c r="L37" s="1"/>
      <c r="M37" s="20">
        <f t="shared" si="0"/>
        <v>0</v>
      </c>
    </row>
    <row r="38" spans="1:13" ht="20.100000000000001" customHeight="1" x14ac:dyDescent="0.15">
      <c r="A38" s="1" t="s">
        <v>31</v>
      </c>
      <c r="B38" s="1" t="s">
        <v>3686</v>
      </c>
      <c r="C38" s="1" t="s">
        <v>3689</v>
      </c>
      <c r="D38" s="1" t="s">
        <v>50</v>
      </c>
      <c r="E38" s="1" t="s">
        <v>51</v>
      </c>
      <c r="F38" s="1" t="s">
        <v>26832</v>
      </c>
      <c r="G38" s="1" t="s">
        <v>82</v>
      </c>
      <c r="H38" s="1" t="s">
        <v>446</v>
      </c>
      <c r="I38" s="1" t="s">
        <v>447</v>
      </c>
      <c r="J38" s="1" t="s">
        <v>448</v>
      </c>
      <c r="K38" s="1" t="s">
        <v>3690</v>
      </c>
      <c r="L38" s="1"/>
      <c r="M38" s="20">
        <f t="shared" si="0"/>
        <v>0</v>
      </c>
    </row>
    <row r="39" spans="1:13" ht="20.100000000000001" customHeight="1" x14ac:dyDescent="0.15">
      <c r="A39" s="1" t="s">
        <v>31</v>
      </c>
      <c r="B39" s="1" t="s">
        <v>3686</v>
      </c>
      <c r="C39" s="1" t="s">
        <v>3691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84</v>
      </c>
      <c r="J39" s="1" t="s">
        <v>122</v>
      </c>
      <c r="K39" s="1" t="s">
        <v>3692</v>
      </c>
      <c r="L39" s="1"/>
      <c r="M39" s="20">
        <f t="shared" si="0"/>
        <v>1</v>
      </c>
    </row>
    <row r="40" spans="1:13" ht="20.100000000000001" customHeight="1" x14ac:dyDescent="0.15">
      <c r="A40" s="1" t="s">
        <v>31</v>
      </c>
      <c r="B40" s="1" t="s">
        <v>3693</v>
      </c>
      <c r="C40" s="1" t="s">
        <v>3694</v>
      </c>
      <c r="D40" s="1" t="s">
        <v>50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122</v>
      </c>
      <c r="K40" s="1" t="s">
        <v>3695</v>
      </c>
      <c r="L40" s="1"/>
      <c r="M40" s="20">
        <f t="shared" si="0"/>
        <v>1</v>
      </c>
    </row>
    <row r="41" spans="1:13" ht="20.100000000000001" customHeight="1" x14ac:dyDescent="0.15">
      <c r="A41" s="1" t="s">
        <v>31</v>
      </c>
      <c r="B41" s="1" t="s">
        <v>3693</v>
      </c>
      <c r="C41" s="1" t="s">
        <v>3696</v>
      </c>
      <c r="D41" s="1" t="s">
        <v>50</v>
      </c>
      <c r="E41" s="1" t="s">
        <v>51</v>
      </c>
      <c r="F41" s="1" t="s">
        <v>26832</v>
      </c>
      <c r="G41" s="1" t="s">
        <v>82</v>
      </c>
      <c r="H41" s="1" t="s">
        <v>212</v>
      </c>
      <c r="I41" s="1" t="s">
        <v>84</v>
      </c>
      <c r="J41" s="1" t="s">
        <v>122</v>
      </c>
      <c r="K41" s="1" t="s">
        <v>3697</v>
      </c>
      <c r="L41" s="1"/>
      <c r="M41" s="20">
        <f t="shared" si="0"/>
        <v>0</v>
      </c>
    </row>
    <row r="42" spans="1:13" ht="20.100000000000001" customHeight="1" x14ac:dyDescent="0.15">
      <c r="A42" s="1" t="s">
        <v>31</v>
      </c>
      <c r="B42" s="1" t="s">
        <v>3693</v>
      </c>
      <c r="C42" s="1" t="s">
        <v>3698</v>
      </c>
      <c r="D42" s="1" t="s">
        <v>50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122</v>
      </c>
      <c r="K42" s="1" t="s">
        <v>3699</v>
      </c>
      <c r="L42" s="1"/>
      <c r="M42" s="20">
        <f t="shared" si="0"/>
        <v>1</v>
      </c>
    </row>
    <row r="43" spans="1:13" ht="20.100000000000001" customHeight="1" x14ac:dyDescent="0.15">
      <c r="A43" s="1" t="s">
        <v>31</v>
      </c>
      <c r="B43" s="1" t="s">
        <v>3693</v>
      </c>
      <c r="C43" s="1" t="s">
        <v>3700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122</v>
      </c>
      <c r="K43" s="1" t="s">
        <v>3701</v>
      </c>
      <c r="L43" s="1"/>
      <c r="M43" s="20">
        <f t="shared" si="0"/>
        <v>1</v>
      </c>
    </row>
    <row r="44" spans="1:13" ht="20.100000000000001" customHeight="1" x14ac:dyDescent="0.15">
      <c r="A44" s="1" t="s">
        <v>31</v>
      </c>
      <c r="B44" s="1" t="s">
        <v>3702</v>
      </c>
      <c r="C44" s="1" t="s">
        <v>3703</v>
      </c>
      <c r="D44" s="1" t="s">
        <v>50</v>
      </c>
      <c r="E44" s="1" t="s">
        <v>51</v>
      </c>
      <c r="F44" s="1" t="s">
        <v>26832</v>
      </c>
      <c r="G44" s="1" t="s">
        <v>82</v>
      </c>
      <c r="H44" s="1" t="s">
        <v>212</v>
      </c>
      <c r="I44" s="1" t="s">
        <v>84</v>
      </c>
      <c r="J44" s="1" t="s">
        <v>122</v>
      </c>
      <c r="K44" s="1" t="s">
        <v>3704</v>
      </c>
      <c r="L44" s="1"/>
      <c r="M44" s="20">
        <f t="shared" si="0"/>
        <v>0</v>
      </c>
    </row>
    <row r="45" spans="1:13" ht="20.100000000000001" customHeight="1" x14ac:dyDescent="0.15">
      <c r="A45" s="1" t="s">
        <v>31</v>
      </c>
      <c r="B45" s="1" t="s">
        <v>3702</v>
      </c>
      <c r="C45" s="1" t="s">
        <v>3705</v>
      </c>
      <c r="D45" s="1" t="s">
        <v>50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84</v>
      </c>
      <c r="J45" s="1" t="s">
        <v>122</v>
      </c>
      <c r="K45" s="1" t="s">
        <v>3706</v>
      </c>
      <c r="L45" s="1"/>
      <c r="M45" s="20">
        <f t="shared" si="0"/>
        <v>1</v>
      </c>
    </row>
    <row r="46" spans="1:13" ht="20.100000000000001" customHeight="1" x14ac:dyDescent="0.15">
      <c r="A46" s="1" t="s">
        <v>31</v>
      </c>
      <c r="B46" s="1" t="s">
        <v>3702</v>
      </c>
      <c r="C46" s="1" t="s">
        <v>3707</v>
      </c>
      <c r="D46" s="1" t="s">
        <v>50</v>
      </c>
      <c r="E46" s="1" t="s">
        <v>51</v>
      </c>
      <c r="F46" s="1" t="s">
        <v>179</v>
      </c>
      <c r="G46" s="1" t="s">
        <v>82</v>
      </c>
      <c r="H46" s="1" t="s">
        <v>446</v>
      </c>
      <c r="I46" s="1" t="s">
        <v>447</v>
      </c>
      <c r="J46" s="1" t="s">
        <v>448</v>
      </c>
      <c r="K46" s="1" t="s">
        <v>3708</v>
      </c>
      <c r="L46" s="1"/>
      <c r="M46" s="20">
        <f t="shared" si="0"/>
        <v>0</v>
      </c>
    </row>
    <row r="47" spans="1:13" ht="20.100000000000001" customHeight="1" x14ac:dyDescent="0.15">
      <c r="A47" s="1" t="s">
        <v>31</v>
      </c>
      <c r="B47" s="1" t="s">
        <v>3702</v>
      </c>
      <c r="C47" s="1" t="s">
        <v>3709</v>
      </c>
      <c r="D47" s="1" t="s">
        <v>50</v>
      </c>
      <c r="E47" s="1" t="s">
        <v>51</v>
      </c>
      <c r="F47" s="1" t="s">
        <v>26832</v>
      </c>
      <c r="G47" s="1" t="s">
        <v>82</v>
      </c>
      <c r="H47" s="1" t="s">
        <v>446</v>
      </c>
      <c r="I47" s="1" t="s">
        <v>447</v>
      </c>
      <c r="J47" s="1" t="s">
        <v>448</v>
      </c>
      <c r="K47" s="1" t="s">
        <v>3710</v>
      </c>
      <c r="L47" s="1"/>
      <c r="M47" s="20">
        <f t="shared" si="0"/>
        <v>0</v>
      </c>
    </row>
    <row r="48" spans="1:13" ht="20.100000000000001" customHeight="1" x14ac:dyDescent="0.15">
      <c r="A48" s="1" t="s">
        <v>31</v>
      </c>
      <c r="B48" s="1" t="s">
        <v>3711</v>
      </c>
      <c r="C48" s="1" t="s">
        <v>3712</v>
      </c>
      <c r="D48" s="1" t="s">
        <v>50</v>
      </c>
      <c r="E48" s="1" t="s">
        <v>51</v>
      </c>
      <c r="F48" s="1" t="s">
        <v>26832</v>
      </c>
      <c r="G48" s="1" t="s">
        <v>82</v>
      </c>
      <c r="H48" s="1" t="s">
        <v>212</v>
      </c>
      <c r="I48" s="1" t="s">
        <v>84</v>
      </c>
      <c r="J48" s="1" t="s">
        <v>122</v>
      </c>
      <c r="K48" s="1" t="s">
        <v>3713</v>
      </c>
      <c r="L48" s="1"/>
      <c r="M48" s="20">
        <f t="shared" si="0"/>
        <v>0</v>
      </c>
    </row>
    <row r="49" spans="1:13" ht="20.100000000000001" customHeight="1" x14ac:dyDescent="0.15">
      <c r="A49" s="1" t="s">
        <v>31</v>
      </c>
      <c r="B49" s="1" t="s">
        <v>3711</v>
      </c>
      <c r="C49" s="1" t="s">
        <v>3714</v>
      </c>
      <c r="D49" s="1" t="s">
        <v>50</v>
      </c>
      <c r="E49" s="1" t="s">
        <v>51</v>
      </c>
      <c r="F49" s="1" t="s">
        <v>26832</v>
      </c>
      <c r="G49" s="1" t="s">
        <v>82</v>
      </c>
      <c r="H49" s="1" t="s">
        <v>212</v>
      </c>
      <c r="I49" s="1" t="s">
        <v>84</v>
      </c>
      <c r="J49" s="1" t="s">
        <v>122</v>
      </c>
      <c r="K49" s="1" t="s">
        <v>3715</v>
      </c>
      <c r="L49" s="1"/>
      <c r="M49" s="20">
        <f t="shared" si="0"/>
        <v>0</v>
      </c>
    </row>
    <row r="50" spans="1:13" ht="20.100000000000001" customHeight="1" x14ac:dyDescent="0.15">
      <c r="A50" s="1" t="s">
        <v>31</v>
      </c>
      <c r="B50" s="1" t="s">
        <v>3711</v>
      </c>
      <c r="C50" s="1" t="s">
        <v>3716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53</v>
      </c>
      <c r="I50" s="1" t="s">
        <v>54</v>
      </c>
      <c r="J50" s="1" t="s">
        <v>55</v>
      </c>
      <c r="K50" s="1" t="s">
        <v>3717</v>
      </c>
      <c r="L50" s="1"/>
      <c r="M50" s="20">
        <f t="shared" si="0"/>
        <v>1</v>
      </c>
    </row>
    <row r="51" spans="1:13" ht="20.100000000000001" customHeight="1" x14ac:dyDescent="0.15">
      <c r="A51" s="1" t="s">
        <v>31</v>
      </c>
      <c r="B51" s="1" t="s">
        <v>3718</v>
      </c>
      <c r="C51" s="1" t="s">
        <v>3719</v>
      </c>
      <c r="D51" s="1" t="s">
        <v>50</v>
      </c>
      <c r="E51" s="1" t="s">
        <v>51</v>
      </c>
      <c r="F51" s="1" t="s">
        <v>26832</v>
      </c>
      <c r="G51" s="1" t="s">
        <v>82</v>
      </c>
      <c r="H51" s="1" t="s">
        <v>83</v>
      </c>
      <c r="I51" s="1" t="s">
        <v>84</v>
      </c>
      <c r="J51" s="1" t="s">
        <v>85</v>
      </c>
      <c r="K51" s="1" t="s">
        <v>3720</v>
      </c>
      <c r="L51" s="1"/>
      <c r="M51" s="20">
        <f t="shared" si="0"/>
        <v>0</v>
      </c>
    </row>
    <row r="52" spans="1:13" ht="20.100000000000001" customHeight="1" x14ac:dyDescent="0.15">
      <c r="A52" s="1" t="s">
        <v>31</v>
      </c>
      <c r="B52" s="1" t="s">
        <v>3718</v>
      </c>
      <c r="C52" s="1" t="s">
        <v>3721</v>
      </c>
      <c r="D52" s="1" t="s">
        <v>50</v>
      </c>
      <c r="E52" s="1" t="s">
        <v>51</v>
      </c>
      <c r="F52" s="1" t="s">
        <v>51</v>
      </c>
      <c r="G52" s="1" t="s">
        <v>82</v>
      </c>
      <c r="H52" s="1" t="s">
        <v>207</v>
      </c>
      <c r="I52" s="1" t="s">
        <v>84</v>
      </c>
      <c r="J52" s="1" t="s">
        <v>122</v>
      </c>
      <c r="K52" s="1" t="s">
        <v>3722</v>
      </c>
      <c r="L52" s="1"/>
      <c r="M52" s="20">
        <f t="shared" si="0"/>
        <v>1</v>
      </c>
    </row>
    <row r="53" spans="1:13" ht="20.100000000000001" customHeight="1" x14ac:dyDescent="0.15">
      <c r="A53" s="1" t="s">
        <v>31</v>
      </c>
      <c r="B53" s="1" t="s">
        <v>3723</v>
      </c>
      <c r="C53" s="1" t="s">
        <v>3724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53</v>
      </c>
      <c r="I53" s="1" t="s">
        <v>54</v>
      </c>
      <c r="J53" s="1" t="s">
        <v>55</v>
      </c>
      <c r="K53" s="1" t="s">
        <v>3725</v>
      </c>
      <c r="L53" s="1"/>
      <c r="M53" s="20">
        <f t="shared" si="0"/>
        <v>1</v>
      </c>
    </row>
    <row r="54" spans="1:13" ht="20.100000000000001" customHeight="1" x14ac:dyDescent="0.15">
      <c r="A54" s="1" t="s">
        <v>31</v>
      </c>
      <c r="B54" s="1" t="s">
        <v>3726</v>
      </c>
      <c r="C54" s="1" t="s">
        <v>3727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53</v>
      </c>
      <c r="I54" s="1" t="s">
        <v>54</v>
      </c>
      <c r="J54" s="1" t="s">
        <v>55</v>
      </c>
      <c r="K54" s="1" t="s">
        <v>3728</v>
      </c>
      <c r="L54" s="1"/>
      <c r="M54" s="20">
        <f t="shared" si="0"/>
        <v>1</v>
      </c>
    </row>
    <row r="55" spans="1:13" ht="20.100000000000001" customHeight="1" x14ac:dyDescent="0.15">
      <c r="A55" s="1" t="s">
        <v>31</v>
      </c>
      <c r="B55" s="1" t="s">
        <v>3726</v>
      </c>
      <c r="C55" s="1" t="s">
        <v>3729</v>
      </c>
      <c r="D55" s="1" t="s">
        <v>50</v>
      </c>
      <c r="E55" s="1" t="s">
        <v>51</v>
      </c>
      <c r="F55" s="1" t="s">
        <v>51</v>
      </c>
      <c r="G55" s="1" t="s">
        <v>52</v>
      </c>
      <c r="H55" s="1" t="s">
        <v>53</v>
      </c>
      <c r="I55" s="1" t="s">
        <v>54</v>
      </c>
      <c r="J55" s="1" t="s">
        <v>55</v>
      </c>
      <c r="K55" s="1" t="s">
        <v>3730</v>
      </c>
      <c r="L55" s="1"/>
      <c r="M55" s="20">
        <f t="shared" si="0"/>
        <v>1</v>
      </c>
    </row>
    <row r="56" spans="1:13" ht="20.100000000000001" customHeight="1" x14ac:dyDescent="0.15">
      <c r="A56" s="1" t="s">
        <v>31</v>
      </c>
      <c r="B56" s="1" t="s">
        <v>3726</v>
      </c>
      <c r="C56" s="1" t="s">
        <v>3731</v>
      </c>
      <c r="D56" s="1" t="s">
        <v>50</v>
      </c>
      <c r="E56" s="1" t="s">
        <v>51</v>
      </c>
      <c r="F56" s="1" t="s">
        <v>51</v>
      </c>
      <c r="G56" s="1" t="s">
        <v>52</v>
      </c>
      <c r="H56" s="1" t="s">
        <v>53</v>
      </c>
      <c r="I56" s="1" t="s">
        <v>54</v>
      </c>
      <c r="J56" s="1" t="s">
        <v>55</v>
      </c>
      <c r="K56" s="1" t="s">
        <v>3732</v>
      </c>
      <c r="L56" s="1"/>
      <c r="M56" s="20">
        <f t="shared" si="0"/>
        <v>1</v>
      </c>
    </row>
    <row r="57" spans="1:13" ht="20.100000000000001" customHeight="1" x14ac:dyDescent="0.15">
      <c r="A57" s="1" t="s">
        <v>31</v>
      </c>
      <c r="B57" s="1" t="s">
        <v>3726</v>
      </c>
      <c r="C57" s="1" t="s">
        <v>3733</v>
      </c>
      <c r="D57" s="1" t="s">
        <v>50</v>
      </c>
      <c r="E57" s="1" t="s">
        <v>51</v>
      </c>
      <c r="F57" s="1" t="s">
        <v>51</v>
      </c>
      <c r="G57" s="1" t="s">
        <v>52</v>
      </c>
      <c r="H57" s="1" t="s">
        <v>53</v>
      </c>
      <c r="I57" s="1" t="s">
        <v>54</v>
      </c>
      <c r="J57" s="1" t="s">
        <v>55</v>
      </c>
      <c r="K57" s="1" t="s">
        <v>3734</v>
      </c>
      <c r="L57" s="1"/>
      <c r="M57" s="20">
        <f t="shared" si="0"/>
        <v>1</v>
      </c>
    </row>
    <row r="58" spans="1:13" ht="20.100000000000001" customHeight="1" x14ac:dyDescent="0.15">
      <c r="A58" s="1" t="s">
        <v>31</v>
      </c>
      <c r="B58" s="1" t="s">
        <v>3726</v>
      </c>
      <c r="C58" s="1" t="s">
        <v>3735</v>
      </c>
      <c r="D58" s="1" t="s">
        <v>50</v>
      </c>
      <c r="E58" s="1" t="s">
        <v>51</v>
      </c>
      <c r="F58" s="1" t="s">
        <v>26832</v>
      </c>
      <c r="G58" s="1" t="s">
        <v>82</v>
      </c>
      <c r="H58" s="1" t="s">
        <v>83</v>
      </c>
      <c r="I58" s="1" t="s">
        <v>84</v>
      </c>
      <c r="J58" s="1" t="s">
        <v>85</v>
      </c>
      <c r="K58" s="1" t="s">
        <v>3736</v>
      </c>
      <c r="L58" s="1"/>
      <c r="M58" s="20">
        <f t="shared" si="0"/>
        <v>0</v>
      </c>
    </row>
    <row r="59" spans="1:13" ht="20.100000000000001" customHeight="1" x14ac:dyDescent="0.15">
      <c r="A59" s="1" t="s">
        <v>31</v>
      </c>
      <c r="B59" s="1" t="s">
        <v>3726</v>
      </c>
      <c r="C59" s="1" t="s">
        <v>3737</v>
      </c>
      <c r="D59" s="1" t="s">
        <v>78</v>
      </c>
      <c r="E59" s="1" t="s">
        <v>51</v>
      </c>
      <c r="F59" s="1" t="s">
        <v>179</v>
      </c>
      <c r="G59" s="1" t="s">
        <v>82</v>
      </c>
      <c r="H59" s="1" t="s">
        <v>212</v>
      </c>
      <c r="I59" s="1" t="s">
        <v>84</v>
      </c>
      <c r="J59" s="1" t="s">
        <v>122</v>
      </c>
      <c r="K59" s="1" t="s">
        <v>3738</v>
      </c>
      <c r="L59" s="1"/>
      <c r="M59" s="20">
        <f t="shared" si="0"/>
        <v>0</v>
      </c>
    </row>
    <row r="60" spans="1:13" ht="20.100000000000001" customHeight="1" x14ac:dyDescent="0.15">
      <c r="A60" s="1" t="s">
        <v>31</v>
      </c>
      <c r="B60" s="1" t="s">
        <v>3726</v>
      </c>
      <c r="C60" s="1" t="s">
        <v>3739</v>
      </c>
      <c r="D60" s="1" t="s">
        <v>78</v>
      </c>
      <c r="E60" s="1" t="s">
        <v>51</v>
      </c>
      <c r="F60" s="1" t="s">
        <v>51</v>
      </c>
      <c r="G60" s="1" t="s">
        <v>52</v>
      </c>
      <c r="H60" s="1" t="s">
        <v>53</v>
      </c>
      <c r="I60" s="1" t="s">
        <v>54</v>
      </c>
      <c r="J60" s="1" t="s">
        <v>55</v>
      </c>
      <c r="K60" s="1" t="s">
        <v>3740</v>
      </c>
      <c r="L60" s="1"/>
      <c r="M60" s="20">
        <f t="shared" si="0"/>
        <v>1</v>
      </c>
    </row>
    <row r="61" spans="1:13" ht="20.100000000000001" customHeight="1" x14ac:dyDescent="0.15">
      <c r="A61" s="1" t="s">
        <v>31</v>
      </c>
      <c r="B61" s="1" t="s">
        <v>3726</v>
      </c>
      <c r="C61" s="1" t="s">
        <v>3741</v>
      </c>
      <c r="D61" s="1" t="s">
        <v>78</v>
      </c>
      <c r="E61" s="1" t="s">
        <v>51</v>
      </c>
      <c r="F61" s="1" t="s">
        <v>51</v>
      </c>
      <c r="G61" s="1" t="s">
        <v>52</v>
      </c>
      <c r="H61" s="1" t="s">
        <v>53</v>
      </c>
      <c r="I61" s="1" t="s">
        <v>54</v>
      </c>
      <c r="J61" s="1" t="s">
        <v>55</v>
      </c>
      <c r="K61" s="1" t="s">
        <v>3742</v>
      </c>
      <c r="L61" s="1"/>
      <c r="M61" s="20">
        <f t="shared" si="0"/>
        <v>1</v>
      </c>
    </row>
    <row r="62" spans="1:13" ht="20.100000000000001" customHeight="1" x14ac:dyDescent="0.15">
      <c r="A62" s="1" t="s">
        <v>31</v>
      </c>
      <c r="B62" s="1" t="s">
        <v>3726</v>
      </c>
      <c r="C62" s="1" t="s">
        <v>3743</v>
      </c>
      <c r="D62" s="1" t="s">
        <v>78</v>
      </c>
      <c r="E62" s="1" t="s">
        <v>51</v>
      </c>
      <c r="F62" s="1" t="s">
        <v>51</v>
      </c>
      <c r="G62" s="1" t="s">
        <v>52</v>
      </c>
      <c r="H62" s="1" t="s">
        <v>53</v>
      </c>
      <c r="I62" s="1" t="s">
        <v>54</v>
      </c>
      <c r="J62" s="1" t="s">
        <v>55</v>
      </c>
      <c r="K62" s="1" t="s">
        <v>3744</v>
      </c>
      <c r="L62" s="1"/>
      <c r="M62" s="20">
        <f t="shared" si="0"/>
        <v>1</v>
      </c>
    </row>
    <row r="63" spans="1:13" ht="20.100000000000001" customHeight="1" x14ac:dyDescent="0.15">
      <c r="A63" s="1" t="s">
        <v>31</v>
      </c>
      <c r="B63" s="1" t="s">
        <v>3726</v>
      </c>
      <c r="C63" s="1" t="s">
        <v>3745</v>
      </c>
      <c r="D63" s="1" t="s">
        <v>78</v>
      </c>
      <c r="E63" s="1" t="s">
        <v>51</v>
      </c>
      <c r="F63" s="1" t="s">
        <v>51</v>
      </c>
      <c r="G63" s="1" t="s">
        <v>52</v>
      </c>
      <c r="H63" s="1" t="s">
        <v>53</v>
      </c>
      <c r="I63" s="1" t="s">
        <v>54</v>
      </c>
      <c r="J63" s="1" t="s">
        <v>55</v>
      </c>
      <c r="K63" s="1" t="s">
        <v>3746</v>
      </c>
      <c r="L63" s="1"/>
      <c r="M63" s="20">
        <f t="shared" si="0"/>
        <v>1</v>
      </c>
    </row>
    <row r="64" spans="1:13" ht="20.100000000000001" customHeight="1" x14ac:dyDescent="0.15">
      <c r="A64" s="1" t="s">
        <v>31</v>
      </c>
      <c r="B64" s="1" t="s">
        <v>3726</v>
      </c>
      <c r="C64" s="1" t="s">
        <v>3747</v>
      </c>
      <c r="D64" s="1" t="s">
        <v>78</v>
      </c>
      <c r="E64" s="1" t="s">
        <v>51</v>
      </c>
      <c r="F64" s="1" t="s">
        <v>51</v>
      </c>
      <c r="G64" s="1" t="s">
        <v>52</v>
      </c>
      <c r="H64" s="1" t="s">
        <v>53</v>
      </c>
      <c r="I64" s="1" t="s">
        <v>54</v>
      </c>
      <c r="J64" s="1" t="s">
        <v>55</v>
      </c>
      <c r="K64" s="1" t="s">
        <v>3748</v>
      </c>
      <c r="L64" s="1"/>
      <c r="M64" s="20">
        <f t="shared" si="0"/>
        <v>1</v>
      </c>
    </row>
    <row r="65" spans="1:13" ht="20.100000000000001" customHeight="1" x14ac:dyDescent="0.15">
      <c r="A65" s="1" t="s">
        <v>31</v>
      </c>
      <c r="B65" s="1" t="s">
        <v>3726</v>
      </c>
      <c r="C65" s="1" t="s">
        <v>3749</v>
      </c>
      <c r="D65" s="1" t="s">
        <v>78</v>
      </c>
      <c r="E65" s="1" t="s">
        <v>51</v>
      </c>
      <c r="F65" s="1" t="s">
        <v>179</v>
      </c>
      <c r="G65" s="1" t="s">
        <v>82</v>
      </c>
      <c r="H65" s="1" t="s">
        <v>83</v>
      </c>
      <c r="I65" s="1" t="s">
        <v>84</v>
      </c>
      <c r="J65" s="1" t="s">
        <v>85</v>
      </c>
      <c r="K65" s="1" t="s">
        <v>3750</v>
      </c>
      <c r="L65" s="1"/>
      <c r="M65" s="20">
        <f t="shared" si="0"/>
        <v>0</v>
      </c>
    </row>
    <row r="66" spans="1:13" ht="20.100000000000001" customHeight="1" x14ac:dyDescent="0.15">
      <c r="A66" s="1" t="s">
        <v>31</v>
      </c>
      <c r="B66" s="1" t="s">
        <v>3726</v>
      </c>
      <c r="C66" s="1" t="s">
        <v>3751</v>
      </c>
      <c r="D66" s="1" t="s">
        <v>78</v>
      </c>
      <c r="E66" s="1" t="s">
        <v>51</v>
      </c>
      <c r="F66" s="1" t="s">
        <v>51</v>
      </c>
      <c r="G66" s="1" t="s">
        <v>52</v>
      </c>
      <c r="H66" s="1" t="s">
        <v>53</v>
      </c>
      <c r="I66" s="1" t="s">
        <v>54</v>
      </c>
      <c r="J66" s="1" t="s">
        <v>55</v>
      </c>
      <c r="K66" s="1" t="s">
        <v>3752</v>
      </c>
      <c r="L66" s="1"/>
      <c r="M66" s="20">
        <f t="shared" si="0"/>
        <v>1</v>
      </c>
    </row>
    <row r="67" spans="1:13" ht="20.100000000000001" customHeight="1" x14ac:dyDescent="0.15">
      <c r="A67" s="1" t="s">
        <v>31</v>
      </c>
      <c r="B67" s="1" t="s">
        <v>3726</v>
      </c>
      <c r="C67" s="1" t="s">
        <v>3753</v>
      </c>
      <c r="D67" s="1" t="s">
        <v>78</v>
      </c>
      <c r="E67" s="1" t="s">
        <v>51</v>
      </c>
      <c r="F67" s="1" t="s">
        <v>51</v>
      </c>
      <c r="G67" s="1" t="s">
        <v>52</v>
      </c>
      <c r="H67" s="1" t="s">
        <v>53</v>
      </c>
      <c r="I67" s="1" t="s">
        <v>54</v>
      </c>
      <c r="J67" s="1" t="s">
        <v>55</v>
      </c>
      <c r="K67" s="1" t="s">
        <v>3754</v>
      </c>
      <c r="L67" s="1"/>
      <c r="M67" s="20">
        <f t="shared" si="0"/>
        <v>1</v>
      </c>
    </row>
    <row r="68" spans="1:13" ht="20.100000000000001" customHeight="1" x14ac:dyDescent="0.15">
      <c r="A68" s="1" t="s">
        <v>31</v>
      </c>
      <c r="B68" s="1" t="s">
        <v>3726</v>
      </c>
      <c r="C68" s="1" t="s">
        <v>3755</v>
      </c>
      <c r="D68" s="1" t="s">
        <v>78</v>
      </c>
      <c r="E68" s="1" t="s">
        <v>51</v>
      </c>
      <c r="F68" s="1" t="s">
        <v>51</v>
      </c>
      <c r="G68" s="1" t="s">
        <v>52</v>
      </c>
      <c r="H68" s="1" t="s">
        <v>53</v>
      </c>
      <c r="I68" s="1" t="s">
        <v>54</v>
      </c>
      <c r="J68" s="1" t="s">
        <v>55</v>
      </c>
      <c r="K68" s="1" t="s">
        <v>3756</v>
      </c>
      <c r="L68" s="1"/>
      <c r="M68" s="20">
        <f t="shared" si="0"/>
        <v>1</v>
      </c>
    </row>
    <row r="69" spans="1:13" ht="20.100000000000001" customHeight="1" x14ac:dyDescent="0.15">
      <c r="A69" s="1" t="s">
        <v>31</v>
      </c>
      <c r="B69" s="1" t="s">
        <v>3757</v>
      </c>
      <c r="C69" s="1" t="s">
        <v>3758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84</v>
      </c>
      <c r="J69" s="1" t="s">
        <v>122</v>
      </c>
      <c r="K69" s="1" t="s">
        <v>3759</v>
      </c>
      <c r="L69" s="1"/>
      <c r="M69" s="20">
        <f t="shared" si="0"/>
        <v>1</v>
      </c>
    </row>
    <row r="70" spans="1:13" ht="20.100000000000001" customHeight="1" x14ac:dyDescent="0.15">
      <c r="A70" s="1" t="s">
        <v>31</v>
      </c>
      <c r="B70" s="1" t="s">
        <v>3760</v>
      </c>
      <c r="C70" s="1" t="s">
        <v>3761</v>
      </c>
      <c r="D70" s="1" t="s">
        <v>50</v>
      </c>
      <c r="E70" s="1" t="s">
        <v>51</v>
      </c>
      <c r="F70" s="1" t="s">
        <v>51</v>
      </c>
      <c r="G70" s="1" t="s">
        <v>82</v>
      </c>
      <c r="H70" s="1" t="s">
        <v>95</v>
      </c>
      <c r="I70" s="1" t="s">
        <v>84</v>
      </c>
      <c r="J70" s="1" t="s">
        <v>96</v>
      </c>
      <c r="K70" s="1" t="s">
        <v>3762</v>
      </c>
      <c r="L70" s="1"/>
      <c r="M70" s="20">
        <f t="shared" si="0"/>
        <v>1</v>
      </c>
    </row>
    <row r="71" spans="1:13" ht="20.100000000000001" customHeight="1" x14ac:dyDescent="0.15">
      <c r="A71" s="1" t="s">
        <v>31</v>
      </c>
      <c r="B71" s="1" t="s">
        <v>3760</v>
      </c>
      <c r="C71" s="1" t="s">
        <v>3763</v>
      </c>
      <c r="D71" s="1" t="s">
        <v>50</v>
      </c>
      <c r="E71" s="1" t="s">
        <v>51</v>
      </c>
      <c r="F71" s="1" t="s">
        <v>51</v>
      </c>
      <c r="G71" s="1" t="s">
        <v>82</v>
      </c>
      <c r="H71" s="1" t="s">
        <v>95</v>
      </c>
      <c r="I71" s="1" t="s">
        <v>84</v>
      </c>
      <c r="J71" s="1" t="s">
        <v>96</v>
      </c>
      <c r="K71" s="1" t="s">
        <v>3764</v>
      </c>
      <c r="L71" s="1"/>
      <c r="M71" s="20">
        <f t="shared" si="0"/>
        <v>1</v>
      </c>
    </row>
    <row r="72" spans="1:13" ht="20.100000000000001" customHeight="1" x14ac:dyDescent="0.15">
      <c r="A72" s="1" t="s">
        <v>31</v>
      </c>
      <c r="B72" s="1" t="s">
        <v>3760</v>
      </c>
      <c r="C72" s="1" t="s">
        <v>3765</v>
      </c>
      <c r="D72" s="1" t="s">
        <v>78</v>
      </c>
      <c r="E72" s="1" t="s">
        <v>51</v>
      </c>
      <c r="F72" s="1" t="s">
        <v>179</v>
      </c>
      <c r="G72" s="1" t="s">
        <v>82</v>
      </c>
      <c r="H72" s="1" t="s">
        <v>180</v>
      </c>
      <c r="I72" s="1" t="s">
        <v>181</v>
      </c>
      <c r="J72" s="1" t="s">
        <v>182</v>
      </c>
      <c r="K72" s="1" t="s">
        <v>3766</v>
      </c>
      <c r="L72" s="1"/>
      <c r="M72" s="20">
        <f t="shared" si="0"/>
        <v>0</v>
      </c>
    </row>
    <row r="73" spans="1:13" ht="20.100000000000001" customHeight="1" x14ac:dyDescent="0.15">
      <c r="A73" s="1" t="s">
        <v>31</v>
      </c>
      <c r="B73" s="1" t="s">
        <v>3767</v>
      </c>
      <c r="C73" s="1" t="s">
        <v>3768</v>
      </c>
      <c r="D73" s="1" t="s">
        <v>50</v>
      </c>
      <c r="E73" s="1" t="s">
        <v>51</v>
      </c>
      <c r="F73" s="1" t="s">
        <v>51</v>
      </c>
      <c r="G73" s="1" t="s">
        <v>52</v>
      </c>
      <c r="H73" s="1" t="s">
        <v>53</v>
      </c>
      <c r="I73" s="1" t="s">
        <v>54</v>
      </c>
      <c r="J73" s="1" t="s">
        <v>55</v>
      </c>
      <c r="K73" s="1" t="s">
        <v>3769</v>
      </c>
      <c r="L73" s="1"/>
      <c r="M73" s="20">
        <f t="shared" ref="M73:M136" si="1">IF(F73="○",1,0)</f>
        <v>1</v>
      </c>
    </row>
    <row r="74" spans="1:13" ht="20.100000000000001" customHeight="1" x14ac:dyDescent="0.15">
      <c r="A74" s="1" t="s">
        <v>31</v>
      </c>
      <c r="B74" s="1" t="s">
        <v>3767</v>
      </c>
      <c r="C74" s="1" t="s">
        <v>3770</v>
      </c>
      <c r="D74" s="1" t="s">
        <v>50</v>
      </c>
      <c r="E74" s="1" t="s">
        <v>51</v>
      </c>
      <c r="F74" s="1" t="s">
        <v>51</v>
      </c>
      <c r="G74" s="1" t="s">
        <v>52</v>
      </c>
      <c r="H74" s="1" t="s">
        <v>53</v>
      </c>
      <c r="I74" s="1" t="s">
        <v>54</v>
      </c>
      <c r="J74" s="1" t="s">
        <v>55</v>
      </c>
      <c r="K74" s="1" t="s">
        <v>3771</v>
      </c>
      <c r="L74" s="1"/>
      <c r="M74" s="20">
        <f t="shared" si="1"/>
        <v>1</v>
      </c>
    </row>
    <row r="75" spans="1:13" ht="20.100000000000001" customHeight="1" x14ac:dyDescent="0.15">
      <c r="A75" s="1" t="s">
        <v>31</v>
      </c>
      <c r="B75" s="1" t="s">
        <v>3772</v>
      </c>
      <c r="C75" s="1" t="s">
        <v>3773</v>
      </c>
      <c r="D75" s="1" t="s">
        <v>50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84</v>
      </c>
      <c r="J75" s="1" t="s">
        <v>122</v>
      </c>
      <c r="K75" s="1" t="s">
        <v>3774</v>
      </c>
      <c r="L75" s="1"/>
      <c r="M75" s="20">
        <f t="shared" si="1"/>
        <v>1</v>
      </c>
    </row>
    <row r="76" spans="1:13" ht="20.100000000000001" customHeight="1" x14ac:dyDescent="0.15">
      <c r="A76" s="1" t="s">
        <v>31</v>
      </c>
      <c r="B76" s="1" t="s">
        <v>3772</v>
      </c>
      <c r="C76" s="1" t="s">
        <v>3775</v>
      </c>
      <c r="D76" s="1" t="s">
        <v>50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84</v>
      </c>
      <c r="J76" s="1" t="s">
        <v>122</v>
      </c>
      <c r="K76" s="1" t="s">
        <v>3776</v>
      </c>
      <c r="L76" s="1"/>
      <c r="M76" s="20">
        <f t="shared" si="1"/>
        <v>1</v>
      </c>
    </row>
    <row r="77" spans="1:13" ht="20.100000000000001" customHeight="1" x14ac:dyDescent="0.15">
      <c r="A77" s="1" t="s">
        <v>31</v>
      </c>
      <c r="B77" s="1" t="s">
        <v>3777</v>
      </c>
      <c r="C77" s="1" t="s">
        <v>3778</v>
      </c>
      <c r="D77" s="1" t="s">
        <v>50</v>
      </c>
      <c r="E77" s="1" t="s">
        <v>51</v>
      </c>
      <c r="F77" s="1" t="s">
        <v>51</v>
      </c>
      <c r="G77" s="1" t="s">
        <v>52</v>
      </c>
      <c r="H77" s="1" t="s">
        <v>53</v>
      </c>
      <c r="I77" s="1" t="s">
        <v>54</v>
      </c>
      <c r="J77" s="1" t="s">
        <v>55</v>
      </c>
      <c r="K77" s="1" t="s">
        <v>3779</v>
      </c>
      <c r="L77" s="1"/>
      <c r="M77" s="20">
        <f t="shared" si="1"/>
        <v>1</v>
      </c>
    </row>
    <row r="78" spans="1:13" ht="20.100000000000001" customHeight="1" x14ac:dyDescent="0.15">
      <c r="A78" s="1" t="s">
        <v>31</v>
      </c>
      <c r="B78" s="1" t="s">
        <v>3777</v>
      </c>
      <c r="C78" s="1" t="s">
        <v>3780</v>
      </c>
      <c r="D78" s="1" t="s">
        <v>50</v>
      </c>
      <c r="E78" s="1" t="s">
        <v>51</v>
      </c>
      <c r="F78" s="1" t="s">
        <v>51</v>
      </c>
      <c r="G78" s="1" t="s">
        <v>52</v>
      </c>
      <c r="H78" s="1" t="s">
        <v>53</v>
      </c>
      <c r="I78" s="1" t="s">
        <v>54</v>
      </c>
      <c r="J78" s="1" t="s">
        <v>55</v>
      </c>
      <c r="K78" s="1" t="s">
        <v>3781</v>
      </c>
      <c r="L78" s="1"/>
      <c r="M78" s="20">
        <f t="shared" si="1"/>
        <v>1</v>
      </c>
    </row>
    <row r="79" spans="1:13" ht="20.100000000000001" customHeight="1" x14ac:dyDescent="0.15">
      <c r="A79" s="1" t="s">
        <v>31</v>
      </c>
      <c r="B79" s="1" t="s">
        <v>3777</v>
      </c>
      <c r="C79" s="1" t="s">
        <v>3782</v>
      </c>
      <c r="D79" s="1" t="s">
        <v>50</v>
      </c>
      <c r="E79" s="1" t="s">
        <v>51</v>
      </c>
      <c r="F79" s="1" t="s">
        <v>26832</v>
      </c>
      <c r="G79" s="1" t="s">
        <v>82</v>
      </c>
      <c r="H79" s="1" t="s">
        <v>2038</v>
      </c>
      <c r="I79" s="1" t="s">
        <v>84</v>
      </c>
      <c r="J79" s="1" t="s">
        <v>2039</v>
      </c>
      <c r="K79" s="1" t="s">
        <v>3783</v>
      </c>
      <c r="L79" s="1"/>
      <c r="M79" s="20">
        <f t="shared" si="1"/>
        <v>0</v>
      </c>
    </row>
    <row r="80" spans="1:13" ht="20.100000000000001" customHeight="1" x14ac:dyDescent="0.15">
      <c r="A80" s="1" t="s">
        <v>31</v>
      </c>
      <c r="B80" s="1" t="s">
        <v>3777</v>
      </c>
      <c r="C80" s="1" t="s">
        <v>3784</v>
      </c>
      <c r="D80" s="1" t="s">
        <v>50</v>
      </c>
      <c r="E80" s="1" t="s">
        <v>51</v>
      </c>
      <c r="F80" s="1" t="s">
        <v>51</v>
      </c>
      <c r="G80" s="1" t="s">
        <v>52</v>
      </c>
      <c r="H80" s="1" t="s">
        <v>53</v>
      </c>
      <c r="I80" s="1" t="s">
        <v>54</v>
      </c>
      <c r="J80" s="1" t="s">
        <v>55</v>
      </c>
      <c r="K80" s="1" t="s">
        <v>3785</v>
      </c>
      <c r="L80" s="1"/>
      <c r="M80" s="20">
        <f t="shared" si="1"/>
        <v>1</v>
      </c>
    </row>
    <row r="81" spans="1:13" ht="20.100000000000001" customHeight="1" x14ac:dyDescent="0.15">
      <c r="A81" s="1" t="s">
        <v>31</v>
      </c>
      <c r="B81" s="1" t="s">
        <v>3786</v>
      </c>
      <c r="C81" s="1" t="s">
        <v>3787</v>
      </c>
      <c r="D81" s="1" t="s">
        <v>78</v>
      </c>
      <c r="E81" s="1" t="s">
        <v>51</v>
      </c>
      <c r="F81" s="1" t="s">
        <v>179</v>
      </c>
      <c r="G81" s="1" t="s">
        <v>82</v>
      </c>
      <c r="H81" s="1" t="s">
        <v>180</v>
      </c>
      <c r="I81" s="1" t="s">
        <v>181</v>
      </c>
      <c r="J81" s="1" t="s">
        <v>182</v>
      </c>
      <c r="K81" s="1" t="s">
        <v>3788</v>
      </c>
      <c r="L81" s="1"/>
      <c r="M81" s="20">
        <f t="shared" si="1"/>
        <v>0</v>
      </c>
    </row>
    <row r="82" spans="1:13" ht="20.100000000000001" customHeight="1" x14ac:dyDescent="0.15">
      <c r="A82" s="1" t="s">
        <v>31</v>
      </c>
      <c r="B82" s="1" t="s">
        <v>3786</v>
      </c>
      <c r="C82" s="1" t="s">
        <v>3789</v>
      </c>
      <c r="D82" s="1" t="s">
        <v>78</v>
      </c>
      <c r="E82" s="1" t="s">
        <v>51</v>
      </c>
      <c r="F82" s="1" t="s">
        <v>179</v>
      </c>
      <c r="G82" s="1" t="s">
        <v>82</v>
      </c>
      <c r="H82" s="1" t="s">
        <v>180</v>
      </c>
      <c r="I82" s="1" t="s">
        <v>181</v>
      </c>
      <c r="J82" s="1" t="s">
        <v>182</v>
      </c>
      <c r="K82" s="1" t="s">
        <v>3790</v>
      </c>
      <c r="L82" s="1"/>
      <c r="M82" s="20">
        <f t="shared" si="1"/>
        <v>0</v>
      </c>
    </row>
    <row r="83" spans="1:13" ht="20.100000000000001" customHeight="1" x14ac:dyDescent="0.15">
      <c r="A83" s="1" t="s">
        <v>31</v>
      </c>
      <c r="B83" s="1" t="s">
        <v>3786</v>
      </c>
      <c r="C83" s="1" t="s">
        <v>3791</v>
      </c>
      <c r="D83" s="1" t="s">
        <v>78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84</v>
      </c>
      <c r="J83" s="1" t="s">
        <v>96</v>
      </c>
      <c r="K83" s="1" t="s">
        <v>3792</v>
      </c>
      <c r="L83" s="1"/>
      <c r="M83" s="20">
        <f t="shared" si="1"/>
        <v>1</v>
      </c>
    </row>
    <row r="84" spans="1:13" ht="20.100000000000001" customHeight="1" x14ac:dyDescent="0.15">
      <c r="A84" s="1" t="s">
        <v>31</v>
      </c>
      <c r="B84" s="1" t="s">
        <v>3786</v>
      </c>
      <c r="C84" s="1" t="s">
        <v>3793</v>
      </c>
      <c r="D84" s="1" t="s">
        <v>78</v>
      </c>
      <c r="E84" s="1" t="s">
        <v>51</v>
      </c>
      <c r="F84" s="1" t="s">
        <v>179</v>
      </c>
      <c r="G84" s="1" t="s">
        <v>82</v>
      </c>
      <c r="H84" s="1" t="s">
        <v>180</v>
      </c>
      <c r="I84" s="1" t="s">
        <v>181</v>
      </c>
      <c r="J84" s="1" t="s">
        <v>182</v>
      </c>
      <c r="K84" s="1" t="s">
        <v>3794</v>
      </c>
      <c r="L84" s="1"/>
      <c r="M84" s="20">
        <f t="shared" si="1"/>
        <v>0</v>
      </c>
    </row>
    <row r="85" spans="1:13" ht="20.100000000000001" customHeight="1" x14ac:dyDescent="0.15">
      <c r="A85" s="1" t="s">
        <v>31</v>
      </c>
      <c r="B85" s="1" t="s">
        <v>3795</v>
      </c>
      <c r="C85" s="1" t="s">
        <v>3796</v>
      </c>
      <c r="D85" s="1" t="s">
        <v>50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84</v>
      </c>
      <c r="J85" s="1" t="s">
        <v>96</v>
      </c>
      <c r="K85" s="1" t="s">
        <v>3797</v>
      </c>
      <c r="L85" s="1"/>
      <c r="M85" s="20">
        <f t="shared" si="1"/>
        <v>1</v>
      </c>
    </row>
    <row r="86" spans="1:13" ht="20.100000000000001" customHeight="1" x14ac:dyDescent="0.15">
      <c r="A86" s="1" t="s">
        <v>31</v>
      </c>
      <c r="B86" s="1" t="s">
        <v>3798</v>
      </c>
      <c r="C86" s="1" t="s">
        <v>3799</v>
      </c>
      <c r="D86" s="1" t="s">
        <v>78</v>
      </c>
      <c r="E86" s="1" t="s">
        <v>51</v>
      </c>
      <c r="F86" s="1" t="s">
        <v>51</v>
      </c>
      <c r="G86" s="1" t="s">
        <v>52</v>
      </c>
      <c r="H86" s="1" t="s">
        <v>53</v>
      </c>
      <c r="I86" s="1" t="s">
        <v>54</v>
      </c>
      <c r="J86" s="1" t="s">
        <v>55</v>
      </c>
      <c r="K86" s="1" t="s">
        <v>3800</v>
      </c>
      <c r="L86" s="1"/>
      <c r="M86" s="20">
        <f t="shared" si="1"/>
        <v>1</v>
      </c>
    </row>
    <row r="87" spans="1:13" ht="20.100000000000001" customHeight="1" x14ac:dyDescent="0.15">
      <c r="A87" s="1" t="s">
        <v>31</v>
      </c>
      <c r="B87" s="1" t="s">
        <v>3801</v>
      </c>
      <c r="C87" s="1" t="s">
        <v>3802</v>
      </c>
      <c r="D87" s="1" t="s">
        <v>50</v>
      </c>
      <c r="E87" s="1" t="s">
        <v>51</v>
      </c>
      <c r="F87" s="1" t="s">
        <v>26832</v>
      </c>
      <c r="G87" s="1" t="s">
        <v>82</v>
      </c>
      <c r="H87" s="1" t="s">
        <v>2038</v>
      </c>
      <c r="I87" s="1" t="s">
        <v>84</v>
      </c>
      <c r="J87" s="1" t="s">
        <v>2039</v>
      </c>
      <c r="K87" s="1" t="s">
        <v>3803</v>
      </c>
      <c r="L87" s="1"/>
      <c r="M87" s="20">
        <f t="shared" si="1"/>
        <v>0</v>
      </c>
    </row>
    <row r="88" spans="1:13" ht="20.100000000000001" customHeight="1" x14ac:dyDescent="0.15">
      <c r="A88" s="1" t="s">
        <v>31</v>
      </c>
      <c r="B88" s="1" t="s">
        <v>3801</v>
      </c>
      <c r="C88" s="1" t="s">
        <v>3804</v>
      </c>
      <c r="D88" s="1" t="s">
        <v>50</v>
      </c>
      <c r="E88" s="1" t="s">
        <v>51</v>
      </c>
      <c r="F88" s="1" t="s">
        <v>51</v>
      </c>
      <c r="G88" s="1" t="s">
        <v>82</v>
      </c>
      <c r="H88" s="1" t="s">
        <v>207</v>
      </c>
      <c r="I88" s="1" t="s">
        <v>84</v>
      </c>
      <c r="J88" s="1" t="s">
        <v>122</v>
      </c>
      <c r="K88" s="1" t="s">
        <v>3805</v>
      </c>
      <c r="L88" s="1"/>
      <c r="M88" s="20">
        <f t="shared" si="1"/>
        <v>1</v>
      </c>
    </row>
    <row r="89" spans="1:13" ht="20.100000000000001" customHeight="1" x14ac:dyDescent="0.15">
      <c r="A89" s="1" t="s">
        <v>31</v>
      </c>
      <c r="B89" s="1" t="s">
        <v>3801</v>
      </c>
      <c r="C89" s="1" t="s">
        <v>3806</v>
      </c>
      <c r="D89" s="1" t="s">
        <v>50</v>
      </c>
      <c r="E89" s="1" t="s">
        <v>51</v>
      </c>
      <c r="F89" s="1" t="s">
        <v>26832</v>
      </c>
      <c r="G89" s="1" t="s">
        <v>82</v>
      </c>
      <c r="H89" s="1" t="s">
        <v>2038</v>
      </c>
      <c r="I89" s="1" t="s">
        <v>84</v>
      </c>
      <c r="J89" s="1" t="s">
        <v>2039</v>
      </c>
      <c r="K89" s="1" t="s">
        <v>3807</v>
      </c>
      <c r="L89" s="1"/>
      <c r="M89" s="20">
        <f t="shared" si="1"/>
        <v>0</v>
      </c>
    </row>
    <row r="90" spans="1:13" ht="20.100000000000001" customHeight="1" x14ac:dyDescent="0.15">
      <c r="A90" s="1" t="s">
        <v>31</v>
      </c>
      <c r="B90" s="1" t="s">
        <v>3808</v>
      </c>
      <c r="C90" s="1" t="s">
        <v>3809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121</v>
      </c>
      <c r="I90" s="1" t="s">
        <v>84</v>
      </c>
      <c r="J90" s="1" t="s">
        <v>122</v>
      </c>
      <c r="K90" s="1" t="s">
        <v>3810</v>
      </c>
      <c r="L90" s="1"/>
      <c r="M90" s="20">
        <f t="shared" si="1"/>
        <v>1</v>
      </c>
    </row>
    <row r="91" spans="1:13" ht="20.100000000000001" customHeight="1" x14ac:dyDescent="0.15">
      <c r="A91" s="1" t="s">
        <v>31</v>
      </c>
      <c r="B91" s="1" t="s">
        <v>3808</v>
      </c>
      <c r="C91" s="1" t="s">
        <v>3811</v>
      </c>
      <c r="D91" s="1" t="s">
        <v>50</v>
      </c>
      <c r="E91" s="1" t="s">
        <v>51</v>
      </c>
      <c r="F91" s="1" t="s">
        <v>51</v>
      </c>
      <c r="G91" s="1" t="s">
        <v>52</v>
      </c>
      <c r="H91" s="1" t="s">
        <v>121</v>
      </c>
      <c r="I91" s="1" t="s">
        <v>84</v>
      </c>
      <c r="J91" s="1" t="s">
        <v>122</v>
      </c>
      <c r="K91" s="1" t="s">
        <v>3812</v>
      </c>
      <c r="L91" s="1"/>
      <c r="M91" s="20">
        <f t="shared" si="1"/>
        <v>1</v>
      </c>
    </row>
    <row r="92" spans="1:13" ht="20.100000000000001" customHeight="1" x14ac:dyDescent="0.15">
      <c r="A92" s="1" t="s">
        <v>31</v>
      </c>
      <c r="B92" s="1" t="s">
        <v>3808</v>
      </c>
      <c r="C92" s="1" t="s">
        <v>3813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84</v>
      </c>
      <c r="J92" s="1" t="s">
        <v>122</v>
      </c>
      <c r="K92" s="1" t="s">
        <v>3814</v>
      </c>
      <c r="L92" s="1"/>
      <c r="M92" s="20">
        <f t="shared" si="1"/>
        <v>1</v>
      </c>
    </row>
    <row r="93" spans="1:13" ht="20.100000000000001" customHeight="1" x14ac:dyDescent="0.15">
      <c r="A93" s="1" t="s">
        <v>31</v>
      </c>
      <c r="B93" s="1" t="s">
        <v>3808</v>
      </c>
      <c r="C93" s="1" t="s">
        <v>3815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121</v>
      </c>
      <c r="I93" s="1" t="s">
        <v>84</v>
      </c>
      <c r="J93" s="1" t="s">
        <v>122</v>
      </c>
      <c r="K93" s="1" t="s">
        <v>3816</v>
      </c>
      <c r="L93" s="1"/>
      <c r="M93" s="20">
        <f t="shared" si="1"/>
        <v>1</v>
      </c>
    </row>
    <row r="94" spans="1:13" ht="20.100000000000001" customHeight="1" x14ac:dyDescent="0.15">
      <c r="A94" s="1" t="s">
        <v>31</v>
      </c>
      <c r="B94" s="1" t="s">
        <v>3808</v>
      </c>
      <c r="C94" s="1" t="s">
        <v>3817</v>
      </c>
      <c r="D94" s="1" t="s">
        <v>50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84</v>
      </c>
      <c r="J94" s="1" t="s">
        <v>122</v>
      </c>
      <c r="K94" s="1" t="s">
        <v>3818</v>
      </c>
      <c r="L94" s="1"/>
      <c r="M94" s="20">
        <f t="shared" si="1"/>
        <v>1</v>
      </c>
    </row>
    <row r="95" spans="1:13" ht="20.100000000000001" customHeight="1" x14ac:dyDescent="0.15">
      <c r="A95" s="1" t="s">
        <v>31</v>
      </c>
      <c r="B95" s="1" t="s">
        <v>3808</v>
      </c>
      <c r="C95" s="1" t="s">
        <v>3819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122</v>
      </c>
      <c r="K95" s="1" t="s">
        <v>3820</v>
      </c>
      <c r="L95" s="1"/>
      <c r="M95" s="20">
        <f t="shared" si="1"/>
        <v>1</v>
      </c>
    </row>
    <row r="96" spans="1:13" ht="20.100000000000001" customHeight="1" x14ac:dyDescent="0.15">
      <c r="A96" s="1" t="s">
        <v>31</v>
      </c>
      <c r="B96" s="1" t="s">
        <v>3808</v>
      </c>
      <c r="C96" s="1" t="s">
        <v>3821</v>
      </c>
      <c r="D96" s="1" t="s">
        <v>78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3822</v>
      </c>
      <c r="L96" s="1"/>
      <c r="M96" s="20">
        <f t="shared" si="1"/>
        <v>1</v>
      </c>
    </row>
    <row r="97" spans="1:13" ht="20.100000000000001" customHeight="1" x14ac:dyDescent="0.15">
      <c r="A97" s="1" t="s">
        <v>31</v>
      </c>
      <c r="B97" s="1" t="s">
        <v>3808</v>
      </c>
      <c r="C97" s="1" t="s">
        <v>3823</v>
      </c>
      <c r="D97" s="1" t="s">
        <v>78</v>
      </c>
      <c r="E97" s="1" t="s">
        <v>51</v>
      </c>
      <c r="F97" s="1" t="s">
        <v>26832</v>
      </c>
      <c r="G97" s="1" t="s">
        <v>82</v>
      </c>
      <c r="H97" s="1" t="s">
        <v>446</v>
      </c>
      <c r="I97" s="1" t="s">
        <v>447</v>
      </c>
      <c r="J97" s="1" t="s">
        <v>448</v>
      </c>
      <c r="K97" s="1" t="s">
        <v>3824</v>
      </c>
      <c r="L97" s="1"/>
      <c r="M97" s="20">
        <f t="shared" si="1"/>
        <v>0</v>
      </c>
    </row>
    <row r="98" spans="1:13" ht="20.100000000000001" customHeight="1" x14ac:dyDescent="0.15">
      <c r="A98" s="1" t="s">
        <v>31</v>
      </c>
      <c r="B98" s="1" t="s">
        <v>3808</v>
      </c>
      <c r="C98" s="1" t="s">
        <v>3825</v>
      </c>
      <c r="D98" s="1" t="s">
        <v>78</v>
      </c>
      <c r="E98" s="1" t="s">
        <v>51</v>
      </c>
      <c r="F98" s="1" t="s">
        <v>51</v>
      </c>
      <c r="G98" s="1" t="s">
        <v>52</v>
      </c>
      <c r="H98" s="1" t="s">
        <v>121</v>
      </c>
      <c r="I98" s="1" t="s">
        <v>84</v>
      </c>
      <c r="J98" s="1" t="s">
        <v>122</v>
      </c>
      <c r="K98" s="1" t="s">
        <v>3826</v>
      </c>
      <c r="L98" s="1"/>
      <c r="M98" s="20">
        <f t="shared" si="1"/>
        <v>1</v>
      </c>
    </row>
    <row r="99" spans="1:13" ht="20.100000000000001" customHeight="1" x14ac:dyDescent="0.15">
      <c r="A99" s="1" t="s">
        <v>31</v>
      </c>
      <c r="B99" s="1" t="s">
        <v>3808</v>
      </c>
      <c r="C99" s="1" t="s">
        <v>3827</v>
      </c>
      <c r="D99" s="1" t="s">
        <v>78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3828</v>
      </c>
      <c r="L99" s="1"/>
      <c r="M99" s="20">
        <f t="shared" si="1"/>
        <v>1</v>
      </c>
    </row>
    <row r="100" spans="1:13" ht="20.100000000000001" customHeight="1" x14ac:dyDescent="0.15">
      <c r="A100" s="1" t="s">
        <v>31</v>
      </c>
      <c r="B100" s="1" t="s">
        <v>3808</v>
      </c>
      <c r="C100" s="1" t="s">
        <v>3829</v>
      </c>
      <c r="D100" s="1" t="s">
        <v>78</v>
      </c>
      <c r="E100" s="1" t="s">
        <v>51</v>
      </c>
      <c r="F100" s="1" t="s">
        <v>179</v>
      </c>
      <c r="G100" s="1" t="s">
        <v>82</v>
      </c>
      <c r="H100" s="1" t="s">
        <v>446</v>
      </c>
      <c r="I100" s="1" t="s">
        <v>447</v>
      </c>
      <c r="J100" s="1" t="s">
        <v>448</v>
      </c>
      <c r="K100" s="1" t="s">
        <v>3830</v>
      </c>
      <c r="L100" s="1"/>
      <c r="M100" s="20">
        <f t="shared" si="1"/>
        <v>0</v>
      </c>
    </row>
    <row r="101" spans="1:13" ht="20.100000000000001" customHeight="1" x14ac:dyDescent="0.15">
      <c r="A101" s="1" t="s">
        <v>31</v>
      </c>
      <c r="B101" s="1" t="s">
        <v>3808</v>
      </c>
      <c r="C101" s="1" t="s">
        <v>3831</v>
      </c>
      <c r="D101" s="1" t="s">
        <v>78</v>
      </c>
      <c r="E101" s="1" t="s">
        <v>51</v>
      </c>
      <c r="F101" s="1" t="s">
        <v>179</v>
      </c>
      <c r="G101" s="1" t="s">
        <v>82</v>
      </c>
      <c r="H101" s="1" t="s">
        <v>446</v>
      </c>
      <c r="I101" s="1" t="s">
        <v>447</v>
      </c>
      <c r="J101" s="1" t="s">
        <v>448</v>
      </c>
      <c r="K101" s="1" t="s">
        <v>3832</v>
      </c>
      <c r="L101" s="1"/>
      <c r="M101" s="20">
        <f t="shared" si="1"/>
        <v>0</v>
      </c>
    </row>
    <row r="102" spans="1:13" ht="20.100000000000001" customHeight="1" x14ac:dyDescent="0.15">
      <c r="A102" s="1" t="s">
        <v>31</v>
      </c>
      <c r="B102" s="1" t="s">
        <v>3833</v>
      </c>
      <c r="C102" s="1" t="s">
        <v>3834</v>
      </c>
      <c r="D102" s="1" t="s">
        <v>50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84</v>
      </c>
      <c r="J102" s="1" t="s">
        <v>122</v>
      </c>
      <c r="K102" s="1" t="s">
        <v>3835</v>
      </c>
      <c r="L102" s="1"/>
      <c r="M102" s="20">
        <f t="shared" si="1"/>
        <v>1</v>
      </c>
    </row>
    <row r="103" spans="1:13" ht="20.100000000000001" customHeight="1" x14ac:dyDescent="0.15">
      <c r="A103" s="1" t="s">
        <v>31</v>
      </c>
      <c r="B103" s="1" t="s">
        <v>3836</v>
      </c>
      <c r="C103" s="1" t="s">
        <v>3837</v>
      </c>
      <c r="D103" s="1" t="s">
        <v>50</v>
      </c>
      <c r="E103" s="1" t="s">
        <v>51</v>
      </c>
      <c r="F103" s="1" t="s">
        <v>26832</v>
      </c>
      <c r="G103" s="1" t="s">
        <v>82</v>
      </c>
      <c r="H103" s="1" t="s">
        <v>180</v>
      </c>
      <c r="I103" s="1" t="s">
        <v>181</v>
      </c>
      <c r="J103" s="1" t="s">
        <v>182</v>
      </c>
      <c r="K103" s="1" t="s">
        <v>3838</v>
      </c>
      <c r="L103" s="1"/>
      <c r="M103" s="20">
        <f t="shared" si="1"/>
        <v>0</v>
      </c>
    </row>
    <row r="104" spans="1:13" ht="20.100000000000001" customHeight="1" x14ac:dyDescent="0.15">
      <c r="A104" s="1" t="s">
        <v>31</v>
      </c>
      <c r="B104" s="1" t="s">
        <v>3836</v>
      </c>
      <c r="C104" s="1" t="s">
        <v>3839</v>
      </c>
      <c r="D104" s="1" t="s">
        <v>50</v>
      </c>
      <c r="E104" s="1" t="s">
        <v>51</v>
      </c>
      <c r="F104" s="1" t="s">
        <v>51</v>
      </c>
      <c r="G104" s="1" t="s">
        <v>82</v>
      </c>
      <c r="H104" s="1" t="s">
        <v>207</v>
      </c>
      <c r="I104" s="1" t="s">
        <v>84</v>
      </c>
      <c r="J104" s="1" t="s">
        <v>122</v>
      </c>
      <c r="K104" s="1" t="s">
        <v>3840</v>
      </c>
      <c r="L104" s="1"/>
      <c r="M104" s="20">
        <f t="shared" si="1"/>
        <v>1</v>
      </c>
    </row>
    <row r="105" spans="1:13" ht="20.100000000000001" customHeight="1" x14ac:dyDescent="0.15">
      <c r="A105" s="1" t="s">
        <v>31</v>
      </c>
      <c r="B105" s="1" t="s">
        <v>3841</v>
      </c>
      <c r="C105" s="1" t="s">
        <v>3842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121</v>
      </c>
      <c r="I105" s="1" t="s">
        <v>84</v>
      </c>
      <c r="J105" s="1" t="s">
        <v>122</v>
      </c>
      <c r="K105" s="1" t="s">
        <v>3843</v>
      </c>
      <c r="L105" s="1"/>
      <c r="M105" s="20">
        <f t="shared" si="1"/>
        <v>1</v>
      </c>
    </row>
    <row r="106" spans="1:13" ht="20.100000000000001" customHeight="1" x14ac:dyDescent="0.15">
      <c r="A106" s="1" t="s">
        <v>31</v>
      </c>
      <c r="B106" s="1" t="s">
        <v>3841</v>
      </c>
      <c r="C106" s="1" t="s">
        <v>3844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121</v>
      </c>
      <c r="I106" s="1" t="s">
        <v>84</v>
      </c>
      <c r="J106" s="1" t="s">
        <v>122</v>
      </c>
      <c r="K106" s="1" t="s">
        <v>3845</v>
      </c>
      <c r="L106" s="1"/>
      <c r="M106" s="20">
        <f t="shared" si="1"/>
        <v>1</v>
      </c>
    </row>
    <row r="107" spans="1:13" ht="20.100000000000001" customHeight="1" x14ac:dyDescent="0.15">
      <c r="A107" s="1" t="s">
        <v>31</v>
      </c>
      <c r="B107" s="1" t="s">
        <v>3846</v>
      </c>
      <c r="C107" s="1" t="s">
        <v>3847</v>
      </c>
      <c r="D107" s="1" t="s">
        <v>50</v>
      </c>
      <c r="E107" s="1" t="s">
        <v>51</v>
      </c>
      <c r="F107" s="1" t="s">
        <v>51</v>
      </c>
      <c r="G107" s="1" t="s">
        <v>52</v>
      </c>
      <c r="H107" s="1" t="s">
        <v>121</v>
      </c>
      <c r="I107" s="1" t="s">
        <v>84</v>
      </c>
      <c r="J107" s="1" t="s">
        <v>122</v>
      </c>
      <c r="K107" s="1" t="s">
        <v>3848</v>
      </c>
      <c r="L107" s="1"/>
      <c r="M107" s="20">
        <f t="shared" si="1"/>
        <v>1</v>
      </c>
    </row>
    <row r="108" spans="1:13" ht="20.100000000000001" customHeight="1" x14ac:dyDescent="0.15">
      <c r="A108" s="1" t="s">
        <v>31</v>
      </c>
      <c r="B108" s="1" t="s">
        <v>3849</v>
      </c>
      <c r="C108" s="1" t="s">
        <v>3850</v>
      </c>
      <c r="D108" s="1" t="s">
        <v>50</v>
      </c>
      <c r="E108" s="1" t="s">
        <v>51</v>
      </c>
      <c r="F108" s="1" t="s">
        <v>51</v>
      </c>
      <c r="G108" s="1" t="s">
        <v>52</v>
      </c>
      <c r="H108" s="1" t="s">
        <v>121</v>
      </c>
      <c r="I108" s="1" t="s">
        <v>84</v>
      </c>
      <c r="J108" s="1" t="s">
        <v>122</v>
      </c>
      <c r="K108" s="1" t="s">
        <v>3851</v>
      </c>
      <c r="L108" s="1"/>
      <c r="M108" s="20">
        <f t="shared" si="1"/>
        <v>1</v>
      </c>
    </row>
    <row r="109" spans="1:13" ht="20.100000000000001" customHeight="1" x14ac:dyDescent="0.15">
      <c r="A109" s="1" t="s">
        <v>31</v>
      </c>
      <c r="B109" s="1" t="s">
        <v>3852</v>
      </c>
      <c r="C109" s="1" t="s">
        <v>3853</v>
      </c>
      <c r="D109" s="1" t="s">
        <v>50</v>
      </c>
      <c r="E109" s="1" t="s">
        <v>51</v>
      </c>
      <c r="F109" s="1" t="s">
        <v>26832</v>
      </c>
      <c r="G109" s="1" t="s">
        <v>82</v>
      </c>
      <c r="H109" s="1" t="s">
        <v>180</v>
      </c>
      <c r="I109" s="1" t="s">
        <v>181</v>
      </c>
      <c r="J109" s="1" t="s">
        <v>182</v>
      </c>
      <c r="K109" s="1" t="s">
        <v>3854</v>
      </c>
      <c r="L109" s="1"/>
      <c r="M109" s="20">
        <f t="shared" si="1"/>
        <v>0</v>
      </c>
    </row>
    <row r="110" spans="1:13" ht="20.100000000000001" customHeight="1" x14ac:dyDescent="0.15">
      <c r="A110" s="1" t="s">
        <v>31</v>
      </c>
      <c r="B110" s="1" t="s">
        <v>3852</v>
      </c>
      <c r="C110" s="1" t="s">
        <v>3855</v>
      </c>
      <c r="D110" s="1" t="s">
        <v>50</v>
      </c>
      <c r="E110" s="1" t="s">
        <v>51</v>
      </c>
      <c r="F110" s="1" t="s">
        <v>51</v>
      </c>
      <c r="G110" s="1" t="s">
        <v>82</v>
      </c>
      <c r="H110" s="1" t="s">
        <v>207</v>
      </c>
      <c r="I110" s="1" t="s">
        <v>84</v>
      </c>
      <c r="J110" s="1" t="s">
        <v>122</v>
      </c>
      <c r="K110" s="1" t="s">
        <v>3856</v>
      </c>
      <c r="L110" s="1"/>
      <c r="M110" s="20">
        <f t="shared" si="1"/>
        <v>1</v>
      </c>
    </row>
    <row r="111" spans="1:13" ht="20.100000000000001" customHeight="1" x14ac:dyDescent="0.15">
      <c r="A111" s="1" t="s">
        <v>31</v>
      </c>
      <c r="B111" s="1" t="s">
        <v>3852</v>
      </c>
      <c r="C111" s="1" t="s">
        <v>3857</v>
      </c>
      <c r="D111" s="1" t="s">
        <v>50</v>
      </c>
      <c r="E111" s="1" t="s">
        <v>51</v>
      </c>
      <c r="F111" s="1" t="s">
        <v>51</v>
      </c>
      <c r="G111" s="1" t="s">
        <v>82</v>
      </c>
      <c r="H111" s="1" t="s">
        <v>207</v>
      </c>
      <c r="I111" s="1" t="s">
        <v>84</v>
      </c>
      <c r="J111" s="1" t="s">
        <v>122</v>
      </c>
      <c r="K111" s="1" t="s">
        <v>3858</v>
      </c>
      <c r="L111" s="1"/>
      <c r="M111" s="20">
        <f t="shared" si="1"/>
        <v>1</v>
      </c>
    </row>
    <row r="112" spans="1:13" ht="20.100000000000001" customHeight="1" x14ac:dyDescent="0.15">
      <c r="A112" s="1" t="s">
        <v>31</v>
      </c>
      <c r="B112" s="1" t="s">
        <v>3852</v>
      </c>
      <c r="C112" s="1" t="s">
        <v>3859</v>
      </c>
      <c r="D112" s="1" t="s">
        <v>50</v>
      </c>
      <c r="E112" s="1" t="s">
        <v>51</v>
      </c>
      <c r="F112" s="1" t="s">
        <v>51</v>
      </c>
      <c r="G112" s="1" t="s">
        <v>82</v>
      </c>
      <c r="H112" s="1" t="s">
        <v>207</v>
      </c>
      <c r="I112" s="1" t="s">
        <v>84</v>
      </c>
      <c r="J112" s="1" t="s">
        <v>122</v>
      </c>
      <c r="K112" s="1" t="s">
        <v>3860</v>
      </c>
      <c r="L112" s="1"/>
      <c r="M112" s="20">
        <f t="shared" si="1"/>
        <v>1</v>
      </c>
    </row>
    <row r="113" spans="1:13" ht="20.100000000000001" customHeight="1" x14ac:dyDescent="0.15">
      <c r="A113" s="1" t="s">
        <v>31</v>
      </c>
      <c r="B113" s="1" t="s">
        <v>3852</v>
      </c>
      <c r="C113" s="1" t="s">
        <v>3861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207</v>
      </c>
      <c r="I113" s="1" t="s">
        <v>84</v>
      </c>
      <c r="J113" s="1" t="s">
        <v>122</v>
      </c>
      <c r="K113" s="1" t="s">
        <v>3862</v>
      </c>
      <c r="L113" s="1"/>
      <c r="M113" s="20">
        <f t="shared" si="1"/>
        <v>1</v>
      </c>
    </row>
    <row r="114" spans="1:13" ht="20.100000000000001" customHeight="1" x14ac:dyDescent="0.15">
      <c r="A114" s="1" t="s">
        <v>31</v>
      </c>
      <c r="B114" s="1" t="s">
        <v>3852</v>
      </c>
      <c r="C114" s="1" t="s">
        <v>3863</v>
      </c>
      <c r="D114" s="1" t="s">
        <v>78</v>
      </c>
      <c r="E114" s="1" t="s">
        <v>51</v>
      </c>
      <c r="F114" s="1" t="s">
        <v>51</v>
      </c>
      <c r="G114" s="1" t="s">
        <v>82</v>
      </c>
      <c r="H114" s="1" t="s">
        <v>207</v>
      </c>
      <c r="I114" s="1" t="s">
        <v>84</v>
      </c>
      <c r="J114" s="1" t="s">
        <v>122</v>
      </c>
      <c r="K114" s="1" t="s">
        <v>3864</v>
      </c>
      <c r="L114" s="1"/>
      <c r="M114" s="20">
        <f t="shared" si="1"/>
        <v>1</v>
      </c>
    </row>
    <row r="115" spans="1:13" ht="20.100000000000001" customHeight="1" x14ac:dyDescent="0.15">
      <c r="A115" s="1" t="s">
        <v>31</v>
      </c>
      <c r="B115" s="1" t="s">
        <v>3852</v>
      </c>
      <c r="C115" s="1" t="s">
        <v>3865</v>
      </c>
      <c r="D115" s="1" t="s">
        <v>78</v>
      </c>
      <c r="E115" s="1" t="s">
        <v>51</v>
      </c>
      <c r="F115" s="1" t="s">
        <v>51</v>
      </c>
      <c r="G115" s="1" t="s">
        <v>82</v>
      </c>
      <c r="H115" s="1" t="s">
        <v>207</v>
      </c>
      <c r="I115" s="1" t="s">
        <v>84</v>
      </c>
      <c r="J115" s="1" t="s">
        <v>122</v>
      </c>
      <c r="K115" s="1" t="s">
        <v>3866</v>
      </c>
      <c r="L115" s="1"/>
      <c r="M115" s="20">
        <f t="shared" si="1"/>
        <v>1</v>
      </c>
    </row>
    <row r="116" spans="1:13" ht="20.100000000000001" customHeight="1" x14ac:dyDescent="0.15">
      <c r="A116" s="1" t="s">
        <v>31</v>
      </c>
      <c r="B116" s="1" t="s">
        <v>3852</v>
      </c>
      <c r="C116" s="1" t="s">
        <v>3867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207</v>
      </c>
      <c r="I116" s="1" t="s">
        <v>84</v>
      </c>
      <c r="J116" s="1" t="s">
        <v>122</v>
      </c>
      <c r="K116" s="1" t="s">
        <v>3868</v>
      </c>
      <c r="L116" s="1"/>
      <c r="M116" s="20">
        <f t="shared" si="1"/>
        <v>1</v>
      </c>
    </row>
    <row r="117" spans="1:13" ht="20.100000000000001" customHeight="1" x14ac:dyDescent="0.15">
      <c r="A117" s="1" t="s">
        <v>31</v>
      </c>
      <c r="B117" s="1" t="s">
        <v>3852</v>
      </c>
      <c r="C117" s="1" t="s">
        <v>3869</v>
      </c>
      <c r="D117" s="1" t="s">
        <v>78</v>
      </c>
      <c r="E117" s="1" t="s">
        <v>51</v>
      </c>
      <c r="F117" s="1" t="s">
        <v>51</v>
      </c>
      <c r="G117" s="1" t="s">
        <v>82</v>
      </c>
      <c r="H117" s="1" t="s">
        <v>207</v>
      </c>
      <c r="I117" s="1" t="s">
        <v>84</v>
      </c>
      <c r="J117" s="1" t="s">
        <v>122</v>
      </c>
      <c r="K117" s="1" t="s">
        <v>3870</v>
      </c>
      <c r="L117" s="1"/>
      <c r="M117" s="20">
        <f t="shared" si="1"/>
        <v>1</v>
      </c>
    </row>
    <row r="118" spans="1:13" ht="20.100000000000001" customHeight="1" x14ac:dyDescent="0.15">
      <c r="A118" s="1" t="s">
        <v>31</v>
      </c>
      <c r="B118" s="1" t="s">
        <v>3871</v>
      </c>
      <c r="C118" s="1" t="s">
        <v>3872</v>
      </c>
      <c r="D118" s="1" t="s">
        <v>78</v>
      </c>
      <c r="E118" s="1" t="s">
        <v>51</v>
      </c>
      <c r="F118" s="1" t="s">
        <v>51</v>
      </c>
      <c r="G118" s="1" t="s">
        <v>82</v>
      </c>
      <c r="H118" s="1" t="s">
        <v>207</v>
      </c>
      <c r="I118" s="1" t="s">
        <v>84</v>
      </c>
      <c r="J118" s="1" t="s">
        <v>122</v>
      </c>
      <c r="K118" s="1" t="s">
        <v>3873</v>
      </c>
      <c r="L118" s="1"/>
      <c r="M118" s="20">
        <f t="shared" si="1"/>
        <v>1</v>
      </c>
    </row>
    <row r="119" spans="1:13" ht="20.100000000000001" customHeight="1" x14ac:dyDescent="0.15">
      <c r="A119" s="1" t="s">
        <v>31</v>
      </c>
      <c r="B119" s="1" t="s">
        <v>3871</v>
      </c>
      <c r="C119" s="1" t="s">
        <v>3874</v>
      </c>
      <c r="D119" s="1" t="s">
        <v>78</v>
      </c>
      <c r="E119" s="1" t="s">
        <v>51</v>
      </c>
      <c r="F119" s="1" t="s">
        <v>51</v>
      </c>
      <c r="G119" s="1" t="s">
        <v>82</v>
      </c>
      <c r="H119" s="1" t="s">
        <v>207</v>
      </c>
      <c r="I119" s="1" t="s">
        <v>84</v>
      </c>
      <c r="J119" s="1" t="s">
        <v>122</v>
      </c>
      <c r="K119" s="1" t="s">
        <v>3875</v>
      </c>
      <c r="L119" s="1"/>
      <c r="M119" s="20">
        <f t="shared" si="1"/>
        <v>1</v>
      </c>
    </row>
    <row r="120" spans="1:13" ht="20.100000000000001" customHeight="1" x14ac:dyDescent="0.15">
      <c r="A120" s="1" t="s">
        <v>31</v>
      </c>
      <c r="B120" s="1" t="s">
        <v>3871</v>
      </c>
      <c r="C120" s="1" t="s">
        <v>3876</v>
      </c>
      <c r="D120" s="1" t="s">
        <v>78</v>
      </c>
      <c r="E120" s="1" t="s">
        <v>51</v>
      </c>
      <c r="F120" s="1" t="s">
        <v>179</v>
      </c>
      <c r="G120" s="1" t="s">
        <v>82</v>
      </c>
      <c r="H120" s="1" t="s">
        <v>180</v>
      </c>
      <c r="I120" s="1" t="s">
        <v>181</v>
      </c>
      <c r="J120" s="1" t="s">
        <v>182</v>
      </c>
      <c r="K120" s="1" t="s">
        <v>3877</v>
      </c>
      <c r="L120" s="1"/>
      <c r="M120" s="20">
        <f t="shared" si="1"/>
        <v>0</v>
      </c>
    </row>
    <row r="121" spans="1:13" ht="20.100000000000001" customHeight="1" x14ac:dyDescent="0.15">
      <c r="A121" s="1" t="s">
        <v>31</v>
      </c>
      <c r="B121" s="1" t="s">
        <v>3878</v>
      </c>
      <c r="C121" s="1" t="s">
        <v>3879</v>
      </c>
      <c r="D121" s="1" t="s">
        <v>50</v>
      </c>
      <c r="E121" s="1" t="s">
        <v>51</v>
      </c>
      <c r="F121" s="1" t="s">
        <v>26832</v>
      </c>
      <c r="G121" s="1" t="s">
        <v>82</v>
      </c>
      <c r="H121" s="1" t="s">
        <v>446</v>
      </c>
      <c r="I121" s="1" t="s">
        <v>447</v>
      </c>
      <c r="J121" s="1" t="s">
        <v>448</v>
      </c>
      <c r="K121" s="1" t="s">
        <v>3880</v>
      </c>
      <c r="L121" s="1"/>
      <c r="M121" s="20">
        <f t="shared" si="1"/>
        <v>0</v>
      </c>
    </row>
    <row r="122" spans="1:13" ht="20.100000000000001" customHeight="1" x14ac:dyDescent="0.15">
      <c r="A122" s="1" t="s">
        <v>31</v>
      </c>
      <c r="B122" s="1" t="s">
        <v>3878</v>
      </c>
      <c r="C122" s="1" t="s">
        <v>3881</v>
      </c>
      <c r="D122" s="1" t="s">
        <v>50</v>
      </c>
      <c r="E122" s="1" t="s">
        <v>51</v>
      </c>
      <c r="F122" s="1" t="s">
        <v>51</v>
      </c>
      <c r="G122" s="1" t="s">
        <v>52</v>
      </c>
      <c r="H122" s="1" t="s">
        <v>121</v>
      </c>
      <c r="I122" s="1" t="s">
        <v>84</v>
      </c>
      <c r="J122" s="1" t="s">
        <v>122</v>
      </c>
      <c r="K122" s="1" t="s">
        <v>3882</v>
      </c>
      <c r="L122" s="1"/>
      <c r="M122" s="20">
        <f t="shared" si="1"/>
        <v>1</v>
      </c>
    </row>
    <row r="123" spans="1:13" ht="20.100000000000001" customHeight="1" x14ac:dyDescent="0.15">
      <c r="A123" s="1" t="s">
        <v>31</v>
      </c>
      <c r="B123" s="1" t="s">
        <v>3878</v>
      </c>
      <c r="C123" s="1" t="s">
        <v>3883</v>
      </c>
      <c r="D123" s="1" t="s">
        <v>50</v>
      </c>
      <c r="E123" s="1" t="s">
        <v>51</v>
      </c>
      <c r="F123" s="1" t="s">
        <v>51</v>
      </c>
      <c r="G123" s="1" t="s">
        <v>52</v>
      </c>
      <c r="H123" s="1" t="s">
        <v>121</v>
      </c>
      <c r="I123" s="1" t="s">
        <v>84</v>
      </c>
      <c r="J123" s="1" t="s">
        <v>122</v>
      </c>
      <c r="K123" s="1" t="s">
        <v>3884</v>
      </c>
      <c r="L123" s="1"/>
      <c r="M123" s="20">
        <f t="shared" si="1"/>
        <v>1</v>
      </c>
    </row>
    <row r="124" spans="1:13" ht="20.100000000000001" customHeight="1" x14ac:dyDescent="0.15">
      <c r="A124" s="1" t="s">
        <v>31</v>
      </c>
      <c r="B124" s="1" t="s">
        <v>3878</v>
      </c>
      <c r="C124" s="1" t="s">
        <v>3885</v>
      </c>
      <c r="D124" s="1" t="s">
        <v>50</v>
      </c>
      <c r="E124" s="1" t="s">
        <v>51</v>
      </c>
      <c r="F124" s="1" t="s">
        <v>51</v>
      </c>
      <c r="G124" s="1" t="s">
        <v>52</v>
      </c>
      <c r="H124" s="1" t="s">
        <v>121</v>
      </c>
      <c r="I124" s="1" t="s">
        <v>84</v>
      </c>
      <c r="J124" s="1" t="s">
        <v>122</v>
      </c>
      <c r="K124" s="1" t="s">
        <v>3886</v>
      </c>
      <c r="L124" s="1"/>
      <c r="M124" s="20">
        <f t="shared" si="1"/>
        <v>1</v>
      </c>
    </row>
    <row r="125" spans="1:13" ht="20.100000000000001" customHeight="1" x14ac:dyDescent="0.15">
      <c r="A125" s="1" t="s">
        <v>31</v>
      </c>
      <c r="B125" s="1" t="s">
        <v>3887</v>
      </c>
      <c r="C125" s="1" t="s">
        <v>3888</v>
      </c>
      <c r="D125" s="1" t="s">
        <v>50</v>
      </c>
      <c r="E125" s="1" t="s">
        <v>51</v>
      </c>
      <c r="F125" s="1" t="s">
        <v>51</v>
      </c>
      <c r="G125" s="1" t="s">
        <v>82</v>
      </c>
      <c r="H125" s="1" t="s">
        <v>207</v>
      </c>
      <c r="I125" s="1" t="s">
        <v>84</v>
      </c>
      <c r="J125" s="1" t="s">
        <v>122</v>
      </c>
      <c r="K125" s="1" t="s">
        <v>3889</v>
      </c>
      <c r="L125" s="1"/>
      <c r="M125" s="20">
        <f t="shared" si="1"/>
        <v>1</v>
      </c>
    </row>
    <row r="126" spans="1:13" ht="20.100000000000001" customHeight="1" x14ac:dyDescent="0.15">
      <c r="A126" s="1" t="s">
        <v>31</v>
      </c>
      <c r="B126" s="1" t="s">
        <v>3887</v>
      </c>
      <c r="C126" s="1" t="s">
        <v>3890</v>
      </c>
      <c r="D126" s="1" t="s">
        <v>50</v>
      </c>
      <c r="E126" s="1" t="s">
        <v>51</v>
      </c>
      <c r="F126" s="1" t="s">
        <v>51</v>
      </c>
      <c r="G126" s="1" t="s">
        <v>82</v>
      </c>
      <c r="H126" s="1" t="s">
        <v>207</v>
      </c>
      <c r="I126" s="1" t="s">
        <v>84</v>
      </c>
      <c r="J126" s="1" t="s">
        <v>122</v>
      </c>
      <c r="K126" s="1" t="s">
        <v>3891</v>
      </c>
      <c r="L126" s="1"/>
      <c r="M126" s="20">
        <f t="shared" si="1"/>
        <v>1</v>
      </c>
    </row>
    <row r="127" spans="1:13" ht="20.100000000000001" customHeight="1" x14ac:dyDescent="0.15">
      <c r="A127" s="1" t="s">
        <v>31</v>
      </c>
      <c r="B127" s="1" t="s">
        <v>3892</v>
      </c>
      <c r="C127" s="1" t="s">
        <v>3893</v>
      </c>
      <c r="D127" s="1" t="s">
        <v>50</v>
      </c>
      <c r="E127" s="1" t="s">
        <v>51</v>
      </c>
      <c r="F127" s="1" t="s">
        <v>51</v>
      </c>
      <c r="G127" s="1" t="s">
        <v>52</v>
      </c>
      <c r="H127" s="1" t="s">
        <v>121</v>
      </c>
      <c r="I127" s="1" t="s">
        <v>84</v>
      </c>
      <c r="J127" s="1" t="s">
        <v>122</v>
      </c>
      <c r="K127" s="1" t="s">
        <v>3894</v>
      </c>
      <c r="L127" s="1"/>
      <c r="M127" s="20">
        <f t="shared" si="1"/>
        <v>1</v>
      </c>
    </row>
    <row r="128" spans="1:13" ht="20.100000000000001" customHeight="1" x14ac:dyDescent="0.15">
      <c r="A128" s="1" t="s">
        <v>31</v>
      </c>
      <c r="B128" s="1" t="s">
        <v>3892</v>
      </c>
      <c r="C128" s="1" t="s">
        <v>3895</v>
      </c>
      <c r="D128" s="1" t="s">
        <v>78</v>
      </c>
      <c r="E128" s="1" t="s">
        <v>51</v>
      </c>
      <c r="F128" s="1" t="s">
        <v>51</v>
      </c>
      <c r="G128" s="1" t="s">
        <v>52</v>
      </c>
      <c r="H128" s="1" t="s">
        <v>121</v>
      </c>
      <c r="I128" s="1" t="s">
        <v>84</v>
      </c>
      <c r="J128" s="1" t="s">
        <v>122</v>
      </c>
      <c r="K128" s="1" t="s">
        <v>3896</v>
      </c>
      <c r="L128" s="1"/>
      <c r="M128" s="20">
        <f t="shared" si="1"/>
        <v>1</v>
      </c>
    </row>
    <row r="129" spans="1:13" ht="20.100000000000001" customHeight="1" x14ac:dyDescent="0.15">
      <c r="A129" s="1" t="s">
        <v>31</v>
      </c>
      <c r="B129" s="1" t="s">
        <v>3892</v>
      </c>
      <c r="C129" s="1" t="s">
        <v>3897</v>
      </c>
      <c r="D129" s="1" t="s">
        <v>78</v>
      </c>
      <c r="E129" s="1" t="s">
        <v>51</v>
      </c>
      <c r="F129" s="1" t="s">
        <v>179</v>
      </c>
      <c r="G129" s="1" t="s">
        <v>82</v>
      </c>
      <c r="H129" s="1" t="s">
        <v>446</v>
      </c>
      <c r="I129" s="1" t="s">
        <v>447</v>
      </c>
      <c r="J129" s="1" t="s">
        <v>448</v>
      </c>
      <c r="K129" s="1" t="s">
        <v>3898</v>
      </c>
      <c r="L129" s="1"/>
      <c r="M129" s="20">
        <f t="shared" si="1"/>
        <v>0</v>
      </c>
    </row>
    <row r="130" spans="1:13" ht="20.100000000000001" customHeight="1" x14ac:dyDescent="0.15">
      <c r="A130" s="1" t="s">
        <v>31</v>
      </c>
      <c r="B130" s="1" t="s">
        <v>3892</v>
      </c>
      <c r="C130" s="1" t="s">
        <v>3899</v>
      </c>
      <c r="D130" s="1" t="s">
        <v>78</v>
      </c>
      <c r="E130" s="1" t="s">
        <v>51</v>
      </c>
      <c r="F130" s="1" t="s">
        <v>179</v>
      </c>
      <c r="G130" s="1" t="s">
        <v>82</v>
      </c>
      <c r="H130" s="1" t="s">
        <v>446</v>
      </c>
      <c r="I130" s="1" t="s">
        <v>447</v>
      </c>
      <c r="J130" s="1" t="s">
        <v>448</v>
      </c>
      <c r="K130" s="1" t="s">
        <v>3900</v>
      </c>
      <c r="L130" s="1"/>
      <c r="M130" s="20">
        <f t="shared" si="1"/>
        <v>0</v>
      </c>
    </row>
    <row r="131" spans="1:13" ht="20.100000000000001" customHeight="1" x14ac:dyDescent="0.15">
      <c r="A131" s="1" t="s">
        <v>31</v>
      </c>
      <c r="B131" s="1" t="s">
        <v>3901</v>
      </c>
      <c r="C131" s="1" t="s">
        <v>3902</v>
      </c>
      <c r="D131" s="1" t="s">
        <v>50</v>
      </c>
      <c r="E131" s="1" t="s">
        <v>51</v>
      </c>
      <c r="F131" s="1" t="s">
        <v>51</v>
      </c>
      <c r="G131" s="1" t="s">
        <v>52</v>
      </c>
      <c r="H131" s="1" t="s">
        <v>121</v>
      </c>
      <c r="I131" s="1" t="s">
        <v>84</v>
      </c>
      <c r="J131" s="1" t="s">
        <v>122</v>
      </c>
      <c r="K131" s="1" t="s">
        <v>3903</v>
      </c>
      <c r="L131" s="1"/>
      <c r="M131" s="20">
        <f t="shared" si="1"/>
        <v>1</v>
      </c>
    </row>
    <row r="132" spans="1:13" ht="20.100000000000001" customHeight="1" x14ac:dyDescent="0.15">
      <c r="A132" s="1" t="s">
        <v>31</v>
      </c>
      <c r="B132" s="1" t="s">
        <v>3901</v>
      </c>
      <c r="C132" s="1" t="s">
        <v>3904</v>
      </c>
      <c r="D132" s="1" t="s">
        <v>50</v>
      </c>
      <c r="E132" s="1" t="s">
        <v>51</v>
      </c>
      <c r="F132" s="1" t="s">
        <v>26832</v>
      </c>
      <c r="G132" s="1" t="s">
        <v>82</v>
      </c>
      <c r="H132" s="1" t="s">
        <v>83</v>
      </c>
      <c r="I132" s="1" t="s">
        <v>84</v>
      </c>
      <c r="J132" s="1" t="s">
        <v>85</v>
      </c>
      <c r="K132" s="1" t="s">
        <v>3905</v>
      </c>
      <c r="L132" s="1"/>
      <c r="M132" s="20">
        <f t="shared" si="1"/>
        <v>0</v>
      </c>
    </row>
    <row r="133" spans="1:13" ht="20.100000000000001" customHeight="1" x14ac:dyDescent="0.15">
      <c r="A133" s="1" t="s">
        <v>31</v>
      </c>
      <c r="B133" s="1" t="s">
        <v>3901</v>
      </c>
      <c r="C133" s="1" t="s">
        <v>3906</v>
      </c>
      <c r="D133" s="1" t="s">
        <v>78</v>
      </c>
      <c r="E133" s="1" t="s">
        <v>51</v>
      </c>
      <c r="F133" s="1" t="s">
        <v>51</v>
      </c>
      <c r="G133" s="1" t="s">
        <v>52</v>
      </c>
      <c r="H133" s="1" t="s">
        <v>121</v>
      </c>
      <c r="I133" s="1" t="s">
        <v>84</v>
      </c>
      <c r="J133" s="1" t="s">
        <v>122</v>
      </c>
      <c r="K133" s="1" t="s">
        <v>3907</v>
      </c>
      <c r="L133" s="1"/>
      <c r="M133" s="20">
        <f t="shared" si="1"/>
        <v>1</v>
      </c>
    </row>
    <row r="134" spans="1:13" ht="20.100000000000001" customHeight="1" x14ac:dyDescent="0.15">
      <c r="A134" s="1" t="s">
        <v>31</v>
      </c>
      <c r="B134" s="1" t="s">
        <v>3901</v>
      </c>
      <c r="C134" s="1" t="s">
        <v>3908</v>
      </c>
      <c r="D134" s="1" t="s">
        <v>78</v>
      </c>
      <c r="E134" s="1" t="s">
        <v>51</v>
      </c>
      <c r="F134" s="1" t="s">
        <v>51</v>
      </c>
      <c r="G134" s="1" t="s">
        <v>52</v>
      </c>
      <c r="H134" s="1" t="s">
        <v>121</v>
      </c>
      <c r="I134" s="1" t="s">
        <v>84</v>
      </c>
      <c r="J134" s="1" t="s">
        <v>122</v>
      </c>
      <c r="K134" s="1" t="s">
        <v>3909</v>
      </c>
      <c r="L134" s="1"/>
      <c r="M134" s="20">
        <f t="shared" si="1"/>
        <v>1</v>
      </c>
    </row>
    <row r="135" spans="1:13" ht="20.100000000000001" customHeight="1" x14ac:dyDescent="0.15">
      <c r="A135" s="1" t="s">
        <v>31</v>
      </c>
      <c r="B135" s="1" t="s">
        <v>3910</v>
      </c>
      <c r="C135" s="1" t="s">
        <v>3911</v>
      </c>
      <c r="D135" s="1" t="s">
        <v>50</v>
      </c>
      <c r="E135" s="1" t="s">
        <v>51</v>
      </c>
      <c r="F135" s="1" t="s">
        <v>26832</v>
      </c>
      <c r="G135" s="1" t="s">
        <v>82</v>
      </c>
      <c r="H135" s="1" t="s">
        <v>446</v>
      </c>
      <c r="I135" s="1" t="s">
        <v>447</v>
      </c>
      <c r="J135" s="1" t="s">
        <v>448</v>
      </c>
      <c r="K135" s="1" t="s">
        <v>3912</v>
      </c>
      <c r="L135" s="1"/>
      <c r="M135" s="20">
        <f t="shared" si="1"/>
        <v>0</v>
      </c>
    </row>
    <row r="136" spans="1:13" ht="20.100000000000001" customHeight="1" x14ac:dyDescent="0.15">
      <c r="A136" s="1" t="s">
        <v>31</v>
      </c>
      <c r="B136" s="1" t="s">
        <v>3910</v>
      </c>
      <c r="C136" s="1" t="s">
        <v>3913</v>
      </c>
      <c r="D136" s="1" t="s">
        <v>50</v>
      </c>
      <c r="E136" s="1" t="s">
        <v>51</v>
      </c>
      <c r="F136" s="1" t="s">
        <v>51</v>
      </c>
      <c r="G136" s="1" t="s">
        <v>52</v>
      </c>
      <c r="H136" s="1" t="s">
        <v>121</v>
      </c>
      <c r="I136" s="1" t="s">
        <v>84</v>
      </c>
      <c r="J136" s="1" t="s">
        <v>122</v>
      </c>
      <c r="K136" s="1" t="s">
        <v>3914</v>
      </c>
      <c r="L136" s="1"/>
      <c r="M136" s="20">
        <f t="shared" si="1"/>
        <v>1</v>
      </c>
    </row>
    <row r="137" spans="1:13" ht="20.100000000000001" customHeight="1" x14ac:dyDescent="0.15">
      <c r="A137" s="1" t="s">
        <v>31</v>
      </c>
      <c r="B137" s="1" t="s">
        <v>3910</v>
      </c>
      <c r="C137" s="1" t="s">
        <v>3915</v>
      </c>
      <c r="D137" s="1" t="s">
        <v>50</v>
      </c>
      <c r="E137" s="1" t="s">
        <v>51</v>
      </c>
      <c r="F137" s="1" t="s">
        <v>51</v>
      </c>
      <c r="G137" s="1" t="s">
        <v>52</v>
      </c>
      <c r="H137" s="1" t="s">
        <v>121</v>
      </c>
      <c r="I137" s="1" t="s">
        <v>84</v>
      </c>
      <c r="J137" s="1" t="s">
        <v>122</v>
      </c>
      <c r="K137" s="1" t="s">
        <v>3916</v>
      </c>
      <c r="L137" s="1"/>
      <c r="M137" s="20">
        <f t="shared" ref="M137:M200" si="2">IF(F137="○",1,0)</f>
        <v>1</v>
      </c>
    </row>
    <row r="138" spans="1:13" ht="20.100000000000001" customHeight="1" x14ac:dyDescent="0.15">
      <c r="A138" s="1" t="s">
        <v>31</v>
      </c>
      <c r="B138" s="1" t="s">
        <v>3917</v>
      </c>
      <c r="C138" s="1" t="s">
        <v>3918</v>
      </c>
      <c r="D138" s="1" t="s">
        <v>50</v>
      </c>
      <c r="E138" s="1" t="s">
        <v>51</v>
      </c>
      <c r="F138" s="1" t="s">
        <v>26832</v>
      </c>
      <c r="G138" s="1" t="s">
        <v>82</v>
      </c>
      <c r="H138" s="1" t="s">
        <v>83</v>
      </c>
      <c r="I138" s="1" t="s">
        <v>84</v>
      </c>
      <c r="J138" s="1" t="s">
        <v>85</v>
      </c>
      <c r="K138" s="1" t="s">
        <v>3919</v>
      </c>
      <c r="L138" s="1"/>
      <c r="M138" s="20">
        <f t="shared" si="2"/>
        <v>0</v>
      </c>
    </row>
    <row r="139" spans="1:13" ht="20.100000000000001" customHeight="1" x14ac:dyDescent="0.15">
      <c r="A139" s="1" t="s">
        <v>31</v>
      </c>
      <c r="B139" s="1" t="s">
        <v>3920</v>
      </c>
      <c r="C139" s="1" t="s">
        <v>3921</v>
      </c>
      <c r="D139" s="1" t="s">
        <v>50</v>
      </c>
      <c r="E139" s="1" t="s">
        <v>51</v>
      </c>
      <c r="F139" s="1" t="s">
        <v>51</v>
      </c>
      <c r="G139" s="1" t="s">
        <v>82</v>
      </c>
      <c r="H139" s="1" t="s">
        <v>95</v>
      </c>
      <c r="I139" s="1" t="s">
        <v>84</v>
      </c>
      <c r="J139" s="1" t="s">
        <v>96</v>
      </c>
      <c r="K139" s="1" t="s">
        <v>3922</v>
      </c>
      <c r="L139" s="1"/>
      <c r="M139" s="20">
        <f t="shared" si="2"/>
        <v>1</v>
      </c>
    </row>
    <row r="140" spans="1:13" ht="20.100000000000001" customHeight="1" x14ac:dyDescent="0.15">
      <c r="A140" s="1" t="s">
        <v>31</v>
      </c>
      <c r="B140" s="1" t="s">
        <v>3923</v>
      </c>
      <c r="C140" s="1" t="s">
        <v>3924</v>
      </c>
      <c r="D140" s="1" t="s">
        <v>50</v>
      </c>
      <c r="E140" s="1" t="s">
        <v>51</v>
      </c>
      <c r="F140" s="1" t="s">
        <v>26832</v>
      </c>
      <c r="G140" s="1" t="s">
        <v>82</v>
      </c>
      <c r="H140" s="1" t="s">
        <v>2038</v>
      </c>
      <c r="I140" s="1" t="s">
        <v>84</v>
      </c>
      <c r="J140" s="1" t="s">
        <v>2039</v>
      </c>
      <c r="K140" s="1" t="s">
        <v>3925</v>
      </c>
      <c r="L140" s="1"/>
      <c r="M140" s="20">
        <f t="shared" si="2"/>
        <v>0</v>
      </c>
    </row>
    <row r="141" spans="1:13" ht="20.100000000000001" customHeight="1" x14ac:dyDescent="0.15">
      <c r="A141" s="1" t="s">
        <v>31</v>
      </c>
      <c r="B141" s="1" t="s">
        <v>3923</v>
      </c>
      <c r="C141" s="1" t="s">
        <v>3926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207</v>
      </c>
      <c r="I141" s="1" t="s">
        <v>84</v>
      </c>
      <c r="J141" s="1" t="s">
        <v>122</v>
      </c>
      <c r="K141" s="1" t="s">
        <v>3927</v>
      </c>
      <c r="L141" s="1"/>
      <c r="M141" s="20">
        <f t="shared" si="2"/>
        <v>1</v>
      </c>
    </row>
    <row r="142" spans="1:13" ht="20.100000000000001" customHeight="1" x14ac:dyDescent="0.15">
      <c r="A142" s="1" t="s">
        <v>31</v>
      </c>
      <c r="B142" s="1" t="s">
        <v>3923</v>
      </c>
      <c r="C142" s="1" t="s">
        <v>3928</v>
      </c>
      <c r="D142" s="1" t="s">
        <v>78</v>
      </c>
      <c r="E142" s="1" t="s">
        <v>51</v>
      </c>
      <c r="F142" s="1" t="s">
        <v>51</v>
      </c>
      <c r="G142" s="1" t="s">
        <v>82</v>
      </c>
      <c r="H142" s="1" t="s">
        <v>207</v>
      </c>
      <c r="I142" s="1" t="s">
        <v>84</v>
      </c>
      <c r="J142" s="1" t="s">
        <v>122</v>
      </c>
      <c r="K142" s="1" t="s">
        <v>3929</v>
      </c>
      <c r="L142" s="1"/>
      <c r="M142" s="20">
        <f t="shared" si="2"/>
        <v>1</v>
      </c>
    </row>
    <row r="143" spans="1:13" ht="20.100000000000001" customHeight="1" x14ac:dyDescent="0.15">
      <c r="A143" s="1" t="s">
        <v>31</v>
      </c>
      <c r="B143" s="1" t="s">
        <v>3930</v>
      </c>
      <c r="C143" s="1" t="s">
        <v>3931</v>
      </c>
      <c r="D143" s="1" t="s">
        <v>50</v>
      </c>
      <c r="E143" s="1" t="s">
        <v>51</v>
      </c>
      <c r="F143" s="1" t="s">
        <v>51</v>
      </c>
      <c r="G143" s="1" t="s">
        <v>52</v>
      </c>
      <c r="H143" s="1" t="s">
        <v>53</v>
      </c>
      <c r="I143" s="1" t="s">
        <v>54</v>
      </c>
      <c r="J143" s="1" t="s">
        <v>55</v>
      </c>
      <c r="K143" s="1" t="s">
        <v>3932</v>
      </c>
      <c r="L143" s="1"/>
      <c r="M143" s="20">
        <f t="shared" si="2"/>
        <v>1</v>
      </c>
    </row>
    <row r="144" spans="1:13" ht="20.100000000000001" customHeight="1" x14ac:dyDescent="0.15">
      <c r="A144" s="1" t="s">
        <v>31</v>
      </c>
      <c r="B144" s="1" t="s">
        <v>3930</v>
      </c>
      <c r="C144" s="1" t="s">
        <v>3933</v>
      </c>
      <c r="D144" s="1" t="s">
        <v>50</v>
      </c>
      <c r="E144" s="1" t="s">
        <v>51</v>
      </c>
      <c r="F144" s="1" t="s">
        <v>51</v>
      </c>
      <c r="G144" s="1" t="s">
        <v>52</v>
      </c>
      <c r="H144" s="1" t="s">
        <v>53</v>
      </c>
      <c r="I144" s="1" t="s">
        <v>54</v>
      </c>
      <c r="J144" s="1" t="s">
        <v>55</v>
      </c>
      <c r="K144" s="1" t="s">
        <v>3934</v>
      </c>
      <c r="L144" s="1"/>
      <c r="M144" s="20">
        <f t="shared" si="2"/>
        <v>1</v>
      </c>
    </row>
    <row r="145" spans="1:13" ht="20.100000000000001" customHeight="1" x14ac:dyDescent="0.15">
      <c r="A145" s="1" t="s">
        <v>31</v>
      </c>
      <c r="B145" s="1" t="s">
        <v>3930</v>
      </c>
      <c r="C145" s="1" t="s">
        <v>3935</v>
      </c>
      <c r="D145" s="1" t="s">
        <v>50</v>
      </c>
      <c r="E145" s="1" t="s">
        <v>51</v>
      </c>
      <c r="F145" s="1" t="s">
        <v>51</v>
      </c>
      <c r="G145" s="1" t="s">
        <v>52</v>
      </c>
      <c r="H145" s="1" t="s">
        <v>53</v>
      </c>
      <c r="I145" s="1" t="s">
        <v>54</v>
      </c>
      <c r="J145" s="1" t="s">
        <v>55</v>
      </c>
      <c r="K145" s="1" t="s">
        <v>3936</v>
      </c>
      <c r="L145" s="1"/>
      <c r="M145" s="20">
        <f t="shared" si="2"/>
        <v>1</v>
      </c>
    </row>
    <row r="146" spans="1:13" ht="20.100000000000001" customHeight="1" x14ac:dyDescent="0.15">
      <c r="A146" s="1" t="s">
        <v>31</v>
      </c>
      <c r="B146" s="1" t="s">
        <v>3930</v>
      </c>
      <c r="C146" s="1" t="s">
        <v>3937</v>
      </c>
      <c r="D146" s="1" t="s">
        <v>50</v>
      </c>
      <c r="E146" s="1" t="s">
        <v>51</v>
      </c>
      <c r="F146" s="1" t="s">
        <v>51</v>
      </c>
      <c r="G146" s="1" t="s">
        <v>52</v>
      </c>
      <c r="H146" s="1" t="s">
        <v>53</v>
      </c>
      <c r="I146" s="1" t="s">
        <v>54</v>
      </c>
      <c r="J146" s="1" t="s">
        <v>55</v>
      </c>
      <c r="K146" s="1" t="s">
        <v>3938</v>
      </c>
      <c r="L146" s="1"/>
      <c r="M146" s="20">
        <f t="shared" si="2"/>
        <v>1</v>
      </c>
    </row>
    <row r="147" spans="1:13" ht="20.100000000000001" customHeight="1" x14ac:dyDescent="0.15">
      <c r="A147" s="1" t="s">
        <v>31</v>
      </c>
      <c r="B147" s="1" t="s">
        <v>3930</v>
      </c>
      <c r="C147" s="1" t="s">
        <v>3939</v>
      </c>
      <c r="D147" s="1" t="s">
        <v>78</v>
      </c>
      <c r="E147" s="1" t="s">
        <v>51</v>
      </c>
      <c r="F147" s="1" t="s">
        <v>51</v>
      </c>
      <c r="G147" s="1" t="s">
        <v>52</v>
      </c>
      <c r="H147" s="1" t="s">
        <v>53</v>
      </c>
      <c r="I147" s="1" t="s">
        <v>54</v>
      </c>
      <c r="J147" s="1" t="s">
        <v>55</v>
      </c>
      <c r="K147" s="1" t="s">
        <v>3940</v>
      </c>
      <c r="L147" s="1"/>
      <c r="M147" s="20">
        <f t="shared" si="2"/>
        <v>1</v>
      </c>
    </row>
    <row r="148" spans="1:13" ht="20.100000000000001" customHeight="1" x14ac:dyDescent="0.15">
      <c r="A148" s="1" t="s">
        <v>31</v>
      </c>
      <c r="B148" s="1" t="s">
        <v>3930</v>
      </c>
      <c r="C148" s="1" t="s">
        <v>3941</v>
      </c>
      <c r="D148" s="1" t="s">
        <v>78</v>
      </c>
      <c r="E148" s="1" t="s">
        <v>51</v>
      </c>
      <c r="F148" s="1" t="s">
        <v>51</v>
      </c>
      <c r="G148" s="1" t="s">
        <v>52</v>
      </c>
      <c r="H148" s="1" t="s">
        <v>53</v>
      </c>
      <c r="I148" s="1" t="s">
        <v>54</v>
      </c>
      <c r="J148" s="1" t="s">
        <v>55</v>
      </c>
      <c r="K148" s="1" t="s">
        <v>3942</v>
      </c>
      <c r="L148" s="1"/>
      <c r="M148" s="20">
        <f t="shared" si="2"/>
        <v>1</v>
      </c>
    </row>
    <row r="149" spans="1:13" ht="20.100000000000001" customHeight="1" x14ac:dyDescent="0.15">
      <c r="A149" s="1" t="s">
        <v>31</v>
      </c>
      <c r="B149" s="1" t="s">
        <v>3943</v>
      </c>
      <c r="C149" s="1" t="s">
        <v>3944</v>
      </c>
      <c r="D149" s="1" t="s">
        <v>50</v>
      </c>
      <c r="E149" s="1" t="s">
        <v>51</v>
      </c>
      <c r="F149" s="1" t="s">
        <v>51</v>
      </c>
      <c r="G149" s="1" t="s">
        <v>52</v>
      </c>
      <c r="H149" s="1" t="s">
        <v>121</v>
      </c>
      <c r="I149" s="1" t="s">
        <v>84</v>
      </c>
      <c r="J149" s="1" t="s">
        <v>122</v>
      </c>
      <c r="K149" s="1" t="s">
        <v>3945</v>
      </c>
      <c r="L149" s="1"/>
      <c r="M149" s="20">
        <f t="shared" si="2"/>
        <v>1</v>
      </c>
    </row>
    <row r="150" spans="1:13" ht="20.100000000000001" customHeight="1" x14ac:dyDescent="0.15">
      <c r="A150" s="1" t="s">
        <v>31</v>
      </c>
      <c r="B150" s="1" t="s">
        <v>3943</v>
      </c>
      <c r="C150" s="1" t="s">
        <v>3946</v>
      </c>
      <c r="D150" s="1" t="s">
        <v>50</v>
      </c>
      <c r="E150" s="1" t="s">
        <v>51</v>
      </c>
      <c r="F150" s="1" t="s">
        <v>51</v>
      </c>
      <c r="G150" s="1" t="s">
        <v>52</v>
      </c>
      <c r="H150" s="1" t="s">
        <v>121</v>
      </c>
      <c r="I150" s="1" t="s">
        <v>84</v>
      </c>
      <c r="J150" s="1" t="s">
        <v>122</v>
      </c>
      <c r="K150" s="1" t="s">
        <v>3947</v>
      </c>
      <c r="L150" s="1"/>
      <c r="M150" s="20">
        <f t="shared" si="2"/>
        <v>1</v>
      </c>
    </row>
    <row r="151" spans="1:13" ht="20.100000000000001" customHeight="1" x14ac:dyDescent="0.15">
      <c r="A151" s="1" t="s">
        <v>31</v>
      </c>
      <c r="B151" s="1" t="s">
        <v>3943</v>
      </c>
      <c r="C151" s="1" t="s">
        <v>3948</v>
      </c>
      <c r="D151" s="1" t="s">
        <v>50</v>
      </c>
      <c r="E151" s="1" t="s">
        <v>51</v>
      </c>
      <c r="F151" s="1" t="s">
        <v>51</v>
      </c>
      <c r="G151" s="1" t="s">
        <v>52</v>
      </c>
      <c r="H151" s="1" t="s">
        <v>121</v>
      </c>
      <c r="I151" s="1" t="s">
        <v>84</v>
      </c>
      <c r="J151" s="1" t="s">
        <v>122</v>
      </c>
      <c r="K151" s="1" t="s">
        <v>3949</v>
      </c>
      <c r="L151" s="1"/>
      <c r="M151" s="20">
        <f t="shared" si="2"/>
        <v>1</v>
      </c>
    </row>
    <row r="152" spans="1:13" ht="20.100000000000001" customHeight="1" x14ac:dyDescent="0.15">
      <c r="A152" s="1" t="s">
        <v>31</v>
      </c>
      <c r="B152" s="1" t="s">
        <v>3943</v>
      </c>
      <c r="C152" s="1" t="s">
        <v>3950</v>
      </c>
      <c r="D152" s="1" t="s">
        <v>78</v>
      </c>
      <c r="E152" s="1" t="s">
        <v>51</v>
      </c>
      <c r="F152" s="1" t="s">
        <v>179</v>
      </c>
      <c r="G152" s="1" t="s">
        <v>82</v>
      </c>
      <c r="H152" s="1" t="s">
        <v>212</v>
      </c>
      <c r="I152" s="1" t="s">
        <v>84</v>
      </c>
      <c r="J152" s="1" t="s">
        <v>122</v>
      </c>
      <c r="K152" s="1" t="s">
        <v>3951</v>
      </c>
      <c r="L152" s="1"/>
      <c r="M152" s="20">
        <f t="shared" si="2"/>
        <v>0</v>
      </c>
    </row>
    <row r="153" spans="1:13" ht="20.100000000000001" customHeight="1" x14ac:dyDescent="0.15">
      <c r="A153" s="1" t="s">
        <v>31</v>
      </c>
      <c r="B153" s="1" t="s">
        <v>3943</v>
      </c>
      <c r="C153" s="1" t="s">
        <v>3952</v>
      </c>
      <c r="D153" s="1" t="s">
        <v>78</v>
      </c>
      <c r="E153" s="1" t="s">
        <v>51</v>
      </c>
      <c r="F153" s="1" t="s">
        <v>51</v>
      </c>
      <c r="G153" s="1" t="s">
        <v>52</v>
      </c>
      <c r="H153" s="1" t="s">
        <v>121</v>
      </c>
      <c r="I153" s="1" t="s">
        <v>84</v>
      </c>
      <c r="J153" s="1" t="s">
        <v>122</v>
      </c>
      <c r="K153" s="1" t="s">
        <v>3953</v>
      </c>
      <c r="L153" s="1"/>
      <c r="M153" s="20">
        <f t="shared" si="2"/>
        <v>1</v>
      </c>
    </row>
    <row r="154" spans="1:13" ht="20.100000000000001" customHeight="1" x14ac:dyDescent="0.15">
      <c r="A154" s="1" t="s">
        <v>31</v>
      </c>
      <c r="B154" s="1" t="s">
        <v>3954</v>
      </c>
      <c r="C154" s="1" t="s">
        <v>3955</v>
      </c>
      <c r="D154" s="1" t="s">
        <v>50</v>
      </c>
      <c r="E154" s="1" t="s">
        <v>51</v>
      </c>
      <c r="F154" s="1" t="s">
        <v>26832</v>
      </c>
      <c r="G154" s="1" t="s">
        <v>82</v>
      </c>
      <c r="H154" s="1" t="s">
        <v>180</v>
      </c>
      <c r="I154" s="1" t="s">
        <v>84</v>
      </c>
      <c r="J154" s="1" t="s">
        <v>632</v>
      </c>
      <c r="K154" s="1" t="s">
        <v>3956</v>
      </c>
      <c r="L154" s="1"/>
      <c r="M154" s="20">
        <f t="shared" si="2"/>
        <v>0</v>
      </c>
    </row>
    <row r="155" spans="1:13" ht="20.100000000000001" customHeight="1" x14ac:dyDescent="0.15">
      <c r="A155" s="1" t="s">
        <v>31</v>
      </c>
      <c r="B155" s="1" t="s">
        <v>3954</v>
      </c>
      <c r="C155" s="1" t="s">
        <v>3957</v>
      </c>
      <c r="D155" s="1" t="s">
        <v>50</v>
      </c>
      <c r="E155" s="1" t="s">
        <v>51</v>
      </c>
      <c r="F155" s="1" t="s">
        <v>26832</v>
      </c>
      <c r="G155" s="1" t="s">
        <v>82</v>
      </c>
      <c r="H155" s="1" t="s">
        <v>180</v>
      </c>
      <c r="I155" s="1" t="s">
        <v>84</v>
      </c>
      <c r="J155" s="1" t="s">
        <v>632</v>
      </c>
      <c r="K155" s="1" t="s">
        <v>3958</v>
      </c>
      <c r="L155" s="1"/>
      <c r="M155" s="20">
        <f t="shared" si="2"/>
        <v>0</v>
      </c>
    </row>
    <row r="156" spans="1:13" ht="20.100000000000001" customHeight="1" x14ac:dyDescent="0.15">
      <c r="A156" s="1" t="s">
        <v>31</v>
      </c>
      <c r="B156" s="1" t="s">
        <v>3959</v>
      </c>
      <c r="C156" s="1" t="s">
        <v>3960</v>
      </c>
      <c r="D156" s="1" t="s">
        <v>50</v>
      </c>
      <c r="E156" s="1" t="s">
        <v>51</v>
      </c>
      <c r="F156" s="1" t="s">
        <v>51</v>
      </c>
      <c r="G156" s="1" t="s">
        <v>52</v>
      </c>
      <c r="H156" s="1" t="s">
        <v>121</v>
      </c>
      <c r="I156" s="1" t="s">
        <v>84</v>
      </c>
      <c r="J156" s="1" t="s">
        <v>122</v>
      </c>
      <c r="K156" s="1" t="s">
        <v>3961</v>
      </c>
      <c r="L156" s="1"/>
      <c r="M156" s="20">
        <f t="shared" si="2"/>
        <v>1</v>
      </c>
    </row>
    <row r="157" spans="1:13" ht="20.100000000000001" customHeight="1" x14ac:dyDescent="0.15">
      <c r="A157" s="1" t="s">
        <v>31</v>
      </c>
      <c r="B157" s="1" t="s">
        <v>3959</v>
      </c>
      <c r="C157" s="1" t="s">
        <v>3962</v>
      </c>
      <c r="D157" s="1" t="s">
        <v>50</v>
      </c>
      <c r="E157" s="1" t="s">
        <v>51</v>
      </c>
      <c r="F157" s="1" t="s">
        <v>51</v>
      </c>
      <c r="G157" s="1" t="s">
        <v>52</v>
      </c>
      <c r="H157" s="1" t="s">
        <v>121</v>
      </c>
      <c r="I157" s="1" t="s">
        <v>84</v>
      </c>
      <c r="J157" s="1" t="s">
        <v>122</v>
      </c>
      <c r="K157" s="1" t="s">
        <v>3963</v>
      </c>
      <c r="L157" s="1"/>
      <c r="M157" s="20">
        <f t="shared" si="2"/>
        <v>1</v>
      </c>
    </row>
    <row r="158" spans="1:13" ht="20.100000000000001" customHeight="1" x14ac:dyDescent="0.15">
      <c r="A158" s="1" t="s">
        <v>31</v>
      </c>
      <c r="B158" s="1" t="s">
        <v>3959</v>
      </c>
      <c r="C158" s="1" t="s">
        <v>3964</v>
      </c>
      <c r="D158" s="1" t="s">
        <v>50</v>
      </c>
      <c r="E158" s="1" t="s">
        <v>51</v>
      </c>
      <c r="F158" s="1" t="s">
        <v>51</v>
      </c>
      <c r="G158" s="1" t="s">
        <v>52</v>
      </c>
      <c r="H158" s="1" t="s">
        <v>121</v>
      </c>
      <c r="I158" s="1" t="s">
        <v>84</v>
      </c>
      <c r="J158" s="1" t="s">
        <v>122</v>
      </c>
      <c r="K158" s="1" t="s">
        <v>3965</v>
      </c>
      <c r="L158" s="1"/>
      <c r="M158" s="20">
        <f t="shared" si="2"/>
        <v>1</v>
      </c>
    </row>
    <row r="159" spans="1:13" ht="20.100000000000001" customHeight="1" x14ac:dyDescent="0.15">
      <c r="A159" s="1" t="s">
        <v>31</v>
      </c>
      <c r="B159" s="1" t="s">
        <v>3959</v>
      </c>
      <c r="C159" s="1" t="s">
        <v>3966</v>
      </c>
      <c r="D159" s="1" t="s">
        <v>78</v>
      </c>
      <c r="E159" s="1" t="s">
        <v>51</v>
      </c>
      <c r="F159" s="1" t="s">
        <v>179</v>
      </c>
      <c r="G159" s="1" t="s">
        <v>82</v>
      </c>
      <c r="H159" s="1" t="s">
        <v>446</v>
      </c>
      <c r="I159" s="1" t="s">
        <v>447</v>
      </c>
      <c r="J159" s="1" t="s">
        <v>448</v>
      </c>
      <c r="K159" s="1" t="s">
        <v>3967</v>
      </c>
      <c r="L159" s="1"/>
      <c r="M159" s="20">
        <f t="shared" si="2"/>
        <v>0</v>
      </c>
    </row>
    <row r="160" spans="1:13" ht="20.100000000000001" customHeight="1" x14ac:dyDescent="0.15">
      <c r="A160" s="1" t="s">
        <v>31</v>
      </c>
      <c r="B160" s="1" t="s">
        <v>3959</v>
      </c>
      <c r="C160" s="1" t="s">
        <v>3968</v>
      </c>
      <c r="D160" s="1" t="s">
        <v>78</v>
      </c>
      <c r="E160" s="1" t="s">
        <v>51</v>
      </c>
      <c r="F160" s="1" t="s">
        <v>51</v>
      </c>
      <c r="G160" s="1" t="s">
        <v>52</v>
      </c>
      <c r="H160" s="1" t="s">
        <v>121</v>
      </c>
      <c r="I160" s="1" t="s">
        <v>84</v>
      </c>
      <c r="J160" s="1" t="s">
        <v>122</v>
      </c>
      <c r="K160" s="1" t="s">
        <v>3969</v>
      </c>
      <c r="L160" s="1"/>
      <c r="M160" s="20">
        <f t="shared" si="2"/>
        <v>1</v>
      </c>
    </row>
    <row r="161" spans="1:13" ht="20.100000000000001" customHeight="1" x14ac:dyDescent="0.15">
      <c r="A161" s="1" t="s">
        <v>31</v>
      </c>
      <c r="B161" s="1" t="s">
        <v>3959</v>
      </c>
      <c r="C161" s="1" t="s">
        <v>3970</v>
      </c>
      <c r="D161" s="1" t="s">
        <v>78</v>
      </c>
      <c r="E161" s="1" t="s">
        <v>51</v>
      </c>
      <c r="F161" s="1" t="s">
        <v>179</v>
      </c>
      <c r="G161" s="1" t="s">
        <v>82</v>
      </c>
      <c r="H161" s="1" t="s">
        <v>446</v>
      </c>
      <c r="I161" s="1" t="s">
        <v>447</v>
      </c>
      <c r="J161" s="1" t="s">
        <v>448</v>
      </c>
      <c r="K161" s="1" t="s">
        <v>3971</v>
      </c>
      <c r="L161" s="1"/>
      <c r="M161" s="20">
        <f t="shared" si="2"/>
        <v>0</v>
      </c>
    </row>
    <row r="162" spans="1:13" ht="20.100000000000001" customHeight="1" x14ac:dyDescent="0.15">
      <c r="A162" s="1" t="s">
        <v>31</v>
      </c>
      <c r="B162" s="1" t="s">
        <v>3959</v>
      </c>
      <c r="C162" s="1" t="s">
        <v>3972</v>
      </c>
      <c r="D162" s="1" t="s">
        <v>78</v>
      </c>
      <c r="E162" s="1" t="s">
        <v>51</v>
      </c>
      <c r="F162" s="1" t="s">
        <v>51</v>
      </c>
      <c r="G162" s="1" t="s">
        <v>52</v>
      </c>
      <c r="H162" s="1" t="s">
        <v>121</v>
      </c>
      <c r="I162" s="1" t="s">
        <v>84</v>
      </c>
      <c r="J162" s="1" t="s">
        <v>122</v>
      </c>
      <c r="K162" s="1" t="s">
        <v>3973</v>
      </c>
      <c r="L162" s="1"/>
      <c r="M162" s="20">
        <f t="shared" si="2"/>
        <v>1</v>
      </c>
    </row>
    <row r="163" spans="1:13" ht="20.100000000000001" customHeight="1" x14ac:dyDescent="0.15">
      <c r="A163" s="1" t="s">
        <v>31</v>
      </c>
      <c r="B163" s="1" t="s">
        <v>3959</v>
      </c>
      <c r="C163" s="1" t="s">
        <v>3974</v>
      </c>
      <c r="D163" s="1" t="s">
        <v>78</v>
      </c>
      <c r="E163" s="1" t="s">
        <v>51</v>
      </c>
      <c r="F163" s="1" t="s">
        <v>51</v>
      </c>
      <c r="G163" s="1" t="s">
        <v>52</v>
      </c>
      <c r="H163" s="1" t="s">
        <v>121</v>
      </c>
      <c r="I163" s="1" t="s">
        <v>84</v>
      </c>
      <c r="J163" s="1" t="s">
        <v>122</v>
      </c>
      <c r="K163" s="1" t="s">
        <v>3975</v>
      </c>
      <c r="L163" s="1"/>
      <c r="M163" s="20">
        <f t="shared" si="2"/>
        <v>1</v>
      </c>
    </row>
    <row r="164" spans="1:13" ht="20.100000000000001" customHeight="1" x14ac:dyDescent="0.15">
      <c r="A164" s="1" t="s">
        <v>31</v>
      </c>
      <c r="B164" s="1" t="s">
        <v>3959</v>
      </c>
      <c r="C164" s="1" t="s">
        <v>3976</v>
      </c>
      <c r="D164" s="1" t="s">
        <v>78</v>
      </c>
      <c r="E164" s="1" t="s">
        <v>51</v>
      </c>
      <c r="F164" s="1" t="s">
        <v>51</v>
      </c>
      <c r="G164" s="1" t="s">
        <v>52</v>
      </c>
      <c r="H164" s="1" t="s">
        <v>121</v>
      </c>
      <c r="I164" s="1" t="s">
        <v>84</v>
      </c>
      <c r="J164" s="1" t="s">
        <v>122</v>
      </c>
      <c r="K164" s="1" t="s">
        <v>3977</v>
      </c>
      <c r="L164" s="1"/>
      <c r="M164" s="20">
        <f t="shared" si="2"/>
        <v>1</v>
      </c>
    </row>
    <row r="165" spans="1:13" ht="20.100000000000001" customHeight="1" x14ac:dyDescent="0.15">
      <c r="A165" s="1" t="s">
        <v>31</v>
      </c>
      <c r="B165" s="1" t="s">
        <v>3959</v>
      </c>
      <c r="C165" s="1" t="s">
        <v>3978</v>
      </c>
      <c r="D165" s="1" t="s">
        <v>78</v>
      </c>
      <c r="E165" s="1" t="s">
        <v>51</v>
      </c>
      <c r="F165" s="1" t="s">
        <v>179</v>
      </c>
      <c r="G165" s="1" t="s">
        <v>82</v>
      </c>
      <c r="H165" s="1" t="s">
        <v>446</v>
      </c>
      <c r="I165" s="1" t="s">
        <v>447</v>
      </c>
      <c r="J165" s="1" t="s">
        <v>448</v>
      </c>
      <c r="K165" s="1" t="s">
        <v>3979</v>
      </c>
      <c r="L165" s="1"/>
      <c r="M165" s="20">
        <f t="shared" si="2"/>
        <v>0</v>
      </c>
    </row>
    <row r="166" spans="1:13" ht="20.100000000000001" customHeight="1" x14ac:dyDescent="0.15">
      <c r="A166" s="1" t="s">
        <v>31</v>
      </c>
      <c r="B166" s="1" t="s">
        <v>3959</v>
      </c>
      <c r="C166" s="1" t="s">
        <v>3980</v>
      </c>
      <c r="D166" s="1" t="s">
        <v>78</v>
      </c>
      <c r="E166" s="1" t="s">
        <v>51</v>
      </c>
      <c r="F166" s="1" t="s">
        <v>179</v>
      </c>
      <c r="G166" s="1" t="s">
        <v>82</v>
      </c>
      <c r="H166" s="1" t="s">
        <v>446</v>
      </c>
      <c r="I166" s="1" t="s">
        <v>447</v>
      </c>
      <c r="J166" s="1" t="s">
        <v>448</v>
      </c>
      <c r="K166" s="1" t="s">
        <v>3981</v>
      </c>
      <c r="L166" s="1"/>
      <c r="M166" s="20">
        <f t="shared" si="2"/>
        <v>0</v>
      </c>
    </row>
    <row r="167" spans="1:13" ht="20.100000000000001" customHeight="1" x14ac:dyDescent="0.15">
      <c r="A167" s="1" t="s">
        <v>31</v>
      </c>
      <c r="B167" s="1" t="s">
        <v>3982</v>
      </c>
      <c r="C167" s="1" t="s">
        <v>3983</v>
      </c>
      <c r="D167" s="1" t="s">
        <v>50</v>
      </c>
      <c r="E167" s="1" t="s">
        <v>51</v>
      </c>
      <c r="F167" s="1" t="s">
        <v>26832</v>
      </c>
      <c r="G167" s="1" t="s">
        <v>82</v>
      </c>
      <c r="H167" s="1" t="s">
        <v>2038</v>
      </c>
      <c r="I167" s="1" t="s">
        <v>84</v>
      </c>
      <c r="J167" s="1" t="s">
        <v>2039</v>
      </c>
      <c r="K167" s="1" t="s">
        <v>3984</v>
      </c>
      <c r="L167" s="1"/>
      <c r="M167" s="20">
        <f t="shared" si="2"/>
        <v>0</v>
      </c>
    </row>
    <row r="168" spans="1:13" ht="20.100000000000001" customHeight="1" x14ac:dyDescent="0.15">
      <c r="A168" s="1" t="s">
        <v>31</v>
      </c>
      <c r="B168" s="1" t="s">
        <v>3982</v>
      </c>
      <c r="C168" s="1" t="s">
        <v>3985</v>
      </c>
      <c r="D168" s="1" t="s">
        <v>50</v>
      </c>
      <c r="E168" s="1" t="s">
        <v>51</v>
      </c>
      <c r="F168" s="1" t="s">
        <v>26832</v>
      </c>
      <c r="G168" s="1" t="s">
        <v>82</v>
      </c>
      <c r="H168" s="1" t="s">
        <v>2038</v>
      </c>
      <c r="I168" s="1" t="s">
        <v>84</v>
      </c>
      <c r="J168" s="1" t="s">
        <v>2039</v>
      </c>
      <c r="K168" s="1" t="s">
        <v>3986</v>
      </c>
      <c r="L168" s="1"/>
      <c r="M168" s="20">
        <f t="shared" si="2"/>
        <v>0</v>
      </c>
    </row>
    <row r="169" spans="1:13" ht="20.100000000000001" customHeight="1" x14ac:dyDescent="0.15">
      <c r="A169" s="1" t="s">
        <v>31</v>
      </c>
      <c r="B169" s="1" t="s">
        <v>3982</v>
      </c>
      <c r="C169" s="1" t="s">
        <v>3987</v>
      </c>
      <c r="D169" s="1" t="s">
        <v>50</v>
      </c>
      <c r="E169" s="1" t="s">
        <v>51</v>
      </c>
      <c r="F169" s="1" t="s">
        <v>51</v>
      </c>
      <c r="G169" s="1" t="s">
        <v>52</v>
      </c>
      <c r="H169" s="1" t="s">
        <v>121</v>
      </c>
      <c r="I169" s="1" t="s">
        <v>84</v>
      </c>
      <c r="J169" s="1" t="s">
        <v>122</v>
      </c>
      <c r="K169" s="1" t="s">
        <v>3988</v>
      </c>
      <c r="L169" s="1"/>
      <c r="M169" s="20">
        <f t="shared" si="2"/>
        <v>1</v>
      </c>
    </row>
    <row r="170" spans="1:13" ht="20.100000000000001" customHeight="1" x14ac:dyDescent="0.15">
      <c r="A170" s="1" t="s">
        <v>31</v>
      </c>
      <c r="B170" s="1" t="s">
        <v>3982</v>
      </c>
      <c r="C170" s="1" t="s">
        <v>3989</v>
      </c>
      <c r="D170" s="1" t="s">
        <v>50</v>
      </c>
      <c r="E170" s="1" t="s">
        <v>51</v>
      </c>
      <c r="F170" s="1" t="s">
        <v>51</v>
      </c>
      <c r="G170" s="1" t="s">
        <v>52</v>
      </c>
      <c r="H170" s="1" t="s">
        <v>121</v>
      </c>
      <c r="I170" s="1" t="s">
        <v>84</v>
      </c>
      <c r="J170" s="1" t="s">
        <v>122</v>
      </c>
      <c r="K170" s="1" t="s">
        <v>3990</v>
      </c>
      <c r="L170" s="1"/>
      <c r="M170" s="20">
        <f t="shared" si="2"/>
        <v>1</v>
      </c>
    </row>
    <row r="171" spans="1:13" ht="20.100000000000001" customHeight="1" x14ac:dyDescent="0.15">
      <c r="A171" s="1" t="s">
        <v>31</v>
      </c>
      <c r="B171" s="1" t="s">
        <v>3982</v>
      </c>
      <c r="C171" s="1" t="s">
        <v>3991</v>
      </c>
      <c r="D171" s="1" t="s">
        <v>50</v>
      </c>
      <c r="E171" s="1" t="s">
        <v>51</v>
      </c>
      <c r="F171" s="1" t="s">
        <v>26832</v>
      </c>
      <c r="G171" s="1" t="s">
        <v>82</v>
      </c>
      <c r="H171" s="1" t="s">
        <v>2038</v>
      </c>
      <c r="I171" s="1" t="s">
        <v>84</v>
      </c>
      <c r="J171" s="1" t="s">
        <v>2039</v>
      </c>
      <c r="K171" s="1" t="s">
        <v>3992</v>
      </c>
      <c r="L171" s="1"/>
      <c r="M171" s="20">
        <f t="shared" si="2"/>
        <v>0</v>
      </c>
    </row>
    <row r="172" spans="1:13" ht="20.100000000000001" customHeight="1" x14ac:dyDescent="0.15">
      <c r="A172" s="1" t="s">
        <v>31</v>
      </c>
      <c r="B172" s="1" t="s">
        <v>3982</v>
      </c>
      <c r="C172" s="1" t="s">
        <v>3993</v>
      </c>
      <c r="D172" s="1" t="s">
        <v>50</v>
      </c>
      <c r="E172" s="1" t="s">
        <v>51</v>
      </c>
      <c r="F172" s="1" t="s">
        <v>51</v>
      </c>
      <c r="G172" s="1" t="s">
        <v>52</v>
      </c>
      <c r="H172" s="1" t="s">
        <v>121</v>
      </c>
      <c r="I172" s="1" t="s">
        <v>84</v>
      </c>
      <c r="J172" s="1" t="s">
        <v>122</v>
      </c>
      <c r="K172" s="1" t="s">
        <v>3994</v>
      </c>
      <c r="L172" s="1"/>
      <c r="M172" s="20">
        <f t="shared" si="2"/>
        <v>1</v>
      </c>
    </row>
    <row r="173" spans="1:13" ht="20.100000000000001" customHeight="1" x14ac:dyDescent="0.15">
      <c r="A173" s="1" t="s">
        <v>31</v>
      </c>
      <c r="B173" s="1" t="s">
        <v>3982</v>
      </c>
      <c r="C173" s="1" t="s">
        <v>3995</v>
      </c>
      <c r="D173" s="1" t="s">
        <v>50</v>
      </c>
      <c r="E173" s="1" t="s">
        <v>51</v>
      </c>
      <c r="F173" s="1" t="s">
        <v>51</v>
      </c>
      <c r="G173" s="1" t="s">
        <v>52</v>
      </c>
      <c r="H173" s="1" t="s">
        <v>121</v>
      </c>
      <c r="I173" s="1" t="s">
        <v>84</v>
      </c>
      <c r="J173" s="1" t="s">
        <v>122</v>
      </c>
      <c r="K173" s="1" t="s">
        <v>3996</v>
      </c>
      <c r="L173" s="1"/>
      <c r="M173" s="20">
        <f t="shared" si="2"/>
        <v>1</v>
      </c>
    </row>
    <row r="174" spans="1:13" ht="20.100000000000001" customHeight="1" x14ac:dyDescent="0.15">
      <c r="A174" s="1" t="s">
        <v>31</v>
      </c>
      <c r="B174" s="1" t="s">
        <v>3997</v>
      </c>
      <c r="C174" s="1" t="s">
        <v>3998</v>
      </c>
      <c r="D174" s="1" t="s">
        <v>50</v>
      </c>
      <c r="E174" s="1" t="s">
        <v>51</v>
      </c>
      <c r="F174" s="1" t="s">
        <v>26832</v>
      </c>
      <c r="G174" s="1" t="s">
        <v>82</v>
      </c>
      <c r="H174" s="1" t="s">
        <v>212</v>
      </c>
      <c r="I174" s="1" t="s">
        <v>84</v>
      </c>
      <c r="J174" s="1" t="s">
        <v>122</v>
      </c>
      <c r="K174" s="1" t="s">
        <v>3999</v>
      </c>
      <c r="L174" s="1"/>
      <c r="M174" s="20">
        <f t="shared" si="2"/>
        <v>0</v>
      </c>
    </row>
    <row r="175" spans="1:13" ht="20.100000000000001" customHeight="1" x14ac:dyDescent="0.15">
      <c r="A175" s="1" t="s">
        <v>31</v>
      </c>
      <c r="B175" s="1" t="s">
        <v>3997</v>
      </c>
      <c r="C175" s="1" t="s">
        <v>4000</v>
      </c>
      <c r="D175" s="1" t="s">
        <v>50</v>
      </c>
      <c r="E175" s="1" t="s">
        <v>51</v>
      </c>
      <c r="F175" s="1" t="s">
        <v>51</v>
      </c>
      <c r="G175" s="1" t="s">
        <v>52</v>
      </c>
      <c r="H175" s="1" t="s">
        <v>53</v>
      </c>
      <c r="I175" s="1" t="s">
        <v>54</v>
      </c>
      <c r="J175" s="1" t="s">
        <v>55</v>
      </c>
      <c r="K175" s="1" t="s">
        <v>4001</v>
      </c>
      <c r="L175" s="1"/>
      <c r="M175" s="20">
        <f t="shared" si="2"/>
        <v>1</v>
      </c>
    </row>
    <row r="176" spans="1:13" ht="20.100000000000001" customHeight="1" x14ac:dyDescent="0.15">
      <c r="A176" s="1" t="s">
        <v>31</v>
      </c>
      <c r="B176" s="1" t="s">
        <v>4002</v>
      </c>
      <c r="C176" s="1" t="s">
        <v>4003</v>
      </c>
      <c r="D176" s="1" t="s">
        <v>50</v>
      </c>
      <c r="E176" s="1" t="s">
        <v>51</v>
      </c>
      <c r="F176" s="1" t="s">
        <v>26832</v>
      </c>
      <c r="G176" s="1" t="s">
        <v>82</v>
      </c>
      <c r="H176" s="1" t="s">
        <v>83</v>
      </c>
      <c r="I176" s="1" t="s">
        <v>84</v>
      </c>
      <c r="J176" s="1" t="s">
        <v>85</v>
      </c>
      <c r="K176" s="1" t="s">
        <v>4004</v>
      </c>
      <c r="L176" s="1"/>
      <c r="M176" s="20">
        <f t="shared" si="2"/>
        <v>0</v>
      </c>
    </row>
    <row r="177" spans="1:13" ht="20.100000000000001" customHeight="1" x14ac:dyDescent="0.15">
      <c r="A177" s="1" t="s">
        <v>31</v>
      </c>
      <c r="B177" s="1" t="s">
        <v>4005</v>
      </c>
      <c r="C177" s="1" t="s">
        <v>4006</v>
      </c>
      <c r="D177" s="1" t="s">
        <v>50</v>
      </c>
      <c r="E177" s="1" t="s">
        <v>51</v>
      </c>
      <c r="F177" s="1" t="s">
        <v>51</v>
      </c>
      <c r="G177" s="1" t="s">
        <v>52</v>
      </c>
      <c r="H177" s="1" t="s">
        <v>53</v>
      </c>
      <c r="I177" s="1" t="s">
        <v>54</v>
      </c>
      <c r="J177" s="1" t="s">
        <v>55</v>
      </c>
      <c r="K177" s="1" t="s">
        <v>4007</v>
      </c>
      <c r="L177" s="1"/>
      <c r="M177" s="20">
        <f t="shared" si="2"/>
        <v>1</v>
      </c>
    </row>
    <row r="178" spans="1:13" ht="20.100000000000001" customHeight="1" x14ac:dyDescent="0.15">
      <c r="A178" s="1" t="s">
        <v>31</v>
      </c>
      <c r="B178" s="1" t="s">
        <v>4005</v>
      </c>
      <c r="C178" s="1" t="s">
        <v>4008</v>
      </c>
      <c r="D178" s="1" t="s">
        <v>50</v>
      </c>
      <c r="E178" s="1" t="s">
        <v>51</v>
      </c>
      <c r="F178" s="1" t="s">
        <v>51</v>
      </c>
      <c r="G178" s="1" t="s">
        <v>52</v>
      </c>
      <c r="H178" s="1" t="s">
        <v>53</v>
      </c>
      <c r="I178" s="1" t="s">
        <v>54</v>
      </c>
      <c r="J178" s="1" t="s">
        <v>55</v>
      </c>
      <c r="K178" s="1" t="s">
        <v>4009</v>
      </c>
      <c r="L178" s="1"/>
      <c r="M178" s="20">
        <f t="shared" si="2"/>
        <v>1</v>
      </c>
    </row>
    <row r="179" spans="1:13" ht="20.100000000000001" customHeight="1" x14ac:dyDescent="0.15">
      <c r="A179" s="1" t="s">
        <v>31</v>
      </c>
      <c r="B179" s="1" t="s">
        <v>4005</v>
      </c>
      <c r="C179" s="1" t="s">
        <v>4010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84</v>
      </c>
      <c r="J179" s="1" t="s">
        <v>122</v>
      </c>
      <c r="K179" s="1" t="s">
        <v>4011</v>
      </c>
      <c r="L179" s="1"/>
      <c r="M179" s="20">
        <f t="shared" si="2"/>
        <v>1</v>
      </c>
    </row>
    <row r="180" spans="1:13" ht="20.100000000000001" customHeight="1" x14ac:dyDescent="0.15">
      <c r="A180" s="1" t="s">
        <v>31</v>
      </c>
      <c r="B180" s="1" t="s">
        <v>4005</v>
      </c>
      <c r="C180" s="1" t="s">
        <v>4012</v>
      </c>
      <c r="D180" s="1" t="s">
        <v>78</v>
      </c>
      <c r="E180" s="1" t="s">
        <v>51</v>
      </c>
      <c r="F180" s="1" t="s">
        <v>51</v>
      </c>
      <c r="G180" s="1" t="s">
        <v>52</v>
      </c>
      <c r="H180" s="1" t="s">
        <v>53</v>
      </c>
      <c r="I180" s="1" t="s">
        <v>54</v>
      </c>
      <c r="J180" s="1" t="s">
        <v>55</v>
      </c>
      <c r="K180" s="1" t="s">
        <v>4013</v>
      </c>
      <c r="L180" s="1"/>
      <c r="M180" s="20">
        <f t="shared" si="2"/>
        <v>1</v>
      </c>
    </row>
    <row r="181" spans="1:13" ht="20.100000000000001" customHeight="1" x14ac:dyDescent="0.15">
      <c r="A181" s="1" t="s">
        <v>31</v>
      </c>
      <c r="B181" s="1" t="s">
        <v>4014</v>
      </c>
      <c r="C181" s="1" t="s">
        <v>4015</v>
      </c>
      <c r="D181" s="1" t="s">
        <v>50</v>
      </c>
      <c r="E181" s="1" t="s">
        <v>51</v>
      </c>
      <c r="F181" s="1" t="s">
        <v>26832</v>
      </c>
      <c r="G181" s="1" t="s">
        <v>82</v>
      </c>
      <c r="H181" s="1" t="s">
        <v>180</v>
      </c>
      <c r="I181" s="1" t="s">
        <v>181</v>
      </c>
      <c r="J181" s="1" t="s">
        <v>182</v>
      </c>
      <c r="K181" s="1" t="s">
        <v>4016</v>
      </c>
      <c r="L181" s="1"/>
      <c r="M181" s="20">
        <f t="shared" si="2"/>
        <v>0</v>
      </c>
    </row>
    <row r="182" spans="1:13" ht="20.100000000000001" customHeight="1" x14ac:dyDescent="0.15">
      <c r="A182" s="1" t="s">
        <v>31</v>
      </c>
      <c r="B182" s="1" t="s">
        <v>4017</v>
      </c>
      <c r="C182" s="1" t="s">
        <v>4018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207</v>
      </c>
      <c r="I182" s="1" t="s">
        <v>84</v>
      </c>
      <c r="J182" s="1" t="s">
        <v>122</v>
      </c>
      <c r="K182" s="1" t="s">
        <v>4019</v>
      </c>
      <c r="L182" s="1"/>
      <c r="M182" s="20">
        <f t="shared" si="2"/>
        <v>1</v>
      </c>
    </row>
    <row r="183" spans="1:13" ht="20.100000000000001" customHeight="1" x14ac:dyDescent="0.15">
      <c r="A183" s="1" t="s">
        <v>31</v>
      </c>
      <c r="B183" s="1" t="s">
        <v>4020</v>
      </c>
      <c r="C183" s="1" t="s">
        <v>4021</v>
      </c>
      <c r="D183" s="1" t="s">
        <v>50</v>
      </c>
      <c r="E183" s="1" t="s">
        <v>51</v>
      </c>
      <c r="F183" s="1" t="s">
        <v>51</v>
      </c>
      <c r="G183" s="1" t="s">
        <v>52</v>
      </c>
      <c r="H183" s="1" t="s">
        <v>53</v>
      </c>
      <c r="I183" s="1" t="s">
        <v>54</v>
      </c>
      <c r="J183" s="1" t="s">
        <v>55</v>
      </c>
      <c r="K183" s="1" t="s">
        <v>4022</v>
      </c>
      <c r="L183" s="1"/>
      <c r="M183" s="20">
        <f t="shared" si="2"/>
        <v>1</v>
      </c>
    </row>
    <row r="184" spans="1:13" ht="20.100000000000001" customHeight="1" x14ac:dyDescent="0.15">
      <c r="A184" s="1" t="s">
        <v>31</v>
      </c>
      <c r="B184" s="1" t="s">
        <v>4020</v>
      </c>
      <c r="C184" s="1" t="s">
        <v>4023</v>
      </c>
      <c r="D184" s="1" t="s">
        <v>78</v>
      </c>
      <c r="E184" s="1" t="s">
        <v>51</v>
      </c>
      <c r="F184" s="1" t="s">
        <v>51</v>
      </c>
      <c r="G184" s="1" t="s">
        <v>52</v>
      </c>
      <c r="H184" s="1" t="s">
        <v>53</v>
      </c>
      <c r="I184" s="1" t="s">
        <v>54</v>
      </c>
      <c r="J184" s="1" t="s">
        <v>55</v>
      </c>
      <c r="K184" s="1" t="s">
        <v>4024</v>
      </c>
      <c r="L184" s="1"/>
      <c r="M184" s="20">
        <f t="shared" si="2"/>
        <v>1</v>
      </c>
    </row>
    <row r="185" spans="1:13" ht="20.100000000000001" customHeight="1" x14ac:dyDescent="0.15">
      <c r="A185" s="1" t="s">
        <v>31</v>
      </c>
      <c r="B185" s="1" t="s">
        <v>4020</v>
      </c>
      <c r="C185" s="1" t="s">
        <v>4025</v>
      </c>
      <c r="D185" s="1" t="s">
        <v>78</v>
      </c>
      <c r="E185" s="1" t="s">
        <v>51</v>
      </c>
      <c r="F185" s="1" t="s">
        <v>51</v>
      </c>
      <c r="G185" s="1" t="s">
        <v>52</v>
      </c>
      <c r="H185" s="1" t="s">
        <v>53</v>
      </c>
      <c r="I185" s="1" t="s">
        <v>54</v>
      </c>
      <c r="J185" s="1" t="s">
        <v>55</v>
      </c>
      <c r="K185" s="1" t="s">
        <v>4026</v>
      </c>
      <c r="L185" s="1"/>
      <c r="M185" s="20">
        <f t="shared" si="2"/>
        <v>1</v>
      </c>
    </row>
    <row r="186" spans="1:13" ht="20.100000000000001" customHeight="1" x14ac:dyDescent="0.15">
      <c r="A186" s="1" t="s">
        <v>31</v>
      </c>
      <c r="B186" s="1" t="s">
        <v>4027</v>
      </c>
      <c r="C186" s="1" t="s">
        <v>4028</v>
      </c>
      <c r="D186" s="1" t="s">
        <v>50</v>
      </c>
      <c r="E186" s="1" t="s">
        <v>51</v>
      </c>
      <c r="F186" s="1" t="s">
        <v>51</v>
      </c>
      <c r="G186" s="1" t="s">
        <v>82</v>
      </c>
      <c r="H186" s="1" t="s">
        <v>207</v>
      </c>
      <c r="I186" s="1" t="s">
        <v>84</v>
      </c>
      <c r="J186" s="1" t="s">
        <v>122</v>
      </c>
      <c r="K186" s="1" t="s">
        <v>4029</v>
      </c>
      <c r="L186" s="1"/>
      <c r="M186" s="20">
        <f t="shared" si="2"/>
        <v>1</v>
      </c>
    </row>
    <row r="187" spans="1:13" ht="20.100000000000001" customHeight="1" x14ac:dyDescent="0.15">
      <c r="A187" s="1" t="s">
        <v>31</v>
      </c>
      <c r="B187" s="1" t="s">
        <v>4027</v>
      </c>
      <c r="C187" s="1" t="s">
        <v>4030</v>
      </c>
      <c r="D187" s="1" t="s">
        <v>50</v>
      </c>
      <c r="E187" s="1" t="s">
        <v>51</v>
      </c>
      <c r="F187" s="1" t="s">
        <v>51</v>
      </c>
      <c r="G187" s="1" t="s">
        <v>82</v>
      </c>
      <c r="H187" s="1" t="s">
        <v>207</v>
      </c>
      <c r="I187" s="1" t="s">
        <v>84</v>
      </c>
      <c r="J187" s="1" t="s">
        <v>122</v>
      </c>
      <c r="K187" s="1" t="s">
        <v>4031</v>
      </c>
      <c r="L187" s="1"/>
      <c r="M187" s="20">
        <f t="shared" si="2"/>
        <v>1</v>
      </c>
    </row>
    <row r="188" spans="1:13" ht="20.100000000000001" customHeight="1" x14ac:dyDescent="0.15">
      <c r="A188" s="1" t="s">
        <v>31</v>
      </c>
      <c r="B188" s="1" t="s">
        <v>4027</v>
      </c>
      <c r="C188" s="1" t="s">
        <v>4032</v>
      </c>
      <c r="D188" s="1" t="s">
        <v>78</v>
      </c>
      <c r="E188" s="1" t="s">
        <v>51</v>
      </c>
      <c r="F188" s="1" t="s">
        <v>179</v>
      </c>
      <c r="G188" s="1" t="s">
        <v>82</v>
      </c>
      <c r="H188" s="1" t="s">
        <v>212</v>
      </c>
      <c r="I188" s="1" t="s">
        <v>84</v>
      </c>
      <c r="J188" s="1" t="s">
        <v>122</v>
      </c>
      <c r="K188" s="1" t="s">
        <v>4033</v>
      </c>
      <c r="L188" s="1"/>
      <c r="M188" s="20">
        <f t="shared" si="2"/>
        <v>0</v>
      </c>
    </row>
    <row r="189" spans="1:13" ht="20.100000000000001" customHeight="1" x14ac:dyDescent="0.15">
      <c r="A189" s="1" t="s">
        <v>31</v>
      </c>
      <c r="B189" s="1" t="s">
        <v>4027</v>
      </c>
      <c r="C189" s="1" t="s">
        <v>4034</v>
      </c>
      <c r="D189" s="1" t="s">
        <v>78</v>
      </c>
      <c r="E189" s="1" t="s">
        <v>51</v>
      </c>
      <c r="F189" s="1" t="s">
        <v>51</v>
      </c>
      <c r="G189" s="1" t="s">
        <v>82</v>
      </c>
      <c r="H189" s="1" t="s">
        <v>207</v>
      </c>
      <c r="I189" s="1" t="s">
        <v>84</v>
      </c>
      <c r="J189" s="1" t="s">
        <v>122</v>
      </c>
      <c r="K189" s="1" t="s">
        <v>4035</v>
      </c>
      <c r="L189" s="1"/>
      <c r="M189" s="20">
        <f t="shared" si="2"/>
        <v>1</v>
      </c>
    </row>
    <row r="190" spans="1:13" ht="20.100000000000001" customHeight="1" x14ac:dyDescent="0.15">
      <c r="A190" s="1" t="s">
        <v>31</v>
      </c>
      <c r="B190" s="1" t="s">
        <v>4027</v>
      </c>
      <c r="C190" s="1" t="s">
        <v>4036</v>
      </c>
      <c r="D190" s="1" t="s">
        <v>78</v>
      </c>
      <c r="E190" s="1" t="s">
        <v>51</v>
      </c>
      <c r="F190" s="1" t="s">
        <v>51</v>
      </c>
      <c r="G190" s="1" t="s">
        <v>82</v>
      </c>
      <c r="H190" s="1" t="s">
        <v>207</v>
      </c>
      <c r="I190" s="1" t="s">
        <v>84</v>
      </c>
      <c r="J190" s="1" t="s">
        <v>122</v>
      </c>
      <c r="K190" s="1" t="s">
        <v>4037</v>
      </c>
      <c r="L190" s="1"/>
      <c r="M190" s="20">
        <f t="shared" si="2"/>
        <v>1</v>
      </c>
    </row>
    <row r="191" spans="1:13" ht="20.100000000000001" customHeight="1" x14ac:dyDescent="0.15">
      <c r="A191" s="1" t="s">
        <v>31</v>
      </c>
      <c r="B191" s="1" t="s">
        <v>4027</v>
      </c>
      <c r="C191" s="1" t="s">
        <v>4038</v>
      </c>
      <c r="D191" s="1" t="s">
        <v>78</v>
      </c>
      <c r="E191" s="1" t="s">
        <v>51</v>
      </c>
      <c r="F191" s="1" t="s">
        <v>51</v>
      </c>
      <c r="G191" s="1" t="s">
        <v>82</v>
      </c>
      <c r="H191" s="1" t="s">
        <v>207</v>
      </c>
      <c r="I191" s="1" t="s">
        <v>84</v>
      </c>
      <c r="J191" s="1" t="s">
        <v>122</v>
      </c>
      <c r="K191" s="1" t="s">
        <v>4039</v>
      </c>
      <c r="L191" s="1"/>
      <c r="M191" s="20">
        <f t="shared" si="2"/>
        <v>1</v>
      </c>
    </row>
    <row r="192" spans="1:13" ht="20.100000000000001" customHeight="1" x14ac:dyDescent="0.15">
      <c r="A192" s="1" t="s">
        <v>31</v>
      </c>
      <c r="B192" s="1" t="s">
        <v>4040</v>
      </c>
      <c r="C192" s="1" t="s">
        <v>4041</v>
      </c>
      <c r="D192" s="1" t="s">
        <v>50</v>
      </c>
      <c r="E192" s="1" t="s">
        <v>51</v>
      </c>
      <c r="F192" s="1" t="s">
        <v>51</v>
      </c>
      <c r="G192" s="1" t="s">
        <v>52</v>
      </c>
      <c r="H192" s="1" t="s">
        <v>121</v>
      </c>
      <c r="I192" s="1" t="s">
        <v>84</v>
      </c>
      <c r="J192" s="1" t="s">
        <v>122</v>
      </c>
      <c r="K192" s="1" t="s">
        <v>4042</v>
      </c>
      <c r="L192" s="1"/>
      <c r="M192" s="20">
        <f t="shared" si="2"/>
        <v>1</v>
      </c>
    </row>
    <row r="193" spans="1:13" ht="20.100000000000001" customHeight="1" x14ac:dyDescent="0.15">
      <c r="A193" s="1" t="s">
        <v>4043</v>
      </c>
      <c r="B193" s="1" t="s">
        <v>4044</v>
      </c>
      <c r="C193" s="1" t="s">
        <v>4045</v>
      </c>
      <c r="D193" s="1" t="s">
        <v>50</v>
      </c>
      <c r="E193" s="1" t="s">
        <v>51</v>
      </c>
      <c r="F193" s="1" t="s">
        <v>51</v>
      </c>
      <c r="G193" s="1" t="s">
        <v>82</v>
      </c>
      <c r="H193" s="1" t="s">
        <v>95</v>
      </c>
      <c r="I193" s="1" t="s">
        <v>84</v>
      </c>
      <c r="J193" s="1" t="s">
        <v>96</v>
      </c>
      <c r="K193" s="1" t="s">
        <v>4046</v>
      </c>
      <c r="L193" s="1"/>
      <c r="M193" s="20">
        <f t="shared" si="2"/>
        <v>1</v>
      </c>
    </row>
    <row r="194" spans="1:13" ht="20.100000000000001" customHeight="1" x14ac:dyDescent="0.15">
      <c r="A194" s="1" t="s">
        <v>4043</v>
      </c>
      <c r="B194" s="1" t="s">
        <v>4044</v>
      </c>
      <c r="C194" s="1" t="s">
        <v>4047</v>
      </c>
      <c r="D194" s="1" t="s">
        <v>78</v>
      </c>
      <c r="E194" s="1" t="s">
        <v>51</v>
      </c>
      <c r="F194" s="1" t="s">
        <v>51</v>
      </c>
      <c r="G194" s="1" t="s">
        <v>82</v>
      </c>
      <c r="H194" s="1" t="s">
        <v>95</v>
      </c>
      <c r="I194" s="1" t="s">
        <v>84</v>
      </c>
      <c r="J194" s="1" t="s">
        <v>96</v>
      </c>
      <c r="K194" s="1" t="s">
        <v>4048</v>
      </c>
      <c r="L194" s="1"/>
      <c r="M194" s="20">
        <f t="shared" si="2"/>
        <v>1</v>
      </c>
    </row>
    <row r="195" spans="1:13" ht="20.100000000000001" customHeight="1" x14ac:dyDescent="0.15">
      <c r="A195" s="1" t="s">
        <v>4043</v>
      </c>
      <c r="B195" s="1" t="s">
        <v>4049</v>
      </c>
      <c r="C195" s="1" t="s">
        <v>4050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121</v>
      </c>
      <c r="I195" s="1" t="s">
        <v>84</v>
      </c>
      <c r="J195" s="1" t="s">
        <v>122</v>
      </c>
      <c r="K195" s="1" t="s">
        <v>4051</v>
      </c>
      <c r="L195" s="1"/>
      <c r="M195" s="20">
        <f t="shared" si="2"/>
        <v>1</v>
      </c>
    </row>
    <row r="196" spans="1:13" ht="20.100000000000001" customHeight="1" x14ac:dyDescent="0.15">
      <c r="A196" s="1" t="s">
        <v>4043</v>
      </c>
      <c r="B196" s="1" t="s">
        <v>4049</v>
      </c>
      <c r="C196" s="1" t="s">
        <v>4052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121</v>
      </c>
      <c r="I196" s="1" t="s">
        <v>84</v>
      </c>
      <c r="J196" s="1" t="s">
        <v>122</v>
      </c>
      <c r="K196" s="1" t="s">
        <v>4053</v>
      </c>
      <c r="L196" s="1"/>
      <c r="M196" s="20">
        <f t="shared" si="2"/>
        <v>1</v>
      </c>
    </row>
    <row r="197" spans="1:13" ht="20.100000000000001" customHeight="1" x14ac:dyDescent="0.15">
      <c r="A197" s="1" t="s">
        <v>4043</v>
      </c>
      <c r="B197" s="1" t="s">
        <v>4049</v>
      </c>
      <c r="C197" s="1" t="s">
        <v>4054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121</v>
      </c>
      <c r="I197" s="1" t="s">
        <v>84</v>
      </c>
      <c r="J197" s="1" t="s">
        <v>122</v>
      </c>
      <c r="K197" s="1" t="s">
        <v>4055</v>
      </c>
      <c r="L197" s="1"/>
      <c r="M197" s="20">
        <f t="shared" si="2"/>
        <v>1</v>
      </c>
    </row>
    <row r="198" spans="1:13" ht="20.100000000000001" customHeight="1" x14ac:dyDescent="0.15">
      <c r="A198" s="1" t="s">
        <v>4043</v>
      </c>
      <c r="B198" s="1" t="s">
        <v>4049</v>
      </c>
      <c r="C198" s="1" t="s">
        <v>4056</v>
      </c>
      <c r="D198" s="1" t="s">
        <v>50</v>
      </c>
      <c r="E198" s="1" t="s">
        <v>51</v>
      </c>
      <c r="F198" s="1" t="s">
        <v>51</v>
      </c>
      <c r="G198" s="1" t="s">
        <v>52</v>
      </c>
      <c r="H198" s="1" t="s">
        <v>121</v>
      </c>
      <c r="I198" s="1" t="s">
        <v>84</v>
      </c>
      <c r="J198" s="1" t="s">
        <v>122</v>
      </c>
      <c r="K198" s="1" t="s">
        <v>4057</v>
      </c>
      <c r="L198" s="1"/>
      <c r="M198" s="20">
        <f t="shared" si="2"/>
        <v>1</v>
      </c>
    </row>
    <row r="199" spans="1:13" ht="20.100000000000001" customHeight="1" x14ac:dyDescent="0.15">
      <c r="A199" s="1" t="s">
        <v>4043</v>
      </c>
      <c r="B199" s="1" t="s">
        <v>4049</v>
      </c>
      <c r="C199" s="1" t="s">
        <v>4058</v>
      </c>
      <c r="D199" s="1" t="s">
        <v>50</v>
      </c>
      <c r="E199" s="1" t="s">
        <v>51</v>
      </c>
      <c r="F199" s="1" t="s">
        <v>51</v>
      </c>
      <c r="G199" s="1" t="s">
        <v>52</v>
      </c>
      <c r="H199" s="1" t="s">
        <v>121</v>
      </c>
      <c r="I199" s="1" t="s">
        <v>84</v>
      </c>
      <c r="J199" s="1" t="s">
        <v>122</v>
      </c>
      <c r="K199" s="1" t="s">
        <v>4059</v>
      </c>
      <c r="L199" s="1"/>
      <c r="M199" s="20">
        <f t="shared" si="2"/>
        <v>1</v>
      </c>
    </row>
    <row r="200" spans="1:13" ht="20.100000000000001" customHeight="1" x14ac:dyDescent="0.15">
      <c r="A200" s="1" t="s">
        <v>4043</v>
      </c>
      <c r="B200" s="1" t="s">
        <v>4049</v>
      </c>
      <c r="C200" s="1" t="s">
        <v>4060</v>
      </c>
      <c r="D200" s="1" t="s">
        <v>50</v>
      </c>
      <c r="E200" s="1" t="s">
        <v>51</v>
      </c>
      <c r="F200" s="1" t="s">
        <v>81</v>
      </c>
      <c r="G200" s="1" t="s">
        <v>82</v>
      </c>
      <c r="H200" s="1" t="s">
        <v>180</v>
      </c>
      <c r="I200" s="1" t="s">
        <v>181</v>
      </c>
      <c r="J200" s="1" t="s">
        <v>182</v>
      </c>
      <c r="K200" s="1" t="s">
        <v>4061</v>
      </c>
      <c r="L200" s="1"/>
      <c r="M200" s="20">
        <f t="shared" si="2"/>
        <v>0</v>
      </c>
    </row>
    <row r="201" spans="1:13" ht="20.100000000000001" customHeight="1" x14ac:dyDescent="0.15">
      <c r="A201" s="1" t="s">
        <v>4043</v>
      </c>
      <c r="B201" s="1" t="s">
        <v>4049</v>
      </c>
      <c r="C201" s="1" t="s">
        <v>4062</v>
      </c>
      <c r="D201" s="1" t="s">
        <v>50</v>
      </c>
      <c r="E201" s="1" t="s">
        <v>51</v>
      </c>
      <c r="F201" s="1" t="s">
        <v>51</v>
      </c>
      <c r="G201" s="1" t="s">
        <v>52</v>
      </c>
      <c r="H201" s="1" t="s">
        <v>121</v>
      </c>
      <c r="I201" s="1" t="s">
        <v>84</v>
      </c>
      <c r="J201" s="1" t="s">
        <v>122</v>
      </c>
      <c r="K201" s="1" t="s">
        <v>4063</v>
      </c>
      <c r="L201" s="1"/>
      <c r="M201" s="20">
        <f t="shared" ref="M201:M264" si="3">IF(F201="○",1,0)</f>
        <v>1</v>
      </c>
    </row>
    <row r="202" spans="1:13" ht="20.100000000000001" customHeight="1" x14ac:dyDescent="0.15">
      <c r="A202" s="1" t="s">
        <v>4043</v>
      </c>
      <c r="B202" s="1" t="s">
        <v>4049</v>
      </c>
      <c r="C202" s="1" t="s">
        <v>4064</v>
      </c>
      <c r="D202" s="1" t="s">
        <v>50</v>
      </c>
      <c r="E202" s="1" t="s">
        <v>51</v>
      </c>
      <c r="F202" s="1" t="s">
        <v>51</v>
      </c>
      <c r="G202" s="1" t="s">
        <v>52</v>
      </c>
      <c r="H202" s="1" t="s">
        <v>121</v>
      </c>
      <c r="I202" s="1" t="s">
        <v>84</v>
      </c>
      <c r="J202" s="1" t="s">
        <v>122</v>
      </c>
      <c r="K202" s="1" t="s">
        <v>4065</v>
      </c>
      <c r="L202" s="1"/>
      <c r="M202" s="20">
        <f t="shared" si="3"/>
        <v>1</v>
      </c>
    </row>
    <row r="203" spans="1:13" ht="20.100000000000001" customHeight="1" x14ac:dyDescent="0.15">
      <c r="A203" s="1" t="s">
        <v>4043</v>
      </c>
      <c r="B203" s="1" t="s">
        <v>4049</v>
      </c>
      <c r="C203" s="1" t="s">
        <v>4066</v>
      </c>
      <c r="D203" s="1" t="s">
        <v>50</v>
      </c>
      <c r="E203" s="1" t="s">
        <v>51</v>
      </c>
      <c r="F203" s="1" t="s">
        <v>51</v>
      </c>
      <c r="G203" s="1" t="s">
        <v>52</v>
      </c>
      <c r="H203" s="1" t="s">
        <v>121</v>
      </c>
      <c r="I203" s="1" t="s">
        <v>84</v>
      </c>
      <c r="J203" s="1" t="s">
        <v>122</v>
      </c>
      <c r="K203" s="1" t="s">
        <v>4067</v>
      </c>
      <c r="L203" s="1"/>
      <c r="M203" s="20">
        <f t="shared" si="3"/>
        <v>1</v>
      </c>
    </row>
    <row r="204" spans="1:13" ht="20.100000000000001" customHeight="1" x14ac:dyDescent="0.15">
      <c r="A204" s="1" t="s">
        <v>4043</v>
      </c>
      <c r="B204" s="1" t="s">
        <v>4049</v>
      </c>
      <c r="C204" s="1" t="s">
        <v>4068</v>
      </c>
      <c r="D204" s="1" t="s">
        <v>50</v>
      </c>
      <c r="E204" s="1" t="s">
        <v>51</v>
      </c>
      <c r="F204" s="1" t="s">
        <v>51</v>
      </c>
      <c r="G204" s="1" t="s">
        <v>52</v>
      </c>
      <c r="H204" s="1" t="s">
        <v>121</v>
      </c>
      <c r="I204" s="1" t="s">
        <v>84</v>
      </c>
      <c r="J204" s="1" t="s">
        <v>122</v>
      </c>
      <c r="K204" s="1" t="s">
        <v>4069</v>
      </c>
      <c r="L204" s="1"/>
      <c r="M204" s="20">
        <f t="shared" si="3"/>
        <v>1</v>
      </c>
    </row>
    <row r="205" spans="1:13" ht="20.100000000000001" customHeight="1" x14ac:dyDescent="0.15">
      <c r="A205" s="1" t="s">
        <v>4043</v>
      </c>
      <c r="B205" s="1" t="s">
        <v>4049</v>
      </c>
      <c r="C205" s="1" t="s">
        <v>4070</v>
      </c>
      <c r="D205" s="1" t="s">
        <v>78</v>
      </c>
      <c r="E205" s="1" t="s">
        <v>51</v>
      </c>
      <c r="F205" s="1" t="s">
        <v>51</v>
      </c>
      <c r="G205" s="1" t="s">
        <v>52</v>
      </c>
      <c r="H205" s="1" t="s">
        <v>121</v>
      </c>
      <c r="I205" s="1" t="s">
        <v>84</v>
      </c>
      <c r="J205" s="1" t="s">
        <v>122</v>
      </c>
      <c r="K205" s="1" t="s">
        <v>4071</v>
      </c>
      <c r="L205" s="1"/>
      <c r="M205" s="20">
        <f t="shared" si="3"/>
        <v>1</v>
      </c>
    </row>
    <row r="206" spans="1:13" ht="20.100000000000001" customHeight="1" x14ac:dyDescent="0.15">
      <c r="A206" s="1" t="s">
        <v>4043</v>
      </c>
      <c r="B206" s="1" t="s">
        <v>4049</v>
      </c>
      <c r="C206" s="1" t="s">
        <v>4072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84</v>
      </c>
      <c r="J206" s="1" t="s">
        <v>122</v>
      </c>
      <c r="K206" s="1" t="s">
        <v>4073</v>
      </c>
      <c r="L206" s="1"/>
      <c r="M206" s="20">
        <f t="shared" si="3"/>
        <v>1</v>
      </c>
    </row>
    <row r="207" spans="1:13" ht="20.100000000000001" customHeight="1" x14ac:dyDescent="0.15">
      <c r="A207" s="1" t="s">
        <v>4043</v>
      </c>
      <c r="B207" s="1" t="s">
        <v>4049</v>
      </c>
      <c r="C207" s="1" t="s">
        <v>4074</v>
      </c>
      <c r="D207" s="1" t="s">
        <v>78</v>
      </c>
      <c r="E207" s="1" t="s">
        <v>51</v>
      </c>
      <c r="F207" s="1" t="s">
        <v>179</v>
      </c>
      <c r="G207" s="1" t="s">
        <v>82</v>
      </c>
      <c r="H207" s="1" t="s">
        <v>180</v>
      </c>
      <c r="I207" s="1" t="s">
        <v>84</v>
      </c>
      <c r="J207" s="1" t="s">
        <v>632</v>
      </c>
      <c r="K207" s="1" t="s">
        <v>4075</v>
      </c>
      <c r="L207" s="1"/>
      <c r="M207" s="20">
        <f t="shared" si="3"/>
        <v>0</v>
      </c>
    </row>
    <row r="208" spans="1:13" ht="20.100000000000001" customHeight="1" x14ac:dyDescent="0.15">
      <c r="A208" s="1" t="s">
        <v>4043</v>
      </c>
      <c r="B208" s="1" t="s">
        <v>4049</v>
      </c>
      <c r="C208" s="1" t="s">
        <v>4076</v>
      </c>
      <c r="D208" s="1" t="s">
        <v>78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84</v>
      </c>
      <c r="J208" s="1" t="s">
        <v>122</v>
      </c>
      <c r="K208" s="1" t="s">
        <v>4077</v>
      </c>
      <c r="L208" s="1"/>
      <c r="M208" s="20">
        <f t="shared" si="3"/>
        <v>1</v>
      </c>
    </row>
    <row r="209" spans="1:13" ht="20.100000000000001" customHeight="1" x14ac:dyDescent="0.15">
      <c r="A209" s="1" t="s">
        <v>4043</v>
      </c>
      <c r="B209" s="1" t="s">
        <v>4049</v>
      </c>
      <c r="C209" s="1" t="s">
        <v>4078</v>
      </c>
      <c r="D209" s="1" t="s">
        <v>78</v>
      </c>
      <c r="E209" s="1" t="s">
        <v>51</v>
      </c>
      <c r="F209" s="1" t="s">
        <v>51</v>
      </c>
      <c r="G209" s="1" t="s">
        <v>52</v>
      </c>
      <c r="H209" s="1" t="s">
        <v>121</v>
      </c>
      <c r="I209" s="1" t="s">
        <v>84</v>
      </c>
      <c r="J209" s="1" t="s">
        <v>122</v>
      </c>
      <c r="K209" s="1" t="s">
        <v>4079</v>
      </c>
      <c r="L209" s="1"/>
      <c r="M209" s="20">
        <f t="shared" si="3"/>
        <v>1</v>
      </c>
    </row>
    <row r="210" spans="1:13" ht="20.100000000000001" customHeight="1" x14ac:dyDescent="0.15">
      <c r="A210" s="1" t="s">
        <v>4043</v>
      </c>
      <c r="B210" s="1" t="s">
        <v>4049</v>
      </c>
      <c r="C210" s="1" t="s">
        <v>4080</v>
      </c>
      <c r="D210" s="1" t="s">
        <v>78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84</v>
      </c>
      <c r="J210" s="1" t="s">
        <v>122</v>
      </c>
      <c r="K210" s="1" t="s">
        <v>4081</v>
      </c>
      <c r="L210" s="1"/>
      <c r="M210" s="20">
        <f t="shared" si="3"/>
        <v>1</v>
      </c>
    </row>
    <row r="211" spans="1:13" ht="20.100000000000001" customHeight="1" x14ac:dyDescent="0.15">
      <c r="A211" s="1" t="s">
        <v>4043</v>
      </c>
      <c r="B211" s="1" t="s">
        <v>4049</v>
      </c>
      <c r="C211" s="1" t="s">
        <v>4082</v>
      </c>
      <c r="D211" s="1" t="s">
        <v>78</v>
      </c>
      <c r="E211" s="1" t="s">
        <v>51</v>
      </c>
      <c r="F211" s="1" t="s">
        <v>51</v>
      </c>
      <c r="G211" s="1" t="s">
        <v>52</v>
      </c>
      <c r="H211" s="1" t="s">
        <v>121</v>
      </c>
      <c r="I211" s="1" t="s">
        <v>84</v>
      </c>
      <c r="J211" s="1" t="s">
        <v>122</v>
      </c>
      <c r="K211" s="1" t="s">
        <v>4083</v>
      </c>
      <c r="L211" s="1"/>
      <c r="M211" s="20">
        <f t="shared" si="3"/>
        <v>1</v>
      </c>
    </row>
    <row r="212" spans="1:13" ht="20.100000000000001" customHeight="1" x14ac:dyDescent="0.15">
      <c r="A212" s="1" t="s">
        <v>4043</v>
      </c>
      <c r="B212" s="1" t="s">
        <v>4084</v>
      </c>
      <c r="C212" s="1" t="s">
        <v>4085</v>
      </c>
      <c r="D212" s="1" t="s">
        <v>50</v>
      </c>
      <c r="E212" s="1" t="s">
        <v>51</v>
      </c>
      <c r="F212" s="1" t="s">
        <v>51</v>
      </c>
      <c r="G212" s="1" t="s">
        <v>52</v>
      </c>
      <c r="H212" s="1" t="s">
        <v>121</v>
      </c>
      <c r="I212" s="1" t="s">
        <v>84</v>
      </c>
      <c r="J212" s="1" t="s">
        <v>122</v>
      </c>
      <c r="K212" s="1" t="s">
        <v>4086</v>
      </c>
      <c r="L212" s="1"/>
      <c r="M212" s="20">
        <f t="shared" si="3"/>
        <v>1</v>
      </c>
    </row>
    <row r="213" spans="1:13" ht="20.100000000000001" customHeight="1" x14ac:dyDescent="0.15">
      <c r="A213" s="1" t="s">
        <v>4043</v>
      </c>
      <c r="B213" s="1" t="s">
        <v>4084</v>
      </c>
      <c r="C213" s="1" t="s">
        <v>4087</v>
      </c>
      <c r="D213" s="1" t="s">
        <v>50</v>
      </c>
      <c r="E213" s="1" t="s">
        <v>51</v>
      </c>
      <c r="F213" s="1" t="s">
        <v>51</v>
      </c>
      <c r="G213" s="1" t="s">
        <v>52</v>
      </c>
      <c r="H213" s="1" t="s">
        <v>121</v>
      </c>
      <c r="I213" s="1" t="s">
        <v>84</v>
      </c>
      <c r="J213" s="1" t="s">
        <v>122</v>
      </c>
      <c r="K213" s="1" t="s">
        <v>4088</v>
      </c>
      <c r="L213" s="1"/>
      <c r="M213" s="20">
        <f t="shared" si="3"/>
        <v>1</v>
      </c>
    </row>
    <row r="214" spans="1:13" ht="20.100000000000001" customHeight="1" x14ac:dyDescent="0.15">
      <c r="A214" s="1" t="s">
        <v>4043</v>
      </c>
      <c r="B214" s="1" t="s">
        <v>4084</v>
      </c>
      <c r="C214" s="1" t="s">
        <v>4089</v>
      </c>
      <c r="D214" s="1" t="s">
        <v>50</v>
      </c>
      <c r="E214" s="1" t="s">
        <v>51</v>
      </c>
      <c r="F214" s="1" t="s">
        <v>51</v>
      </c>
      <c r="G214" s="1" t="s">
        <v>52</v>
      </c>
      <c r="H214" s="1" t="s">
        <v>121</v>
      </c>
      <c r="I214" s="1" t="s">
        <v>84</v>
      </c>
      <c r="J214" s="1" t="s">
        <v>122</v>
      </c>
      <c r="K214" s="1" t="s">
        <v>4090</v>
      </c>
      <c r="L214" s="1"/>
      <c r="M214" s="20">
        <f t="shared" si="3"/>
        <v>1</v>
      </c>
    </row>
    <row r="215" spans="1:13" ht="20.100000000000001" customHeight="1" x14ac:dyDescent="0.15">
      <c r="A215" s="1" t="s">
        <v>4043</v>
      </c>
      <c r="B215" s="1" t="s">
        <v>4084</v>
      </c>
      <c r="C215" s="1" t="s">
        <v>4091</v>
      </c>
      <c r="D215" s="1" t="s">
        <v>50</v>
      </c>
      <c r="E215" s="1" t="s">
        <v>51</v>
      </c>
      <c r="F215" s="1" t="s">
        <v>51</v>
      </c>
      <c r="G215" s="1" t="s">
        <v>52</v>
      </c>
      <c r="H215" s="1" t="s">
        <v>121</v>
      </c>
      <c r="I215" s="1" t="s">
        <v>84</v>
      </c>
      <c r="J215" s="1" t="s">
        <v>122</v>
      </c>
      <c r="K215" s="1" t="s">
        <v>4092</v>
      </c>
      <c r="L215" s="1"/>
      <c r="M215" s="20">
        <f t="shared" si="3"/>
        <v>1</v>
      </c>
    </row>
    <row r="216" spans="1:13" ht="20.100000000000001" customHeight="1" x14ac:dyDescent="0.15">
      <c r="A216" s="1" t="s">
        <v>4043</v>
      </c>
      <c r="B216" s="1" t="s">
        <v>4084</v>
      </c>
      <c r="C216" s="1" t="s">
        <v>4093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121</v>
      </c>
      <c r="I216" s="1" t="s">
        <v>84</v>
      </c>
      <c r="J216" s="1" t="s">
        <v>122</v>
      </c>
      <c r="K216" s="1" t="s">
        <v>4094</v>
      </c>
      <c r="L216" s="1"/>
      <c r="M216" s="20">
        <f t="shared" si="3"/>
        <v>1</v>
      </c>
    </row>
    <row r="217" spans="1:13" ht="20.100000000000001" customHeight="1" x14ac:dyDescent="0.15">
      <c r="A217" s="1" t="s">
        <v>4043</v>
      </c>
      <c r="B217" s="1" t="s">
        <v>4084</v>
      </c>
      <c r="C217" s="1" t="s">
        <v>4095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121</v>
      </c>
      <c r="I217" s="1" t="s">
        <v>84</v>
      </c>
      <c r="J217" s="1" t="s">
        <v>122</v>
      </c>
      <c r="K217" s="1" t="s">
        <v>4096</v>
      </c>
      <c r="L217" s="1"/>
      <c r="M217" s="20">
        <f t="shared" si="3"/>
        <v>1</v>
      </c>
    </row>
    <row r="218" spans="1:13" ht="20.100000000000001" customHeight="1" x14ac:dyDescent="0.15">
      <c r="A218" s="1" t="s">
        <v>4043</v>
      </c>
      <c r="B218" s="1" t="s">
        <v>4084</v>
      </c>
      <c r="C218" s="1" t="s">
        <v>4097</v>
      </c>
      <c r="D218" s="1" t="s">
        <v>78</v>
      </c>
      <c r="E218" s="1" t="s">
        <v>51</v>
      </c>
      <c r="F218" s="1" t="s">
        <v>26832</v>
      </c>
      <c r="G218" s="1" t="s">
        <v>82</v>
      </c>
      <c r="H218" s="1" t="s">
        <v>83</v>
      </c>
      <c r="I218" s="1" t="s">
        <v>84</v>
      </c>
      <c r="J218" s="1" t="s">
        <v>85</v>
      </c>
      <c r="K218" s="1" t="s">
        <v>4098</v>
      </c>
      <c r="L218" s="1"/>
      <c r="M218" s="20">
        <f t="shared" si="3"/>
        <v>0</v>
      </c>
    </row>
    <row r="219" spans="1:13" ht="20.100000000000001" customHeight="1" x14ac:dyDescent="0.15">
      <c r="A219" s="1" t="s">
        <v>4043</v>
      </c>
      <c r="B219" s="1" t="s">
        <v>4084</v>
      </c>
      <c r="C219" s="1" t="s">
        <v>4099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121</v>
      </c>
      <c r="I219" s="1" t="s">
        <v>84</v>
      </c>
      <c r="J219" s="1" t="s">
        <v>122</v>
      </c>
      <c r="K219" s="1" t="s">
        <v>4100</v>
      </c>
      <c r="L219" s="1"/>
      <c r="M219" s="20">
        <f t="shared" si="3"/>
        <v>1</v>
      </c>
    </row>
    <row r="220" spans="1:13" ht="20.100000000000001" customHeight="1" x14ac:dyDescent="0.15">
      <c r="A220" s="1" t="s">
        <v>4043</v>
      </c>
      <c r="B220" s="1" t="s">
        <v>4084</v>
      </c>
      <c r="C220" s="1" t="s">
        <v>4101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121</v>
      </c>
      <c r="I220" s="1" t="s">
        <v>84</v>
      </c>
      <c r="J220" s="1" t="s">
        <v>122</v>
      </c>
      <c r="K220" s="1" t="s">
        <v>4102</v>
      </c>
      <c r="L220" s="1"/>
      <c r="M220" s="20">
        <f t="shared" si="3"/>
        <v>1</v>
      </c>
    </row>
    <row r="221" spans="1:13" ht="20.100000000000001" customHeight="1" x14ac:dyDescent="0.15">
      <c r="A221" s="1" t="s">
        <v>4043</v>
      </c>
      <c r="B221" s="1" t="s">
        <v>4084</v>
      </c>
      <c r="C221" s="1" t="s">
        <v>4103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121</v>
      </c>
      <c r="I221" s="1" t="s">
        <v>84</v>
      </c>
      <c r="J221" s="1" t="s">
        <v>122</v>
      </c>
      <c r="K221" s="1" t="s">
        <v>4104</v>
      </c>
      <c r="L221" s="1"/>
      <c r="M221" s="20">
        <f t="shared" si="3"/>
        <v>1</v>
      </c>
    </row>
    <row r="222" spans="1:13" ht="20.100000000000001" customHeight="1" x14ac:dyDescent="0.15">
      <c r="A222" s="1" t="s">
        <v>4043</v>
      </c>
      <c r="B222" s="1" t="s">
        <v>4084</v>
      </c>
      <c r="C222" s="1" t="s">
        <v>4105</v>
      </c>
      <c r="D222" s="1" t="s">
        <v>78</v>
      </c>
      <c r="E222" s="1" t="s">
        <v>51</v>
      </c>
      <c r="F222" s="1" t="s">
        <v>179</v>
      </c>
      <c r="G222" s="1" t="s">
        <v>82</v>
      </c>
      <c r="H222" s="1" t="s">
        <v>83</v>
      </c>
      <c r="I222" s="1" t="s">
        <v>84</v>
      </c>
      <c r="J222" s="1" t="s">
        <v>85</v>
      </c>
      <c r="K222" s="1" t="s">
        <v>4106</v>
      </c>
      <c r="L222" s="1"/>
      <c r="M222" s="20">
        <f t="shared" si="3"/>
        <v>0</v>
      </c>
    </row>
    <row r="223" spans="1:13" ht="20.100000000000001" customHeight="1" x14ac:dyDescent="0.15">
      <c r="A223" s="1" t="s">
        <v>4043</v>
      </c>
      <c r="B223" s="1" t="s">
        <v>4107</v>
      </c>
      <c r="C223" s="1" t="s">
        <v>4108</v>
      </c>
      <c r="D223" s="1" t="s">
        <v>50</v>
      </c>
      <c r="E223" s="1" t="s">
        <v>51</v>
      </c>
      <c r="F223" s="1" t="s">
        <v>51</v>
      </c>
      <c r="G223" s="1" t="s">
        <v>82</v>
      </c>
      <c r="H223" s="1" t="s">
        <v>95</v>
      </c>
      <c r="I223" s="1" t="s">
        <v>84</v>
      </c>
      <c r="J223" s="1" t="s">
        <v>96</v>
      </c>
      <c r="K223" s="1" t="s">
        <v>4109</v>
      </c>
      <c r="L223" s="1"/>
      <c r="M223" s="20">
        <f t="shared" si="3"/>
        <v>1</v>
      </c>
    </row>
    <row r="224" spans="1:13" ht="20.100000000000001" customHeight="1" x14ac:dyDescent="0.15">
      <c r="A224" s="1" t="s">
        <v>4043</v>
      </c>
      <c r="B224" s="1" t="s">
        <v>4107</v>
      </c>
      <c r="C224" s="1" t="s">
        <v>4110</v>
      </c>
      <c r="D224" s="1" t="s">
        <v>50</v>
      </c>
      <c r="E224" s="1" t="s">
        <v>51</v>
      </c>
      <c r="F224" s="1" t="s">
        <v>51</v>
      </c>
      <c r="G224" s="1" t="s">
        <v>82</v>
      </c>
      <c r="H224" s="1" t="s">
        <v>95</v>
      </c>
      <c r="I224" s="1" t="s">
        <v>84</v>
      </c>
      <c r="J224" s="1" t="s">
        <v>96</v>
      </c>
      <c r="K224" s="1" t="s">
        <v>4111</v>
      </c>
      <c r="L224" s="1"/>
      <c r="M224" s="20">
        <f t="shared" si="3"/>
        <v>1</v>
      </c>
    </row>
    <row r="225" spans="1:13" ht="20.100000000000001" customHeight="1" x14ac:dyDescent="0.15">
      <c r="A225" s="1" t="s">
        <v>4043</v>
      </c>
      <c r="B225" s="1" t="s">
        <v>4107</v>
      </c>
      <c r="C225" s="1" t="s">
        <v>4112</v>
      </c>
      <c r="D225" s="1" t="s">
        <v>50</v>
      </c>
      <c r="E225" s="1" t="s">
        <v>51</v>
      </c>
      <c r="F225" s="1" t="s">
        <v>51</v>
      </c>
      <c r="G225" s="1" t="s">
        <v>82</v>
      </c>
      <c r="H225" s="1" t="s">
        <v>95</v>
      </c>
      <c r="I225" s="1" t="s">
        <v>84</v>
      </c>
      <c r="J225" s="1" t="s">
        <v>96</v>
      </c>
      <c r="K225" s="1" t="s">
        <v>4113</v>
      </c>
      <c r="L225" s="1"/>
      <c r="M225" s="20">
        <f t="shared" si="3"/>
        <v>1</v>
      </c>
    </row>
    <row r="226" spans="1:13" ht="20.100000000000001" customHeight="1" x14ac:dyDescent="0.15">
      <c r="A226" s="1" t="s">
        <v>4043</v>
      </c>
      <c r="B226" s="1" t="s">
        <v>4107</v>
      </c>
      <c r="C226" s="1" t="s">
        <v>4114</v>
      </c>
      <c r="D226" s="1" t="s">
        <v>50</v>
      </c>
      <c r="E226" s="1" t="s">
        <v>51</v>
      </c>
      <c r="F226" s="1" t="s">
        <v>51</v>
      </c>
      <c r="G226" s="1" t="s">
        <v>82</v>
      </c>
      <c r="H226" s="1" t="s">
        <v>95</v>
      </c>
      <c r="I226" s="1" t="s">
        <v>84</v>
      </c>
      <c r="J226" s="1" t="s">
        <v>96</v>
      </c>
      <c r="K226" s="1" t="s">
        <v>4115</v>
      </c>
      <c r="L226" s="1"/>
      <c r="M226" s="20">
        <f t="shared" si="3"/>
        <v>1</v>
      </c>
    </row>
    <row r="227" spans="1:13" ht="20.100000000000001" customHeight="1" x14ac:dyDescent="0.15">
      <c r="A227" s="1" t="s">
        <v>4043</v>
      </c>
      <c r="B227" s="1" t="s">
        <v>4107</v>
      </c>
      <c r="C227" s="1" t="s">
        <v>4116</v>
      </c>
      <c r="D227" s="1" t="s">
        <v>50</v>
      </c>
      <c r="E227" s="1" t="s">
        <v>51</v>
      </c>
      <c r="F227" s="1" t="s">
        <v>51</v>
      </c>
      <c r="G227" s="1" t="s">
        <v>82</v>
      </c>
      <c r="H227" s="1" t="s">
        <v>95</v>
      </c>
      <c r="I227" s="1" t="s">
        <v>84</v>
      </c>
      <c r="J227" s="1" t="s">
        <v>96</v>
      </c>
      <c r="K227" s="1" t="s">
        <v>4117</v>
      </c>
      <c r="L227" s="1"/>
      <c r="M227" s="20">
        <f t="shared" si="3"/>
        <v>1</v>
      </c>
    </row>
    <row r="228" spans="1:13" ht="20.100000000000001" customHeight="1" x14ac:dyDescent="0.15">
      <c r="A228" s="1" t="s">
        <v>4043</v>
      </c>
      <c r="B228" s="1" t="s">
        <v>4107</v>
      </c>
      <c r="C228" s="1" t="s">
        <v>4118</v>
      </c>
      <c r="D228" s="1" t="s">
        <v>50</v>
      </c>
      <c r="E228" s="1" t="s">
        <v>51</v>
      </c>
      <c r="F228" s="1" t="s">
        <v>51</v>
      </c>
      <c r="G228" s="1" t="s">
        <v>82</v>
      </c>
      <c r="H228" s="1" t="s">
        <v>95</v>
      </c>
      <c r="I228" s="1" t="s">
        <v>84</v>
      </c>
      <c r="J228" s="1" t="s">
        <v>96</v>
      </c>
      <c r="K228" s="1" t="s">
        <v>4119</v>
      </c>
      <c r="L228" s="1"/>
      <c r="M228" s="20">
        <f t="shared" si="3"/>
        <v>1</v>
      </c>
    </row>
    <row r="229" spans="1:13" ht="20.100000000000001" customHeight="1" x14ac:dyDescent="0.15">
      <c r="A229" s="1" t="s">
        <v>4043</v>
      </c>
      <c r="B229" s="1" t="s">
        <v>4107</v>
      </c>
      <c r="C229" s="1" t="s">
        <v>4120</v>
      </c>
      <c r="D229" s="1" t="s">
        <v>50</v>
      </c>
      <c r="E229" s="1" t="s">
        <v>51</v>
      </c>
      <c r="F229" s="1" t="s">
        <v>51</v>
      </c>
      <c r="G229" s="1" t="s">
        <v>82</v>
      </c>
      <c r="H229" s="1" t="s">
        <v>95</v>
      </c>
      <c r="I229" s="1" t="s">
        <v>84</v>
      </c>
      <c r="J229" s="1" t="s">
        <v>96</v>
      </c>
      <c r="K229" s="1" t="s">
        <v>4121</v>
      </c>
      <c r="L229" s="1"/>
      <c r="M229" s="20">
        <f t="shared" si="3"/>
        <v>1</v>
      </c>
    </row>
    <row r="230" spans="1:13" ht="20.100000000000001" customHeight="1" x14ac:dyDescent="0.15">
      <c r="A230" s="1" t="s">
        <v>4043</v>
      </c>
      <c r="B230" s="1" t="s">
        <v>4107</v>
      </c>
      <c r="C230" s="1" t="s">
        <v>4122</v>
      </c>
      <c r="D230" s="1" t="s">
        <v>50</v>
      </c>
      <c r="E230" s="1" t="s">
        <v>51</v>
      </c>
      <c r="F230" s="1" t="s">
        <v>51</v>
      </c>
      <c r="G230" s="1" t="s">
        <v>82</v>
      </c>
      <c r="H230" s="1" t="s">
        <v>95</v>
      </c>
      <c r="I230" s="1" t="s">
        <v>84</v>
      </c>
      <c r="J230" s="1" t="s">
        <v>96</v>
      </c>
      <c r="K230" s="1" t="s">
        <v>4123</v>
      </c>
      <c r="L230" s="1"/>
      <c r="M230" s="20">
        <f t="shared" si="3"/>
        <v>1</v>
      </c>
    </row>
    <row r="231" spans="1:13" ht="20.100000000000001" customHeight="1" x14ac:dyDescent="0.15">
      <c r="A231" s="1" t="s">
        <v>4043</v>
      </c>
      <c r="B231" s="1" t="s">
        <v>4107</v>
      </c>
      <c r="C231" s="1" t="s">
        <v>4124</v>
      </c>
      <c r="D231" s="1" t="s">
        <v>50</v>
      </c>
      <c r="E231" s="1" t="s">
        <v>51</v>
      </c>
      <c r="F231" s="1" t="s">
        <v>51</v>
      </c>
      <c r="G231" s="1" t="s">
        <v>82</v>
      </c>
      <c r="H231" s="1" t="s">
        <v>95</v>
      </c>
      <c r="I231" s="1" t="s">
        <v>84</v>
      </c>
      <c r="J231" s="1" t="s">
        <v>96</v>
      </c>
      <c r="K231" s="1" t="s">
        <v>4125</v>
      </c>
      <c r="L231" s="1"/>
      <c r="M231" s="20">
        <f t="shared" si="3"/>
        <v>1</v>
      </c>
    </row>
    <row r="232" spans="1:13" ht="20.100000000000001" customHeight="1" x14ac:dyDescent="0.15">
      <c r="A232" s="1" t="s">
        <v>4043</v>
      </c>
      <c r="B232" s="1" t="s">
        <v>4107</v>
      </c>
      <c r="C232" s="1" t="s">
        <v>4126</v>
      </c>
      <c r="D232" s="1" t="s">
        <v>50</v>
      </c>
      <c r="E232" s="1" t="s">
        <v>51</v>
      </c>
      <c r="F232" s="1" t="s">
        <v>51</v>
      </c>
      <c r="G232" s="1" t="s">
        <v>82</v>
      </c>
      <c r="H232" s="1" t="s">
        <v>95</v>
      </c>
      <c r="I232" s="1" t="s">
        <v>84</v>
      </c>
      <c r="J232" s="1" t="s">
        <v>96</v>
      </c>
      <c r="K232" s="1" t="s">
        <v>4127</v>
      </c>
      <c r="L232" s="1"/>
      <c r="M232" s="20">
        <f t="shared" si="3"/>
        <v>1</v>
      </c>
    </row>
    <row r="233" spans="1:13" ht="20.100000000000001" customHeight="1" x14ac:dyDescent="0.15">
      <c r="A233" s="1" t="s">
        <v>4043</v>
      </c>
      <c r="B233" s="1" t="s">
        <v>4107</v>
      </c>
      <c r="C233" s="1" t="s">
        <v>4128</v>
      </c>
      <c r="D233" s="1" t="s">
        <v>50</v>
      </c>
      <c r="E233" s="1" t="s">
        <v>51</v>
      </c>
      <c r="F233" s="1" t="s">
        <v>51</v>
      </c>
      <c r="G233" s="1" t="s">
        <v>82</v>
      </c>
      <c r="H233" s="1" t="s">
        <v>95</v>
      </c>
      <c r="I233" s="1" t="s">
        <v>84</v>
      </c>
      <c r="J233" s="1" t="s">
        <v>96</v>
      </c>
      <c r="K233" s="1" t="s">
        <v>4129</v>
      </c>
      <c r="L233" s="1"/>
      <c r="M233" s="20">
        <f t="shared" si="3"/>
        <v>1</v>
      </c>
    </row>
    <row r="234" spans="1:13" ht="20.100000000000001" customHeight="1" x14ac:dyDescent="0.15">
      <c r="A234" s="1" t="s">
        <v>4043</v>
      </c>
      <c r="B234" s="1" t="s">
        <v>4107</v>
      </c>
      <c r="C234" s="1" t="s">
        <v>4130</v>
      </c>
      <c r="D234" s="1" t="s">
        <v>50</v>
      </c>
      <c r="E234" s="1" t="s">
        <v>51</v>
      </c>
      <c r="F234" s="1" t="s">
        <v>51</v>
      </c>
      <c r="G234" s="1" t="s">
        <v>82</v>
      </c>
      <c r="H234" s="1" t="s">
        <v>95</v>
      </c>
      <c r="I234" s="1" t="s">
        <v>84</v>
      </c>
      <c r="J234" s="1" t="s">
        <v>96</v>
      </c>
      <c r="K234" s="1" t="s">
        <v>4131</v>
      </c>
      <c r="L234" s="1"/>
      <c r="M234" s="20">
        <f t="shared" si="3"/>
        <v>1</v>
      </c>
    </row>
    <row r="235" spans="1:13" ht="20.100000000000001" customHeight="1" x14ac:dyDescent="0.15">
      <c r="A235" s="1" t="s">
        <v>4043</v>
      </c>
      <c r="B235" s="1" t="s">
        <v>4107</v>
      </c>
      <c r="C235" s="1" t="s">
        <v>4132</v>
      </c>
      <c r="D235" s="1" t="s">
        <v>50</v>
      </c>
      <c r="E235" s="1" t="s">
        <v>51</v>
      </c>
      <c r="F235" s="1" t="s">
        <v>51</v>
      </c>
      <c r="G235" s="1" t="s">
        <v>82</v>
      </c>
      <c r="H235" s="1" t="s">
        <v>95</v>
      </c>
      <c r="I235" s="1" t="s">
        <v>84</v>
      </c>
      <c r="J235" s="1" t="s">
        <v>96</v>
      </c>
      <c r="K235" s="1" t="s">
        <v>4133</v>
      </c>
      <c r="L235" s="1"/>
      <c r="M235" s="20">
        <f t="shared" si="3"/>
        <v>1</v>
      </c>
    </row>
    <row r="236" spans="1:13" ht="20.100000000000001" customHeight="1" x14ac:dyDescent="0.15">
      <c r="A236" s="1" t="s">
        <v>4043</v>
      </c>
      <c r="B236" s="1" t="s">
        <v>4107</v>
      </c>
      <c r="C236" s="1" t="s">
        <v>4134</v>
      </c>
      <c r="D236" s="1" t="s">
        <v>78</v>
      </c>
      <c r="E236" s="1" t="s">
        <v>51</v>
      </c>
      <c r="F236" s="1" t="s">
        <v>179</v>
      </c>
      <c r="G236" s="1" t="s">
        <v>82</v>
      </c>
      <c r="H236" s="1" t="s">
        <v>129</v>
      </c>
      <c r="I236" s="1" t="s">
        <v>84</v>
      </c>
      <c r="J236" s="1" t="s">
        <v>130</v>
      </c>
      <c r="K236" s="1" t="s">
        <v>4135</v>
      </c>
      <c r="L236" s="1"/>
      <c r="M236" s="20">
        <f t="shared" si="3"/>
        <v>0</v>
      </c>
    </row>
    <row r="237" spans="1:13" ht="20.100000000000001" customHeight="1" x14ac:dyDescent="0.15">
      <c r="A237" s="1" t="s">
        <v>4043</v>
      </c>
      <c r="B237" s="1" t="s">
        <v>4107</v>
      </c>
      <c r="C237" s="1" t="s">
        <v>4136</v>
      </c>
      <c r="D237" s="1" t="s">
        <v>78</v>
      </c>
      <c r="E237" s="1" t="s">
        <v>51</v>
      </c>
      <c r="F237" s="1" t="s">
        <v>51</v>
      </c>
      <c r="G237" s="1" t="s">
        <v>82</v>
      </c>
      <c r="H237" s="1" t="s">
        <v>95</v>
      </c>
      <c r="I237" s="1" t="s">
        <v>84</v>
      </c>
      <c r="J237" s="1" t="s">
        <v>96</v>
      </c>
      <c r="K237" s="1" t="s">
        <v>4137</v>
      </c>
      <c r="L237" s="1"/>
      <c r="M237" s="20">
        <f t="shared" si="3"/>
        <v>1</v>
      </c>
    </row>
    <row r="238" spans="1:13" ht="20.100000000000001" customHeight="1" x14ac:dyDescent="0.15">
      <c r="A238" s="1" t="s">
        <v>4043</v>
      </c>
      <c r="B238" s="1" t="s">
        <v>4107</v>
      </c>
      <c r="C238" s="1" t="s">
        <v>4138</v>
      </c>
      <c r="D238" s="1" t="s">
        <v>78</v>
      </c>
      <c r="E238" s="1" t="s">
        <v>51</v>
      </c>
      <c r="F238" s="1" t="s">
        <v>179</v>
      </c>
      <c r="G238" s="1" t="s">
        <v>82</v>
      </c>
      <c r="H238" s="1" t="s">
        <v>129</v>
      </c>
      <c r="I238" s="1" t="s">
        <v>84</v>
      </c>
      <c r="J238" s="1" t="s">
        <v>130</v>
      </c>
      <c r="K238" s="1" t="s">
        <v>4139</v>
      </c>
      <c r="L238" s="1"/>
      <c r="M238" s="20">
        <f t="shared" si="3"/>
        <v>0</v>
      </c>
    </row>
    <row r="239" spans="1:13" ht="20.100000000000001" customHeight="1" x14ac:dyDescent="0.15">
      <c r="A239" s="1" t="s">
        <v>4043</v>
      </c>
      <c r="B239" s="1" t="s">
        <v>4107</v>
      </c>
      <c r="C239" s="1" t="s">
        <v>4140</v>
      </c>
      <c r="D239" s="1" t="s">
        <v>78</v>
      </c>
      <c r="E239" s="1" t="s">
        <v>51</v>
      </c>
      <c r="F239" s="1" t="s">
        <v>179</v>
      </c>
      <c r="G239" s="1" t="s">
        <v>82</v>
      </c>
      <c r="H239" s="1" t="s">
        <v>129</v>
      </c>
      <c r="I239" s="1" t="s">
        <v>84</v>
      </c>
      <c r="J239" s="1" t="s">
        <v>130</v>
      </c>
      <c r="K239" s="1" t="s">
        <v>4141</v>
      </c>
      <c r="L239" s="1"/>
      <c r="M239" s="20">
        <f t="shared" si="3"/>
        <v>0</v>
      </c>
    </row>
    <row r="240" spans="1:13" ht="20.100000000000001" customHeight="1" x14ac:dyDescent="0.15">
      <c r="A240" s="1" t="s">
        <v>4043</v>
      </c>
      <c r="B240" s="1" t="s">
        <v>4107</v>
      </c>
      <c r="C240" s="1" t="s">
        <v>4142</v>
      </c>
      <c r="D240" s="1" t="s">
        <v>78</v>
      </c>
      <c r="E240" s="1" t="s">
        <v>51</v>
      </c>
      <c r="F240" s="1" t="s">
        <v>51</v>
      </c>
      <c r="G240" s="1" t="s">
        <v>82</v>
      </c>
      <c r="H240" s="1" t="s">
        <v>95</v>
      </c>
      <c r="I240" s="1" t="s">
        <v>84</v>
      </c>
      <c r="J240" s="1" t="s">
        <v>96</v>
      </c>
      <c r="K240" s="1" t="s">
        <v>4143</v>
      </c>
      <c r="L240" s="1"/>
      <c r="M240" s="20">
        <f t="shared" si="3"/>
        <v>1</v>
      </c>
    </row>
    <row r="241" spans="1:13" ht="20.100000000000001" customHeight="1" x14ac:dyDescent="0.15">
      <c r="A241" s="1" t="s">
        <v>4043</v>
      </c>
      <c r="B241" s="1" t="s">
        <v>4107</v>
      </c>
      <c r="C241" s="1" t="s">
        <v>4144</v>
      </c>
      <c r="D241" s="1" t="s">
        <v>78</v>
      </c>
      <c r="E241" s="1" t="s">
        <v>51</v>
      </c>
      <c r="F241" s="1" t="s">
        <v>51</v>
      </c>
      <c r="G241" s="1" t="s">
        <v>82</v>
      </c>
      <c r="H241" s="1" t="s">
        <v>95</v>
      </c>
      <c r="I241" s="1" t="s">
        <v>84</v>
      </c>
      <c r="J241" s="1" t="s">
        <v>96</v>
      </c>
      <c r="K241" s="1" t="s">
        <v>4145</v>
      </c>
      <c r="L241" s="1"/>
      <c r="M241" s="20">
        <f t="shared" si="3"/>
        <v>1</v>
      </c>
    </row>
    <row r="242" spans="1:13" ht="20.100000000000001" customHeight="1" x14ac:dyDescent="0.15">
      <c r="A242" s="1" t="s">
        <v>4043</v>
      </c>
      <c r="B242" s="1" t="s">
        <v>4107</v>
      </c>
      <c r="C242" s="1" t="s">
        <v>4146</v>
      </c>
      <c r="D242" s="1" t="s">
        <v>78</v>
      </c>
      <c r="E242" s="1" t="s">
        <v>51</v>
      </c>
      <c r="F242" s="1" t="s">
        <v>179</v>
      </c>
      <c r="G242" s="1" t="s">
        <v>82</v>
      </c>
      <c r="H242" s="1" t="s">
        <v>129</v>
      </c>
      <c r="I242" s="1" t="s">
        <v>84</v>
      </c>
      <c r="J242" s="1" t="s">
        <v>130</v>
      </c>
      <c r="K242" s="1" t="s">
        <v>4147</v>
      </c>
      <c r="L242" s="1"/>
      <c r="M242" s="20">
        <f t="shared" si="3"/>
        <v>0</v>
      </c>
    </row>
    <row r="243" spans="1:13" ht="20.100000000000001" customHeight="1" x14ac:dyDescent="0.15">
      <c r="A243" s="1" t="s">
        <v>4043</v>
      </c>
      <c r="B243" s="1" t="s">
        <v>4107</v>
      </c>
      <c r="C243" s="1" t="s">
        <v>4148</v>
      </c>
      <c r="D243" s="1" t="s">
        <v>78</v>
      </c>
      <c r="E243" s="1" t="s">
        <v>51</v>
      </c>
      <c r="F243" s="1" t="s">
        <v>179</v>
      </c>
      <c r="G243" s="1" t="s">
        <v>82</v>
      </c>
      <c r="H243" s="1" t="s">
        <v>129</v>
      </c>
      <c r="I243" s="1" t="s">
        <v>84</v>
      </c>
      <c r="J243" s="1" t="s">
        <v>130</v>
      </c>
      <c r="K243" s="1" t="s">
        <v>4149</v>
      </c>
      <c r="L243" s="1"/>
      <c r="M243" s="20">
        <f t="shared" si="3"/>
        <v>0</v>
      </c>
    </row>
    <row r="244" spans="1:13" ht="20.100000000000001" customHeight="1" x14ac:dyDescent="0.15">
      <c r="A244" s="1" t="s">
        <v>4043</v>
      </c>
      <c r="B244" s="1" t="s">
        <v>4107</v>
      </c>
      <c r="C244" s="1" t="s">
        <v>4150</v>
      </c>
      <c r="D244" s="1" t="s">
        <v>78</v>
      </c>
      <c r="E244" s="1" t="s">
        <v>51</v>
      </c>
      <c r="F244" s="1" t="s">
        <v>51</v>
      </c>
      <c r="G244" s="1" t="s">
        <v>82</v>
      </c>
      <c r="H244" s="1" t="s">
        <v>95</v>
      </c>
      <c r="I244" s="1" t="s">
        <v>84</v>
      </c>
      <c r="J244" s="1" t="s">
        <v>96</v>
      </c>
      <c r="K244" s="1" t="s">
        <v>4151</v>
      </c>
      <c r="L244" s="1"/>
      <c r="M244" s="20">
        <f t="shared" si="3"/>
        <v>1</v>
      </c>
    </row>
    <row r="245" spans="1:13" ht="20.100000000000001" customHeight="1" x14ac:dyDescent="0.15">
      <c r="A245" s="1" t="s">
        <v>4043</v>
      </c>
      <c r="B245" s="1" t="s">
        <v>4107</v>
      </c>
      <c r="C245" s="1" t="s">
        <v>4152</v>
      </c>
      <c r="D245" s="1" t="s">
        <v>78</v>
      </c>
      <c r="E245" s="1" t="s">
        <v>51</v>
      </c>
      <c r="F245" s="1" t="s">
        <v>51</v>
      </c>
      <c r="G245" s="1" t="s">
        <v>82</v>
      </c>
      <c r="H245" s="1" t="s">
        <v>95</v>
      </c>
      <c r="I245" s="1" t="s">
        <v>84</v>
      </c>
      <c r="J245" s="1" t="s">
        <v>96</v>
      </c>
      <c r="K245" s="1" t="s">
        <v>4153</v>
      </c>
      <c r="L245" s="1"/>
      <c r="M245" s="20">
        <f t="shared" si="3"/>
        <v>1</v>
      </c>
    </row>
    <row r="246" spans="1:13" ht="20.100000000000001" customHeight="1" x14ac:dyDescent="0.15">
      <c r="A246" s="1" t="s">
        <v>4043</v>
      </c>
      <c r="B246" s="1" t="s">
        <v>4154</v>
      </c>
      <c r="C246" s="1" t="s">
        <v>4155</v>
      </c>
      <c r="D246" s="1" t="s">
        <v>78</v>
      </c>
      <c r="E246" s="1" t="s">
        <v>51</v>
      </c>
      <c r="F246" s="1" t="s">
        <v>51</v>
      </c>
      <c r="G246" s="1" t="s">
        <v>82</v>
      </c>
      <c r="H246" s="1" t="s">
        <v>95</v>
      </c>
      <c r="I246" s="1" t="s">
        <v>84</v>
      </c>
      <c r="J246" s="1" t="s">
        <v>96</v>
      </c>
      <c r="K246" s="1" t="s">
        <v>4156</v>
      </c>
      <c r="L246" s="1"/>
      <c r="M246" s="20">
        <f t="shared" si="3"/>
        <v>1</v>
      </c>
    </row>
    <row r="247" spans="1:13" ht="20.100000000000001" customHeight="1" x14ac:dyDescent="0.15">
      <c r="A247" s="1" t="s">
        <v>4043</v>
      </c>
      <c r="B247" s="1" t="s">
        <v>4154</v>
      </c>
      <c r="C247" s="1" t="s">
        <v>4157</v>
      </c>
      <c r="D247" s="1" t="s">
        <v>78</v>
      </c>
      <c r="E247" s="1" t="s">
        <v>51</v>
      </c>
      <c r="F247" s="1" t="s">
        <v>51</v>
      </c>
      <c r="G247" s="1" t="s">
        <v>82</v>
      </c>
      <c r="H247" s="1" t="s">
        <v>95</v>
      </c>
      <c r="I247" s="1" t="s">
        <v>84</v>
      </c>
      <c r="J247" s="1" t="s">
        <v>96</v>
      </c>
      <c r="K247" s="1" t="s">
        <v>4158</v>
      </c>
      <c r="L247" s="1"/>
      <c r="M247" s="20">
        <f t="shared" si="3"/>
        <v>1</v>
      </c>
    </row>
    <row r="248" spans="1:13" ht="20.100000000000001" customHeight="1" x14ac:dyDescent="0.15">
      <c r="A248" s="1" t="s">
        <v>4043</v>
      </c>
      <c r="B248" s="1" t="s">
        <v>4154</v>
      </c>
      <c r="C248" s="1" t="s">
        <v>4159</v>
      </c>
      <c r="D248" s="1" t="s">
        <v>78</v>
      </c>
      <c r="E248" s="1" t="s">
        <v>51</v>
      </c>
      <c r="F248" s="1" t="s">
        <v>179</v>
      </c>
      <c r="G248" s="1" t="s">
        <v>82</v>
      </c>
      <c r="H248" s="1" t="s">
        <v>83</v>
      </c>
      <c r="I248" s="1" t="s">
        <v>84</v>
      </c>
      <c r="J248" s="1" t="s">
        <v>85</v>
      </c>
      <c r="K248" s="1" t="s">
        <v>4160</v>
      </c>
      <c r="L248" s="1"/>
      <c r="M248" s="20">
        <f t="shared" si="3"/>
        <v>0</v>
      </c>
    </row>
    <row r="249" spans="1:13" ht="20.100000000000001" customHeight="1" x14ac:dyDescent="0.15">
      <c r="A249" s="1" t="s">
        <v>4043</v>
      </c>
      <c r="B249" s="1" t="s">
        <v>4161</v>
      </c>
      <c r="C249" s="1" t="s">
        <v>4162</v>
      </c>
      <c r="D249" s="1" t="s">
        <v>50</v>
      </c>
      <c r="E249" s="1" t="s">
        <v>51</v>
      </c>
      <c r="F249" s="1" t="s">
        <v>51</v>
      </c>
      <c r="G249" s="1" t="s">
        <v>82</v>
      </c>
      <c r="H249" s="1" t="s">
        <v>95</v>
      </c>
      <c r="I249" s="1" t="s">
        <v>84</v>
      </c>
      <c r="J249" s="1" t="s">
        <v>96</v>
      </c>
      <c r="K249" s="1" t="s">
        <v>4163</v>
      </c>
      <c r="L249" s="1"/>
      <c r="M249" s="20">
        <f t="shared" si="3"/>
        <v>1</v>
      </c>
    </row>
    <row r="250" spans="1:13" ht="20.100000000000001" customHeight="1" x14ac:dyDescent="0.15">
      <c r="A250" s="1" t="s">
        <v>4043</v>
      </c>
      <c r="B250" s="1" t="s">
        <v>4161</v>
      </c>
      <c r="C250" s="1" t="s">
        <v>4164</v>
      </c>
      <c r="D250" s="1" t="s">
        <v>78</v>
      </c>
      <c r="E250" s="1" t="s">
        <v>51</v>
      </c>
      <c r="F250" s="1" t="s">
        <v>51</v>
      </c>
      <c r="G250" s="1" t="s">
        <v>82</v>
      </c>
      <c r="H250" s="1" t="s">
        <v>95</v>
      </c>
      <c r="I250" s="1" t="s">
        <v>84</v>
      </c>
      <c r="J250" s="1" t="s">
        <v>96</v>
      </c>
      <c r="K250" s="1" t="s">
        <v>4165</v>
      </c>
      <c r="L250" s="1"/>
      <c r="M250" s="20">
        <f t="shared" si="3"/>
        <v>1</v>
      </c>
    </row>
    <row r="251" spans="1:13" ht="20.100000000000001" customHeight="1" x14ac:dyDescent="0.15">
      <c r="A251" s="1" t="s">
        <v>4043</v>
      </c>
      <c r="B251" s="1" t="s">
        <v>4166</v>
      </c>
      <c r="C251" s="1" t="s">
        <v>4167</v>
      </c>
      <c r="D251" s="1" t="s">
        <v>50</v>
      </c>
      <c r="E251" s="1" t="s">
        <v>51</v>
      </c>
      <c r="F251" s="1" t="s">
        <v>51</v>
      </c>
      <c r="G251" s="1" t="s">
        <v>82</v>
      </c>
      <c r="H251" s="1" t="s">
        <v>95</v>
      </c>
      <c r="I251" s="1" t="s">
        <v>84</v>
      </c>
      <c r="J251" s="1" t="s">
        <v>96</v>
      </c>
      <c r="K251" s="1" t="s">
        <v>4168</v>
      </c>
      <c r="L251" s="1"/>
      <c r="M251" s="20">
        <f t="shared" si="3"/>
        <v>1</v>
      </c>
    </row>
    <row r="252" spans="1:13" ht="20.100000000000001" customHeight="1" x14ac:dyDescent="0.15">
      <c r="A252" s="1" t="s">
        <v>4043</v>
      </c>
      <c r="B252" s="1" t="s">
        <v>4166</v>
      </c>
      <c r="C252" s="1" t="s">
        <v>4169</v>
      </c>
      <c r="D252" s="1" t="s">
        <v>78</v>
      </c>
      <c r="E252" s="1" t="s">
        <v>51</v>
      </c>
      <c r="F252" s="1" t="s">
        <v>51</v>
      </c>
      <c r="G252" s="1" t="s">
        <v>82</v>
      </c>
      <c r="H252" s="1" t="s">
        <v>95</v>
      </c>
      <c r="I252" s="1" t="s">
        <v>84</v>
      </c>
      <c r="J252" s="1" t="s">
        <v>96</v>
      </c>
      <c r="K252" s="1" t="s">
        <v>4170</v>
      </c>
      <c r="L252" s="1"/>
      <c r="M252" s="20">
        <f t="shared" si="3"/>
        <v>1</v>
      </c>
    </row>
    <row r="253" spans="1:13" ht="20.100000000000001" customHeight="1" x14ac:dyDescent="0.15">
      <c r="A253" s="1" t="s">
        <v>4043</v>
      </c>
      <c r="B253" s="1" t="s">
        <v>4166</v>
      </c>
      <c r="C253" s="1" t="s">
        <v>4171</v>
      </c>
      <c r="D253" s="1" t="s">
        <v>78</v>
      </c>
      <c r="E253" s="1" t="s">
        <v>51</v>
      </c>
      <c r="F253" s="1" t="s">
        <v>51</v>
      </c>
      <c r="G253" s="1" t="s">
        <v>82</v>
      </c>
      <c r="H253" s="1" t="s">
        <v>95</v>
      </c>
      <c r="I253" s="1" t="s">
        <v>84</v>
      </c>
      <c r="J253" s="1" t="s">
        <v>96</v>
      </c>
      <c r="K253" s="1" t="s">
        <v>4172</v>
      </c>
      <c r="L253" s="1"/>
      <c r="M253" s="20">
        <f t="shared" si="3"/>
        <v>1</v>
      </c>
    </row>
    <row r="254" spans="1:13" ht="20.100000000000001" customHeight="1" x14ac:dyDescent="0.15">
      <c r="A254" s="1" t="s">
        <v>4043</v>
      </c>
      <c r="B254" s="1" t="s">
        <v>4173</v>
      </c>
      <c r="C254" s="1" t="s">
        <v>4174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121</v>
      </c>
      <c r="I254" s="1" t="s">
        <v>84</v>
      </c>
      <c r="J254" s="1" t="s">
        <v>122</v>
      </c>
      <c r="K254" s="1" t="s">
        <v>4175</v>
      </c>
      <c r="L254" s="1"/>
      <c r="M254" s="20">
        <f t="shared" si="3"/>
        <v>1</v>
      </c>
    </row>
    <row r="255" spans="1:13" ht="20.100000000000001" customHeight="1" x14ac:dyDescent="0.15">
      <c r="A255" s="1" t="s">
        <v>4043</v>
      </c>
      <c r="B255" s="1" t="s">
        <v>4173</v>
      </c>
      <c r="C255" s="1" t="s">
        <v>4176</v>
      </c>
      <c r="D255" s="1" t="s">
        <v>78</v>
      </c>
      <c r="E255" s="1" t="s">
        <v>51</v>
      </c>
      <c r="F255" s="1" t="s">
        <v>179</v>
      </c>
      <c r="G255" s="1" t="s">
        <v>82</v>
      </c>
      <c r="H255" s="1" t="s">
        <v>180</v>
      </c>
      <c r="I255" s="1" t="s">
        <v>181</v>
      </c>
      <c r="J255" s="1" t="s">
        <v>182</v>
      </c>
      <c r="K255" s="1" t="s">
        <v>4177</v>
      </c>
      <c r="L255" s="1"/>
      <c r="M255" s="20">
        <f t="shared" si="3"/>
        <v>0</v>
      </c>
    </row>
    <row r="256" spans="1:13" ht="20.100000000000001" customHeight="1" x14ac:dyDescent="0.15">
      <c r="A256" s="1" t="s">
        <v>4043</v>
      </c>
      <c r="B256" s="1" t="s">
        <v>4173</v>
      </c>
      <c r="C256" s="1" t="s">
        <v>4178</v>
      </c>
      <c r="D256" s="1" t="s">
        <v>78</v>
      </c>
      <c r="E256" s="1" t="s">
        <v>51</v>
      </c>
      <c r="F256" s="1" t="s">
        <v>179</v>
      </c>
      <c r="G256" s="1" t="s">
        <v>82</v>
      </c>
      <c r="H256" s="1" t="s">
        <v>180</v>
      </c>
      <c r="I256" s="1" t="s">
        <v>181</v>
      </c>
      <c r="J256" s="1" t="s">
        <v>182</v>
      </c>
      <c r="K256" s="1" t="s">
        <v>4179</v>
      </c>
      <c r="L256" s="1"/>
      <c r="M256" s="20">
        <f t="shared" si="3"/>
        <v>0</v>
      </c>
    </row>
    <row r="257" spans="1:13" ht="20.100000000000001" customHeight="1" x14ac:dyDescent="0.15">
      <c r="A257" s="1" t="s">
        <v>4043</v>
      </c>
      <c r="B257" s="1" t="s">
        <v>4173</v>
      </c>
      <c r="C257" s="1" t="s">
        <v>4180</v>
      </c>
      <c r="D257" s="1" t="s">
        <v>78</v>
      </c>
      <c r="E257" s="1" t="s">
        <v>51</v>
      </c>
      <c r="F257" s="1" t="s">
        <v>179</v>
      </c>
      <c r="G257" s="1" t="s">
        <v>82</v>
      </c>
      <c r="H257" s="1" t="s">
        <v>83</v>
      </c>
      <c r="I257" s="1" t="s">
        <v>84</v>
      </c>
      <c r="J257" s="1" t="s">
        <v>85</v>
      </c>
      <c r="K257" s="1" t="s">
        <v>4181</v>
      </c>
      <c r="L257" s="1"/>
      <c r="M257" s="20">
        <f t="shared" si="3"/>
        <v>0</v>
      </c>
    </row>
    <row r="258" spans="1:13" ht="20.100000000000001" customHeight="1" x14ac:dyDescent="0.15">
      <c r="A258" s="1" t="s">
        <v>4043</v>
      </c>
      <c r="B258" s="1" t="s">
        <v>4182</v>
      </c>
      <c r="C258" s="1" t="s">
        <v>4183</v>
      </c>
      <c r="D258" s="1" t="s">
        <v>78</v>
      </c>
      <c r="E258" s="1" t="s">
        <v>51</v>
      </c>
      <c r="F258" s="1" t="s">
        <v>51</v>
      </c>
      <c r="G258" s="1" t="s">
        <v>82</v>
      </c>
      <c r="H258" s="1" t="s">
        <v>95</v>
      </c>
      <c r="I258" s="1" t="s">
        <v>84</v>
      </c>
      <c r="J258" s="1" t="s">
        <v>96</v>
      </c>
      <c r="K258" s="1" t="s">
        <v>4184</v>
      </c>
      <c r="L258" s="1"/>
      <c r="M258" s="20">
        <f t="shared" si="3"/>
        <v>1</v>
      </c>
    </row>
    <row r="259" spans="1:13" ht="20.100000000000001" customHeight="1" x14ac:dyDescent="0.15">
      <c r="A259" s="1" t="s">
        <v>4043</v>
      </c>
      <c r="B259" s="1" t="s">
        <v>4182</v>
      </c>
      <c r="C259" s="1" t="s">
        <v>4185</v>
      </c>
      <c r="D259" s="1" t="s">
        <v>78</v>
      </c>
      <c r="E259" s="1" t="s">
        <v>51</v>
      </c>
      <c r="F259" s="1" t="s">
        <v>179</v>
      </c>
      <c r="G259" s="1" t="s">
        <v>82</v>
      </c>
      <c r="H259" s="1" t="s">
        <v>83</v>
      </c>
      <c r="I259" s="1" t="s">
        <v>84</v>
      </c>
      <c r="J259" s="1" t="s">
        <v>85</v>
      </c>
      <c r="K259" s="1" t="s">
        <v>4186</v>
      </c>
      <c r="L259" s="1"/>
      <c r="M259" s="20">
        <f t="shared" si="3"/>
        <v>0</v>
      </c>
    </row>
    <row r="260" spans="1:13" ht="20.100000000000001" customHeight="1" x14ac:dyDescent="0.15">
      <c r="A260" s="1" t="s">
        <v>4043</v>
      </c>
      <c r="B260" s="1" t="s">
        <v>4182</v>
      </c>
      <c r="C260" s="1" t="s">
        <v>4187</v>
      </c>
      <c r="D260" s="1" t="s">
        <v>849</v>
      </c>
      <c r="E260" s="1" t="s">
        <v>51</v>
      </c>
      <c r="F260" s="1" t="s">
        <v>26832</v>
      </c>
      <c r="G260" s="1" t="s">
        <v>82</v>
      </c>
      <c r="H260" s="1" t="s">
        <v>83</v>
      </c>
      <c r="I260" s="1" t="s">
        <v>84</v>
      </c>
      <c r="J260" s="1" t="s">
        <v>85</v>
      </c>
      <c r="K260" s="1" t="s">
        <v>4188</v>
      </c>
      <c r="L260" s="1"/>
      <c r="M260" s="20">
        <f t="shared" si="3"/>
        <v>0</v>
      </c>
    </row>
    <row r="261" spans="1:13" ht="20.100000000000001" customHeight="1" x14ac:dyDescent="0.15">
      <c r="A261" s="1" t="s">
        <v>4043</v>
      </c>
      <c r="B261" s="1" t="s">
        <v>4189</v>
      </c>
      <c r="C261" s="1" t="s">
        <v>4190</v>
      </c>
      <c r="D261" s="1" t="s">
        <v>78</v>
      </c>
      <c r="E261" s="1" t="s">
        <v>51</v>
      </c>
      <c r="F261" s="1" t="s">
        <v>179</v>
      </c>
      <c r="G261" s="1" t="s">
        <v>82</v>
      </c>
      <c r="H261" s="1" t="s">
        <v>83</v>
      </c>
      <c r="I261" s="1" t="s">
        <v>84</v>
      </c>
      <c r="J261" s="1" t="s">
        <v>85</v>
      </c>
      <c r="K261" s="1" t="s">
        <v>4191</v>
      </c>
      <c r="L261" s="1"/>
      <c r="M261" s="20">
        <f t="shared" si="3"/>
        <v>0</v>
      </c>
    </row>
    <row r="262" spans="1:13" ht="20.100000000000001" customHeight="1" x14ac:dyDescent="0.15">
      <c r="A262" s="1" t="s">
        <v>4043</v>
      </c>
      <c r="B262" s="1" t="s">
        <v>4189</v>
      </c>
      <c r="C262" s="1" t="s">
        <v>4192</v>
      </c>
      <c r="D262" s="1" t="s">
        <v>78</v>
      </c>
      <c r="E262" s="1" t="s">
        <v>51</v>
      </c>
      <c r="F262" s="1" t="s">
        <v>51</v>
      </c>
      <c r="G262" s="1" t="s">
        <v>52</v>
      </c>
      <c r="H262" s="1" t="s">
        <v>121</v>
      </c>
      <c r="I262" s="1" t="s">
        <v>84</v>
      </c>
      <c r="J262" s="1" t="s">
        <v>122</v>
      </c>
      <c r="K262" s="1" t="s">
        <v>4193</v>
      </c>
      <c r="L262" s="1"/>
      <c r="M262" s="20">
        <f t="shared" si="3"/>
        <v>1</v>
      </c>
    </row>
    <row r="263" spans="1:13" ht="20.100000000000001" customHeight="1" x14ac:dyDescent="0.15">
      <c r="A263" s="1" t="s">
        <v>4043</v>
      </c>
      <c r="B263" s="1" t="s">
        <v>4194</v>
      </c>
      <c r="C263" s="1" t="s">
        <v>4195</v>
      </c>
      <c r="D263" s="1" t="s">
        <v>50</v>
      </c>
      <c r="E263" s="1" t="s">
        <v>51</v>
      </c>
      <c r="F263" s="1" t="s">
        <v>51</v>
      </c>
      <c r="G263" s="1" t="s">
        <v>82</v>
      </c>
      <c r="H263" s="1" t="s">
        <v>95</v>
      </c>
      <c r="I263" s="1" t="s">
        <v>84</v>
      </c>
      <c r="J263" s="1" t="s">
        <v>96</v>
      </c>
      <c r="K263" s="1" t="s">
        <v>4196</v>
      </c>
      <c r="L263" s="1"/>
      <c r="M263" s="20">
        <f t="shared" si="3"/>
        <v>1</v>
      </c>
    </row>
    <row r="264" spans="1:13" ht="20.100000000000001" customHeight="1" x14ac:dyDescent="0.15">
      <c r="A264" s="1" t="s">
        <v>4043</v>
      </c>
      <c r="B264" s="1" t="s">
        <v>4194</v>
      </c>
      <c r="C264" s="1" t="s">
        <v>4197</v>
      </c>
      <c r="D264" s="1" t="s">
        <v>78</v>
      </c>
      <c r="E264" s="1" t="s">
        <v>51</v>
      </c>
      <c r="F264" s="1" t="s">
        <v>179</v>
      </c>
      <c r="G264" s="1" t="s">
        <v>82</v>
      </c>
      <c r="H264" s="1" t="s">
        <v>2038</v>
      </c>
      <c r="I264" s="1" t="s">
        <v>84</v>
      </c>
      <c r="J264" s="1" t="s">
        <v>2039</v>
      </c>
      <c r="K264" s="1" t="s">
        <v>4198</v>
      </c>
      <c r="L264" s="1"/>
      <c r="M264" s="20">
        <f t="shared" si="3"/>
        <v>0</v>
      </c>
    </row>
    <row r="265" spans="1:13" ht="20.100000000000001" customHeight="1" x14ac:dyDescent="0.15">
      <c r="A265" s="1" t="s">
        <v>4043</v>
      </c>
      <c r="B265" s="1" t="s">
        <v>4194</v>
      </c>
      <c r="C265" s="1" t="s">
        <v>4199</v>
      </c>
      <c r="D265" s="1" t="s">
        <v>78</v>
      </c>
      <c r="E265" s="1" t="s">
        <v>51</v>
      </c>
      <c r="F265" s="1" t="s">
        <v>179</v>
      </c>
      <c r="G265" s="1" t="s">
        <v>82</v>
      </c>
      <c r="H265" s="1" t="s">
        <v>2038</v>
      </c>
      <c r="I265" s="1" t="s">
        <v>84</v>
      </c>
      <c r="J265" s="1" t="s">
        <v>2039</v>
      </c>
      <c r="K265" s="1" t="s">
        <v>4200</v>
      </c>
      <c r="L265" s="1"/>
      <c r="M265" s="20">
        <f t="shared" ref="M265:M306" si="4">IF(F265="○",1,0)</f>
        <v>0</v>
      </c>
    </row>
    <row r="266" spans="1:13" ht="20.100000000000001" customHeight="1" x14ac:dyDescent="0.15">
      <c r="A266" s="1" t="s">
        <v>4043</v>
      </c>
      <c r="B266" s="1" t="s">
        <v>4201</v>
      </c>
      <c r="C266" s="1" t="s">
        <v>4202</v>
      </c>
      <c r="D266" s="1" t="s">
        <v>50</v>
      </c>
      <c r="E266" s="1" t="s">
        <v>51</v>
      </c>
      <c r="F266" s="1" t="s">
        <v>51</v>
      </c>
      <c r="G266" s="1" t="s">
        <v>82</v>
      </c>
      <c r="H266" s="1" t="s">
        <v>95</v>
      </c>
      <c r="I266" s="1" t="s">
        <v>84</v>
      </c>
      <c r="J266" s="1" t="s">
        <v>96</v>
      </c>
      <c r="K266" s="1" t="s">
        <v>4203</v>
      </c>
      <c r="L266" s="1"/>
      <c r="M266" s="20">
        <f t="shared" si="4"/>
        <v>1</v>
      </c>
    </row>
    <row r="267" spans="1:13" ht="20.100000000000001" customHeight="1" x14ac:dyDescent="0.15">
      <c r="A267" s="1" t="s">
        <v>4043</v>
      </c>
      <c r="B267" s="1" t="s">
        <v>4201</v>
      </c>
      <c r="C267" s="1" t="s">
        <v>4204</v>
      </c>
      <c r="D267" s="1" t="s">
        <v>50</v>
      </c>
      <c r="E267" s="1" t="s">
        <v>51</v>
      </c>
      <c r="F267" s="1" t="s">
        <v>51</v>
      </c>
      <c r="G267" s="1" t="s">
        <v>82</v>
      </c>
      <c r="H267" s="1" t="s">
        <v>95</v>
      </c>
      <c r="I267" s="1" t="s">
        <v>84</v>
      </c>
      <c r="J267" s="1" t="s">
        <v>96</v>
      </c>
      <c r="K267" s="1" t="s">
        <v>4205</v>
      </c>
      <c r="L267" s="1"/>
      <c r="M267" s="20">
        <f t="shared" si="4"/>
        <v>1</v>
      </c>
    </row>
    <row r="268" spans="1:13" ht="20.100000000000001" customHeight="1" x14ac:dyDescent="0.15">
      <c r="A268" s="1" t="s">
        <v>4043</v>
      </c>
      <c r="B268" s="1" t="s">
        <v>4201</v>
      </c>
      <c r="C268" s="1" t="s">
        <v>4206</v>
      </c>
      <c r="D268" s="1" t="s">
        <v>50</v>
      </c>
      <c r="E268" s="1" t="s">
        <v>51</v>
      </c>
      <c r="F268" s="1" t="s">
        <v>51</v>
      </c>
      <c r="G268" s="1" t="s">
        <v>82</v>
      </c>
      <c r="H268" s="1" t="s">
        <v>95</v>
      </c>
      <c r="I268" s="1" t="s">
        <v>84</v>
      </c>
      <c r="J268" s="1" t="s">
        <v>96</v>
      </c>
      <c r="K268" s="1" t="s">
        <v>4207</v>
      </c>
      <c r="L268" s="1"/>
      <c r="M268" s="20">
        <f t="shared" si="4"/>
        <v>1</v>
      </c>
    </row>
    <row r="269" spans="1:13" ht="20.100000000000001" customHeight="1" x14ac:dyDescent="0.15">
      <c r="A269" s="1" t="s">
        <v>4043</v>
      </c>
      <c r="B269" s="1" t="s">
        <v>4201</v>
      </c>
      <c r="C269" s="1" t="s">
        <v>4208</v>
      </c>
      <c r="D269" s="1" t="s">
        <v>78</v>
      </c>
      <c r="E269" s="1" t="s">
        <v>51</v>
      </c>
      <c r="F269" s="1" t="s">
        <v>51</v>
      </c>
      <c r="G269" s="1" t="s">
        <v>82</v>
      </c>
      <c r="H269" s="1" t="s">
        <v>95</v>
      </c>
      <c r="I269" s="1" t="s">
        <v>84</v>
      </c>
      <c r="J269" s="1" t="s">
        <v>96</v>
      </c>
      <c r="K269" s="1" t="s">
        <v>4209</v>
      </c>
      <c r="L269" s="1"/>
      <c r="M269" s="20">
        <f t="shared" si="4"/>
        <v>1</v>
      </c>
    </row>
    <row r="270" spans="1:13" ht="20.100000000000001" customHeight="1" x14ac:dyDescent="0.15">
      <c r="A270" s="1" t="s">
        <v>4043</v>
      </c>
      <c r="B270" s="1" t="s">
        <v>4201</v>
      </c>
      <c r="C270" s="1" t="s">
        <v>4210</v>
      </c>
      <c r="D270" s="1" t="s">
        <v>78</v>
      </c>
      <c r="E270" s="1" t="s">
        <v>51</v>
      </c>
      <c r="F270" s="1" t="s">
        <v>51</v>
      </c>
      <c r="G270" s="1" t="s">
        <v>82</v>
      </c>
      <c r="H270" s="1" t="s">
        <v>95</v>
      </c>
      <c r="I270" s="1" t="s">
        <v>84</v>
      </c>
      <c r="J270" s="1" t="s">
        <v>96</v>
      </c>
      <c r="K270" s="1" t="s">
        <v>4211</v>
      </c>
      <c r="L270" s="1"/>
      <c r="M270" s="20">
        <f t="shared" si="4"/>
        <v>1</v>
      </c>
    </row>
    <row r="271" spans="1:13" ht="20.100000000000001" customHeight="1" x14ac:dyDescent="0.15">
      <c r="A271" s="1" t="s">
        <v>4043</v>
      </c>
      <c r="B271" s="1" t="s">
        <v>4201</v>
      </c>
      <c r="C271" s="1" t="s">
        <v>4212</v>
      </c>
      <c r="D271" s="1" t="s">
        <v>78</v>
      </c>
      <c r="E271" s="1" t="s">
        <v>51</v>
      </c>
      <c r="F271" s="1" t="s">
        <v>51</v>
      </c>
      <c r="G271" s="1" t="s">
        <v>82</v>
      </c>
      <c r="H271" s="1" t="s">
        <v>95</v>
      </c>
      <c r="I271" s="1" t="s">
        <v>84</v>
      </c>
      <c r="J271" s="1" t="s">
        <v>96</v>
      </c>
      <c r="K271" s="1" t="s">
        <v>4213</v>
      </c>
      <c r="L271" s="1"/>
      <c r="M271" s="20">
        <f t="shared" si="4"/>
        <v>1</v>
      </c>
    </row>
    <row r="272" spans="1:13" ht="20.100000000000001" customHeight="1" x14ac:dyDescent="0.15">
      <c r="A272" s="1" t="s">
        <v>4043</v>
      </c>
      <c r="B272" s="1" t="s">
        <v>4201</v>
      </c>
      <c r="C272" s="1" t="s">
        <v>4214</v>
      </c>
      <c r="D272" s="1" t="s">
        <v>78</v>
      </c>
      <c r="E272" s="1" t="s">
        <v>51</v>
      </c>
      <c r="F272" s="1" t="s">
        <v>51</v>
      </c>
      <c r="G272" s="1" t="s">
        <v>82</v>
      </c>
      <c r="H272" s="1" t="s">
        <v>95</v>
      </c>
      <c r="I272" s="1" t="s">
        <v>84</v>
      </c>
      <c r="J272" s="1" t="s">
        <v>96</v>
      </c>
      <c r="K272" s="1" t="s">
        <v>4215</v>
      </c>
      <c r="L272" s="1"/>
      <c r="M272" s="20">
        <f t="shared" si="4"/>
        <v>1</v>
      </c>
    </row>
    <row r="273" spans="1:13" ht="20.100000000000001" customHeight="1" x14ac:dyDescent="0.15">
      <c r="A273" s="1" t="s">
        <v>4043</v>
      </c>
      <c r="B273" s="1" t="s">
        <v>4201</v>
      </c>
      <c r="C273" s="1" t="s">
        <v>4216</v>
      </c>
      <c r="D273" s="1" t="s">
        <v>78</v>
      </c>
      <c r="E273" s="1" t="s">
        <v>51</v>
      </c>
      <c r="F273" s="1" t="s">
        <v>51</v>
      </c>
      <c r="G273" s="1" t="s">
        <v>82</v>
      </c>
      <c r="H273" s="1" t="s">
        <v>95</v>
      </c>
      <c r="I273" s="1" t="s">
        <v>84</v>
      </c>
      <c r="J273" s="1" t="s">
        <v>96</v>
      </c>
      <c r="K273" s="1" t="s">
        <v>4217</v>
      </c>
      <c r="L273" s="1"/>
      <c r="M273" s="20">
        <f t="shared" si="4"/>
        <v>1</v>
      </c>
    </row>
    <row r="274" spans="1:13" ht="20.100000000000001" customHeight="1" x14ac:dyDescent="0.15">
      <c r="A274" s="1" t="s">
        <v>4043</v>
      </c>
      <c r="B274" s="1" t="s">
        <v>4201</v>
      </c>
      <c r="C274" s="1" t="s">
        <v>4218</v>
      </c>
      <c r="D274" s="1" t="s">
        <v>78</v>
      </c>
      <c r="E274" s="1" t="s">
        <v>51</v>
      </c>
      <c r="F274" s="1" t="s">
        <v>51</v>
      </c>
      <c r="G274" s="1" t="s">
        <v>82</v>
      </c>
      <c r="H274" s="1" t="s">
        <v>95</v>
      </c>
      <c r="I274" s="1" t="s">
        <v>84</v>
      </c>
      <c r="J274" s="1" t="s">
        <v>96</v>
      </c>
      <c r="K274" s="1" t="s">
        <v>4219</v>
      </c>
      <c r="L274" s="1"/>
      <c r="M274" s="20">
        <f t="shared" si="4"/>
        <v>1</v>
      </c>
    </row>
    <row r="275" spans="1:13" ht="20.100000000000001" customHeight="1" x14ac:dyDescent="0.15">
      <c r="A275" s="1" t="s">
        <v>4043</v>
      </c>
      <c r="B275" s="1" t="s">
        <v>4201</v>
      </c>
      <c r="C275" s="1" t="s">
        <v>4220</v>
      </c>
      <c r="D275" s="1" t="s">
        <v>78</v>
      </c>
      <c r="E275" s="1" t="s">
        <v>51</v>
      </c>
      <c r="F275" s="1" t="s">
        <v>51</v>
      </c>
      <c r="G275" s="1" t="s">
        <v>82</v>
      </c>
      <c r="H275" s="1" t="s">
        <v>95</v>
      </c>
      <c r="I275" s="1" t="s">
        <v>84</v>
      </c>
      <c r="J275" s="1" t="s">
        <v>96</v>
      </c>
      <c r="K275" s="1" t="s">
        <v>4221</v>
      </c>
      <c r="L275" s="1"/>
      <c r="M275" s="20">
        <f t="shared" si="4"/>
        <v>1</v>
      </c>
    </row>
    <row r="276" spans="1:13" ht="20.100000000000001" customHeight="1" x14ac:dyDescent="0.15">
      <c r="A276" s="1" t="s">
        <v>4043</v>
      </c>
      <c r="B276" s="1" t="s">
        <v>4222</v>
      </c>
      <c r="C276" s="1" t="s">
        <v>4223</v>
      </c>
      <c r="D276" s="1" t="s">
        <v>78</v>
      </c>
      <c r="E276" s="1" t="s">
        <v>51</v>
      </c>
      <c r="F276" s="1" t="s">
        <v>51</v>
      </c>
      <c r="G276" s="1" t="s">
        <v>82</v>
      </c>
      <c r="H276" s="1" t="s">
        <v>95</v>
      </c>
      <c r="I276" s="1" t="s">
        <v>84</v>
      </c>
      <c r="J276" s="1" t="s">
        <v>96</v>
      </c>
      <c r="K276" s="1" t="s">
        <v>4224</v>
      </c>
      <c r="L276" s="1"/>
      <c r="M276" s="20">
        <f t="shared" si="4"/>
        <v>1</v>
      </c>
    </row>
    <row r="277" spans="1:13" ht="20.100000000000001" customHeight="1" x14ac:dyDescent="0.15">
      <c r="A277" s="1" t="s">
        <v>4043</v>
      </c>
      <c r="B277" s="1" t="s">
        <v>4225</v>
      </c>
      <c r="C277" s="1" t="s">
        <v>4226</v>
      </c>
      <c r="D277" s="1" t="s">
        <v>50</v>
      </c>
      <c r="E277" s="1" t="s">
        <v>51</v>
      </c>
      <c r="F277" s="1" t="s">
        <v>51</v>
      </c>
      <c r="G277" s="1" t="s">
        <v>52</v>
      </c>
      <c r="H277" s="1" t="s">
        <v>121</v>
      </c>
      <c r="I277" s="1" t="s">
        <v>84</v>
      </c>
      <c r="J277" s="1" t="s">
        <v>122</v>
      </c>
      <c r="K277" s="1" t="s">
        <v>4227</v>
      </c>
      <c r="L277" s="1"/>
      <c r="M277" s="20">
        <f t="shared" si="4"/>
        <v>1</v>
      </c>
    </row>
    <row r="278" spans="1:13" ht="20.100000000000001" customHeight="1" x14ac:dyDescent="0.15">
      <c r="A278" s="1" t="s">
        <v>4043</v>
      </c>
      <c r="B278" s="1" t="s">
        <v>4228</v>
      </c>
      <c r="C278" s="1" t="s">
        <v>4229</v>
      </c>
      <c r="D278" s="1" t="s">
        <v>78</v>
      </c>
      <c r="E278" s="1" t="s">
        <v>51</v>
      </c>
      <c r="F278" s="1" t="s">
        <v>51</v>
      </c>
      <c r="G278" s="1" t="s">
        <v>52</v>
      </c>
      <c r="H278" s="1" t="s">
        <v>121</v>
      </c>
      <c r="I278" s="1" t="s">
        <v>84</v>
      </c>
      <c r="J278" s="1" t="s">
        <v>122</v>
      </c>
      <c r="K278" s="1" t="s">
        <v>4230</v>
      </c>
      <c r="L278" s="1"/>
      <c r="M278" s="20">
        <f t="shared" si="4"/>
        <v>1</v>
      </c>
    </row>
    <row r="279" spans="1:13" ht="20.100000000000001" customHeight="1" x14ac:dyDescent="0.15">
      <c r="A279" s="1" t="s">
        <v>4043</v>
      </c>
      <c r="B279" s="1" t="s">
        <v>4231</v>
      </c>
      <c r="C279" s="1" t="s">
        <v>4232</v>
      </c>
      <c r="D279" s="1" t="s">
        <v>78</v>
      </c>
      <c r="E279" s="1" t="s">
        <v>51</v>
      </c>
      <c r="F279" s="1" t="s">
        <v>51</v>
      </c>
      <c r="G279" s="1" t="s">
        <v>82</v>
      </c>
      <c r="H279" s="1" t="s">
        <v>95</v>
      </c>
      <c r="I279" s="1" t="s">
        <v>84</v>
      </c>
      <c r="J279" s="1" t="s">
        <v>96</v>
      </c>
      <c r="K279" s="1" t="s">
        <v>4233</v>
      </c>
      <c r="L279" s="1"/>
      <c r="M279" s="20">
        <f t="shared" si="4"/>
        <v>1</v>
      </c>
    </row>
    <row r="280" spans="1:13" ht="20.100000000000001" customHeight="1" x14ac:dyDescent="0.15">
      <c r="A280" s="1" t="s">
        <v>4043</v>
      </c>
      <c r="B280" s="1" t="s">
        <v>4231</v>
      </c>
      <c r="C280" s="1" t="s">
        <v>4234</v>
      </c>
      <c r="D280" s="1" t="s">
        <v>78</v>
      </c>
      <c r="E280" s="1" t="s">
        <v>51</v>
      </c>
      <c r="F280" s="1" t="s">
        <v>179</v>
      </c>
      <c r="G280" s="1" t="s">
        <v>82</v>
      </c>
      <c r="H280" s="1" t="s">
        <v>83</v>
      </c>
      <c r="I280" s="1" t="s">
        <v>84</v>
      </c>
      <c r="J280" s="1" t="s">
        <v>85</v>
      </c>
      <c r="K280" s="1" t="s">
        <v>4235</v>
      </c>
      <c r="L280" s="1"/>
      <c r="M280" s="20">
        <f t="shared" si="4"/>
        <v>0</v>
      </c>
    </row>
    <row r="281" spans="1:13" ht="20.100000000000001" customHeight="1" x14ac:dyDescent="0.15">
      <c r="A281" s="1" t="s">
        <v>4043</v>
      </c>
      <c r="B281" s="1" t="s">
        <v>4231</v>
      </c>
      <c r="C281" s="1" t="s">
        <v>4236</v>
      </c>
      <c r="D281" s="1" t="s">
        <v>78</v>
      </c>
      <c r="E281" s="1" t="s">
        <v>51</v>
      </c>
      <c r="F281" s="1" t="s">
        <v>51</v>
      </c>
      <c r="G281" s="1" t="s">
        <v>82</v>
      </c>
      <c r="H281" s="1" t="s">
        <v>95</v>
      </c>
      <c r="I281" s="1" t="s">
        <v>84</v>
      </c>
      <c r="J281" s="1" t="s">
        <v>96</v>
      </c>
      <c r="K281" s="1" t="s">
        <v>4237</v>
      </c>
      <c r="L281" s="1"/>
      <c r="M281" s="20">
        <f t="shared" si="4"/>
        <v>1</v>
      </c>
    </row>
    <row r="282" spans="1:13" ht="20.100000000000001" customHeight="1" x14ac:dyDescent="0.15">
      <c r="A282" s="1" t="s">
        <v>4043</v>
      </c>
      <c r="B282" s="1" t="s">
        <v>4231</v>
      </c>
      <c r="C282" s="1" t="s">
        <v>4238</v>
      </c>
      <c r="D282" s="1" t="s">
        <v>849</v>
      </c>
      <c r="E282" s="1" t="s">
        <v>51</v>
      </c>
      <c r="F282" s="1" t="s">
        <v>26832</v>
      </c>
      <c r="G282" s="1" t="s">
        <v>82</v>
      </c>
      <c r="H282" s="1" t="s">
        <v>129</v>
      </c>
      <c r="I282" s="1" t="s">
        <v>84</v>
      </c>
      <c r="J282" s="1" t="s">
        <v>130</v>
      </c>
      <c r="K282" s="1" t="s">
        <v>4239</v>
      </c>
      <c r="L282" s="1"/>
      <c r="M282" s="20">
        <f t="shared" si="4"/>
        <v>0</v>
      </c>
    </row>
    <row r="283" spans="1:13" ht="20.100000000000001" customHeight="1" x14ac:dyDescent="0.15">
      <c r="A283" s="1" t="s">
        <v>4043</v>
      </c>
      <c r="B283" s="1" t="s">
        <v>4240</v>
      </c>
      <c r="C283" s="1" t="s">
        <v>4241</v>
      </c>
      <c r="D283" s="1" t="s">
        <v>50</v>
      </c>
      <c r="E283" s="1" t="s">
        <v>51</v>
      </c>
      <c r="F283" s="1" t="s">
        <v>51</v>
      </c>
      <c r="G283" s="1" t="s">
        <v>52</v>
      </c>
      <c r="H283" s="1" t="s">
        <v>121</v>
      </c>
      <c r="I283" s="1" t="s">
        <v>84</v>
      </c>
      <c r="J283" s="1" t="s">
        <v>122</v>
      </c>
      <c r="K283" s="1" t="s">
        <v>4242</v>
      </c>
      <c r="L283" s="1"/>
      <c r="M283" s="20">
        <f t="shared" si="4"/>
        <v>1</v>
      </c>
    </row>
    <row r="284" spans="1:13" ht="20.100000000000001" customHeight="1" x14ac:dyDescent="0.15">
      <c r="A284" s="1" t="s">
        <v>4043</v>
      </c>
      <c r="B284" s="1" t="s">
        <v>4240</v>
      </c>
      <c r="C284" s="1" t="s">
        <v>4243</v>
      </c>
      <c r="D284" s="1" t="s">
        <v>50</v>
      </c>
      <c r="E284" s="1" t="s">
        <v>51</v>
      </c>
      <c r="F284" s="1" t="s">
        <v>51</v>
      </c>
      <c r="G284" s="1" t="s">
        <v>52</v>
      </c>
      <c r="H284" s="1" t="s">
        <v>121</v>
      </c>
      <c r="I284" s="1" t="s">
        <v>84</v>
      </c>
      <c r="J284" s="1" t="s">
        <v>122</v>
      </c>
      <c r="K284" s="1" t="s">
        <v>4244</v>
      </c>
      <c r="L284" s="1"/>
      <c r="M284" s="20">
        <f t="shared" si="4"/>
        <v>1</v>
      </c>
    </row>
    <row r="285" spans="1:13" ht="20.100000000000001" customHeight="1" x14ac:dyDescent="0.15">
      <c r="A285" s="1" t="s">
        <v>4043</v>
      </c>
      <c r="B285" s="1" t="s">
        <v>4240</v>
      </c>
      <c r="C285" s="1" t="s">
        <v>4245</v>
      </c>
      <c r="D285" s="1" t="s">
        <v>78</v>
      </c>
      <c r="E285" s="1" t="s">
        <v>51</v>
      </c>
      <c r="F285" s="1" t="s">
        <v>51</v>
      </c>
      <c r="G285" s="1" t="s">
        <v>52</v>
      </c>
      <c r="H285" s="1" t="s">
        <v>121</v>
      </c>
      <c r="I285" s="1" t="s">
        <v>84</v>
      </c>
      <c r="J285" s="1" t="s">
        <v>122</v>
      </c>
      <c r="K285" s="1" t="s">
        <v>4246</v>
      </c>
      <c r="L285" s="1"/>
      <c r="M285" s="20">
        <f t="shared" si="4"/>
        <v>1</v>
      </c>
    </row>
    <row r="286" spans="1:13" ht="20.100000000000001" customHeight="1" x14ac:dyDescent="0.15">
      <c r="A286" s="1" t="s">
        <v>4043</v>
      </c>
      <c r="B286" s="1" t="s">
        <v>4240</v>
      </c>
      <c r="C286" s="1" t="s">
        <v>4247</v>
      </c>
      <c r="D286" s="1" t="s">
        <v>78</v>
      </c>
      <c r="E286" s="1" t="s">
        <v>51</v>
      </c>
      <c r="F286" s="1" t="s">
        <v>51</v>
      </c>
      <c r="G286" s="1" t="s">
        <v>52</v>
      </c>
      <c r="H286" s="1" t="s">
        <v>121</v>
      </c>
      <c r="I286" s="1" t="s">
        <v>84</v>
      </c>
      <c r="J286" s="1" t="s">
        <v>122</v>
      </c>
      <c r="K286" s="1" t="s">
        <v>4248</v>
      </c>
      <c r="L286" s="1"/>
      <c r="M286" s="20">
        <f t="shared" si="4"/>
        <v>1</v>
      </c>
    </row>
    <row r="287" spans="1:13" ht="20.100000000000001" customHeight="1" x14ac:dyDescent="0.15">
      <c r="A287" s="1" t="s">
        <v>4043</v>
      </c>
      <c r="B287" s="1" t="s">
        <v>4249</v>
      </c>
      <c r="C287" s="1" t="s">
        <v>4250</v>
      </c>
      <c r="D287" s="1" t="s">
        <v>78</v>
      </c>
      <c r="E287" s="1" t="s">
        <v>51</v>
      </c>
      <c r="F287" s="1" t="s">
        <v>51</v>
      </c>
      <c r="G287" s="1" t="s">
        <v>52</v>
      </c>
      <c r="H287" s="1" t="s">
        <v>121</v>
      </c>
      <c r="I287" s="1" t="s">
        <v>84</v>
      </c>
      <c r="J287" s="1" t="s">
        <v>122</v>
      </c>
      <c r="K287" s="1" t="s">
        <v>4251</v>
      </c>
      <c r="L287" s="1"/>
      <c r="M287" s="20">
        <f t="shared" si="4"/>
        <v>1</v>
      </c>
    </row>
    <row r="288" spans="1:13" ht="20.100000000000001" customHeight="1" x14ac:dyDescent="0.15">
      <c r="A288" s="1" t="s">
        <v>4043</v>
      </c>
      <c r="B288" s="1" t="s">
        <v>4249</v>
      </c>
      <c r="C288" s="1" t="s">
        <v>4252</v>
      </c>
      <c r="D288" s="1" t="s">
        <v>78</v>
      </c>
      <c r="E288" s="1" t="s">
        <v>51</v>
      </c>
      <c r="F288" s="1" t="s">
        <v>179</v>
      </c>
      <c r="G288" s="1" t="s">
        <v>82</v>
      </c>
      <c r="H288" s="1" t="s">
        <v>129</v>
      </c>
      <c r="I288" s="1" t="s">
        <v>84</v>
      </c>
      <c r="J288" s="1" t="s">
        <v>130</v>
      </c>
      <c r="K288" s="1" t="s">
        <v>4253</v>
      </c>
      <c r="L288" s="1"/>
      <c r="M288" s="20">
        <f t="shared" si="4"/>
        <v>0</v>
      </c>
    </row>
    <row r="289" spans="1:13" ht="20.100000000000001" customHeight="1" x14ac:dyDescent="0.15">
      <c r="A289" s="1" t="s">
        <v>4043</v>
      </c>
      <c r="B289" s="1" t="s">
        <v>4249</v>
      </c>
      <c r="C289" s="1" t="s">
        <v>4254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84</v>
      </c>
      <c r="J289" s="1" t="s">
        <v>122</v>
      </c>
      <c r="K289" s="1" t="s">
        <v>4255</v>
      </c>
      <c r="L289" s="1"/>
      <c r="M289" s="20">
        <f t="shared" si="4"/>
        <v>1</v>
      </c>
    </row>
    <row r="290" spans="1:13" ht="20.100000000000001" customHeight="1" x14ac:dyDescent="0.15">
      <c r="A290" s="1" t="s">
        <v>4043</v>
      </c>
      <c r="B290" s="1" t="s">
        <v>4256</v>
      </c>
      <c r="C290" s="1" t="s">
        <v>4257</v>
      </c>
      <c r="D290" s="1" t="s">
        <v>78</v>
      </c>
      <c r="E290" s="1" t="s">
        <v>51</v>
      </c>
      <c r="F290" s="1" t="s">
        <v>51</v>
      </c>
      <c r="G290" s="1" t="s">
        <v>82</v>
      </c>
      <c r="H290" s="1" t="s">
        <v>95</v>
      </c>
      <c r="I290" s="1" t="s">
        <v>84</v>
      </c>
      <c r="J290" s="1" t="s">
        <v>96</v>
      </c>
      <c r="K290" s="1" t="s">
        <v>4258</v>
      </c>
      <c r="L290" s="1"/>
      <c r="M290" s="20">
        <f t="shared" si="4"/>
        <v>1</v>
      </c>
    </row>
    <row r="291" spans="1:13" ht="20.100000000000001" customHeight="1" x14ac:dyDescent="0.15">
      <c r="A291" s="1" t="s">
        <v>4043</v>
      </c>
      <c r="B291" s="1" t="s">
        <v>4256</v>
      </c>
      <c r="C291" s="1" t="s">
        <v>4259</v>
      </c>
      <c r="D291" s="1" t="s">
        <v>78</v>
      </c>
      <c r="E291" s="1" t="s">
        <v>51</v>
      </c>
      <c r="F291" s="1" t="s">
        <v>179</v>
      </c>
      <c r="G291" s="1" t="s">
        <v>82</v>
      </c>
      <c r="H291" s="1" t="s">
        <v>83</v>
      </c>
      <c r="I291" s="1" t="s">
        <v>84</v>
      </c>
      <c r="J291" s="1" t="s">
        <v>85</v>
      </c>
      <c r="K291" s="1" t="s">
        <v>4260</v>
      </c>
      <c r="L291" s="1"/>
      <c r="M291" s="20">
        <f t="shared" si="4"/>
        <v>0</v>
      </c>
    </row>
    <row r="292" spans="1:13" ht="20.100000000000001" customHeight="1" x14ac:dyDescent="0.15">
      <c r="A292" s="1" t="s">
        <v>4043</v>
      </c>
      <c r="B292" s="1" t="s">
        <v>4256</v>
      </c>
      <c r="C292" s="1" t="s">
        <v>4261</v>
      </c>
      <c r="D292" s="1" t="s">
        <v>78</v>
      </c>
      <c r="E292" s="1" t="s">
        <v>51</v>
      </c>
      <c r="F292" s="1" t="s">
        <v>179</v>
      </c>
      <c r="G292" s="1" t="s">
        <v>82</v>
      </c>
      <c r="H292" s="1" t="s">
        <v>83</v>
      </c>
      <c r="I292" s="1" t="s">
        <v>84</v>
      </c>
      <c r="J292" s="1" t="s">
        <v>85</v>
      </c>
      <c r="K292" s="1" t="s">
        <v>4262</v>
      </c>
      <c r="L292" s="1"/>
      <c r="M292" s="20">
        <f t="shared" si="4"/>
        <v>0</v>
      </c>
    </row>
    <row r="293" spans="1:13" ht="20.100000000000001" customHeight="1" x14ac:dyDescent="0.15">
      <c r="A293" s="1" t="s">
        <v>4043</v>
      </c>
      <c r="B293" s="1" t="s">
        <v>4263</v>
      </c>
      <c r="C293" s="1" t="s">
        <v>4264</v>
      </c>
      <c r="D293" s="1" t="s">
        <v>50</v>
      </c>
      <c r="E293" s="1" t="s">
        <v>51</v>
      </c>
      <c r="F293" s="1" t="s">
        <v>51</v>
      </c>
      <c r="G293" s="1" t="s">
        <v>52</v>
      </c>
      <c r="H293" s="1" t="s">
        <v>121</v>
      </c>
      <c r="I293" s="1" t="s">
        <v>84</v>
      </c>
      <c r="J293" s="1" t="s">
        <v>122</v>
      </c>
      <c r="K293" s="1" t="s">
        <v>4265</v>
      </c>
      <c r="L293" s="1"/>
      <c r="M293" s="20">
        <f t="shared" si="4"/>
        <v>1</v>
      </c>
    </row>
    <row r="294" spans="1:13" ht="20.100000000000001" customHeight="1" x14ac:dyDescent="0.15">
      <c r="A294" s="1" t="s">
        <v>4043</v>
      </c>
      <c r="B294" s="1" t="s">
        <v>4263</v>
      </c>
      <c r="C294" s="1" t="s">
        <v>4266</v>
      </c>
      <c r="D294" s="1" t="s">
        <v>50</v>
      </c>
      <c r="E294" s="1" t="s">
        <v>51</v>
      </c>
      <c r="F294" s="1" t="s">
        <v>26832</v>
      </c>
      <c r="G294" s="1" t="s">
        <v>82</v>
      </c>
      <c r="H294" s="1" t="s">
        <v>180</v>
      </c>
      <c r="I294" s="1" t="s">
        <v>181</v>
      </c>
      <c r="J294" s="1" t="s">
        <v>182</v>
      </c>
      <c r="K294" s="1" t="s">
        <v>4267</v>
      </c>
      <c r="L294" s="1"/>
      <c r="M294" s="20">
        <f t="shared" si="4"/>
        <v>0</v>
      </c>
    </row>
    <row r="295" spans="1:13" ht="20.100000000000001" customHeight="1" x14ac:dyDescent="0.15">
      <c r="A295" s="1" t="s">
        <v>4043</v>
      </c>
      <c r="B295" s="1" t="s">
        <v>4263</v>
      </c>
      <c r="C295" s="1" t="s">
        <v>4268</v>
      </c>
      <c r="D295" s="1" t="s">
        <v>50</v>
      </c>
      <c r="E295" s="1" t="s">
        <v>51</v>
      </c>
      <c r="F295" s="1" t="s">
        <v>26832</v>
      </c>
      <c r="G295" s="1" t="s">
        <v>82</v>
      </c>
      <c r="H295" s="1" t="s">
        <v>180</v>
      </c>
      <c r="I295" s="1" t="s">
        <v>181</v>
      </c>
      <c r="J295" s="1" t="s">
        <v>182</v>
      </c>
      <c r="K295" s="1" t="s">
        <v>4269</v>
      </c>
      <c r="L295" s="1"/>
      <c r="M295" s="20">
        <f t="shared" si="4"/>
        <v>0</v>
      </c>
    </row>
    <row r="296" spans="1:13" ht="20.100000000000001" customHeight="1" x14ac:dyDescent="0.15">
      <c r="A296" s="1" t="s">
        <v>4043</v>
      </c>
      <c r="B296" s="1" t="s">
        <v>4263</v>
      </c>
      <c r="C296" s="1" t="s">
        <v>4270</v>
      </c>
      <c r="D296" s="1" t="s">
        <v>50</v>
      </c>
      <c r="E296" s="1" t="s">
        <v>51</v>
      </c>
      <c r="F296" s="1" t="s">
        <v>51</v>
      </c>
      <c r="G296" s="1" t="s">
        <v>52</v>
      </c>
      <c r="H296" s="1" t="s">
        <v>121</v>
      </c>
      <c r="I296" s="1" t="s">
        <v>84</v>
      </c>
      <c r="J296" s="1" t="s">
        <v>122</v>
      </c>
      <c r="K296" s="1" t="s">
        <v>4271</v>
      </c>
      <c r="L296" s="1"/>
      <c r="M296" s="20">
        <f t="shared" si="4"/>
        <v>1</v>
      </c>
    </row>
    <row r="297" spans="1:13" ht="20.100000000000001" customHeight="1" x14ac:dyDescent="0.15">
      <c r="A297" s="1" t="s">
        <v>4043</v>
      </c>
      <c r="B297" s="1" t="s">
        <v>4263</v>
      </c>
      <c r="C297" s="1" t="s">
        <v>4272</v>
      </c>
      <c r="D297" s="1" t="s">
        <v>50</v>
      </c>
      <c r="E297" s="1" t="s">
        <v>51</v>
      </c>
      <c r="F297" s="1" t="s">
        <v>51</v>
      </c>
      <c r="G297" s="1" t="s">
        <v>52</v>
      </c>
      <c r="H297" s="1" t="s">
        <v>121</v>
      </c>
      <c r="I297" s="1" t="s">
        <v>84</v>
      </c>
      <c r="J297" s="1" t="s">
        <v>122</v>
      </c>
      <c r="K297" s="1" t="s">
        <v>4273</v>
      </c>
      <c r="L297" s="1"/>
      <c r="M297" s="20">
        <f t="shared" si="4"/>
        <v>1</v>
      </c>
    </row>
    <row r="298" spans="1:13" ht="20.100000000000001" customHeight="1" x14ac:dyDescent="0.15">
      <c r="A298" s="1" t="s">
        <v>4043</v>
      </c>
      <c r="B298" s="1" t="s">
        <v>4263</v>
      </c>
      <c r="C298" s="1" t="s">
        <v>4274</v>
      </c>
      <c r="D298" s="1" t="s">
        <v>50</v>
      </c>
      <c r="E298" s="1" t="s">
        <v>51</v>
      </c>
      <c r="F298" s="1" t="s">
        <v>51</v>
      </c>
      <c r="G298" s="1" t="s">
        <v>52</v>
      </c>
      <c r="H298" s="1" t="s">
        <v>121</v>
      </c>
      <c r="I298" s="1" t="s">
        <v>84</v>
      </c>
      <c r="J298" s="1" t="s">
        <v>122</v>
      </c>
      <c r="K298" s="1" t="s">
        <v>4275</v>
      </c>
      <c r="L298" s="1"/>
      <c r="M298" s="20">
        <f t="shared" si="4"/>
        <v>1</v>
      </c>
    </row>
    <row r="299" spans="1:13" ht="20.100000000000001" customHeight="1" x14ac:dyDescent="0.15">
      <c r="A299" s="1" t="s">
        <v>4043</v>
      </c>
      <c r="B299" s="1" t="s">
        <v>4263</v>
      </c>
      <c r="C299" s="1" t="s">
        <v>4276</v>
      </c>
      <c r="D299" s="1" t="s">
        <v>78</v>
      </c>
      <c r="E299" s="1" t="s">
        <v>51</v>
      </c>
      <c r="F299" s="1" t="s">
        <v>51</v>
      </c>
      <c r="G299" s="1" t="s">
        <v>52</v>
      </c>
      <c r="H299" s="1" t="s">
        <v>121</v>
      </c>
      <c r="I299" s="1" t="s">
        <v>84</v>
      </c>
      <c r="J299" s="1" t="s">
        <v>122</v>
      </c>
      <c r="K299" s="1" t="s">
        <v>4277</v>
      </c>
      <c r="L299" s="1"/>
      <c r="M299" s="20">
        <f t="shared" si="4"/>
        <v>1</v>
      </c>
    </row>
    <row r="300" spans="1:13" ht="20.100000000000001" customHeight="1" x14ac:dyDescent="0.15">
      <c r="A300" s="1" t="s">
        <v>4043</v>
      </c>
      <c r="B300" s="1" t="s">
        <v>4263</v>
      </c>
      <c r="C300" s="1" t="s">
        <v>4278</v>
      </c>
      <c r="D300" s="1" t="s">
        <v>78</v>
      </c>
      <c r="E300" s="1" t="s">
        <v>51</v>
      </c>
      <c r="F300" s="1" t="s">
        <v>51</v>
      </c>
      <c r="G300" s="1" t="s">
        <v>52</v>
      </c>
      <c r="H300" s="1" t="s">
        <v>121</v>
      </c>
      <c r="I300" s="1" t="s">
        <v>84</v>
      </c>
      <c r="J300" s="1" t="s">
        <v>122</v>
      </c>
      <c r="K300" s="1" t="s">
        <v>4279</v>
      </c>
      <c r="L300" s="1"/>
      <c r="M300" s="20">
        <f t="shared" si="4"/>
        <v>1</v>
      </c>
    </row>
    <row r="301" spans="1:13" ht="20.100000000000001" customHeight="1" x14ac:dyDescent="0.15">
      <c r="A301" s="1" t="s">
        <v>4043</v>
      </c>
      <c r="B301" s="1" t="s">
        <v>4263</v>
      </c>
      <c r="C301" s="1" t="s">
        <v>4280</v>
      </c>
      <c r="D301" s="1" t="s">
        <v>78</v>
      </c>
      <c r="E301" s="1" t="s">
        <v>51</v>
      </c>
      <c r="F301" s="1" t="s">
        <v>179</v>
      </c>
      <c r="G301" s="1" t="s">
        <v>82</v>
      </c>
      <c r="H301" s="1" t="s">
        <v>180</v>
      </c>
      <c r="I301" s="1" t="s">
        <v>181</v>
      </c>
      <c r="J301" s="1" t="s">
        <v>182</v>
      </c>
      <c r="K301" s="1" t="s">
        <v>4281</v>
      </c>
      <c r="L301" s="1"/>
      <c r="M301" s="20">
        <f t="shared" si="4"/>
        <v>0</v>
      </c>
    </row>
    <row r="302" spans="1:13" ht="20.100000000000001" customHeight="1" x14ac:dyDescent="0.15">
      <c r="A302" s="1" t="s">
        <v>4043</v>
      </c>
      <c r="B302" s="1" t="s">
        <v>4263</v>
      </c>
      <c r="C302" s="1" t="s">
        <v>4282</v>
      </c>
      <c r="D302" s="1" t="s">
        <v>78</v>
      </c>
      <c r="E302" s="1" t="s">
        <v>51</v>
      </c>
      <c r="F302" s="1" t="s">
        <v>179</v>
      </c>
      <c r="G302" s="1" t="s">
        <v>82</v>
      </c>
      <c r="H302" s="1" t="s">
        <v>180</v>
      </c>
      <c r="I302" s="1" t="s">
        <v>181</v>
      </c>
      <c r="J302" s="1" t="s">
        <v>182</v>
      </c>
      <c r="K302" s="1" t="s">
        <v>4283</v>
      </c>
      <c r="L302" s="1"/>
      <c r="M302" s="20">
        <f t="shared" si="4"/>
        <v>0</v>
      </c>
    </row>
    <row r="303" spans="1:13" ht="20.100000000000001" customHeight="1" x14ac:dyDescent="0.15">
      <c r="A303" s="1" t="s">
        <v>4043</v>
      </c>
      <c r="B303" s="1" t="s">
        <v>4263</v>
      </c>
      <c r="C303" s="1" t="s">
        <v>4284</v>
      </c>
      <c r="D303" s="1" t="s">
        <v>78</v>
      </c>
      <c r="E303" s="1" t="s">
        <v>51</v>
      </c>
      <c r="F303" s="1" t="s">
        <v>51</v>
      </c>
      <c r="G303" s="1" t="s">
        <v>52</v>
      </c>
      <c r="H303" s="1" t="s">
        <v>121</v>
      </c>
      <c r="I303" s="1" t="s">
        <v>84</v>
      </c>
      <c r="J303" s="1" t="s">
        <v>122</v>
      </c>
      <c r="K303" s="1" t="s">
        <v>4285</v>
      </c>
      <c r="L303" s="1"/>
      <c r="M303" s="20">
        <f t="shared" si="4"/>
        <v>1</v>
      </c>
    </row>
    <row r="304" spans="1:13" ht="20.100000000000001" customHeight="1" x14ac:dyDescent="0.15">
      <c r="A304" s="1" t="s">
        <v>4043</v>
      </c>
      <c r="B304" s="1" t="s">
        <v>4263</v>
      </c>
      <c r="C304" s="1" t="s">
        <v>4286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121</v>
      </c>
      <c r="I304" s="1" t="s">
        <v>84</v>
      </c>
      <c r="J304" s="1" t="s">
        <v>122</v>
      </c>
      <c r="K304" s="1" t="s">
        <v>4287</v>
      </c>
      <c r="L304" s="1"/>
      <c r="M304" s="20">
        <f t="shared" si="4"/>
        <v>1</v>
      </c>
    </row>
    <row r="305" spans="1:13" ht="20.100000000000001" customHeight="1" x14ac:dyDescent="0.15">
      <c r="A305" s="1" t="s">
        <v>4043</v>
      </c>
      <c r="B305" s="1" t="s">
        <v>4263</v>
      </c>
      <c r="C305" s="1" t="s">
        <v>4288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121</v>
      </c>
      <c r="I305" s="1" t="s">
        <v>84</v>
      </c>
      <c r="J305" s="1" t="s">
        <v>122</v>
      </c>
      <c r="K305" s="1" t="s">
        <v>4289</v>
      </c>
      <c r="L305" s="1"/>
      <c r="M305" s="20">
        <f t="shared" si="4"/>
        <v>1</v>
      </c>
    </row>
    <row r="306" spans="1:13" ht="20.100000000000001" customHeight="1" x14ac:dyDescent="0.15">
      <c r="A306" s="1" t="s">
        <v>4043</v>
      </c>
      <c r="B306" s="1" t="s">
        <v>4263</v>
      </c>
      <c r="C306" s="1" t="s">
        <v>4290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121</v>
      </c>
      <c r="I306" s="1" t="s">
        <v>84</v>
      </c>
      <c r="J306" s="1" t="s">
        <v>122</v>
      </c>
      <c r="K306" s="1" t="s">
        <v>4291</v>
      </c>
      <c r="L306" s="1"/>
      <c r="M306" s="20">
        <f t="shared" si="4"/>
        <v>1</v>
      </c>
    </row>
    <row r="307" spans="1:13" ht="39.950000000000003" customHeight="1" x14ac:dyDescent="0.15">
      <c r="A307" s="82" t="s">
        <v>26972</v>
      </c>
      <c r="B307" s="82" t="s">
        <v>27157</v>
      </c>
      <c r="C307" s="1" t="s">
        <v>26973</v>
      </c>
      <c r="D307" s="1" t="s">
        <v>849</v>
      </c>
      <c r="E307" s="1" t="s">
        <v>51</v>
      </c>
      <c r="F307" s="83" t="s">
        <v>26832</v>
      </c>
      <c r="G307" s="1" t="s">
        <v>82</v>
      </c>
      <c r="H307" s="1" t="s">
        <v>446</v>
      </c>
      <c r="I307" s="1" t="s">
        <v>84</v>
      </c>
      <c r="J307" s="1" t="s">
        <v>96</v>
      </c>
      <c r="K307" s="1" t="s">
        <v>16326</v>
      </c>
      <c r="L307" s="83" t="s">
        <v>26974</v>
      </c>
      <c r="M307" s="20">
        <v>0</v>
      </c>
    </row>
    <row r="308" spans="1:13" ht="39.950000000000003" customHeight="1" x14ac:dyDescent="0.15">
      <c r="A308" s="82" t="s">
        <v>26983</v>
      </c>
      <c r="B308" s="82" t="s">
        <v>26984</v>
      </c>
      <c r="C308" s="1" t="s">
        <v>26985</v>
      </c>
      <c r="D308" s="1" t="s">
        <v>78</v>
      </c>
      <c r="E308" s="1" t="s">
        <v>51</v>
      </c>
      <c r="F308" s="83" t="s">
        <v>51</v>
      </c>
      <c r="G308" s="1" t="s">
        <v>52</v>
      </c>
      <c r="H308" s="1" t="s">
        <v>121</v>
      </c>
      <c r="I308" s="1" t="s">
        <v>84</v>
      </c>
      <c r="J308" s="1" t="s">
        <v>15518</v>
      </c>
      <c r="K308" s="1" t="s">
        <v>16184</v>
      </c>
      <c r="L308" s="84" t="s">
        <v>26974</v>
      </c>
      <c r="M308" s="20">
        <v>1</v>
      </c>
    </row>
  </sheetData>
  <autoFilter ref="A7:L308" xr:uid="{00000000-0009-0000-0000-000005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66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0" style="20" hidden="1" customWidth="1"/>
    <col min="14" max="16384" width="9" style="20"/>
  </cols>
  <sheetData>
    <row r="1" spans="1:14" ht="20.100000000000001" customHeight="1" x14ac:dyDescent="0.15">
      <c r="A1" s="3" t="s">
        <v>4293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1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SUBTOTAL(3,E8:E166)</f>
        <v>159</v>
      </c>
      <c r="F6" s="23">
        <f>SUBTOTAL(9,M8:M166)</f>
        <v>141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31</v>
      </c>
      <c r="B8" s="1" t="s">
        <v>4294</v>
      </c>
      <c r="C8" s="1" t="s">
        <v>4295</v>
      </c>
      <c r="D8" s="1" t="s">
        <v>50</v>
      </c>
      <c r="E8" s="1" t="s">
        <v>51</v>
      </c>
      <c r="F8" s="1" t="s">
        <v>51</v>
      </c>
      <c r="G8" s="1" t="s">
        <v>52</v>
      </c>
      <c r="H8" s="17" t="s">
        <v>121</v>
      </c>
      <c r="I8" s="17" t="s">
        <v>84</v>
      </c>
      <c r="J8" s="1" t="s">
        <v>122</v>
      </c>
      <c r="K8" s="1" t="s">
        <v>4296</v>
      </c>
      <c r="L8" s="1"/>
      <c r="M8" s="20">
        <f>IF(F8="○",1,0)</f>
        <v>1</v>
      </c>
    </row>
    <row r="9" spans="1:14" ht="20.100000000000001" customHeight="1" x14ac:dyDescent="0.15">
      <c r="A9" s="1" t="s">
        <v>31</v>
      </c>
      <c r="B9" s="1" t="s">
        <v>4294</v>
      </c>
      <c r="C9" s="1" t="s">
        <v>4297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121</v>
      </c>
      <c r="I9" s="1" t="s">
        <v>84</v>
      </c>
      <c r="J9" s="1" t="s">
        <v>122</v>
      </c>
      <c r="K9" s="1" t="s">
        <v>4298</v>
      </c>
      <c r="L9" s="1"/>
      <c r="M9" s="20">
        <f t="shared" ref="M9:M72" si="0">IF(F9="○",1,0)</f>
        <v>1</v>
      </c>
    </row>
    <row r="10" spans="1:14" ht="20.100000000000001" customHeight="1" x14ac:dyDescent="0.15">
      <c r="A10" s="1" t="s">
        <v>31</v>
      </c>
      <c r="B10" s="1" t="s">
        <v>4294</v>
      </c>
      <c r="C10" s="1" t="s">
        <v>4299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121</v>
      </c>
      <c r="I10" s="1" t="s">
        <v>84</v>
      </c>
      <c r="J10" s="1" t="s">
        <v>122</v>
      </c>
      <c r="K10" s="1" t="s">
        <v>4300</v>
      </c>
      <c r="L10" s="1"/>
      <c r="M10" s="20">
        <f t="shared" si="0"/>
        <v>1</v>
      </c>
    </row>
    <row r="11" spans="1:14" ht="20.100000000000001" customHeight="1" x14ac:dyDescent="0.15">
      <c r="A11" s="1" t="s">
        <v>31</v>
      </c>
      <c r="B11" s="1" t="s">
        <v>4294</v>
      </c>
      <c r="C11" s="1" t="s">
        <v>4301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84</v>
      </c>
      <c r="J11" s="1" t="s">
        <v>122</v>
      </c>
      <c r="K11" s="1" t="s">
        <v>4302</v>
      </c>
      <c r="L11" s="1"/>
      <c r="M11" s="20">
        <f t="shared" si="0"/>
        <v>1</v>
      </c>
    </row>
    <row r="12" spans="1:14" ht="20.100000000000001" customHeight="1" x14ac:dyDescent="0.15">
      <c r="A12" s="1" t="s">
        <v>31</v>
      </c>
      <c r="B12" s="1" t="s">
        <v>4294</v>
      </c>
      <c r="C12" s="1" t="s">
        <v>4303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84</v>
      </c>
      <c r="J12" s="1" t="s">
        <v>122</v>
      </c>
      <c r="K12" s="1" t="s">
        <v>4304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31</v>
      </c>
      <c r="B13" s="1" t="s">
        <v>4294</v>
      </c>
      <c r="C13" s="1" t="s">
        <v>4305</v>
      </c>
      <c r="D13" s="1" t="s">
        <v>50</v>
      </c>
      <c r="E13" s="1" t="s">
        <v>51</v>
      </c>
      <c r="F13" s="1" t="s">
        <v>51</v>
      </c>
      <c r="G13" s="1" t="s">
        <v>52</v>
      </c>
      <c r="H13" s="1" t="s">
        <v>121</v>
      </c>
      <c r="I13" s="1" t="s">
        <v>84</v>
      </c>
      <c r="J13" s="1" t="s">
        <v>122</v>
      </c>
      <c r="K13" s="1" t="s">
        <v>4306</v>
      </c>
      <c r="L13" s="1"/>
      <c r="M13" s="20">
        <f t="shared" si="0"/>
        <v>1</v>
      </c>
    </row>
    <row r="14" spans="1:14" ht="20.100000000000001" customHeight="1" x14ac:dyDescent="0.15">
      <c r="A14" s="1" t="s">
        <v>31</v>
      </c>
      <c r="B14" s="1" t="s">
        <v>4294</v>
      </c>
      <c r="C14" s="1" t="s">
        <v>4307</v>
      </c>
      <c r="D14" s="1" t="s">
        <v>50</v>
      </c>
      <c r="E14" s="1" t="s">
        <v>51</v>
      </c>
      <c r="F14" s="1" t="s">
        <v>51</v>
      </c>
      <c r="G14" s="1" t="s">
        <v>52</v>
      </c>
      <c r="H14" s="1" t="s">
        <v>121</v>
      </c>
      <c r="I14" s="1" t="s">
        <v>84</v>
      </c>
      <c r="J14" s="1" t="s">
        <v>122</v>
      </c>
      <c r="K14" s="1" t="s">
        <v>4308</v>
      </c>
      <c r="L14" s="1"/>
      <c r="M14" s="20">
        <f t="shared" si="0"/>
        <v>1</v>
      </c>
    </row>
    <row r="15" spans="1:14" ht="20.100000000000001" customHeight="1" x14ac:dyDescent="0.15">
      <c r="A15" s="1" t="s">
        <v>31</v>
      </c>
      <c r="B15" s="1" t="s">
        <v>4294</v>
      </c>
      <c r="C15" s="1" t="s">
        <v>4309</v>
      </c>
      <c r="D15" s="1" t="s">
        <v>50</v>
      </c>
      <c r="E15" s="1" t="s">
        <v>51</v>
      </c>
      <c r="F15" s="1" t="s">
        <v>51</v>
      </c>
      <c r="G15" s="1" t="s">
        <v>52</v>
      </c>
      <c r="H15" s="1" t="s">
        <v>121</v>
      </c>
      <c r="I15" s="1" t="s">
        <v>84</v>
      </c>
      <c r="J15" s="1" t="s">
        <v>122</v>
      </c>
      <c r="K15" s="1" t="s">
        <v>4310</v>
      </c>
      <c r="L15" s="1"/>
      <c r="M15" s="20">
        <f t="shared" si="0"/>
        <v>1</v>
      </c>
    </row>
    <row r="16" spans="1:14" ht="20.100000000000001" customHeight="1" x14ac:dyDescent="0.15">
      <c r="A16" s="1" t="s">
        <v>31</v>
      </c>
      <c r="B16" s="1" t="s">
        <v>4294</v>
      </c>
      <c r="C16" s="1" t="s">
        <v>4311</v>
      </c>
      <c r="D16" s="1" t="s">
        <v>50</v>
      </c>
      <c r="E16" s="1" t="s">
        <v>51</v>
      </c>
      <c r="F16" s="1" t="s">
        <v>51</v>
      </c>
      <c r="G16" s="1" t="s">
        <v>52</v>
      </c>
      <c r="H16" s="1" t="s">
        <v>121</v>
      </c>
      <c r="I16" s="1" t="s">
        <v>84</v>
      </c>
      <c r="J16" s="1" t="s">
        <v>122</v>
      </c>
      <c r="K16" s="1" t="s">
        <v>4312</v>
      </c>
      <c r="L16" s="1"/>
      <c r="M16" s="20">
        <f t="shared" si="0"/>
        <v>1</v>
      </c>
    </row>
    <row r="17" spans="1:13" ht="20.100000000000001" customHeight="1" x14ac:dyDescent="0.15">
      <c r="A17" s="1" t="s">
        <v>31</v>
      </c>
      <c r="B17" s="1" t="s">
        <v>4294</v>
      </c>
      <c r="C17" s="1" t="s">
        <v>4313</v>
      </c>
      <c r="D17" s="1" t="s">
        <v>50</v>
      </c>
      <c r="E17" s="1" t="s">
        <v>51</v>
      </c>
      <c r="F17" s="1" t="s">
        <v>51</v>
      </c>
      <c r="G17" s="1" t="s">
        <v>52</v>
      </c>
      <c r="H17" s="1" t="s">
        <v>121</v>
      </c>
      <c r="I17" s="1" t="s">
        <v>84</v>
      </c>
      <c r="J17" s="1" t="s">
        <v>122</v>
      </c>
      <c r="K17" s="1" t="s">
        <v>4314</v>
      </c>
      <c r="L17" s="1"/>
      <c r="M17" s="20">
        <f t="shared" si="0"/>
        <v>1</v>
      </c>
    </row>
    <row r="18" spans="1:13" ht="20.100000000000001" customHeight="1" x14ac:dyDescent="0.15">
      <c r="A18" s="1" t="s">
        <v>31</v>
      </c>
      <c r="B18" s="1" t="s">
        <v>4294</v>
      </c>
      <c r="C18" s="1" t="s">
        <v>4315</v>
      </c>
      <c r="D18" s="1" t="s">
        <v>78</v>
      </c>
      <c r="E18" s="1" t="s">
        <v>51</v>
      </c>
      <c r="F18" s="1" t="s">
        <v>51</v>
      </c>
      <c r="G18" s="1" t="s">
        <v>52</v>
      </c>
      <c r="H18" s="1" t="s">
        <v>121</v>
      </c>
      <c r="I18" s="1" t="s">
        <v>84</v>
      </c>
      <c r="J18" s="1" t="s">
        <v>122</v>
      </c>
      <c r="K18" s="1" t="s">
        <v>4316</v>
      </c>
      <c r="L18" s="1"/>
      <c r="M18" s="20">
        <f t="shared" si="0"/>
        <v>1</v>
      </c>
    </row>
    <row r="19" spans="1:13" ht="20.100000000000001" customHeight="1" x14ac:dyDescent="0.15">
      <c r="A19" s="1" t="s">
        <v>31</v>
      </c>
      <c r="B19" s="1" t="s">
        <v>4294</v>
      </c>
      <c r="C19" s="1" t="s">
        <v>4317</v>
      </c>
      <c r="D19" s="1" t="s">
        <v>78</v>
      </c>
      <c r="E19" s="1" t="s">
        <v>51</v>
      </c>
      <c r="F19" s="1" t="s">
        <v>179</v>
      </c>
      <c r="G19" s="1" t="s">
        <v>82</v>
      </c>
      <c r="H19" s="1" t="s">
        <v>2038</v>
      </c>
      <c r="I19" s="1" t="s">
        <v>84</v>
      </c>
      <c r="J19" s="1" t="s">
        <v>2039</v>
      </c>
      <c r="K19" s="1" t="s">
        <v>4318</v>
      </c>
      <c r="L19" s="1"/>
      <c r="M19" s="20">
        <f t="shared" si="0"/>
        <v>0</v>
      </c>
    </row>
    <row r="20" spans="1:13" ht="20.100000000000001" customHeight="1" x14ac:dyDescent="0.15">
      <c r="A20" s="1" t="s">
        <v>31</v>
      </c>
      <c r="B20" s="1" t="s">
        <v>4294</v>
      </c>
      <c r="C20" s="1" t="s">
        <v>4319</v>
      </c>
      <c r="D20" s="1" t="s">
        <v>78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84</v>
      </c>
      <c r="J20" s="1" t="s">
        <v>122</v>
      </c>
      <c r="K20" s="1" t="s">
        <v>4320</v>
      </c>
      <c r="L20" s="1"/>
      <c r="M20" s="20">
        <f t="shared" si="0"/>
        <v>1</v>
      </c>
    </row>
    <row r="21" spans="1:13" ht="20.100000000000001" customHeight="1" x14ac:dyDescent="0.15">
      <c r="A21" s="1" t="s">
        <v>31</v>
      </c>
      <c r="B21" s="1" t="s">
        <v>4294</v>
      </c>
      <c r="C21" s="1" t="s">
        <v>4321</v>
      </c>
      <c r="D21" s="1" t="s">
        <v>78</v>
      </c>
      <c r="E21" s="1" t="s">
        <v>51</v>
      </c>
      <c r="F21" s="1" t="s">
        <v>179</v>
      </c>
      <c r="G21" s="1" t="s">
        <v>82</v>
      </c>
      <c r="H21" s="1" t="s">
        <v>180</v>
      </c>
      <c r="I21" s="1" t="s">
        <v>84</v>
      </c>
      <c r="J21" s="1" t="s">
        <v>632</v>
      </c>
      <c r="K21" s="1" t="s">
        <v>4322</v>
      </c>
      <c r="L21" s="1"/>
      <c r="M21" s="20">
        <f t="shared" si="0"/>
        <v>0</v>
      </c>
    </row>
    <row r="22" spans="1:13" ht="20.100000000000001" customHeight="1" x14ac:dyDescent="0.15">
      <c r="A22" s="1" t="s">
        <v>31</v>
      </c>
      <c r="B22" s="1" t="s">
        <v>4294</v>
      </c>
      <c r="C22" s="1" t="s">
        <v>4323</v>
      </c>
      <c r="D22" s="1" t="s">
        <v>78</v>
      </c>
      <c r="E22" s="1" t="s">
        <v>51</v>
      </c>
      <c r="F22" s="1" t="s">
        <v>51</v>
      </c>
      <c r="G22" s="1" t="s">
        <v>52</v>
      </c>
      <c r="H22" s="1" t="s">
        <v>121</v>
      </c>
      <c r="I22" s="1" t="s">
        <v>84</v>
      </c>
      <c r="J22" s="1" t="s">
        <v>122</v>
      </c>
      <c r="K22" s="1" t="s">
        <v>4324</v>
      </c>
      <c r="L22" s="1"/>
      <c r="M22" s="20">
        <f t="shared" si="0"/>
        <v>1</v>
      </c>
    </row>
    <row r="23" spans="1:13" ht="20.100000000000001" customHeight="1" x14ac:dyDescent="0.15">
      <c r="A23" s="1" t="s">
        <v>31</v>
      </c>
      <c r="B23" s="1" t="s">
        <v>4294</v>
      </c>
      <c r="C23" s="1" t="s">
        <v>4325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84</v>
      </c>
      <c r="J23" s="1" t="s">
        <v>122</v>
      </c>
      <c r="K23" s="1" t="s">
        <v>4326</v>
      </c>
      <c r="L23" s="1"/>
      <c r="M23" s="20">
        <f t="shared" si="0"/>
        <v>1</v>
      </c>
    </row>
    <row r="24" spans="1:13" ht="20.100000000000001" customHeight="1" x14ac:dyDescent="0.15">
      <c r="A24" s="1" t="s">
        <v>31</v>
      </c>
      <c r="B24" s="1" t="s">
        <v>4294</v>
      </c>
      <c r="C24" s="1" t="s">
        <v>4327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84</v>
      </c>
      <c r="J24" s="1" t="s">
        <v>122</v>
      </c>
      <c r="K24" s="1" t="s">
        <v>4328</v>
      </c>
      <c r="L24" s="1"/>
      <c r="M24" s="20">
        <f t="shared" si="0"/>
        <v>1</v>
      </c>
    </row>
    <row r="25" spans="1:13" ht="20.100000000000001" customHeight="1" x14ac:dyDescent="0.15">
      <c r="A25" s="1" t="s">
        <v>31</v>
      </c>
      <c r="B25" s="1" t="s">
        <v>4294</v>
      </c>
      <c r="C25" s="1" t="s">
        <v>4329</v>
      </c>
      <c r="D25" s="1" t="s">
        <v>78</v>
      </c>
      <c r="E25" s="1" t="s">
        <v>51</v>
      </c>
      <c r="F25" s="1" t="s">
        <v>179</v>
      </c>
      <c r="G25" s="1" t="s">
        <v>82</v>
      </c>
      <c r="H25" s="1" t="s">
        <v>83</v>
      </c>
      <c r="I25" s="1" t="s">
        <v>84</v>
      </c>
      <c r="J25" s="1" t="s">
        <v>85</v>
      </c>
      <c r="K25" s="1" t="s">
        <v>4330</v>
      </c>
      <c r="L25" s="1"/>
      <c r="M25" s="20">
        <f t="shared" si="0"/>
        <v>0</v>
      </c>
    </row>
    <row r="26" spans="1:13" ht="20.100000000000001" customHeight="1" x14ac:dyDescent="0.15">
      <c r="A26" s="1" t="s">
        <v>31</v>
      </c>
      <c r="B26" s="1" t="s">
        <v>4294</v>
      </c>
      <c r="C26" s="1" t="s">
        <v>4331</v>
      </c>
      <c r="D26" s="1" t="s">
        <v>78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84</v>
      </c>
      <c r="J26" s="1" t="s">
        <v>122</v>
      </c>
      <c r="K26" s="1" t="s">
        <v>4332</v>
      </c>
      <c r="L26" s="1"/>
      <c r="M26" s="20">
        <f t="shared" si="0"/>
        <v>1</v>
      </c>
    </row>
    <row r="27" spans="1:13" ht="20.100000000000001" customHeight="1" x14ac:dyDescent="0.15">
      <c r="A27" s="1" t="s">
        <v>31</v>
      </c>
      <c r="B27" s="1" t="s">
        <v>4333</v>
      </c>
      <c r="C27" s="1" t="s">
        <v>4334</v>
      </c>
      <c r="D27" s="1" t="s">
        <v>50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4335</v>
      </c>
      <c r="L27" s="1"/>
      <c r="M27" s="20">
        <f t="shared" si="0"/>
        <v>1</v>
      </c>
    </row>
    <row r="28" spans="1:13" ht="20.100000000000001" customHeight="1" x14ac:dyDescent="0.15">
      <c r="A28" s="1" t="s">
        <v>31</v>
      </c>
      <c r="B28" s="1" t="s">
        <v>4333</v>
      </c>
      <c r="C28" s="1" t="s">
        <v>4336</v>
      </c>
      <c r="D28" s="1" t="s">
        <v>50</v>
      </c>
      <c r="E28" s="1" t="s">
        <v>51</v>
      </c>
      <c r="F28" s="1" t="s">
        <v>51</v>
      </c>
      <c r="G28" s="1" t="s">
        <v>82</v>
      </c>
      <c r="H28" s="1" t="s">
        <v>207</v>
      </c>
      <c r="I28" s="1" t="s">
        <v>84</v>
      </c>
      <c r="J28" s="1" t="s">
        <v>122</v>
      </c>
      <c r="K28" s="1" t="s">
        <v>4337</v>
      </c>
      <c r="L28" s="1"/>
      <c r="M28" s="20">
        <f t="shared" si="0"/>
        <v>1</v>
      </c>
    </row>
    <row r="29" spans="1:13" ht="20.100000000000001" customHeight="1" x14ac:dyDescent="0.15">
      <c r="A29" s="1" t="s">
        <v>31</v>
      </c>
      <c r="B29" s="1" t="s">
        <v>4333</v>
      </c>
      <c r="C29" s="1" t="s">
        <v>4338</v>
      </c>
      <c r="D29" s="1" t="s">
        <v>50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4339</v>
      </c>
      <c r="L29" s="1"/>
      <c r="M29" s="20">
        <f t="shared" si="0"/>
        <v>1</v>
      </c>
    </row>
    <row r="30" spans="1:13" ht="20.100000000000001" customHeight="1" x14ac:dyDescent="0.15">
      <c r="A30" s="1" t="s">
        <v>31</v>
      </c>
      <c r="B30" s="1" t="s">
        <v>4333</v>
      </c>
      <c r="C30" s="1" t="s">
        <v>4340</v>
      </c>
      <c r="D30" s="1" t="s">
        <v>50</v>
      </c>
      <c r="E30" s="1" t="s">
        <v>51</v>
      </c>
      <c r="F30" s="1" t="s">
        <v>51</v>
      </c>
      <c r="G30" s="1" t="s">
        <v>82</v>
      </c>
      <c r="H30" s="1" t="s">
        <v>207</v>
      </c>
      <c r="I30" s="1" t="s">
        <v>84</v>
      </c>
      <c r="J30" s="1" t="s">
        <v>122</v>
      </c>
      <c r="K30" s="1" t="s">
        <v>4341</v>
      </c>
      <c r="L30" s="1"/>
      <c r="M30" s="20">
        <f t="shared" si="0"/>
        <v>1</v>
      </c>
    </row>
    <row r="31" spans="1:13" ht="20.100000000000001" customHeight="1" x14ac:dyDescent="0.15">
      <c r="A31" s="1" t="s">
        <v>31</v>
      </c>
      <c r="B31" s="1" t="s">
        <v>4333</v>
      </c>
      <c r="C31" s="1" t="s">
        <v>4342</v>
      </c>
      <c r="D31" s="1" t="s">
        <v>50</v>
      </c>
      <c r="E31" s="1" t="s">
        <v>51</v>
      </c>
      <c r="F31" s="1" t="s">
        <v>51</v>
      </c>
      <c r="G31" s="1" t="s">
        <v>82</v>
      </c>
      <c r="H31" s="1" t="s">
        <v>207</v>
      </c>
      <c r="I31" s="1" t="s">
        <v>84</v>
      </c>
      <c r="J31" s="1" t="s">
        <v>122</v>
      </c>
      <c r="K31" s="1" t="s">
        <v>4343</v>
      </c>
      <c r="L31" s="1"/>
      <c r="M31" s="20">
        <f t="shared" si="0"/>
        <v>1</v>
      </c>
    </row>
    <row r="32" spans="1:13" ht="20.100000000000001" customHeight="1" x14ac:dyDescent="0.15">
      <c r="A32" s="1" t="s">
        <v>31</v>
      </c>
      <c r="B32" s="1" t="s">
        <v>4333</v>
      </c>
      <c r="C32" s="1" t="s">
        <v>4344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207</v>
      </c>
      <c r="I32" s="1" t="s">
        <v>84</v>
      </c>
      <c r="J32" s="1" t="s">
        <v>122</v>
      </c>
      <c r="K32" s="1" t="s">
        <v>4345</v>
      </c>
      <c r="L32" s="1"/>
      <c r="M32" s="20">
        <f t="shared" si="0"/>
        <v>1</v>
      </c>
    </row>
    <row r="33" spans="1:13" ht="20.100000000000001" customHeight="1" x14ac:dyDescent="0.15">
      <c r="A33" s="1" t="s">
        <v>31</v>
      </c>
      <c r="B33" s="1" t="s">
        <v>4333</v>
      </c>
      <c r="C33" s="1" t="s">
        <v>4346</v>
      </c>
      <c r="D33" s="1" t="s">
        <v>50</v>
      </c>
      <c r="E33" s="1" t="s">
        <v>51</v>
      </c>
      <c r="F33" s="1" t="s">
        <v>51</v>
      </c>
      <c r="G33" s="1" t="s">
        <v>82</v>
      </c>
      <c r="H33" s="1" t="s">
        <v>207</v>
      </c>
      <c r="I33" s="1" t="s">
        <v>84</v>
      </c>
      <c r="J33" s="1" t="s">
        <v>122</v>
      </c>
      <c r="K33" s="1" t="s">
        <v>4347</v>
      </c>
      <c r="L33" s="1"/>
      <c r="M33" s="20">
        <f t="shared" si="0"/>
        <v>1</v>
      </c>
    </row>
    <row r="34" spans="1:13" ht="20.100000000000001" customHeight="1" x14ac:dyDescent="0.15">
      <c r="A34" s="1" t="s">
        <v>31</v>
      </c>
      <c r="B34" s="1" t="s">
        <v>4333</v>
      </c>
      <c r="C34" s="1" t="s">
        <v>4348</v>
      </c>
      <c r="D34" s="1" t="s">
        <v>50</v>
      </c>
      <c r="E34" s="1" t="s">
        <v>51</v>
      </c>
      <c r="F34" s="1" t="s">
        <v>51</v>
      </c>
      <c r="G34" s="1" t="s">
        <v>82</v>
      </c>
      <c r="H34" s="1" t="s">
        <v>207</v>
      </c>
      <c r="I34" s="1" t="s">
        <v>84</v>
      </c>
      <c r="J34" s="1" t="s">
        <v>122</v>
      </c>
      <c r="K34" s="1" t="s">
        <v>4349</v>
      </c>
      <c r="L34" s="1"/>
      <c r="M34" s="20">
        <f t="shared" si="0"/>
        <v>1</v>
      </c>
    </row>
    <row r="35" spans="1:13" ht="20.100000000000001" customHeight="1" x14ac:dyDescent="0.15">
      <c r="A35" s="1" t="s">
        <v>31</v>
      </c>
      <c r="B35" s="1" t="s">
        <v>4333</v>
      </c>
      <c r="C35" s="1" t="s">
        <v>4350</v>
      </c>
      <c r="D35" s="1" t="s">
        <v>50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4351</v>
      </c>
      <c r="L35" s="1"/>
      <c r="M35" s="20">
        <f t="shared" si="0"/>
        <v>1</v>
      </c>
    </row>
    <row r="36" spans="1:13" ht="20.100000000000001" customHeight="1" x14ac:dyDescent="0.15">
      <c r="A36" s="1" t="s">
        <v>31</v>
      </c>
      <c r="B36" s="1" t="s">
        <v>4333</v>
      </c>
      <c r="C36" s="1" t="s">
        <v>4352</v>
      </c>
      <c r="D36" s="1" t="s">
        <v>78</v>
      </c>
      <c r="E36" s="1" t="s">
        <v>51</v>
      </c>
      <c r="F36" s="1" t="s">
        <v>26832</v>
      </c>
      <c r="G36" s="1" t="s">
        <v>82</v>
      </c>
      <c r="H36" s="1" t="s">
        <v>180</v>
      </c>
      <c r="I36" s="1" t="s">
        <v>84</v>
      </c>
      <c r="J36" s="1" t="s">
        <v>632</v>
      </c>
      <c r="K36" s="1" t="s">
        <v>4353</v>
      </c>
      <c r="L36" s="1"/>
      <c r="M36" s="20">
        <f t="shared" si="0"/>
        <v>0</v>
      </c>
    </row>
    <row r="37" spans="1:13" ht="20.100000000000001" customHeight="1" x14ac:dyDescent="0.15">
      <c r="A37" s="1" t="s">
        <v>31</v>
      </c>
      <c r="B37" s="1" t="s">
        <v>4333</v>
      </c>
      <c r="C37" s="1" t="s">
        <v>4354</v>
      </c>
      <c r="D37" s="1" t="s">
        <v>78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4355</v>
      </c>
      <c r="L37" s="1"/>
      <c r="M37" s="20">
        <f t="shared" si="0"/>
        <v>1</v>
      </c>
    </row>
    <row r="38" spans="1:13" ht="20.100000000000001" customHeight="1" x14ac:dyDescent="0.15">
      <c r="A38" s="1" t="s">
        <v>31</v>
      </c>
      <c r="B38" s="1" t="s">
        <v>4333</v>
      </c>
      <c r="C38" s="1" t="s">
        <v>4356</v>
      </c>
      <c r="D38" s="1" t="s">
        <v>78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4357</v>
      </c>
      <c r="L38" s="1"/>
      <c r="M38" s="20">
        <f t="shared" si="0"/>
        <v>1</v>
      </c>
    </row>
    <row r="39" spans="1:13" ht="20.100000000000001" customHeight="1" x14ac:dyDescent="0.15">
      <c r="A39" s="1" t="s">
        <v>31</v>
      </c>
      <c r="B39" s="1" t="s">
        <v>4333</v>
      </c>
      <c r="C39" s="1" t="s">
        <v>4358</v>
      </c>
      <c r="D39" s="1" t="s">
        <v>78</v>
      </c>
      <c r="E39" s="1" t="s">
        <v>51</v>
      </c>
      <c r="F39" s="1" t="s">
        <v>51</v>
      </c>
      <c r="G39" s="1" t="s">
        <v>82</v>
      </c>
      <c r="H39" s="1" t="s">
        <v>207</v>
      </c>
      <c r="I39" s="1" t="s">
        <v>84</v>
      </c>
      <c r="J39" s="1" t="s">
        <v>122</v>
      </c>
      <c r="K39" s="1" t="s">
        <v>4359</v>
      </c>
      <c r="L39" s="1"/>
      <c r="M39" s="20">
        <f t="shared" si="0"/>
        <v>1</v>
      </c>
    </row>
    <row r="40" spans="1:13" ht="20.100000000000001" customHeight="1" x14ac:dyDescent="0.15">
      <c r="A40" s="1" t="s">
        <v>31</v>
      </c>
      <c r="B40" s="1" t="s">
        <v>4360</v>
      </c>
      <c r="C40" s="1" t="s">
        <v>4361</v>
      </c>
      <c r="D40" s="1" t="s">
        <v>50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84</v>
      </c>
      <c r="J40" s="1" t="s">
        <v>122</v>
      </c>
      <c r="K40" s="1" t="s">
        <v>4362</v>
      </c>
      <c r="L40" s="1"/>
      <c r="M40" s="20">
        <f t="shared" si="0"/>
        <v>1</v>
      </c>
    </row>
    <row r="41" spans="1:13" ht="20.100000000000001" customHeight="1" x14ac:dyDescent="0.15">
      <c r="A41" s="1" t="s">
        <v>31</v>
      </c>
      <c r="B41" s="1" t="s">
        <v>4360</v>
      </c>
      <c r="C41" s="1" t="s">
        <v>4363</v>
      </c>
      <c r="D41" s="1" t="s">
        <v>50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84</v>
      </c>
      <c r="J41" s="1" t="s">
        <v>122</v>
      </c>
      <c r="K41" s="1" t="s">
        <v>4364</v>
      </c>
      <c r="L41" s="1"/>
      <c r="M41" s="20">
        <f t="shared" si="0"/>
        <v>1</v>
      </c>
    </row>
    <row r="42" spans="1:13" ht="20.100000000000001" customHeight="1" x14ac:dyDescent="0.15">
      <c r="A42" s="1" t="s">
        <v>31</v>
      </c>
      <c r="B42" s="1" t="s">
        <v>4360</v>
      </c>
      <c r="C42" s="1" t="s">
        <v>4365</v>
      </c>
      <c r="D42" s="1" t="s">
        <v>50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84</v>
      </c>
      <c r="J42" s="1" t="s">
        <v>122</v>
      </c>
      <c r="K42" s="1" t="s">
        <v>4366</v>
      </c>
      <c r="L42" s="1"/>
      <c r="M42" s="20">
        <f t="shared" si="0"/>
        <v>1</v>
      </c>
    </row>
    <row r="43" spans="1:13" ht="20.100000000000001" customHeight="1" x14ac:dyDescent="0.15">
      <c r="A43" s="1" t="s">
        <v>31</v>
      </c>
      <c r="B43" s="1" t="s">
        <v>4360</v>
      </c>
      <c r="C43" s="1" t="s">
        <v>4367</v>
      </c>
      <c r="D43" s="1" t="s">
        <v>50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84</v>
      </c>
      <c r="J43" s="1" t="s">
        <v>122</v>
      </c>
      <c r="K43" s="1" t="s">
        <v>4368</v>
      </c>
      <c r="L43" s="1"/>
      <c r="M43" s="20">
        <f t="shared" si="0"/>
        <v>1</v>
      </c>
    </row>
    <row r="44" spans="1:13" ht="20.100000000000001" customHeight="1" x14ac:dyDescent="0.15">
      <c r="A44" s="1" t="s">
        <v>31</v>
      </c>
      <c r="B44" s="1" t="s">
        <v>4360</v>
      </c>
      <c r="C44" s="1" t="s">
        <v>4369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84</v>
      </c>
      <c r="J44" s="1" t="s">
        <v>122</v>
      </c>
      <c r="K44" s="1" t="s">
        <v>4370</v>
      </c>
      <c r="L44" s="1"/>
      <c r="M44" s="20">
        <f t="shared" si="0"/>
        <v>1</v>
      </c>
    </row>
    <row r="45" spans="1:13" ht="20.100000000000001" customHeight="1" x14ac:dyDescent="0.15">
      <c r="A45" s="1" t="s">
        <v>31</v>
      </c>
      <c r="B45" s="1" t="s">
        <v>4371</v>
      </c>
      <c r="C45" s="1" t="s">
        <v>4372</v>
      </c>
      <c r="D45" s="1" t="s">
        <v>50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84</v>
      </c>
      <c r="J45" s="1" t="s">
        <v>122</v>
      </c>
      <c r="K45" s="1" t="s">
        <v>4373</v>
      </c>
      <c r="L45" s="1"/>
      <c r="M45" s="20">
        <f t="shared" si="0"/>
        <v>1</v>
      </c>
    </row>
    <row r="46" spans="1:13" ht="20.100000000000001" customHeight="1" x14ac:dyDescent="0.15">
      <c r="A46" s="1" t="s">
        <v>31</v>
      </c>
      <c r="B46" s="1" t="s">
        <v>4371</v>
      </c>
      <c r="C46" s="1" t="s">
        <v>4374</v>
      </c>
      <c r="D46" s="1" t="s">
        <v>50</v>
      </c>
      <c r="E46" s="1" t="s">
        <v>51</v>
      </c>
      <c r="F46" s="1" t="s">
        <v>51</v>
      </c>
      <c r="G46" s="1" t="s">
        <v>52</v>
      </c>
      <c r="H46" s="1" t="s">
        <v>121</v>
      </c>
      <c r="I46" s="1" t="s">
        <v>84</v>
      </c>
      <c r="J46" s="1" t="s">
        <v>122</v>
      </c>
      <c r="K46" s="1" t="s">
        <v>4375</v>
      </c>
      <c r="L46" s="1"/>
      <c r="M46" s="20">
        <f t="shared" si="0"/>
        <v>1</v>
      </c>
    </row>
    <row r="47" spans="1:13" ht="20.100000000000001" customHeight="1" x14ac:dyDescent="0.15">
      <c r="A47" s="1" t="s">
        <v>31</v>
      </c>
      <c r="B47" s="1" t="s">
        <v>4371</v>
      </c>
      <c r="C47" s="1" t="s">
        <v>4376</v>
      </c>
      <c r="D47" s="1" t="s">
        <v>50</v>
      </c>
      <c r="E47" s="1" t="s">
        <v>51</v>
      </c>
      <c r="F47" s="1" t="s">
        <v>51</v>
      </c>
      <c r="G47" s="1" t="s">
        <v>52</v>
      </c>
      <c r="H47" s="1" t="s">
        <v>121</v>
      </c>
      <c r="I47" s="1" t="s">
        <v>84</v>
      </c>
      <c r="J47" s="1" t="s">
        <v>122</v>
      </c>
      <c r="K47" s="1" t="s">
        <v>4377</v>
      </c>
      <c r="L47" s="1"/>
      <c r="M47" s="20">
        <f t="shared" si="0"/>
        <v>1</v>
      </c>
    </row>
    <row r="48" spans="1:13" ht="20.100000000000001" customHeight="1" x14ac:dyDescent="0.15">
      <c r="A48" s="1" t="s">
        <v>31</v>
      </c>
      <c r="B48" s="1" t="s">
        <v>4371</v>
      </c>
      <c r="C48" s="1" t="s">
        <v>4378</v>
      </c>
      <c r="D48" s="1" t="s">
        <v>50</v>
      </c>
      <c r="E48" s="1" t="s">
        <v>51</v>
      </c>
      <c r="F48" s="1" t="s">
        <v>51</v>
      </c>
      <c r="G48" s="1" t="s">
        <v>52</v>
      </c>
      <c r="H48" s="1" t="s">
        <v>121</v>
      </c>
      <c r="I48" s="1" t="s">
        <v>84</v>
      </c>
      <c r="J48" s="1" t="s">
        <v>122</v>
      </c>
      <c r="K48" s="1" t="s">
        <v>4379</v>
      </c>
      <c r="L48" s="1"/>
      <c r="M48" s="20">
        <f t="shared" si="0"/>
        <v>1</v>
      </c>
    </row>
    <row r="49" spans="1:13" ht="20.100000000000001" customHeight="1" x14ac:dyDescent="0.15">
      <c r="A49" s="1" t="s">
        <v>31</v>
      </c>
      <c r="B49" s="1" t="s">
        <v>4371</v>
      </c>
      <c r="C49" s="1" t="s">
        <v>4380</v>
      </c>
      <c r="D49" s="1" t="s">
        <v>50</v>
      </c>
      <c r="E49" s="1" t="s">
        <v>51</v>
      </c>
      <c r="F49" s="1" t="s">
        <v>51</v>
      </c>
      <c r="G49" s="1" t="s">
        <v>52</v>
      </c>
      <c r="H49" s="1" t="s">
        <v>121</v>
      </c>
      <c r="I49" s="1" t="s">
        <v>84</v>
      </c>
      <c r="J49" s="1" t="s">
        <v>122</v>
      </c>
      <c r="K49" s="1" t="s">
        <v>4381</v>
      </c>
      <c r="L49" s="1"/>
      <c r="M49" s="20">
        <f t="shared" si="0"/>
        <v>1</v>
      </c>
    </row>
    <row r="50" spans="1:13" ht="20.100000000000001" customHeight="1" x14ac:dyDescent="0.15">
      <c r="A50" s="1" t="s">
        <v>31</v>
      </c>
      <c r="B50" s="1" t="s">
        <v>4371</v>
      </c>
      <c r="C50" s="1" t="s">
        <v>4382</v>
      </c>
      <c r="D50" s="1" t="s">
        <v>78</v>
      </c>
      <c r="E50" s="1" t="s">
        <v>51</v>
      </c>
      <c r="F50" s="1" t="s">
        <v>51</v>
      </c>
      <c r="G50" s="1" t="s">
        <v>52</v>
      </c>
      <c r="H50" s="1" t="s">
        <v>121</v>
      </c>
      <c r="I50" s="1" t="s">
        <v>84</v>
      </c>
      <c r="J50" s="1" t="s">
        <v>122</v>
      </c>
      <c r="K50" s="1" t="s">
        <v>4383</v>
      </c>
      <c r="L50" s="1"/>
      <c r="M50" s="20">
        <f t="shared" si="0"/>
        <v>1</v>
      </c>
    </row>
    <row r="51" spans="1:13" ht="20.100000000000001" customHeight="1" x14ac:dyDescent="0.15">
      <c r="A51" s="1" t="s">
        <v>31</v>
      </c>
      <c r="B51" s="1" t="s">
        <v>4371</v>
      </c>
      <c r="C51" s="1" t="s">
        <v>4384</v>
      </c>
      <c r="D51" s="1" t="s">
        <v>78</v>
      </c>
      <c r="E51" s="1" t="s">
        <v>51</v>
      </c>
      <c r="F51" s="1" t="s">
        <v>51</v>
      </c>
      <c r="G51" s="1" t="s">
        <v>52</v>
      </c>
      <c r="H51" s="1" t="s">
        <v>121</v>
      </c>
      <c r="I51" s="1" t="s">
        <v>84</v>
      </c>
      <c r="J51" s="1" t="s">
        <v>122</v>
      </c>
      <c r="K51" s="1" t="s">
        <v>4385</v>
      </c>
      <c r="L51" s="1"/>
      <c r="M51" s="20">
        <f t="shared" si="0"/>
        <v>1</v>
      </c>
    </row>
    <row r="52" spans="1:13" ht="20.100000000000001" customHeight="1" x14ac:dyDescent="0.15">
      <c r="A52" s="1" t="s">
        <v>31</v>
      </c>
      <c r="B52" s="1" t="s">
        <v>4371</v>
      </c>
      <c r="C52" s="1" t="s">
        <v>4386</v>
      </c>
      <c r="D52" s="1" t="s">
        <v>78</v>
      </c>
      <c r="E52" s="1" t="s">
        <v>51</v>
      </c>
      <c r="F52" s="1" t="s">
        <v>51</v>
      </c>
      <c r="G52" s="1" t="s">
        <v>52</v>
      </c>
      <c r="H52" s="1" t="s">
        <v>121</v>
      </c>
      <c r="I52" s="1" t="s">
        <v>84</v>
      </c>
      <c r="J52" s="1" t="s">
        <v>122</v>
      </c>
      <c r="K52" s="1" t="s">
        <v>4387</v>
      </c>
      <c r="L52" s="1"/>
      <c r="M52" s="20">
        <f t="shared" si="0"/>
        <v>1</v>
      </c>
    </row>
    <row r="53" spans="1:13" ht="20.100000000000001" customHeight="1" x14ac:dyDescent="0.15">
      <c r="A53" s="1" t="s">
        <v>31</v>
      </c>
      <c r="B53" s="1" t="s">
        <v>4371</v>
      </c>
      <c r="C53" s="1" t="s">
        <v>4388</v>
      </c>
      <c r="D53" s="1" t="s">
        <v>78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84</v>
      </c>
      <c r="J53" s="1" t="s">
        <v>122</v>
      </c>
      <c r="K53" s="1" t="s">
        <v>4389</v>
      </c>
      <c r="L53" s="1"/>
      <c r="M53" s="20">
        <f t="shared" si="0"/>
        <v>1</v>
      </c>
    </row>
    <row r="54" spans="1:13" ht="20.100000000000001" customHeight="1" x14ac:dyDescent="0.15">
      <c r="A54" s="1" t="s">
        <v>31</v>
      </c>
      <c r="B54" s="1" t="s">
        <v>4371</v>
      </c>
      <c r="C54" s="1" t="s">
        <v>4390</v>
      </c>
      <c r="D54" s="1" t="s">
        <v>78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84</v>
      </c>
      <c r="J54" s="1" t="s">
        <v>122</v>
      </c>
      <c r="K54" s="1" t="s">
        <v>4391</v>
      </c>
      <c r="L54" s="1"/>
      <c r="M54" s="20">
        <f t="shared" si="0"/>
        <v>1</v>
      </c>
    </row>
    <row r="55" spans="1:13" ht="20.100000000000001" customHeight="1" x14ac:dyDescent="0.15">
      <c r="A55" s="1" t="s">
        <v>31</v>
      </c>
      <c r="B55" s="1" t="s">
        <v>4371</v>
      </c>
      <c r="C55" s="1" t="s">
        <v>4392</v>
      </c>
      <c r="D55" s="1" t="s">
        <v>78</v>
      </c>
      <c r="E55" s="1" t="s">
        <v>51</v>
      </c>
      <c r="F55" s="1" t="s">
        <v>51</v>
      </c>
      <c r="G55" s="1" t="s">
        <v>52</v>
      </c>
      <c r="H55" s="1" t="s">
        <v>121</v>
      </c>
      <c r="I55" s="1" t="s">
        <v>84</v>
      </c>
      <c r="J55" s="1" t="s">
        <v>122</v>
      </c>
      <c r="K55" s="1" t="s">
        <v>4393</v>
      </c>
      <c r="L55" s="1"/>
      <c r="M55" s="20">
        <f t="shared" si="0"/>
        <v>1</v>
      </c>
    </row>
    <row r="56" spans="1:13" ht="20.100000000000001" customHeight="1" x14ac:dyDescent="0.15">
      <c r="A56" s="1" t="s">
        <v>31</v>
      </c>
      <c r="B56" s="1" t="s">
        <v>4371</v>
      </c>
      <c r="C56" s="1" t="s">
        <v>4394</v>
      </c>
      <c r="D56" s="1" t="s">
        <v>78</v>
      </c>
      <c r="E56" s="1" t="s">
        <v>51</v>
      </c>
      <c r="F56" s="1" t="s">
        <v>51</v>
      </c>
      <c r="G56" s="1" t="s">
        <v>52</v>
      </c>
      <c r="H56" s="1" t="s">
        <v>121</v>
      </c>
      <c r="I56" s="1" t="s">
        <v>84</v>
      </c>
      <c r="J56" s="1" t="s">
        <v>122</v>
      </c>
      <c r="K56" s="1" t="s">
        <v>4395</v>
      </c>
      <c r="L56" s="1"/>
      <c r="M56" s="20">
        <f t="shared" si="0"/>
        <v>1</v>
      </c>
    </row>
    <row r="57" spans="1:13" ht="20.100000000000001" customHeight="1" x14ac:dyDescent="0.15">
      <c r="A57" s="1" t="s">
        <v>31</v>
      </c>
      <c r="B57" s="1" t="s">
        <v>4371</v>
      </c>
      <c r="C57" s="1" t="s">
        <v>4396</v>
      </c>
      <c r="D57" s="1" t="s">
        <v>78</v>
      </c>
      <c r="E57" s="1" t="s">
        <v>51</v>
      </c>
      <c r="F57" s="1" t="s">
        <v>51</v>
      </c>
      <c r="G57" s="1" t="s">
        <v>52</v>
      </c>
      <c r="H57" s="1" t="s">
        <v>121</v>
      </c>
      <c r="I57" s="1" t="s">
        <v>84</v>
      </c>
      <c r="J57" s="1" t="s">
        <v>122</v>
      </c>
      <c r="K57" s="1" t="s">
        <v>4397</v>
      </c>
      <c r="L57" s="1"/>
      <c r="M57" s="20">
        <f t="shared" si="0"/>
        <v>1</v>
      </c>
    </row>
    <row r="58" spans="1:13" ht="20.100000000000001" customHeight="1" x14ac:dyDescent="0.15">
      <c r="A58" s="1" t="s">
        <v>31</v>
      </c>
      <c r="B58" s="1" t="s">
        <v>4371</v>
      </c>
      <c r="C58" s="1" t="s">
        <v>4398</v>
      </c>
      <c r="D58" s="1" t="s">
        <v>849</v>
      </c>
      <c r="E58" s="1" t="s">
        <v>51</v>
      </c>
      <c r="F58" s="1" t="s">
        <v>26832</v>
      </c>
      <c r="G58" s="1" t="s">
        <v>82</v>
      </c>
      <c r="H58" s="1" t="s">
        <v>83</v>
      </c>
      <c r="I58" s="1" t="s">
        <v>84</v>
      </c>
      <c r="J58" s="1" t="s">
        <v>85</v>
      </c>
      <c r="K58" s="1" t="s">
        <v>4399</v>
      </c>
      <c r="L58" s="1"/>
      <c r="M58" s="20">
        <f t="shared" si="0"/>
        <v>0</v>
      </c>
    </row>
    <row r="59" spans="1:13" ht="20.100000000000001" customHeight="1" x14ac:dyDescent="0.15">
      <c r="A59" s="1" t="s">
        <v>31</v>
      </c>
      <c r="B59" s="1" t="s">
        <v>4400</v>
      </c>
      <c r="C59" s="1" t="s">
        <v>4401</v>
      </c>
      <c r="D59" s="1" t="s">
        <v>50</v>
      </c>
      <c r="E59" s="1" t="s">
        <v>51</v>
      </c>
      <c r="F59" s="1" t="s">
        <v>51</v>
      </c>
      <c r="G59" s="1" t="s">
        <v>82</v>
      </c>
      <c r="H59" s="1" t="s">
        <v>207</v>
      </c>
      <c r="I59" s="1" t="s">
        <v>84</v>
      </c>
      <c r="J59" s="1" t="s">
        <v>122</v>
      </c>
      <c r="K59" s="1" t="s">
        <v>4402</v>
      </c>
      <c r="L59" s="1"/>
      <c r="M59" s="20">
        <f t="shared" si="0"/>
        <v>1</v>
      </c>
    </row>
    <row r="60" spans="1:13" ht="20.100000000000001" customHeight="1" x14ac:dyDescent="0.15">
      <c r="A60" s="1" t="s">
        <v>31</v>
      </c>
      <c r="B60" s="1" t="s">
        <v>4400</v>
      </c>
      <c r="C60" s="1" t="s">
        <v>4403</v>
      </c>
      <c r="D60" s="1" t="s">
        <v>50</v>
      </c>
      <c r="E60" s="1" t="s">
        <v>51</v>
      </c>
      <c r="F60" s="1" t="s">
        <v>51</v>
      </c>
      <c r="G60" s="1" t="s">
        <v>82</v>
      </c>
      <c r="H60" s="1" t="s">
        <v>207</v>
      </c>
      <c r="I60" s="1" t="s">
        <v>84</v>
      </c>
      <c r="J60" s="1" t="s">
        <v>122</v>
      </c>
      <c r="K60" s="1" t="s">
        <v>4404</v>
      </c>
      <c r="L60" s="1"/>
      <c r="M60" s="20">
        <f t="shared" si="0"/>
        <v>1</v>
      </c>
    </row>
    <row r="61" spans="1:13" ht="20.100000000000001" customHeight="1" x14ac:dyDescent="0.15">
      <c r="A61" s="1" t="s">
        <v>31</v>
      </c>
      <c r="B61" s="1" t="s">
        <v>4400</v>
      </c>
      <c r="C61" s="1" t="s">
        <v>4405</v>
      </c>
      <c r="D61" s="1" t="s">
        <v>50</v>
      </c>
      <c r="E61" s="1" t="s">
        <v>51</v>
      </c>
      <c r="F61" s="1" t="s">
        <v>51</v>
      </c>
      <c r="G61" s="1" t="s">
        <v>82</v>
      </c>
      <c r="H61" s="1" t="s">
        <v>207</v>
      </c>
      <c r="I61" s="1" t="s">
        <v>84</v>
      </c>
      <c r="J61" s="1" t="s">
        <v>122</v>
      </c>
      <c r="K61" s="1" t="s">
        <v>4406</v>
      </c>
      <c r="L61" s="1"/>
      <c r="M61" s="20">
        <f t="shared" si="0"/>
        <v>1</v>
      </c>
    </row>
    <row r="62" spans="1:13" ht="20.100000000000001" customHeight="1" x14ac:dyDescent="0.15">
      <c r="A62" s="1" t="s">
        <v>31</v>
      </c>
      <c r="B62" s="1" t="s">
        <v>4400</v>
      </c>
      <c r="C62" s="1" t="s">
        <v>4407</v>
      </c>
      <c r="D62" s="1" t="s">
        <v>50</v>
      </c>
      <c r="E62" s="1" t="s">
        <v>51</v>
      </c>
      <c r="F62" s="1" t="s">
        <v>51</v>
      </c>
      <c r="G62" s="1" t="s">
        <v>82</v>
      </c>
      <c r="H62" s="1" t="s">
        <v>207</v>
      </c>
      <c r="I62" s="1" t="s">
        <v>84</v>
      </c>
      <c r="J62" s="1" t="s">
        <v>122</v>
      </c>
      <c r="K62" s="1" t="s">
        <v>4408</v>
      </c>
      <c r="L62" s="1"/>
      <c r="M62" s="20">
        <f t="shared" si="0"/>
        <v>1</v>
      </c>
    </row>
    <row r="63" spans="1:13" ht="20.100000000000001" customHeight="1" x14ac:dyDescent="0.15">
      <c r="A63" s="1" t="s">
        <v>31</v>
      </c>
      <c r="B63" s="1" t="s">
        <v>4400</v>
      </c>
      <c r="C63" s="1" t="s">
        <v>4409</v>
      </c>
      <c r="D63" s="1" t="s">
        <v>50</v>
      </c>
      <c r="E63" s="1" t="s">
        <v>51</v>
      </c>
      <c r="F63" s="1" t="s">
        <v>51</v>
      </c>
      <c r="G63" s="1" t="s">
        <v>82</v>
      </c>
      <c r="H63" s="1" t="s">
        <v>207</v>
      </c>
      <c r="I63" s="1" t="s">
        <v>84</v>
      </c>
      <c r="J63" s="1" t="s">
        <v>122</v>
      </c>
      <c r="K63" s="1" t="s">
        <v>4410</v>
      </c>
      <c r="L63" s="1"/>
      <c r="M63" s="20">
        <f t="shared" si="0"/>
        <v>1</v>
      </c>
    </row>
    <row r="64" spans="1:13" ht="20.100000000000001" customHeight="1" x14ac:dyDescent="0.15">
      <c r="A64" s="1" t="s">
        <v>31</v>
      </c>
      <c r="B64" s="1" t="s">
        <v>4400</v>
      </c>
      <c r="C64" s="1" t="s">
        <v>4411</v>
      </c>
      <c r="D64" s="1" t="s">
        <v>50</v>
      </c>
      <c r="E64" s="1" t="s">
        <v>51</v>
      </c>
      <c r="F64" s="1" t="s">
        <v>51</v>
      </c>
      <c r="G64" s="1" t="s">
        <v>82</v>
      </c>
      <c r="H64" s="1" t="s">
        <v>207</v>
      </c>
      <c r="I64" s="1" t="s">
        <v>84</v>
      </c>
      <c r="J64" s="1" t="s">
        <v>122</v>
      </c>
      <c r="K64" s="1" t="s">
        <v>4412</v>
      </c>
      <c r="L64" s="1"/>
      <c r="M64" s="20">
        <f t="shared" si="0"/>
        <v>1</v>
      </c>
    </row>
    <row r="65" spans="1:13" ht="20.100000000000001" customHeight="1" x14ac:dyDescent="0.15">
      <c r="A65" s="1" t="s">
        <v>31</v>
      </c>
      <c r="B65" s="1" t="s">
        <v>4400</v>
      </c>
      <c r="C65" s="1" t="s">
        <v>4413</v>
      </c>
      <c r="D65" s="1" t="s">
        <v>50</v>
      </c>
      <c r="E65" s="1" t="s">
        <v>51</v>
      </c>
      <c r="F65" s="1" t="s">
        <v>51</v>
      </c>
      <c r="G65" s="1" t="s">
        <v>82</v>
      </c>
      <c r="H65" s="1" t="s">
        <v>207</v>
      </c>
      <c r="I65" s="1" t="s">
        <v>84</v>
      </c>
      <c r="J65" s="1" t="s">
        <v>122</v>
      </c>
      <c r="K65" s="1" t="s">
        <v>4414</v>
      </c>
      <c r="L65" s="1"/>
      <c r="M65" s="20">
        <f t="shared" si="0"/>
        <v>1</v>
      </c>
    </row>
    <row r="66" spans="1:13" ht="20.100000000000001" customHeight="1" x14ac:dyDescent="0.15">
      <c r="A66" s="1" t="s">
        <v>31</v>
      </c>
      <c r="B66" s="1" t="s">
        <v>4400</v>
      </c>
      <c r="C66" s="1" t="s">
        <v>4415</v>
      </c>
      <c r="D66" s="1" t="s">
        <v>50</v>
      </c>
      <c r="E66" s="1" t="s">
        <v>51</v>
      </c>
      <c r="F66" s="1" t="s">
        <v>51</v>
      </c>
      <c r="G66" s="1" t="s">
        <v>82</v>
      </c>
      <c r="H66" s="1" t="s">
        <v>207</v>
      </c>
      <c r="I66" s="1" t="s">
        <v>84</v>
      </c>
      <c r="J66" s="1" t="s">
        <v>122</v>
      </c>
      <c r="K66" s="1" t="s">
        <v>4416</v>
      </c>
      <c r="L66" s="1"/>
      <c r="M66" s="20">
        <f t="shared" si="0"/>
        <v>1</v>
      </c>
    </row>
    <row r="67" spans="1:13" ht="20.100000000000001" customHeight="1" x14ac:dyDescent="0.15">
      <c r="A67" s="1" t="s">
        <v>31</v>
      </c>
      <c r="B67" s="1" t="s">
        <v>4400</v>
      </c>
      <c r="C67" s="1" t="s">
        <v>4417</v>
      </c>
      <c r="D67" s="1" t="s">
        <v>50</v>
      </c>
      <c r="E67" s="1" t="s">
        <v>51</v>
      </c>
      <c r="F67" s="1" t="s">
        <v>51</v>
      </c>
      <c r="G67" s="1" t="s">
        <v>82</v>
      </c>
      <c r="H67" s="1" t="s">
        <v>207</v>
      </c>
      <c r="I67" s="1" t="s">
        <v>84</v>
      </c>
      <c r="J67" s="1" t="s">
        <v>122</v>
      </c>
      <c r="K67" s="1" t="s">
        <v>4418</v>
      </c>
      <c r="L67" s="1"/>
      <c r="M67" s="20">
        <f t="shared" si="0"/>
        <v>1</v>
      </c>
    </row>
    <row r="68" spans="1:13" ht="20.100000000000001" customHeight="1" x14ac:dyDescent="0.15">
      <c r="A68" s="1" t="s">
        <v>31</v>
      </c>
      <c r="B68" s="1" t="s">
        <v>4400</v>
      </c>
      <c r="C68" s="1" t="s">
        <v>4419</v>
      </c>
      <c r="D68" s="1" t="s">
        <v>50</v>
      </c>
      <c r="E68" s="1" t="s">
        <v>51</v>
      </c>
      <c r="F68" s="1" t="s">
        <v>26832</v>
      </c>
      <c r="G68" s="1" t="s">
        <v>82</v>
      </c>
      <c r="H68" s="1" t="s">
        <v>2038</v>
      </c>
      <c r="I68" s="1" t="s">
        <v>84</v>
      </c>
      <c r="J68" s="1" t="s">
        <v>2039</v>
      </c>
      <c r="K68" s="1" t="s">
        <v>4420</v>
      </c>
      <c r="L68" s="1"/>
      <c r="M68" s="20">
        <f t="shared" si="0"/>
        <v>0</v>
      </c>
    </row>
    <row r="69" spans="1:13" ht="20.100000000000001" customHeight="1" x14ac:dyDescent="0.15">
      <c r="A69" s="1" t="s">
        <v>31</v>
      </c>
      <c r="B69" s="1" t="s">
        <v>4400</v>
      </c>
      <c r="C69" s="1" t="s">
        <v>4421</v>
      </c>
      <c r="D69" s="1" t="s">
        <v>50</v>
      </c>
      <c r="E69" s="1" t="s">
        <v>51</v>
      </c>
      <c r="F69" s="1" t="s">
        <v>51</v>
      </c>
      <c r="G69" s="1" t="s">
        <v>82</v>
      </c>
      <c r="H69" s="1" t="s">
        <v>207</v>
      </c>
      <c r="I69" s="1" t="s">
        <v>84</v>
      </c>
      <c r="J69" s="1" t="s">
        <v>122</v>
      </c>
      <c r="K69" s="1" t="s">
        <v>4422</v>
      </c>
      <c r="L69" s="1"/>
      <c r="M69" s="20">
        <f t="shared" si="0"/>
        <v>1</v>
      </c>
    </row>
    <row r="70" spans="1:13" ht="20.100000000000001" customHeight="1" x14ac:dyDescent="0.15">
      <c r="A70" s="1" t="s">
        <v>31</v>
      </c>
      <c r="B70" s="1" t="s">
        <v>4400</v>
      </c>
      <c r="C70" s="1" t="s">
        <v>4423</v>
      </c>
      <c r="D70" s="1" t="s">
        <v>50</v>
      </c>
      <c r="E70" s="1" t="s">
        <v>51</v>
      </c>
      <c r="F70" s="1" t="s">
        <v>51</v>
      </c>
      <c r="G70" s="1" t="s">
        <v>82</v>
      </c>
      <c r="H70" s="1" t="s">
        <v>207</v>
      </c>
      <c r="I70" s="1" t="s">
        <v>84</v>
      </c>
      <c r="J70" s="1" t="s">
        <v>122</v>
      </c>
      <c r="K70" s="1" t="s">
        <v>4424</v>
      </c>
      <c r="L70" s="1"/>
      <c r="M70" s="20">
        <f t="shared" si="0"/>
        <v>1</v>
      </c>
    </row>
    <row r="71" spans="1:13" ht="20.100000000000001" customHeight="1" x14ac:dyDescent="0.15">
      <c r="A71" s="1" t="s">
        <v>31</v>
      </c>
      <c r="B71" s="1" t="s">
        <v>4400</v>
      </c>
      <c r="C71" s="1" t="s">
        <v>4425</v>
      </c>
      <c r="D71" s="1" t="s">
        <v>50</v>
      </c>
      <c r="E71" s="1" t="s">
        <v>51</v>
      </c>
      <c r="F71" s="1" t="s">
        <v>51</v>
      </c>
      <c r="G71" s="1" t="s">
        <v>82</v>
      </c>
      <c r="H71" s="1" t="s">
        <v>207</v>
      </c>
      <c r="I71" s="1" t="s">
        <v>84</v>
      </c>
      <c r="J71" s="1" t="s">
        <v>122</v>
      </c>
      <c r="K71" s="1" t="s">
        <v>4426</v>
      </c>
      <c r="L71" s="1"/>
      <c r="M71" s="20">
        <f t="shared" si="0"/>
        <v>1</v>
      </c>
    </row>
    <row r="72" spans="1:13" ht="20.100000000000001" customHeight="1" x14ac:dyDescent="0.15">
      <c r="A72" s="1" t="s">
        <v>31</v>
      </c>
      <c r="B72" s="1" t="s">
        <v>4400</v>
      </c>
      <c r="C72" s="1" t="s">
        <v>4427</v>
      </c>
      <c r="D72" s="1" t="s">
        <v>50</v>
      </c>
      <c r="E72" s="1" t="s">
        <v>51</v>
      </c>
      <c r="F72" s="1" t="s">
        <v>51</v>
      </c>
      <c r="G72" s="1" t="s">
        <v>82</v>
      </c>
      <c r="H72" s="1" t="s">
        <v>207</v>
      </c>
      <c r="I72" s="1" t="s">
        <v>84</v>
      </c>
      <c r="J72" s="1" t="s">
        <v>122</v>
      </c>
      <c r="K72" s="1" t="s">
        <v>4428</v>
      </c>
      <c r="L72" s="1"/>
      <c r="M72" s="20">
        <f t="shared" si="0"/>
        <v>1</v>
      </c>
    </row>
    <row r="73" spans="1:13" ht="20.100000000000001" customHeight="1" x14ac:dyDescent="0.15">
      <c r="A73" s="1" t="s">
        <v>31</v>
      </c>
      <c r="B73" s="1" t="s">
        <v>4400</v>
      </c>
      <c r="C73" s="1" t="s">
        <v>4429</v>
      </c>
      <c r="D73" s="1" t="s">
        <v>50</v>
      </c>
      <c r="E73" s="1" t="s">
        <v>51</v>
      </c>
      <c r="F73" s="1" t="s">
        <v>51</v>
      </c>
      <c r="G73" s="1" t="s">
        <v>82</v>
      </c>
      <c r="H73" s="1" t="s">
        <v>207</v>
      </c>
      <c r="I73" s="1" t="s">
        <v>84</v>
      </c>
      <c r="J73" s="1" t="s">
        <v>122</v>
      </c>
      <c r="K73" s="1" t="s">
        <v>4430</v>
      </c>
      <c r="L73" s="1"/>
      <c r="M73" s="20">
        <f t="shared" ref="M73:M136" si="1">IF(F73="○",1,0)</f>
        <v>1</v>
      </c>
    </row>
    <row r="74" spans="1:13" ht="20.100000000000001" customHeight="1" x14ac:dyDescent="0.15">
      <c r="A74" s="1" t="s">
        <v>31</v>
      </c>
      <c r="B74" s="1" t="s">
        <v>4400</v>
      </c>
      <c r="C74" s="1" t="s">
        <v>4431</v>
      </c>
      <c r="D74" s="1" t="s">
        <v>50</v>
      </c>
      <c r="E74" s="1" t="s">
        <v>51</v>
      </c>
      <c r="F74" s="1" t="s">
        <v>51</v>
      </c>
      <c r="G74" s="1" t="s">
        <v>82</v>
      </c>
      <c r="H74" s="1" t="s">
        <v>207</v>
      </c>
      <c r="I74" s="1" t="s">
        <v>84</v>
      </c>
      <c r="J74" s="1" t="s">
        <v>122</v>
      </c>
      <c r="K74" s="1" t="s">
        <v>4432</v>
      </c>
      <c r="L74" s="1"/>
      <c r="M74" s="20">
        <f t="shared" si="1"/>
        <v>1</v>
      </c>
    </row>
    <row r="75" spans="1:13" ht="20.100000000000001" customHeight="1" x14ac:dyDescent="0.15">
      <c r="A75" s="1" t="s">
        <v>31</v>
      </c>
      <c r="B75" s="1" t="s">
        <v>4400</v>
      </c>
      <c r="C75" s="1" t="s">
        <v>4433</v>
      </c>
      <c r="D75" s="1" t="s">
        <v>50</v>
      </c>
      <c r="E75" s="1" t="s">
        <v>51</v>
      </c>
      <c r="F75" s="1" t="s">
        <v>51</v>
      </c>
      <c r="G75" s="1" t="s">
        <v>82</v>
      </c>
      <c r="H75" s="1" t="s">
        <v>207</v>
      </c>
      <c r="I75" s="1" t="s">
        <v>84</v>
      </c>
      <c r="J75" s="1" t="s">
        <v>122</v>
      </c>
      <c r="K75" s="1" t="s">
        <v>4434</v>
      </c>
      <c r="L75" s="1"/>
      <c r="M75" s="20">
        <f t="shared" si="1"/>
        <v>1</v>
      </c>
    </row>
    <row r="76" spans="1:13" ht="20.100000000000001" customHeight="1" x14ac:dyDescent="0.15">
      <c r="A76" s="1" t="s">
        <v>31</v>
      </c>
      <c r="B76" s="1" t="s">
        <v>4400</v>
      </c>
      <c r="C76" s="1" t="s">
        <v>4435</v>
      </c>
      <c r="D76" s="1" t="s">
        <v>78</v>
      </c>
      <c r="E76" s="1" t="s">
        <v>51</v>
      </c>
      <c r="F76" s="1" t="s">
        <v>179</v>
      </c>
      <c r="G76" s="1" t="s">
        <v>82</v>
      </c>
      <c r="H76" s="1" t="s">
        <v>180</v>
      </c>
      <c r="I76" s="1" t="s">
        <v>181</v>
      </c>
      <c r="J76" s="1" t="s">
        <v>182</v>
      </c>
      <c r="K76" s="1" t="s">
        <v>4436</v>
      </c>
      <c r="L76" s="1"/>
      <c r="M76" s="20">
        <f t="shared" si="1"/>
        <v>0</v>
      </c>
    </row>
    <row r="77" spans="1:13" ht="20.100000000000001" customHeight="1" x14ac:dyDescent="0.15">
      <c r="A77" s="1" t="s">
        <v>31</v>
      </c>
      <c r="B77" s="1" t="s">
        <v>4400</v>
      </c>
      <c r="C77" s="1" t="s">
        <v>4437</v>
      </c>
      <c r="D77" s="1" t="s">
        <v>78</v>
      </c>
      <c r="E77" s="1" t="s">
        <v>51</v>
      </c>
      <c r="F77" s="1" t="s">
        <v>51</v>
      </c>
      <c r="G77" s="1" t="s">
        <v>52</v>
      </c>
      <c r="H77" s="1" t="s">
        <v>121</v>
      </c>
      <c r="I77" s="1" t="s">
        <v>84</v>
      </c>
      <c r="J77" s="1" t="s">
        <v>122</v>
      </c>
      <c r="K77" s="1" t="s">
        <v>4438</v>
      </c>
      <c r="L77" s="1"/>
      <c r="M77" s="20">
        <f t="shared" si="1"/>
        <v>1</v>
      </c>
    </row>
    <row r="78" spans="1:13" ht="20.100000000000001" customHeight="1" x14ac:dyDescent="0.15">
      <c r="A78" s="1" t="s">
        <v>31</v>
      </c>
      <c r="B78" s="1" t="s">
        <v>4400</v>
      </c>
      <c r="C78" s="1" t="s">
        <v>4439</v>
      </c>
      <c r="D78" s="1" t="s">
        <v>78</v>
      </c>
      <c r="E78" s="1" t="s">
        <v>51</v>
      </c>
      <c r="F78" s="1" t="s">
        <v>51</v>
      </c>
      <c r="G78" s="1" t="s">
        <v>82</v>
      </c>
      <c r="H78" s="1" t="s">
        <v>207</v>
      </c>
      <c r="I78" s="1" t="s">
        <v>84</v>
      </c>
      <c r="J78" s="1" t="s">
        <v>122</v>
      </c>
      <c r="K78" s="1" t="s">
        <v>4440</v>
      </c>
      <c r="L78" s="1"/>
      <c r="M78" s="20">
        <f t="shared" si="1"/>
        <v>1</v>
      </c>
    </row>
    <row r="79" spans="1:13" ht="20.100000000000001" customHeight="1" x14ac:dyDescent="0.15">
      <c r="A79" s="1" t="s">
        <v>31</v>
      </c>
      <c r="B79" s="1" t="s">
        <v>4400</v>
      </c>
      <c r="C79" s="1" t="s">
        <v>4441</v>
      </c>
      <c r="D79" s="1" t="s">
        <v>78</v>
      </c>
      <c r="E79" s="1" t="s">
        <v>51</v>
      </c>
      <c r="F79" s="1" t="s">
        <v>51</v>
      </c>
      <c r="G79" s="1" t="s">
        <v>82</v>
      </c>
      <c r="H79" s="1" t="s">
        <v>207</v>
      </c>
      <c r="I79" s="1" t="s">
        <v>84</v>
      </c>
      <c r="J79" s="1" t="s">
        <v>122</v>
      </c>
      <c r="K79" s="1" t="s">
        <v>4442</v>
      </c>
      <c r="L79" s="1"/>
      <c r="M79" s="20">
        <f t="shared" si="1"/>
        <v>1</v>
      </c>
    </row>
    <row r="80" spans="1:13" ht="20.100000000000001" customHeight="1" x14ac:dyDescent="0.15">
      <c r="A80" s="1" t="s">
        <v>31</v>
      </c>
      <c r="B80" s="1" t="s">
        <v>4400</v>
      </c>
      <c r="C80" s="1" t="s">
        <v>4443</v>
      </c>
      <c r="D80" s="1" t="s">
        <v>78</v>
      </c>
      <c r="E80" s="1" t="s">
        <v>51</v>
      </c>
      <c r="F80" s="1" t="s">
        <v>51</v>
      </c>
      <c r="G80" s="1" t="s">
        <v>82</v>
      </c>
      <c r="H80" s="1" t="s">
        <v>207</v>
      </c>
      <c r="I80" s="1" t="s">
        <v>84</v>
      </c>
      <c r="J80" s="1" t="s">
        <v>122</v>
      </c>
      <c r="K80" s="1" t="s">
        <v>4444</v>
      </c>
      <c r="L80" s="1"/>
      <c r="M80" s="20">
        <f t="shared" si="1"/>
        <v>1</v>
      </c>
    </row>
    <row r="81" spans="1:13" ht="20.100000000000001" customHeight="1" x14ac:dyDescent="0.15">
      <c r="A81" s="1" t="s">
        <v>31</v>
      </c>
      <c r="B81" s="1" t="s">
        <v>4445</v>
      </c>
      <c r="C81" s="1" t="s">
        <v>4446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84</v>
      </c>
      <c r="J81" s="1" t="s">
        <v>96</v>
      </c>
      <c r="K81" s="1" t="s">
        <v>4447</v>
      </c>
      <c r="L81" s="1"/>
      <c r="M81" s="20">
        <f t="shared" si="1"/>
        <v>1</v>
      </c>
    </row>
    <row r="82" spans="1:13" ht="20.100000000000001" customHeight="1" x14ac:dyDescent="0.15">
      <c r="A82" s="1" t="s">
        <v>31</v>
      </c>
      <c r="B82" s="1" t="s">
        <v>4445</v>
      </c>
      <c r="C82" s="1" t="s">
        <v>4448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84</v>
      </c>
      <c r="J82" s="1" t="s">
        <v>96</v>
      </c>
      <c r="K82" s="1" t="s">
        <v>4449</v>
      </c>
      <c r="L82" s="1"/>
      <c r="M82" s="20">
        <f t="shared" si="1"/>
        <v>1</v>
      </c>
    </row>
    <row r="83" spans="1:13" ht="20.100000000000001" customHeight="1" x14ac:dyDescent="0.15">
      <c r="A83" s="1" t="s">
        <v>31</v>
      </c>
      <c r="B83" s="1" t="s">
        <v>4445</v>
      </c>
      <c r="C83" s="1" t="s">
        <v>4450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84</v>
      </c>
      <c r="J83" s="1" t="s">
        <v>96</v>
      </c>
      <c r="K83" s="1" t="s">
        <v>4451</v>
      </c>
      <c r="L83" s="1"/>
      <c r="M83" s="20">
        <f t="shared" si="1"/>
        <v>1</v>
      </c>
    </row>
    <row r="84" spans="1:13" ht="20.100000000000001" customHeight="1" x14ac:dyDescent="0.15">
      <c r="A84" s="1" t="s">
        <v>31</v>
      </c>
      <c r="B84" s="1" t="s">
        <v>4452</v>
      </c>
      <c r="C84" s="1" t="s">
        <v>4453</v>
      </c>
      <c r="D84" s="1" t="s">
        <v>50</v>
      </c>
      <c r="E84" s="1" t="s">
        <v>51</v>
      </c>
      <c r="F84" s="1" t="s">
        <v>51</v>
      </c>
      <c r="G84" s="1" t="s">
        <v>82</v>
      </c>
      <c r="H84" s="1" t="s">
        <v>207</v>
      </c>
      <c r="I84" s="1" t="s">
        <v>84</v>
      </c>
      <c r="J84" s="1" t="s">
        <v>122</v>
      </c>
      <c r="K84" s="1" t="s">
        <v>4454</v>
      </c>
      <c r="L84" s="1"/>
      <c r="M84" s="20">
        <f t="shared" si="1"/>
        <v>1</v>
      </c>
    </row>
    <row r="85" spans="1:13" ht="20.100000000000001" customHeight="1" x14ac:dyDescent="0.15">
      <c r="A85" s="1" t="s">
        <v>31</v>
      </c>
      <c r="B85" s="1" t="s">
        <v>4452</v>
      </c>
      <c r="C85" s="1" t="s">
        <v>4455</v>
      </c>
      <c r="D85" s="1" t="s">
        <v>50</v>
      </c>
      <c r="E85" s="1" t="s">
        <v>51</v>
      </c>
      <c r="F85" s="1" t="s">
        <v>51</v>
      </c>
      <c r="G85" s="1" t="s">
        <v>82</v>
      </c>
      <c r="H85" s="1" t="s">
        <v>207</v>
      </c>
      <c r="I85" s="1" t="s">
        <v>84</v>
      </c>
      <c r="J85" s="1" t="s">
        <v>122</v>
      </c>
      <c r="K85" s="1" t="s">
        <v>4456</v>
      </c>
      <c r="L85" s="1"/>
      <c r="M85" s="20">
        <f t="shared" si="1"/>
        <v>1</v>
      </c>
    </row>
    <row r="86" spans="1:13" ht="20.100000000000001" customHeight="1" x14ac:dyDescent="0.15">
      <c r="A86" s="1" t="s">
        <v>31</v>
      </c>
      <c r="B86" s="1" t="s">
        <v>4457</v>
      </c>
      <c r="C86" s="1" t="s">
        <v>4458</v>
      </c>
      <c r="D86" s="1" t="s">
        <v>50</v>
      </c>
      <c r="E86" s="1" t="s">
        <v>51</v>
      </c>
      <c r="F86" s="1" t="s">
        <v>51</v>
      </c>
      <c r="G86" s="1" t="s">
        <v>82</v>
      </c>
      <c r="H86" s="1" t="s">
        <v>95</v>
      </c>
      <c r="I86" s="1" t="s">
        <v>84</v>
      </c>
      <c r="J86" s="1" t="s">
        <v>96</v>
      </c>
      <c r="K86" s="1" t="s">
        <v>4459</v>
      </c>
      <c r="L86" s="1"/>
      <c r="M86" s="20">
        <f t="shared" si="1"/>
        <v>1</v>
      </c>
    </row>
    <row r="87" spans="1:13" ht="20.100000000000001" customHeight="1" x14ac:dyDescent="0.15">
      <c r="A87" s="1" t="s">
        <v>31</v>
      </c>
      <c r="B87" s="1" t="s">
        <v>4457</v>
      </c>
      <c r="C87" s="1" t="s">
        <v>4460</v>
      </c>
      <c r="D87" s="1" t="s">
        <v>50</v>
      </c>
      <c r="E87" s="1" t="s">
        <v>51</v>
      </c>
      <c r="F87" s="1" t="s">
        <v>51</v>
      </c>
      <c r="G87" s="1" t="s">
        <v>82</v>
      </c>
      <c r="H87" s="1" t="s">
        <v>95</v>
      </c>
      <c r="I87" s="1" t="s">
        <v>84</v>
      </c>
      <c r="J87" s="1" t="s">
        <v>96</v>
      </c>
      <c r="K87" s="1" t="s">
        <v>4461</v>
      </c>
      <c r="L87" s="1"/>
      <c r="M87" s="20">
        <f t="shared" si="1"/>
        <v>1</v>
      </c>
    </row>
    <row r="88" spans="1:13" ht="39.950000000000003" customHeight="1" x14ac:dyDescent="0.15">
      <c r="A88" s="82" t="s">
        <v>26990</v>
      </c>
      <c r="B88" s="82" t="s">
        <v>26991</v>
      </c>
      <c r="C88" s="1" t="s">
        <v>4462</v>
      </c>
      <c r="D88" s="1" t="s">
        <v>50</v>
      </c>
      <c r="E88" s="1" t="s">
        <v>51</v>
      </c>
      <c r="F88" s="1" t="s">
        <v>51</v>
      </c>
      <c r="G88" s="1" t="s">
        <v>82</v>
      </c>
      <c r="H88" s="1" t="s">
        <v>95</v>
      </c>
      <c r="I88" s="1" t="s">
        <v>84</v>
      </c>
      <c r="J88" s="1" t="s">
        <v>96</v>
      </c>
      <c r="K88" s="1" t="s">
        <v>4463</v>
      </c>
      <c r="L88" s="83" t="s">
        <v>26992</v>
      </c>
      <c r="M88" s="20">
        <f t="shared" si="1"/>
        <v>1</v>
      </c>
    </row>
    <row r="89" spans="1:13" ht="20.100000000000001" customHeight="1" x14ac:dyDescent="0.15">
      <c r="A89" s="1" t="s">
        <v>31</v>
      </c>
      <c r="B89" s="1" t="s">
        <v>4464</v>
      </c>
      <c r="C89" s="1" t="s">
        <v>4465</v>
      </c>
      <c r="D89" s="1" t="s">
        <v>50</v>
      </c>
      <c r="E89" s="1" t="s">
        <v>51</v>
      </c>
      <c r="F89" s="1" t="s">
        <v>51</v>
      </c>
      <c r="G89" s="1" t="s">
        <v>52</v>
      </c>
      <c r="H89" s="1" t="s">
        <v>121</v>
      </c>
      <c r="I89" s="1" t="s">
        <v>84</v>
      </c>
      <c r="J89" s="1" t="s">
        <v>122</v>
      </c>
      <c r="K89" s="1" t="s">
        <v>4466</v>
      </c>
      <c r="L89" s="1"/>
      <c r="M89" s="20">
        <f t="shared" si="1"/>
        <v>1</v>
      </c>
    </row>
    <row r="90" spans="1:13" ht="20.100000000000001" customHeight="1" x14ac:dyDescent="0.15">
      <c r="A90" s="1" t="s">
        <v>31</v>
      </c>
      <c r="B90" s="1" t="s">
        <v>4464</v>
      </c>
      <c r="C90" s="1" t="s">
        <v>4467</v>
      </c>
      <c r="D90" s="1" t="s">
        <v>50</v>
      </c>
      <c r="E90" s="1" t="s">
        <v>51</v>
      </c>
      <c r="F90" s="1" t="s">
        <v>51</v>
      </c>
      <c r="G90" s="1" t="s">
        <v>52</v>
      </c>
      <c r="H90" s="1" t="s">
        <v>121</v>
      </c>
      <c r="I90" s="1" t="s">
        <v>84</v>
      </c>
      <c r="J90" s="1" t="s">
        <v>122</v>
      </c>
      <c r="K90" s="1" t="s">
        <v>4468</v>
      </c>
      <c r="L90" s="1"/>
      <c r="M90" s="20">
        <f t="shared" si="1"/>
        <v>1</v>
      </c>
    </row>
    <row r="91" spans="1:13" ht="20.100000000000001" customHeight="1" x14ac:dyDescent="0.15">
      <c r="A91" s="1" t="s">
        <v>31</v>
      </c>
      <c r="B91" s="1" t="s">
        <v>4464</v>
      </c>
      <c r="C91" s="1" t="s">
        <v>4469</v>
      </c>
      <c r="D91" s="1" t="s">
        <v>50</v>
      </c>
      <c r="E91" s="1" t="s">
        <v>51</v>
      </c>
      <c r="F91" s="1" t="s">
        <v>51</v>
      </c>
      <c r="G91" s="1" t="s">
        <v>52</v>
      </c>
      <c r="H91" s="1" t="s">
        <v>121</v>
      </c>
      <c r="I91" s="1" t="s">
        <v>84</v>
      </c>
      <c r="J91" s="1" t="s">
        <v>122</v>
      </c>
      <c r="K91" s="1" t="s">
        <v>4470</v>
      </c>
      <c r="L91" s="1"/>
      <c r="M91" s="20">
        <f t="shared" si="1"/>
        <v>1</v>
      </c>
    </row>
    <row r="92" spans="1:13" ht="20.100000000000001" customHeight="1" x14ac:dyDescent="0.15">
      <c r="A92" s="1" t="s">
        <v>31</v>
      </c>
      <c r="B92" s="1" t="s">
        <v>4464</v>
      </c>
      <c r="C92" s="1" t="s">
        <v>4471</v>
      </c>
      <c r="D92" s="1" t="s">
        <v>50</v>
      </c>
      <c r="E92" s="1" t="s">
        <v>51</v>
      </c>
      <c r="F92" s="1" t="s">
        <v>51</v>
      </c>
      <c r="G92" s="1" t="s">
        <v>52</v>
      </c>
      <c r="H92" s="1" t="s">
        <v>121</v>
      </c>
      <c r="I92" s="1" t="s">
        <v>84</v>
      </c>
      <c r="J92" s="1" t="s">
        <v>122</v>
      </c>
      <c r="K92" s="1" t="s">
        <v>4472</v>
      </c>
      <c r="L92" s="1"/>
      <c r="M92" s="20">
        <f t="shared" si="1"/>
        <v>1</v>
      </c>
    </row>
    <row r="93" spans="1:13" ht="20.100000000000001" customHeight="1" x14ac:dyDescent="0.15">
      <c r="A93" s="1" t="s">
        <v>31</v>
      </c>
      <c r="B93" s="1" t="s">
        <v>4464</v>
      </c>
      <c r="C93" s="1" t="s">
        <v>4473</v>
      </c>
      <c r="D93" s="1" t="s">
        <v>50</v>
      </c>
      <c r="E93" s="1" t="s">
        <v>51</v>
      </c>
      <c r="F93" s="1" t="s">
        <v>51</v>
      </c>
      <c r="G93" s="1" t="s">
        <v>52</v>
      </c>
      <c r="H93" s="1" t="s">
        <v>121</v>
      </c>
      <c r="I93" s="1" t="s">
        <v>84</v>
      </c>
      <c r="J93" s="1" t="s">
        <v>122</v>
      </c>
      <c r="K93" s="1" t="s">
        <v>4474</v>
      </c>
      <c r="L93" s="1"/>
      <c r="M93" s="20">
        <f t="shared" si="1"/>
        <v>1</v>
      </c>
    </row>
    <row r="94" spans="1:13" ht="20.100000000000001" customHeight="1" x14ac:dyDescent="0.15">
      <c r="A94" s="1" t="s">
        <v>31</v>
      </c>
      <c r="B94" s="1" t="s">
        <v>4464</v>
      </c>
      <c r="C94" s="1" t="s">
        <v>4475</v>
      </c>
      <c r="D94" s="1" t="s">
        <v>50</v>
      </c>
      <c r="E94" s="1" t="s">
        <v>51</v>
      </c>
      <c r="F94" s="1" t="s">
        <v>51</v>
      </c>
      <c r="G94" s="1" t="s">
        <v>52</v>
      </c>
      <c r="H94" s="1" t="s">
        <v>121</v>
      </c>
      <c r="I94" s="1" t="s">
        <v>84</v>
      </c>
      <c r="J94" s="1" t="s">
        <v>122</v>
      </c>
      <c r="K94" s="1" t="s">
        <v>4476</v>
      </c>
      <c r="L94" s="1"/>
      <c r="M94" s="20">
        <f t="shared" si="1"/>
        <v>1</v>
      </c>
    </row>
    <row r="95" spans="1:13" ht="20.100000000000001" customHeight="1" x14ac:dyDescent="0.15">
      <c r="A95" s="1" t="s">
        <v>31</v>
      </c>
      <c r="B95" s="1" t="s">
        <v>4464</v>
      </c>
      <c r="C95" s="1" t="s">
        <v>4477</v>
      </c>
      <c r="D95" s="1" t="s">
        <v>50</v>
      </c>
      <c r="E95" s="1" t="s">
        <v>51</v>
      </c>
      <c r="F95" s="1" t="s">
        <v>51</v>
      </c>
      <c r="G95" s="1" t="s">
        <v>52</v>
      </c>
      <c r="H95" s="1" t="s">
        <v>121</v>
      </c>
      <c r="I95" s="1" t="s">
        <v>84</v>
      </c>
      <c r="J95" s="1" t="s">
        <v>122</v>
      </c>
      <c r="K95" s="1" t="s">
        <v>4478</v>
      </c>
      <c r="L95" s="1"/>
      <c r="M95" s="20">
        <f t="shared" si="1"/>
        <v>1</v>
      </c>
    </row>
    <row r="96" spans="1:13" ht="20.100000000000001" customHeight="1" x14ac:dyDescent="0.15">
      <c r="A96" s="1" t="s">
        <v>31</v>
      </c>
      <c r="B96" s="1" t="s">
        <v>4464</v>
      </c>
      <c r="C96" s="1" t="s">
        <v>4479</v>
      </c>
      <c r="D96" s="1" t="s">
        <v>50</v>
      </c>
      <c r="E96" s="1" t="s">
        <v>51</v>
      </c>
      <c r="F96" s="1" t="s">
        <v>51</v>
      </c>
      <c r="G96" s="1" t="s">
        <v>52</v>
      </c>
      <c r="H96" s="1" t="s">
        <v>121</v>
      </c>
      <c r="I96" s="1" t="s">
        <v>84</v>
      </c>
      <c r="J96" s="1" t="s">
        <v>122</v>
      </c>
      <c r="K96" s="1" t="s">
        <v>4480</v>
      </c>
      <c r="L96" s="1"/>
      <c r="M96" s="20">
        <f t="shared" si="1"/>
        <v>1</v>
      </c>
    </row>
    <row r="97" spans="1:13" ht="20.100000000000001" customHeight="1" x14ac:dyDescent="0.15">
      <c r="A97" s="1" t="s">
        <v>31</v>
      </c>
      <c r="B97" s="1" t="s">
        <v>4464</v>
      </c>
      <c r="C97" s="1" t="s">
        <v>4481</v>
      </c>
      <c r="D97" s="1" t="s">
        <v>50</v>
      </c>
      <c r="E97" s="1" t="s">
        <v>51</v>
      </c>
      <c r="F97" s="1" t="s">
        <v>51</v>
      </c>
      <c r="G97" s="1" t="s">
        <v>52</v>
      </c>
      <c r="H97" s="1" t="s">
        <v>121</v>
      </c>
      <c r="I97" s="1" t="s">
        <v>84</v>
      </c>
      <c r="J97" s="1" t="s">
        <v>122</v>
      </c>
      <c r="K97" s="1" t="s">
        <v>4482</v>
      </c>
      <c r="L97" s="1"/>
      <c r="M97" s="20">
        <f t="shared" si="1"/>
        <v>1</v>
      </c>
    </row>
    <row r="98" spans="1:13" ht="20.100000000000001" customHeight="1" x14ac:dyDescent="0.15">
      <c r="A98" s="1" t="s">
        <v>31</v>
      </c>
      <c r="B98" s="1" t="s">
        <v>4464</v>
      </c>
      <c r="C98" s="1" t="s">
        <v>4483</v>
      </c>
      <c r="D98" s="1" t="s">
        <v>50</v>
      </c>
      <c r="E98" s="1" t="s">
        <v>51</v>
      </c>
      <c r="F98" s="1" t="s">
        <v>51</v>
      </c>
      <c r="G98" s="1" t="s">
        <v>52</v>
      </c>
      <c r="H98" s="1" t="s">
        <v>121</v>
      </c>
      <c r="I98" s="1" t="s">
        <v>84</v>
      </c>
      <c r="J98" s="1" t="s">
        <v>122</v>
      </c>
      <c r="K98" s="1" t="s">
        <v>4484</v>
      </c>
      <c r="L98" s="1"/>
      <c r="M98" s="20">
        <f t="shared" si="1"/>
        <v>1</v>
      </c>
    </row>
    <row r="99" spans="1:13" ht="20.100000000000001" customHeight="1" x14ac:dyDescent="0.15">
      <c r="A99" s="1" t="s">
        <v>31</v>
      </c>
      <c r="B99" s="1" t="s">
        <v>4464</v>
      </c>
      <c r="C99" s="1" t="s">
        <v>4485</v>
      </c>
      <c r="D99" s="1" t="s">
        <v>50</v>
      </c>
      <c r="E99" s="1" t="s">
        <v>51</v>
      </c>
      <c r="F99" s="1" t="s">
        <v>51</v>
      </c>
      <c r="G99" s="1" t="s">
        <v>52</v>
      </c>
      <c r="H99" s="1" t="s">
        <v>121</v>
      </c>
      <c r="I99" s="1" t="s">
        <v>84</v>
      </c>
      <c r="J99" s="1" t="s">
        <v>122</v>
      </c>
      <c r="K99" s="1" t="s">
        <v>4486</v>
      </c>
      <c r="L99" s="1"/>
      <c r="M99" s="20">
        <f t="shared" si="1"/>
        <v>1</v>
      </c>
    </row>
    <row r="100" spans="1:13" ht="20.100000000000001" customHeight="1" x14ac:dyDescent="0.15">
      <c r="A100" s="1" t="s">
        <v>31</v>
      </c>
      <c r="B100" s="1" t="s">
        <v>4464</v>
      </c>
      <c r="C100" s="1" t="s">
        <v>4487</v>
      </c>
      <c r="D100" s="1" t="s">
        <v>50</v>
      </c>
      <c r="E100" s="1" t="s">
        <v>51</v>
      </c>
      <c r="F100" s="1" t="s">
        <v>51</v>
      </c>
      <c r="G100" s="1" t="s">
        <v>52</v>
      </c>
      <c r="H100" s="1" t="s">
        <v>121</v>
      </c>
      <c r="I100" s="1" t="s">
        <v>84</v>
      </c>
      <c r="J100" s="1" t="s">
        <v>122</v>
      </c>
      <c r="K100" s="1" t="s">
        <v>4488</v>
      </c>
      <c r="L100" s="1"/>
      <c r="M100" s="20">
        <f t="shared" si="1"/>
        <v>1</v>
      </c>
    </row>
    <row r="101" spans="1:13" ht="20.100000000000001" customHeight="1" x14ac:dyDescent="0.15">
      <c r="A101" s="1" t="s">
        <v>31</v>
      </c>
      <c r="B101" s="1" t="s">
        <v>4464</v>
      </c>
      <c r="C101" s="1" t="s">
        <v>4489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121</v>
      </c>
      <c r="I101" s="1" t="s">
        <v>84</v>
      </c>
      <c r="J101" s="1" t="s">
        <v>122</v>
      </c>
      <c r="K101" s="1" t="s">
        <v>4490</v>
      </c>
      <c r="L101" s="1"/>
      <c r="M101" s="20">
        <f t="shared" si="1"/>
        <v>1</v>
      </c>
    </row>
    <row r="102" spans="1:13" ht="20.100000000000001" customHeight="1" x14ac:dyDescent="0.15">
      <c r="A102" s="1" t="s">
        <v>31</v>
      </c>
      <c r="B102" s="1" t="s">
        <v>4464</v>
      </c>
      <c r="C102" s="1" t="s">
        <v>4491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84</v>
      </c>
      <c r="J102" s="1" t="s">
        <v>122</v>
      </c>
      <c r="K102" s="1" t="s">
        <v>4492</v>
      </c>
      <c r="L102" s="1"/>
      <c r="M102" s="20">
        <f t="shared" si="1"/>
        <v>1</v>
      </c>
    </row>
    <row r="103" spans="1:13" ht="20.100000000000001" customHeight="1" x14ac:dyDescent="0.15">
      <c r="A103" s="1" t="s">
        <v>31</v>
      </c>
      <c r="B103" s="1" t="s">
        <v>4464</v>
      </c>
      <c r="C103" s="1" t="s">
        <v>4493</v>
      </c>
      <c r="D103" s="1" t="s">
        <v>78</v>
      </c>
      <c r="E103" s="1" t="s">
        <v>51</v>
      </c>
      <c r="F103" s="1" t="s">
        <v>51</v>
      </c>
      <c r="G103" s="1" t="s">
        <v>52</v>
      </c>
      <c r="H103" s="1" t="s">
        <v>121</v>
      </c>
      <c r="I103" s="1" t="s">
        <v>84</v>
      </c>
      <c r="J103" s="1" t="s">
        <v>122</v>
      </c>
      <c r="K103" s="1" t="s">
        <v>4494</v>
      </c>
      <c r="L103" s="1"/>
      <c r="M103" s="20">
        <f t="shared" si="1"/>
        <v>1</v>
      </c>
    </row>
    <row r="104" spans="1:13" ht="20.100000000000001" customHeight="1" x14ac:dyDescent="0.15">
      <c r="A104" s="1" t="s">
        <v>31</v>
      </c>
      <c r="B104" s="1" t="s">
        <v>4464</v>
      </c>
      <c r="C104" s="1" t="s">
        <v>4495</v>
      </c>
      <c r="D104" s="1" t="s">
        <v>78</v>
      </c>
      <c r="E104" s="1" t="s">
        <v>51</v>
      </c>
      <c r="F104" s="1" t="s">
        <v>51</v>
      </c>
      <c r="G104" s="1" t="s">
        <v>52</v>
      </c>
      <c r="H104" s="1" t="s">
        <v>121</v>
      </c>
      <c r="I104" s="1" t="s">
        <v>84</v>
      </c>
      <c r="J104" s="1" t="s">
        <v>122</v>
      </c>
      <c r="K104" s="1" t="s">
        <v>4496</v>
      </c>
      <c r="L104" s="1"/>
      <c r="M104" s="20">
        <f t="shared" si="1"/>
        <v>1</v>
      </c>
    </row>
    <row r="105" spans="1:13" ht="20.100000000000001" customHeight="1" x14ac:dyDescent="0.15">
      <c r="A105" s="1" t="s">
        <v>31</v>
      </c>
      <c r="B105" s="1" t="s">
        <v>4464</v>
      </c>
      <c r="C105" s="1" t="s">
        <v>4497</v>
      </c>
      <c r="D105" s="1" t="s">
        <v>78</v>
      </c>
      <c r="E105" s="1" t="s">
        <v>51</v>
      </c>
      <c r="F105" s="1" t="s">
        <v>51</v>
      </c>
      <c r="G105" s="1" t="s">
        <v>52</v>
      </c>
      <c r="H105" s="1" t="s">
        <v>121</v>
      </c>
      <c r="I105" s="1" t="s">
        <v>84</v>
      </c>
      <c r="J105" s="1" t="s">
        <v>122</v>
      </c>
      <c r="K105" s="1" t="s">
        <v>4498</v>
      </c>
      <c r="L105" s="1"/>
      <c r="M105" s="20">
        <f t="shared" si="1"/>
        <v>1</v>
      </c>
    </row>
    <row r="106" spans="1:13" ht="20.100000000000001" customHeight="1" x14ac:dyDescent="0.15">
      <c r="A106" s="1" t="s">
        <v>31</v>
      </c>
      <c r="B106" s="1" t="s">
        <v>4464</v>
      </c>
      <c r="C106" s="1" t="s">
        <v>4499</v>
      </c>
      <c r="D106" s="1" t="s">
        <v>78</v>
      </c>
      <c r="E106" s="1" t="s">
        <v>51</v>
      </c>
      <c r="F106" s="1" t="s">
        <v>51</v>
      </c>
      <c r="G106" s="1" t="s">
        <v>52</v>
      </c>
      <c r="H106" s="1" t="s">
        <v>121</v>
      </c>
      <c r="I106" s="1" t="s">
        <v>84</v>
      </c>
      <c r="J106" s="1" t="s">
        <v>122</v>
      </c>
      <c r="K106" s="1" t="s">
        <v>4500</v>
      </c>
      <c r="L106" s="1"/>
      <c r="M106" s="20">
        <f t="shared" si="1"/>
        <v>1</v>
      </c>
    </row>
    <row r="107" spans="1:13" ht="20.100000000000001" customHeight="1" x14ac:dyDescent="0.15">
      <c r="A107" s="1" t="s">
        <v>31</v>
      </c>
      <c r="B107" s="1" t="s">
        <v>4464</v>
      </c>
      <c r="C107" s="1" t="s">
        <v>4501</v>
      </c>
      <c r="D107" s="1" t="s">
        <v>78</v>
      </c>
      <c r="E107" s="1" t="s">
        <v>51</v>
      </c>
      <c r="F107" s="1" t="s">
        <v>51</v>
      </c>
      <c r="G107" s="1" t="s">
        <v>52</v>
      </c>
      <c r="H107" s="1" t="s">
        <v>121</v>
      </c>
      <c r="I107" s="1" t="s">
        <v>84</v>
      </c>
      <c r="J107" s="1" t="s">
        <v>122</v>
      </c>
      <c r="K107" s="1" t="s">
        <v>4502</v>
      </c>
      <c r="L107" s="1"/>
      <c r="M107" s="20">
        <f t="shared" si="1"/>
        <v>1</v>
      </c>
    </row>
    <row r="108" spans="1:13" ht="20.100000000000001" customHeight="1" x14ac:dyDescent="0.15">
      <c r="A108" s="1" t="s">
        <v>31</v>
      </c>
      <c r="B108" s="1" t="s">
        <v>4464</v>
      </c>
      <c r="C108" s="1" t="s">
        <v>4503</v>
      </c>
      <c r="D108" s="1" t="s">
        <v>78</v>
      </c>
      <c r="E108" s="1" t="s">
        <v>51</v>
      </c>
      <c r="F108" s="1" t="s">
        <v>26832</v>
      </c>
      <c r="G108" s="1" t="s">
        <v>82</v>
      </c>
      <c r="H108" s="1" t="s">
        <v>180</v>
      </c>
      <c r="I108" s="1" t="s">
        <v>181</v>
      </c>
      <c r="J108" s="1" t="s">
        <v>182</v>
      </c>
      <c r="K108" s="1" t="s">
        <v>4504</v>
      </c>
      <c r="L108" s="1"/>
      <c r="M108" s="20">
        <f t="shared" si="1"/>
        <v>0</v>
      </c>
    </row>
    <row r="109" spans="1:13" ht="20.100000000000001" customHeight="1" x14ac:dyDescent="0.15">
      <c r="A109" s="1" t="s">
        <v>31</v>
      </c>
      <c r="B109" s="1" t="s">
        <v>4464</v>
      </c>
      <c r="C109" s="1" t="s">
        <v>4505</v>
      </c>
      <c r="D109" s="1" t="s">
        <v>78</v>
      </c>
      <c r="E109" s="1" t="s">
        <v>51</v>
      </c>
      <c r="F109" s="1" t="s">
        <v>51</v>
      </c>
      <c r="G109" s="1" t="s">
        <v>52</v>
      </c>
      <c r="H109" s="1" t="s">
        <v>121</v>
      </c>
      <c r="I109" s="1" t="s">
        <v>84</v>
      </c>
      <c r="J109" s="1" t="s">
        <v>122</v>
      </c>
      <c r="K109" s="1" t="s">
        <v>4506</v>
      </c>
      <c r="L109" s="1"/>
      <c r="M109" s="20">
        <f t="shared" si="1"/>
        <v>1</v>
      </c>
    </row>
    <row r="110" spans="1:13" ht="20.100000000000001" customHeight="1" x14ac:dyDescent="0.15">
      <c r="A110" s="1" t="s">
        <v>31</v>
      </c>
      <c r="B110" s="1" t="s">
        <v>4507</v>
      </c>
      <c r="C110" s="1" t="s">
        <v>4508</v>
      </c>
      <c r="D110" s="1" t="s">
        <v>50</v>
      </c>
      <c r="E110" s="1" t="s">
        <v>51</v>
      </c>
      <c r="F110" s="1" t="s">
        <v>51</v>
      </c>
      <c r="G110" s="1" t="s">
        <v>82</v>
      </c>
      <c r="H110" s="1" t="s">
        <v>207</v>
      </c>
      <c r="I110" s="1" t="s">
        <v>84</v>
      </c>
      <c r="J110" s="1" t="s">
        <v>122</v>
      </c>
      <c r="K110" s="1" t="s">
        <v>4509</v>
      </c>
      <c r="L110" s="1"/>
      <c r="M110" s="20">
        <f t="shared" si="1"/>
        <v>1</v>
      </c>
    </row>
    <row r="111" spans="1:13" ht="20.100000000000001" customHeight="1" x14ac:dyDescent="0.15">
      <c r="A111" s="1" t="s">
        <v>31</v>
      </c>
      <c r="B111" s="1" t="s">
        <v>4507</v>
      </c>
      <c r="C111" s="1" t="s">
        <v>4510</v>
      </c>
      <c r="D111" s="1" t="s">
        <v>50</v>
      </c>
      <c r="E111" s="1" t="s">
        <v>51</v>
      </c>
      <c r="F111" s="1" t="s">
        <v>51</v>
      </c>
      <c r="G111" s="1" t="s">
        <v>82</v>
      </c>
      <c r="H111" s="1" t="s">
        <v>207</v>
      </c>
      <c r="I111" s="1" t="s">
        <v>84</v>
      </c>
      <c r="J111" s="1" t="s">
        <v>122</v>
      </c>
      <c r="K111" s="1" t="s">
        <v>4511</v>
      </c>
      <c r="L111" s="1"/>
      <c r="M111" s="20">
        <f t="shared" si="1"/>
        <v>1</v>
      </c>
    </row>
    <row r="112" spans="1:13" ht="20.100000000000001" customHeight="1" x14ac:dyDescent="0.15">
      <c r="A112" s="1" t="s">
        <v>31</v>
      </c>
      <c r="B112" s="1" t="s">
        <v>4507</v>
      </c>
      <c r="C112" s="1" t="s">
        <v>4512</v>
      </c>
      <c r="D112" s="1" t="s">
        <v>50</v>
      </c>
      <c r="E112" s="1" t="s">
        <v>51</v>
      </c>
      <c r="F112" s="1" t="s">
        <v>51</v>
      </c>
      <c r="G112" s="1" t="s">
        <v>82</v>
      </c>
      <c r="H112" s="1" t="s">
        <v>207</v>
      </c>
      <c r="I112" s="1" t="s">
        <v>84</v>
      </c>
      <c r="J112" s="1" t="s">
        <v>122</v>
      </c>
      <c r="K112" s="1" t="s">
        <v>401</v>
      </c>
      <c r="L112" s="1"/>
      <c r="M112" s="20">
        <f t="shared" si="1"/>
        <v>1</v>
      </c>
    </row>
    <row r="113" spans="1:13" ht="20.100000000000001" customHeight="1" x14ac:dyDescent="0.15">
      <c r="A113" s="1" t="s">
        <v>31</v>
      </c>
      <c r="B113" s="1" t="s">
        <v>4507</v>
      </c>
      <c r="C113" s="1" t="s">
        <v>4513</v>
      </c>
      <c r="D113" s="1" t="s">
        <v>50</v>
      </c>
      <c r="E113" s="1" t="s">
        <v>51</v>
      </c>
      <c r="F113" s="1" t="s">
        <v>51</v>
      </c>
      <c r="G113" s="1" t="s">
        <v>82</v>
      </c>
      <c r="H113" s="1" t="s">
        <v>207</v>
      </c>
      <c r="I113" s="1" t="s">
        <v>84</v>
      </c>
      <c r="J113" s="1" t="s">
        <v>122</v>
      </c>
      <c r="K113" s="1" t="s">
        <v>4514</v>
      </c>
      <c r="L113" s="1"/>
      <c r="M113" s="20">
        <f t="shared" si="1"/>
        <v>1</v>
      </c>
    </row>
    <row r="114" spans="1:13" ht="20.100000000000001" customHeight="1" x14ac:dyDescent="0.15">
      <c r="A114" s="1" t="s">
        <v>31</v>
      </c>
      <c r="B114" s="1" t="s">
        <v>4507</v>
      </c>
      <c r="C114" s="1" t="s">
        <v>4515</v>
      </c>
      <c r="D114" s="1" t="s">
        <v>50</v>
      </c>
      <c r="E114" s="1" t="s">
        <v>51</v>
      </c>
      <c r="F114" s="1" t="s">
        <v>51</v>
      </c>
      <c r="G114" s="1" t="s">
        <v>82</v>
      </c>
      <c r="H114" s="1" t="s">
        <v>207</v>
      </c>
      <c r="I114" s="1" t="s">
        <v>84</v>
      </c>
      <c r="J114" s="1" t="s">
        <v>122</v>
      </c>
      <c r="K114" s="1" t="s">
        <v>4516</v>
      </c>
      <c r="L114" s="1"/>
      <c r="M114" s="20">
        <f t="shared" si="1"/>
        <v>1</v>
      </c>
    </row>
    <row r="115" spans="1:13" ht="20.100000000000001" customHeight="1" x14ac:dyDescent="0.15">
      <c r="A115" s="1" t="s">
        <v>4517</v>
      </c>
      <c r="B115" s="1" t="s">
        <v>4518</v>
      </c>
      <c r="C115" s="1" t="s">
        <v>4519</v>
      </c>
      <c r="D115" s="1" t="s">
        <v>78</v>
      </c>
      <c r="E115" s="1" t="s">
        <v>51</v>
      </c>
      <c r="F115" s="1" t="s">
        <v>51</v>
      </c>
      <c r="G115" s="1" t="s">
        <v>82</v>
      </c>
      <c r="H115" s="1" t="s">
        <v>729</v>
      </c>
      <c r="I115" s="1" t="s">
        <v>84</v>
      </c>
      <c r="J115" s="1" t="s">
        <v>730</v>
      </c>
      <c r="K115" s="1" t="s">
        <v>4520</v>
      </c>
      <c r="L115" s="1"/>
      <c r="M115" s="20">
        <f t="shared" si="1"/>
        <v>1</v>
      </c>
    </row>
    <row r="116" spans="1:13" ht="20.100000000000001" customHeight="1" x14ac:dyDescent="0.15">
      <c r="A116" s="1" t="s">
        <v>4517</v>
      </c>
      <c r="B116" s="1" t="s">
        <v>4518</v>
      </c>
      <c r="C116" s="1" t="s">
        <v>4521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729</v>
      </c>
      <c r="I116" s="1" t="s">
        <v>84</v>
      </c>
      <c r="J116" s="1" t="s">
        <v>730</v>
      </c>
      <c r="K116" s="1" t="s">
        <v>4522</v>
      </c>
      <c r="L116" s="1"/>
      <c r="M116" s="20">
        <f t="shared" si="1"/>
        <v>1</v>
      </c>
    </row>
    <row r="117" spans="1:13" ht="20.100000000000001" customHeight="1" x14ac:dyDescent="0.15">
      <c r="A117" s="1" t="s">
        <v>4517</v>
      </c>
      <c r="B117" s="1" t="s">
        <v>4518</v>
      </c>
      <c r="C117" s="1" t="s">
        <v>4523</v>
      </c>
      <c r="D117" s="1" t="s">
        <v>78</v>
      </c>
      <c r="E117" s="1" t="s">
        <v>51</v>
      </c>
      <c r="F117" s="1" t="s">
        <v>51</v>
      </c>
      <c r="G117" s="1" t="s">
        <v>82</v>
      </c>
      <c r="H117" s="1" t="s">
        <v>729</v>
      </c>
      <c r="I117" s="1" t="s">
        <v>84</v>
      </c>
      <c r="J117" s="1" t="s">
        <v>730</v>
      </c>
      <c r="K117" s="1" t="s">
        <v>4524</v>
      </c>
      <c r="L117" s="1"/>
      <c r="M117" s="20">
        <f t="shared" si="1"/>
        <v>1</v>
      </c>
    </row>
    <row r="118" spans="1:13" ht="20.100000000000001" customHeight="1" x14ac:dyDescent="0.15">
      <c r="A118" s="1" t="s">
        <v>4517</v>
      </c>
      <c r="B118" s="1" t="s">
        <v>4525</v>
      </c>
      <c r="C118" s="1" t="s">
        <v>4526</v>
      </c>
      <c r="D118" s="1" t="s">
        <v>50</v>
      </c>
      <c r="E118" s="1" t="s">
        <v>51</v>
      </c>
      <c r="F118" s="1" t="s">
        <v>51</v>
      </c>
      <c r="G118" s="1" t="s">
        <v>82</v>
      </c>
      <c r="H118" s="1" t="s">
        <v>729</v>
      </c>
      <c r="I118" s="1" t="s">
        <v>84</v>
      </c>
      <c r="J118" s="1" t="s">
        <v>730</v>
      </c>
      <c r="K118" s="1" t="s">
        <v>4527</v>
      </c>
      <c r="L118" s="1"/>
      <c r="M118" s="20">
        <f t="shared" si="1"/>
        <v>1</v>
      </c>
    </row>
    <row r="119" spans="1:13" ht="20.100000000000001" customHeight="1" x14ac:dyDescent="0.15">
      <c r="A119" s="1" t="s">
        <v>4517</v>
      </c>
      <c r="B119" s="1" t="s">
        <v>4525</v>
      </c>
      <c r="C119" s="1" t="s">
        <v>4528</v>
      </c>
      <c r="D119" s="1" t="s">
        <v>50</v>
      </c>
      <c r="E119" s="1" t="s">
        <v>51</v>
      </c>
      <c r="F119" s="1" t="s">
        <v>51</v>
      </c>
      <c r="G119" s="1" t="s">
        <v>82</v>
      </c>
      <c r="H119" s="1" t="s">
        <v>729</v>
      </c>
      <c r="I119" s="1" t="s">
        <v>84</v>
      </c>
      <c r="J119" s="1" t="s">
        <v>730</v>
      </c>
      <c r="K119" s="1" t="s">
        <v>4529</v>
      </c>
      <c r="L119" s="1"/>
      <c r="M119" s="20">
        <f t="shared" si="1"/>
        <v>1</v>
      </c>
    </row>
    <row r="120" spans="1:13" ht="20.100000000000001" customHeight="1" x14ac:dyDescent="0.15">
      <c r="A120" s="1" t="s">
        <v>4517</v>
      </c>
      <c r="B120" s="1" t="s">
        <v>4525</v>
      </c>
      <c r="C120" s="1" t="s">
        <v>4530</v>
      </c>
      <c r="D120" s="1" t="s">
        <v>50</v>
      </c>
      <c r="E120" s="1" t="s">
        <v>51</v>
      </c>
      <c r="F120" s="1" t="s">
        <v>51</v>
      </c>
      <c r="G120" s="1" t="s">
        <v>82</v>
      </c>
      <c r="H120" s="1" t="s">
        <v>729</v>
      </c>
      <c r="I120" s="1" t="s">
        <v>84</v>
      </c>
      <c r="J120" s="1" t="s">
        <v>730</v>
      </c>
      <c r="K120" s="1" t="s">
        <v>4531</v>
      </c>
      <c r="L120" s="1"/>
      <c r="M120" s="20">
        <f t="shared" si="1"/>
        <v>1</v>
      </c>
    </row>
    <row r="121" spans="1:13" ht="20.100000000000001" customHeight="1" x14ac:dyDescent="0.15">
      <c r="A121" s="1" t="s">
        <v>4517</v>
      </c>
      <c r="B121" s="1" t="s">
        <v>4525</v>
      </c>
      <c r="C121" s="1" t="s">
        <v>4532</v>
      </c>
      <c r="D121" s="1" t="s">
        <v>78</v>
      </c>
      <c r="E121" s="1" t="s">
        <v>51</v>
      </c>
      <c r="F121" s="1" t="s">
        <v>179</v>
      </c>
      <c r="G121" s="1" t="s">
        <v>82</v>
      </c>
      <c r="H121" s="1" t="s">
        <v>2140</v>
      </c>
      <c r="I121" s="1" t="s">
        <v>84</v>
      </c>
      <c r="J121" s="1" t="s">
        <v>4533</v>
      </c>
      <c r="K121" s="1" t="s">
        <v>4534</v>
      </c>
      <c r="L121" s="1"/>
      <c r="M121" s="20">
        <f t="shared" si="1"/>
        <v>0</v>
      </c>
    </row>
    <row r="122" spans="1:13" ht="20.100000000000001" customHeight="1" x14ac:dyDescent="0.15">
      <c r="A122" s="1" t="s">
        <v>4517</v>
      </c>
      <c r="B122" s="1" t="s">
        <v>4525</v>
      </c>
      <c r="C122" s="1" t="s">
        <v>4535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729</v>
      </c>
      <c r="I122" s="1" t="s">
        <v>84</v>
      </c>
      <c r="J122" s="1" t="s">
        <v>730</v>
      </c>
      <c r="K122" s="1" t="s">
        <v>4536</v>
      </c>
      <c r="L122" s="1"/>
      <c r="M122" s="20">
        <f t="shared" si="1"/>
        <v>1</v>
      </c>
    </row>
    <row r="123" spans="1:13" ht="20.100000000000001" customHeight="1" x14ac:dyDescent="0.15">
      <c r="A123" s="1" t="s">
        <v>4517</v>
      </c>
      <c r="B123" s="1" t="s">
        <v>4525</v>
      </c>
      <c r="C123" s="1" t="s">
        <v>4537</v>
      </c>
      <c r="D123" s="1" t="s">
        <v>78</v>
      </c>
      <c r="E123" s="1" t="s">
        <v>51</v>
      </c>
      <c r="F123" s="1" t="s">
        <v>179</v>
      </c>
      <c r="G123" s="1" t="s">
        <v>82</v>
      </c>
      <c r="H123" s="1" t="s">
        <v>2140</v>
      </c>
      <c r="I123" s="1" t="s">
        <v>84</v>
      </c>
      <c r="J123" s="1" t="s">
        <v>4533</v>
      </c>
      <c r="K123" s="1" t="s">
        <v>4538</v>
      </c>
      <c r="L123" s="1"/>
      <c r="M123" s="20">
        <f t="shared" si="1"/>
        <v>0</v>
      </c>
    </row>
    <row r="124" spans="1:13" ht="20.100000000000001" customHeight="1" x14ac:dyDescent="0.15">
      <c r="A124" s="1" t="s">
        <v>4517</v>
      </c>
      <c r="B124" s="1" t="s">
        <v>4525</v>
      </c>
      <c r="C124" s="1" t="s">
        <v>4539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729</v>
      </c>
      <c r="I124" s="1" t="s">
        <v>84</v>
      </c>
      <c r="J124" s="1" t="s">
        <v>730</v>
      </c>
      <c r="K124" s="1" t="s">
        <v>4540</v>
      </c>
      <c r="L124" s="1"/>
      <c r="M124" s="20">
        <f t="shared" si="1"/>
        <v>1</v>
      </c>
    </row>
    <row r="125" spans="1:13" ht="20.100000000000001" customHeight="1" x14ac:dyDescent="0.15">
      <c r="A125" s="1" t="s">
        <v>4517</v>
      </c>
      <c r="B125" s="1" t="s">
        <v>4525</v>
      </c>
      <c r="C125" s="1" t="s">
        <v>4541</v>
      </c>
      <c r="D125" s="1" t="s">
        <v>78</v>
      </c>
      <c r="E125" s="1" t="s">
        <v>51</v>
      </c>
      <c r="F125" s="1" t="s">
        <v>51</v>
      </c>
      <c r="G125" s="1" t="s">
        <v>82</v>
      </c>
      <c r="H125" s="1" t="s">
        <v>729</v>
      </c>
      <c r="I125" s="1" t="s">
        <v>84</v>
      </c>
      <c r="J125" s="1" t="s">
        <v>730</v>
      </c>
      <c r="K125" s="1" t="s">
        <v>4542</v>
      </c>
      <c r="L125" s="1"/>
      <c r="M125" s="20">
        <f t="shared" si="1"/>
        <v>1</v>
      </c>
    </row>
    <row r="126" spans="1:13" ht="20.100000000000001" customHeight="1" x14ac:dyDescent="0.15">
      <c r="A126" s="1" t="s">
        <v>4517</v>
      </c>
      <c r="B126" s="1" t="s">
        <v>4525</v>
      </c>
      <c r="C126" s="1" t="s">
        <v>4543</v>
      </c>
      <c r="D126" s="1" t="s">
        <v>78</v>
      </c>
      <c r="E126" s="1" t="s">
        <v>51</v>
      </c>
      <c r="F126" s="1" t="s">
        <v>179</v>
      </c>
      <c r="G126" s="1" t="s">
        <v>82</v>
      </c>
      <c r="H126" s="1" t="s">
        <v>2140</v>
      </c>
      <c r="I126" s="1" t="s">
        <v>84</v>
      </c>
      <c r="J126" s="1" t="s">
        <v>4533</v>
      </c>
      <c r="K126" s="1" t="s">
        <v>4544</v>
      </c>
      <c r="L126" s="1"/>
      <c r="M126" s="20">
        <f t="shared" si="1"/>
        <v>0</v>
      </c>
    </row>
    <row r="127" spans="1:13" ht="20.100000000000001" customHeight="1" x14ac:dyDescent="0.15">
      <c r="A127" s="1" t="s">
        <v>4517</v>
      </c>
      <c r="B127" s="1" t="s">
        <v>4525</v>
      </c>
      <c r="C127" s="1" t="s">
        <v>4545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729</v>
      </c>
      <c r="I127" s="1" t="s">
        <v>84</v>
      </c>
      <c r="J127" s="1" t="s">
        <v>730</v>
      </c>
      <c r="K127" s="1" t="s">
        <v>4546</v>
      </c>
      <c r="L127" s="1"/>
      <c r="M127" s="20">
        <f t="shared" si="1"/>
        <v>1</v>
      </c>
    </row>
    <row r="128" spans="1:13" ht="20.100000000000001" customHeight="1" x14ac:dyDescent="0.15">
      <c r="A128" s="1" t="s">
        <v>4517</v>
      </c>
      <c r="B128" s="1" t="s">
        <v>4525</v>
      </c>
      <c r="C128" s="1" t="s">
        <v>4547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729</v>
      </c>
      <c r="I128" s="1" t="s">
        <v>84</v>
      </c>
      <c r="J128" s="1" t="s">
        <v>730</v>
      </c>
      <c r="K128" s="1" t="s">
        <v>4548</v>
      </c>
      <c r="L128" s="1"/>
      <c r="M128" s="20">
        <f t="shared" si="1"/>
        <v>1</v>
      </c>
    </row>
    <row r="129" spans="1:13" ht="20.100000000000001" customHeight="1" x14ac:dyDescent="0.15">
      <c r="A129" s="1" t="s">
        <v>4517</v>
      </c>
      <c r="B129" s="1" t="s">
        <v>4525</v>
      </c>
      <c r="C129" s="1" t="s">
        <v>4549</v>
      </c>
      <c r="D129" s="1" t="s">
        <v>78</v>
      </c>
      <c r="E129" s="1" t="s">
        <v>51</v>
      </c>
      <c r="F129" s="1" t="s">
        <v>179</v>
      </c>
      <c r="G129" s="1" t="s">
        <v>82</v>
      </c>
      <c r="H129" s="1" t="s">
        <v>2140</v>
      </c>
      <c r="I129" s="1" t="s">
        <v>84</v>
      </c>
      <c r="J129" s="1" t="s">
        <v>4533</v>
      </c>
      <c r="K129" s="1" t="s">
        <v>4550</v>
      </c>
      <c r="L129" s="1"/>
      <c r="M129" s="20">
        <f t="shared" si="1"/>
        <v>0</v>
      </c>
    </row>
    <row r="130" spans="1:13" ht="20.100000000000001" customHeight="1" x14ac:dyDescent="0.15">
      <c r="A130" s="1" t="s">
        <v>4517</v>
      </c>
      <c r="B130" s="1" t="s">
        <v>4525</v>
      </c>
      <c r="C130" s="1" t="s">
        <v>4551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729</v>
      </c>
      <c r="I130" s="1" t="s">
        <v>84</v>
      </c>
      <c r="J130" s="1" t="s">
        <v>730</v>
      </c>
      <c r="K130" s="1" t="s">
        <v>4552</v>
      </c>
      <c r="L130" s="1"/>
      <c r="M130" s="20">
        <f t="shared" si="1"/>
        <v>1</v>
      </c>
    </row>
    <row r="131" spans="1:13" ht="20.100000000000001" customHeight="1" x14ac:dyDescent="0.15">
      <c r="A131" s="1" t="s">
        <v>4517</v>
      </c>
      <c r="B131" s="1" t="s">
        <v>4525</v>
      </c>
      <c r="C131" s="1" t="s">
        <v>4553</v>
      </c>
      <c r="D131" s="1" t="s">
        <v>78</v>
      </c>
      <c r="E131" s="1" t="s">
        <v>51</v>
      </c>
      <c r="F131" s="1" t="s">
        <v>179</v>
      </c>
      <c r="G131" s="1" t="s">
        <v>82</v>
      </c>
      <c r="H131" s="1" t="s">
        <v>2140</v>
      </c>
      <c r="I131" s="1" t="s">
        <v>84</v>
      </c>
      <c r="J131" s="1" t="s">
        <v>4533</v>
      </c>
      <c r="K131" s="1" t="s">
        <v>4554</v>
      </c>
      <c r="L131" s="1"/>
      <c r="M131" s="20">
        <f t="shared" si="1"/>
        <v>0</v>
      </c>
    </row>
    <row r="132" spans="1:13" ht="20.100000000000001" customHeight="1" x14ac:dyDescent="0.15">
      <c r="A132" s="1" t="s">
        <v>4517</v>
      </c>
      <c r="B132" s="1" t="s">
        <v>4525</v>
      </c>
      <c r="C132" s="1" t="s">
        <v>4555</v>
      </c>
      <c r="D132" s="1" t="s">
        <v>78</v>
      </c>
      <c r="E132" s="1" t="s">
        <v>51</v>
      </c>
      <c r="F132" s="1" t="s">
        <v>51</v>
      </c>
      <c r="G132" s="1" t="s">
        <v>82</v>
      </c>
      <c r="H132" s="1" t="s">
        <v>729</v>
      </c>
      <c r="I132" s="1" t="s">
        <v>84</v>
      </c>
      <c r="J132" s="1" t="s">
        <v>730</v>
      </c>
      <c r="K132" s="1" t="s">
        <v>4556</v>
      </c>
      <c r="L132" s="1"/>
      <c r="M132" s="20">
        <f t="shared" si="1"/>
        <v>1</v>
      </c>
    </row>
    <row r="133" spans="1:13" ht="20.100000000000001" customHeight="1" x14ac:dyDescent="0.15">
      <c r="A133" s="1" t="s">
        <v>4517</v>
      </c>
      <c r="B133" s="1" t="s">
        <v>4525</v>
      </c>
      <c r="C133" s="1" t="s">
        <v>4557</v>
      </c>
      <c r="D133" s="1" t="s">
        <v>78</v>
      </c>
      <c r="E133" s="1" t="s">
        <v>51</v>
      </c>
      <c r="F133" s="1" t="s">
        <v>179</v>
      </c>
      <c r="G133" s="1" t="s">
        <v>82</v>
      </c>
      <c r="H133" s="1" t="s">
        <v>2140</v>
      </c>
      <c r="I133" s="1" t="s">
        <v>84</v>
      </c>
      <c r="J133" s="1" t="s">
        <v>4533</v>
      </c>
      <c r="K133" s="1" t="s">
        <v>4558</v>
      </c>
      <c r="L133" s="1"/>
      <c r="M133" s="20">
        <f t="shared" si="1"/>
        <v>0</v>
      </c>
    </row>
    <row r="134" spans="1:13" ht="20.100000000000001" customHeight="1" x14ac:dyDescent="0.15">
      <c r="A134" s="1" t="s">
        <v>4517</v>
      </c>
      <c r="B134" s="1" t="s">
        <v>4525</v>
      </c>
      <c r="C134" s="1" t="s">
        <v>4559</v>
      </c>
      <c r="D134" s="1" t="s">
        <v>78</v>
      </c>
      <c r="E134" s="1" t="s">
        <v>51</v>
      </c>
      <c r="F134" s="1" t="s">
        <v>51</v>
      </c>
      <c r="G134" s="1" t="s">
        <v>82</v>
      </c>
      <c r="H134" s="1" t="s">
        <v>729</v>
      </c>
      <c r="I134" s="1" t="s">
        <v>84</v>
      </c>
      <c r="J134" s="1" t="s">
        <v>730</v>
      </c>
      <c r="K134" s="1" t="s">
        <v>4560</v>
      </c>
      <c r="L134" s="1"/>
      <c r="M134" s="20">
        <f t="shared" si="1"/>
        <v>1</v>
      </c>
    </row>
    <row r="135" spans="1:13" ht="20.100000000000001" customHeight="1" x14ac:dyDescent="0.15">
      <c r="A135" s="1" t="s">
        <v>4517</v>
      </c>
      <c r="B135" s="1" t="s">
        <v>4525</v>
      </c>
      <c r="C135" s="1" t="s">
        <v>4561</v>
      </c>
      <c r="D135" s="1" t="s">
        <v>78</v>
      </c>
      <c r="E135" s="1" t="s">
        <v>51</v>
      </c>
      <c r="F135" s="1" t="s">
        <v>51</v>
      </c>
      <c r="G135" s="1" t="s">
        <v>82</v>
      </c>
      <c r="H135" s="1" t="s">
        <v>729</v>
      </c>
      <c r="I135" s="1" t="s">
        <v>84</v>
      </c>
      <c r="J135" s="1" t="s">
        <v>730</v>
      </c>
      <c r="K135" s="1" t="s">
        <v>4562</v>
      </c>
      <c r="L135" s="1"/>
      <c r="M135" s="20">
        <f t="shared" si="1"/>
        <v>1</v>
      </c>
    </row>
    <row r="136" spans="1:13" ht="20.100000000000001" customHeight="1" x14ac:dyDescent="0.15">
      <c r="A136" s="1" t="s">
        <v>4517</v>
      </c>
      <c r="B136" s="1" t="s">
        <v>4563</v>
      </c>
      <c r="C136" s="1" t="s">
        <v>4564</v>
      </c>
      <c r="D136" s="1" t="s">
        <v>50</v>
      </c>
      <c r="E136" s="1" t="s">
        <v>51</v>
      </c>
      <c r="F136" s="1" t="s">
        <v>51</v>
      </c>
      <c r="G136" s="1" t="s">
        <v>82</v>
      </c>
      <c r="H136" s="1" t="s">
        <v>729</v>
      </c>
      <c r="I136" s="1" t="s">
        <v>84</v>
      </c>
      <c r="J136" s="1" t="s">
        <v>730</v>
      </c>
      <c r="K136" s="1" t="s">
        <v>4565</v>
      </c>
      <c r="L136" s="1"/>
      <c r="M136" s="20">
        <f t="shared" si="1"/>
        <v>1</v>
      </c>
    </row>
    <row r="137" spans="1:13" ht="20.100000000000001" customHeight="1" x14ac:dyDescent="0.15">
      <c r="A137" s="1" t="s">
        <v>4517</v>
      </c>
      <c r="B137" s="1" t="s">
        <v>4563</v>
      </c>
      <c r="C137" s="1" t="s">
        <v>4566</v>
      </c>
      <c r="D137" s="1" t="s">
        <v>50</v>
      </c>
      <c r="E137" s="1" t="s">
        <v>51</v>
      </c>
      <c r="F137" s="1" t="s">
        <v>51</v>
      </c>
      <c r="G137" s="1" t="s">
        <v>82</v>
      </c>
      <c r="H137" s="1" t="s">
        <v>729</v>
      </c>
      <c r="I137" s="1" t="s">
        <v>84</v>
      </c>
      <c r="J137" s="1" t="s">
        <v>730</v>
      </c>
      <c r="K137" s="1" t="s">
        <v>4567</v>
      </c>
      <c r="L137" s="1"/>
      <c r="M137" s="20">
        <f t="shared" ref="M137:M166" si="2">IF(F137="○",1,0)</f>
        <v>1</v>
      </c>
    </row>
    <row r="138" spans="1:13" ht="20.100000000000001" customHeight="1" x14ac:dyDescent="0.15">
      <c r="A138" s="1" t="s">
        <v>4517</v>
      </c>
      <c r="B138" s="1" t="s">
        <v>4568</v>
      </c>
      <c r="C138" s="1" t="s">
        <v>4569</v>
      </c>
      <c r="D138" s="1" t="s">
        <v>78</v>
      </c>
      <c r="E138" s="1" t="s">
        <v>51</v>
      </c>
      <c r="F138" s="1" t="s">
        <v>51</v>
      </c>
      <c r="G138" s="1" t="s">
        <v>82</v>
      </c>
      <c r="H138" s="1" t="s">
        <v>729</v>
      </c>
      <c r="I138" s="1" t="s">
        <v>84</v>
      </c>
      <c r="J138" s="1" t="s">
        <v>730</v>
      </c>
      <c r="K138" s="1" t="s">
        <v>4570</v>
      </c>
      <c r="L138" s="1"/>
      <c r="M138" s="20">
        <f t="shared" si="2"/>
        <v>1</v>
      </c>
    </row>
    <row r="139" spans="1:13" ht="20.100000000000001" customHeight="1" x14ac:dyDescent="0.15">
      <c r="A139" s="1" t="s">
        <v>4517</v>
      </c>
      <c r="B139" s="1" t="s">
        <v>4568</v>
      </c>
      <c r="C139" s="1" t="s">
        <v>4571</v>
      </c>
      <c r="D139" s="1" t="s">
        <v>78</v>
      </c>
      <c r="E139" s="1" t="s">
        <v>51</v>
      </c>
      <c r="F139" s="1" t="s">
        <v>51</v>
      </c>
      <c r="G139" s="1" t="s">
        <v>82</v>
      </c>
      <c r="H139" s="1" t="s">
        <v>729</v>
      </c>
      <c r="I139" s="1" t="s">
        <v>84</v>
      </c>
      <c r="J139" s="1" t="s">
        <v>730</v>
      </c>
      <c r="K139" s="1" t="s">
        <v>4572</v>
      </c>
      <c r="L139" s="1"/>
      <c r="M139" s="20">
        <f t="shared" si="2"/>
        <v>1</v>
      </c>
    </row>
    <row r="140" spans="1:13" ht="20.100000000000001" customHeight="1" x14ac:dyDescent="0.15">
      <c r="A140" s="1" t="s">
        <v>4517</v>
      </c>
      <c r="B140" s="1" t="s">
        <v>4568</v>
      </c>
      <c r="C140" s="1" t="s">
        <v>4573</v>
      </c>
      <c r="D140" s="1" t="s">
        <v>78</v>
      </c>
      <c r="E140" s="1" t="s">
        <v>51</v>
      </c>
      <c r="F140" s="1" t="s">
        <v>179</v>
      </c>
      <c r="G140" s="1" t="s">
        <v>82</v>
      </c>
      <c r="H140" s="1" t="s">
        <v>2140</v>
      </c>
      <c r="I140" s="1" t="s">
        <v>84</v>
      </c>
      <c r="J140" s="1" t="s">
        <v>4533</v>
      </c>
      <c r="K140" s="1" t="s">
        <v>4574</v>
      </c>
      <c r="L140" s="1"/>
      <c r="M140" s="20">
        <f t="shared" si="2"/>
        <v>0</v>
      </c>
    </row>
    <row r="141" spans="1:13" ht="20.100000000000001" customHeight="1" x14ac:dyDescent="0.15">
      <c r="A141" s="1" t="s">
        <v>4517</v>
      </c>
      <c r="B141" s="1" t="s">
        <v>4575</v>
      </c>
      <c r="C141" s="1" t="s">
        <v>4576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729</v>
      </c>
      <c r="I141" s="1" t="s">
        <v>84</v>
      </c>
      <c r="J141" s="1" t="s">
        <v>730</v>
      </c>
      <c r="K141" s="1" t="s">
        <v>4577</v>
      </c>
      <c r="L141" s="1"/>
      <c r="M141" s="20">
        <f t="shared" si="2"/>
        <v>1</v>
      </c>
    </row>
    <row r="142" spans="1:13" ht="20.100000000000001" customHeight="1" x14ac:dyDescent="0.15">
      <c r="A142" s="1" t="s">
        <v>4517</v>
      </c>
      <c r="B142" s="1" t="s">
        <v>4575</v>
      </c>
      <c r="C142" s="1" t="s">
        <v>4578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729</v>
      </c>
      <c r="I142" s="1" t="s">
        <v>84</v>
      </c>
      <c r="J142" s="1" t="s">
        <v>730</v>
      </c>
      <c r="K142" s="1" t="s">
        <v>4579</v>
      </c>
      <c r="L142" s="1"/>
      <c r="M142" s="20">
        <f t="shared" si="2"/>
        <v>1</v>
      </c>
    </row>
    <row r="143" spans="1:13" ht="20.100000000000001" customHeight="1" x14ac:dyDescent="0.15">
      <c r="A143" s="1" t="s">
        <v>4517</v>
      </c>
      <c r="B143" s="1" t="s">
        <v>4575</v>
      </c>
      <c r="C143" s="1" t="s">
        <v>4580</v>
      </c>
      <c r="D143" s="1" t="s">
        <v>50</v>
      </c>
      <c r="E143" s="1" t="s">
        <v>51</v>
      </c>
      <c r="F143" s="1" t="s">
        <v>51</v>
      </c>
      <c r="G143" s="1" t="s">
        <v>82</v>
      </c>
      <c r="H143" s="1" t="s">
        <v>729</v>
      </c>
      <c r="I143" s="1" t="s">
        <v>84</v>
      </c>
      <c r="J143" s="1" t="s">
        <v>730</v>
      </c>
      <c r="K143" s="1" t="s">
        <v>4581</v>
      </c>
      <c r="L143" s="1"/>
      <c r="M143" s="20">
        <f t="shared" si="2"/>
        <v>1</v>
      </c>
    </row>
    <row r="144" spans="1:13" ht="20.100000000000001" customHeight="1" x14ac:dyDescent="0.15">
      <c r="A144" s="1" t="s">
        <v>4517</v>
      </c>
      <c r="B144" s="1" t="s">
        <v>4575</v>
      </c>
      <c r="C144" s="1" t="s">
        <v>4582</v>
      </c>
      <c r="D144" s="1" t="s">
        <v>78</v>
      </c>
      <c r="E144" s="1" t="s">
        <v>51</v>
      </c>
      <c r="F144" s="1" t="s">
        <v>51</v>
      </c>
      <c r="G144" s="1" t="s">
        <v>82</v>
      </c>
      <c r="H144" s="1" t="s">
        <v>729</v>
      </c>
      <c r="I144" s="1" t="s">
        <v>84</v>
      </c>
      <c r="J144" s="1" t="s">
        <v>730</v>
      </c>
      <c r="K144" s="1" t="s">
        <v>4583</v>
      </c>
      <c r="L144" s="1"/>
      <c r="M144" s="20">
        <f t="shared" si="2"/>
        <v>1</v>
      </c>
    </row>
    <row r="145" spans="1:13" ht="20.100000000000001" customHeight="1" x14ac:dyDescent="0.15">
      <c r="A145" s="1" t="s">
        <v>4517</v>
      </c>
      <c r="B145" s="1" t="s">
        <v>4575</v>
      </c>
      <c r="C145" s="1" t="s">
        <v>4584</v>
      </c>
      <c r="D145" s="1" t="s">
        <v>78</v>
      </c>
      <c r="E145" s="1" t="s">
        <v>51</v>
      </c>
      <c r="F145" s="1" t="s">
        <v>51</v>
      </c>
      <c r="G145" s="1" t="s">
        <v>82</v>
      </c>
      <c r="H145" s="1" t="s">
        <v>729</v>
      </c>
      <c r="I145" s="1" t="s">
        <v>84</v>
      </c>
      <c r="J145" s="1" t="s">
        <v>730</v>
      </c>
      <c r="K145" s="1" t="s">
        <v>4585</v>
      </c>
      <c r="L145" s="1"/>
      <c r="M145" s="20">
        <f t="shared" si="2"/>
        <v>1</v>
      </c>
    </row>
    <row r="146" spans="1:13" ht="20.100000000000001" customHeight="1" x14ac:dyDescent="0.15">
      <c r="A146" s="1" t="s">
        <v>4517</v>
      </c>
      <c r="B146" s="1" t="s">
        <v>4586</v>
      </c>
      <c r="C146" s="1" t="s">
        <v>4587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729</v>
      </c>
      <c r="I146" s="1" t="s">
        <v>84</v>
      </c>
      <c r="J146" s="1" t="s">
        <v>730</v>
      </c>
      <c r="K146" s="1" t="s">
        <v>4588</v>
      </c>
      <c r="L146" s="1"/>
      <c r="M146" s="20">
        <f t="shared" si="2"/>
        <v>1</v>
      </c>
    </row>
    <row r="147" spans="1:13" ht="20.100000000000001" customHeight="1" x14ac:dyDescent="0.15">
      <c r="A147" s="1" t="s">
        <v>4517</v>
      </c>
      <c r="B147" s="1" t="s">
        <v>4586</v>
      </c>
      <c r="C147" s="1" t="s">
        <v>4589</v>
      </c>
      <c r="D147" s="1" t="s">
        <v>78</v>
      </c>
      <c r="E147" s="1" t="s">
        <v>51</v>
      </c>
      <c r="F147" s="1" t="s">
        <v>51</v>
      </c>
      <c r="G147" s="1" t="s">
        <v>82</v>
      </c>
      <c r="H147" s="1" t="s">
        <v>729</v>
      </c>
      <c r="I147" s="1" t="s">
        <v>84</v>
      </c>
      <c r="J147" s="1" t="s">
        <v>730</v>
      </c>
      <c r="K147" s="1" t="s">
        <v>4590</v>
      </c>
      <c r="L147" s="1"/>
      <c r="M147" s="20">
        <f t="shared" si="2"/>
        <v>1</v>
      </c>
    </row>
    <row r="148" spans="1:13" ht="20.100000000000001" customHeight="1" x14ac:dyDescent="0.15">
      <c r="A148" s="1" t="s">
        <v>4517</v>
      </c>
      <c r="B148" s="1" t="s">
        <v>4586</v>
      </c>
      <c r="C148" s="1" t="s">
        <v>4591</v>
      </c>
      <c r="D148" s="1" t="s">
        <v>78</v>
      </c>
      <c r="E148" s="1" t="s">
        <v>51</v>
      </c>
      <c r="F148" s="1" t="s">
        <v>179</v>
      </c>
      <c r="G148" s="1" t="s">
        <v>82</v>
      </c>
      <c r="H148" s="1" t="s">
        <v>2140</v>
      </c>
      <c r="I148" s="1" t="s">
        <v>84</v>
      </c>
      <c r="J148" s="1" t="s">
        <v>4533</v>
      </c>
      <c r="K148" s="1" t="s">
        <v>4592</v>
      </c>
      <c r="L148" s="1"/>
      <c r="M148" s="20">
        <f t="shared" si="2"/>
        <v>0</v>
      </c>
    </row>
    <row r="149" spans="1:13" ht="20.100000000000001" customHeight="1" x14ac:dyDescent="0.15">
      <c r="A149" s="1" t="s">
        <v>4517</v>
      </c>
      <c r="B149" s="1" t="s">
        <v>4586</v>
      </c>
      <c r="C149" s="1" t="s">
        <v>4593</v>
      </c>
      <c r="D149" s="1" t="s">
        <v>78</v>
      </c>
      <c r="E149" s="1" t="s">
        <v>51</v>
      </c>
      <c r="F149" s="1" t="s">
        <v>51</v>
      </c>
      <c r="G149" s="1" t="s">
        <v>82</v>
      </c>
      <c r="H149" s="1" t="s">
        <v>729</v>
      </c>
      <c r="I149" s="1" t="s">
        <v>84</v>
      </c>
      <c r="J149" s="1" t="s">
        <v>730</v>
      </c>
      <c r="K149" s="1" t="s">
        <v>4594</v>
      </c>
      <c r="L149" s="1"/>
      <c r="M149" s="20">
        <f t="shared" si="2"/>
        <v>1</v>
      </c>
    </row>
    <row r="150" spans="1:13" ht="20.100000000000001" customHeight="1" x14ac:dyDescent="0.15">
      <c r="A150" s="1" t="s">
        <v>4517</v>
      </c>
      <c r="B150" s="1" t="s">
        <v>4586</v>
      </c>
      <c r="C150" s="1" t="s">
        <v>4595</v>
      </c>
      <c r="D150" s="1" t="s">
        <v>78</v>
      </c>
      <c r="E150" s="1" t="s">
        <v>51</v>
      </c>
      <c r="F150" s="1" t="s">
        <v>51</v>
      </c>
      <c r="G150" s="1" t="s">
        <v>82</v>
      </c>
      <c r="H150" s="1" t="s">
        <v>729</v>
      </c>
      <c r="I150" s="1" t="s">
        <v>84</v>
      </c>
      <c r="J150" s="1" t="s">
        <v>730</v>
      </c>
      <c r="K150" s="1" t="s">
        <v>4596</v>
      </c>
      <c r="L150" s="1"/>
      <c r="M150" s="20">
        <f t="shared" si="2"/>
        <v>1</v>
      </c>
    </row>
    <row r="151" spans="1:13" ht="20.100000000000001" customHeight="1" x14ac:dyDescent="0.15">
      <c r="A151" s="1" t="s">
        <v>4517</v>
      </c>
      <c r="B151" s="1" t="s">
        <v>4586</v>
      </c>
      <c r="C151" s="1" t="s">
        <v>4597</v>
      </c>
      <c r="D151" s="1" t="s">
        <v>78</v>
      </c>
      <c r="E151" s="1" t="s">
        <v>51</v>
      </c>
      <c r="F151" s="1" t="s">
        <v>51</v>
      </c>
      <c r="G151" s="1" t="s">
        <v>82</v>
      </c>
      <c r="H151" s="1" t="s">
        <v>729</v>
      </c>
      <c r="I151" s="1" t="s">
        <v>84</v>
      </c>
      <c r="J151" s="1" t="s">
        <v>730</v>
      </c>
      <c r="K151" s="1" t="s">
        <v>4598</v>
      </c>
      <c r="L151" s="1"/>
      <c r="M151" s="20">
        <f t="shared" si="2"/>
        <v>1</v>
      </c>
    </row>
    <row r="152" spans="1:13" ht="20.100000000000001" customHeight="1" x14ac:dyDescent="0.15">
      <c r="A152" s="1" t="s">
        <v>4517</v>
      </c>
      <c r="B152" s="1" t="s">
        <v>4586</v>
      </c>
      <c r="C152" s="1" t="s">
        <v>4599</v>
      </c>
      <c r="D152" s="1" t="s">
        <v>78</v>
      </c>
      <c r="E152" s="1" t="s">
        <v>51</v>
      </c>
      <c r="F152" s="1" t="s">
        <v>51</v>
      </c>
      <c r="G152" s="1" t="s">
        <v>82</v>
      </c>
      <c r="H152" s="1" t="s">
        <v>729</v>
      </c>
      <c r="I152" s="1" t="s">
        <v>84</v>
      </c>
      <c r="J152" s="1" t="s">
        <v>730</v>
      </c>
      <c r="K152" s="1" t="s">
        <v>4600</v>
      </c>
      <c r="L152" s="1"/>
      <c r="M152" s="20">
        <f t="shared" si="2"/>
        <v>1</v>
      </c>
    </row>
    <row r="153" spans="1:13" ht="20.100000000000001" customHeight="1" x14ac:dyDescent="0.15">
      <c r="A153" s="1" t="s">
        <v>4517</v>
      </c>
      <c r="B153" s="1" t="s">
        <v>4586</v>
      </c>
      <c r="C153" s="1" t="s">
        <v>4601</v>
      </c>
      <c r="D153" s="1" t="s">
        <v>78</v>
      </c>
      <c r="E153" s="1" t="s">
        <v>51</v>
      </c>
      <c r="F153" s="1" t="s">
        <v>179</v>
      </c>
      <c r="G153" s="1" t="s">
        <v>82</v>
      </c>
      <c r="H153" s="1" t="s">
        <v>2140</v>
      </c>
      <c r="I153" s="1" t="s">
        <v>84</v>
      </c>
      <c r="J153" s="1" t="s">
        <v>4533</v>
      </c>
      <c r="K153" s="1" t="s">
        <v>4602</v>
      </c>
      <c r="L153" s="1"/>
      <c r="M153" s="20">
        <f t="shared" si="2"/>
        <v>0</v>
      </c>
    </row>
    <row r="154" spans="1:13" ht="20.100000000000001" customHeight="1" x14ac:dyDescent="0.15">
      <c r="A154" s="1" t="s">
        <v>4517</v>
      </c>
      <c r="B154" s="1" t="s">
        <v>4603</v>
      </c>
      <c r="C154" s="1" t="s">
        <v>4604</v>
      </c>
      <c r="D154" s="1" t="s">
        <v>50</v>
      </c>
      <c r="E154" s="1" t="s">
        <v>51</v>
      </c>
      <c r="F154" s="1" t="s">
        <v>51</v>
      </c>
      <c r="G154" s="1" t="s">
        <v>82</v>
      </c>
      <c r="H154" s="1" t="s">
        <v>729</v>
      </c>
      <c r="I154" s="1" t="s">
        <v>84</v>
      </c>
      <c r="J154" s="1" t="s">
        <v>730</v>
      </c>
      <c r="K154" s="1" t="s">
        <v>4605</v>
      </c>
      <c r="L154" s="1"/>
      <c r="M154" s="20">
        <f t="shared" si="2"/>
        <v>1</v>
      </c>
    </row>
    <row r="155" spans="1:13" ht="20.100000000000001" customHeight="1" x14ac:dyDescent="0.15">
      <c r="A155" s="1" t="s">
        <v>4517</v>
      </c>
      <c r="B155" s="1" t="s">
        <v>4603</v>
      </c>
      <c r="C155" s="1" t="s">
        <v>4606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729</v>
      </c>
      <c r="I155" s="1" t="s">
        <v>84</v>
      </c>
      <c r="J155" s="1" t="s">
        <v>730</v>
      </c>
      <c r="K155" s="1" t="s">
        <v>4607</v>
      </c>
      <c r="L155" s="1"/>
      <c r="M155" s="20">
        <f t="shared" si="2"/>
        <v>1</v>
      </c>
    </row>
    <row r="156" spans="1:13" ht="20.100000000000001" customHeight="1" x14ac:dyDescent="0.15">
      <c r="A156" s="1" t="s">
        <v>4517</v>
      </c>
      <c r="B156" s="1" t="s">
        <v>4603</v>
      </c>
      <c r="C156" s="1" t="s">
        <v>4608</v>
      </c>
      <c r="D156" s="1" t="s">
        <v>50</v>
      </c>
      <c r="E156" s="1" t="s">
        <v>51</v>
      </c>
      <c r="F156" s="1" t="s">
        <v>51</v>
      </c>
      <c r="G156" s="1" t="s">
        <v>82</v>
      </c>
      <c r="H156" s="1" t="s">
        <v>729</v>
      </c>
      <c r="I156" s="1" t="s">
        <v>84</v>
      </c>
      <c r="J156" s="1" t="s">
        <v>730</v>
      </c>
      <c r="K156" s="1" t="s">
        <v>4609</v>
      </c>
      <c r="L156" s="1"/>
      <c r="M156" s="20">
        <f t="shared" si="2"/>
        <v>1</v>
      </c>
    </row>
    <row r="157" spans="1:13" ht="20.100000000000001" customHeight="1" x14ac:dyDescent="0.15">
      <c r="A157" s="1" t="s">
        <v>4517</v>
      </c>
      <c r="B157" s="1" t="s">
        <v>4603</v>
      </c>
      <c r="C157" s="1" t="s">
        <v>4610</v>
      </c>
      <c r="D157" s="1" t="s">
        <v>78</v>
      </c>
      <c r="E157" s="1" t="s">
        <v>51</v>
      </c>
      <c r="F157" s="1" t="s">
        <v>51</v>
      </c>
      <c r="G157" s="1" t="s">
        <v>82</v>
      </c>
      <c r="H157" s="1" t="s">
        <v>729</v>
      </c>
      <c r="I157" s="1" t="s">
        <v>84</v>
      </c>
      <c r="J157" s="1" t="s">
        <v>730</v>
      </c>
      <c r="K157" s="1" t="s">
        <v>4611</v>
      </c>
      <c r="L157" s="1"/>
      <c r="M157" s="20">
        <f t="shared" si="2"/>
        <v>1</v>
      </c>
    </row>
    <row r="158" spans="1:13" ht="20.100000000000001" customHeight="1" x14ac:dyDescent="0.15">
      <c r="A158" s="1" t="s">
        <v>4517</v>
      </c>
      <c r="B158" s="1" t="s">
        <v>4603</v>
      </c>
      <c r="C158" s="1" t="s">
        <v>4612</v>
      </c>
      <c r="D158" s="1" t="s">
        <v>78</v>
      </c>
      <c r="E158" s="1" t="s">
        <v>51</v>
      </c>
      <c r="F158" s="1" t="s">
        <v>51</v>
      </c>
      <c r="G158" s="1" t="s">
        <v>82</v>
      </c>
      <c r="H158" s="1" t="s">
        <v>729</v>
      </c>
      <c r="I158" s="1" t="s">
        <v>84</v>
      </c>
      <c r="J158" s="1" t="s">
        <v>730</v>
      </c>
      <c r="K158" s="1" t="s">
        <v>4613</v>
      </c>
      <c r="L158" s="1"/>
      <c r="M158" s="20">
        <f t="shared" si="2"/>
        <v>1</v>
      </c>
    </row>
    <row r="159" spans="1:13" ht="20.100000000000001" customHeight="1" x14ac:dyDescent="0.15">
      <c r="A159" s="1" t="s">
        <v>4517</v>
      </c>
      <c r="B159" s="1" t="s">
        <v>4603</v>
      </c>
      <c r="C159" s="1" t="s">
        <v>4614</v>
      </c>
      <c r="D159" s="1" t="s">
        <v>78</v>
      </c>
      <c r="E159" s="1" t="s">
        <v>51</v>
      </c>
      <c r="F159" s="1" t="s">
        <v>51</v>
      </c>
      <c r="G159" s="1" t="s">
        <v>82</v>
      </c>
      <c r="H159" s="1" t="s">
        <v>729</v>
      </c>
      <c r="I159" s="1" t="s">
        <v>84</v>
      </c>
      <c r="J159" s="1" t="s">
        <v>730</v>
      </c>
      <c r="K159" s="1" t="s">
        <v>4615</v>
      </c>
      <c r="L159" s="1"/>
      <c r="M159" s="20">
        <f t="shared" si="2"/>
        <v>1</v>
      </c>
    </row>
    <row r="160" spans="1:13" ht="20.100000000000001" customHeight="1" x14ac:dyDescent="0.15">
      <c r="A160" s="1" t="s">
        <v>4517</v>
      </c>
      <c r="B160" s="1" t="s">
        <v>4603</v>
      </c>
      <c r="C160" s="1" t="s">
        <v>4616</v>
      </c>
      <c r="D160" s="1" t="s">
        <v>78</v>
      </c>
      <c r="E160" s="1" t="s">
        <v>51</v>
      </c>
      <c r="F160" s="1" t="s">
        <v>51</v>
      </c>
      <c r="G160" s="1" t="s">
        <v>82</v>
      </c>
      <c r="H160" s="1" t="s">
        <v>729</v>
      </c>
      <c r="I160" s="1" t="s">
        <v>84</v>
      </c>
      <c r="J160" s="1" t="s">
        <v>730</v>
      </c>
      <c r="K160" s="1" t="s">
        <v>4617</v>
      </c>
      <c r="L160" s="1"/>
      <c r="M160" s="20">
        <f t="shared" si="2"/>
        <v>1</v>
      </c>
    </row>
    <row r="161" spans="1:13" ht="20.100000000000001" customHeight="1" x14ac:dyDescent="0.15">
      <c r="A161" s="1" t="s">
        <v>4517</v>
      </c>
      <c r="B161" s="1" t="s">
        <v>4603</v>
      </c>
      <c r="C161" s="1" t="s">
        <v>4618</v>
      </c>
      <c r="D161" s="1" t="s">
        <v>78</v>
      </c>
      <c r="E161" s="1" t="s">
        <v>51</v>
      </c>
      <c r="F161" s="1" t="s">
        <v>51</v>
      </c>
      <c r="G161" s="1" t="s">
        <v>82</v>
      </c>
      <c r="H161" s="1" t="s">
        <v>729</v>
      </c>
      <c r="I161" s="1" t="s">
        <v>84</v>
      </c>
      <c r="J161" s="1" t="s">
        <v>730</v>
      </c>
      <c r="K161" s="1" t="s">
        <v>4619</v>
      </c>
      <c r="L161" s="1"/>
      <c r="M161" s="20">
        <f t="shared" si="2"/>
        <v>1</v>
      </c>
    </row>
    <row r="162" spans="1:13" ht="20.100000000000001" customHeight="1" x14ac:dyDescent="0.15">
      <c r="A162" s="1" t="s">
        <v>4517</v>
      </c>
      <c r="B162" s="1" t="s">
        <v>4603</v>
      </c>
      <c r="C162" s="1" t="s">
        <v>4620</v>
      </c>
      <c r="D162" s="1" t="s">
        <v>78</v>
      </c>
      <c r="E162" s="1" t="s">
        <v>51</v>
      </c>
      <c r="F162" s="1" t="s">
        <v>51</v>
      </c>
      <c r="G162" s="1" t="s">
        <v>82</v>
      </c>
      <c r="H162" s="1" t="s">
        <v>729</v>
      </c>
      <c r="I162" s="1" t="s">
        <v>84</v>
      </c>
      <c r="J162" s="1" t="s">
        <v>730</v>
      </c>
      <c r="K162" s="1" t="s">
        <v>4621</v>
      </c>
      <c r="L162" s="1"/>
      <c r="M162" s="20">
        <f t="shared" si="2"/>
        <v>1</v>
      </c>
    </row>
    <row r="163" spans="1:13" ht="20.100000000000001" customHeight="1" x14ac:dyDescent="0.15">
      <c r="A163" s="1" t="s">
        <v>4517</v>
      </c>
      <c r="B163" s="1" t="s">
        <v>4603</v>
      </c>
      <c r="C163" s="1" t="s">
        <v>4622</v>
      </c>
      <c r="D163" s="1" t="s">
        <v>78</v>
      </c>
      <c r="E163" s="1" t="s">
        <v>51</v>
      </c>
      <c r="F163" s="1" t="s">
        <v>51</v>
      </c>
      <c r="G163" s="1" t="s">
        <v>82</v>
      </c>
      <c r="H163" s="1" t="s">
        <v>729</v>
      </c>
      <c r="I163" s="1" t="s">
        <v>84</v>
      </c>
      <c r="J163" s="1" t="s">
        <v>730</v>
      </c>
      <c r="K163" s="1" t="s">
        <v>4623</v>
      </c>
      <c r="L163" s="1"/>
      <c r="M163" s="20">
        <f t="shared" si="2"/>
        <v>1</v>
      </c>
    </row>
    <row r="164" spans="1:13" ht="20.100000000000001" customHeight="1" x14ac:dyDescent="0.15">
      <c r="A164" s="1" t="s">
        <v>4517</v>
      </c>
      <c r="B164" s="1" t="s">
        <v>4603</v>
      </c>
      <c r="C164" s="1" t="s">
        <v>4624</v>
      </c>
      <c r="D164" s="1" t="s">
        <v>78</v>
      </c>
      <c r="E164" s="1" t="s">
        <v>51</v>
      </c>
      <c r="F164" s="1" t="s">
        <v>51</v>
      </c>
      <c r="G164" s="1" t="s">
        <v>82</v>
      </c>
      <c r="H164" s="1" t="s">
        <v>729</v>
      </c>
      <c r="I164" s="1" t="s">
        <v>84</v>
      </c>
      <c r="J164" s="1" t="s">
        <v>730</v>
      </c>
      <c r="K164" s="1" t="s">
        <v>4625</v>
      </c>
      <c r="L164" s="1"/>
      <c r="M164" s="20">
        <f t="shared" si="2"/>
        <v>1</v>
      </c>
    </row>
    <row r="165" spans="1:13" ht="20.100000000000001" customHeight="1" x14ac:dyDescent="0.15">
      <c r="A165" s="1" t="s">
        <v>4517</v>
      </c>
      <c r="B165" s="1" t="s">
        <v>4603</v>
      </c>
      <c r="C165" s="1" t="s">
        <v>4626</v>
      </c>
      <c r="D165" s="1" t="s">
        <v>78</v>
      </c>
      <c r="E165" s="1" t="s">
        <v>51</v>
      </c>
      <c r="F165" s="1" t="s">
        <v>51</v>
      </c>
      <c r="G165" s="1" t="s">
        <v>82</v>
      </c>
      <c r="H165" s="1" t="s">
        <v>729</v>
      </c>
      <c r="I165" s="1" t="s">
        <v>84</v>
      </c>
      <c r="J165" s="1" t="s">
        <v>730</v>
      </c>
      <c r="K165" s="1" t="s">
        <v>4627</v>
      </c>
      <c r="L165" s="1"/>
      <c r="M165" s="20">
        <f t="shared" si="2"/>
        <v>1</v>
      </c>
    </row>
    <row r="166" spans="1:13" ht="20.100000000000001" customHeight="1" x14ac:dyDescent="0.15">
      <c r="A166" s="1" t="s">
        <v>4517</v>
      </c>
      <c r="B166" s="1" t="s">
        <v>4628</v>
      </c>
      <c r="C166" s="1" t="s">
        <v>4629</v>
      </c>
      <c r="D166" s="1" t="s">
        <v>849</v>
      </c>
      <c r="E166" s="1" t="s">
        <v>51</v>
      </c>
      <c r="F166" s="1" t="s">
        <v>26832</v>
      </c>
      <c r="G166" s="1" t="s">
        <v>82</v>
      </c>
      <c r="H166" s="1" t="s">
        <v>83</v>
      </c>
      <c r="I166" s="1" t="s">
        <v>84</v>
      </c>
      <c r="J166" s="1" t="s">
        <v>85</v>
      </c>
      <c r="K166" s="1" t="s">
        <v>4630</v>
      </c>
      <c r="L166" s="1"/>
      <c r="M166" s="20">
        <f t="shared" si="2"/>
        <v>0</v>
      </c>
    </row>
  </sheetData>
  <autoFilter ref="A7:L166" xr:uid="{00000000-0009-0000-0000-000006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626"/>
  <sheetViews>
    <sheetView workbookViewId="0">
      <selection activeCell="C19" sqref="C19"/>
    </sheetView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2141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7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SUBTOTAL(3,E8:E626)</f>
        <v>619</v>
      </c>
      <c r="F6" s="23">
        <f>SUBTOTAL(9,M8:M626)</f>
        <v>452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1" t="s">
        <v>2136</v>
      </c>
      <c r="B8" s="1" t="s">
        <v>2142</v>
      </c>
      <c r="C8" s="1" t="s">
        <v>2143</v>
      </c>
      <c r="D8" s="1" t="s">
        <v>50</v>
      </c>
      <c r="E8" s="1" t="s">
        <v>51</v>
      </c>
      <c r="F8" s="1" t="s">
        <v>51</v>
      </c>
      <c r="G8" s="1" t="s">
        <v>52</v>
      </c>
      <c r="H8" s="17" t="s">
        <v>121</v>
      </c>
      <c r="I8" s="17" t="s">
        <v>181</v>
      </c>
      <c r="J8" s="1" t="s">
        <v>122</v>
      </c>
      <c r="K8" s="1" t="s">
        <v>2144</v>
      </c>
      <c r="L8" s="1"/>
      <c r="M8" s="20">
        <f>IF(F8="○",1,0)</f>
        <v>1</v>
      </c>
    </row>
    <row r="9" spans="1:14" ht="20.100000000000001" customHeight="1" x14ac:dyDescent="0.15">
      <c r="A9" s="1" t="s">
        <v>2136</v>
      </c>
      <c r="B9" s="1" t="s">
        <v>2142</v>
      </c>
      <c r="C9" s="1" t="s">
        <v>2145</v>
      </c>
      <c r="D9" s="1" t="s">
        <v>50</v>
      </c>
      <c r="E9" s="1" t="s">
        <v>51</v>
      </c>
      <c r="F9" s="1" t="s">
        <v>51</v>
      </c>
      <c r="G9" s="1" t="s">
        <v>52</v>
      </c>
      <c r="H9" s="1" t="s">
        <v>121</v>
      </c>
      <c r="I9" s="1" t="s">
        <v>181</v>
      </c>
      <c r="J9" s="1" t="s">
        <v>122</v>
      </c>
      <c r="K9" s="1" t="s">
        <v>2146</v>
      </c>
      <c r="L9" s="1"/>
      <c r="M9" s="20">
        <f t="shared" ref="M9:M72" si="0">IF(F9="○",1,0)</f>
        <v>1</v>
      </c>
    </row>
    <row r="10" spans="1:14" ht="20.100000000000001" customHeight="1" x14ac:dyDescent="0.15">
      <c r="A10" s="1" t="s">
        <v>2136</v>
      </c>
      <c r="B10" s="1" t="s">
        <v>2142</v>
      </c>
      <c r="C10" s="1" t="s">
        <v>2147</v>
      </c>
      <c r="D10" s="1" t="s">
        <v>50</v>
      </c>
      <c r="E10" s="1" t="s">
        <v>51</v>
      </c>
      <c r="F10" s="1" t="s">
        <v>51</v>
      </c>
      <c r="G10" s="1" t="s">
        <v>52</v>
      </c>
      <c r="H10" s="1" t="s">
        <v>121</v>
      </c>
      <c r="I10" s="1" t="s">
        <v>181</v>
      </c>
      <c r="J10" s="1" t="s">
        <v>122</v>
      </c>
      <c r="K10" s="1" t="s">
        <v>2148</v>
      </c>
      <c r="L10" s="1"/>
      <c r="M10" s="20">
        <f t="shared" si="0"/>
        <v>1</v>
      </c>
    </row>
    <row r="11" spans="1:14" ht="20.100000000000001" customHeight="1" x14ac:dyDescent="0.15">
      <c r="A11" s="1" t="s">
        <v>2136</v>
      </c>
      <c r="B11" s="1" t="s">
        <v>2142</v>
      </c>
      <c r="C11" s="1" t="s">
        <v>2149</v>
      </c>
      <c r="D11" s="1" t="s">
        <v>50</v>
      </c>
      <c r="E11" s="1" t="s">
        <v>51</v>
      </c>
      <c r="F11" s="1" t="s">
        <v>51</v>
      </c>
      <c r="G11" s="1" t="s">
        <v>52</v>
      </c>
      <c r="H11" s="1" t="s">
        <v>121</v>
      </c>
      <c r="I11" s="1" t="s">
        <v>181</v>
      </c>
      <c r="J11" s="1" t="s">
        <v>122</v>
      </c>
      <c r="K11" s="1" t="s">
        <v>2150</v>
      </c>
      <c r="L11" s="1"/>
      <c r="M11" s="20">
        <f t="shared" si="0"/>
        <v>1</v>
      </c>
    </row>
    <row r="12" spans="1:14" ht="20.100000000000001" customHeight="1" x14ac:dyDescent="0.15">
      <c r="A12" s="1" t="s">
        <v>2136</v>
      </c>
      <c r="B12" s="1" t="s">
        <v>2142</v>
      </c>
      <c r="C12" s="1" t="s">
        <v>2151</v>
      </c>
      <c r="D12" s="1" t="s">
        <v>50</v>
      </c>
      <c r="E12" s="1" t="s">
        <v>51</v>
      </c>
      <c r="F12" s="1" t="s">
        <v>51</v>
      </c>
      <c r="G12" s="1" t="s">
        <v>52</v>
      </c>
      <c r="H12" s="1" t="s">
        <v>121</v>
      </c>
      <c r="I12" s="1" t="s">
        <v>181</v>
      </c>
      <c r="J12" s="1" t="s">
        <v>122</v>
      </c>
      <c r="K12" s="1" t="s">
        <v>2152</v>
      </c>
      <c r="L12" s="1"/>
      <c r="M12" s="20">
        <f t="shared" si="0"/>
        <v>1</v>
      </c>
      <c r="N12" s="3"/>
    </row>
    <row r="13" spans="1:14" ht="20.100000000000001" customHeight="1" x14ac:dyDescent="0.15">
      <c r="A13" s="1" t="s">
        <v>2136</v>
      </c>
      <c r="B13" s="1" t="s">
        <v>2142</v>
      </c>
      <c r="C13" s="1" t="s">
        <v>26816</v>
      </c>
      <c r="D13" s="1" t="s">
        <v>50</v>
      </c>
      <c r="E13" s="1" t="s">
        <v>51</v>
      </c>
      <c r="F13" s="1" t="s">
        <v>26827</v>
      </c>
      <c r="G13" s="1" t="s">
        <v>52</v>
      </c>
      <c r="H13" s="1" t="s">
        <v>121</v>
      </c>
      <c r="I13" s="1" t="s">
        <v>26804</v>
      </c>
      <c r="J13" s="1" t="s">
        <v>26801</v>
      </c>
      <c r="K13" s="1" t="s">
        <v>26817</v>
      </c>
      <c r="L13" s="1"/>
      <c r="M13" s="20">
        <f t="shared" si="0"/>
        <v>1</v>
      </c>
      <c r="N13" s="3"/>
    </row>
    <row r="14" spans="1:14" ht="20.100000000000001" customHeight="1" x14ac:dyDescent="0.15">
      <c r="A14" s="1" t="s">
        <v>26815</v>
      </c>
      <c r="B14" s="1" t="s">
        <v>2142</v>
      </c>
      <c r="C14" s="1" t="s">
        <v>2153</v>
      </c>
      <c r="D14" s="1" t="s">
        <v>78</v>
      </c>
      <c r="E14" s="1" t="s">
        <v>51</v>
      </c>
      <c r="F14" s="1" t="s">
        <v>26827</v>
      </c>
      <c r="G14" s="1" t="s">
        <v>52</v>
      </c>
      <c r="H14" s="1" t="s">
        <v>121</v>
      </c>
      <c r="I14" s="1" t="s">
        <v>181</v>
      </c>
      <c r="J14" s="1" t="s">
        <v>122</v>
      </c>
      <c r="K14" s="1" t="s">
        <v>2154</v>
      </c>
      <c r="L14" s="1"/>
      <c r="M14" s="20">
        <f t="shared" si="0"/>
        <v>1</v>
      </c>
    </row>
    <row r="15" spans="1:14" ht="20.100000000000001" customHeight="1" x14ac:dyDescent="0.15">
      <c r="A15" s="1" t="s">
        <v>2136</v>
      </c>
      <c r="B15" s="1" t="s">
        <v>2142</v>
      </c>
      <c r="C15" s="1" t="s">
        <v>2155</v>
      </c>
      <c r="D15" s="1" t="s">
        <v>78</v>
      </c>
      <c r="E15" s="1" t="s">
        <v>51</v>
      </c>
      <c r="F15" s="1" t="s">
        <v>26827</v>
      </c>
      <c r="G15" s="1" t="s">
        <v>52</v>
      </c>
      <c r="H15" s="1" t="s">
        <v>121</v>
      </c>
      <c r="I15" s="1" t="s">
        <v>181</v>
      </c>
      <c r="J15" s="1" t="s">
        <v>122</v>
      </c>
      <c r="K15" s="1" t="s">
        <v>2156</v>
      </c>
      <c r="L15" s="1"/>
      <c r="M15" s="20">
        <f t="shared" si="0"/>
        <v>1</v>
      </c>
    </row>
    <row r="16" spans="1:14" ht="20.100000000000001" customHeight="1" x14ac:dyDescent="0.15">
      <c r="A16" s="1" t="s">
        <v>2136</v>
      </c>
      <c r="B16" s="1" t="s">
        <v>2142</v>
      </c>
      <c r="C16" s="1" t="s">
        <v>2157</v>
      </c>
      <c r="D16" s="1" t="s">
        <v>78</v>
      </c>
      <c r="E16" s="1" t="s">
        <v>51</v>
      </c>
      <c r="F16" s="1" t="s">
        <v>26827</v>
      </c>
      <c r="G16" s="1" t="s">
        <v>52</v>
      </c>
      <c r="H16" s="1" t="s">
        <v>121</v>
      </c>
      <c r="I16" s="1" t="s">
        <v>181</v>
      </c>
      <c r="J16" s="1" t="s">
        <v>122</v>
      </c>
      <c r="K16" s="1" t="s">
        <v>2158</v>
      </c>
      <c r="L16" s="1"/>
      <c r="M16" s="20">
        <f t="shared" si="0"/>
        <v>1</v>
      </c>
    </row>
    <row r="17" spans="1:13" ht="20.100000000000001" customHeight="1" x14ac:dyDescent="0.15">
      <c r="A17" s="1" t="s">
        <v>2136</v>
      </c>
      <c r="B17" s="1" t="s">
        <v>2159</v>
      </c>
      <c r="C17" s="1" t="s">
        <v>2160</v>
      </c>
      <c r="D17" s="1" t="s">
        <v>50</v>
      </c>
      <c r="E17" s="1" t="s">
        <v>51</v>
      </c>
      <c r="F17" s="1" t="s">
        <v>26827</v>
      </c>
      <c r="G17" s="1" t="s">
        <v>52</v>
      </c>
      <c r="H17" s="1" t="s">
        <v>121</v>
      </c>
      <c r="I17" s="1" t="s">
        <v>181</v>
      </c>
      <c r="J17" s="1" t="s">
        <v>122</v>
      </c>
      <c r="K17" s="1" t="s">
        <v>2159</v>
      </c>
      <c r="L17" s="1"/>
      <c r="M17" s="20">
        <f t="shared" si="0"/>
        <v>1</v>
      </c>
    </row>
    <row r="18" spans="1:13" ht="20.100000000000001" customHeight="1" x14ac:dyDescent="0.15">
      <c r="A18" s="1" t="s">
        <v>2136</v>
      </c>
      <c r="B18" s="1" t="s">
        <v>2161</v>
      </c>
      <c r="C18" s="1" t="s">
        <v>2162</v>
      </c>
      <c r="D18" s="1" t="s">
        <v>50</v>
      </c>
      <c r="E18" s="1" t="s">
        <v>51</v>
      </c>
      <c r="F18" s="1" t="s">
        <v>81</v>
      </c>
      <c r="G18" s="1" t="s">
        <v>82</v>
      </c>
      <c r="H18" s="1" t="s">
        <v>83</v>
      </c>
      <c r="I18" s="1" t="s">
        <v>84</v>
      </c>
      <c r="J18" s="1" t="s">
        <v>85</v>
      </c>
      <c r="K18" s="1" t="s">
        <v>2163</v>
      </c>
      <c r="L18" s="1"/>
      <c r="M18" s="20">
        <f t="shared" si="0"/>
        <v>0</v>
      </c>
    </row>
    <row r="19" spans="1:13" ht="20.100000000000001" customHeight="1" x14ac:dyDescent="0.15">
      <c r="A19" s="1" t="s">
        <v>2136</v>
      </c>
      <c r="B19" s="1" t="s">
        <v>2164</v>
      </c>
      <c r="C19" s="1" t="s">
        <v>2165</v>
      </c>
      <c r="D19" s="1" t="s">
        <v>50</v>
      </c>
      <c r="E19" s="1" t="s">
        <v>51</v>
      </c>
      <c r="F19" s="1" t="s">
        <v>26827</v>
      </c>
      <c r="G19" s="1" t="s">
        <v>52</v>
      </c>
      <c r="H19" s="1" t="s">
        <v>121</v>
      </c>
      <c r="I19" s="1" t="s">
        <v>181</v>
      </c>
      <c r="J19" s="1" t="s">
        <v>122</v>
      </c>
      <c r="K19" s="1" t="s">
        <v>2166</v>
      </c>
      <c r="L19" s="1"/>
      <c r="M19" s="20">
        <f t="shared" si="0"/>
        <v>1</v>
      </c>
    </row>
    <row r="20" spans="1:13" ht="20.100000000000001" customHeight="1" x14ac:dyDescent="0.15">
      <c r="A20" s="1" t="s">
        <v>2136</v>
      </c>
      <c r="B20" s="1" t="s">
        <v>2164</v>
      </c>
      <c r="C20" s="1" t="s">
        <v>26818</v>
      </c>
      <c r="D20" s="1" t="s">
        <v>50</v>
      </c>
      <c r="E20" s="1" t="s">
        <v>51</v>
      </c>
      <c r="F20" s="1" t="s">
        <v>51</v>
      </c>
      <c r="G20" s="1" t="s">
        <v>52</v>
      </c>
      <c r="H20" s="1" t="s">
        <v>121</v>
      </c>
      <c r="I20" s="1" t="s">
        <v>181</v>
      </c>
      <c r="J20" s="1" t="s">
        <v>122</v>
      </c>
      <c r="K20" s="1" t="s">
        <v>26821</v>
      </c>
      <c r="L20" s="1"/>
      <c r="M20" s="20">
        <f t="shared" si="0"/>
        <v>1</v>
      </c>
    </row>
    <row r="21" spans="1:13" ht="20.100000000000001" customHeight="1" x14ac:dyDescent="0.15">
      <c r="A21" s="1" t="s">
        <v>2136</v>
      </c>
      <c r="B21" s="1" t="s">
        <v>2164</v>
      </c>
      <c r="C21" s="1" t="s">
        <v>26819</v>
      </c>
      <c r="D21" s="1" t="s">
        <v>50</v>
      </c>
      <c r="E21" s="1" t="s">
        <v>51</v>
      </c>
      <c r="F21" s="1" t="s">
        <v>51</v>
      </c>
      <c r="G21" s="1" t="s">
        <v>52</v>
      </c>
      <c r="H21" s="1" t="s">
        <v>121</v>
      </c>
      <c r="I21" s="1" t="s">
        <v>181</v>
      </c>
      <c r="J21" s="1" t="s">
        <v>122</v>
      </c>
      <c r="K21" s="1" t="s">
        <v>26822</v>
      </c>
      <c r="L21" s="1"/>
      <c r="M21" s="20">
        <f t="shared" si="0"/>
        <v>1</v>
      </c>
    </row>
    <row r="22" spans="1:13" ht="20.100000000000001" customHeight="1" x14ac:dyDescent="0.15">
      <c r="A22" s="1" t="s">
        <v>2136</v>
      </c>
      <c r="B22" s="1" t="s">
        <v>2164</v>
      </c>
      <c r="C22" s="1" t="s">
        <v>26820</v>
      </c>
      <c r="D22" s="1" t="s">
        <v>50</v>
      </c>
      <c r="E22" s="1" t="s">
        <v>51</v>
      </c>
      <c r="F22" s="1" t="s">
        <v>51</v>
      </c>
      <c r="G22" s="1" t="s">
        <v>52</v>
      </c>
      <c r="H22" s="1" t="s">
        <v>121</v>
      </c>
      <c r="I22" s="1" t="s">
        <v>181</v>
      </c>
      <c r="J22" s="1" t="s">
        <v>122</v>
      </c>
      <c r="K22" s="1" t="s">
        <v>26823</v>
      </c>
      <c r="L22" s="1"/>
      <c r="M22" s="20">
        <f t="shared" si="0"/>
        <v>1</v>
      </c>
    </row>
    <row r="23" spans="1:13" ht="20.100000000000001" customHeight="1" x14ac:dyDescent="0.15">
      <c r="A23" s="1" t="s">
        <v>26815</v>
      </c>
      <c r="B23" s="1" t="s">
        <v>2164</v>
      </c>
      <c r="C23" s="1" t="s">
        <v>2167</v>
      </c>
      <c r="D23" s="1" t="s">
        <v>78</v>
      </c>
      <c r="E23" s="1" t="s">
        <v>51</v>
      </c>
      <c r="F23" s="1" t="s">
        <v>51</v>
      </c>
      <c r="G23" s="1" t="s">
        <v>52</v>
      </c>
      <c r="H23" s="1" t="s">
        <v>121</v>
      </c>
      <c r="I23" s="1" t="s">
        <v>181</v>
      </c>
      <c r="J23" s="1" t="s">
        <v>122</v>
      </c>
      <c r="K23" s="1" t="s">
        <v>2168</v>
      </c>
      <c r="L23" s="1"/>
      <c r="M23" s="20">
        <f t="shared" si="0"/>
        <v>1</v>
      </c>
    </row>
    <row r="24" spans="1:13" ht="20.100000000000001" customHeight="1" x14ac:dyDescent="0.15">
      <c r="A24" s="1" t="s">
        <v>2136</v>
      </c>
      <c r="B24" s="1" t="s">
        <v>2164</v>
      </c>
      <c r="C24" s="1" t="s">
        <v>2169</v>
      </c>
      <c r="D24" s="1" t="s">
        <v>78</v>
      </c>
      <c r="E24" s="1" t="s">
        <v>51</v>
      </c>
      <c r="F24" s="1" t="s">
        <v>51</v>
      </c>
      <c r="G24" s="1" t="s">
        <v>52</v>
      </c>
      <c r="H24" s="1" t="s">
        <v>121</v>
      </c>
      <c r="I24" s="1" t="s">
        <v>181</v>
      </c>
      <c r="J24" s="1" t="s">
        <v>122</v>
      </c>
      <c r="K24" s="1" t="s">
        <v>2170</v>
      </c>
      <c r="L24" s="1"/>
      <c r="M24" s="20">
        <f t="shared" si="0"/>
        <v>1</v>
      </c>
    </row>
    <row r="25" spans="1:13" ht="20.100000000000001" customHeight="1" x14ac:dyDescent="0.15">
      <c r="A25" s="1" t="s">
        <v>2136</v>
      </c>
      <c r="B25" s="1" t="s">
        <v>2171</v>
      </c>
      <c r="C25" s="1" t="s">
        <v>2172</v>
      </c>
      <c r="D25" s="1" t="s">
        <v>50</v>
      </c>
      <c r="E25" s="1" t="s">
        <v>51</v>
      </c>
      <c r="F25" s="1" t="s">
        <v>51</v>
      </c>
      <c r="G25" s="1" t="s">
        <v>52</v>
      </c>
      <c r="H25" s="1" t="s">
        <v>121</v>
      </c>
      <c r="I25" s="1" t="s">
        <v>181</v>
      </c>
      <c r="J25" s="1" t="s">
        <v>122</v>
      </c>
      <c r="K25" s="1" t="s">
        <v>704</v>
      </c>
      <c r="L25" s="1"/>
      <c r="M25" s="20">
        <f t="shared" si="0"/>
        <v>1</v>
      </c>
    </row>
    <row r="26" spans="1:13" ht="20.100000000000001" customHeight="1" x14ac:dyDescent="0.15">
      <c r="A26" s="1" t="s">
        <v>2136</v>
      </c>
      <c r="B26" s="1" t="s">
        <v>2171</v>
      </c>
      <c r="C26" s="1" t="s">
        <v>2173</v>
      </c>
      <c r="D26" s="1" t="s">
        <v>50</v>
      </c>
      <c r="E26" s="1" t="s">
        <v>51</v>
      </c>
      <c r="F26" s="1" t="s">
        <v>51</v>
      </c>
      <c r="G26" s="1" t="s">
        <v>52</v>
      </c>
      <c r="H26" s="1" t="s">
        <v>121</v>
      </c>
      <c r="I26" s="1" t="s">
        <v>181</v>
      </c>
      <c r="J26" s="1" t="s">
        <v>122</v>
      </c>
      <c r="K26" s="1" t="s">
        <v>2174</v>
      </c>
      <c r="L26" s="1"/>
      <c r="M26" s="20">
        <f t="shared" si="0"/>
        <v>1</v>
      </c>
    </row>
    <row r="27" spans="1:13" ht="20.100000000000001" customHeight="1" x14ac:dyDescent="0.15">
      <c r="A27" s="1" t="s">
        <v>2136</v>
      </c>
      <c r="B27" s="1" t="s">
        <v>2171</v>
      </c>
      <c r="C27" s="1" t="s">
        <v>2175</v>
      </c>
      <c r="D27" s="1" t="s">
        <v>50</v>
      </c>
      <c r="E27" s="1" t="s">
        <v>51</v>
      </c>
      <c r="F27" s="1" t="s">
        <v>51</v>
      </c>
      <c r="G27" s="1" t="s">
        <v>52</v>
      </c>
      <c r="H27" s="1" t="s">
        <v>121</v>
      </c>
      <c r="I27" s="1" t="s">
        <v>181</v>
      </c>
      <c r="J27" s="1" t="s">
        <v>122</v>
      </c>
      <c r="K27" s="1" t="s">
        <v>2176</v>
      </c>
      <c r="L27" s="1"/>
      <c r="M27" s="20">
        <f t="shared" si="0"/>
        <v>1</v>
      </c>
    </row>
    <row r="28" spans="1:13" ht="20.100000000000001" customHeight="1" x14ac:dyDescent="0.15">
      <c r="A28" s="1" t="s">
        <v>2136</v>
      </c>
      <c r="B28" s="1" t="s">
        <v>2177</v>
      </c>
      <c r="C28" s="1" t="s">
        <v>2178</v>
      </c>
      <c r="D28" s="1" t="s">
        <v>50</v>
      </c>
      <c r="E28" s="1" t="s">
        <v>51</v>
      </c>
      <c r="F28" s="1" t="s">
        <v>51</v>
      </c>
      <c r="G28" s="1" t="s">
        <v>52</v>
      </c>
      <c r="H28" s="1" t="s">
        <v>121</v>
      </c>
      <c r="I28" s="1" t="s">
        <v>181</v>
      </c>
      <c r="J28" s="1" t="s">
        <v>122</v>
      </c>
      <c r="K28" s="1" t="s">
        <v>2179</v>
      </c>
      <c r="L28" s="1"/>
      <c r="M28" s="20">
        <f t="shared" si="0"/>
        <v>1</v>
      </c>
    </row>
    <row r="29" spans="1:13" ht="20.100000000000001" customHeight="1" x14ac:dyDescent="0.15">
      <c r="A29" s="1" t="s">
        <v>2136</v>
      </c>
      <c r="B29" s="1" t="s">
        <v>2177</v>
      </c>
      <c r="C29" s="1" t="s">
        <v>2180</v>
      </c>
      <c r="D29" s="1" t="s">
        <v>50</v>
      </c>
      <c r="E29" s="1" t="s">
        <v>51</v>
      </c>
      <c r="F29" s="1" t="s">
        <v>51</v>
      </c>
      <c r="G29" s="1" t="s">
        <v>52</v>
      </c>
      <c r="H29" s="1" t="s">
        <v>121</v>
      </c>
      <c r="I29" s="1" t="s">
        <v>181</v>
      </c>
      <c r="J29" s="1" t="s">
        <v>122</v>
      </c>
      <c r="K29" s="1" t="s">
        <v>2181</v>
      </c>
      <c r="L29" s="1"/>
      <c r="M29" s="20">
        <f t="shared" si="0"/>
        <v>1</v>
      </c>
    </row>
    <row r="30" spans="1:13" ht="20.100000000000001" customHeight="1" x14ac:dyDescent="0.15">
      <c r="A30" s="1" t="s">
        <v>2136</v>
      </c>
      <c r="B30" s="1" t="s">
        <v>2177</v>
      </c>
      <c r="C30" s="1" t="s">
        <v>2182</v>
      </c>
      <c r="D30" s="1" t="s">
        <v>50</v>
      </c>
      <c r="E30" s="1" t="s">
        <v>51</v>
      </c>
      <c r="F30" s="1" t="s">
        <v>51</v>
      </c>
      <c r="G30" s="1" t="s">
        <v>52</v>
      </c>
      <c r="H30" s="1" t="s">
        <v>121</v>
      </c>
      <c r="I30" s="1" t="s">
        <v>181</v>
      </c>
      <c r="J30" s="1" t="s">
        <v>122</v>
      </c>
      <c r="K30" s="1" t="s">
        <v>2183</v>
      </c>
      <c r="L30" s="1"/>
      <c r="M30" s="20">
        <f t="shared" si="0"/>
        <v>1</v>
      </c>
    </row>
    <row r="31" spans="1:13" ht="20.100000000000001" customHeight="1" x14ac:dyDescent="0.15">
      <c r="A31" s="1" t="s">
        <v>2136</v>
      </c>
      <c r="B31" s="1" t="s">
        <v>2184</v>
      </c>
      <c r="C31" s="1" t="s">
        <v>2185</v>
      </c>
      <c r="D31" s="1" t="s">
        <v>50</v>
      </c>
      <c r="E31" s="1" t="s">
        <v>51</v>
      </c>
      <c r="F31" s="1" t="s">
        <v>51</v>
      </c>
      <c r="G31" s="1" t="s">
        <v>52</v>
      </c>
      <c r="H31" s="1" t="s">
        <v>53</v>
      </c>
      <c r="I31" s="1" t="s">
        <v>54</v>
      </c>
      <c r="J31" s="1" t="s">
        <v>55</v>
      </c>
      <c r="K31" s="1" t="s">
        <v>2186</v>
      </c>
      <c r="L31" s="1"/>
      <c r="M31" s="20">
        <f t="shared" si="0"/>
        <v>1</v>
      </c>
    </row>
    <row r="32" spans="1:13" ht="20.100000000000001" customHeight="1" x14ac:dyDescent="0.15">
      <c r="A32" s="1" t="s">
        <v>2136</v>
      </c>
      <c r="B32" s="1" t="s">
        <v>2187</v>
      </c>
      <c r="C32" s="1" t="s">
        <v>2188</v>
      </c>
      <c r="D32" s="1" t="s">
        <v>50</v>
      </c>
      <c r="E32" s="1" t="s">
        <v>51</v>
      </c>
      <c r="F32" s="1" t="s">
        <v>51</v>
      </c>
      <c r="G32" s="1" t="s">
        <v>82</v>
      </c>
      <c r="H32" s="1" t="s">
        <v>2038</v>
      </c>
      <c r="I32" s="1" t="s">
        <v>84</v>
      </c>
      <c r="J32" s="1" t="s">
        <v>96</v>
      </c>
      <c r="K32" s="1" t="s">
        <v>2189</v>
      </c>
      <c r="L32" s="1"/>
      <c r="M32" s="20">
        <f t="shared" si="0"/>
        <v>1</v>
      </c>
    </row>
    <row r="33" spans="1:13" ht="20.100000000000001" customHeight="1" x14ac:dyDescent="0.15">
      <c r="A33" s="1" t="s">
        <v>2136</v>
      </c>
      <c r="B33" s="1" t="s">
        <v>2190</v>
      </c>
      <c r="C33" s="1" t="s">
        <v>2191</v>
      </c>
      <c r="D33" s="1" t="s">
        <v>50</v>
      </c>
      <c r="E33" s="1" t="s">
        <v>51</v>
      </c>
      <c r="F33" s="1" t="s">
        <v>51</v>
      </c>
      <c r="G33" s="1" t="s">
        <v>52</v>
      </c>
      <c r="H33" s="1" t="s">
        <v>121</v>
      </c>
      <c r="I33" s="1" t="s">
        <v>662</v>
      </c>
      <c r="J33" s="1" t="s">
        <v>663</v>
      </c>
      <c r="K33" s="1" t="s">
        <v>2192</v>
      </c>
      <c r="L33" s="1"/>
      <c r="M33" s="20">
        <f t="shared" si="0"/>
        <v>1</v>
      </c>
    </row>
    <row r="34" spans="1:13" ht="20.100000000000001" customHeight="1" x14ac:dyDescent="0.15">
      <c r="A34" s="1" t="s">
        <v>2136</v>
      </c>
      <c r="B34" s="1" t="s">
        <v>2190</v>
      </c>
      <c r="C34" s="1" t="s">
        <v>2193</v>
      </c>
      <c r="D34" s="1" t="s">
        <v>50</v>
      </c>
      <c r="E34" s="1" t="s">
        <v>51</v>
      </c>
      <c r="F34" s="1" t="s">
        <v>51</v>
      </c>
      <c r="G34" s="1" t="s">
        <v>52</v>
      </c>
      <c r="H34" s="1" t="s">
        <v>121</v>
      </c>
      <c r="I34" s="1" t="s">
        <v>662</v>
      </c>
      <c r="J34" s="1" t="s">
        <v>663</v>
      </c>
      <c r="K34" s="1" t="s">
        <v>2194</v>
      </c>
      <c r="L34" s="1"/>
      <c r="M34" s="20">
        <f t="shared" si="0"/>
        <v>1</v>
      </c>
    </row>
    <row r="35" spans="1:13" ht="20.100000000000001" customHeight="1" x14ac:dyDescent="0.15">
      <c r="A35" s="1" t="s">
        <v>2136</v>
      </c>
      <c r="B35" s="1" t="s">
        <v>2190</v>
      </c>
      <c r="C35" s="1" t="s">
        <v>2195</v>
      </c>
      <c r="D35" s="1" t="s">
        <v>50</v>
      </c>
      <c r="E35" s="1" t="s">
        <v>51</v>
      </c>
      <c r="F35" s="1" t="s">
        <v>51</v>
      </c>
      <c r="G35" s="1" t="s">
        <v>52</v>
      </c>
      <c r="H35" s="1" t="s">
        <v>121</v>
      </c>
      <c r="I35" s="1" t="s">
        <v>662</v>
      </c>
      <c r="J35" s="1" t="s">
        <v>663</v>
      </c>
      <c r="K35" s="1" t="s">
        <v>2196</v>
      </c>
      <c r="L35" s="1"/>
      <c r="M35" s="20">
        <f t="shared" si="0"/>
        <v>1</v>
      </c>
    </row>
    <row r="36" spans="1:13" ht="20.100000000000001" customHeight="1" x14ac:dyDescent="0.15">
      <c r="A36" s="1" t="s">
        <v>2136</v>
      </c>
      <c r="B36" s="1" t="s">
        <v>2190</v>
      </c>
      <c r="C36" s="1" t="s">
        <v>2197</v>
      </c>
      <c r="D36" s="1" t="s">
        <v>50</v>
      </c>
      <c r="E36" s="1" t="s">
        <v>51</v>
      </c>
      <c r="F36" s="1" t="s">
        <v>51</v>
      </c>
      <c r="G36" s="1" t="s">
        <v>52</v>
      </c>
      <c r="H36" s="1" t="s">
        <v>121</v>
      </c>
      <c r="I36" s="1" t="s">
        <v>662</v>
      </c>
      <c r="J36" s="1" t="s">
        <v>663</v>
      </c>
      <c r="K36" s="1" t="s">
        <v>2198</v>
      </c>
      <c r="L36" s="1"/>
      <c r="M36" s="20">
        <f t="shared" si="0"/>
        <v>1</v>
      </c>
    </row>
    <row r="37" spans="1:13" ht="20.100000000000001" customHeight="1" x14ac:dyDescent="0.15">
      <c r="A37" s="1" t="s">
        <v>2136</v>
      </c>
      <c r="B37" s="1" t="s">
        <v>2190</v>
      </c>
      <c r="C37" s="1" t="s">
        <v>2199</v>
      </c>
      <c r="D37" s="1" t="s">
        <v>50</v>
      </c>
      <c r="E37" s="1" t="s">
        <v>51</v>
      </c>
      <c r="F37" s="1" t="s">
        <v>51</v>
      </c>
      <c r="G37" s="1" t="s">
        <v>52</v>
      </c>
      <c r="H37" s="1" t="s">
        <v>121</v>
      </c>
      <c r="I37" s="1" t="s">
        <v>662</v>
      </c>
      <c r="J37" s="1" t="s">
        <v>663</v>
      </c>
      <c r="K37" s="1" t="s">
        <v>2200</v>
      </c>
      <c r="L37" s="1"/>
      <c r="M37" s="20">
        <f t="shared" si="0"/>
        <v>1</v>
      </c>
    </row>
    <row r="38" spans="1:13" ht="20.100000000000001" customHeight="1" x14ac:dyDescent="0.15">
      <c r="A38" s="1" t="s">
        <v>2136</v>
      </c>
      <c r="B38" s="1" t="s">
        <v>2190</v>
      </c>
      <c r="C38" s="1" t="s">
        <v>2201</v>
      </c>
      <c r="D38" s="1" t="s">
        <v>50</v>
      </c>
      <c r="E38" s="1" t="s">
        <v>51</v>
      </c>
      <c r="F38" s="1" t="s">
        <v>51</v>
      </c>
      <c r="G38" s="1" t="s">
        <v>52</v>
      </c>
      <c r="H38" s="1" t="s">
        <v>121</v>
      </c>
      <c r="I38" s="1" t="s">
        <v>662</v>
      </c>
      <c r="J38" s="1" t="s">
        <v>663</v>
      </c>
      <c r="K38" s="1" t="s">
        <v>2202</v>
      </c>
      <c r="L38" s="1"/>
      <c r="M38" s="20">
        <f t="shared" si="0"/>
        <v>1</v>
      </c>
    </row>
    <row r="39" spans="1:13" ht="20.100000000000001" customHeight="1" x14ac:dyDescent="0.15">
      <c r="A39" s="1" t="s">
        <v>2136</v>
      </c>
      <c r="B39" s="1" t="s">
        <v>2190</v>
      </c>
      <c r="C39" s="1" t="s">
        <v>2203</v>
      </c>
      <c r="D39" s="1" t="s">
        <v>50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662</v>
      </c>
      <c r="J39" s="1" t="s">
        <v>663</v>
      </c>
      <c r="K39" s="1" t="s">
        <v>2204</v>
      </c>
      <c r="L39" s="1"/>
      <c r="M39" s="20">
        <f t="shared" si="0"/>
        <v>1</v>
      </c>
    </row>
    <row r="40" spans="1:13" ht="20.100000000000001" customHeight="1" x14ac:dyDescent="0.15">
      <c r="A40" s="1" t="s">
        <v>2136</v>
      </c>
      <c r="B40" s="1" t="s">
        <v>2190</v>
      </c>
      <c r="C40" s="1" t="s">
        <v>2205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662</v>
      </c>
      <c r="J40" s="1" t="s">
        <v>663</v>
      </c>
      <c r="K40" s="1" t="s">
        <v>2206</v>
      </c>
      <c r="L40" s="1"/>
      <c r="M40" s="20">
        <f t="shared" si="0"/>
        <v>1</v>
      </c>
    </row>
    <row r="41" spans="1:13" ht="20.100000000000001" customHeight="1" x14ac:dyDescent="0.15">
      <c r="A41" s="1" t="s">
        <v>2136</v>
      </c>
      <c r="B41" s="1" t="s">
        <v>2190</v>
      </c>
      <c r="C41" s="1" t="s">
        <v>2207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662</v>
      </c>
      <c r="J41" s="1" t="s">
        <v>663</v>
      </c>
      <c r="K41" s="1" t="s">
        <v>2208</v>
      </c>
      <c r="L41" s="1"/>
      <c r="M41" s="20">
        <f t="shared" si="0"/>
        <v>1</v>
      </c>
    </row>
    <row r="42" spans="1:13" ht="20.100000000000001" customHeight="1" x14ac:dyDescent="0.15">
      <c r="A42" s="1" t="s">
        <v>2136</v>
      </c>
      <c r="B42" s="1" t="s">
        <v>2190</v>
      </c>
      <c r="C42" s="1" t="s">
        <v>2209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662</v>
      </c>
      <c r="J42" s="1" t="s">
        <v>663</v>
      </c>
      <c r="K42" s="1" t="s">
        <v>2210</v>
      </c>
      <c r="L42" s="1"/>
      <c r="M42" s="20">
        <f t="shared" si="0"/>
        <v>1</v>
      </c>
    </row>
    <row r="43" spans="1:13" ht="20.100000000000001" customHeight="1" x14ac:dyDescent="0.15">
      <c r="A43" s="1" t="s">
        <v>2136</v>
      </c>
      <c r="B43" s="1" t="s">
        <v>2190</v>
      </c>
      <c r="C43" s="1" t="s">
        <v>2211</v>
      </c>
      <c r="D43" s="1" t="s">
        <v>78</v>
      </c>
      <c r="E43" s="1" t="s">
        <v>51</v>
      </c>
      <c r="F43" s="1" t="s">
        <v>51</v>
      </c>
      <c r="G43" s="1" t="s">
        <v>52</v>
      </c>
      <c r="H43" s="1" t="s">
        <v>121</v>
      </c>
      <c r="I43" s="1" t="s">
        <v>662</v>
      </c>
      <c r="J43" s="1" t="s">
        <v>663</v>
      </c>
      <c r="K43" s="1" t="s">
        <v>2212</v>
      </c>
      <c r="L43" s="1"/>
      <c r="M43" s="20">
        <f t="shared" si="0"/>
        <v>1</v>
      </c>
    </row>
    <row r="44" spans="1:13" ht="20.100000000000001" customHeight="1" x14ac:dyDescent="0.15">
      <c r="A44" s="1" t="s">
        <v>2136</v>
      </c>
      <c r="B44" s="1" t="s">
        <v>2190</v>
      </c>
      <c r="C44" s="1" t="s">
        <v>2213</v>
      </c>
      <c r="D44" s="1" t="s">
        <v>78</v>
      </c>
      <c r="E44" s="1" t="s">
        <v>51</v>
      </c>
      <c r="F44" s="1" t="s">
        <v>51</v>
      </c>
      <c r="G44" s="1" t="s">
        <v>52</v>
      </c>
      <c r="H44" s="1" t="s">
        <v>121</v>
      </c>
      <c r="I44" s="1" t="s">
        <v>662</v>
      </c>
      <c r="J44" s="1" t="s">
        <v>663</v>
      </c>
      <c r="K44" s="1" t="s">
        <v>2214</v>
      </c>
      <c r="L44" s="1"/>
      <c r="M44" s="20">
        <f t="shared" si="0"/>
        <v>1</v>
      </c>
    </row>
    <row r="45" spans="1:13" ht="20.100000000000001" customHeight="1" x14ac:dyDescent="0.15">
      <c r="A45" s="1" t="s">
        <v>2136</v>
      </c>
      <c r="B45" s="1" t="s">
        <v>2190</v>
      </c>
      <c r="C45" s="1" t="s">
        <v>2215</v>
      </c>
      <c r="D45" s="1" t="s">
        <v>78</v>
      </c>
      <c r="E45" s="1" t="s">
        <v>51</v>
      </c>
      <c r="F45" s="1" t="s">
        <v>51</v>
      </c>
      <c r="G45" s="1" t="s">
        <v>52</v>
      </c>
      <c r="H45" s="1" t="s">
        <v>121</v>
      </c>
      <c r="I45" s="1" t="s">
        <v>662</v>
      </c>
      <c r="J45" s="1" t="s">
        <v>663</v>
      </c>
      <c r="K45" s="1" t="s">
        <v>2216</v>
      </c>
      <c r="L45" s="1"/>
      <c r="M45" s="20">
        <f t="shared" si="0"/>
        <v>1</v>
      </c>
    </row>
    <row r="46" spans="1:13" ht="20.100000000000001" customHeight="1" x14ac:dyDescent="0.15">
      <c r="A46" s="1" t="s">
        <v>2136</v>
      </c>
      <c r="B46" s="1" t="s">
        <v>2190</v>
      </c>
      <c r="C46" s="1" t="s">
        <v>2217</v>
      </c>
      <c r="D46" s="1" t="s">
        <v>78</v>
      </c>
      <c r="E46" s="1" t="s">
        <v>51</v>
      </c>
      <c r="F46" s="1" t="s">
        <v>51</v>
      </c>
      <c r="G46" s="1" t="s">
        <v>52</v>
      </c>
      <c r="H46" s="1" t="s">
        <v>121</v>
      </c>
      <c r="I46" s="1" t="s">
        <v>662</v>
      </c>
      <c r="J46" s="1" t="s">
        <v>663</v>
      </c>
      <c r="K46" s="1" t="s">
        <v>2218</v>
      </c>
      <c r="L46" s="1"/>
      <c r="M46" s="20">
        <f t="shared" si="0"/>
        <v>1</v>
      </c>
    </row>
    <row r="47" spans="1:13" ht="20.100000000000001" customHeight="1" x14ac:dyDescent="0.15">
      <c r="A47" s="1" t="s">
        <v>2136</v>
      </c>
      <c r="B47" s="1" t="s">
        <v>2190</v>
      </c>
      <c r="C47" s="1" t="s">
        <v>2219</v>
      </c>
      <c r="D47" s="1" t="s">
        <v>78</v>
      </c>
      <c r="E47" s="1" t="s">
        <v>51</v>
      </c>
      <c r="F47" s="1" t="s">
        <v>51</v>
      </c>
      <c r="G47" s="1" t="s">
        <v>52</v>
      </c>
      <c r="H47" s="1" t="s">
        <v>121</v>
      </c>
      <c r="I47" s="1" t="s">
        <v>662</v>
      </c>
      <c r="J47" s="1" t="s">
        <v>663</v>
      </c>
      <c r="K47" s="1" t="s">
        <v>2220</v>
      </c>
      <c r="L47" s="1"/>
      <c r="M47" s="20">
        <f t="shared" si="0"/>
        <v>1</v>
      </c>
    </row>
    <row r="48" spans="1:13" ht="20.100000000000001" customHeight="1" x14ac:dyDescent="0.15">
      <c r="A48" s="1" t="s">
        <v>2136</v>
      </c>
      <c r="B48" s="1" t="s">
        <v>2221</v>
      </c>
      <c r="C48" s="1" t="s">
        <v>2222</v>
      </c>
      <c r="D48" s="1" t="s">
        <v>50</v>
      </c>
      <c r="E48" s="1" t="s">
        <v>51</v>
      </c>
      <c r="F48" s="1" t="s">
        <v>81</v>
      </c>
      <c r="G48" s="1" t="s">
        <v>82</v>
      </c>
      <c r="H48" s="1" t="s">
        <v>446</v>
      </c>
      <c r="I48" s="1" t="s">
        <v>84</v>
      </c>
      <c r="J48" s="1" t="s">
        <v>96</v>
      </c>
      <c r="K48" s="1" t="s">
        <v>2223</v>
      </c>
      <c r="L48" s="1"/>
      <c r="M48" s="20">
        <f t="shared" si="0"/>
        <v>0</v>
      </c>
    </row>
    <row r="49" spans="1:13" ht="20.100000000000001" customHeight="1" x14ac:dyDescent="0.15">
      <c r="A49" s="1" t="s">
        <v>2136</v>
      </c>
      <c r="B49" s="1" t="s">
        <v>2221</v>
      </c>
      <c r="C49" s="1" t="s">
        <v>2224</v>
      </c>
      <c r="D49" s="1" t="s">
        <v>50</v>
      </c>
      <c r="E49" s="1" t="s">
        <v>51</v>
      </c>
      <c r="F49" s="1" t="s">
        <v>81</v>
      </c>
      <c r="G49" s="1" t="s">
        <v>82</v>
      </c>
      <c r="H49" s="1" t="s">
        <v>446</v>
      </c>
      <c r="I49" s="1" t="s">
        <v>84</v>
      </c>
      <c r="J49" s="1" t="s">
        <v>96</v>
      </c>
      <c r="K49" s="1" t="s">
        <v>2225</v>
      </c>
      <c r="L49" s="1"/>
      <c r="M49" s="20">
        <f t="shared" si="0"/>
        <v>0</v>
      </c>
    </row>
    <row r="50" spans="1:13" ht="20.100000000000001" customHeight="1" x14ac:dyDescent="0.15">
      <c r="A50" s="1" t="s">
        <v>2136</v>
      </c>
      <c r="B50" s="1" t="s">
        <v>2226</v>
      </c>
      <c r="C50" s="1" t="s">
        <v>2227</v>
      </c>
      <c r="D50" s="1" t="s">
        <v>50</v>
      </c>
      <c r="E50" s="1" t="s">
        <v>51</v>
      </c>
      <c r="F50" s="1" t="s">
        <v>26832</v>
      </c>
      <c r="G50" s="1" t="s">
        <v>82</v>
      </c>
      <c r="H50" s="1" t="s">
        <v>83</v>
      </c>
      <c r="I50" s="1" t="s">
        <v>84</v>
      </c>
      <c r="J50" s="1" t="s">
        <v>85</v>
      </c>
      <c r="K50" s="1" t="s">
        <v>2228</v>
      </c>
      <c r="L50" s="1"/>
      <c r="M50" s="20">
        <f t="shared" si="0"/>
        <v>0</v>
      </c>
    </row>
    <row r="51" spans="1:13" ht="20.100000000000001" customHeight="1" x14ac:dyDescent="0.15">
      <c r="A51" s="1" t="s">
        <v>2136</v>
      </c>
      <c r="B51" s="1" t="s">
        <v>2229</v>
      </c>
      <c r="C51" s="1" t="s">
        <v>2230</v>
      </c>
      <c r="D51" s="1" t="s">
        <v>50</v>
      </c>
      <c r="E51" s="1" t="s">
        <v>51</v>
      </c>
      <c r="F51" s="1" t="s">
        <v>26832</v>
      </c>
      <c r="G51" s="1" t="s">
        <v>82</v>
      </c>
      <c r="H51" s="1" t="s">
        <v>180</v>
      </c>
      <c r="I51" s="1" t="s">
        <v>181</v>
      </c>
      <c r="J51" s="1" t="s">
        <v>182</v>
      </c>
      <c r="K51" s="1" t="s">
        <v>2231</v>
      </c>
      <c r="L51" s="1"/>
      <c r="M51" s="20">
        <f t="shared" si="0"/>
        <v>0</v>
      </c>
    </row>
    <row r="52" spans="1:13" ht="20.100000000000001" customHeight="1" x14ac:dyDescent="0.15">
      <c r="A52" s="1" t="s">
        <v>2136</v>
      </c>
      <c r="B52" s="1" t="s">
        <v>2232</v>
      </c>
      <c r="C52" s="1" t="s">
        <v>2233</v>
      </c>
      <c r="D52" s="1" t="s">
        <v>50</v>
      </c>
      <c r="E52" s="1" t="s">
        <v>51</v>
      </c>
      <c r="F52" s="1" t="s">
        <v>51</v>
      </c>
      <c r="G52" s="1" t="s">
        <v>82</v>
      </c>
      <c r="H52" s="1" t="s">
        <v>2234</v>
      </c>
      <c r="I52" s="1" t="s">
        <v>84</v>
      </c>
      <c r="J52" s="1" t="s">
        <v>182</v>
      </c>
      <c r="K52" s="1" t="s">
        <v>2235</v>
      </c>
      <c r="L52" s="1"/>
      <c r="M52" s="20">
        <f t="shared" si="0"/>
        <v>1</v>
      </c>
    </row>
    <row r="53" spans="1:13" ht="20.100000000000001" customHeight="1" x14ac:dyDescent="0.15">
      <c r="A53" s="1" t="s">
        <v>2136</v>
      </c>
      <c r="B53" s="1" t="s">
        <v>2232</v>
      </c>
      <c r="C53" s="1" t="s">
        <v>2236</v>
      </c>
      <c r="D53" s="1" t="s">
        <v>50</v>
      </c>
      <c r="E53" s="1" t="s">
        <v>51</v>
      </c>
      <c r="F53" s="1" t="s">
        <v>51</v>
      </c>
      <c r="G53" s="1" t="s">
        <v>52</v>
      </c>
      <c r="H53" s="1" t="s">
        <v>121</v>
      </c>
      <c r="I53" s="1" t="s">
        <v>662</v>
      </c>
      <c r="J53" s="1" t="s">
        <v>663</v>
      </c>
      <c r="K53" s="1" t="s">
        <v>2237</v>
      </c>
      <c r="L53" s="1"/>
      <c r="M53" s="20">
        <f t="shared" si="0"/>
        <v>1</v>
      </c>
    </row>
    <row r="54" spans="1:13" ht="20.100000000000001" customHeight="1" x14ac:dyDescent="0.15">
      <c r="A54" s="1" t="s">
        <v>2136</v>
      </c>
      <c r="B54" s="1" t="s">
        <v>2232</v>
      </c>
      <c r="C54" s="1" t="s">
        <v>2238</v>
      </c>
      <c r="D54" s="1" t="s">
        <v>50</v>
      </c>
      <c r="E54" s="1" t="s">
        <v>51</v>
      </c>
      <c r="F54" s="1" t="s">
        <v>51</v>
      </c>
      <c r="G54" s="1" t="s">
        <v>52</v>
      </c>
      <c r="H54" s="1" t="s">
        <v>121</v>
      </c>
      <c r="I54" s="1" t="s">
        <v>662</v>
      </c>
      <c r="J54" s="1" t="s">
        <v>663</v>
      </c>
      <c r="K54" s="1" t="s">
        <v>2239</v>
      </c>
      <c r="L54" s="1"/>
      <c r="M54" s="20">
        <f t="shared" si="0"/>
        <v>1</v>
      </c>
    </row>
    <row r="55" spans="1:13" ht="20.100000000000001" customHeight="1" x14ac:dyDescent="0.15">
      <c r="A55" s="1" t="s">
        <v>2136</v>
      </c>
      <c r="B55" s="1" t="s">
        <v>2232</v>
      </c>
      <c r="C55" s="1" t="s">
        <v>2240</v>
      </c>
      <c r="D55" s="1" t="s">
        <v>78</v>
      </c>
      <c r="E55" s="1" t="s">
        <v>51</v>
      </c>
      <c r="F55" s="1" t="s">
        <v>51</v>
      </c>
      <c r="G55" s="1" t="s">
        <v>82</v>
      </c>
      <c r="H55" s="1" t="s">
        <v>2234</v>
      </c>
      <c r="I55" s="1" t="s">
        <v>84</v>
      </c>
      <c r="J55" s="1" t="s">
        <v>182</v>
      </c>
      <c r="K55" s="1" t="s">
        <v>2241</v>
      </c>
      <c r="L55" s="1"/>
      <c r="M55" s="20">
        <f t="shared" si="0"/>
        <v>1</v>
      </c>
    </row>
    <row r="56" spans="1:13" ht="20.100000000000001" customHeight="1" x14ac:dyDescent="0.15">
      <c r="A56" s="1" t="s">
        <v>2136</v>
      </c>
      <c r="B56" s="1" t="s">
        <v>2232</v>
      </c>
      <c r="C56" s="1" t="s">
        <v>2242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2234</v>
      </c>
      <c r="I56" s="1" t="s">
        <v>84</v>
      </c>
      <c r="J56" s="1" t="s">
        <v>182</v>
      </c>
      <c r="K56" s="1" t="s">
        <v>2243</v>
      </c>
      <c r="L56" s="1"/>
      <c r="M56" s="20">
        <f t="shared" si="0"/>
        <v>1</v>
      </c>
    </row>
    <row r="57" spans="1:13" ht="20.100000000000001" customHeight="1" x14ac:dyDescent="0.15">
      <c r="A57" s="1" t="s">
        <v>2136</v>
      </c>
      <c r="B57" s="1" t="s">
        <v>2232</v>
      </c>
      <c r="C57" s="1" t="s">
        <v>2244</v>
      </c>
      <c r="D57" s="1" t="s">
        <v>78</v>
      </c>
      <c r="E57" s="1" t="s">
        <v>51</v>
      </c>
      <c r="F57" s="1" t="s">
        <v>51</v>
      </c>
      <c r="G57" s="1" t="s">
        <v>82</v>
      </c>
      <c r="H57" s="1" t="s">
        <v>2234</v>
      </c>
      <c r="I57" s="1" t="s">
        <v>84</v>
      </c>
      <c r="J57" s="1" t="s">
        <v>182</v>
      </c>
      <c r="K57" s="1" t="s">
        <v>2245</v>
      </c>
      <c r="L57" s="1"/>
      <c r="M57" s="20">
        <f t="shared" si="0"/>
        <v>1</v>
      </c>
    </row>
    <row r="58" spans="1:13" ht="20.100000000000001" customHeight="1" x14ac:dyDescent="0.15">
      <c r="A58" s="1" t="s">
        <v>2136</v>
      </c>
      <c r="B58" s="1" t="s">
        <v>2232</v>
      </c>
      <c r="C58" s="1" t="s">
        <v>2246</v>
      </c>
      <c r="D58" s="1" t="s">
        <v>78</v>
      </c>
      <c r="E58" s="1" t="s">
        <v>51</v>
      </c>
      <c r="F58" s="1" t="s">
        <v>179</v>
      </c>
      <c r="G58" s="1" t="s">
        <v>82</v>
      </c>
      <c r="H58" s="1" t="s">
        <v>2234</v>
      </c>
      <c r="I58" s="1" t="s">
        <v>84</v>
      </c>
      <c r="J58" s="1" t="s">
        <v>182</v>
      </c>
      <c r="K58" s="1" t="s">
        <v>2247</v>
      </c>
      <c r="L58" s="1"/>
      <c r="M58" s="20">
        <f t="shared" si="0"/>
        <v>0</v>
      </c>
    </row>
    <row r="59" spans="1:13" ht="20.100000000000001" customHeight="1" x14ac:dyDescent="0.15">
      <c r="A59" s="1" t="s">
        <v>2136</v>
      </c>
      <c r="B59" s="1" t="s">
        <v>2232</v>
      </c>
      <c r="C59" s="1" t="s">
        <v>2248</v>
      </c>
      <c r="D59" s="1" t="s">
        <v>78</v>
      </c>
      <c r="E59" s="1" t="s">
        <v>51</v>
      </c>
      <c r="F59" s="1" t="s">
        <v>179</v>
      </c>
      <c r="G59" s="1" t="s">
        <v>82</v>
      </c>
      <c r="H59" s="1" t="s">
        <v>2234</v>
      </c>
      <c r="I59" s="1" t="s">
        <v>84</v>
      </c>
      <c r="J59" s="1" t="s">
        <v>182</v>
      </c>
      <c r="K59" s="1" t="s">
        <v>2249</v>
      </c>
      <c r="L59" s="1"/>
      <c r="M59" s="20">
        <f t="shared" si="0"/>
        <v>0</v>
      </c>
    </row>
    <row r="60" spans="1:13" ht="20.100000000000001" customHeight="1" x14ac:dyDescent="0.15">
      <c r="A60" s="1" t="s">
        <v>2136</v>
      </c>
      <c r="B60" s="1" t="s">
        <v>2232</v>
      </c>
      <c r="C60" s="1" t="s">
        <v>2250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2234</v>
      </c>
      <c r="I60" s="1" t="s">
        <v>84</v>
      </c>
      <c r="J60" s="1" t="s">
        <v>182</v>
      </c>
      <c r="K60" s="1" t="s">
        <v>2251</v>
      </c>
      <c r="L60" s="1"/>
      <c r="M60" s="20">
        <f t="shared" si="0"/>
        <v>1</v>
      </c>
    </row>
    <row r="61" spans="1:13" ht="20.100000000000001" customHeight="1" x14ac:dyDescent="0.15">
      <c r="A61" s="1" t="s">
        <v>2136</v>
      </c>
      <c r="B61" s="1" t="s">
        <v>2232</v>
      </c>
      <c r="C61" s="1" t="s">
        <v>2252</v>
      </c>
      <c r="D61" s="1" t="s">
        <v>78</v>
      </c>
      <c r="E61" s="1" t="s">
        <v>51</v>
      </c>
      <c r="F61" s="1" t="s">
        <v>179</v>
      </c>
      <c r="G61" s="1" t="s">
        <v>82</v>
      </c>
      <c r="H61" s="1" t="s">
        <v>2234</v>
      </c>
      <c r="I61" s="1" t="s">
        <v>84</v>
      </c>
      <c r="J61" s="1" t="s">
        <v>182</v>
      </c>
      <c r="K61" s="1" t="s">
        <v>2253</v>
      </c>
      <c r="L61" s="1"/>
      <c r="M61" s="20">
        <f t="shared" si="0"/>
        <v>0</v>
      </c>
    </row>
    <row r="62" spans="1:13" ht="20.100000000000001" customHeight="1" x14ac:dyDescent="0.15">
      <c r="A62" s="1" t="s">
        <v>2136</v>
      </c>
      <c r="B62" s="1" t="s">
        <v>2232</v>
      </c>
      <c r="C62" s="1" t="s">
        <v>2254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2234</v>
      </c>
      <c r="I62" s="1" t="s">
        <v>84</v>
      </c>
      <c r="J62" s="1" t="s">
        <v>182</v>
      </c>
      <c r="K62" s="1" t="s">
        <v>2255</v>
      </c>
      <c r="L62" s="1"/>
      <c r="M62" s="20">
        <f t="shared" si="0"/>
        <v>1</v>
      </c>
    </row>
    <row r="63" spans="1:13" ht="20.100000000000001" customHeight="1" x14ac:dyDescent="0.15">
      <c r="A63" s="1" t="s">
        <v>2136</v>
      </c>
      <c r="B63" s="1" t="s">
        <v>2232</v>
      </c>
      <c r="C63" s="1" t="s">
        <v>2256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2234</v>
      </c>
      <c r="I63" s="1" t="s">
        <v>84</v>
      </c>
      <c r="J63" s="1" t="s">
        <v>182</v>
      </c>
      <c r="K63" s="1" t="s">
        <v>2257</v>
      </c>
      <c r="L63" s="1"/>
      <c r="M63" s="20">
        <f t="shared" si="0"/>
        <v>0</v>
      </c>
    </row>
    <row r="64" spans="1:13" ht="20.100000000000001" customHeight="1" x14ac:dyDescent="0.15">
      <c r="A64" s="1" t="s">
        <v>2136</v>
      </c>
      <c r="B64" s="1" t="s">
        <v>2232</v>
      </c>
      <c r="C64" s="1" t="s">
        <v>2258</v>
      </c>
      <c r="D64" s="1" t="s">
        <v>78</v>
      </c>
      <c r="E64" s="1" t="s">
        <v>51</v>
      </c>
      <c r="F64" s="1" t="s">
        <v>179</v>
      </c>
      <c r="G64" s="1" t="s">
        <v>82</v>
      </c>
      <c r="H64" s="1" t="s">
        <v>2234</v>
      </c>
      <c r="I64" s="1" t="s">
        <v>84</v>
      </c>
      <c r="J64" s="1" t="s">
        <v>182</v>
      </c>
      <c r="K64" s="1" t="s">
        <v>2259</v>
      </c>
      <c r="L64" s="1"/>
      <c r="M64" s="20">
        <f t="shared" si="0"/>
        <v>0</v>
      </c>
    </row>
    <row r="65" spans="1:13" ht="20.100000000000001" customHeight="1" x14ac:dyDescent="0.15">
      <c r="A65" s="1" t="s">
        <v>2136</v>
      </c>
      <c r="B65" s="1" t="s">
        <v>2232</v>
      </c>
      <c r="C65" s="1" t="s">
        <v>2260</v>
      </c>
      <c r="D65" s="1" t="s">
        <v>78</v>
      </c>
      <c r="E65" s="1" t="s">
        <v>51</v>
      </c>
      <c r="F65" s="1" t="s">
        <v>179</v>
      </c>
      <c r="G65" s="1" t="s">
        <v>82</v>
      </c>
      <c r="H65" s="1" t="s">
        <v>2234</v>
      </c>
      <c r="I65" s="1" t="s">
        <v>84</v>
      </c>
      <c r="J65" s="1" t="s">
        <v>182</v>
      </c>
      <c r="K65" s="1" t="s">
        <v>2261</v>
      </c>
      <c r="L65" s="1"/>
      <c r="M65" s="20">
        <f t="shared" si="0"/>
        <v>0</v>
      </c>
    </row>
    <row r="66" spans="1:13" ht="20.100000000000001" customHeight="1" x14ac:dyDescent="0.15">
      <c r="A66" s="1" t="s">
        <v>2136</v>
      </c>
      <c r="B66" s="1" t="s">
        <v>2232</v>
      </c>
      <c r="C66" s="1" t="s">
        <v>2262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2234</v>
      </c>
      <c r="I66" s="1" t="s">
        <v>84</v>
      </c>
      <c r="J66" s="1" t="s">
        <v>182</v>
      </c>
      <c r="K66" s="1" t="s">
        <v>2263</v>
      </c>
      <c r="L66" s="1"/>
      <c r="M66" s="20">
        <f t="shared" si="0"/>
        <v>1</v>
      </c>
    </row>
    <row r="67" spans="1:13" ht="20.100000000000001" customHeight="1" x14ac:dyDescent="0.15">
      <c r="A67" s="1" t="s">
        <v>2136</v>
      </c>
      <c r="B67" s="1" t="s">
        <v>2232</v>
      </c>
      <c r="C67" s="1" t="s">
        <v>2264</v>
      </c>
      <c r="D67" s="1" t="s">
        <v>78</v>
      </c>
      <c r="E67" s="1" t="s">
        <v>51</v>
      </c>
      <c r="F67" s="1" t="s">
        <v>179</v>
      </c>
      <c r="G67" s="1" t="s">
        <v>82</v>
      </c>
      <c r="H67" s="1" t="s">
        <v>2234</v>
      </c>
      <c r="I67" s="1" t="s">
        <v>84</v>
      </c>
      <c r="J67" s="1" t="s">
        <v>182</v>
      </c>
      <c r="K67" s="1" t="s">
        <v>2265</v>
      </c>
      <c r="L67" s="1"/>
      <c r="M67" s="20">
        <f t="shared" si="0"/>
        <v>0</v>
      </c>
    </row>
    <row r="68" spans="1:13" ht="20.100000000000001" customHeight="1" x14ac:dyDescent="0.15">
      <c r="A68" s="1" t="s">
        <v>2136</v>
      </c>
      <c r="B68" s="1" t="s">
        <v>2266</v>
      </c>
      <c r="C68" s="1" t="s">
        <v>2267</v>
      </c>
      <c r="D68" s="1" t="s">
        <v>50</v>
      </c>
      <c r="E68" s="1" t="s">
        <v>51</v>
      </c>
      <c r="F68" s="1" t="s">
        <v>51</v>
      </c>
      <c r="G68" s="1" t="s">
        <v>52</v>
      </c>
      <c r="H68" s="1" t="s">
        <v>121</v>
      </c>
      <c r="I68" s="1" t="s">
        <v>662</v>
      </c>
      <c r="J68" s="1" t="s">
        <v>663</v>
      </c>
      <c r="K68" s="1" t="s">
        <v>2268</v>
      </c>
      <c r="L68" s="1"/>
      <c r="M68" s="20">
        <f t="shared" si="0"/>
        <v>1</v>
      </c>
    </row>
    <row r="69" spans="1:13" ht="20.100000000000001" customHeight="1" x14ac:dyDescent="0.15">
      <c r="A69" s="1" t="s">
        <v>2136</v>
      </c>
      <c r="B69" s="1" t="s">
        <v>2266</v>
      </c>
      <c r="C69" s="1" t="s">
        <v>2269</v>
      </c>
      <c r="D69" s="1" t="s">
        <v>50</v>
      </c>
      <c r="E69" s="1" t="s">
        <v>51</v>
      </c>
      <c r="F69" s="1" t="s">
        <v>51</v>
      </c>
      <c r="G69" s="1" t="s">
        <v>52</v>
      </c>
      <c r="H69" s="1" t="s">
        <v>121</v>
      </c>
      <c r="I69" s="1" t="s">
        <v>662</v>
      </c>
      <c r="J69" s="1" t="s">
        <v>663</v>
      </c>
      <c r="K69" s="1" t="s">
        <v>2270</v>
      </c>
      <c r="L69" s="1"/>
      <c r="M69" s="20">
        <f t="shared" si="0"/>
        <v>1</v>
      </c>
    </row>
    <row r="70" spans="1:13" ht="20.100000000000001" customHeight="1" x14ac:dyDescent="0.15">
      <c r="A70" s="1" t="s">
        <v>2136</v>
      </c>
      <c r="B70" s="1" t="s">
        <v>2266</v>
      </c>
      <c r="C70" s="1" t="s">
        <v>2271</v>
      </c>
      <c r="D70" s="1" t="s">
        <v>78</v>
      </c>
      <c r="E70" s="1" t="s">
        <v>51</v>
      </c>
      <c r="F70" s="1" t="s">
        <v>51</v>
      </c>
      <c r="G70" s="1" t="s">
        <v>52</v>
      </c>
      <c r="H70" s="1" t="s">
        <v>121</v>
      </c>
      <c r="I70" s="1" t="s">
        <v>662</v>
      </c>
      <c r="J70" s="1" t="s">
        <v>663</v>
      </c>
      <c r="K70" s="1" t="s">
        <v>2272</v>
      </c>
      <c r="L70" s="1"/>
      <c r="M70" s="20">
        <f t="shared" si="0"/>
        <v>1</v>
      </c>
    </row>
    <row r="71" spans="1:13" ht="20.100000000000001" customHeight="1" x14ac:dyDescent="0.15">
      <c r="A71" s="1" t="s">
        <v>2136</v>
      </c>
      <c r="B71" s="1" t="s">
        <v>2266</v>
      </c>
      <c r="C71" s="1" t="s">
        <v>2273</v>
      </c>
      <c r="D71" s="1" t="s">
        <v>78</v>
      </c>
      <c r="E71" s="1" t="s">
        <v>51</v>
      </c>
      <c r="F71" s="1" t="s">
        <v>51</v>
      </c>
      <c r="G71" s="1" t="s">
        <v>52</v>
      </c>
      <c r="H71" s="1" t="s">
        <v>121</v>
      </c>
      <c r="I71" s="1" t="s">
        <v>662</v>
      </c>
      <c r="J71" s="1" t="s">
        <v>663</v>
      </c>
      <c r="K71" s="1" t="s">
        <v>2274</v>
      </c>
      <c r="L71" s="1"/>
      <c r="M71" s="20">
        <f t="shared" si="0"/>
        <v>1</v>
      </c>
    </row>
    <row r="72" spans="1:13" ht="20.100000000000001" customHeight="1" x14ac:dyDescent="0.15">
      <c r="A72" s="1" t="s">
        <v>2136</v>
      </c>
      <c r="B72" s="1" t="s">
        <v>2275</v>
      </c>
      <c r="C72" s="1" t="s">
        <v>2276</v>
      </c>
      <c r="D72" s="1" t="s">
        <v>50</v>
      </c>
      <c r="E72" s="1" t="s">
        <v>51</v>
      </c>
      <c r="F72" s="1" t="s">
        <v>81</v>
      </c>
      <c r="G72" s="1" t="s">
        <v>82</v>
      </c>
      <c r="H72" s="1" t="s">
        <v>446</v>
      </c>
      <c r="I72" s="1" t="s">
        <v>84</v>
      </c>
      <c r="J72" s="1" t="s">
        <v>96</v>
      </c>
      <c r="K72" s="1" t="s">
        <v>2277</v>
      </c>
      <c r="L72" s="1"/>
      <c r="M72" s="20">
        <f t="shared" si="0"/>
        <v>0</v>
      </c>
    </row>
    <row r="73" spans="1:13" ht="20.100000000000001" customHeight="1" x14ac:dyDescent="0.15">
      <c r="A73" s="1" t="s">
        <v>2136</v>
      </c>
      <c r="B73" s="1" t="s">
        <v>2278</v>
      </c>
      <c r="C73" s="1" t="s">
        <v>2279</v>
      </c>
      <c r="D73" s="1" t="s">
        <v>50</v>
      </c>
      <c r="E73" s="1" t="s">
        <v>51</v>
      </c>
      <c r="F73" s="1" t="s">
        <v>51</v>
      </c>
      <c r="G73" s="1" t="s">
        <v>52</v>
      </c>
      <c r="H73" s="1" t="s">
        <v>121</v>
      </c>
      <c r="I73" s="1" t="s">
        <v>181</v>
      </c>
      <c r="J73" s="1" t="s">
        <v>122</v>
      </c>
      <c r="K73" s="1" t="s">
        <v>2280</v>
      </c>
      <c r="L73" s="1"/>
      <c r="M73" s="20">
        <f t="shared" ref="M73:M136" si="1">IF(F73="○",1,0)</f>
        <v>1</v>
      </c>
    </row>
    <row r="74" spans="1:13" ht="20.100000000000001" customHeight="1" x14ac:dyDescent="0.15">
      <c r="A74" s="1" t="s">
        <v>2136</v>
      </c>
      <c r="B74" s="1" t="s">
        <v>2278</v>
      </c>
      <c r="C74" s="1" t="s">
        <v>2281</v>
      </c>
      <c r="D74" s="1" t="s">
        <v>50</v>
      </c>
      <c r="E74" s="1" t="s">
        <v>51</v>
      </c>
      <c r="F74" s="1" t="s">
        <v>51</v>
      </c>
      <c r="G74" s="1" t="s">
        <v>52</v>
      </c>
      <c r="H74" s="1" t="s">
        <v>121</v>
      </c>
      <c r="I74" s="1" t="s">
        <v>181</v>
      </c>
      <c r="J74" s="1" t="s">
        <v>122</v>
      </c>
      <c r="K74" s="1" t="s">
        <v>2282</v>
      </c>
      <c r="L74" s="1"/>
      <c r="M74" s="20">
        <f t="shared" si="1"/>
        <v>1</v>
      </c>
    </row>
    <row r="75" spans="1:13" ht="20.100000000000001" customHeight="1" x14ac:dyDescent="0.15">
      <c r="A75" s="1" t="s">
        <v>2136</v>
      </c>
      <c r="B75" s="1" t="s">
        <v>2278</v>
      </c>
      <c r="C75" s="1" t="s">
        <v>26824</v>
      </c>
      <c r="D75" s="1" t="s">
        <v>50</v>
      </c>
      <c r="E75" s="1" t="s">
        <v>51</v>
      </c>
      <c r="F75" s="1" t="s">
        <v>51</v>
      </c>
      <c r="G75" s="1" t="s">
        <v>52</v>
      </c>
      <c r="H75" s="1" t="s">
        <v>121</v>
      </c>
      <c r="I75" s="1" t="s">
        <v>181</v>
      </c>
      <c r="J75" s="1" t="s">
        <v>122</v>
      </c>
      <c r="K75" s="1" t="s">
        <v>2278</v>
      </c>
      <c r="L75" s="1"/>
      <c r="M75" s="20">
        <f t="shared" si="1"/>
        <v>1</v>
      </c>
    </row>
    <row r="76" spans="1:13" ht="20.100000000000001" customHeight="1" x14ac:dyDescent="0.15">
      <c r="A76" s="1" t="s">
        <v>26815</v>
      </c>
      <c r="B76" s="1" t="s">
        <v>2283</v>
      </c>
      <c r="C76" s="1" t="s">
        <v>2284</v>
      </c>
      <c r="D76" s="1" t="s">
        <v>78</v>
      </c>
      <c r="E76" s="1" t="s">
        <v>51</v>
      </c>
      <c r="F76" s="1" t="s">
        <v>179</v>
      </c>
      <c r="G76" s="1" t="s">
        <v>82</v>
      </c>
      <c r="H76" s="1" t="s">
        <v>446</v>
      </c>
      <c r="I76" s="1" t="s">
        <v>84</v>
      </c>
      <c r="J76" s="1" t="s">
        <v>96</v>
      </c>
      <c r="K76" s="1" t="s">
        <v>2285</v>
      </c>
      <c r="L76" s="1"/>
      <c r="M76" s="20">
        <f t="shared" si="1"/>
        <v>0</v>
      </c>
    </row>
    <row r="77" spans="1:13" ht="20.100000000000001" customHeight="1" x14ac:dyDescent="0.15">
      <c r="A77" s="1" t="s">
        <v>2136</v>
      </c>
      <c r="B77" s="1" t="s">
        <v>2286</v>
      </c>
      <c r="C77" s="1" t="s">
        <v>2287</v>
      </c>
      <c r="D77" s="1" t="s">
        <v>50</v>
      </c>
      <c r="E77" s="1" t="s">
        <v>51</v>
      </c>
      <c r="F77" s="1" t="s">
        <v>51</v>
      </c>
      <c r="G77" s="1" t="s">
        <v>82</v>
      </c>
      <c r="H77" s="1" t="s">
        <v>129</v>
      </c>
      <c r="I77" s="1" t="s">
        <v>84</v>
      </c>
      <c r="J77" s="1" t="s">
        <v>130</v>
      </c>
      <c r="K77" s="1" t="s">
        <v>2288</v>
      </c>
      <c r="L77" s="1"/>
      <c r="M77" s="20">
        <f t="shared" si="1"/>
        <v>1</v>
      </c>
    </row>
    <row r="78" spans="1:13" ht="20.100000000000001" customHeight="1" x14ac:dyDescent="0.15">
      <c r="A78" s="1" t="s">
        <v>2136</v>
      </c>
      <c r="B78" s="1" t="s">
        <v>2286</v>
      </c>
      <c r="C78" s="1" t="s">
        <v>2289</v>
      </c>
      <c r="D78" s="1" t="s">
        <v>50</v>
      </c>
      <c r="E78" s="1" t="s">
        <v>51</v>
      </c>
      <c r="F78" s="1" t="s">
        <v>51</v>
      </c>
      <c r="G78" s="1" t="s">
        <v>82</v>
      </c>
      <c r="H78" s="1" t="s">
        <v>129</v>
      </c>
      <c r="I78" s="1" t="s">
        <v>84</v>
      </c>
      <c r="J78" s="1" t="s">
        <v>130</v>
      </c>
      <c r="K78" s="1" t="s">
        <v>2290</v>
      </c>
      <c r="L78" s="1"/>
      <c r="M78" s="20">
        <f t="shared" si="1"/>
        <v>1</v>
      </c>
    </row>
    <row r="79" spans="1:13" ht="20.100000000000001" customHeight="1" x14ac:dyDescent="0.15">
      <c r="A79" s="1" t="s">
        <v>2136</v>
      </c>
      <c r="B79" s="1" t="s">
        <v>2286</v>
      </c>
      <c r="C79" s="1" t="s">
        <v>2291</v>
      </c>
      <c r="D79" s="1" t="s">
        <v>50</v>
      </c>
      <c r="E79" s="1" t="s">
        <v>51</v>
      </c>
      <c r="F79" s="1" t="s">
        <v>81</v>
      </c>
      <c r="G79" s="1" t="s">
        <v>82</v>
      </c>
      <c r="H79" s="1" t="s">
        <v>180</v>
      </c>
      <c r="I79" s="1" t="s">
        <v>84</v>
      </c>
      <c r="J79" s="1" t="s">
        <v>632</v>
      </c>
      <c r="K79" s="1" t="s">
        <v>2292</v>
      </c>
      <c r="L79" s="1"/>
      <c r="M79" s="20">
        <f t="shared" si="1"/>
        <v>0</v>
      </c>
    </row>
    <row r="80" spans="1:13" ht="20.100000000000001" customHeight="1" x14ac:dyDescent="0.15">
      <c r="A80" s="1" t="s">
        <v>2136</v>
      </c>
      <c r="B80" s="1" t="s">
        <v>2286</v>
      </c>
      <c r="C80" s="1" t="s">
        <v>2293</v>
      </c>
      <c r="D80" s="1" t="s">
        <v>50</v>
      </c>
      <c r="E80" s="1" t="s">
        <v>51</v>
      </c>
      <c r="F80" s="1" t="s">
        <v>51</v>
      </c>
      <c r="G80" s="1" t="s">
        <v>52</v>
      </c>
      <c r="H80" s="1" t="s">
        <v>739</v>
      </c>
      <c r="I80" s="1" t="s">
        <v>1230</v>
      </c>
      <c r="J80" s="1" t="s">
        <v>122</v>
      </c>
      <c r="K80" s="1" t="s">
        <v>2294</v>
      </c>
      <c r="L80" s="1"/>
      <c r="M80" s="20">
        <f t="shared" si="1"/>
        <v>1</v>
      </c>
    </row>
    <row r="81" spans="1:13" ht="20.100000000000001" customHeight="1" x14ac:dyDescent="0.15">
      <c r="A81" s="1" t="s">
        <v>2136</v>
      </c>
      <c r="B81" s="1" t="s">
        <v>2286</v>
      </c>
      <c r="C81" s="1" t="s">
        <v>2295</v>
      </c>
      <c r="D81" s="1" t="s">
        <v>78</v>
      </c>
      <c r="E81" s="1" t="s">
        <v>51</v>
      </c>
      <c r="F81" s="1" t="s">
        <v>51</v>
      </c>
      <c r="G81" s="1" t="s">
        <v>52</v>
      </c>
      <c r="H81" s="1" t="s">
        <v>739</v>
      </c>
      <c r="I81" s="1" t="s">
        <v>1230</v>
      </c>
      <c r="J81" s="1" t="s">
        <v>122</v>
      </c>
      <c r="K81" s="1" t="s">
        <v>2296</v>
      </c>
      <c r="L81" s="1"/>
      <c r="M81" s="20">
        <f t="shared" si="1"/>
        <v>1</v>
      </c>
    </row>
    <row r="82" spans="1:13" ht="20.100000000000001" customHeight="1" x14ac:dyDescent="0.15">
      <c r="A82" s="1" t="s">
        <v>2136</v>
      </c>
      <c r="B82" s="1" t="s">
        <v>2297</v>
      </c>
      <c r="C82" s="1" t="s">
        <v>2298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129</v>
      </c>
      <c r="I82" s="1" t="s">
        <v>84</v>
      </c>
      <c r="J82" s="1" t="s">
        <v>130</v>
      </c>
      <c r="K82" s="1" t="s">
        <v>2299</v>
      </c>
      <c r="L82" s="1"/>
      <c r="M82" s="20">
        <f t="shared" si="1"/>
        <v>1</v>
      </c>
    </row>
    <row r="83" spans="1:13" ht="20.100000000000001" customHeight="1" x14ac:dyDescent="0.15">
      <c r="A83" s="1" t="s">
        <v>2136</v>
      </c>
      <c r="B83" s="1" t="s">
        <v>2297</v>
      </c>
      <c r="C83" s="1" t="s">
        <v>2300</v>
      </c>
      <c r="D83" s="1" t="s">
        <v>50</v>
      </c>
      <c r="E83" s="1" t="s">
        <v>51</v>
      </c>
      <c r="F83" s="1" t="s">
        <v>51</v>
      </c>
      <c r="G83" s="1" t="s">
        <v>82</v>
      </c>
      <c r="H83" s="1" t="s">
        <v>129</v>
      </c>
      <c r="I83" s="1" t="s">
        <v>84</v>
      </c>
      <c r="J83" s="1" t="s">
        <v>130</v>
      </c>
      <c r="K83" s="1" t="s">
        <v>2301</v>
      </c>
      <c r="L83" s="1"/>
      <c r="M83" s="20">
        <f t="shared" si="1"/>
        <v>1</v>
      </c>
    </row>
    <row r="84" spans="1:13" ht="20.100000000000001" customHeight="1" x14ac:dyDescent="0.15">
      <c r="A84" s="1" t="s">
        <v>2136</v>
      </c>
      <c r="B84" s="1" t="s">
        <v>2297</v>
      </c>
      <c r="C84" s="1" t="s">
        <v>2302</v>
      </c>
      <c r="D84" s="1" t="s">
        <v>50</v>
      </c>
      <c r="E84" s="1" t="s">
        <v>51</v>
      </c>
      <c r="F84" s="1" t="s">
        <v>51</v>
      </c>
      <c r="G84" s="1" t="s">
        <v>82</v>
      </c>
      <c r="H84" s="1" t="s">
        <v>2038</v>
      </c>
      <c r="I84" s="1" t="s">
        <v>84</v>
      </c>
      <c r="J84" s="1" t="s">
        <v>96</v>
      </c>
      <c r="K84" s="1" t="s">
        <v>2303</v>
      </c>
      <c r="L84" s="1"/>
      <c r="M84" s="20">
        <f t="shared" si="1"/>
        <v>1</v>
      </c>
    </row>
    <row r="85" spans="1:13" ht="20.100000000000001" customHeight="1" x14ac:dyDescent="0.15">
      <c r="A85" s="1" t="s">
        <v>2136</v>
      </c>
      <c r="B85" s="1" t="s">
        <v>2297</v>
      </c>
      <c r="C85" s="1" t="s">
        <v>2304</v>
      </c>
      <c r="D85" s="1" t="s">
        <v>50</v>
      </c>
      <c r="E85" s="1" t="s">
        <v>51</v>
      </c>
      <c r="F85" s="1" t="s">
        <v>51</v>
      </c>
      <c r="G85" s="1" t="s">
        <v>82</v>
      </c>
      <c r="H85" s="1" t="s">
        <v>207</v>
      </c>
      <c r="I85" s="1" t="s">
        <v>84</v>
      </c>
      <c r="J85" s="1" t="s">
        <v>122</v>
      </c>
      <c r="K85" s="1" t="s">
        <v>2297</v>
      </c>
      <c r="L85" s="1"/>
      <c r="M85" s="20">
        <f t="shared" si="1"/>
        <v>1</v>
      </c>
    </row>
    <row r="86" spans="1:13" ht="20.100000000000001" customHeight="1" x14ac:dyDescent="0.15">
      <c r="A86" s="1" t="s">
        <v>2136</v>
      </c>
      <c r="B86" s="1" t="s">
        <v>2305</v>
      </c>
      <c r="C86" s="1" t="s">
        <v>2306</v>
      </c>
      <c r="D86" s="1" t="s">
        <v>50</v>
      </c>
      <c r="E86" s="1" t="s">
        <v>51</v>
      </c>
      <c r="F86" s="1" t="s">
        <v>81</v>
      </c>
      <c r="G86" s="1" t="s">
        <v>82</v>
      </c>
      <c r="H86" s="1" t="s">
        <v>83</v>
      </c>
      <c r="I86" s="1" t="s">
        <v>84</v>
      </c>
      <c r="J86" s="1" t="s">
        <v>85</v>
      </c>
      <c r="K86" s="1" t="s">
        <v>2307</v>
      </c>
      <c r="L86" s="1"/>
      <c r="M86" s="20">
        <f t="shared" si="1"/>
        <v>0</v>
      </c>
    </row>
    <row r="87" spans="1:13" ht="20.100000000000001" customHeight="1" x14ac:dyDescent="0.15">
      <c r="A87" s="1" t="s">
        <v>2136</v>
      </c>
      <c r="B87" s="1" t="s">
        <v>2305</v>
      </c>
      <c r="C87" s="1" t="s">
        <v>2308</v>
      </c>
      <c r="D87" s="1" t="s">
        <v>50</v>
      </c>
      <c r="E87" s="1" t="s">
        <v>51</v>
      </c>
      <c r="F87" s="1" t="s">
        <v>51</v>
      </c>
      <c r="G87" s="1" t="s">
        <v>52</v>
      </c>
      <c r="H87" s="1" t="s">
        <v>739</v>
      </c>
      <c r="I87" s="1" t="s">
        <v>1230</v>
      </c>
      <c r="J87" s="1" t="s">
        <v>122</v>
      </c>
      <c r="K87" s="1" t="s">
        <v>2309</v>
      </c>
      <c r="L87" s="1"/>
      <c r="M87" s="20">
        <f t="shared" si="1"/>
        <v>1</v>
      </c>
    </row>
    <row r="88" spans="1:13" ht="20.100000000000001" customHeight="1" x14ac:dyDescent="0.15">
      <c r="A88" s="1" t="s">
        <v>2136</v>
      </c>
      <c r="B88" s="1" t="s">
        <v>2305</v>
      </c>
      <c r="C88" s="1" t="s">
        <v>2310</v>
      </c>
      <c r="D88" s="1" t="s">
        <v>78</v>
      </c>
      <c r="E88" s="1" t="s">
        <v>51</v>
      </c>
      <c r="F88" s="1" t="s">
        <v>51</v>
      </c>
      <c r="G88" s="1" t="s">
        <v>52</v>
      </c>
      <c r="H88" s="1" t="s">
        <v>739</v>
      </c>
      <c r="I88" s="1" t="s">
        <v>1230</v>
      </c>
      <c r="J88" s="1" t="s">
        <v>122</v>
      </c>
      <c r="K88" s="1" t="s">
        <v>2311</v>
      </c>
      <c r="L88" s="1"/>
      <c r="M88" s="20">
        <f t="shared" si="1"/>
        <v>1</v>
      </c>
    </row>
    <row r="89" spans="1:13" ht="20.100000000000001" customHeight="1" x14ac:dyDescent="0.15">
      <c r="A89" s="1" t="s">
        <v>2136</v>
      </c>
      <c r="B89" s="1" t="s">
        <v>2305</v>
      </c>
      <c r="C89" s="1" t="s">
        <v>2312</v>
      </c>
      <c r="D89" s="1" t="s">
        <v>78</v>
      </c>
      <c r="E89" s="1" t="s">
        <v>51</v>
      </c>
      <c r="F89" s="1" t="s">
        <v>51</v>
      </c>
      <c r="G89" s="1" t="s">
        <v>52</v>
      </c>
      <c r="H89" s="1" t="s">
        <v>739</v>
      </c>
      <c r="I89" s="1" t="s">
        <v>1230</v>
      </c>
      <c r="J89" s="1" t="s">
        <v>122</v>
      </c>
      <c r="K89" s="1" t="s">
        <v>2313</v>
      </c>
      <c r="L89" s="1"/>
      <c r="M89" s="20">
        <f t="shared" si="1"/>
        <v>1</v>
      </c>
    </row>
    <row r="90" spans="1:13" ht="20.100000000000001" customHeight="1" x14ac:dyDescent="0.15">
      <c r="A90" s="1" t="s">
        <v>2136</v>
      </c>
      <c r="B90" s="1" t="s">
        <v>2305</v>
      </c>
      <c r="C90" s="1" t="s">
        <v>2314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739</v>
      </c>
      <c r="I90" s="1" t="s">
        <v>1230</v>
      </c>
      <c r="J90" s="1" t="s">
        <v>122</v>
      </c>
      <c r="K90" s="1" t="s">
        <v>2315</v>
      </c>
      <c r="L90" s="1"/>
      <c r="M90" s="20">
        <f t="shared" si="1"/>
        <v>1</v>
      </c>
    </row>
    <row r="91" spans="1:13" ht="20.100000000000001" customHeight="1" x14ac:dyDescent="0.15">
      <c r="A91" s="1" t="s">
        <v>2136</v>
      </c>
      <c r="B91" s="1" t="s">
        <v>2305</v>
      </c>
      <c r="C91" s="1" t="s">
        <v>2316</v>
      </c>
      <c r="D91" s="1" t="s">
        <v>78</v>
      </c>
      <c r="E91" s="1" t="s">
        <v>51</v>
      </c>
      <c r="F91" s="1" t="s">
        <v>51</v>
      </c>
      <c r="G91" s="1" t="s">
        <v>52</v>
      </c>
      <c r="H91" s="1" t="s">
        <v>739</v>
      </c>
      <c r="I91" s="1" t="s">
        <v>1230</v>
      </c>
      <c r="J91" s="1" t="s">
        <v>122</v>
      </c>
      <c r="K91" s="1" t="s">
        <v>2317</v>
      </c>
      <c r="L91" s="1"/>
      <c r="M91" s="20">
        <f t="shared" si="1"/>
        <v>1</v>
      </c>
    </row>
    <row r="92" spans="1:13" ht="20.100000000000001" customHeight="1" x14ac:dyDescent="0.15">
      <c r="A92" s="1" t="s">
        <v>2136</v>
      </c>
      <c r="B92" s="1" t="s">
        <v>2318</v>
      </c>
      <c r="C92" s="1" t="s">
        <v>2319</v>
      </c>
      <c r="D92" s="1" t="s">
        <v>50</v>
      </c>
      <c r="E92" s="1" t="s">
        <v>51</v>
      </c>
      <c r="F92" s="1" t="s">
        <v>51</v>
      </c>
      <c r="G92" s="1" t="s">
        <v>82</v>
      </c>
      <c r="H92" s="1" t="s">
        <v>1151</v>
      </c>
      <c r="I92" s="1" t="s">
        <v>84</v>
      </c>
      <c r="J92" s="1" t="s">
        <v>130</v>
      </c>
      <c r="K92" s="1" t="s">
        <v>2320</v>
      </c>
      <c r="L92" s="1"/>
      <c r="M92" s="20">
        <f t="shared" si="1"/>
        <v>1</v>
      </c>
    </row>
    <row r="93" spans="1:13" ht="20.100000000000001" customHeight="1" x14ac:dyDescent="0.15">
      <c r="A93" s="1" t="s">
        <v>2136</v>
      </c>
      <c r="B93" s="1" t="s">
        <v>2318</v>
      </c>
      <c r="C93" s="1" t="s">
        <v>2321</v>
      </c>
      <c r="D93" s="1" t="s">
        <v>50</v>
      </c>
      <c r="E93" s="1" t="s">
        <v>51</v>
      </c>
      <c r="F93" s="1" t="s">
        <v>81</v>
      </c>
      <c r="G93" s="1" t="s">
        <v>82</v>
      </c>
      <c r="H93" s="1" t="s">
        <v>129</v>
      </c>
      <c r="I93" s="1" t="s">
        <v>84</v>
      </c>
      <c r="J93" s="1" t="s">
        <v>130</v>
      </c>
      <c r="K93" s="1" t="s">
        <v>2322</v>
      </c>
      <c r="L93" s="1"/>
      <c r="M93" s="20">
        <f t="shared" si="1"/>
        <v>0</v>
      </c>
    </row>
    <row r="94" spans="1:13" ht="20.100000000000001" customHeight="1" x14ac:dyDescent="0.15">
      <c r="A94" s="1" t="s">
        <v>2136</v>
      </c>
      <c r="B94" s="1" t="s">
        <v>2318</v>
      </c>
      <c r="C94" s="1" t="s">
        <v>2323</v>
      </c>
      <c r="D94" s="1" t="s">
        <v>50</v>
      </c>
      <c r="E94" s="1" t="s">
        <v>51</v>
      </c>
      <c r="F94" s="1" t="s">
        <v>51</v>
      </c>
      <c r="G94" s="1" t="s">
        <v>82</v>
      </c>
      <c r="H94" s="1" t="s">
        <v>207</v>
      </c>
      <c r="I94" s="1" t="s">
        <v>84</v>
      </c>
      <c r="J94" s="1" t="s">
        <v>122</v>
      </c>
      <c r="K94" s="1" t="s">
        <v>2324</v>
      </c>
      <c r="L94" s="1"/>
      <c r="M94" s="20">
        <f t="shared" si="1"/>
        <v>1</v>
      </c>
    </row>
    <row r="95" spans="1:13" ht="20.100000000000001" customHeight="1" x14ac:dyDescent="0.15">
      <c r="A95" s="1" t="s">
        <v>2136</v>
      </c>
      <c r="B95" s="1" t="s">
        <v>2318</v>
      </c>
      <c r="C95" s="1" t="s">
        <v>2325</v>
      </c>
      <c r="D95" s="1" t="s">
        <v>50</v>
      </c>
      <c r="E95" s="1" t="s">
        <v>51</v>
      </c>
      <c r="F95" s="1" t="s">
        <v>81</v>
      </c>
      <c r="G95" s="1" t="s">
        <v>82</v>
      </c>
      <c r="H95" s="1" t="s">
        <v>180</v>
      </c>
      <c r="I95" s="1" t="s">
        <v>84</v>
      </c>
      <c r="J95" s="1" t="s">
        <v>632</v>
      </c>
      <c r="K95" s="1" t="s">
        <v>2326</v>
      </c>
      <c r="L95" s="1"/>
      <c r="M95" s="20">
        <f t="shared" si="1"/>
        <v>0</v>
      </c>
    </row>
    <row r="96" spans="1:13" ht="20.100000000000001" customHeight="1" x14ac:dyDescent="0.15">
      <c r="A96" s="1" t="s">
        <v>2136</v>
      </c>
      <c r="B96" s="1" t="s">
        <v>2318</v>
      </c>
      <c r="C96" s="1" t="s">
        <v>2327</v>
      </c>
      <c r="D96" s="1" t="s">
        <v>50</v>
      </c>
      <c r="E96" s="1" t="s">
        <v>51</v>
      </c>
      <c r="F96" s="1" t="s">
        <v>51</v>
      </c>
      <c r="G96" s="1" t="s">
        <v>82</v>
      </c>
      <c r="H96" s="1" t="s">
        <v>207</v>
      </c>
      <c r="I96" s="1" t="s">
        <v>84</v>
      </c>
      <c r="J96" s="1" t="s">
        <v>122</v>
      </c>
      <c r="K96" s="1" t="s">
        <v>2328</v>
      </c>
      <c r="L96" s="1"/>
      <c r="M96" s="20">
        <f t="shared" si="1"/>
        <v>1</v>
      </c>
    </row>
    <row r="97" spans="1:13" ht="20.100000000000001" customHeight="1" x14ac:dyDescent="0.15">
      <c r="A97" s="1" t="s">
        <v>2136</v>
      </c>
      <c r="B97" s="1" t="s">
        <v>2318</v>
      </c>
      <c r="C97" s="1" t="s">
        <v>2329</v>
      </c>
      <c r="D97" s="1" t="s">
        <v>50</v>
      </c>
      <c r="E97" s="1" t="s">
        <v>51</v>
      </c>
      <c r="F97" s="1" t="s">
        <v>51</v>
      </c>
      <c r="G97" s="1" t="s">
        <v>82</v>
      </c>
      <c r="H97" s="1" t="s">
        <v>207</v>
      </c>
      <c r="I97" s="1" t="s">
        <v>84</v>
      </c>
      <c r="J97" s="1" t="s">
        <v>122</v>
      </c>
      <c r="K97" s="1" t="s">
        <v>2330</v>
      </c>
      <c r="L97" s="1"/>
      <c r="M97" s="20">
        <f t="shared" si="1"/>
        <v>1</v>
      </c>
    </row>
    <row r="98" spans="1:13" ht="20.100000000000001" customHeight="1" x14ac:dyDescent="0.15">
      <c r="A98" s="1" t="s">
        <v>2136</v>
      </c>
      <c r="B98" s="1" t="s">
        <v>2318</v>
      </c>
      <c r="C98" s="1" t="s">
        <v>2331</v>
      </c>
      <c r="D98" s="1" t="s">
        <v>50</v>
      </c>
      <c r="E98" s="1" t="s">
        <v>51</v>
      </c>
      <c r="F98" s="1" t="s">
        <v>81</v>
      </c>
      <c r="G98" s="1" t="s">
        <v>82</v>
      </c>
      <c r="H98" s="1" t="s">
        <v>446</v>
      </c>
      <c r="I98" s="1" t="s">
        <v>84</v>
      </c>
      <c r="J98" s="1" t="s">
        <v>96</v>
      </c>
      <c r="K98" s="1" t="s">
        <v>2332</v>
      </c>
      <c r="L98" s="1"/>
      <c r="M98" s="20">
        <f t="shared" si="1"/>
        <v>0</v>
      </c>
    </row>
    <row r="99" spans="1:13" ht="20.100000000000001" customHeight="1" x14ac:dyDescent="0.15">
      <c r="A99" s="1" t="s">
        <v>2136</v>
      </c>
      <c r="B99" s="1" t="s">
        <v>2318</v>
      </c>
      <c r="C99" s="1" t="s">
        <v>2333</v>
      </c>
      <c r="D99" s="1" t="s">
        <v>50</v>
      </c>
      <c r="E99" s="1" t="s">
        <v>51</v>
      </c>
      <c r="F99" s="1" t="s">
        <v>51</v>
      </c>
      <c r="G99" s="1" t="s">
        <v>82</v>
      </c>
      <c r="H99" s="1" t="s">
        <v>207</v>
      </c>
      <c r="I99" s="1" t="s">
        <v>84</v>
      </c>
      <c r="J99" s="1" t="s">
        <v>122</v>
      </c>
      <c r="K99" s="1" t="s">
        <v>2334</v>
      </c>
      <c r="L99" s="1"/>
      <c r="M99" s="20">
        <f t="shared" si="1"/>
        <v>1</v>
      </c>
    </row>
    <row r="100" spans="1:13" ht="20.100000000000001" customHeight="1" x14ac:dyDescent="0.15">
      <c r="A100" s="1" t="s">
        <v>2136</v>
      </c>
      <c r="B100" s="1" t="s">
        <v>2318</v>
      </c>
      <c r="C100" s="1" t="s">
        <v>2335</v>
      </c>
      <c r="D100" s="1" t="s">
        <v>50</v>
      </c>
      <c r="E100" s="1" t="s">
        <v>51</v>
      </c>
      <c r="F100" s="1" t="s">
        <v>51</v>
      </c>
      <c r="G100" s="1" t="s">
        <v>82</v>
      </c>
      <c r="H100" s="1" t="s">
        <v>207</v>
      </c>
      <c r="I100" s="1" t="s">
        <v>84</v>
      </c>
      <c r="J100" s="1" t="s">
        <v>122</v>
      </c>
      <c r="K100" s="1" t="s">
        <v>2318</v>
      </c>
      <c r="L100" s="1"/>
      <c r="M100" s="20">
        <f t="shared" si="1"/>
        <v>1</v>
      </c>
    </row>
    <row r="101" spans="1:13" ht="20.100000000000001" customHeight="1" x14ac:dyDescent="0.15">
      <c r="A101" s="1" t="s">
        <v>2136</v>
      </c>
      <c r="B101" s="1" t="s">
        <v>2336</v>
      </c>
      <c r="C101" s="1" t="s">
        <v>2337</v>
      </c>
      <c r="D101" s="1" t="s">
        <v>50</v>
      </c>
      <c r="E101" s="1" t="s">
        <v>51</v>
      </c>
      <c r="F101" s="1" t="s">
        <v>51</v>
      </c>
      <c r="G101" s="1" t="s">
        <v>52</v>
      </c>
      <c r="H101" s="1" t="s">
        <v>121</v>
      </c>
      <c r="I101" s="1" t="s">
        <v>662</v>
      </c>
      <c r="J101" s="1" t="s">
        <v>663</v>
      </c>
      <c r="K101" s="1" t="s">
        <v>2338</v>
      </c>
      <c r="L101" s="1"/>
      <c r="M101" s="20">
        <f t="shared" si="1"/>
        <v>1</v>
      </c>
    </row>
    <row r="102" spans="1:13" ht="20.100000000000001" customHeight="1" x14ac:dyDescent="0.15">
      <c r="A102" s="1" t="s">
        <v>2136</v>
      </c>
      <c r="B102" s="1" t="s">
        <v>2336</v>
      </c>
      <c r="C102" s="1" t="s">
        <v>2339</v>
      </c>
      <c r="D102" s="1" t="s">
        <v>78</v>
      </c>
      <c r="E102" s="1" t="s">
        <v>51</v>
      </c>
      <c r="F102" s="1" t="s">
        <v>51</v>
      </c>
      <c r="G102" s="1" t="s">
        <v>52</v>
      </c>
      <c r="H102" s="1" t="s">
        <v>121</v>
      </c>
      <c r="I102" s="1" t="s">
        <v>662</v>
      </c>
      <c r="J102" s="1" t="s">
        <v>663</v>
      </c>
      <c r="K102" s="1" t="s">
        <v>2340</v>
      </c>
      <c r="L102" s="1"/>
      <c r="M102" s="20">
        <f t="shared" si="1"/>
        <v>1</v>
      </c>
    </row>
    <row r="103" spans="1:13" ht="20.100000000000001" customHeight="1" x14ac:dyDescent="0.15">
      <c r="A103" s="1" t="s">
        <v>2136</v>
      </c>
      <c r="B103" s="1" t="s">
        <v>2341</v>
      </c>
      <c r="C103" s="1" t="s">
        <v>2342</v>
      </c>
      <c r="D103" s="1" t="s">
        <v>50</v>
      </c>
      <c r="E103" s="1" t="s">
        <v>51</v>
      </c>
      <c r="F103" s="1" t="s">
        <v>51</v>
      </c>
      <c r="G103" s="1" t="s">
        <v>82</v>
      </c>
      <c r="H103" s="1" t="s">
        <v>1151</v>
      </c>
      <c r="I103" s="1" t="s">
        <v>84</v>
      </c>
      <c r="J103" s="1" t="s">
        <v>130</v>
      </c>
      <c r="K103" s="1" t="s">
        <v>2343</v>
      </c>
      <c r="L103" s="1"/>
      <c r="M103" s="20">
        <f t="shared" si="1"/>
        <v>1</v>
      </c>
    </row>
    <row r="104" spans="1:13" ht="20.100000000000001" customHeight="1" x14ac:dyDescent="0.15">
      <c r="A104" s="1" t="s">
        <v>2136</v>
      </c>
      <c r="B104" s="1" t="s">
        <v>2341</v>
      </c>
      <c r="C104" s="1" t="s">
        <v>2344</v>
      </c>
      <c r="D104" s="1" t="s">
        <v>50</v>
      </c>
      <c r="E104" s="1" t="s">
        <v>51</v>
      </c>
      <c r="F104" s="1" t="s">
        <v>51</v>
      </c>
      <c r="G104" s="1" t="s">
        <v>52</v>
      </c>
      <c r="H104" s="1" t="s">
        <v>739</v>
      </c>
      <c r="I104" s="1" t="s">
        <v>1230</v>
      </c>
      <c r="J104" s="1" t="s">
        <v>122</v>
      </c>
      <c r="K104" s="1" t="s">
        <v>2345</v>
      </c>
      <c r="L104" s="1"/>
      <c r="M104" s="20">
        <f t="shared" si="1"/>
        <v>1</v>
      </c>
    </row>
    <row r="105" spans="1:13" ht="20.100000000000001" customHeight="1" x14ac:dyDescent="0.15">
      <c r="A105" s="1" t="s">
        <v>2136</v>
      </c>
      <c r="B105" s="1" t="s">
        <v>2341</v>
      </c>
      <c r="C105" s="1" t="s">
        <v>2346</v>
      </c>
      <c r="D105" s="1" t="s">
        <v>50</v>
      </c>
      <c r="E105" s="1" t="s">
        <v>51</v>
      </c>
      <c r="F105" s="1" t="s">
        <v>51</v>
      </c>
      <c r="G105" s="1" t="s">
        <v>52</v>
      </c>
      <c r="H105" s="1" t="s">
        <v>739</v>
      </c>
      <c r="I105" s="1" t="s">
        <v>1230</v>
      </c>
      <c r="J105" s="1" t="s">
        <v>122</v>
      </c>
      <c r="K105" s="1" t="s">
        <v>2347</v>
      </c>
      <c r="L105" s="1"/>
      <c r="M105" s="20">
        <f t="shared" si="1"/>
        <v>1</v>
      </c>
    </row>
    <row r="106" spans="1:13" ht="20.100000000000001" customHeight="1" x14ac:dyDescent="0.15">
      <c r="A106" s="1" t="s">
        <v>2136</v>
      </c>
      <c r="B106" s="1" t="s">
        <v>2341</v>
      </c>
      <c r="C106" s="1" t="s">
        <v>2348</v>
      </c>
      <c r="D106" s="1" t="s">
        <v>50</v>
      </c>
      <c r="E106" s="1" t="s">
        <v>51</v>
      </c>
      <c r="F106" s="1" t="s">
        <v>51</v>
      </c>
      <c r="G106" s="1" t="s">
        <v>52</v>
      </c>
      <c r="H106" s="1" t="s">
        <v>739</v>
      </c>
      <c r="I106" s="1" t="s">
        <v>1230</v>
      </c>
      <c r="J106" s="1" t="s">
        <v>122</v>
      </c>
      <c r="K106" s="1" t="s">
        <v>2349</v>
      </c>
      <c r="L106" s="1"/>
      <c r="M106" s="20">
        <f t="shared" si="1"/>
        <v>1</v>
      </c>
    </row>
    <row r="107" spans="1:13" ht="20.100000000000001" customHeight="1" x14ac:dyDescent="0.15">
      <c r="A107" s="1" t="s">
        <v>2136</v>
      </c>
      <c r="B107" s="1" t="s">
        <v>2341</v>
      </c>
      <c r="C107" s="1" t="s">
        <v>2350</v>
      </c>
      <c r="D107" s="1" t="s">
        <v>78</v>
      </c>
      <c r="E107" s="1" t="s">
        <v>51</v>
      </c>
      <c r="F107" s="1" t="s">
        <v>51</v>
      </c>
      <c r="G107" s="1" t="s">
        <v>52</v>
      </c>
      <c r="H107" s="1" t="s">
        <v>739</v>
      </c>
      <c r="I107" s="1" t="s">
        <v>1230</v>
      </c>
      <c r="J107" s="1" t="s">
        <v>122</v>
      </c>
      <c r="K107" s="1" t="s">
        <v>2351</v>
      </c>
      <c r="L107" s="1"/>
      <c r="M107" s="20">
        <f t="shared" si="1"/>
        <v>1</v>
      </c>
    </row>
    <row r="108" spans="1:13" ht="20.100000000000001" customHeight="1" x14ac:dyDescent="0.15">
      <c r="A108" s="1" t="s">
        <v>2136</v>
      </c>
      <c r="B108" s="1" t="s">
        <v>2341</v>
      </c>
      <c r="C108" s="1" t="s">
        <v>2352</v>
      </c>
      <c r="D108" s="1" t="s">
        <v>78</v>
      </c>
      <c r="E108" s="1" t="s">
        <v>51</v>
      </c>
      <c r="F108" s="1" t="s">
        <v>51</v>
      </c>
      <c r="G108" s="1" t="s">
        <v>52</v>
      </c>
      <c r="H108" s="1" t="s">
        <v>121</v>
      </c>
      <c r="I108" s="1" t="s">
        <v>662</v>
      </c>
      <c r="J108" s="1" t="s">
        <v>663</v>
      </c>
      <c r="K108" s="1" t="s">
        <v>2353</v>
      </c>
      <c r="L108" s="1"/>
      <c r="M108" s="20">
        <f t="shared" si="1"/>
        <v>1</v>
      </c>
    </row>
    <row r="109" spans="1:13" ht="20.100000000000001" customHeight="1" x14ac:dyDescent="0.15">
      <c r="A109" s="1" t="s">
        <v>2136</v>
      </c>
      <c r="B109" s="1" t="s">
        <v>2354</v>
      </c>
      <c r="C109" s="1" t="s">
        <v>2355</v>
      </c>
      <c r="D109" s="1" t="s">
        <v>50</v>
      </c>
      <c r="E109" s="1" t="s">
        <v>51</v>
      </c>
      <c r="F109" s="1" t="s">
        <v>51</v>
      </c>
      <c r="G109" s="1" t="s">
        <v>82</v>
      </c>
      <c r="H109" s="1" t="s">
        <v>1135</v>
      </c>
      <c r="I109" s="1" t="s">
        <v>84</v>
      </c>
      <c r="J109" s="1" t="s">
        <v>1137</v>
      </c>
      <c r="K109" s="1" t="s">
        <v>2356</v>
      </c>
      <c r="L109" s="1"/>
      <c r="M109" s="20">
        <f t="shared" si="1"/>
        <v>1</v>
      </c>
    </row>
    <row r="110" spans="1:13" ht="20.100000000000001" customHeight="1" x14ac:dyDescent="0.15">
      <c r="A110" s="1" t="s">
        <v>2136</v>
      </c>
      <c r="B110" s="1" t="s">
        <v>2354</v>
      </c>
      <c r="C110" s="1" t="s">
        <v>2357</v>
      </c>
      <c r="D110" s="1" t="s">
        <v>50</v>
      </c>
      <c r="E110" s="1" t="s">
        <v>51</v>
      </c>
      <c r="F110" s="1" t="s">
        <v>51</v>
      </c>
      <c r="G110" s="1" t="s">
        <v>82</v>
      </c>
      <c r="H110" s="1" t="s">
        <v>1135</v>
      </c>
      <c r="I110" s="1" t="s">
        <v>84</v>
      </c>
      <c r="J110" s="1" t="s">
        <v>1137</v>
      </c>
      <c r="K110" s="1" t="s">
        <v>2358</v>
      </c>
      <c r="L110" s="1"/>
      <c r="M110" s="20">
        <f t="shared" si="1"/>
        <v>1</v>
      </c>
    </row>
    <row r="111" spans="1:13" ht="20.100000000000001" customHeight="1" x14ac:dyDescent="0.15">
      <c r="A111" s="1" t="s">
        <v>2136</v>
      </c>
      <c r="B111" s="1" t="s">
        <v>2354</v>
      </c>
      <c r="C111" s="1" t="s">
        <v>2359</v>
      </c>
      <c r="D111" s="1" t="s">
        <v>50</v>
      </c>
      <c r="E111" s="1" t="s">
        <v>51</v>
      </c>
      <c r="F111" s="1" t="s">
        <v>51</v>
      </c>
      <c r="G111" s="1" t="s">
        <v>82</v>
      </c>
      <c r="H111" s="1" t="s">
        <v>1135</v>
      </c>
      <c r="I111" s="1" t="s">
        <v>84</v>
      </c>
      <c r="J111" s="1" t="s">
        <v>1137</v>
      </c>
      <c r="K111" s="1" t="s">
        <v>2360</v>
      </c>
      <c r="L111" s="1"/>
      <c r="M111" s="20">
        <f t="shared" si="1"/>
        <v>1</v>
      </c>
    </row>
    <row r="112" spans="1:13" ht="20.100000000000001" customHeight="1" x14ac:dyDescent="0.15">
      <c r="A112" s="1" t="s">
        <v>2136</v>
      </c>
      <c r="B112" s="1" t="s">
        <v>2354</v>
      </c>
      <c r="C112" s="1" t="s">
        <v>2361</v>
      </c>
      <c r="D112" s="1" t="s">
        <v>50</v>
      </c>
      <c r="E112" s="1" t="s">
        <v>51</v>
      </c>
      <c r="F112" s="1" t="s">
        <v>51</v>
      </c>
      <c r="G112" s="1" t="s">
        <v>82</v>
      </c>
      <c r="H112" s="1" t="s">
        <v>2140</v>
      </c>
      <c r="I112" s="1" t="s">
        <v>84</v>
      </c>
      <c r="J112" s="1" t="s">
        <v>2362</v>
      </c>
      <c r="K112" s="1" t="s">
        <v>2363</v>
      </c>
      <c r="L112" s="1"/>
      <c r="M112" s="20">
        <f t="shared" si="1"/>
        <v>1</v>
      </c>
    </row>
    <row r="113" spans="1:13" ht="20.100000000000001" customHeight="1" x14ac:dyDescent="0.15">
      <c r="A113" s="1" t="s">
        <v>2136</v>
      </c>
      <c r="B113" s="1" t="s">
        <v>2354</v>
      </c>
      <c r="C113" s="1" t="s">
        <v>2364</v>
      </c>
      <c r="D113" s="1" t="s">
        <v>50</v>
      </c>
      <c r="E113" s="1" t="s">
        <v>51</v>
      </c>
      <c r="F113" s="1" t="s">
        <v>51</v>
      </c>
      <c r="G113" s="1" t="s">
        <v>82</v>
      </c>
      <c r="H113" s="1" t="s">
        <v>129</v>
      </c>
      <c r="I113" s="1" t="s">
        <v>84</v>
      </c>
      <c r="J113" s="1" t="s">
        <v>130</v>
      </c>
      <c r="K113" s="1" t="s">
        <v>2365</v>
      </c>
      <c r="L113" s="1"/>
      <c r="M113" s="20">
        <f t="shared" si="1"/>
        <v>1</v>
      </c>
    </row>
    <row r="114" spans="1:13" ht="20.100000000000001" customHeight="1" x14ac:dyDescent="0.15">
      <c r="A114" s="1" t="s">
        <v>2136</v>
      </c>
      <c r="B114" s="1" t="s">
        <v>2354</v>
      </c>
      <c r="C114" s="1" t="s">
        <v>2366</v>
      </c>
      <c r="D114" s="1" t="s">
        <v>50</v>
      </c>
      <c r="E114" s="1" t="s">
        <v>51</v>
      </c>
      <c r="F114" s="1" t="s">
        <v>81</v>
      </c>
      <c r="G114" s="1" t="s">
        <v>82</v>
      </c>
      <c r="H114" s="1" t="s">
        <v>180</v>
      </c>
      <c r="I114" s="1" t="s">
        <v>84</v>
      </c>
      <c r="J114" s="1" t="s">
        <v>632</v>
      </c>
      <c r="K114" s="1" t="s">
        <v>2367</v>
      </c>
      <c r="L114" s="1"/>
      <c r="M114" s="20">
        <f t="shared" si="1"/>
        <v>0</v>
      </c>
    </row>
    <row r="115" spans="1:13" ht="20.100000000000001" customHeight="1" x14ac:dyDescent="0.15">
      <c r="A115" s="1" t="s">
        <v>2136</v>
      </c>
      <c r="B115" s="1" t="s">
        <v>2354</v>
      </c>
      <c r="C115" s="1" t="s">
        <v>2368</v>
      </c>
      <c r="D115" s="1" t="s">
        <v>78</v>
      </c>
      <c r="E115" s="1" t="s">
        <v>51</v>
      </c>
      <c r="F115" s="1" t="s">
        <v>51</v>
      </c>
      <c r="G115" s="1" t="s">
        <v>82</v>
      </c>
      <c r="H115" s="1" t="s">
        <v>1135</v>
      </c>
      <c r="I115" s="1" t="s">
        <v>84</v>
      </c>
      <c r="J115" s="1" t="s">
        <v>1137</v>
      </c>
      <c r="K115" s="1" t="s">
        <v>2369</v>
      </c>
      <c r="L115" s="1"/>
      <c r="M115" s="20">
        <f t="shared" si="1"/>
        <v>1</v>
      </c>
    </row>
    <row r="116" spans="1:13" ht="20.100000000000001" customHeight="1" x14ac:dyDescent="0.15">
      <c r="A116" s="1" t="s">
        <v>2136</v>
      </c>
      <c r="B116" s="1" t="s">
        <v>2354</v>
      </c>
      <c r="C116" s="1" t="s">
        <v>2370</v>
      </c>
      <c r="D116" s="1" t="s">
        <v>78</v>
      </c>
      <c r="E116" s="1" t="s">
        <v>51</v>
      </c>
      <c r="F116" s="1" t="s">
        <v>51</v>
      </c>
      <c r="G116" s="1" t="s">
        <v>82</v>
      </c>
      <c r="H116" s="1" t="s">
        <v>1135</v>
      </c>
      <c r="I116" s="1" t="s">
        <v>84</v>
      </c>
      <c r="J116" s="1" t="s">
        <v>1137</v>
      </c>
      <c r="K116" s="1" t="s">
        <v>2371</v>
      </c>
      <c r="L116" s="1"/>
      <c r="M116" s="20">
        <f t="shared" si="1"/>
        <v>1</v>
      </c>
    </row>
    <row r="117" spans="1:13" ht="20.100000000000001" customHeight="1" x14ac:dyDescent="0.15">
      <c r="A117" s="1" t="s">
        <v>2136</v>
      </c>
      <c r="B117" s="1" t="s">
        <v>2354</v>
      </c>
      <c r="C117" s="1" t="s">
        <v>2372</v>
      </c>
      <c r="D117" s="1" t="s">
        <v>78</v>
      </c>
      <c r="E117" s="1" t="s">
        <v>51</v>
      </c>
      <c r="F117" s="1" t="s">
        <v>179</v>
      </c>
      <c r="G117" s="1" t="s">
        <v>82</v>
      </c>
      <c r="H117" s="1" t="s">
        <v>1135</v>
      </c>
      <c r="I117" s="1" t="s">
        <v>84</v>
      </c>
      <c r="J117" s="1" t="s">
        <v>1137</v>
      </c>
      <c r="K117" s="1" t="s">
        <v>2373</v>
      </c>
      <c r="L117" s="1"/>
      <c r="M117" s="20">
        <f t="shared" si="1"/>
        <v>0</v>
      </c>
    </row>
    <row r="118" spans="1:13" ht="20.100000000000001" customHeight="1" x14ac:dyDescent="0.15">
      <c r="A118" s="1" t="s">
        <v>2136</v>
      </c>
      <c r="B118" s="1" t="s">
        <v>2354</v>
      </c>
      <c r="C118" s="1" t="s">
        <v>2374</v>
      </c>
      <c r="D118" s="1" t="s">
        <v>78</v>
      </c>
      <c r="E118" s="1" t="s">
        <v>51</v>
      </c>
      <c r="F118" s="1" t="s">
        <v>179</v>
      </c>
      <c r="G118" s="1" t="s">
        <v>82</v>
      </c>
      <c r="H118" s="1" t="s">
        <v>1135</v>
      </c>
      <c r="I118" s="1" t="s">
        <v>84</v>
      </c>
      <c r="J118" s="1" t="s">
        <v>1137</v>
      </c>
      <c r="K118" s="1" t="s">
        <v>2375</v>
      </c>
      <c r="L118" s="1"/>
      <c r="M118" s="20">
        <f t="shared" si="1"/>
        <v>0</v>
      </c>
    </row>
    <row r="119" spans="1:13" ht="20.100000000000001" customHeight="1" x14ac:dyDescent="0.15">
      <c r="A119" s="1" t="s">
        <v>2136</v>
      </c>
      <c r="B119" s="1" t="s">
        <v>2354</v>
      </c>
      <c r="C119" s="1" t="s">
        <v>2376</v>
      </c>
      <c r="D119" s="1" t="s">
        <v>78</v>
      </c>
      <c r="E119" s="1" t="s">
        <v>51</v>
      </c>
      <c r="F119" s="1" t="s">
        <v>179</v>
      </c>
      <c r="G119" s="1" t="s">
        <v>82</v>
      </c>
      <c r="H119" s="1" t="s">
        <v>1135</v>
      </c>
      <c r="I119" s="1" t="s">
        <v>84</v>
      </c>
      <c r="J119" s="1" t="s">
        <v>1137</v>
      </c>
      <c r="K119" s="1" t="s">
        <v>2377</v>
      </c>
      <c r="L119" s="1"/>
      <c r="M119" s="20">
        <f t="shared" si="1"/>
        <v>0</v>
      </c>
    </row>
    <row r="120" spans="1:13" ht="20.100000000000001" customHeight="1" x14ac:dyDescent="0.15">
      <c r="A120" s="1" t="s">
        <v>2136</v>
      </c>
      <c r="B120" s="1" t="s">
        <v>2354</v>
      </c>
      <c r="C120" s="1" t="s">
        <v>2378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1135</v>
      </c>
      <c r="I120" s="1" t="s">
        <v>84</v>
      </c>
      <c r="J120" s="1" t="s">
        <v>1137</v>
      </c>
      <c r="K120" s="1" t="s">
        <v>2379</v>
      </c>
      <c r="L120" s="1"/>
      <c r="M120" s="20">
        <f t="shared" si="1"/>
        <v>1</v>
      </c>
    </row>
    <row r="121" spans="1:13" ht="20.100000000000001" customHeight="1" x14ac:dyDescent="0.15">
      <c r="A121" s="1" t="s">
        <v>2136</v>
      </c>
      <c r="B121" s="1" t="s">
        <v>2354</v>
      </c>
      <c r="C121" s="1" t="s">
        <v>2380</v>
      </c>
      <c r="D121" s="1" t="s">
        <v>78</v>
      </c>
      <c r="E121" s="1" t="s">
        <v>51</v>
      </c>
      <c r="F121" s="1" t="s">
        <v>179</v>
      </c>
      <c r="G121" s="1" t="s">
        <v>82</v>
      </c>
      <c r="H121" s="1" t="s">
        <v>2140</v>
      </c>
      <c r="I121" s="1" t="s">
        <v>84</v>
      </c>
      <c r="J121" s="1" t="s">
        <v>2362</v>
      </c>
      <c r="K121" s="1" t="s">
        <v>2381</v>
      </c>
      <c r="L121" s="1"/>
      <c r="M121" s="20">
        <f t="shared" si="1"/>
        <v>0</v>
      </c>
    </row>
    <row r="122" spans="1:13" ht="20.100000000000001" customHeight="1" x14ac:dyDescent="0.15">
      <c r="A122" s="1" t="s">
        <v>2136</v>
      </c>
      <c r="B122" s="1" t="s">
        <v>2354</v>
      </c>
      <c r="C122" s="1" t="s">
        <v>2382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2140</v>
      </c>
      <c r="I122" s="1" t="s">
        <v>84</v>
      </c>
      <c r="J122" s="1" t="s">
        <v>2362</v>
      </c>
      <c r="K122" s="1" t="s">
        <v>2383</v>
      </c>
      <c r="L122" s="1"/>
      <c r="M122" s="20">
        <f t="shared" si="1"/>
        <v>1</v>
      </c>
    </row>
    <row r="123" spans="1:13" ht="20.100000000000001" customHeight="1" x14ac:dyDescent="0.15">
      <c r="A123" s="1" t="s">
        <v>2136</v>
      </c>
      <c r="B123" s="1" t="s">
        <v>2354</v>
      </c>
      <c r="C123" s="1" t="s">
        <v>2384</v>
      </c>
      <c r="D123" s="1" t="s">
        <v>78</v>
      </c>
      <c r="E123" s="1" t="s">
        <v>51</v>
      </c>
      <c r="F123" s="1" t="s">
        <v>179</v>
      </c>
      <c r="G123" s="1" t="s">
        <v>82</v>
      </c>
      <c r="H123" s="1" t="s">
        <v>2140</v>
      </c>
      <c r="I123" s="1" t="s">
        <v>84</v>
      </c>
      <c r="J123" s="1" t="s">
        <v>2362</v>
      </c>
      <c r="K123" s="1" t="s">
        <v>2385</v>
      </c>
      <c r="L123" s="1"/>
      <c r="M123" s="20">
        <f t="shared" si="1"/>
        <v>0</v>
      </c>
    </row>
    <row r="124" spans="1:13" ht="20.100000000000001" customHeight="1" x14ac:dyDescent="0.15">
      <c r="A124" s="1" t="s">
        <v>2136</v>
      </c>
      <c r="B124" s="1" t="s">
        <v>2386</v>
      </c>
      <c r="C124" s="1" t="s">
        <v>2387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129</v>
      </c>
      <c r="I124" s="1" t="s">
        <v>84</v>
      </c>
      <c r="J124" s="1" t="s">
        <v>130</v>
      </c>
      <c r="K124" s="1" t="s">
        <v>2388</v>
      </c>
      <c r="L124" s="1"/>
      <c r="M124" s="20">
        <f t="shared" si="1"/>
        <v>1</v>
      </c>
    </row>
    <row r="125" spans="1:13" ht="20.100000000000001" customHeight="1" x14ac:dyDescent="0.15">
      <c r="A125" s="1" t="s">
        <v>2136</v>
      </c>
      <c r="B125" s="1" t="s">
        <v>2386</v>
      </c>
      <c r="C125" s="1" t="s">
        <v>2389</v>
      </c>
      <c r="D125" s="1" t="s">
        <v>78</v>
      </c>
      <c r="E125" s="1" t="s">
        <v>51</v>
      </c>
      <c r="F125" s="1" t="s">
        <v>51</v>
      </c>
      <c r="G125" s="1" t="s">
        <v>82</v>
      </c>
      <c r="H125" s="1" t="s">
        <v>129</v>
      </c>
      <c r="I125" s="1" t="s">
        <v>84</v>
      </c>
      <c r="J125" s="1" t="s">
        <v>130</v>
      </c>
      <c r="K125" s="1" t="s">
        <v>2390</v>
      </c>
      <c r="L125" s="1"/>
      <c r="M125" s="20">
        <f t="shared" si="1"/>
        <v>1</v>
      </c>
    </row>
    <row r="126" spans="1:13" ht="20.100000000000001" customHeight="1" x14ac:dyDescent="0.15">
      <c r="A126" s="1" t="s">
        <v>2136</v>
      </c>
      <c r="B126" s="1" t="s">
        <v>2391</v>
      </c>
      <c r="C126" s="1" t="s">
        <v>2392</v>
      </c>
      <c r="D126" s="1" t="s">
        <v>50</v>
      </c>
      <c r="E126" s="1" t="s">
        <v>51</v>
      </c>
      <c r="F126" s="1" t="s">
        <v>51</v>
      </c>
      <c r="G126" s="1" t="s">
        <v>52</v>
      </c>
      <c r="H126" s="1" t="s">
        <v>739</v>
      </c>
      <c r="I126" s="1" t="s">
        <v>1230</v>
      </c>
      <c r="J126" s="1" t="s">
        <v>122</v>
      </c>
      <c r="K126" s="1" t="s">
        <v>2393</v>
      </c>
      <c r="L126" s="1"/>
      <c r="M126" s="20">
        <f t="shared" si="1"/>
        <v>1</v>
      </c>
    </row>
    <row r="127" spans="1:13" ht="20.100000000000001" customHeight="1" x14ac:dyDescent="0.15">
      <c r="A127" s="1" t="s">
        <v>2136</v>
      </c>
      <c r="B127" s="1" t="s">
        <v>2391</v>
      </c>
      <c r="C127" s="1" t="s">
        <v>2394</v>
      </c>
      <c r="D127" s="1" t="s">
        <v>50</v>
      </c>
      <c r="E127" s="1" t="s">
        <v>51</v>
      </c>
      <c r="F127" s="1" t="s">
        <v>51</v>
      </c>
      <c r="G127" s="1" t="s">
        <v>52</v>
      </c>
      <c r="H127" s="1" t="s">
        <v>739</v>
      </c>
      <c r="I127" s="1" t="s">
        <v>1230</v>
      </c>
      <c r="J127" s="1" t="s">
        <v>122</v>
      </c>
      <c r="K127" s="1" t="s">
        <v>2395</v>
      </c>
      <c r="L127" s="1"/>
      <c r="M127" s="20">
        <f t="shared" si="1"/>
        <v>1</v>
      </c>
    </row>
    <row r="128" spans="1:13" ht="20.100000000000001" customHeight="1" x14ac:dyDescent="0.15">
      <c r="A128" s="1" t="s">
        <v>2136</v>
      </c>
      <c r="B128" s="1" t="s">
        <v>2391</v>
      </c>
      <c r="C128" s="1" t="s">
        <v>2396</v>
      </c>
      <c r="D128" s="1" t="s">
        <v>50</v>
      </c>
      <c r="E128" s="1" t="s">
        <v>51</v>
      </c>
      <c r="F128" s="1" t="s">
        <v>51</v>
      </c>
      <c r="G128" s="1" t="s">
        <v>52</v>
      </c>
      <c r="H128" s="1" t="s">
        <v>739</v>
      </c>
      <c r="I128" s="1" t="s">
        <v>1230</v>
      </c>
      <c r="J128" s="1" t="s">
        <v>122</v>
      </c>
      <c r="K128" s="1" t="s">
        <v>2397</v>
      </c>
      <c r="L128" s="1"/>
      <c r="M128" s="20">
        <f t="shared" si="1"/>
        <v>1</v>
      </c>
    </row>
    <row r="129" spans="1:13" ht="20.100000000000001" customHeight="1" x14ac:dyDescent="0.15">
      <c r="A129" s="1" t="s">
        <v>2136</v>
      </c>
      <c r="B129" s="1" t="s">
        <v>2391</v>
      </c>
      <c r="C129" s="1" t="s">
        <v>2398</v>
      </c>
      <c r="D129" s="1" t="s">
        <v>50</v>
      </c>
      <c r="E129" s="1" t="s">
        <v>51</v>
      </c>
      <c r="F129" s="1" t="s">
        <v>51</v>
      </c>
      <c r="G129" s="1" t="s">
        <v>52</v>
      </c>
      <c r="H129" s="1" t="s">
        <v>739</v>
      </c>
      <c r="I129" s="1" t="s">
        <v>1230</v>
      </c>
      <c r="J129" s="1" t="s">
        <v>122</v>
      </c>
      <c r="K129" s="1" t="s">
        <v>2399</v>
      </c>
      <c r="L129" s="1"/>
      <c r="M129" s="20">
        <f t="shared" si="1"/>
        <v>1</v>
      </c>
    </row>
    <row r="130" spans="1:13" ht="20.100000000000001" customHeight="1" x14ac:dyDescent="0.15">
      <c r="A130" s="1" t="s">
        <v>2136</v>
      </c>
      <c r="B130" s="1" t="s">
        <v>2391</v>
      </c>
      <c r="C130" s="1" t="s">
        <v>2400</v>
      </c>
      <c r="D130" s="1" t="s">
        <v>78</v>
      </c>
      <c r="E130" s="1" t="s">
        <v>51</v>
      </c>
      <c r="F130" s="1" t="s">
        <v>51</v>
      </c>
      <c r="G130" s="1" t="s">
        <v>52</v>
      </c>
      <c r="H130" s="1" t="s">
        <v>739</v>
      </c>
      <c r="I130" s="1" t="s">
        <v>1230</v>
      </c>
      <c r="J130" s="1" t="s">
        <v>122</v>
      </c>
      <c r="K130" s="1" t="s">
        <v>2401</v>
      </c>
      <c r="L130" s="1"/>
      <c r="M130" s="20">
        <f t="shared" si="1"/>
        <v>1</v>
      </c>
    </row>
    <row r="131" spans="1:13" ht="20.100000000000001" customHeight="1" x14ac:dyDescent="0.15">
      <c r="A131" s="1" t="s">
        <v>2136</v>
      </c>
      <c r="B131" s="1" t="s">
        <v>2402</v>
      </c>
      <c r="C131" s="1" t="s">
        <v>2403</v>
      </c>
      <c r="D131" s="1" t="s">
        <v>50</v>
      </c>
      <c r="E131" s="1" t="s">
        <v>51</v>
      </c>
      <c r="F131" s="1" t="s">
        <v>81</v>
      </c>
      <c r="G131" s="1" t="s">
        <v>82</v>
      </c>
      <c r="H131" s="1" t="s">
        <v>180</v>
      </c>
      <c r="I131" s="1" t="s">
        <v>84</v>
      </c>
      <c r="J131" s="1" t="s">
        <v>632</v>
      </c>
      <c r="K131" s="1" t="s">
        <v>2404</v>
      </c>
      <c r="L131" s="1"/>
      <c r="M131" s="20">
        <f t="shared" si="1"/>
        <v>0</v>
      </c>
    </row>
    <row r="132" spans="1:13" ht="20.100000000000001" customHeight="1" x14ac:dyDescent="0.15">
      <c r="A132" s="1" t="s">
        <v>2136</v>
      </c>
      <c r="B132" s="1" t="s">
        <v>2402</v>
      </c>
      <c r="C132" s="1" t="s">
        <v>2405</v>
      </c>
      <c r="D132" s="1" t="s">
        <v>50</v>
      </c>
      <c r="E132" s="1" t="s">
        <v>51</v>
      </c>
      <c r="F132" s="1" t="s">
        <v>81</v>
      </c>
      <c r="G132" s="1" t="s">
        <v>82</v>
      </c>
      <c r="H132" s="1" t="s">
        <v>180</v>
      </c>
      <c r="I132" s="1" t="s">
        <v>84</v>
      </c>
      <c r="J132" s="1" t="s">
        <v>632</v>
      </c>
      <c r="K132" s="1" t="s">
        <v>2406</v>
      </c>
      <c r="L132" s="1"/>
      <c r="M132" s="20">
        <f t="shared" si="1"/>
        <v>0</v>
      </c>
    </row>
    <row r="133" spans="1:13" ht="20.100000000000001" customHeight="1" x14ac:dyDescent="0.15">
      <c r="A133" s="1" t="s">
        <v>2136</v>
      </c>
      <c r="B133" s="1" t="s">
        <v>2402</v>
      </c>
      <c r="C133" s="1" t="s">
        <v>2407</v>
      </c>
      <c r="D133" s="1" t="s">
        <v>50</v>
      </c>
      <c r="E133" s="1" t="s">
        <v>51</v>
      </c>
      <c r="F133" s="1" t="s">
        <v>51</v>
      </c>
      <c r="G133" s="1" t="s">
        <v>52</v>
      </c>
      <c r="H133" s="1" t="s">
        <v>121</v>
      </c>
      <c r="I133" s="1" t="s">
        <v>662</v>
      </c>
      <c r="J133" s="1" t="s">
        <v>663</v>
      </c>
      <c r="K133" s="1" t="s">
        <v>2408</v>
      </c>
      <c r="L133" s="1"/>
      <c r="M133" s="20">
        <f t="shared" si="1"/>
        <v>1</v>
      </c>
    </row>
    <row r="134" spans="1:13" ht="20.100000000000001" customHeight="1" x14ac:dyDescent="0.15">
      <c r="A134" s="1" t="s">
        <v>2136</v>
      </c>
      <c r="B134" s="1" t="s">
        <v>2402</v>
      </c>
      <c r="C134" s="1" t="s">
        <v>2409</v>
      </c>
      <c r="D134" s="1" t="s">
        <v>50</v>
      </c>
      <c r="E134" s="1" t="s">
        <v>51</v>
      </c>
      <c r="F134" s="1" t="s">
        <v>51</v>
      </c>
      <c r="G134" s="1" t="s">
        <v>52</v>
      </c>
      <c r="H134" s="1" t="s">
        <v>121</v>
      </c>
      <c r="I134" s="1" t="s">
        <v>662</v>
      </c>
      <c r="J134" s="1" t="s">
        <v>663</v>
      </c>
      <c r="K134" s="1" t="s">
        <v>2410</v>
      </c>
      <c r="L134" s="1"/>
      <c r="M134" s="20">
        <f t="shared" si="1"/>
        <v>1</v>
      </c>
    </row>
    <row r="135" spans="1:13" ht="20.100000000000001" customHeight="1" x14ac:dyDescent="0.15">
      <c r="A135" s="1" t="s">
        <v>2136</v>
      </c>
      <c r="B135" s="1" t="s">
        <v>2402</v>
      </c>
      <c r="C135" s="1" t="s">
        <v>2411</v>
      </c>
      <c r="D135" s="1" t="s">
        <v>50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662</v>
      </c>
      <c r="J135" s="1" t="s">
        <v>663</v>
      </c>
      <c r="K135" s="1" t="s">
        <v>2412</v>
      </c>
      <c r="L135" s="1"/>
      <c r="M135" s="20">
        <f t="shared" si="1"/>
        <v>1</v>
      </c>
    </row>
    <row r="136" spans="1:13" ht="20.100000000000001" customHeight="1" x14ac:dyDescent="0.15">
      <c r="A136" s="1" t="s">
        <v>2136</v>
      </c>
      <c r="B136" s="1" t="s">
        <v>2402</v>
      </c>
      <c r="C136" s="1" t="s">
        <v>2413</v>
      </c>
      <c r="D136" s="1" t="s">
        <v>50</v>
      </c>
      <c r="E136" s="1" t="s">
        <v>51</v>
      </c>
      <c r="F136" s="1" t="s">
        <v>81</v>
      </c>
      <c r="G136" s="1" t="s">
        <v>82</v>
      </c>
      <c r="H136" s="1" t="s">
        <v>180</v>
      </c>
      <c r="I136" s="1" t="s">
        <v>84</v>
      </c>
      <c r="J136" s="1" t="s">
        <v>632</v>
      </c>
      <c r="K136" s="1" t="s">
        <v>2414</v>
      </c>
      <c r="L136" s="1"/>
      <c r="M136" s="20">
        <f t="shared" si="1"/>
        <v>0</v>
      </c>
    </row>
    <row r="137" spans="1:13" ht="20.100000000000001" customHeight="1" x14ac:dyDescent="0.15">
      <c r="A137" s="1" t="s">
        <v>2136</v>
      </c>
      <c r="B137" s="1" t="s">
        <v>2402</v>
      </c>
      <c r="C137" s="1" t="s">
        <v>2415</v>
      </c>
      <c r="D137" s="1" t="s">
        <v>50</v>
      </c>
      <c r="E137" s="1" t="s">
        <v>51</v>
      </c>
      <c r="F137" s="1" t="s">
        <v>81</v>
      </c>
      <c r="G137" s="1" t="s">
        <v>82</v>
      </c>
      <c r="H137" s="1" t="s">
        <v>180</v>
      </c>
      <c r="I137" s="1" t="s">
        <v>84</v>
      </c>
      <c r="J137" s="1" t="s">
        <v>632</v>
      </c>
      <c r="K137" s="1" t="s">
        <v>2416</v>
      </c>
      <c r="L137" s="1"/>
      <c r="M137" s="20">
        <f t="shared" ref="M137:M200" si="2">IF(F137="○",1,0)</f>
        <v>0</v>
      </c>
    </row>
    <row r="138" spans="1:13" ht="20.100000000000001" customHeight="1" x14ac:dyDescent="0.15">
      <c r="A138" s="1" t="s">
        <v>2136</v>
      </c>
      <c r="B138" s="1" t="s">
        <v>2402</v>
      </c>
      <c r="C138" s="1" t="s">
        <v>2417</v>
      </c>
      <c r="D138" s="1" t="s">
        <v>50</v>
      </c>
      <c r="E138" s="1" t="s">
        <v>51</v>
      </c>
      <c r="F138" s="1" t="s">
        <v>81</v>
      </c>
      <c r="G138" s="1" t="s">
        <v>82</v>
      </c>
      <c r="H138" s="1" t="s">
        <v>180</v>
      </c>
      <c r="I138" s="1" t="s">
        <v>84</v>
      </c>
      <c r="J138" s="1" t="s">
        <v>632</v>
      </c>
      <c r="K138" s="1" t="s">
        <v>2418</v>
      </c>
      <c r="L138" s="1"/>
      <c r="M138" s="20">
        <f t="shared" si="2"/>
        <v>0</v>
      </c>
    </row>
    <row r="139" spans="1:13" ht="20.100000000000001" customHeight="1" x14ac:dyDescent="0.15">
      <c r="A139" s="1" t="s">
        <v>2136</v>
      </c>
      <c r="B139" s="1" t="s">
        <v>2402</v>
      </c>
      <c r="C139" s="1" t="s">
        <v>2419</v>
      </c>
      <c r="D139" s="1" t="s">
        <v>50</v>
      </c>
      <c r="E139" s="1" t="s">
        <v>51</v>
      </c>
      <c r="F139" s="1" t="s">
        <v>51</v>
      </c>
      <c r="G139" s="1" t="s">
        <v>52</v>
      </c>
      <c r="H139" s="1" t="s">
        <v>121</v>
      </c>
      <c r="I139" s="1" t="s">
        <v>662</v>
      </c>
      <c r="J139" s="1" t="s">
        <v>663</v>
      </c>
      <c r="K139" s="1" t="s">
        <v>2420</v>
      </c>
      <c r="L139" s="1"/>
      <c r="M139" s="20">
        <f t="shared" si="2"/>
        <v>1</v>
      </c>
    </row>
    <row r="140" spans="1:13" ht="20.100000000000001" customHeight="1" x14ac:dyDescent="0.15">
      <c r="A140" s="1" t="s">
        <v>2136</v>
      </c>
      <c r="B140" s="1" t="s">
        <v>2402</v>
      </c>
      <c r="C140" s="1" t="s">
        <v>2421</v>
      </c>
      <c r="D140" s="1" t="s">
        <v>78</v>
      </c>
      <c r="E140" s="1" t="s">
        <v>51</v>
      </c>
      <c r="F140" s="1" t="s">
        <v>179</v>
      </c>
      <c r="G140" s="1" t="s">
        <v>82</v>
      </c>
      <c r="H140" s="1" t="s">
        <v>180</v>
      </c>
      <c r="I140" s="1" t="s">
        <v>84</v>
      </c>
      <c r="J140" s="1" t="s">
        <v>632</v>
      </c>
      <c r="K140" s="1" t="s">
        <v>2422</v>
      </c>
      <c r="L140" s="1"/>
      <c r="M140" s="20">
        <f t="shared" si="2"/>
        <v>0</v>
      </c>
    </row>
    <row r="141" spans="1:13" ht="20.100000000000001" customHeight="1" x14ac:dyDescent="0.15">
      <c r="A141" s="1" t="s">
        <v>2136</v>
      </c>
      <c r="B141" s="1" t="s">
        <v>2402</v>
      </c>
      <c r="C141" s="1" t="s">
        <v>2423</v>
      </c>
      <c r="D141" s="1" t="s">
        <v>78</v>
      </c>
      <c r="E141" s="1" t="s">
        <v>51</v>
      </c>
      <c r="F141" s="1" t="s">
        <v>51</v>
      </c>
      <c r="G141" s="1" t="s">
        <v>52</v>
      </c>
      <c r="H141" s="1" t="s">
        <v>121</v>
      </c>
      <c r="I141" s="1" t="s">
        <v>662</v>
      </c>
      <c r="J141" s="1" t="s">
        <v>663</v>
      </c>
      <c r="K141" s="1" t="s">
        <v>2424</v>
      </c>
      <c r="L141" s="1"/>
      <c r="M141" s="20">
        <f t="shared" si="2"/>
        <v>1</v>
      </c>
    </row>
    <row r="142" spans="1:13" ht="20.100000000000001" customHeight="1" x14ac:dyDescent="0.15">
      <c r="A142" s="1" t="s">
        <v>2136</v>
      </c>
      <c r="B142" s="1" t="s">
        <v>2425</v>
      </c>
      <c r="C142" s="1" t="s">
        <v>2426</v>
      </c>
      <c r="D142" s="1" t="s">
        <v>50</v>
      </c>
      <c r="E142" s="1" t="s">
        <v>51</v>
      </c>
      <c r="F142" s="1" t="s">
        <v>51</v>
      </c>
      <c r="G142" s="1" t="s">
        <v>82</v>
      </c>
      <c r="H142" s="1" t="s">
        <v>212</v>
      </c>
      <c r="I142" s="1" t="s">
        <v>84</v>
      </c>
      <c r="J142" s="1" t="s">
        <v>1137</v>
      </c>
      <c r="K142" s="1" t="s">
        <v>2427</v>
      </c>
      <c r="L142" s="1"/>
      <c r="M142" s="20">
        <f t="shared" si="2"/>
        <v>1</v>
      </c>
    </row>
    <row r="143" spans="1:13" ht="20.100000000000001" customHeight="1" x14ac:dyDescent="0.15">
      <c r="A143" s="1" t="s">
        <v>2136</v>
      </c>
      <c r="B143" s="1" t="s">
        <v>2425</v>
      </c>
      <c r="C143" s="1" t="s">
        <v>2428</v>
      </c>
      <c r="D143" s="1" t="s">
        <v>50</v>
      </c>
      <c r="E143" s="1" t="s">
        <v>51</v>
      </c>
      <c r="F143" s="1" t="s">
        <v>51</v>
      </c>
      <c r="G143" s="1" t="s">
        <v>82</v>
      </c>
      <c r="H143" s="1" t="s">
        <v>212</v>
      </c>
      <c r="I143" s="1" t="s">
        <v>84</v>
      </c>
      <c r="J143" s="1" t="s">
        <v>1137</v>
      </c>
      <c r="K143" s="1" t="s">
        <v>2429</v>
      </c>
      <c r="L143" s="1"/>
      <c r="M143" s="20">
        <f t="shared" si="2"/>
        <v>1</v>
      </c>
    </row>
    <row r="144" spans="1:13" ht="20.100000000000001" customHeight="1" x14ac:dyDescent="0.15">
      <c r="A144" s="1" t="s">
        <v>2136</v>
      </c>
      <c r="B144" s="1" t="s">
        <v>2425</v>
      </c>
      <c r="C144" s="1" t="s">
        <v>2430</v>
      </c>
      <c r="D144" s="1" t="s">
        <v>50</v>
      </c>
      <c r="E144" s="1" t="s">
        <v>51</v>
      </c>
      <c r="F144" s="1" t="s">
        <v>51</v>
      </c>
      <c r="G144" s="1" t="s">
        <v>82</v>
      </c>
      <c r="H144" s="1" t="s">
        <v>212</v>
      </c>
      <c r="I144" s="1" t="s">
        <v>84</v>
      </c>
      <c r="J144" s="1" t="s">
        <v>1137</v>
      </c>
      <c r="K144" s="1" t="s">
        <v>2431</v>
      </c>
      <c r="L144" s="1"/>
      <c r="M144" s="20">
        <f t="shared" si="2"/>
        <v>1</v>
      </c>
    </row>
    <row r="145" spans="1:13" ht="20.100000000000001" customHeight="1" x14ac:dyDescent="0.15">
      <c r="A145" s="1" t="s">
        <v>2136</v>
      </c>
      <c r="B145" s="1" t="s">
        <v>2425</v>
      </c>
      <c r="C145" s="1" t="s">
        <v>2432</v>
      </c>
      <c r="D145" s="1" t="s">
        <v>50</v>
      </c>
      <c r="E145" s="1" t="s">
        <v>51</v>
      </c>
      <c r="F145" s="1" t="s">
        <v>51</v>
      </c>
      <c r="G145" s="1" t="s">
        <v>82</v>
      </c>
      <c r="H145" s="1" t="s">
        <v>212</v>
      </c>
      <c r="I145" s="1" t="s">
        <v>84</v>
      </c>
      <c r="J145" s="1" t="s">
        <v>1137</v>
      </c>
      <c r="K145" s="1" t="s">
        <v>2433</v>
      </c>
      <c r="L145" s="1"/>
      <c r="M145" s="20">
        <f t="shared" si="2"/>
        <v>1</v>
      </c>
    </row>
    <row r="146" spans="1:13" ht="20.100000000000001" customHeight="1" x14ac:dyDescent="0.15">
      <c r="A146" s="1" t="s">
        <v>2136</v>
      </c>
      <c r="B146" s="1" t="s">
        <v>2425</v>
      </c>
      <c r="C146" s="1" t="s">
        <v>2434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212</v>
      </c>
      <c r="I146" s="1" t="s">
        <v>84</v>
      </c>
      <c r="J146" s="1" t="s">
        <v>1137</v>
      </c>
      <c r="K146" s="1" t="s">
        <v>2435</v>
      </c>
      <c r="L146" s="1"/>
      <c r="M146" s="20">
        <f t="shared" si="2"/>
        <v>1</v>
      </c>
    </row>
    <row r="147" spans="1:13" ht="20.100000000000001" customHeight="1" x14ac:dyDescent="0.15">
      <c r="A147" s="1" t="s">
        <v>2136</v>
      </c>
      <c r="B147" s="1" t="s">
        <v>2436</v>
      </c>
      <c r="C147" s="1" t="s">
        <v>2437</v>
      </c>
      <c r="D147" s="1" t="s">
        <v>50</v>
      </c>
      <c r="E147" s="1" t="s">
        <v>51</v>
      </c>
      <c r="F147" s="1" t="s">
        <v>51</v>
      </c>
      <c r="G147" s="1" t="s">
        <v>82</v>
      </c>
      <c r="H147" s="1" t="s">
        <v>212</v>
      </c>
      <c r="I147" s="1" t="s">
        <v>84</v>
      </c>
      <c r="J147" s="1" t="s">
        <v>1137</v>
      </c>
      <c r="K147" s="1" t="s">
        <v>2438</v>
      </c>
      <c r="L147" s="1"/>
      <c r="M147" s="20">
        <f t="shared" si="2"/>
        <v>1</v>
      </c>
    </row>
    <row r="148" spans="1:13" ht="20.100000000000001" customHeight="1" x14ac:dyDescent="0.15">
      <c r="A148" s="1" t="s">
        <v>2136</v>
      </c>
      <c r="B148" s="1" t="s">
        <v>2436</v>
      </c>
      <c r="C148" s="1" t="s">
        <v>2439</v>
      </c>
      <c r="D148" s="1" t="s">
        <v>50</v>
      </c>
      <c r="E148" s="1" t="s">
        <v>51</v>
      </c>
      <c r="F148" s="1" t="s">
        <v>51</v>
      </c>
      <c r="G148" s="1" t="s">
        <v>82</v>
      </c>
      <c r="H148" s="1" t="s">
        <v>212</v>
      </c>
      <c r="I148" s="1" t="s">
        <v>84</v>
      </c>
      <c r="J148" s="1" t="s">
        <v>1137</v>
      </c>
      <c r="K148" s="1" t="s">
        <v>2440</v>
      </c>
      <c r="L148" s="1"/>
      <c r="M148" s="20">
        <f t="shared" si="2"/>
        <v>1</v>
      </c>
    </row>
    <row r="149" spans="1:13" ht="20.100000000000001" customHeight="1" x14ac:dyDescent="0.15">
      <c r="A149" s="1" t="s">
        <v>2136</v>
      </c>
      <c r="B149" s="1" t="s">
        <v>2436</v>
      </c>
      <c r="C149" s="1" t="s">
        <v>2441</v>
      </c>
      <c r="D149" s="1" t="s">
        <v>50</v>
      </c>
      <c r="E149" s="1" t="s">
        <v>51</v>
      </c>
      <c r="F149" s="1" t="s">
        <v>51</v>
      </c>
      <c r="G149" s="1" t="s">
        <v>82</v>
      </c>
      <c r="H149" s="1" t="s">
        <v>212</v>
      </c>
      <c r="I149" s="1" t="s">
        <v>84</v>
      </c>
      <c r="J149" s="1" t="s">
        <v>1137</v>
      </c>
      <c r="K149" s="1" t="s">
        <v>2442</v>
      </c>
      <c r="L149" s="1"/>
      <c r="M149" s="20">
        <f t="shared" si="2"/>
        <v>1</v>
      </c>
    </row>
    <row r="150" spans="1:13" ht="20.100000000000001" customHeight="1" x14ac:dyDescent="0.15">
      <c r="A150" s="1" t="s">
        <v>2136</v>
      </c>
      <c r="B150" s="1" t="s">
        <v>2436</v>
      </c>
      <c r="C150" s="1" t="s">
        <v>2443</v>
      </c>
      <c r="D150" s="1" t="s">
        <v>50</v>
      </c>
      <c r="E150" s="1" t="s">
        <v>51</v>
      </c>
      <c r="F150" s="1" t="s">
        <v>51</v>
      </c>
      <c r="G150" s="1" t="s">
        <v>82</v>
      </c>
      <c r="H150" s="1" t="s">
        <v>212</v>
      </c>
      <c r="I150" s="1" t="s">
        <v>84</v>
      </c>
      <c r="J150" s="1" t="s">
        <v>1137</v>
      </c>
      <c r="K150" s="1" t="s">
        <v>2444</v>
      </c>
      <c r="L150" s="1"/>
      <c r="M150" s="20">
        <f t="shared" si="2"/>
        <v>1</v>
      </c>
    </row>
    <row r="151" spans="1:13" ht="20.100000000000001" customHeight="1" x14ac:dyDescent="0.15">
      <c r="A151" s="1" t="s">
        <v>2136</v>
      </c>
      <c r="B151" s="1" t="s">
        <v>2436</v>
      </c>
      <c r="C151" s="1" t="s">
        <v>2445</v>
      </c>
      <c r="D151" s="1" t="s">
        <v>50</v>
      </c>
      <c r="E151" s="1" t="s">
        <v>51</v>
      </c>
      <c r="F151" s="1" t="s">
        <v>51</v>
      </c>
      <c r="G151" s="1" t="s">
        <v>82</v>
      </c>
      <c r="H151" s="1" t="s">
        <v>212</v>
      </c>
      <c r="I151" s="1" t="s">
        <v>84</v>
      </c>
      <c r="J151" s="1" t="s">
        <v>1137</v>
      </c>
      <c r="K151" s="1" t="s">
        <v>2446</v>
      </c>
      <c r="L151" s="1"/>
      <c r="M151" s="20">
        <f t="shared" si="2"/>
        <v>1</v>
      </c>
    </row>
    <row r="152" spans="1:13" ht="20.100000000000001" customHeight="1" x14ac:dyDescent="0.15">
      <c r="A152" s="1" t="s">
        <v>2136</v>
      </c>
      <c r="B152" s="1" t="s">
        <v>2436</v>
      </c>
      <c r="C152" s="1" t="s">
        <v>2447</v>
      </c>
      <c r="D152" s="1" t="s">
        <v>50</v>
      </c>
      <c r="E152" s="1" t="s">
        <v>51</v>
      </c>
      <c r="F152" s="1" t="s">
        <v>51</v>
      </c>
      <c r="G152" s="1" t="s">
        <v>82</v>
      </c>
      <c r="H152" s="1" t="s">
        <v>212</v>
      </c>
      <c r="I152" s="1" t="s">
        <v>84</v>
      </c>
      <c r="J152" s="1" t="s">
        <v>1137</v>
      </c>
      <c r="K152" s="1" t="s">
        <v>2448</v>
      </c>
      <c r="L152" s="1"/>
      <c r="M152" s="20">
        <f t="shared" si="2"/>
        <v>1</v>
      </c>
    </row>
    <row r="153" spans="1:13" ht="20.100000000000001" customHeight="1" x14ac:dyDescent="0.15">
      <c r="A153" s="1" t="s">
        <v>2136</v>
      </c>
      <c r="B153" s="1" t="s">
        <v>2436</v>
      </c>
      <c r="C153" s="1" t="s">
        <v>2449</v>
      </c>
      <c r="D153" s="1" t="s">
        <v>50</v>
      </c>
      <c r="E153" s="1" t="s">
        <v>51</v>
      </c>
      <c r="F153" s="1" t="s">
        <v>51</v>
      </c>
      <c r="G153" s="1" t="s">
        <v>82</v>
      </c>
      <c r="H153" s="1" t="s">
        <v>212</v>
      </c>
      <c r="I153" s="1" t="s">
        <v>84</v>
      </c>
      <c r="J153" s="1" t="s">
        <v>1137</v>
      </c>
      <c r="K153" s="1" t="s">
        <v>2450</v>
      </c>
      <c r="L153" s="1"/>
      <c r="M153" s="20">
        <f t="shared" si="2"/>
        <v>1</v>
      </c>
    </row>
    <row r="154" spans="1:13" ht="20.100000000000001" customHeight="1" x14ac:dyDescent="0.15">
      <c r="A154" s="1" t="s">
        <v>2136</v>
      </c>
      <c r="B154" s="1" t="s">
        <v>2436</v>
      </c>
      <c r="C154" s="1" t="s">
        <v>2451</v>
      </c>
      <c r="D154" s="1" t="s">
        <v>50</v>
      </c>
      <c r="E154" s="1" t="s">
        <v>51</v>
      </c>
      <c r="F154" s="1" t="s">
        <v>51</v>
      </c>
      <c r="G154" s="1" t="s">
        <v>82</v>
      </c>
      <c r="H154" s="1" t="s">
        <v>212</v>
      </c>
      <c r="I154" s="1" t="s">
        <v>84</v>
      </c>
      <c r="J154" s="1" t="s">
        <v>1137</v>
      </c>
      <c r="K154" s="1" t="s">
        <v>2452</v>
      </c>
      <c r="L154" s="1"/>
      <c r="M154" s="20">
        <f t="shared" si="2"/>
        <v>1</v>
      </c>
    </row>
    <row r="155" spans="1:13" ht="20.100000000000001" customHeight="1" x14ac:dyDescent="0.15">
      <c r="A155" s="1" t="s">
        <v>2136</v>
      </c>
      <c r="B155" s="1" t="s">
        <v>2436</v>
      </c>
      <c r="C155" s="1" t="s">
        <v>2453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212</v>
      </c>
      <c r="I155" s="1" t="s">
        <v>84</v>
      </c>
      <c r="J155" s="1" t="s">
        <v>1137</v>
      </c>
      <c r="K155" s="1" t="s">
        <v>2454</v>
      </c>
      <c r="L155" s="1"/>
      <c r="M155" s="20">
        <f t="shared" si="2"/>
        <v>1</v>
      </c>
    </row>
    <row r="156" spans="1:13" ht="20.100000000000001" customHeight="1" x14ac:dyDescent="0.15">
      <c r="A156" s="1" t="s">
        <v>2136</v>
      </c>
      <c r="B156" s="1" t="s">
        <v>2436</v>
      </c>
      <c r="C156" s="1" t="s">
        <v>2455</v>
      </c>
      <c r="D156" s="1" t="s">
        <v>50</v>
      </c>
      <c r="E156" s="1" t="s">
        <v>51</v>
      </c>
      <c r="F156" s="1" t="s">
        <v>51</v>
      </c>
      <c r="G156" s="1" t="s">
        <v>82</v>
      </c>
      <c r="H156" s="1" t="s">
        <v>212</v>
      </c>
      <c r="I156" s="1" t="s">
        <v>84</v>
      </c>
      <c r="J156" s="1" t="s">
        <v>1137</v>
      </c>
      <c r="K156" s="1" t="s">
        <v>2456</v>
      </c>
      <c r="L156" s="1"/>
      <c r="M156" s="20">
        <f t="shared" si="2"/>
        <v>1</v>
      </c>
    </row>
    <row r="157" spans="1:13" ht="20.100000000000001" customHeight="1" x14ac:dyDescent="0.15">
      <c r="A157" s="1" t="s">
        <v>2136</v>
      </c>
      <c r="B157" s="1" t="s">
        <v>2436</v>
      </c>
      <c r="C157" s="1" t="s">
        <v>2457</v>
      </c>
      <c r="D157" s="1" t="s">
        <v>50</v>
      </c>
      <c r="E157" s="1" t="s">
        <v>51</v>
      </c>
      <c r="F157" s="1" t="s">
        <v>51</v>
      </c>
      <c r="G157" s="1" t="s">
        <v>82</v>
      </c>
      <c r="H157" s="1" t="s">
        <v>212</v>
      </c>
      <c r="I157" s="1" t="s">
        <v>84</v>
      </c>
      <c r="J157" s="1" t="s">
        <v>1137</v>
      </c>
      <c r="K157" s="1" t="s">
        <v>2458</v>
      </c>
      <c r="L157" s="1"/>
      <c r="M157" s="20">
        <f t="shared" si="2"/>
        <v>1</v>
      </c>
    </row>
    <row r="158" spans="1:13" ht="20.100000000000001" customHeight="1" x14ac:dyDescent="0.15">
      <c r="A158" s="1" t="s">
        <v>2136</v>
      </c>
      <c r="B158" s="1" t="s">
        <v>2436</v>
      </c>
      <c r="C158" s="1" t="s">
        <v>2459</v>
      </c>
      <c r="D158" s="1" t="s">
        <v>50</v>
      </c>
      <c r="E158" s="1" t="s">
        <v>51</v>
      </c>
      <c r="F158" s="1" t="s">
        <v>51</v>
      </c>
      <c r="G158" s="1" t="s">
        <v>82</v>
      </c>
      <c r="H158" s="1" t="s">
        <v>212</v>
      </c>
      <c r="I158" s="1" t="s">
        <v>84</v>
      </c>
      <c r="J158" s="1" t="s">
        <v>1137</v>
      </c>
      <c r="K158" s="1" t="s">
        <v>2460</v>
      </c>
      <c r="L158" s="1"/>
      <c r="M158" s="20">
        <f t="shared" si="2"/>
        <v>1</v>
      </c>
    </row>
    <row r="159" spans="1:13" ht="20.100000000000001" customHeight="1" x14ac:dyDescent="0.15">
      <c r="A159" s="1" t="s">
        <v>2136</v>
      </c>
      <c r="B159" s="1" t="s">
        <v>2436</v>
      </c>
      <c r="C159" s="1" t="s">
        <v>2461</v>
      </c>
      <c r="D159" s="1" t="s">
        <v>50</v>
      </c>
      <c r="E159" s="1" t="s">
        <v>51</v>
      </c>
      <c r="F159" s="1" t="s">
        <v>51</v>
      </c>
      <c r="G159" s="1" t="s">
        <v>82</v>
      </c>
      <c r="H159" s="1" t="s">
        <v>212</v>
      </c>
      <c r="I159" s="1" t="s">
        <v>84</v>
      </c>
      <c r="J159" s="1" t="s">
        <v>1137</v>
      </c>
      <c r="K159" s="1" t="s">
        <v>2462</v>
      </c>
      <c r="L159" s="1"/>
      <c r="M159" s="20">
        <f t="shared" si="2"/>
        <v>1</v>
      </c>
    </row>
    <row r="160" spans="1:13" ht="20.100000000000001" customHeight="1" x14ac:dyDescent="0.15">
      <c r="A160" s="1" t="s">
        <v>2136</v>
      </c>
      <c r="B160" s="1" t="s">
        <v>2436</v>
      </c>
      <c r="C160" s="1" t="s">
        <v>2463</v>
      </c>
      <c r="D160" s="1" t="s">
        <v>50</v>
      </c>
      <c r="E160" s="1" t="s">
        <v>51</v>
      </c>
      <c r="F160" s="1" t="s">
        <v>51</v>
      </c>
      <c r="G160" s="1" t="s">
        <v>82</v>
      </c>
      <c r="H160" s="1" t="s">
        <v>212</v>
      </c>
      <c r="I160" s="1" t="s">
        <v>84</v>
      </c>
      <c r="J160" s="1" t="s">
        <v>1137</v>
      </c>
      <c r="K160" s="1" t="s">
        <v>2464</v>
      </c>
      <c r="L160" s="1"/>
      <c r="M160" s="20">
        <f t="shared" si="2"/>
        <v>1</v>
      </c>
    </row>
    <row r="161" spans="1:13" ht="20.100000000000001" customHeight="1" x14ac:dyDescent="0.15">
      <c r="A161" s="1" t="s">
        <v>2136</v>
      </c>
      <c r="B161" s="1" t="s">
        <v>2436</v>
      </c>
      <c r="C161" s="1" t="s">
        <v>2465</v>
      </c>
      <c r="D161" s="1" t="s">
        <v>50</v>
      </c>
      <c r="E161" s="1" t="s">
        <v>51</v>
      </c>
      <c r="F161" s="1" t="s">
        <v>51</v>
      </c>
      <c r="G161" s="1" t="s">
        <v>82</v>
      </c>
      <c r="H161" s="1" t="s">
        <v>212</v>
      </c>
      <c r="I161" s="1" t="s">
        <v>84</v>
      </c>
      <c r="J161" s="1" t="s">
        <v>1137</v>
      </c>
      <c r="K161" s="1" t="s">
        <v>2466</v>
      </c>
      <c r="L161" s="1"/>
      <c r="M161" s="20">
        <f t="shared" si="2"/>
        <v>1</v>
      </c>
    </row>
    <row r="162" spans="1:13" ht="20.100000000000001" customHeight="1" x14ac:dyDescent="0.15">
      <c r="A162" s="1" t="s">
        <v>2136</v>
      </c>
      <c r="B162" s="1" t="s">
        <v>2436</v>
      </c>
      <c r="C162" s="1" t="s">
        <v>2467</v>
      </c>
      <c r="D162" s="1" t="s">
        <v>50</v>
      </c>
      <c r="E162" s="1" t="s">
        <v>51</v>
      </c>
      <c r="F162" s="1" t="s">
        <v>51</v>
      </c>
      <c r="G162" s="1" t="s">
        <v>82</v>
      </c>
      <c r="H162" s="1" t="s">
        <v>129</v>
      </c>
      <c r="I162" s="1" t="s">
        <v>84</v>
      </c>
      <c r="J162" s="1" t="s">
        <v>130</v>
      </c>
      <c r="K162" s="1" t="s">
        <v>2468</v>
      </c>
      <c r="L162" s="1"/>
      <c r="M162" s="20">
        <f t="shared" si="2"/>
        <v>1</v>
      </c>
    </row>
    <row r="163" spans="1:13" ht="20.100000000000001" customHeight="1" x14ac:dyDescent="0.15">
      <c r="A163" s="1" t="s">
        <v>2136</v>
      </c>
      <c r="B163" s="1" t="s">
        <v>2436</v>
      </c>
      <c r="C163" s="1" t="s">
        <v>2469</v>
      </c>
      <c r="D163" s="1" t="s">
        <v>50</v>
      </c>
      <c r="E163" s="1" t="s">
        <v>51</v>
      </c>
      <c r="F163" s="1" t="s">
        <v>81</v>
      </c>
      <c r="G163" s="1" t="s">
        <v>82</v>
      </c>
      <c r="H163" s="1" t="s">
        <v>180</v>
      </c>
      <c r="I163" s="1" t="s">
        <v>84</v>
      </c>
      <c r="J163" s="1" t="s">
        <v>632</v>
      </c>
      <c r="K163" s="1" t="s">
        <v>2470</v>
      </c>
      <c r="L163" s="1"/>
      <c r="M163" s="20">
        <f t="shared" si="2"/>
        <v>0</v>
      </c>
    </row>
    <row r="164" spans="1:13" ht="20.100000000000001" customHeight="1" x14ac:dyDescent="0.15">
      <c r="A164" s="1" t="s">
        <v>2136</v>
      </c>
      <c r="B164" s="1" t="s">
        <v>2436</v>
      </c>
      <c r="C164" s="1" t="s">
        <v>2471</v>
      </c>
      <c r="D164" s="1" t="s">
        <v>50</v>
      </c>
      <c r="E164" s="1" t="s">
        <v>51</v>
      </c>
      <c r="F164" s="1" t="s">
        <v>51</v>
      </c>
      <c r="G164" s="1" t="s">
        <v>52</v>
      </c>
      <c r="H164" s="1" t="s">
        <v>121</v>
      </c>
      <c r="I164" s="1" t="s">
        <v>662</v>
      </c>
      <c r="J164" s="1" t="s">
        <v>663</v>
      </c>
      <c r="K164" s="1" t="s">
        <v>2472</v>
      </c>
      <c r="L164" s="1"/>
      <c r="M164" s="20">
        <f t="shared" si="2"/>
        <v>1</v>
      </c>
    </row>
    <row r="165" spans="1:13" ht="20.100000000000001" customHeight="1" x14ac:dyDescent="0.15">
      <c r="A165" s="1" t="s">
        <v>2136</v>
      </c>
      <c r="B165" s="1" t="s">
        <v>2436</v>
      </c>
      <c r="C165" s="1" t="s">
        <v>2473</v>
      </c>
      <c r="D165" s="1" t="s">
        <v>50</v>
      </c>
      <c r="E165" s="1" t="s">
        <v>51</v>
      </c>
      <c r="F165" s="1" t="s">
        <v>51</v>
      </c>
      <c r="G165" s="1" t="s">
        <v>52</v>
      </c>
      <c r="H165" s="1" t="s">
        <v>121</v>
      </c>
      <c r="I165" s="1" t="s">
        <v>662</v>
      </c>
      <c r="J165" s="1" t="s">
        <v>663</v>
      </c>
      <c r="K165" s="1" t="s">
        <v>2474</v>
      </c>
      <c r="L165" s="1"/>
      <c r="M165" s="20">
        <f t="shared" si="2"/>
        <v>1</v>
      </c>
    </row>
    <row r="166" spans="1:13" ht="20.100000000000001" customHeight="1" x14ac:dyDescent="0.15">
      <c r="A166" s="1" t="s">
        <v>2136</v>
      </c>
      <c r="B166" s="1" t="s">
        <v>2436</v>
      </c>
      <c r="C166" s="1" t="s">
        <v>2475</v>
      </c>
      <c r="D166" s="1" t="s">
        <v>50</v>
      </c>
      <c r="E166" s="1" t="s">
        <v>51</v>
      </c>
      <c r="F166" s="1" t="s">
        <v>51</v>
      </c>
      <c r="G166" s="1" t="s">
        <v>52</v>
      </c>
      <c r="H166" s="1" t="s">
        <v>121</v>
      </c>
      <c r="I166" s="1" t="s">
        <v>662</v>
      </c>
      <c r="J166" s="1" t="s">
        <v>663</v>
      </c>
      <c r="K166" s="1" t="s">
        <v>2476</v>
      </c>
      <c r="L166" s="1"/>
      <c r="M166" s="20">
        <f t="shared" si="2"/>
        <v>1</v>
      </c>
    </row>
    <row r="167" spans="1:13" ht="20.100000000000001" customHeight="1" x14ac:dyDescent="0.15">
      <c r="A167" s="1" t="s">
        <v>2136</v>
      </c>
      <c r="B167" s="1" t="s">
        <v>2436</v>
      </c>
      <c r="C167" s="1" t="s">
        <v>2477</v>
      </c>
      <c r="D167" s="1" t="s">
        <v>50</v>
      </c>
      <c r="E167" s="1" t="s">
        <v>51</v>
      </c>
      <c r="F167" s="1" t="s">
        <v>51</v>
      </c>
      <c r="G167" s="1" t="s">
        <v>52</v>
      </c>
      <c r="H167" s="1" t="s">
        <v>121</v>
      </c>
      <c r="I167" s="1" t="s">
        <v>662</v>
      </c>
      <c r="J167" s="1" t="s">
        <v>663</v>
      </c>
      <c r="K167" s="1" t="s">
        <v>2478</v>
      </c>
      <c r="L167" s="1"/>
      <c r="M167" s="20">
        <f t="shared" si="2"/>
        <v>1</v>
      </c>
    </row>
    <row r="168" spans="1:13" ht="20.100000000000001" customHeight="1" x14ac:dyDescent="0.15">
      <c r="A168" s="1" t="s">
        <v>2136</v>
      </c>
      <c r="B168" s="1" t="s">
        <v>2436</v>
      </c>
      <c r="C168" s="1" t="s">
        <v>2479</v>
      </c>
      <c r="D168" s="1" t="s">
        <v>78</v>
      </c>
      <c r="E168" s="1" t="s">
        <v>51</v>
      </c>
      <c r="F168" s="1" t="s">
        <v>51</v>
      </c>
      <c r="G168" s="1" t="s">
        <v>82</v>
      </c>
      <c r="H168" s="1" t="s">
        <v>212</v>
      </c>
      <c r="I168" s="1" t="s">
        <v>84</v>
      </c>
      <c r="J168" s="1" t="s">
        <v>1137</v>
      </c>
      <c r="K168" s="1" t="s">
        <v>2480</v>
      </c>
      <c r="L168" s="1"/>
      <c r="M168" s="20">
        <f t="shared" si="2"/>
        <v>1</v>
      </c>
    </row>
    <row r="169" spans="1:13" ht="20.100000000000001" customHeight="1" x14ac:dyDescent="0.15">
      <c r="A169" s="1" t="s">
        <v>2136</v>
      </c>
      <c r="B169" s="1" t="s">
        <v>2436</v>
      </c>
      <c r="C169" s="1" t="s">
        <v>2481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212</v>
      </c>
      <c r="I169" s="1" t="s">
        <v>84</v>
      </c>
      <c r="J169" s="1" t="s">
        <v>1137</v>
      </c>
      <c r="K169" s="1" t="s">
        <v>2482</v>
      </c>
      <c r="L169" s="1"/>
      <c r="M169" s="20">
        <f t="shared" si="2"/>
        <v>1</v>
      </c>
    </row>
    <row r="170" spans="1:13" ht="20.100000000000001" customHeight="1" x14ac:dyDescent="0.15">
      <c r="A170" s="1" t="s">
        <v>2136</v>
      </c>
      <c r="B170" s="1" t="s">
        <v>2436</v>
      </c>
      <c r="C170" s="1" t="s">
        <v>2483</v>
      </c>
      <c r="D170" s="1" t="s">
        <v>78</v>
      </c>
      <c r="E170" s="1" t="s">
        <v>51</v>
      </c>
      <c r="F170" s="1" t="s">
        <v>51</v>
      </c>
      <c r="G170" s="1" t="s">
        <v>82</v>
      </c>
      <c r="H170" s="1" t="s">
        <v>212</v>
      </c>
      <c r="I170" s="1" t="s">
        <v>84</v>
      </c>
      <c r="J170" s="1" t="s">
        <v>1137</v>
      </c>
      <c r="K170" s="1" t="s">
        <v>2484</v>
      </c>
      <c r="L170" s="1"/>
      <c r="M170" s="20">
        <f t="shared" si="2"/>
        <v>1</v>
      </c>
    </row>
    <row r="171" spans="1:13" ht="20.100000000000001" customHeight="1" x14ac:dyDescent="0.15">
      <c r="A171" s="1" t="s">
        <v>2136</v>
      </c>
      <c r="B171" s="1" t="s">
        <v>2436</v>
      </c>
      <c r="C171" s="1" t="s">
        <v>2485</v>
      </c>
      <c r="D171" s="1" t="s">
        <v>78</v>
      </c>
      <c r="E171" s="1" t="s">
        <v>51</v>
      </c>
      <c r="F171" s="1" t="s">
        <v>51</v>
      </c>
      <c r="G171" s="1" t="s">
        <v>82</v>
      </c>
      <c r="H171" s="1" t="s">
        <v>212</v>
      </c>
      <c r="I171" s="1" t="s">
        <v>84</v>
      </c>
      <c r="J171" s="1" t="s">
        <v>1137</v>
      </c>
      <c r="K171" s="1" t="s">
        <v>2486</v>
      </c>
      <c r="L171" s="1"/>
      <c r="M171" s="20">
        <f t="shared" si="2"/>
        <v>1</v>
      </c>
    </row>
    <row r="172" spans="1:13" ht="20.100000000000001" customHeight="1" x14ac:dyDescent="0.15">
      <c r="A172" s="1" t="s">
        <v>2136</v>
      </c>
      <c r="B172" s="1" t="s">
        <v>2436</v>
      </c>
      <c r="C172" s="1" t="s">
        <v>2487</v>
      </c>
      <c r="D172" s="1" t="s">
        <v>78</v>
      </c>
      <c r="E172" s="1" t="s">
        <v>51</v>
      </c>
      <c r="F172" s="1" t="s">
        <v>51</v>
      </c>
      <c r="G172" s="1" t="s">
        <v>82</v>
      </c>
      <c r="H172" s="1" t="s">
        <v>212</v>
      </c>
      <c r="I172" s="1" t="s">
        <v>84</v>
      </c>
      <c r="J172" s="1" t="s">
        <v>1137</v>
      </c>
      <c r="K172" s="1" t="s">
        <v>2488</v>
      </c>
      <c r="L172" s="1"/>
      <c r="M172" s="20">
        <f t="shared" si="2"/>
        <v>1</v>
      </c>
    </row>
    <row r="173" spans="1:13" ht="20.100000000000001" customHeight="1" x14ac:dyDescent="0.15">
      <c r="A173" s="1" t="s">
        <v>2136</v>
      </c>
      <c r="B173" s="1" t="s">
        <v>2436</v>
      </c>
      <c r="C173" s="1" t="s">
        <v>2489</v>
      </c>
      <c r="D173" s="1" t="s">
        <v>78</v>
      </c>
      <c r="E173" s="1" t="s">
        <v>51</v>
      </c>
      <c r="F173" s="1" t="s">
        <v>51</v>
      </c>
      <c r="G173" s="1" t="s">
        <v>52</v>
      </c>
      <c r="H173" s="1" t="s">
        <v>121</v>
      </c>
      <c r="I173" s="1" t="s">
        <v>662</v>
      </c>
      <c r="J173" s="1" t="s">
        <v>663</v>
      </c>
      <c r="K173" s="1" t="s">
        <v>2490</v>
      </c>
      <c r="L173" s="1"/>
      <c r="M173" s="20">
        <f t="shared" si="2"/>
        <v>1</v>
      </c>
    </row>
    <row r="174" spans="1:13" ht="20.100000000000001" customHeight="1" x14ac:dyDescent="0.15">
      <c r="A174" s="1" t="s">
        <v>2136</v>
      </c>
      <c r="B174" s="1" t="s">
        <v>2491</v>
      </c>
      <c r="C174" s="1" t="s">
        <v>2492</v>
      </c>
      <c r="D174" s="1" t="s">
        <v>50</v>
      </c>
      <c r="E174" s="1" t="s">
        <v>51</v>
      </c>
      <c r="F174" s="1" t="s">
        <v>51</v>
      </c>
      <c r="G174" s="1" t="s">
        <v>82</v>
      </c>
      <c r="H174" s="1" t="s">
        <v>2234</v>
      </c>
      <c r="I174" s="1" t="s">
        <v>84</v>
      </c>
      <c r="J174" s="1" t="s">
        <v>182</v>
      </c>
      <c r="K174" s="1" t="s">
        <v>2493</v>
      </c>
      <c r="L174" s="1"/>
      <c r="M174" s="20">
        <f t="shared" si="2"/>
        <v>1</v>
      </c>
    </row>
    <row r="175" spans="1:13" ht="20.100000000000001" customHeight="1" x14ac:dyDescent="0.15">
      <c r="A175" s="1" t="s">
        <v>2136</v>
      </c>
      <c r="B175" s="1" t="s">
        <v>2491</v>
      </c>
      <c r="C175" s="1" t="s">
        <v>2494</v>
      </c>
      <c r="D175" s="1" t="s">
        <v>50</v>
      </c>
      <c r="E175" s="1" t="s">
        <v>51</v>
      </c>
      <c r="F175" s="1" t="s">
        <v>51</v>
      </c>
      <c r="G175" s="1" t="s">
        <v>27205</v>
      </c>
      <c r="H175" s="1" t="s">
        <v>27203</v>
      </c>
      <c r="I175" s="1" t="s">
        <v>27204</v>
      </c>
      <c r="J175" s="1" t="s">
        <v>27206</v>
      </c>
      <c r="K175" s="1" t="s">
        <v>2495</v>
      </c>
      <c r="L175" s="1"/>
      <c r="M175" s="20">
        <f t="shared" si="2"/>
        <v>1</v>
      </c>
    </row>
    <row r="176" spans="1:13" ht="20.100000000000001" customHeight="1" x14ac:dyDescent="0.15">
      <c r="A176" s="1" t="s">
        <v>2136</v>
      </c>
      <c r="B176" s="1" t="s">
        <v>2491</v>
      </c>
      <c r="C176" s="1" t="s">
        <v>2496</v>
      </c>
      <c r="D176" s="1" t="s">
        <v>50</v>
      </c>
      <c r="E176" s="1" t="s">
        <v>51</v>
      </c>
      <c r="F176" s="1" t="s">
        <v>51</v>
      </c>
      <c r="G176" s="1" t="s">
        <v>82</v>
      </c>
      <c r="H176" s="1" t="s">
        <v>2234</v>
      </c>
      <c r="I176" s="1" t="s">
        <v>84</v>
      </c>
      <c r="J176" s="1" t="s">
        <v>182</v>
      </c>
      <c r="K176" s="1" t="s">
        <v>2497</v>
      </c>
      <c r="L176" s="1"/>
      <c r="M176" s="20">
        <f t="shared" si="2"/>
        <v>1</v>
      </c>
    </row>
    <row r="177" spans="1:13" ht="20.100000000000001" customHeight="1" x14ac:dyDescent="0.15">
      <c r="A177" s="1" t="s">
        <v>2136</v>
      </c>
      <c r="B177" s="1" t="s">
        <v>2491</v>
      </c>
      <c r="C177" s="1" t="s">
        <v>2498</v>
      </c>
      <c r="D177" s="1" t="s">
        <v>50</v>
      </c>
      <c r="E177" s="1" t="s">
        <v>51</v>
      </c>
      <c r="F177" s="1" t="s">
        <v>51</v>
      </c>
      <c r="G177" s="1" t="s">
        <v>82</v>
      </c>
      <c r="H177" s="1" t="s">
        <v>2234</v>
      </c>
      <c r="I177" s="1" t="s">
        <v>84</v>
      </c>
      <c r="J177" s="1" t="s">
        <v>182</v>
      </c>
      <c r="K177" s="1" t="s">
        <v>2499</v>
      </c>
      <c r="L177" s="1"/>
      <c r="M177" s="20">
        <f t="shared" si="2"/>
        <v>1</v>
      </c>
    </row>
    <row r="178" spans="1:13" ht="20.100000000000001" customHeight="1" x14ac:dyDescent="0.15">
      <c r="A178" s="1" t="s">
        <v>2136</v>
      </c>
      <c r="B178" s="1" t="s">
        <v>2491</v>
      </c>
      <c r="C178" s="1" t="s">
        <v>2500</v>
      </c>
      <c r="D178" s="1" t="s">
        <v>50</v>
      </c>
      <c r="E178" s="1" t="s">
        <v>51</v>
      </c>
      <c r="F178" s="1" t="s">
        <v>51</v>
      </c>
      <c r="G178" s="1" t="s">
        <v>82</v>
      </c>
      <c r="H178" s="1" t="s">
        <v>2234</v>
      </c>
      <c r="I178" s="1" t="s">
        <v>84</v>
      </c>
      <c r="J178" s="1" t="s">
        <v>182</v>
      </c>
      <c r="K178" s="1" t="s">
        <v>2501</v>
      </c>
      <c r="L178" s="1"/>
      <c r="M178" s="20">
        <f t="shared" si="2"/>
        <v>1</v>
      </c>
    </row>
    <row r="179" spans="1:13" ht="20.100000000000001" customHeight="1" x14ac:dyDescent="0.15">
      <c r="A179" s="1" t="s">
        <v>2136</v>
      </c>
      <c r="B179" s="1" t="s">
        <v>2491</v>
      </c>
      <c r="C179" s="1" t="s">
        <v>2502</v>
      </c>
      <c r="D179" s="1" t="s">
        <v>50</v>
      </c>
      <c r="E179" s="1" t="s">
        <v>51</v>
      </c>
      <c r="F179" s="1" t="s">
        <v>51</v>
      </c>
      <c r="G179" s="1" t="s">
        <v>82</v>
      </c>
      <c r="H179" s="1" t="s">
        <v>2234</v>
      </c>
      <c r="I179" s="1" t="s">
        <v>84</v>
      </c>
      <c r="J179" s="1" t="s">
        <v>182</v>
      </c>
      <c r="K179" s="1" t="s">
        <v>2503</v>
      </c>
      <c r="L179" s="1"/>
      <c r="M179" s="20">
        <f t="shared" si="2"/>
        <v>1</v>
      </c>
    </row>
    <row r="180" spans="1:13" ht="20.100000000000001" customHeight="1" x14ac:dyDescent="0.15">
      <c r="A180" s="1" t="s">
        <v>2136</v>
      </c>
      <c r="B180" s="1" t="s">
        <v>2491</v>
      </c>
      <c r="C180" s="1" t="s">
        <v>2504</v>
      </c>
      <c r="D180" s="1" t="s">
        <v>50</v>
      </c>
      <c r="E180" s="1" t="s">
        <v>51</v>
      </c>
      <c r="F180" s="1" t="s">
        <v>51</v>
      </c>
      <c r="G180" s="1" t="s">
        <v>82</v>
      </c>
      <c r="H180" s="1" t="s">
        <v>2234</v>
      </c>
      <c r="I180" s="1" t="s">
        <v>84</v>
      </c>
      <c r="J180" s="1" t="s">
        <v>182</v>
      </c>
      <c r="K180" s="1" t="s">
        <v>2505</v>
      </c>
      <c r="L180" s="1"/>
      <c r="M180" s="20">
        <f t="shared" si="2"/>
        <v>1</v>
      </c>
    </row>
    <row r="181" spans="1:13" ht="20.100000000000001" customHeight="1" x14ac:dyDescent="0.15">
      <c r="A181" s="1" t="s">
        <v>2136</v>
      </c>
      <c r="B181" s="1" t="s">
        <v>2491</v>
      </c>
      <c r="C181" s="1" t="s">
        <v>2506</v>
      </c>
      <c r="D181" s="1" t="s">
        <v>50</v>
      </c>
      <c r="E181" s="1" t="s">
        <v>51</v>
      </c>
      <c r="F181" s="1" t="s">
        <v>51</v>
      </c>
      <c r="G181" s="1" t="s">
        <v>82</v>
      </c>
      <c r="H181" s="1" t="s">
        <v>2234</v>
      </c>
      <c r="I181" s="1" t="s">
        <v>84</v>
      </c>
      <c r="J181" s="1" t="s">
        <v>182</v>
      </c>
      <c r="K181" s="1" t="s">
        <v>2507</v>
      </c>
      <c r="L181" s="1"/>
      <c r="M181" s="20">
        <f t="shared" si="2"/>
        <v>1</v>
      </c>
    </row>
    <row r="182" spans="1:13" ht="20.100000000000001" customHeight="1" x14ac:dyDescent="0.15">
      <c r="A182" s="1" t="s">
        <v>2136</v>
      </c>
      <c r="B182" s="1" t="s">
        <v>2491</v>
      </c>
      <c r="C182" s="1" t="s">
        <v>2508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2234</v>
      </c>
      <c r="I182" s="1" t="s">
        <v>84</v>
      </c>
      <c r="J182" s="1" t="s">
        <v>182</v>
      </c>
      <c r="K182" s="1" t="s">
        <v>2509</v>
      </c>
      <c r="L182" s="1"/>
      <c r="M182" s="20">
        <f t="shared" si="2"/>
        <v>1</v>
      </c>
    </row>
    <row r="183" spans="1:13" ht="20.100000000000001" customHeight="1" x14ac:dyDescent="0.15">
      <c r="A183" s="1" t="s">
        <v>2136</v>
      </c>
      <c r="B183" s="1" t="s">
        <v>2491</v>
      </c>
      <c r="C183" s="1" t="s">
        <v>2510</v>
      </c>
      <c r="D183" s="1" t="s">
        <v>50</v>
      </c>
      <c r="E183" s="1" t="s">
        <v>51</v>
      </c>
      <c r="F183" s="1" t="s">
        <v>51</v>
      </c>
      <c r="G183" s="1" t="s">
        <v>82</v>
      </c>
      <c r="H183" s="1" t="s">
        <v>2234</v>
      </c>
      <c r="I183" s="1" t="s">
        <v>84</v>
      </c>
      <c r="J183" s="1" t="s">
        <v>182</v>
      </c>
      <c r="K183" s="1" t="s">
        <v>2511</v>
      </c>
      <c r="L183" s="1"/>
      <c r="M183" s="20">
        <f t="shared" si="2"/>
        <v>1</v>
      </c>
    </row>
    <row r="184" spans="1:13" ht="20.100000000000001" customHeight="1" x14ac:dyDescent="0.15">
      <c r="A184" s="1" t="s">
        <v>2136</v>
      </c>
      <c r="B184" s="1" t="s">
        <v>2491</v>
      </c>
      <c r="C184" s="1" t="s">
        <v>2512</v>
      </c>
      <c r="D184" s="1" t="s">
        <v>78</v>
      </c>
      <c r="E184" s="1" t="s">
        <v>51</v>
      </c>
      <c r="F184" s="1" t="s">
        <v>179</v>
      </c>
      <c r="G184" s="1" t="s">
        <v>82</v>
      </c>
      <c r="H184" s="1" t="s">
        <v>2234</v>
      </c>
      <c r="I184" s="1" t="s">
        <v>84</v>
      </c>
      <c r="J184" s="1" t="s">
        <v>182</v>
      </c>
      <c r="K184" s="1" t="s">
        <v>2513</v>
      </c>
      <c r="L184" s="1"/>
      <c r="M184" s="20">
        <f t="shared" si="2"/>
        <v>0</v>
      </c>
    </row>
    <row r="185" spans="1:13" ht="20.100000000000001" customHeight="1" x14ac:dyDescent="0.15">
      <c r="A185" s="1" t="s">
        <v>2136</v>
      </c>
      <c r="B185" s="1" t="s">
        <v>2491</v>
      </c>
      <c r="C185" s="1" t="s">
        <v>2514</v>
      </c>
      <c r="D185" s="1" t="s">
        <v>78</v>
      </c>
      <c r="E185" s="1" t="s">
        <v>51</v>
      </c>
      <c r="F185" s="1" t="s">
        <v>51</v>
      </c>
      <c r="G185" s="1" t="s">
        <v>82</v>
      </c>
      <c r="H185" s="1" t="s">
        <v>2234</v>
      </c>
      <c r="I185" s="1" t="s">
        <v>84</v>
      </c>
      <c r="J185" s="1" t="s">
        <v>182</v>
      </c>
      <c r="K185" s="1" t="s">
        <v>2515</v>
      </c>
      <c r="L185" s="1"/>
      <c r="M185" s="20">
        <f t="shared" si="2"/>
        <v>1</v>
      </c>
    </row>
    <row r="186" spans="1:13" ht="20.100000000000001" customHeight="1" x14ac:dyDescent="0.15">
      <c r="A186" s="1" t="s">
        <v>2136</v>
      </c>
      <c r="B186" s="1" t="s">
        <v>2491</v>
      </c>
      <c r="C186" s="1" t="s">
        <v>2516</v>
      </c>
      <c r="D186" s="1" t="s">
        <v>78</v>
      </c>
      <c r="E186" s="1" t="s">
        <v>51</v>
      </c>
      <c r="F186" s="1" t="s">
        <v>51</v>
      </c>
      <c r="G186" s="1" t="s">
        <v>82</v>
      </c>
      <c r="H186" s="1" t="s">
        <v>2234</v>
      </c>
      <c r="I186" s="1" t="s">
        <v>84</v>
      </c>
      <c r="J186" s="1" t="s">
        <v>182</v>
      </c>
      <c r="K186" s="1" t="s">
        <v>2517</v>
      </c>
      <c r="L186" s="1"/>
      <c r="M186" s="20">
        <f t="shared" si="2"/>
        <v>1</v>
      </c>
    </row>
    <row r="187" spans="1:13" ht="20.100000000000001" customHeight="1" x14ac:dyDescent="0.15">
      <c r="A187" s="1" t="s">
        <v>2136</v>
      </c>
      <c r="B187" s="1" t="s">
        <v>2491</v>
      </c>
      <c r="C187" s="1" t="s">
        <v>2518</v>
      </c>
      <c r="D187" s="1" t="s">
        <v>78</v>
      </c>
      <c r="E187" s="1" t="s">
        <v>51</v>
      </c>
      <c r="F187" s="1" t="s">
        <v>51</v>
      </c>
      <c r="G187" s="1" t="s">
        <v>82</v>
      </c>
      <c r="H187" s="1" t="s">
        <v>2234</v>
      </c>
      <c r="I187" s="1" t="s">
        <v>84</v>
      </c>
      <c r="J187" s="1" t="s">
        <v>182</v>
      </c>
      <c r="K187" s="1" t="s">
        <v>2519</v>
      </c>
      <c r="L187" s="1"/>
      <c r="M187" s="20">
        <f t="shared" si="2"/>
        <v>1</v>
      </c>
    </row>
    <row r="188" spans="1:13" ht="20.100000000000001" customHeight="1" x14ac:dyDescent="0.15">
      <c r="A188" s="1" t="s">
        <v>2136</v>
      </c>
      <c r="B188" s="1" t="s">
        <v>2491</v>
      </c>
      <c r="C188" s="1" t="s">
        <v>2520</v>
      </c>
      <c r="D188" s="1" t="s">
        <v>78</v>
      </c>
      <c r="E188" s="1" t="s">
        <v>51</v>
      </c>
      <c r="F188" s="1" t="s">
        <v>179</v>
      </c>
      <c r="G188" s="1" t="s">
        <v>82</v>
      </c>
      <c r="H188" s="1" t="s">
        <v>2234</v>
      </c>
      <c r="I188" s="1" t="s">
        <v>84</v>
      </c>
      <c r="J188" s="1" t="s">
        <v>182</v>
      </c>
      <c r="K188" s="1" t="s">
        <v>2521</v>
      </c>
      <c r="L188" s="1"/>
      <c r="M188" s="20">
        <f t="shared" si="2"/>
        <v>0</v>
      </c>
    </row>
    <row r="189" spans="1:13" ht="20.100000000000001" customHeight="1" x14ac:dyDescent="0.15">
      <c r="A189" s="1" t="s">
        <v>2136</v>
      </c>
      <c r="B189" s="1" t="s">
        <v>2522</v>
      </c>
      <c r="C189" s="1" t="s">
        <v>2523</v>
      </c>
      <c r="D189" s="1" t="s">
        <v>50</v>
      </c>
      <c r="E189" s="1" t="s">
        <v>51</v>
      </c>
      <c r="F189" s="1" t="s">
        <v>51</v>
      </c>
      <c r="G189" s="1" t="s">
        <v>52</v>
      </c>
      <c r="H189" s="1" t="s">
        <v>739</v>
      </c>
      <c r="I189" s="1" t="s">
        <v>1230</v>
      </c>
      <c r="J189" s="1" t="s">
        <v>122</v>
      </c>
      <c r="K189" s="1" t="s">
        <v>2524</v>
      </c>
      <c r="L189" s="1"/>
      <c r="M189" s="20">
        <f t="shared" si="2"/>
        <v>1</v>
      </c>
    </row>
    <row r="190" spans="1:13" ht="20.100000000000001" customHeight="1" x14ac:dyDescent="0.15">
      <c r="A190" s="1" t="s">
        <v>2136</v>
      </c>
      <c r="B190" s="1" t="s">
        <v>2525</v>
      </c>
      <c r="C190" s="1" t="s">
        <v>2526</v>
      </c>
      <c r="D190" s="1" t="s">
        <v>50</v>
      </c>
      <c r="E190" s="1" t="s">
        <v>51</v>
      </c>
      <c r="F190" s="1" t="s">
        <v>51</v>
      </c>
      <c r="G190" s="1" t="s">
        <v>52</v>
      </c>
      <c r="H190" s="1" t="s">
        <v>53</v>
      </c>
      <c r="I190" s="1" t="s">
        <v>54</v>
      </c>
      <c r="J190" s="1" t="s">
        <v>55</v>
      </c>
      <c r="K190" s="1" t="s">
        <v>2527</v>
      </c>
      <c r="L190" s="1"/>
      <c r="M190" s="20">
        <f t="shared" si="2"/>
        <v>1</v>
      </c>
    </row>
    <row r="191" spans="1:13" ht="20.100000000000001" customHeight="1" x14ac:dyDescent="0.15">
      <c r="A191" s="1" t="s">
        <v>2136</v>
      </c>
      <c r="B191" s="1" t="s">
        <v>2525</v>
      </c>
      <c r="C191" s="1" t="s">
        <v>2528</v>
      </c>
      <c r="D191" s="1" t="s">
        <v>50</v>
      </c>
      <c r="E191" s="1" t="s">
        <v>51</v>
      </c>
      <c r="F191" s="1" t="s">
        <v>51</v>
      </c>
      <c r="G191" s="1" t="s">
        <v>52</v>
      </c>
      <c r="H191" s="1" t="s">
        <v>53</v>
      </c>
      <c r="I191" s="1" t="s">
        <v>54</v>
      </c>
      <c r="J191" s="1" t="s">
        <v>55</v>
      </c>
      <c r="K191" s="1" t="s">
        <v>2529</v>
      </c>
      <c r="L191" s="1"/>
      <c r="M191" s="20">
        <f t="shared" si="2"/>
        <v>1</v>
      </c>
    </row>
    <row r="192" spans="1:13" ht="20.100000000000001" customHeight="1" x14ac:dyDescent="0.15">
      <c r="A192" s="1" t="s">
        <v>2136</v>
      </c>
      <c r="B192" s="1" t="s">
        <v>2525</v>
      </c>
      <c r="C192" s="1" t="s">
        <v>2530</v>
      </c>
      <c r="D192" s="1" t="s">
        <v>50</v>
      </c>
      <c r="E192" s="1" t="s">
        <v>51</v>
      </c>
      <c r="F192" s="1" t="s">
        <v>51</v>
      </c>
      <c r="G192" s="1" t="s">
        <v>52</v>
      </c>
      <c r="H192" s="1" t="s">
        <v>53</v>
      </c>
      <c r="I192" s="1" t="s">
        <v>54</v>
      </c>
      <c r="J192" s="1" t="s">
        <v>55</v>
      </c>
      <c r="K192" s="1" t="s">
        <v>2531</v>
      </c>
      <c r="L192" s="1"/>
      <c r="M192" s="20">
        <f t="shared" si="2"/>
        <v>1</v>
      </c>
    </row>
    <row r="193" spans="1:13" ht="20.100000000000001" customHeight="1" x14ac:dyDescent="0.15">
      <c r="A193" s="1" t="s">
        <v>2136</v>
      </c>
      <c r="B193" s="1" t="s">
        <v>2525</v>
      </c>
      <c r="C193" s="1" t="s">
        <v>2532</v>
      </c>
      <c r="D193" s="1" t="s">
        <v>50</v>
      </c>
      <c r="E193" s="1" t="s">
        <v>51</v>
      </c>
      <c r="F193" s="1" t="s">
        <v>81</v>
      </c>
      <c r="G193" s="1" t="s">
        <v>82</v>
      </c>
      <c r="H193" s="1" t="s">
        <v>83</v>
      </c>
      <c r="I193" s="1" t="s">
        <v>84</v>
      </c>
      <c r="J193" s="1" t="s">
        <v>85</v>
      </c>
      <c r="K193" s="1" t="s">
        <v>2533</v>
      </c>
      <c r="L193" s="1"/>
      <c r="M193" s="20">
        <f t="shared" si="2"/>
        <v>0</v>
      </c>
    </row>
    <row r="194" spans="1:13" ht="20.100000000000001" customHeight="1" x14ac:dyDescent="0.15">
      <c r="A194" s="1" t="s">
        <v>2136</v>
      </c>
      <c r="B194" s="1" t="s">
        <v>2525</v>
      </c>
      <c r="C194" s="1" t="s">
        <v>2534</v>
      </c>
      <c r="D194" s="1" t="s">
        <v>50</v>
      </c>
      <c r="E194" s="1" t="s">
        <v>51</v>
      </c>
      <c r="F194" s="1" t="s">
        <v>51</v>
      </c>
      <c r="G194" s="1" t="s">
        <v>52</v>
      </c>
      <c r="H194" s="1" t="s">
        <v>53</v>
      </c>
      <c r="I194" s="1" t="s">
        <v>54</v>
      </c>
      <c r="J194" s="1" t="s">
        <v>55</v>
      </c>
      <c r="K194" s="1" t="s">
        <v>2535</v>
      </c>
      <c r="L194" s="1"/>
      <c r="M194" s="20">
        <f t="shared" si="2"/>
        <v>1</v>
      </c>
    </row>
    <row r="195" spans="1:13" ht="20.100000000000001" customHeight="1" x14ac:dyDescent="0.15">
      <c r="A195" s="1" t="s">
        <v>2136</v>
      </c>
      <c r="B195" s="1" t="s">
        <v>2525</v>
      </c>
      <c r="C195" s="1" t="s">
        <v>2536</v>
      </c>
      <c r="D195" s="1" t="s">
        <v>50</v>
      </c>
      <c r="E195" s="1" t="s">
        <v>51</v>
      </c>
      <c r="F195" s="1" t="s">
        <v>51</v>
      </c>
      <c r="G195" s="1" t="s">
        <v>52</v>
      </c>
      <c r="H195" s="1" t="s">
        <v>53</v>
      </c>
      <c r="I195" s="1" t="s">
        <v>54</v>
      </c>
      <c r="J195" s="1" t="s">
        <v>55</v>
      </c>
      <c r="K195" s="1" t="s">
        <v>2537</v>
      </c>
      <c r="L195" s="1"/>
      <c r="M195" s="20">
        <f t="shared" si="2"/>
        <v>1</v>
      </c>
    </row>
    <row r="196" spans="1:13" ht="20.100000000000001" customHeight="1" x14ac:dyDescent="0.15">
      <c r="A196" s="1" t="s">
        <v>2136</v>
      </c>
      <c r="B196" s="1" t="s">
        <v>2525</v>
      </c>
      <c r="C196" s="1" t="s">
        <v>2538</v>
      </c>
      <c r="D196" s="1" t="s">
        <v>50</v>
      </c>
      <c r="E196" s="1" t="s">
        <v>51</v>
      </c>
      <c r="F196" s="1" t="s">
        <v>51</v>
      </c>
      <c r="G196" s="1" t="s">
        <v>52</v>
      </c>
      <c r="H196" s="1" t="s">
        <v>53</v>
      </c>
      <c r="I196" s="1" t="s">
        <v>54</v>
      </c>
      <c r="J196" s="1" t="s">
        <v>55</v>
      </c>
      <c r="K196" s="1" t="s">
        <v>2539</v>
      </c>
      <c r="L196" s="1"/>
      <c r="M196" s="20">
        <f t="shared" si="2"/>
        <v>1</v>
      </c>
    </row>
    <row r="197" spans="1:13" ht="20.100000000000001" customHeight="1" x14ac:dyDescent="0.15">
      <c r="A197" s="1" t="s">
        <v>2136</v>
      </c>
      <c r="B197" s="1" t="s">
        <v>2525</v>
      </c>
      <c r="C197" s="1" t="s">
        <v>2540</v>
      </c>
      <c r="D197" s="1" t="s">
        <v>50</v>
      </c>
      <c r="E197" s="1" t="s">
        <v>51</v>
      </c>
      <c r="F197" s="1" t="s">
        <v>51</v>
      </c>
      <c r="G197" s="1" t="s">
        <v>52</v>
      </c>
      <c r="H197" s="1" t="s">
        <v>53</v>
      </c>
      <c r="I197" s="1" t="s">
        <v>54</v>
      </c>
      <c r="J197" s="1" t="s">
        <v>55</v>
      </c>
      <c r="K197" s="1" t="s">
        <v>2541</v>
      </c>
      <c r="L197" s="1"/>
      <c r="M197" s="20">
        <f t="shared" si="2"/>
        <v>1</v>
      </c>
    </row>
    <row r="198" spans="1:13" ht="20.100000000000001" customHeight="1" x14ac:dyDescent="0.15">
      <c r="A198" s="1" t="s">
        <v>2136</v>
      </c>
      <c r="B198" s="1" t="s">
        <v>2525</v>
      </c>
      <c r="C198" s="1" t="s">
        <v>2542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53</v>
      </c>
      <c r="I198" s="1" t="s">
        <v>54</v>
      </c>
      <c r="J198" s="1" t="s">
        <v>55</v>
      </c>
      <c r="K198" s="1" t="s">
        <v>2543</v>
      </c>
      <c r="L198" s="1"/>
      <c r="M198" s="20">
        <f t="shared" si="2"/>
        <v>1</v>
      </c>
    </row>
    <row r="199" spans="1:13" ht="20.100000000000001" customHeight="1" x14ac:dyDescent="0.15">
      <c r="A199" s="1" t="s">
        <v>2136</v>
      </c>
      <c r="B199" s="1" t="s">
        <v>2525</v>
      </c>
      <c r="C199" s="1" t="s">
        <v>2544</v>
      </c>
      <c r="D199" s="1" t="s">
        <v>78</v>
      </c>
      <c r="E199" s="1" t="s">
        <v>51</v>
      </c>
      <c r="F199" s="1" t="s">
        <v>51</v>
      </c>
      <c r="G199" s="1" t="s">
        <v>52</v>
      </c>
      <c r="H199" s="1" t="s">
        <v>53</v>
      </c>
      <c r="I199" s="1" t="s">
        <v>54</v>
      </c>
      <c r="J199" s="1" t="s">
        <v>55</v>
      </c>
      <c r="K199" s="1" t="s">
        <v>2545</v>
      </c>
      <c r="L199" s="1"/>
      <c r="M199" s="20">
        <f t="shared" si="2"/>
        <v>1</v>
      </c>
    </row>
    <row r="200" spans="1:13" ht="20.100000000000001" customHeight="1" x14ac:dyDescent="0.15">
      <c r="A200" s="1" t="s">
        <v>2136</v>
      </c>
      <c r="B200" s="1" t="s">
        <v>2525</v>
      </c>
      <c r="C200" s="1" t="s">
        <v>2546</v>
      </c>
      <c r="D200" s="1" t="s">
        <v>78</v>
      </c>
      <c r="E200" s="1" t="s">
        <v>51</v>
      </c>
      <c r="F200" s="1" t="s">
        <v>179</v>
      </c>
      <c r="G200" s="1" t="s">
        <v>82</v>
      </c>
      <c r="H200" s="1" t="s">
        <v>446</v>
      </c>
      <c r="I200" s="1" t="s">
        <v>84</v>
      </c>
      <c r="J200" s="1" t="s">
        <v>96</v>
      </c>
      <c r="K200" s="1" t="s">
        <v>2547</v>
      </c>
      <c r="L200" s="1"/>
      <c r="M200" s="20">
        <f t="shared" si="2"/>
        <v>0</v>
      </c>
    </row>
    <row r="201" spans="1:13" ht="20.100000000000001" customHeight="1" x14ac:dyDescent="0.15">
      <c r="A201" s="1" t="s">
        <v>2136</v>
      </c>
      <c r="B201" s="1" t="s">
        <v>2525</v>
      </c>
      <c r="C201" s="1" t="s">
        <v>2548</v>
      </c>
      <c r="D201" s="1" t="s">
        <v>78</v>
      </c>
      <c r="E201" s="1" t="s">
        <v>51</v>
      </c>
      <c r="F201" s="1" t="s">
        <v>51</v>
      </c>
      <c r="G201" s="1" t="s">
        <v>52</v>
      </c>
      <c r="H201" s="1" t="s">
        <v>53</v>
      </c>
      <c r="I201" s="1" t="s">
        <v>54</v>
      </c>
      <c r="J201" s="1" t="s">
        <v>55</v>
      </c>
      <c r="K201" s="1" t="s">
        <v>2549</v>
      </c>
      <c r="L201" s="1"/>
      <c r="M201" s="20">
        <f t="shared" ref="M201:M264" si="3">IF(F201="○",1,0)</f>
        <v>1</v>
      </c>
    </row>
    <row r="202" spans="1:13" ht="20.100000000000001" customHeight="1" x14ac:dyDescent="0.15">
      <c r="A202" s="1" t="s">
        <v>2136</v>
      </c>
      <c r="B202" s="1" t="s">
        <v>2550</v>
      </c>
      <c r="C202" s="1" t="s">
        <v>2551</v>
      </c>
      <c r="D202" s="1" t="s">
        <v>78</v>
      </c>
      <c r="E202" s="1" t="s">
        <v>51</v>
      </c>
      <c r="F202" s="1" t="s">
        <v>51</v>
      </c>
      <c r="G202" s="1" t="s">
        <v>82</v>
      </c>
      <c r="H202" s="1" t="s">
        <v>207</v>
      </c>
      <c r="I202" s="1" t="s">
        <v>84</v>
      </c>
      <c r="J202" s="1" t="s">
        <v>122</v>
      </c>
      <c r="K202" s="1" t="s">
        <v>2552</v>
      </c>
      <c r="L202" s="1"/>
      <c r="M202" s="20">
        <f t="shared" si="3"/>
        <v>1</v>
      </c>
    </row>
    <row r="203" spans="1:13" ht="20.100000000000001" customHeight="1" x14ac:dyDescent="0.15">
      <c r="A203" s="1" t="s">
        <v>2136</v>
      </c>
      <c r="B203" s="1" t="s">
        <v>2550</v>
      </c>
      <c r="C203" s="1" t="s">
        <v>2553</v>
      </c>
      <c r="D203" s="1" t="s">
        <v>78</v>
      </c>
      <c r="E203" s="1" t="s">
        <v>51</v>
      </c>
      <c r="F203" s="1" t="s">
        <v>51</v>
      </c>
      <c r="G203" s="1" t="s">
        <v>82</v>
      </c>
      <c r="H203" s="1" t="s">
        <v>207</v>
      </c>
      <c r="I203" s="1" t="s">
        <v>84</v>
      </c>
      <c r="J203" s="1" t="s">
        <v>122</v>
      </c>
      <c r="K203" s="1" t="s">
        <v>2554</v>
      </c>
      <c r="L203" s="1"/>
      <c r="M203" s="20">
        <f t="shared" si="3"/>
        <v>1</v>
      </c>
    </row>
    <row r="204" spans="1:13" ht="20.100000000000001" customHeight="1" x14ac:dyDescent="0.15">
      <c r="A204" s="1" t="s">
        <v>2136</v>
      </c>
      <c r="B204" s="1" t="s">
        <v>2550</v>
      </c>
      <c r="C204" s="1" t="s">
        <v>2555</v>
      </c>
      <c r="D204" s="1" t="s">
        <v>78</v>
      </c>
      <c r="E204" s="1" t="s">
        <v>51</v>
      </c>
      <c r="F204" s="1" t="s">
        <v>51</v>
      </c>
      <c r="G204" s="1" t="s">
        <v>82</v>
      </c>
      <c r="H204" s="1" t="s">
        <v>207</v>
      </c>
      <c r="I204" s="1" t="s">
        <v>84</v>
      </c>
      <c r="J204" s="1" t="s">
        <v>122</v>
      </c>
      <c r="K204" s="1" t="s">
        <v>2556</v>
      </c>
      <c r="L204" s="1"/>
      <c r="M204" s="20">
        <f t="shared" si="3"/>
        <v>1</v>
      </c>
    </row>
    <row r="205" spans="1:13" ht="20.100000000000001" customHeight="1" x14ac:dyDescent="0.15">
      <c r="A205" s="1" t="s">
        <v>2136</v>
      </c>
      <c r="B205" s="1" t="s">
        <v>2557</v>
      </c>
      <c r="C205" s="1" t="s">
        <v>2558</v>
      </c>
      <c r="D205" s="1" t="s">
        <v>50</v>
      </c>
      <c r="E205" s="1" t="s">
        <v>51</v>
      </c>
      <c r="F205" s="1" t="s">
        <v>51</v>
      </c>
      <c r="G205" s="1" t="s">
        <v>52</v>
      </c>
      <c r="H205" s="1" t="s">
        <v>121</v>
      </c>
      <c r="I205" s="1" t="s">
        <v>181</v>
      </c>
      <c r="J205" s="1" t="s">
        <v>122</v>
      </c>
      <c r="K205" s="1" t="s">
        <v>2559</v>
      </c>
      <c r="L205" s="1"/>
      <c r="M205" s="20">
        <f t="shared" si="3"/>
        <v>1</v>
      </c>
    </row>
    <row r="206" spans="1:13" ht="20.100000000000001" customHeight="1" x14ac:dyDescent="0.15">
      <c r="A206" s="1" t="s">
        <v>2136</v>
      </c>
      <c r="B206" s="1" t="s">
        <v>2557</v>
      </c>
      <c r="C206" s="1" t="s">
        <v>2560</v>
      </c>
      <c r="D206" s="1" t="s">
        <v>78</v>
      </c>
      <c r="E206" s="1" t="s">
        <v>51</v>
      </c>
      <c r="F206" s="1" t="s">
        <v>51</v>
      </c>
      <c r="G206" s="1" t="s">
        <v>52</v>
      </c>
      <c r="H206" s="1" t="s">
        <v>121</v>
      </c>
      <c r="I206" s="1" t="s">
        <v>181</v>
      </c>
      <c r="J206" s="1" t="s">
        <v>122</v>
      </c>
      <c r="K206" s="1" t="s">
        <v>2561</v>
      </c>
      <c r="L206" s="1"/>
      <c r="M206" s="20">
        <f t="shared" si="3"/>
        <v>1</v>
      </c>
    </row>
    <row r="207" spans="1:13" ht="20.100000000000001" customHeight="1" x14ac:dyDescent="0.15">
      <c r="A207" s="1" t="s">
        <v>2136</v>
      </c>
      <c r="B207" s="1" t="s">
        <v>2562</v>
      </c>
      <c r="C207" s="1" t="s">
        <v>2563</v>
      </c>
      <c r="D207" s="1" t="s">
        <v>50</v>
      </c>
      <c r="E207" s="1" t="s">
        <v>51</v>
      </c>
      <c r="F207" s="1" t="s">
        <v>51</v>
      </c>
      <c r="G207" s="1" t="s">
        <v>52</v>
      </c>
      <c r="H207" s="1" t="s">
        <v>121</v>
      </c>
      <c r="I207" s="1" t="s">
        <v>181</v>
      </c>
      <c r="J207" s="1" t="s">
        <v>122</v>
      </c>
      <c r="K207" s="1" t="s">
        <v>26828</v>
      </c>
      <c r="L207" s="1"/>
      <c r="M207" s="20">
        <f t="shared" si="3"/>
        <v>1</v>
      </c>
    </row>
    <row r="208" spans="1:13" ht="20.100000000000001" customHeight="1" x14ac:dyDescent="0.15">
      <c r="A208" s="1" t="s">
        <v>2136</v>
      </c>
      <c r="B208" s="1" t="s">
        <v>2562</v>
      </c>
      <c r="C208" s="1" t="s">
        <v>2564</v>
      </c>
      <c r="D208" s="1" t="s">
        <v>50</v>
      </c>
      <c r="E208" s="1" t="s">
        <v>51</v>
      </c>
      <c r="F208" s="1" t="s">
        <v>51</v>
      </c>
      <c r="G208" s="1" t="s">
        <v>52</v>
      </c>
      <c r="H208" s="1" t="s">
        <v>121</v>
      </c>
      <c r="I208" s="1" t="s">
        <v>181</v>
      </c>
      <c r="J208" s="1" t="s">
        <v>122</v>
      </c>
      <c r="K208" s="1" t="s">
        <v>2565</v>
      </c>
      <c r="L208" s="1"/>
      <c r="M208" s="20">
        <f t="shared" si="3"/>
        <v>1</v>
      </c>
    </row>
    <row r="209" spans="1:13" ht="20.100000000000001" customHeight="1" x14ac:dyDescent="0.15">
      <c r="A209" s="1" t="s">
        <v>2136</v>
      </c>
      <c r="B209" s="1" t="s">
        <v>2562</v>
      </c>
      <c r="C209" s="1" t="s">
        <v>2566</v>
      </c>
      <c r="D209" s="1" t="s">
        <v>50</v>
      </c>
      <c r="E209" s="1" t="s">
        <v>51</v>
      </c>
      <c r="F209" s="1" t="s">
        <v>51</v>
      </c>
      <c r="G209" s="1" t="s">
        <v>52</v>
      </c>
      <c r="H209" s="1" t="s">
        <v>121</v>
      </c>
      <c r="I209" s="1" t="s">
        <v>181</v>
      </c>
      <c r="J209" s="1" t="s">
        <v>122</v>
      </c>
      <c r="K209" s="1" t="s">
        <v>2567</v>
      </c>
      <c r="L209" s="1"/>
      <c r="M209" s="20">
        <f t="shared" si="3"/>
        <v>1</v>
      </c>
    </row>
    <row r="210" spans="1:13" ht="20.100000000000001" customHeight="1" x14ac:dyDescent="0.15">
      <c r="A210" s="1" t="s">
        <v>2136</v>
      </c>
      <c r="B210" s="1" t="s">
        <v>2562</v>
      </c>
      <c r="C210" s="1" t="s">
        <v>2568</v>
      </c>
      <c r="D210" s="1" t="s">
        <v>50</v>
      </c>
      <c r="E210" s="1" t="s">
        <v>51</v>
      </c>
      <c r="F210" s="1" t="s">
        <v>51</v>
      </c>
      <c r="G210" s="1" t="s">
        <v>52</v>
      </c>
      <c r="H210" s="1" t="s">
        <v>121</v>
      </c>
      <c r="I210" s="1" t="s">
        <v>181</v>
      </c>
      <c r="J210" s="1" t="s">
        <v>122</v>
      </c>
      <c r="K210" s="1" t="s">
        <v>2569</v>
      </c>
      <c r="L210" s="1"/>
      <c r="M210" s="20">
        <f t="shared" si="3"/>
        <v>1</v>
      </c>
    </row>
    <row r="211" spans="1:13" ht="20.100000000000001" customHeight="1" x14ac:dyDescent="0.15">
      <c r="A211" s="1" t="s">
        <v>2136</v>
      </c>
      <c r="B211" s="1" t="s">
        <v>2570</v>
      </c>
      <c r="C211" s="1" t="s">
        <v>2571</v>
      </c>
      <c r="D211" s="1" t="s">
        <v>50</v>
      </c>
      <c r="E211" s="1" t="s">
        <v>51</v>
      </c>
      <c r="F211" s="1" t="s">
        <v>51</v>
      </c>
      <c r="G211" s="1" t="s">
        <v>82</v>
      </c>
      <c r="H211" s="1" t="s">
        <v>129</v>
      </c>
      <c r="I211" s="1" t="s">
        <v>84</v>
      </c>
      <c r="J211" s="1" t="s">
        <v>130</v>
      </c>
      <c r="K211" s="1" t="s">
        <v>2572</v>
      </c>
      <c r="L211" s="1"/>
      <c r="M211" s="20">
        <f t="shared" si="3"/>
        <v>1</v>
      </c>
    </row>
    <row r="212" spans="1:13" ht="20.100000000000001" customHeight="1" x14ac:dyDescent="0.15">
      <c r="A212" s="1" t="s">
        <v>2136</v>
      </c>
      <c r="B212" s="1" t="s">
        <v>2570</v>
      </c>
      <c r="C212" s="1" t="s">
        <v>2573</v>
      </c>
      <c r="D212" s="1" t="s">
        <v>50</v>
      </c>
      <c r="E212" s="1" t="s">
        <v>51</v>
      </c>
      <c r="F212" s="1" t="s">
        <v>51</v>
      </c>
      <c r="G212" s="1" t="s">
        <v>82</v>
      </c>
      <c r="H212" s="1" t="s">
        <v>129</v>
      </c>
      <c r="I212" s="1" t="s">
        <v>84</v>
      </c>
      <c r="J212" s="1" t="s">
        <v>130</v>
      </c>
      <c r="K212" s="1" t="s">
        <v>2574</v>
      </c>
      <c r="L212" s="1"/>
      <c r="M212" s="20">
        <f t="shared" si="3"/>
        <v>1</v>
      </c>
    </row>
    <row r="213" spans="1:13" ht="20.100000000000001" customHeight="1" x14ac:dyDescent="0.15">
      <c r="A213" s="1" t="s">
        <v>2136</v>
      </c>
      <c r="B213" s="1" t="s">
        <v>2570</v>
      </c>
      <c r="C213" s="1" t="s">
        <v>2575</v>
      </c>
      <c r="D213" s="1" t="s">
        <v>50</v>
      </c>
      <c r="E213" s="1" t="s">
        <v>51</v>
      </c>
      <c r="F213" s="1" t="s">
        <v>51</v>
      </c>
      <c r="G213" s="1" t="s">
        <v>82</v>
      </c>
      <c r="H213" s="1" t="s">
        <v>2038</v>
      </c>
      <c r="I213" s="1" t="s">
        <v>84</v>
      </c>
      <c r="J213" s="1" t="s">
        <v>96</v>
      </c>
      <c r="K213" s="1" t="s">
        <v>2576</v>
      </c>
      <c r="L213" s="1"/>
      <c r="M213" s="20">
        <f t="shared" si="3"/>
        <v>1</v>
      </c>
    </row>
    <row r="214" spans="1:13" ht="20.100000000000001" customHeight="1" x14ac:dyDescent="0.15">
      <c r="A214" s="1" t="s">
        <v>2136</v>
      </c>
      <c r="B214" s="1" t="s">
        <v>2570</v>
      </c>
      <c r="C214" s="1" t="s">
        <v>2577</v>
      </c>
      <c r="D214" s="1" t="s">
        <v>50</v>
      </c>
      <c r="E214" s="1" t="s">
        <v>51</v>
      </c>
      <c r="F214" s="1" t="s">
        <v>51</v>
      </c>
      <c r="G214" s="1" t="s">
        <v>52</v>
      </c>
      <c r="H214" s="1" t="s">
        <v>739</v>
      </c>
      <c r="I214" s="1" t="s">
        <v>1230</v>
      </c>
      <c r="J214" s="1" t="s">
        <v>122</v>
      </c>
      <c r="K214" s="1" t="s">
        <v>2578</v>
      </c>
      <c r="L214" s="1"/>
      <c r="M214" s="20">
        <f t="shared" si="3"/>
        <v>1</v>
      </c>
    </row>
    <row r="215" spans="1:13" ht="20.100000000000001" customHeight="1" x14ac:dyDescent="0.15">
      <c r="A215" s="1" t="s">
        <v>2136</v>
      </c>
      <c r="B215" s="1" t="s">
        <v>2570</v>
      </c>
      <c r="C215" s="1" t="s">
        <v>2579</v>
      </c>
      <c r="D215" s="1" t="s">
        <v>50</v>
      </c>
      <c r="E215" s="1" t="s">
        <v>51</v>
      </c>
      <c r="F215" s="1" t="s">
        <v>81</v>
      </c>
      <c r="G215" s="1" t="s">
        <v>82</v>
      </c>
      <c r="H215" s="1" t="s">
        <v>180</v>
      </c>
      <c r="I215" s="1" t="s">
        <v>84</v>
      </c>
      <c r="J215" s="1" t="s">
        <v>632</v>
      </c>
      <c r="K215" s="1" t="s">
        <v>2580</v>
      </c>
      <c r="L215" s="1"/>
      <c r="M215" s="20">
        <f t="shared" si="3"/>
        <v>0</v>
      </c>
    </row>
    <row r="216" spans="1:13" ht="20.100000000000001" customHeight="1" x14ac:dyDescent="0.15">
      <c r="A216" s="1" t="s">
        <v>2136</v>
      </c>
      <c r="B216" s="1" t="s">
        <v>2570</v>
      </c>
      <c r="C216" s="1" t="s">
        <v>2581</v>
      </c>
      <c r="D216" s="1" t="s">
        <v>50</v>
      </c>
      <c r="E216" s="1" t="s">
        <v>51</v>
      </c>
      <c r="F216" s="1" t="s">
        <v>51</v>
      </c>
      <c r="G216" s="1" t="s">
        <v>52</v>
      </c>
      <c r="H216" s="1" t="s">
        <v>739</v>
      </c>
      <c r="I216" s="1" t="s">
        <v>1230</v>
      </c>
      <c r="J216" s="1" t="s">
        <v>122</v>
      </c>
      <c r="K216" s="1" t="s">
        <v>2582</v>
      </c>
      <c r="L216" s="1"/>
      <c r="M216" s="20">
        <f t="shared" si="3"/>
        <v>1</v>
      </c>
    </row>
    <row r="217" spans="1:13" ht="20.100000000000001" customHeight="1" x14ac:dyDescent="0.15">
      <c r="A217" s="1" t="s">
        <v>2136</v>
      </c>
      <c r="B217" s="1" t="s">
        <v>2570</v>
      </c>
      <c r="C217" s="1" t="s">
        <v>2583</v>
      </c>
      <c r="D217" s="1" t="s">
        <v>50</v>
      </c>
      <c r="E217" s="1" t="s">
        <v>51</v>
      </c>
      <c r="F217" s="1" t="s">
        <v>51</v>
      </c>
      <c r="G217" s="1" t="s">
        <v>52</v>
      </c>
      <c r="H217" s="1" t="s">
        <v>739</v>
      </c>
      <c r="I217" s="1" t="s">
        <v>1230</v>
      </c>
      <c r="J217" s="1" t="s">
        <v>122</v>
      </c>
      <c r="K217" s="1" t="s">
        <v>2584</v>
      </c>
      <c r="L217" s="1"/>
      <c r="M217" s="20">
        <f t="shared" si="3"/>
        <v>1</v>
      </c>
    </row>
    <row r="218" spans="1:13" ht="20.100000000000001" customHeight="1" x14ac:dyDescent="0.15">
      <c r="A218" s="1" t="s">
        <v>2136</v>
      </c>
      <c r="B218" s="1" t="s">
        <v>2570</v>
      </c>
      <c r="C218" s="1" t="s">
        <v>2585</v>
      </c>
      <c r="D218" s="1" t="s">
        <v>50</v>
      </c>
      <c r="E218" s="1" t="s">
        <v>51</v>
      </c>
      <c r="F218" s="1" t="s">
        <v>51</v>
      </c>
      <c r="G218" s="1" t="s">
        <v>52</v>
      </c>
      <c r="H218" s="1" t="s">
        <v>739</v>
      </c>
      <c r="I218" s="1" t="s">
        <v>1230</v>
      </c>
      <c r="J218" s="1" t="s">
        <v>122</v>
      </c>
      <c r="K218" s="1" t="s">
        <v>2586</v>
      </c>
      <c r="L218" s="1"/>
      <c r="M218" s="20">
        <f t="shared" si="3"/>
        <v>1</v>
      </c>
    </row>
    <row r="219" spans="1:13" ht="20.100000000000001" customHeight="1" x14ac:dyDescent="0.15">
      <c r="A219" s="1" t="s">
        <v>2136</v>
      </c>
      <c r="B219" s="1" t="s">
        <v>2570</v>
      </c>
      <c r="C219" s="1" t="s">
        <v>2587</v>
      </c>
      <c r="D219" s="1" t="s">
        <v>50</v>
      </c>
      <c r="E219" s="1" t="s">
        <v>51</v>
      </c>
      <c r="F219" s="1" t="s">
        <v>51</v>
      </c>
      <c r="G219" s="1" t="s">
        <v>52</v>
      </c>
      <c r="H219" s="1" t="s">
        <v>739</v>
      </c>
      <c r="I219" s="1" t="s">
        <v>1230</v>
      </c>
      <c r="J219" s="1" t="s">
        <v>122</v>
      </c>
      <c r="K219" s="1" t="s">
        <v>2588</v>
      </c>
      <c r="L219" s="1"/>
      <c r="M219" s="20">
        <f t="shared" si="3"/>
        <v>1</v>
      </c>
    </row>
    <row r="220" spans="1:13" ht="20.100000000000001" customHeight="1" x14ac:dyDescent="0.15">
      <c r="A220" s="1" t="s">
        <v>2136</v>
      </c>
      <c r="B220" s="1" t="s">
        <v>2570</v>
      </c>
      <c r="C220" s="1" t="s">
        <v>2589</v>
      </c>
      <c r="D220" s="1" t="s">
        <v>78</v>
      </c>
      <c r="E220" s="1" t="s">
        <v>51</v>
      </c>
      <c r="F220" s="1" t="s">
        <v>51</v>
      </c>
      <c r="G220" s="1" t="s">
        <v>52</v>
      </c>
      <c r="H220" s="1" t="s">
        <v>739</v>
      </c>
      <c r="I220" s="1" t="s">
        <v>1230</v>
      </c>
      <c r="J220" s="1" t="s">
        <v>122</v>
      </c>
      <c r="K220" s="1" t="s">
        <v>2590</v>
      </c>
      <c r="L220" s="1"/>
      <c r="M220" s="20">
        <f t="shared" si="3"/>
        <v>1</v>
      </c>
    </row>
    <row r="221" spans="1:13" ht="20.100000000000001" customHeight="1" x14ac:dyDescent="0.15">
      <c r="A221" s="1" t="s">
        <v>2136</v>
      </c>
      <c r="B221" s="1" t="s">
        <v>2570</v>
      </c>
      <c r="C221" s="1" t="s">
        <v>2591</v>
      </c>
      <c r="D221" s="1" t="s">
        <v>78</v>
      </c>
      <c r="E221" s="1" t="s">
        <v>51</v>
      </c>
      <c r="F221" s="1" t="s">
        <v>51</v>
      </c>
      <c r="G221" s="1" t="s">
        <v>52</v>
      </c>
      <c r="H221" s="1" t="s">
        <v>739</v>
      </c>
      <c r="I221" s="1" t="s">
        <v>1230</v>
      </c>
      <c r="J221" s="1" t="s">
        <v>122</v>
      </c>
      <c r="K221" s="1" t="s">
        <v>2592</v>
      </c>
      <c r="L221" s="1"/>
      <c r="M221" s="20">
        <f t="shared" si="3"/>
        <v>1</v>
      </c>
    </row>
    <row r="222" spans="1:13" ht="20.100000000000001" customHeight="1" x14ac:dyDescent="0.15">
      <c r="A222" s="1" t="s">
        <v>2136</v>
      </c>
      <c r="B222" s="1" t="s">
        <v>2570</v>
      </c>
      <c r="C222" s="1" t="s">
        <v>2593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739</v>
      </c>
      <c r="I222" s="1" t="s">
        <v>1230</v>
      </c>
      <c r="J222" s="1" t="s">
        <v>122</v>
      </c>
      <c r="K222" s="1" t="s">
        <v>2594</v>
      </c>
      <c r="L222" s="1"/>
      <c r="M222" s="20">
        <f t="shared" si="3"/>
        <v>1</v>
      </c>
    </row>
    <row r="223" spans="1:13" ht="20.100000000000001" customHeight="1" x14ac:dyDescent="0.15">
      <c r="A223" s="1" t="s">
        <v>2136</v>
      </c>
      <c r="B223" s="1" t="s">
        <v>2595</v>
      </c>
      <c r="C223" s="1" t="s">
        <v>2596</v>
      </c>
      <c r="D223" s="1" t="s">
        <v>50</v>
      </c>
      <c r="E223" s="1" t="s">
        <v>51</v>
      </c>
      <c r="F223" s="1" t="s">
        <v>51</v>
      </c>
      <c r="G223" s="1" t="s">
        <v>52</v>
      </c>
      <c r="H223" s="1" t="s">
        <v>53</v>
      </c>
      <c r="I223" s="1" t="s">
        <v>54</v>
      </c>
      <c r="J223" s="1" t="s">
        <v>55</v>
      </c>
      <c r="K223" s="1" t="s">
        <v>2597</v>
      </c>
      <c r="L223" s="1"/>
      <c r="M223" s="20">
        <f t="shared" si="3"/>
        <v>1</v>
      </c>
    </row>
    <row r="224" spans="1:13" ht="20.100000000000001" customHeight="1" x14ac:dyDescent="0.15">
      <c r="A224" s="1" t="s">
        <v>2136</v>
      </c>
      <c r="B224" s="1" t="s">
        <v>2595</v>
      </c>
      <c r="C224" s="1" t="s">
        <v>2598</v>
      </c>
      <c r="D224" s="1" t="s">
        <v>50</v>
      </c>
      <c r="E224" s="1" t="s">
        <v>51</v>
      </c>
      <c r="F224" s="1" t="s">
        <v>51</v>
      </c>
      <c r="G224" s="1" t="s">
        <v>52</v>
      </c>
      <c r="H224" s="1" t="s">
        <v>53</v>
      </c>
      <c r="I224" s="1" t="s">
        <v>54</v>
      </c>
      <c r="J224" s="1" t="s">
        <v>55</v>
      </c>
      <c r="K224" s="1" t="s">
        <v>2599</v>
      </c>
      <c r="L224" s="1"/>
      <c r="M224" s="20">
        <f t="shared" si="3"/>
        <v>1</v>
      </c>
    </row>
    <row r="225" spans="1:13" ht="20.100000000000001" customHeight="1" x14ac:dyDescent="0.15">
      <c r="A225" s="1" t="s">
        <v>2136</v>
      </c>
      <c r="B225" s="1" t="s">
        <v>2595</v>
      </c>
      <c r="C225" s="1" t="s">
        <v>2600</v>
      </c>
      <c r="D225" s="1" t="s">
        <v>50</v>
      </c>
      <c r="E225" s="1" t="s">
        <v>51</v>
      </c>
      <c r="F225" s="1" t="s">
        <v>81</v>
      </c>
      <c r="G225" s="1" t="s">
        <v>82</v>
      </c>
      <c r="H225" s="1" t="s">
        <v>180</v>
      </c>
      <c r="I225" s="1" t="s">
        <v>181</v>
      </c>
      <c r="J225" s="1" t="s">
        <v>182</v>
      </c>
      <c r="K225" s="1" t="s">
        <v>2601</v>
      </c>
      <c r="L225" s="1"/>
      <c r="M225" s="20">
        <f t="shared" si="3"/>
        <v>0</v>
      </c>
    </row>
    <row r="226" spans="1:13" ht="20.100000000000001" customHeight="1" x14ac:dyDescent="0.15">
      <c r="A226" s="1" t="s">
        <v>2136</v>
      </c>
      <c r="B226" s="1" t="s">
        <v>2595</v>
      </c>
      <c r="C226" s="1" t="s">
        <v>2602</v>
      </c>
      <c r="D226" s="1" t="s">
        <v>50</v>
      </c>
      <c r="E226" s="1" t="s">
        <v>51</v>
      </c>
      <c r="F226" s="1" t="s">
        <v>81</v>
      </c>
      <c r="G226" s="1" t="s">
        <v>82</v>
      </c>
      <c r="H226" s="1" t="s">
        <v>180</v>
      </c>
      <c r="I226" s="1" t="s">
        <v>181</v>
      </c>
      <c r="J226" s="1" t="s">
        <v>182</v>
      </c>
      <c r="K226" s="1" t="s">
        <v>2603</v>
      </c>
      <c r="L226" s="1"/>
      <c r="M226" s="20">
        <f t="shared" si="3"/>
        <v>0</v>
      </c>
    </row>
    <row r="227" spans="1:13" ht="20.100000000000001" customHeight="1" x14ac:dyDescent="0.15">
      <c r="A227" s="1" t="s">
        <v>2136</v>
      </c>
      <c r="B227" s="1" t="s">
        <v>2604</v>
      </c>
      <c r="C227" s="1" t="s">
        <v>2605</v>
      </c>
      <c r="D227" s="1" t="s">
        <v>50</v>
      </c>
      <c r="E227" s="1" t="s">
        <v>51</v>
      </c>
      <c r="F227" s="1" t="s">
        <v>51</v>
      </c>
      <c r="G227" s="1" t="s">
        <v>82</v>
      </c>
      <c r="H227" s="1" t="s">
        <v>129</v>
      </c>
      <c r="I227" s="1" t="s">
        <v>84</v>
      </c>
      <c r="J227" s="1" t="s">
        <v>130</v>
      </c>
      <c r="K227" s="1" t="s">
        <v>2606</v>
      </c>
      <c r="L227" s="1"/>
      <c r="M227" s="20">
        <f t="shared" si="3"/>
        <v>1</v>
      </c>
    </row>
    <row r="228" spans="1:13" ht="20.100000000000001" customHeight="1" x14ac:dyDescent="0.15">
      <c r="A228" s="1" t="s">
        <v>2136</v>
      </c>
      <c r="B228" s="1" t="s">
        <v>2604</v>
      </c>
      <c r="C228" s="1" t="s">
        <v>2607</v>
      </c>
      <c r="D228" s="1" t="s">
        <v>50</v>
      </c>
      <c r="E228" s="1" t="s">
        <v>51</v>
      </c>
      <c r="F228" s="1" t="s">
        <v>51</v>
      </c>
      <c r="G228" s="1" t="s">
        <v>82</v>
      </c>
      <c r="H228" s="1" t="s">
        <v>129</v>
      </c>
      <c r="I228" s="1" t="s">
        <v>84</v>
      </c>
      <c r="J228" s="1" t="s">
        <v>130</v>
      </c>
      <c r="K228" s="1" t="s">
        <v>2608</v>
      </c>
      <c r="L228" s="1"/>
      <c r="M228" s="20">
        <f t="shared" si="3"/>
        <v>1</v>
      </c>
    </row>
    <row r="229" spans="1:13" ht="20.100000000000001" customHeight="1" x14ac:dyDescent="0.15">
      <c r="A229" s="1" t="s">
        <v>2136</v>
      </c>
      <c r="B229" s="1" t="s">
        <v>2604</v>
      </c>
      <c r="C229" s="1" t="s">
        <v>2609</v>
      </c>
      <c r="D229" s="1" t="s">
        <v>50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54</v>
      </c>
      <c r="J229" s="1" t="s">
        <v>55</v>
      </c>
      <c r="K229" s="1" t="s">
        <v>2610</v>
      </c>
      <c r="L229" s="1"/>
      <c r="M229" s="20">
        <f t="shared" si="3"/>
        <v>1</v>
      </c>
    </row>
    <row r="230" spans="1:13" ht="20.100000000000001" customHeight="1" x14ac:dyDescent="0.15">
      <c r="A230" s="1" t="s">
        <v>2136</v>
      </c>
      <c r="B230" s="1" t="s">
        <v>2611</v>
      </c>
      <c r="C230" s="1" t="s">
        <v>2612</v>
      </c>
      <c r="D230" s="1" t="s">
        <v>50</v>
      </c>
      <c r="E230" s="1" t="s">
        <v>51</v>
      </c>
      <c r="F230" s="1" t="s">
        <v>51</v>
      </c>
      <c r="G230" s="1" t="s">
        <v>52</v>
      </c>
      <c r="H230" s="1" t="s">
        <v>121</v>
      </c>
      <c r="I230" s="1" t="s">
        <v>181</v>
      </c>
      <c r="J230" s="1" t="s">
        <v>122</v>
      </c>
      <c r="K230" s="1" t="s">
        <v>2613</v>
      </c>
      <c r="L230" s="1"/>
      <c r="M230" s="20">
        <f t="shared" si="3"/>
        <v>1</v>
      </c>
    </row>
    <row r="231" spans="1:13" ht="20.100000000000001" customHeight="1" x14ac:dyDescent="0.15">
      <c r="A231" s="1" t="s">
        <v>2136</v>
      </c>
      <c r="B231" s="1" t="s">
        <v>2614</v>
      </c>
      <c r="C231" s="1" t="s">
        <v>2615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121</v>
      </c>
      <c r="I231" s="1" t="s">
        <v>181</v>
      </c>
      <c r="J231" s="1" t="s">
        <v>122</v>
      </c>
      <c r="K231" s="1" t="s">
        <v>2616</v>
      </c>
      <c r="L231" s="1"/>
      <c r="M231" s="20">
        <f t="shared" si="3"/>
        <v>1</v>
      </c>
    </row>
    <row r="232" spans="1:13" ht="20.100000000000001" customHeight="1" x14ac:dyDescent="0.15">
      <c r="A232" s="1" t="s">
        <v>2136</v>
      </c>
      <c r="B232" s="1" t="s">
        <v>2614</v>
      </c>
      <c r="C232" s="1" t="s">
        <v>2617</v>
      </c>
      <c r="D232" s="1" t="s">
        <v>50</v>
      </c>
      <c r="E232" s="1" t="s">
        <v>51</v>
      </c>
      <c r="F232" s="1" t="s">
        <v>81</v>
      </c>
      <c r="G232" s="1" t="s">
        <v>82</v>
      </c>
      <c r="H232" s="1" t="s">
        <v>446</v>
      </c>
      <c r="I232" s="1" t="s">
        <v>84</v>
      </c>
      <c r="J232" s="1" t="s">
        <v>96</v>
      </c>
      <c r="K232" s="1" t="s">
        <v>2618</v>
      </c>
      <c r="L232" s="1"/>
      <c r="M232" s="20">
        <f t="shared" si="3"/>
        <v>0</v>
      </c>
    </row>
    <row r="233" spans="1:13" ht="20.100000000000001" customHeight="1" x14ac:dyDescent="0.15">
      <c r="A233" s="1" t="s">
        <v>2136</v>
      </c>
      <c r="B233" s="1" t="s">
        <v>2619</v>
      </c>
      <c r="C233" s="1" t="s">
        <v>2620</v>
      </c>
      <c r="D233" s="1" t="s">
        <v>78</v>
      </c>
      <c r="E233" s="1" t="s">
        <v>51</v>
      </c>
      <c r="F233" s="1" t="s">
        <v>51</v>
      </c>
      <c r="G233" s="1" t="s">
        <v>52</v>
      </c>
      <c r="H233" s="1" t="s">
        <v>121</v>
      </c>
      <c r="I233" s="1" t="s">
        <v>662</v>
      </c>
      <c r="J233" s="1" t="s">
        <v>663</v>
      </c>
      <c r="K233" s="1" t="s">
        <v>2621</v>
      </c>
      <c r="L233" s="1"/>
      <c r="M233" s="20">
        <f t="shared" si="3"/>
        <v>1</v>
      </c>
    </row>
    <row r="234" spans="1:13" ht="20.100000000000001" customHeight="1" x14ac:dyDescent="0.15">
      <c r="A234" s="1" t="s">
        <v>2136</v>
      </c>
      <c r="B234" s="1" t="s">
        <v>2622</v>
      </c>
      <c r="C234" s="1" t="s">
        <v>2623</v>
      </c>
      <c r="D234" s="1" t="s">
        <v>50</v>
      </c>
      <c r="E234" s="1" t="s">
        <v>51</v>
      </c>
      <c r="F234" s="1" t="s">
        <v>51</v>
      </c>
      <c r="G234" s="1" t="s">
        <v>52</v>
      </c>
      <c r="H234" s="1" t="s">
        <v>53</v>
      </c>
      <c r="I234" s="1" t="s">
        <v>740</v>
      </c>
      <c r="J234" s="1" t="s">
        <v>182</v>
      </c>
      <c r="K234" s="1" t="s">
        <v>2624</v>
      </c>
      <c r="L234" s="1"/>
      <c r="M234" s="20">
        <f t="shared" si="3"/>
        <v>1</v>
      </c>
    </row>
    <row r="235" spans="1:13" ht="20.100000000000001" customHeight="1" x14ac:dyDescent="0.15">
      <c r="A235" s="1" t="s">
        <v>2136</v>
      </c>
      <c r="B235" s="1" t="s">
        <v>2622</v>
      </c>
      <c r="C235" s="1" t="s">
        <v>2625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740</v>
      </c>
      <c r="J235" s="1" t="s">
        <v>182</v>
      </c>
      <c r="K235" s="1" t="s">
        <v>2626</v>
      </c>
      <c r="L235" s="1"/>
      <c r="M235" s="20">
        <f t="shared" si="3"/>
        <v>1</v>
      </c>
    </row>
    <row r="236" spans="1:13" ht="20.100000000000001" customHeight="1" x14ac:dyDescent="0.15">
      <c r="A236" s="1" t="s">
        <v>2136</v>
      </c>
      <c r="B236" s="1" t="s">
        <v>2622</v>
      </c>
      <c r="C236" s="1" t="s">
        <v>2627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740</v>
      </c>
      <c r="J236" s="1" t="s">
        <v>182</v>
      </c>
      <c r="K236" s="1" t="s">
        <v>2628</v>
      </c>
      <c r="L236" s="1"/>
      <c r="M236" s="20">
        <f t="shared" si="3"/>
        <v>1</v>
      </c>
    </row>
    <row r="237" spans="1:13" ht="20.100000000000001" customHeight="1" x14ac:dyDescent="0.15">
      <c r="A237" s="1" t="s">
        <v>2136</v>
      </c>
      <c r="B237" s="1" t="s">
        <v>2622</v>
      </c>
      <c r="C237" s="1" t="s">
        <v>2629</v>
      </c>
      <c r="D237" s="1" t="s">
        <v>50</v>
      </c>
      <c r="E237" s="1" t="s">
        <v>51</v>
      </c>
      <c r="F237" s="1" t="s">
        <v>26832</v>
      </c>
      <c r="G237" s="1" t="s">
        <v>82</v>
      </c>
      <c r="H237" s="1" t="s">
        <v>446</v>
      </c>
      <c r="I237" s="1" t="s">
        <v>84</v>
      </c>
      <c r="J237" s="1" t="s">
        <v>96</v>
      </c>
      <c r="K237" s="1" t="s">
        <v>2630</v>
      </c>
      <c r="L237" s="1"/>
      <c r="M237" s="20">
        <f t="shared" si="3"/>
        <v>0</v>
      </c>
    </row>
    <row r="238" spans="1:13" ht="20.100000000000001" customHeight="1" x14ac:dyDescent="0.15">
      <c r="A238" s="1" t="s">
        <v>2136</v>
      </c>
      <c r="B238" s="1" t="s">
        <v>2631</v>
      </c>
      <c r="C238" s="1" t="s">
        <v>2632</v>
      </c>
      <c r="D238" s="1" t="s">
        <v>50</v>
      </c>
      <c r="E238" s="1" t="s">
        <v>51</v>
      </c>
      <c r="F238" s="1" t="s">
        <v>51</v>
      </c>
      <c r="G238" s="1" t="s">
        <v>82</v>
      </c>
      <c r="H238" s="1" t="s">
        <v>2038</v>
      </c>
      <c r="I238" s="1" t="s">
        <v>84</v>
      </c>
      <c r="J238" s="1" t="s">
        <v>96</v>
      </c>
      <c r="K238" s="1" t="s">
        <v>2633</v>
      </c>
      <c r="L238" s="1"/>
      <c r="M238" s="20">
        <f t="shared" si="3"/>
        <v>1</v>
      </c>
    </row>
    <row r="239" spans="1:13" ht="20.100000000000001" customHeight="1" x14ac:dyDescent="0.15">
      <c r="A239" s="1" t="s">
        <v>2136</v>
      </c>
      <c r="B239" s="1" t="s">
        <v>2631</v>
      </c>
      <c r="C239" s="1" t="s">
        <v>2634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740</v>
      </c>
      <c r="J239" s="1" t="s">
        <v>182</v>
      </c>
      <c r="K239" s="1" t="s">
        <v>2635</v>
      </c>
      <c r="L239" s="1"/>
      <c r="M239" s="20">
        <f t="shared" si="3"/>
        <v>1</v>
      </c>
    </row>
    <row r="240" spans="1:13" ht="20.100000000000001" customHeight="1" x14ac:dyDescent="0.15">
      <c r="A240" s="1" t="s">
        <v>2136</v>
      </c>
      <c r="B240" s="1" t="s">
        <v>2631</v>
      </c>
      <c r="C240" s="1" t="s">
        <v>2636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740</v>
      </c>
      <c r="J240" s="1" t="s">
        <v>182</v>
      </c>
      <c r="K240" s="1" t="s">
        <v>2637</v>
      </c>
      <c r="L240" s="1"/>
      <c r="M240" s="20">
        <f t="shared" si="3"/>
        <v>1</v>
      </c>
    </row>
    <row r="241" spans="1:13" ht="20.100000000000001" customHeight="1" x14ac:dyDescent="0.15">
      <c r="A241" s="1" t="s">
        <v>2136</v>
      </c>
      <c r="B241" s="1" t="s">
        <v>2631</v>
      </c>
      <c r="C241" s="1" t="s">
        <v>2638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740</v>
      </c>
      <c r="J241" s="1" t="s">
        <v>182</v>
      </c>
      <c r="K241" s="1" t="s">
        <v>2639</v>
      </c>
      <c r="L241" s="1"/>
      <c r="M241" s="20">
        <f t="shared" si="3"/>
        <v>1</v>
      </c>
    </row>
    <row r="242" spans="1:13" ht="20.100000000000001" customHeight="1" x14ac:dyDescent="0.15">
      <c r="A242" s="1" t="s">
        <v>2136</v>
      </c>
      <c r="B242" s="1" t="s">
        <v>2631</v>
      </c>
      <c r="C242" s="1" t="s">
        <v>2640</v>
      </c>
      <c r="D242" s="1" t="s">
        <v>50</v>
      </c>
      <c r="E242" s="1" t="s">
        <v>51</v>
      </c>
      <c r="F242" s="1" t="s">
        <v>51</v>
      </c>
      <c r="G242" s="1" t="s">
        <v>52</v>
      </c>
      <c r="H242" s="1" t="s">
        <v>53</v>
      </c>
      <c r="I242" s="1" t="s">
        <v>740</v>
      </c>
      <c r="J242" s="1" t="s">
        <v>182</v>
      </c>
      <c r="K242" s="1" t="s">
        <v>2641</v>
      </c>
      <c r="L242" s="1"/>
      <c r="M242" s="20">
        <f t="shared" si="3"/>
        <v>1</v>
      </c>
    </row>
    <row r="243" spans="1:13" ht="20.100000000000001" customHeight="1" x14ac:dyDescent="0.15">
      <c r="A243" s="1" t="s">
        <v>2136</v>
      </c>
      <c r="B243" s="1" t="s">
        <v>2631</v>
      </c>
      <c r="C243" s="1" t="s">
        <v>2642</v>
      </c>
      <c r="D243" s="1" t="s">
        <v>50</v>
      </c>
      <c r="E243" s="1" t="s">
        <v>51</v>
      </c>
      <c r="F243" s="1" t="s">
        <v>51</v>
      </c>
      <c r="G243" s="1" t="s">
        <v>52</v>
      </c>
      <c r="H243" s="1" t="s">
        <v>53</v>
      </c>
      <c r="I243" s="1" t="s">
        <v>740</v>
      </c>
      <c r="J243" s="1" t="s">
        <v>182</v>
      </c>
      <c r="K243" s="1" t="s">
        <v>2643</v>
      </c>
      <c r="L243" s="1"/>
      <c r="M243" s="20">
        <f t="shared" si="3"/>
        <v>1</v>
      </c>
    </row>
    <row r="244" spans="1:13" ht="20.100000000000001" customHeight="1" x14ac:dyDescent="0.15">
      <c r="A244" s="1" t="s">
        <v>2136</v>
      </c>
      <c r="B244" s="1" t="s">
        <v>2644</v>
      </c>
      <c r="C244" s="1" t="s">
        <v>2645</v>
      </c>
      <c r="D244" s="1" t="s">
        <v>50</v>
      </c>
      <c r="E244" s="1" t="s">
        <v>51</v>
      </c>
      <c r="F244" s="1" t="s">
        <v>51</v>
      </c>
      <c r="G244" s="1" t="s">
        <v>52</v>
      </c>
      <c r="H244" s="1" t="s">
        <v>53</v>
      </c>
      <c r="I244" s="1" t="s">
        <v>740</v>
      </c>
      <c r="J244" s="1" t="s">
        <v>182</v>
      </c>
      <c r="K244" s="1" t="s">
        <v>2646</v>
      </c>
      <c r="L244" s="1"/>
      <c r="M244" s="20">
        <f t="shared" si="3"/>
        <v>1</v>
      </c>
    </row>
    <row r="245" spans="1:13" ht="20.100000000000001" customHeight="1" x14ac:dyDescent="0.15">
      <c r="A245" s="1" t="s">
        <v>2136</v>
      </c>
      <c r="B245" s="1" t="s">
        <v>2644</v>
      </c>
      <c r="C245" s="1" t="s">
        <v>2647</v>
      </c>
      <c r="D245" s="1" t="s">
        <v>50</v>
      </c>
      <c r="E245" s="1" t="s">
        <v>51</v>
      </c>
      <c r="F245" s="1" t="s">
        <v>26832</v>
      </c>
      <c r="G245" s="1" t="s">
        <v>82</v>
      </c>
      <c r="H245" s="1" t="s">
        <v>83</v>
      </c>
      <c r="I245" s="1" t="s">
        <v>84</v>
      </c>
      <c r="J245" s="1" t="s">
        <v>85</v>
      </c>
      <c r="K245" s="1" t="s">
        <v>2648</v>
      </c>
      <c r="L245" s="1"/>
      <c r="M245" s="20">
        <f t="shared" si="3"/>
        <v>0</v>
      </c>
    </row>
    <row r="246" spans="1:13" ht="20.100000000000001" customHeight="1" x14ac:dyDescent="0.15">
      <c r="A246" s="1" t="s">
        <v>2136</v>
      </c>
      <c r="B246" s="1" t="s">
        <v>2649</v>
      </c>
      <c r="C246" s="1" t="s">
        <v>2650</v>
      </c>
      <c r="D246" s="1" t="s">
        <v>50</v>
      </c>
      <c r="E246" s="1" t="s">
        <v>51</v>
      </c>
      <c r="F246" s="1" t="s">
        <v>51</v>
      </c>
      <c r="G246" s="1" t="s">
        <v>52</v>
      </c>
      <c r="H246" s="1" t="s">
        <v>53</v>
      </c>
      <c r="I246" s="1" t="s">
        <v>740</v>
      </c>
      <c r="J246" s="1" t="s">
        <v>182</v>
      </c>
      <c r="K246" s="1" t="s">
        <v>2651</v>
      </c>
      <c r="L246" s="1"/>
      <c r="M246" s="20">
        <f t="shared" si="3"/>
        <v>1</v>
      </c>
    </row>
    <row r="247" spans="1:13" ht="20.100000000000001" customHeight="1" x14ac:dyDescent="0.15">
      <c r="A247" s="1" t="s">
        <v>2136</v>
      </c>
      <c r="B247" s="1" t="s">
        <v>2649</v>
      </c>
      <c r="C247" s="1" t="s">
        <v>2652</v>
      </c>
      <c r="D247" s="1" t="s">
        <v>50</v>
      </c>
      <c r="E247" s="1" t="s">
        <v>51</v>
      </c>
      <c r="F247" s="1" t="s">
        <v>51</v>
      </c>
      <c r="G247" s="1" t="s">
        <v>52</v>
      </c>
      <c r="H247" s="1" t="s">
        <v>53</v>
      </c>
      <c r="I247" s="1" t="s">
        <v>740</v>
      </c>
      <c r="J247" s="1" t="s">
        <v>182</v>
      </c>
      <c r="K247" s="1" t="s">
        <v>2653</v>
      </c>
      <c r="L247" s="1"/>
      <c r="M247" s="20">
        <f t="shared" si="3"/>
        <v>1</v>
      </c>
    </row>
    <row r="248" spans="1:13" ht="20.100000000000001" customHeight="1" x14ac:dyDescent="0.15">
      <c r="A248" s="1" t="s">
        <v>2136</v>
      </c>
      <c r="B248" s="1" t="s">
        <v>2649</v>
      </c>
      <c r="C248" s="1" t="s">
        <v>2654</v>
      </c>
      <c r="D248" s="1" t="s">
        <v>50</v>
      </c>
      <c r="E248" s="1" t="s">
        <v>51</v>
      </c>
      <c r="F248" s="1" t="s">
        <v>51</v>
      </c>
      <c r="G248" s="1" t="s">
        <v>52</v>
      </c>
      <c r="H248" s="1" t="s">
        <v>53</v>
      </c>
      <c r="I248" s="1" t="s">
        <v>740</v>
      </c>
      <c r="J248" s="1" t="s">
        <v>182</v>
      </c>
      <c r="K248" s="1" t="s">
        <v>2655</v>
      </c>
      <c r="L248" s="1"/>
      <c r="M248" s="20">
        <f t="shared" si="3"/>
        <v>1</v>
      </c>
    </row>
    <row r="249" spans="1:13" ht="20.100000000000001" customHeight="1" x14ac:dyDescent="0.15">
      <c r="A249" s="1" t="s">
        <v>2136</v>
      </c>
      <c r="B249" s="1" t="s">
        <v>2649</v>
      </c>
      <c r="C249" s="1" t="s">
        <v>2656</v>
      </c>
      <c r="D249" s="1" t="s">
        <v>50</v>
      </c>
      <c r="E249" s="1" t="s">
        <v>51</v>
      </c>
      <c r="F249" s="1" t="s">
        <v>51</v>
      </c>
      <c r="G249" s="1" t="s">
        <v>52</v>
      </c>
      <c r="H249" s="1" t="s">
        <v>53</v>
      </c>
      <c r="I249" s="1" t="s">
        <v>740</v>
      </c>
      <c r="J249" s="1" t="s">
        <v>182</v>
      </c>
      <c r="K249" s="1" t="s">
        <v>2657</v>
      </c>
      <c r="L249" s="1"/>
      <c r="M249" s="20">
        <f t="shared" si="3"/>
        <v>1</v>
      </c>
    </row>
    <row r="250" spans="1:13" ht="20.100000000000001" customHeight="1" x14ac:dyDescent="0.15">
      <c r="A250" s="1" t="s">
        <v>2136</v>
      </c>
      <c r="B250" s="1" t="s">
        <v>2649</v>
      </c>
      <c r="C250" s="1" t="s">
        <v>2658</v>
      </c>
      <c r="D250" s="1" t="s">
        <v>50</v>
      </c>
      <c r="E250" s="1" t="s">
        <v>51</v>
      </c>
      <c r="F250" s="1" t="s">
        <v>51</v>
      </c>
      <c r="G250" s="1" t="s">
        <v>52</v>
      </c>
      <c r="H250" s="1" t="s">
        <v>53</v>
      </c>
      <c r="I250" s="1" t="s">
        <v>740</v>
      </c>
      <c r="J250" s="1" t="s">
        <v>182</v>
      </c>
      <c r="K250" s="1" t="s">
        <v>2659</v>
      </c>
      <c r="L250" s="1"/>
      <c r="M250" s="20">
        <f t="shared" si="3"/>
        <v>1</v>
      </c>
    </row>
    <row r="251" spans="1:13" ht="20.100000000000001" customHeight="1" x14ac:dyDescent="0.15">
      <c r="A251" s="1" t="s">
        <v>2136</v>
      </c>
      <c r="B251" s="1" t="s">
        <v>2649</v>
      </c>
      <c r="C251" s="1" t="s">
        <v>2660</v>
      </c>
      <c r="D251" s="1" t="s">
        <v>50</v>
      </c>
      <c r="E251" s="1" t="s">
        <v>51</v>
      </c>
      <c r="F251" s="1" t="s">
        <v>51</v>
      </c>
      <c r="G251" s="1" t="s">
        <v>52</v>
      </c>
      <c r="H251" s="1" t="s">
        <v>53</v>
      </c>
      <c r="I251" s="1" t="s">
        <v>740</v>
      </c>
      <c r="J251" s="1" t="s">
        <v>182</v>
      </c>
      <c r="K251" s="1" t="s">
        <v>2661</v>
      </c>
      <c r="L251" s="1"/>
      <c r="M251" s="20">
        <f t="shared" si="3"/>
        <v>1</v>
      </c>
    </row>
    <row r="252" spans="1:13" ht="20.100000000000001" customHeight="1" x14ac:dyDescent="0.15">
      <c r="A252" s="1" t="s">
        <v>2136</v>
      </c>
      <c r="B252" s="1" t="s">
        <v>2649</v>
      </c>
      <c r="C252" s="1" t="s">
        <v>2662</v>
      </c>
      <c r="D252" s="1" t="s">
        <v>50</v>
      </c>
      <c r="E252" s="1" t="s">
        <v>51</v>
      </c>
      <c r="F252" s="1" t="s">
        <v>26832</v>
      </c>
      <c r="G252" s="1" t="s">
        <v>82</v>
      </c>
      <c r="H252" s="1" t="s">
        <v>446</v>
      </c>
      <c r="I252" s="1" t="s">
        <v>84</v>
      </c>
      <c r="J252" s="1" t="s">
        <v>96</v>
      </c>
      <c r="K252" s="1" t="s">
        <v>2663</v>
      </c>
      <c r="L252" s="1"/>
      <c r="M252" s="20">
        <f t="shared" si="3"/>
        <v>0</v>
      </c>
    </row>
    <row r="253" spans="1:13" ht="20.100000000000001" customHeight="1" x14ac:dyDescent="0.15">
      <c r="A253" s="1" t="s">
        <v>2136</v>
      </c>
      <c r="B253" s="1" t="s">
        <v>2649</v>
      </c>
      <c r="C253" s="1" t="s">
        <v>2664</v>
      </c>
      <c r="D253" s="1" t="s">
        <v>50</v>
      </c>
      <c r="E253" s="1" t="s">
        <v>51</v>
      </c>
      <c r="F253" s="1" t="s">
        <v>26832</v>
      </c>
      <c r="G253" s="1" t="s">
        <v>82</v>
      </c>
      <c r="H253" s="1" t="s">
        <v>446</v>
      </c>
      <c r="I253" s="1" t="s">
        <v>84</v>
      </c>
      <c r="J253" s="1" t="s">
        <v>96</v>
      </c>
      <c r="K253" s="1" t="s">
        <v>2665</v>
      </c>
      <c r="L253" s="1"/>
      <c r="M253" s="20">
        <f t="shared" si="3"/>
        <v>0</v>
      </c>
    </row>
    <row r="254" spans="1:13" ht="20.100000000000001" customHeight="1" x14ac:dyDescent="0.15">
      <c r="A254" s="1" t="s">
        <v>2136</v>
      </c>
      <c r="B254" s="1" t="s">
        <v>2649</v>
      </c>
      <c r="C254" s="1" t="s">
        <v>2666</v>
      </c>
      <c r="D254" s="1" t="s">
        <v>50</v>
      </c>
      <c r="E254" s="1" t="s">
        <v>51</v>
      </c>
      <c r="F254" s="1" t="s">
        <v>26832</v>
      </c>
      <c r="G254" s="1" t="s">
        <v>82</v>
      </c>
      <c r="H254" s="1" t="s">
        <v>446</v>
      </c>
      <c r="I254" s="1" t="s">
        <v>84</v>
      </c>
      <c r="J254" s="1" t="s">
        <v>96</v>
      </c>
      <c r="K254" s="1" t="s">
        <v>2667</v>
      </c>
      <c r="L254" s="1"/>
      <c r="M254" s="20">
        <f t="shared" si="3"/>
        <v>0</v>
      </c>
    </row>
    <row r="255" spans="1:13" ht="20.100000000000001" customHeight="1" x14ac:dyDescent="0.15">
      <c r="A255" s="1" t="s">
        <v>2136</v>
      </c>
      <c r="B255" s="1" t="s">
        <v>2649</v>
      </c>
      <c r="C255" s="1" t="s">
        <v>2668</v>
      </c>
      <c r="D255" s="1" t="s">
        <v>50</v>
      </c>
      <c r="E255" s="1" t="s">
        <v>51</v>
      </c>
      <c r="F255" s="1" t="s">
        <v>26832</v>
      </c>
      <c r="G255" s="1" t="s">
        <v>82</v>
      </c>
      <c r="H255" s="1" t="s">
        <v>446</v>
      </c>
      <c r="I255" s="1" t="s">
        <v>84</v>
      </c>
      <c r="J255" s="1" t="s">
        <v>96</v>
      </c>
      <c r="K255" s="1" t="s">
        <v>2669</v>
      </c>
      <c r="L255" s="1"/>
      <c r="M255" s="20">
        <f t="shared" si="3"/>
        <v>0</v>
      </c>
    </row>
    <row r="256" spans="1:13" ht="20.100000000000001" customHeight="1" x14ac:dyDescent="0.15">
      <c r="A256" s="1" t="s">
        <v>2136</v>
      </c>
      <c r="B256" s="1" t="s">
        <v>2649</v>
      </c>
      <c r="C256" s="1" t="s">
        <v>2670</v>
      </c>
      <c r="D256" s="1" t="s">
        <v>50</v>
      </c>
      <c r="E256" s="1" t="s">
        <v>51</v>
      </c>
      <c r="F256" s="1" t="s">
        <v>26832</v>
      </c>
      <c r="G256" s="1" t="s">
        <v>82</v>
      </c>
      <c r="H256" s="1" t="s">
        <v>446</v>
      </c>
      <c r="I256" s="1" t="s">
        <v>84</v>
      </c>
      <c r="J256" s="1" t="s">
        <v>96</v>
      </c>
      <c r="K256" s="1" t="s">
        <v>2671</v>
      </c>
      <c r="L256" s="1"/>
      <c r="M256" s="20">
        <f t="shared" si="3"/>
        <v>0</v>
      </c>
    </row>
    <row r="257" spans="1:13" ht="20.100000000000001" customHeight="1" x14ac:dyDescent="0.15">
      <c r="A257" s="1" t="s">
        <v>2136</v>
      </c>
      <c r="B257" s="1" t="s">
        <v>2649</v>
      </c>
      <c r="C257" s="1" t="s">
        <v>2672</v>
      </c>
      <c r="D257" s="1" t="s">
        <v>50</v>
      </c>
      <c r="E257" s="1" t="s">
        <v>51</v>
      </c>
      <c r="F257" s="1" t="s">
        <v>26832</v>
      </c>
      <c r="G257" s="1" t="s">
        <v>82</v>
      </c>
      <c r="H257" s="1" t="s">
        <v>446</v>
      </c>
      <c r="I257" s="1" t="s">
        <v>84</v>
      </c>
      <c r="J257" s="1" t="s">
        <v>96</v>
      </c>
      <c r="K257" s="1" t="s">
        <v>2673</v>
      </c>
      <c r="L257" s="1"/>
      <c r="M257" s="20">
        <f t="shared" si="3"/>
        <v>0</v>
      </c>
    </row>
    <row r="258" spans="1:13" ht="20.100000000000001" customHeight="1" x14ac:dyDescent="0.15">
      <c r="A258" s="1" t="s">
        <v>2136</v>
      </c>
      <c r="B258" s="1" t="s">
        <v>2649</v>
      </c>
      <c r="C258" s="1" t="s">
        <v>2674</v>
      </c>
      <c r="D258" s="1" t="s">
        <v>50</v>
      </c>
      <c r="E258" s="1" t="s">
        <v>51</v>
      </c>
      <c r="F258" s="1" t="s">
        <v>51</v>
      </c>
      <c r="G258" s="1" t="s">
        <v>52</v>
      </c>
      <c r="H258" s="1" t="s">
        <v>53</v>
      </c>
      <c r="I258" s="1" t="s">
        <v>740</v>
      </c>
      <c r="J258" s="1" t="s">
        <v>182</v>
      </c>
      <c r="K258" s="1" t="s">
        <v>2675</v>
      </c>
      <c r="L258" s="1"/>
      <c r="M258" s="20">
        <f t="shared" si="3"/>
        <v>1</v>
      </c>
    </row>
    <row r="259" spans="1:13" ht="20.100000000000001" customHeight="1" x14ac:dyDescent="0.15">
      <c r="A259" s="1" t="s">
        <v>2136</v>
      </c>
      <c r="B259" s="1" t="s">
        <v>2649</v>
      </c>
      <c r="C259" s="1" t="s">
        <v>2676</v>
      </c>
      <c r="D259" s="1" t="s">
        <v>50</v>
      </c>
      <c r="E259" s="1" t="s">
        <v>51</v>
      </c>
      <c r="F259" s="1" t="s">
        <v>51</v>
      </c>
      <c r="G259" s="1" t="s">
        <v>52</v>
      </c>
      <c r="H259" s="1" t="s">
        <v>121</v>
      </c>
      <c r="I259" s="1" t="s">
        <v>662</v>
      </c>
      <c r="J259" s="1" t="s">
        <v>663</v>
      </c>
      <c r="K259" s="1" t="s">
        <v>2677</v>
      </c>
      <c r="L259" s="1"/>
      <c r="M259" s="20">
        <f t="shared" si="3"/>
        <v>1</v>
      </c>
    </row>
    <row r="260" spans="1:13" ht="20.100000000000001" customHeight="1" x14ac:dyDescent="0.15">
      <c r="A260" s="1" t="s">
        <v>2136</v>
      </c>
      <c r="B260" s="1" t="s">
        <v>2649</v>
      </c>
      <c r="C260" s="1" t="s">
        <v>2678</v>
      </c>
      <c r="D260" s="1" t="s">
        <v>50</v>
      </c>
      <c r="E260" s="1" t="s">
        <v>51</v>
      </c>
      <c r="F260" s="1" t="s">
        <v>51</v>
      </c>
      <c r="G260" s="1" t="s">
        <v>52</v>
      </c>
      <c r="H260" s="1" t="s">
        <v>121</v>
      </c>
      <c r="I260" s="1" t="s">
        <v>662</v>
      </c>
      <c r="J260" s="1" t="s">
        <v>663</v>
      </c>
      <c r="K260" s="1" t="s">
        <v>2679</v>
      </c>
      <c r="L260" s="1"/>
      <c r="M260" s="20">
        <f t="shared" si="3"/>
        <v>1</v>
      </c>
    </row>
    <row r="261" spans="1:13" ht="20.100000000000001" customHeight="1" x14ac:dyDescent="0.15">
      <c r="A261" s="1" t="s">
        <v>2136</v>
      </c>
      <c r="B261" s="1" t="s">
        <v>2649</v>
      </c>
      <c r="C261" s="1" t="s">
        <v>2680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121</v>
      </c>
      <c r="I261" s="1" t="s">
        <v>662</v>
      </c>
      <c r="J261" s="1" t="s">
        <v>663</v>
      </c>
      <c r="K261" s="1" t="s">
        <v>2681</v>
      </c>
      <c r="L261" s="1"/>
      <c r="M261" s="20">
        <f t="shared" si="3"/>
        <v>1</v>
      </c>
    </row>
    <row r="262" spans="1:13" ht="20.100000000000001" customHeight="1" x14ac:dyDescent="0.15">
      <c r="A262" s="1" t="s">
        <v>2136</v>
      </c>
      <c r="B262" s="1" t="s">
        <v>2682</v>
      </c>
      <c r="C262" s="1" t="s">
        <v>2683</v>
      </c>
      <c r="D262" s="1" t="s">
        <v>50</v>
      </c>
      <c r="E262" s="1" t="s">
        <v>51</v>
      </c>
      <c r="F262" s="1" t="s">
        <v>51</v>
      </c>
      <c r="G262" s="1" t="s">
        <v>82</v>
      </c>
      <c r="H262" s="1" t="s">
        <v>207</v>
      </c>
      <c r="I262" s="1" t="s">
        <v>54</v>
      </c>
      <c r="J262" s="1" t="s">
        <v>96</v>
      </c>
      <c r="K262" s="1" t="s">
        <v>2684</v>
      </c>
      <c r="L262" s="1"/>
      <c r="M262" s="20">
        <f t="shared" si="3"/>
        <v>1</v>
      </c>
    </row>
    <row r="263" spans="1:13" ht="20.100000000000001" customHeight="1" x14ac:dyDescent="0.15">
      <c r="A263" s="1" t="s">
        <v>2136</v>
      </c>
      <c r="B263" s="1" t="s">
        <v>2682</v>
      </c>
      <c r="C263" s="1" t="s">
        <v>2685</v>
      </c>
      <c r="D263" s="1" t="s">
        <v>50</v>
      </c>
      <c r="E263" s="1" t="s">
        <v>51</v>
      </c>
      <c r="F263" s="1" t="s">
        <v>26832</v>
      </c>
      <c r="G263" s="1" t="s">
        <v>82</v>
      </c>
      <c r="H263" s="1" t="s">
        <v>83</v>
      </c>
      <c r="I263" s="1" t="s">
        <v>84</v>
      </c>
      <c r="J263" s="1" t="s">
        <v>85</v>
      </c>
      <c r="K263" s="1" t="s">
        <v>2686</v>
      </c>
      <c r="L263" s="1"/>
      <c r="M263" s="20">
        <f t="shared" si="3"/>
        <v>0</v>
      </c>
    </row>
    <row r="264" spans="1:13" ht="20.100000000000001" customHeight="1" x14ac:dyDescent="0.15">
      <c r="A264" s="1" t="s">
        <v>2136</v>
      </c>
      <c r="B264" s="1" t="s">
        <v>2682</v>
      </c>
      <c r="C264" s="1" t="s">
        <v>2687</v>
      </c>
      <c r="D264" s="1" t="s">
        <v>50</v>
      </c>
      <c r="E264" s="1" t="s">
        <v>51</v>
      </c>
      <c r="F264" s="1" t="s">
        <v>26832</v>
      </c>
      <c r="G264" s="1" t="s">
        <v>82</v>
      </c>
      <c r="H264" s="1" t="s">
        <v>83</v>
      </c>
      <c r="I264" s="1" t="s">
        <v>84</v>
      </c>
      <c r="J264" s="1" t="s">
        <v>85</v>
      </c>
      <c r="K264" s="1" t="s">
        <v>2688</v>
      </c>
      <c r="L264" s="1"/>
      <c r="M264" s="20">
        <f t="shared" si="3"/>
        <v>0</v>
      </c>
    </row>
    <row r="265" spans="1:13" ht="20.100000000000001" customHeight="1" x14ac:dyDescent="0.15">
      <c r="A265" s="1" t="s">
        <v>2136</v>
      </c>
      <c r="B265" s="1" t="s">
        <v>2682</v>
      </c>
      <c r="C265" s="1" t="s">
        <v>2689</v>
      </c>
      <c r="D265" s="1" t="s">
        <v>50</v>
      </c>
      <c r="E265" s="1" t="s">
        <v>51</v>
      </c>
      <c r="F265" s="1" t="s">
        <v>51</v>
      </c>
      <c r="G265" s="1" t="s">
        <v>82</v>
      </c>
      <c r="H265" s="1" t="s">
        <v>207</v>
      </c>
      <c r="I265" s="1" t="s">
        <v>54</v>
      </c>
      <c r="J265" s="1" t="s">
        <v>96</v>
      </c>
      <c r="K265" s="1" t="s">
        <v>2690</v>
      </c>
      <c r="L265" s="1"/>
      <c r="M265" s="20">
        <f t="shared" ref="M265:M328" si="4">IF(F265="○",1,0)</f>
        <v>1</v>
      </c>
    </row>
    <row r="266" spans="1:13" ht="20.100000000000001" customHeight="1" x14ac:dyDescent="0.15">
      <c r="A266" s="1" t="s">
        <v>2136</v>
      </c>
      <c r="B266" s="1" t="s">
        <v>2682</v>
      </c>
      <c r="C266" s="1" t="s">
        <v>2691</v>
      </c>
      <c r="D266" s="1" t="s">
        <v>50</v>
      </c>
      <c r="E266" s="1" t="s">
        <v>51</v>
      </c>
      <c r="F266" s="1" t="s">
        <v>26832</v>
      </c>
      <c r="G266" s="1" t="s">
        <v>82</v>
      </c>
      <c r="H266" s="1" t="s">
        <v>446</v>
      </c>
      <c r="I266" s="1" t="s">
        <v>84</v>
      </c>
      <c r="J266" s="1" t="s">
        <v>96</v>
      </c>
      <c r="K266" s="1" t="s">
        <v>2692</v>
      </c>
      <c r="L266" s="1"/>
      <c r="M266" s="20">
        <f t="shared" si="4"/>
        <v>0</v>
      </c>
    </row>
    <row r="267" spans="1:13" ht="20.100000000000001" customHeight="1" x14ac:dyDescent="0.15">
      <c r="A267" s="1" t="s">
        <v>2136</v>
      </c>
      <c r="B267" s="1" t="s">
        <v>2682</v>
      </c>
      <c r="C267" s="1" t="s">
        <v>2693</v>
      </c>
      <c r="D267" s="1" t="s">
        <v>50</v>
      </c>
      <c r="E267" s="1" t="s">
        <v>51</v>
      </c>
      <c r="F267" s="1" t="s">
        <v>51</v>
      </c>
      <c r="G267" s="1" t="s">
        <v>82</v>
      </c>
      <c r="H267" s="1" t="s">
        <v>207</v>
      </c>
      <c r="I267" s="1" t="s">
        <v>54</v>
      </c>
      <c r="J267" s="1" t="s">
        <v>96</v>
      </c>
      <c r="K267" s="1" t="s">
        <v>2694</v>
      </c>
      <c r="L267" s="1"/>
      <c r="M267" s="20">
        <f t="shared" si="4"/>
        <v>1</v>
      </c>
    </row>
    <row r="268" spans="1:13" ht="20.100000000000001" customHeight="1" x14ac:dyDescent="0.15">
      <c r="A268" s="1" t="s">
        <v>2136</v>
      </c>
      <c r="B268" s="1" t="s">
        <v>2682</v>
      </c>
      <c r="C268" s="1" t="s">
        <v>2695</v>
      </c>
      <c r="D268" s="1" t="s">
        <v>50</v>
      </c>
      <c r="E268" s="1" t="s">
        <v>51</v>
      </c>
      <c r="F268" s="1" t="s">
        <v>26832</v>
      </c>
      <c r="G268" s="1" t="s">
        <v>82</v>
      </c>
      <c r="H268" s="1" t="s">
        <v>446</v>
      </c>
      <c r="I268" s="1" t="s">
        <v>84</v>
      </c>
      <c r="J268" s="1" t="s">
        <v>96</v>
      </c>
      <c r="K268" s="1" t="s">
        <v>2696</v>
      </c>
      <c r="L268" s="1"/>
      <c r="M268" s="20">
        <f t="shared" si="4"/>
        <v>0</v>
      </c>
    </row>
    <row r="269" spans="1:13" ht="20.100000000000001" customHeight="1" x14ac:dyDescent="0.15">
      <c r="A269" s="1" t="s">
        <v>2136</v>
      </c>
      <c r="B269" s="1" t="s">
        <v>2682</v>
      </c>
      <c r="C269" s="1" t="s">
        <v>2697</v>
      </c>
      <c r="D269" s="1" t="s">
        <v>50</v>
      </c>
      <c r="E269" s="1" t="s">
        <v>51</v>
      </c>
      <c r="F269" s="1" t="s">
        <v>51</v>
      </c>
      <c r="G269" s="1" t="s">
        <v>82</v>
      </c>
      <c r="H269" s="1" t="s">
        <v>207</v>
      </c>
      <c r="I269" s="1" t="s">
        <v>54</v>
      </c>
      <c r="J269" s="1" t="s">
        <v>96</v>
      </c>
      <c r="K269" s="1" t="s">
        <v>2698</v>
      </c>
      <c r="L269" s="1"/>
      <c r="M269" s="20">
        <f t="shared" si="4"/>
        <v>1</v>
      </c>
    </row>
    <row r="270" spans="1:13" ht="20.100000000000001" customHeight="1" x14ac:dyDescent="0.15">
      <c r="A270" s="1" t="s">
        <v>2136</v>
      </c>
      <c r="B270" s="1" t="s">
        <v>2682</v>
      </c>
      <c r="C270" s="1" t="s">
        <v>2699</v>
      </c>
      <c r="D270" s="1" t="s">
        <v>50</v>
      </c>
      <c r="E270" s="1" t="s">
        <v>51</v>
      </c>
      <c r="F270" s="1" t="s">
        <v>51</v>
      </c>
      <c r="G270" s="1" t="s">
        <v>82</v>
      </c>
      <c r="H270" s="1" t="s">
        <v>207</v>
      </c>
      <c r="I270" s="1" t="s">
        <v>54</v>
      </c>
      <c r="J270" s="1" t="s">
        <v>96</v>
      </c>
      <c r="K270" s="1" t="s">
        <v>2700</v>
      </c>
      <c r="L270" s="1"/>
      <c r="M270" s="20">
        <f t="shared" si="4"/>
        <v>1</v>
      </c>
    </row>
    <row r="271" spans="1:13" ht="20.100000000000001" customHeight="1" x14ac:dyDescent="0.15">
      <c r="A271" s="1" t="s">
        <v>2136</v>
      </c>
      <c r="B271" s="1" t="s">
        <v>2682</v>
      </c>
      <c r="C271" s="1" t="s">
        <v>2701</v>
      </c>
      <c r="D271" s="1" t="s">
        <v>50</v>
      </c>
      <c r="E271" s="1" t="s">
        <v>51</v>
      </c>
      <c r="F271" s="1" t="s">
        <v>51</v>
      </c>
      <c r="G271" s="1" t="s">
        <v>82</v>
      </c>
      <c r="H271" s="1" t="s">
        <v>207</v>
      </c>
      <c r="I271" s="1" t="s">
        <v>54</v>
      </c>
      <c r="J271" s="1" t="s">
        <v>96</v>
      </c>
      <c r="K271" s="1" t="s">
        <v>2702</v>
      </c>
      <c r="L271" s="1"/>
      <c r="M271" s="20">
        <f t="shared" si="4"/>
        <v>1</v>
      </c>
    </row>
    <row r="272" spans="1:13" ht="20.100000000000001" customHeight="1" x14ac:dyDescent="0.15">
      <c r="A272" s="1" t="s">
        <v>2136</v>
      </c>
      <c r="B272" s="1" t="s">
        <v>2682</v>
      </c>
      <c r="C272" s="1" t="s">
        <v>2703</v>
      </c>
      <c r="D272" s="1" t="s">
        <v>50</v>
      </c>
      <c r="E272" s="1" t="s">
        <v>51</v>
      </c>
      <c r="F272" s="1" t="s">
        <v>51</v>
      </c>
      <c r="G272" s="1" t="s">
        <v>52</v>
      </c>
      <c r="H272" s="1" t="s">
        <v>53</v>
      </c>
      <c r="I272" s="1" t="s">
        <v>740</v>
      </c>
      <c r="J272" s="1" t="s">
        <v>182</v>
      </c>
      <c r="K272" s="1" t="s">
        <v>2704</v>
      </c>
      <c r="L272" s="1"/>
      <c r="M272" s="20">
        <f t="shared" si="4"/>
        <v>1</v>
      </c>
    </row>
    <row r="273" spans="1:13" ht="20.100000000000001" customHeight="1" x14ac:dyDescent="0.15">
      <c r="A273" s="1" t="s">
        <v>2136</v>
      </c>
      <c r="B273" s="1" t="s">
        <v>2705</v>
      </c>
      <c r="C273" s="1" t="s">
        <v>2706</v>
      </c>
      <c r="D273" s="1" t="s">
        <v>50</v>
      </c>
      <c r="E273" s="1" t="s">
        <v>51</v>
      </c>
      <c r="F273" s="1" t="s">
        <v>26832</v>
      </c>
      <c r="G273" s="1" t="s">
        <v>82</v>
      </c>
      <c r="H273" s="1" t="s">
        <v>180</v>
      </c>
      <c r="I273" s="1" t="s">
        <v>84</v>
      </c>
      <c r="J273" s="1" t="s">
        <v>632</v>
      </c>
      <c r="K273" s="1" t="s">
        <v>2707</v>
      </c>
      <c r="L273" s="1"/>
      <c r="M273" s="20">
        <f t="shared" si="4"/>
        <v>0</v>
      </c>
    </row>
    <row r="274" spans="1:13" ht="20.100000000000001" customHeight="1" x14ac:dyDescent="0.15">
      <c r="A274" s="1" t="s">
        <v>2136</v>
      </c>
      <c r="B274" s="1" t="s">
        <v>2705</v>
      </c>
      <c r="C274" s="1" t="s">
        <v>2708</v>
      </c>
      <c r="D274" s="1" t="s">
        <v>50</v>
      </c>
      <c r="E274" s="1" t="s">
        <v>51</v>
      </c>
      <c r="F274" s="1" t="s">
        <v>51</v>
      </c>
      <c r="G274" s="1" t="s">
        <v>82</v>
      </c>
      <c r="H274" s="1" t="s">
        <v>207</v>
      </c>
      <c r="I274" s="1" t="s">
        <v>54</v>
      </c>
      <c r="J274" s="1" t="s">
        <v>96</v>
      </c>
      <c r="K274" s="1" t="s">
        <v>2709</v>
      </c>
      <c r="L274" s="1"/>
      <c r="M274" s="20">
        <f t="shared" si="4"/>
        <v>1</v>
      </c>
    </row>
    <row r="275" spans="1:13" ht="20.100000000000001" customHeight="1" x14ac:dyDescent="0.15">
      <c r="A275" s="1" t="s">
        <v>2136</v>
      </c>
      <c r="B275" s="1" t="s">
        <v>2705</v>
      </c>
      <c r="C275" s="1" t="s">
        <v>2710</v>
      </c>
      <c r="D275" s="1" t="s">
        <v>50</v>
      </c>
      <c r="E275" s="1" t="s">
        <v>51</v>
      </c>
      <c r="F275" s="1" t="s">
        <v>26832</v>
      </c>
      <c r="G275" s="1" t="s">
        <v>82</v>
      </c>
      <c r="H275" s="1" t="s">
        <v>180</v>
      </c>
      <c r="I275" s="1" t="s">
        <v>84</v>
      </c>
      <c r="J275" s="1" t="s">
        <v>632</v>
      </c>
      <c r="K275" s="1" t="s">
        <v>2711</v>
      </c>
      <c r="L275" s="1"/>
      <c r="M275" s="20">
        <f t="shared" si="4"/>
        <v>0</v>
      </c>
    </row>
    <row r="276" spans="1:13" ht="20.100000000000001" customHeight="1" x14ac:dyDescent="0.15">
      <c r="A276" s="1" t="s">
        <v>2136</v>
      </c>
      <c r="B276" s="1" t="s">
        <v>2705</v>
      </c>
      <c r="C276" s="1" t="s">
        <v>2712</v>
      </c>
      <c r="D276" s="1" t="s">
        <v>50</v>
      </c>
      <c r="E276" s="1" t="s">
        <v>51</v>
      </c>
      <c r="F276" s="1" t="s">
        <v>51</v>
      </c>
      <c r="G276" s="1" t="s">
        <v>82</v>
      </c>
      <c r="H276" s="1" t="s">
        <v>207</v>
      </c>
      <c r="I276" s="1" t="s">
        <v>54</v>
      </c>
      <c r="J276" s="1" t="s">
        <v>96</v>
      </c>
      <c r="K276" s="1" t="s">
        <v>2713</v>
      </c>
      <c r="L276" s="1"/>
      <c r="M276" s="20">
        <f t="shared" si="4"/>
        <v>1</v>
      </c>
    </row>
    <row r="277" spans="1:13" ht="20.100000000000001" customHeight="1" x14ac:dyDescent="0.15">
      <c r="A277" s="1" t="s">
        <v>2136</v>
      </c>
      <c r="B277" s="1" t="s">
        <v>2705</v>
      </c>
      <c r="C277" s="1" t="s">
        <v>2714</v>
      </c>
      <c r="D277" s="1" t="s">
        <v>50</v>
      </c>
      <c r="E277" s="1" t="s">
        <v>51</v>
      </c>
      <c r="F277" s="1" t="s">
        <v>26832</v>
      </c>
      <c r="G277" s="1" t="s">
        <v>82</v>
      </c>
      <c r="H277" s="1" t="s">
        <v>180</v>
      </c>
      <c r="I277" s="1" t="s">
        <v>181</v>
      </c>
      <c r="J277" s="1" t="s">
        <v>182</v>
      </c>
      <c r="K277" s="1" t="s">
        <v>2715</v>
      </c>
      <c r="L277" s="1"/>
      <c r="M277" s="20">
        <f t="shared" si="4"/>
        <v>0</v>
      </c>
    </row>
    <row r="278" spans="1:13" ht="20.100000000000001" customHeight="1" x14ac:dyDescent="0.15">
      <c r="A278" s="1" t="s">
        <v>2136</v>
      </c>
      <c r="B278" s="1" t="s">
        <v>2705</v>
      </c>
      <c r="C278" s="1" t="s">
        <v>2716</v>
      </c>
      <c r="D278" s="1" t="s">
        <v>50</v>
      </c>
      <c r="E278" s="1" t="s">
        <v>51</v>
      </c>
      <c r="F278" s="1" t="s">
        <v>51</v>
      </c>
      <c r="G278" s="1" t="s">
        <v>82</v>
      </c>
      <c r="H278" s="1" t="s">
        <v>207</v>
      </c>
      <c r="I278" s="1" t="s">
        <v>54</v>
      </c>
      <c r="J278" s="1" t="s">
        <v>96</v>
      </c>
      <c r="K278" s="1" t="s">
        <v>2717</v>
      </c>
      <c r="L278" s="1"/>
      <c r="M278" s="20">
        <f t="shared" si="4"/>
        <v>1</v>
      </c>
    </row>
    <row r="279" spans="1:13" ht="20.100000000000001" customHeight="1" x14ac:dyDescent="0.15">
      <c r="A279" s="1" t="s">
        <v>2136</v>
      </c>
      <c r="B279" s="1" t="s">
        <v>2705</v>
      </c>
      <c r="C279" s="1" t="s">
        <v>2718</v>
      </c>
      <c r="D279" s="1" t="s">
        <v>50</v>
      </c>
      <c r="E279" s="1" t="s">
        <v>51</v>
      </c>
      <c r="F279" s="1" t="s">
        <v>26832</v>
      </c>
      <c r="G279" s="1" t="s">
        <v>82</v>
      </c>
      <c r="H279" s="1" t="s">
        <v>83</v>
      </c>
      <c r="I279" s="1" t="s">
        <v>84</v>
      </c>
      <c r="J279" s="1" t="s">
        <v>85</v>
      </c>
      <c r="K279" s="1" t="s">
        <v>2719</v>
      </c>
      <c r="L279" s="1"/>
      <c r="M279" s="20">
        <f t="shared" si="4"/>
        <v>0</v>
      </c>
    </row>
    <row r="280" spans="1:13" ht="20.100000000000001" customHeight="1" x14ac:dyDescent="0.15">
      <c r="A280" s="1" t="s">
        <v>2136</v>
      </c>
      <c r="B280" s="1" t="s">
        <v>2705</v>
      </c>
      <c r="C280" s="1" t="s">
        <v>2720</v>
      </c>
      <c r="D280" s="1" t="s">
        <v>50</v>
      </c>
      <c r="E280" s="1" t="s">
        <v>51</v>
      </c>
      <c r="F280" s="1" t="s">
        <v>51</v>
      </c>
      <c r="G280" s="1" t="s">
        <v>82</v>
      </c>
      <c r="H280" s="1" t="s">
        <v>207</v>
      </c>
      <c r="I280" s="1" t="s">
        <v>54</v>
      </c>
      <c r="J280" s="1" t="s">
        <v>96</v>
      </c>
      <c r="K280" s="1" t="s">
        <v>2721</v>
      </c>
      <c r="L280" s="1"/>
      <c r="M280" s="20">
        <f t="shared" si="4"/>
        <v>1</v>
      </c>
    </row>
    <row r="281" spans="1:13" ht="20.100000000000001" customHeight="1" x14ac:dyDescent="0.15">
      <c r="A281" s="1" t="s">
        <v>2136</v>
      </c>
      <c r="B281" s="1" t="s">
        <v>2705</v>
      </c>
      <c r="C281" s="1" t="s">
        <v>2722</v>
      </c>
      <c r="D281" s="1" t="s">
        <v>50</v>
      </c>
      <c r="E281" s="1" t="s">
        <v>51</v>
      </c>
      <c r="F281" s="1" t="s">
        <v>51</v>
      </c>
      <c r="G281" s="1" t="s">
        <v>82</v>
      </c>
      <c r="H281" s="1" t="s">
        <v>207</v>
      </c>
      <c r="I281" s="1" t="s">
        <v>54</v>
      </c>
      <c r="J281" s="1" t="s">
        <v>96</v>
      </c>
      <c r="K281" s="1" t="s">
        <v>2723</v>
      </c>
      <c r="L281" s="1"/>
      <c r="M281" s="20">
        <f t="shared" si="4"/>
        <v>1</v>
      </c>
    </row>
    <row r="282" spans="1:13" ht="20.100000000000001" customHeight="1" x14ac:dyDescent="0.15">
      <c r="A282" s="1" t="s">
        <v>2136</v>
      </c>
      <c r="B282" s="1" t="s">
        <v>2705</v>
      </c>
      <c r="C282" s="1" t="s">
        <v>2724</v>
      </c>
      <c r="D282" s="1" t="s">
        <v>50</v>
      </c>
      <c r="E282" s="1" t="s">
        <v>51</v>
      </c>
      <c r="F282" s="1" t="s">
        <v>26832</v>
      </c>
      <c r="G282" s="1" t="s">
        <v>82</v>
      </c>
      <c r="H282" s="1" t="s">
        <v>446</v>
      </c>
      <c r="I282" s="1" t="s">
        <v>84</v>
      </c>
      <c r="J282" s="1" t="s">
        <v>96</v>
      </c>
      <c r="K282" s="1" t="s">
        <v>2725</v>
      </c>
      <c r="L282" s="1"/>
      <c r="M282" s="20">
        <f t="shared" si="4"/>
        <v>0</v>
      </c>
    </row>
    <row r="283" spans="1:13" ht="20.100000000000001" customHeight="1" x14ac:dyDescent="0.15">
      <c r="A283" s="1" t="s">
        <v>2136</v>
      </c>
      <c r="B283" s="1" t="s">
        <v>2705</v>
      </c>
      <c r="C283" s="1" t="s">
        <v>2726</v>
      </c>
      <c r="D283" s="1" t="s">
        <v>50</v>
      </c>
      <c r="E283" s="1" t="s">
        <v>51</v>
      </c>
      <c r="F283" s="1" t="s">
        <v>26832</v>
      </c>
      <c r="G283" s="1" t="s">
        <v>82</v>
      </c>
      <c r="H283" s="1" t="s">
        <v>446</v>
      </c>
      <c r="I283" s="1" t="s">
        <v>84</v>
      </c>
      <c r="J283" s="1" t="s">
        <v>96</v>
      </c>
      <c r="K283" s="1" t="s">
        <v>2727</v>
      </c>
      <c r="L283" s="1"/>
      <c r="M283" s="20">
        <f t="shared" si="4"/>
        <v>0</v>
      </c>
    </row>
    <row r="284" spans="1:13" ht="20.100000000000001" customHeight="1" x14ac:dyDescent="0.15">
      <c r="A284" s="1" t="s">
        <v>2136</v>
      </c>
      <c r="B284" s="1" t="s">
        <v>2705</v>
      </c>
      <c r="C284" s="1" t="s">
        <v>2728</v>
      </c>
      <c r="D284" s="1" t="s">
        <v>50</v>
      </c>
      <c r="E284" s="1" t="s">
        <v>51</v>
      </c>
      <c r="F284" s="1" t="s">
        <v>51</v>
      </c>
      <c r="G284" s="1" t="s">
        <v>82</v>
      </c>
      <c r="H284" s="1" t="s">
        <v>207</v>
      </c>
      <c r="I284" s="1" t="s">
        <v>54</v>
      </c>
      <c r="J284" s="1" t="s">
        <v>96</v>
      </c>
      <c r="K284" s="1" t="s">
        <v>2729</v>
      </c>
      <c r="L284" s="1"/>
      <c r="M284" s="20">
        <f t="shared" si="4"/>
        <v>1</v>
      </c>
    </row>
    <row r="285" spans="1:13" ht="20.100000000000001" customHeight="1" x14ac:dyDescent="0.15">
      <c r="A285" s="1" t="s">
        <v>2136</v>
      </c>
      <c r="B285" s="1" t="s">
        <v>2705</v>
      </c>
      <c r="C285" s="1" t="s">
        <v>2730</v>
      </c>
      <c r="D285" s="1" t="s">
        <v>50</v>
      </c>
      <c r="E285" s="1" t="s">
        <v>51</v>
      </c>
      <c r="F285" s="1" t="s">
        <v>51</v>
      </c>
      <c r="G285" s="1" t="s">
        <v>82</v>
      </c>
      <c r="H285" s="1" t="s">
        <v>207</v>
      </c>
      <c r="I285" s="1" t="s">
        <v>54</v>
      </c>
      <c r="J285" s="1" t="s">
        <v>96</v>
      </c>
      <c r="K285" s="1" t="s">
        <v>2731</v>
      </c>
      <c r="L285" s="1"/>
      <c r="M285" s="20">
        <f t="shared" si="4"/>
        <v>1</v>
      </c>
    </row>
    <row r="286" spans="1:13" ht="20.100000000000001" customHeight="1" x14ac:dyDescent="0.15">
      <c r="A286" s="1" t="s">
        <v>2136</v>
      </c>
      <c r="B286" s="1" t="s">
        <v>2705</v>
      </c>
      <c r="C286" s="1" t="s">
        <v>2732</v>
      </c>
      <c r="D286" s="1" t="s">
        <v>50</v>
      </c>
      <c r="E286" s="1" t="s">
        <v>51</v>
      </c>
      <c r="F286" s="1" t="s">
        <v>51</v>
      </c>
      <c r="G286" s="1" t="s">
        <v>82</v>
      </c>
      <c r="H286" s="1" t="s">
        <v>207</v>
      </c>
      <c r="I286" s="1" t="s">
        <v>54</v>
      </c>
      <c r="J286" s="1" t="s">
        <v>96</v>
      </c>
      <c r="K286" s="1" t="s">
        <v>2733</v>
      </c>
      <c r="L286" s="1"/>
      <c r="M286" s="20">
        <f t="shared" si="4"/>
        <v>1</v>
      </c>
    </row>
    <row r="287" spans="1:13" ht="20.100000000000001" customHeight="1" x14ac:dyDescent="0.15">
      <c r="A287" s="1" t="s">
        <v>2136</v>
      </c>
      <c r="B287" s="1" t="s">
        <v>2705</v>
      </c>
      <c r="C287" s="1" t="s">
        <v>2734</v>
      </c>
      <c r="D287" s="1" t="s">
        <v>50</v>
      </c>
      <c r="E287" s="1" t="s">
        <v>51</v>
      </c>
      <c r="F287" s="1" t="s">
        <v>51</v>
      </c>
      <c r="G287" s="1" t="s">
        <v>82</v>
      </c>
      <c r="H287" s="1" t="s">
        <v>207</v>
      </c>
      <c r="I287" s="1" t="s">
        <v>54</v>
      </c>
      <c r="J287" s="1" t="s">
        <v>96</v>
      </c>
      <c r="K287" s="1" t="s">
        <v>2735</v>
      </c>
      <c r="L287" s="1"/>
      <c r="M287" s="20">
        <f t="shared" si="4"/>
        <v>1</v>
      </c>
    </row>
    <row r="288" spans="1:13" ht="20.100000000000001" customHeight="1" x14ac:dyDescent="0.15">
      <c r="A288" s="1" t="s">
        <v>2136</v>
      </c>
      <c r="B288" s="1" t="s">
        <v>2705</v>
      </c>
      <c r="C288" s="1" t="s">
        <v>2736</v>
      </c>
      <c r="D288" s="1" t="s">
        <v>50</v>
      </c>
      <c r="E288" s="1" t="s">
        <v>51</v>
      </c>
      <c r="F288" s="1" t="s">
        <v>51</v>
      </c>
      <c r="G288" s="1" t="s">
        <v>82</v>
      </c>
      <c r="H288" s="1" t="s">
        <v>207</v>
      </c>
      <c r="I288" s="1" t="s">
        <v>54</v>
      </c>
      <c r="J288" s="1" t="s">
        <v>96</v>
      </c>
      <c r="K288" s="1" t="s">
        <v>2737</v>
      </c>
      <c r="L288" s="1"/>
      <c r="M288" s="20">
        <f t="shared" si="4"/>
        <v>1</v>
      </c>
    </row>
    <row r="289" spans="1:13" ht="20.100000000000001" customHeight="1" x14ac:dyDescent="0.15">
      <c r="A289" s="1" t="s">
        <v>2136</v>
      </c>
      <c r="B289" s="1" t="s">
        <v>2705</v>
      </c>
      <c r="C289" s="1" t="s">
        <v>2738</v>
      </c>
      <c r="D289" s="1" t="s">
        <v>78</v>
      </c>
      <c r="E289" s="1" t="s">
        <v>51</v>
      </c>
      <c r="F289" s="1" t="s">
        <v>51</v>
      </c>
      <c r="G289" s="1" t="s">
        <v>82</v>
      </c>
      <c r="H289" s="1" t="s">
        <v>129</v>
      </c>
      <c r="I289" s="1" t="s">
        <v>84</v>
      </c>
      <c r="J289" s="1" t="s">
        <v>130</v>
      </c>
      <c r="K289" s="1" t="s">
        <v>2739</v>
      </c>
      <c r="L289" s="1"/>
      <c r="M289" s="20">
        <f t="shared" si="4"/>
        <v>1</v>
      </c>
    </row>
    <row r="290" spans="1:13" ht="20.100000000000001" customHeight="1" x14ac:dyDescent="0.15">
      <c r="A290" s="1" t="s">
        <v>2136</v>
      </c>
      <c r="B290" s="1" t="s">
        <v>2705</v>
      </c>
      <c r="C290" s="1" t="s">
        <v>2740</v>
      </c>
      <c r="D290" s="1" t="s">
        <v>78</v>
      </c>
      <c r="E290" s="1" t="s">
        <v>51</v>
      </c>
      <c r="F290" s="1" t="s">
        <v>51</v>
      </c>
      <c r="G290" s="1" t="s">
        <v>82</v>
      </c>
      <c r="H290" s="1" t="s">
        <v>129</v>
      </c>
      <c r="I290" s="1" t="s">
        <v>84</v>
      </c>
      <c r="J290" s="1" t="s">
        <v>130</v>
      </c>
      <c r="K290" s="1" t="s">
        <v>2741</v>
      </c>
      <c r="L290" s="1"/>
      <c r="M290" s="20">
        <f t="shared" si="4"/>
        <v>1</v>
      </c>
    </row>
    <row r="291" spans="1:13" ht="20.100000000000001" customHeight="1" x14ac:dyDescent="0.15">
      <c r="A291" s="1" t="s">
        <v>2136</v>
      </c>
      <c r="B291" s="1" t="s">
        <v>2705</v>
      </c>
      <c r="C291" s="1" t="s">
        <v>2742</v>
      </c>
      <c r="D291" s="1" t="s">
        <v>78</v>
      </c>
      <c r="E291" s="1" t="s">
        <v>51</v>
      </c>
      <c r="F291" s="1" t="s">
        <v>179</v>
      </c>
      <c r="G291" s="1" t="s">
        <v>82</v>
      </c>
      <c r="H291" s="1" t="s">
        <v>129</v>
      </c>
      <c r="I291" s="1" t="s">
        <v>84</v>
      </c>
      <c r="J291" s="1" t="s">
        <v>130</v>
      </c>
      <c r="K291" s="1" t="s">
        <v>2743</v>
      </c>
      <c r="L291" s="1"/>
      <c r="M291" s="20">
        <f t="shared" si="4"/>
        <v>0</v>
      </c>
    </row>
    <row r="292" spans="1:13" ht="20.100000000000001" customHeight="1" x14ac:dyDescent="0.15">
      <c r="A292" s="1" t="s">
        <v>2136</v>
      </c>
      <c r="B292" s="1" t="s">
        <v>2705</v>
      </c>
      <c r="C292" s="1" t="s">
        <v>2744</v>
      </c>
      <c r="D292" s="1" t="s">
        <v>78</v>
      </c>
      <c r="E292" s="1" t="s">
        <v>51</v>
      </c>
      <c r="F292" s="1" t="s">
        <v>51</v>
      </c>
      <c r="G292" s="1" t="s">
        <v>82</v>
      </c>
      <c r="H292" s="1" t="s">
        <v>129</v>
      </c>
      <c r="I292" s="1" t="s">
        <v>84</v>
      </c>
      <c r="J292" s="1" t="s">
        <v>130</v>
      </c>
      <c r="K292" s="1" t="s">
        <v>2745</v>
      </c>
      <c r="L292" s="1"/>
      <c r="M292" s="20">
        <f t="shared" si="4"/>
        <v>1</v>
      </c>
    </row>
    <row r="293" spans="1:13" ht="20.100000000000001" customHeight="1" x14ac:dyDescent="0.15">
      <c r="A293" s="1" t="s">
        <v>2136</v>
      </c>
      <c r="B293" s="1" t="s">
        <v>2705</v>
      </c>
      <c r="C293" s="1" t="s">
        <v>2746</v>
      </c>
      <c r="D293" s="1" t="s">
        <v>78</v>
      </c>
      <c r="E293" s="1" t="s">
        <v>51</v>
      </c>
      <c r="F293" s="1" t="s">
        <v>26832</v>
      </c>
      <c r="G293" s="1" t="s">
        <v>82</v>
      </c>
      <c r="H293" s="1" t="s">
        <v>180</v>
      </c>
      <c r="I293" s="1" t="s">
        <v>84</v>
      </c>
      <c r="J293" s="1" t="s">
        <v>632</v>
      </c>
      <c r="K293" s="1" t="s">
        <v>2747</v>
      </c>
      <c r="L293" s="1"/>
      <c r="M293" s="20">
        <f t="shared" si="4"/>
        <v>0</v>
      </c>
    </row>
    <row r="294" spans="1:13" ht="20.100000000000001" customHeight="1" x14ac:dyDescent="0.15">
      <c r="A294" s="1" t="s">
        <v>2136</v>
      </c>
      <c r="B294" s="1" t="s">
        <v>2705</v>
      </c>
      <c r="C294" s="1" t="s">
        <v>2748</v>
      </c>
      <c r="D294" s="1" t="s">
        <v>78</v>
      </c>
      <c r="E294" s="1" t="s">
        <v>51</v>
      </c>
      <c r="F294" s="1" t="s">
        <v>26832</v>
      </c>
      <c r="G294" s="1" t="s">
        <v>82</v>
      </c>
      <c r="H294" s="1" t="s">
        <v>180</v>
      </c>
      <c r="I294" s="1" t="s">
        <v>84</v>
      </c>
      <c r="J294" s="1" t="s">
        <v>632</v>
      </c>
      <c r="K294" s="1" t="s">
        <v>2749</v>
      </c>
      <c r="L294" s="1"/>
      <c r="M294" s="20">
        <f t="shared" si="4"/>
        <v>0</v>
      </c>
    </row>
    <row r="295" spans="1:13" ht="20.100000000000001" customHeight="1" x14ac:dyDescent="0.15">
      <c r="A295" s="1" t="s">
        <v>2136</v>
      </c>
      <c r="B295" s="1" t="s">
        <v>2705</v>
      </c>
      <c r="C295" s="1" t="s">
        <v>2750</v>
      </c>
      <c r="D295" s="1" t="s">
        <v>78</v>
      </c>
      <c r="E295" s="1" t="s">
        <v>51</v>
      </c>
      <c r="F295" s="1" t="s">
        <v>26832</v>
      </c>
      <c r="G295" s="1" t="s">
        <v>82</v>
      </c>
      <c r="H295" s="1" t="s">
        <v>180</v>
      </c>
      <c r="I295" s="1" t="s">
        <v>84</v>
      </c>
      <c r="J295" s="1" t="s">
        <v>632</v>
      </c>
      <c r="K295" s="1" t="s">
        <v>2751</v>
      </c>
      <c r="L295" s="1"/>
      <c r="M295" s="20">
        <f t="shared" si="4"/>
        <v>0</v>
      </c>
    </row>
    <row r="296" spans="1:13" ht="20.100000000000001" customHeight="1" x14ac:dyDescent="0.15">
      <c r="A296" s="1" t="s">
        <v>2136</v>
      </c>
      <c r="B296" s="1" t="s">
        <v>2705</v>
      </c>
      <c r="C296" s="1" t="s">
        <v>2752</v>
      </c>
      <c r="D296" s="1" t="s">
        <v>78</v>
      </c>
      <c r="E296" s="1" t="s">
        <v>51</v>
      </c>
      <c r="F296" s="1" t="s">
        <v>26832</v>
      </c>
      <c r="G296" s="1" t="s">
        <v>82</v>
      </c>
      <c r="H296" s="1" t="s">
        <v>180</v>
      </c>
      <c r="I296" s="1" t="s">
        <v>84</v>
      </c>
      <c r="J296" s="1" t="s">
        <v>632</v>
      </c>
      <c r="K296" s="1" t="s">
        <v>2753</v>
      </c>
      <c r="L296" s="1"/>
      <c r="M296" s="20">
        <f t="shared" si="4"/>
        <v>0</v>
      </c>
    </row>
    <row r="297" spans="1:13" ht="20.100000000000001" customHeight="1" x14ac:dyDescent="0.15">
      <c r="A297" s="1" t="s">
        <v>2136</v>
      </c>
      <c r="B297" s="1" t="s">
        <v>2705</v>
      </c>
      <c r="C297" s="1" t="s">
        <v>2754</v>
      </c>
      <c r="D297" s="1" t="s">
        <v>78</v>
      </c>
      <c r="E297" s="1" t="s">
        <v>51</v>
      </c>
      <c r="F297" s="1" t="s">
        <v>26832</v>
      </c>
      <c r="G297" s="1" t="s">
        <v>82</v>
      </c>
      <c r="H297" s="1" t="s">
        <v>180</v>
      </c>
      <c r="I297" s="1" t="s">
        <v>84</v>
      </c>
      <c r="J297" s="1" t="s">
        <v>632</v>
      </c>
      <c r="K297" s="1" t="s">
        <v>2755</v>
      </c>
      <c r="L297" s="1"/>
      <c r="M297" s="20">
        <f t="shared" si="4"/>
        <v>0</v>
      </c>
    </row>
    <row r="298" spans="1:13" ht="20.100000000000001" customHeight="1" x14ac:dyDescent="0.15">
      <c r="A298" s="1" t="s">
        <v>2136</v>
      </c>
      <c r="B298" s="1" t="s">
        <v>2705</v>
      </c>
      <c r="C298" s="1" t="s">
        <v>2756</v>
      </c>
      <c r="D298" s="1" t="s">
        <v>78</v>
      </c>
      <c r="E298" s="1" t="s">
        <v>51</v>
      </c>
      <c r="F298" s="1" t="s">
        <v>26832</v>
      </c>
      <c r="G298" s="1" t="s">
        <v>82</v>
      </c>
      <c r="H298" s="1" t="s">
        <v>180</v>
      </c>
      <c r="I298" s="1" t="s">
        <v>84</v>
      </c>
      <c r="J298" s="1" t="s">
        <v>632</v>
      </c>
      <c r="K298" s="1" t="s">
        <v>2757</v>
      </c>
      <c r="L298" s="1"/>
      <c r="M298" s="20">
        <f t="shared" si="4"/>
        <v>0</v>
      </c>
    </row>
    <row r="299" spans="1:13" ht="20.100000000000001" customHeight="1" x14ac:dyDescent="0.15">
      <c r="A299" s="1" t="s">
        <v>2136</v>
      </c>
      <c r="B299" s="1" t="s">
        <v>2705</v>
      </c>
      <c r="C299" s="1" t="s">
        <v>2758</v>
      </c>
      <c r="D299" s="1" t="s">
        <v>78</v>
      </c>
      <c r="E299" s="1" t="s">
        <v>51</v>
      </c>
      <c r="F299" s="1" t="s">
        <v>26832</v>
      </c>
      <c r="G299" s="1" t="s">
        <v>82</v>
      </c>
      <c r="H299" s="1" t="s">
        <v>180</v>
      </c>
      <c r="I299" s="1" t="s">
        <v>84</v>
      </c>
      <c r="J299" s="1" t="s">
        <v>632</v>
      </c>
      <c r="K299" s="1" t="s">
        <v>2759</v>
      </c>
      <c r="L299" s="1"/>
      <c r="M299" s="20">
        <f t="shared" si="4"/>
        <v>0</v>
      </c>
    </row>
    <row r="300" spans="1:13" ht="20.100000000000001" customHeight="1" x14ac:dyDescent="0.15">
      <c r="A300" s="1" t="s">
        <v>2136</v>
      </c>
      <c r="B300" s="1" t="s">
        <v>2705</v>
      </c>
      <c r="C300" s="1" t="s">
        <v>2760</v>
      </c>
      <c r="D300" s="1" t="s">
        <v>78</v>
      </c>
      <c r="E300" s="1" t="s">
        <v>51</v>
      </c>
      <c r="F300" s="1" t="s">
        <v>26832</v>
      </c>
      <c r="G300" s="1" t="s">
        <v>82</v>
      </c>
      <c r="H300" s="1" t="s">
        <v>180</v>
      </c>
      <c r="I300" s="1" t="s">
        <v>84</v>
      </c>
      <c r="J300" s="1" t="s">
        <v>632</v>
      </c>
      <c r="K300" s="1" t="s">
        <v>2761</v>
      </c>
      <c r="L300" s="1"/>
      <c r="M300" s="20">
        <f t="shared" si="4"/>
        <v>0</v>
      </c>
    </row>
    <row r="301" spans="1:13" ht="20.100000000000001" customHeight="1" x14ac:dyDescent="0.15">
      <c r="A301" s="1" t="s">
        <v>2136</v>
      </c>
      <c r="B301" s="1" t="s">
        <v>2705</v>
      </c>
      <c r="C301" s="1" t="s">
        <v>2762</v>
      </c>
      <c r="D301" s="1" t="s">
        <v>78</v>
      </c>
      <c r="E301" s="1" t="s">
        <v>51</v>
      </c>
      <c r="F301" s="1" t="s">
        <v>26832</v>
      </c>
      <c r="G301" s="1" t="s">
        <v>82</v>
      </c>
      <c r="H301" s="1" t="s">
        <v>180</v>
      </c>
      <c r="I301" s="1" t="s">
        <v>84</v>
      </c>
      <c r="J301" s="1" t="s">
        <v>632</v>
      </c>
      <c r="K301" s="1" t="s">
        <v>2763</v>
      </c>
      <c r="L301" s="1"/>
      <c r="M301" s="20">
        <f t="shared" si="4"/>
        <v>0</v>
      </c>
    </row>
    <row r="302" spans="1:13" ht="20.100000000000001" customHeight="1" x14ac:dyDescent="0.15">
      <c r="A302" s="1" t="s">
        <v>2136</v>
      </c>
      <c r="B302" s="1" t="s">
        <v>2705</v>
      </c>
      <c r="C302" s="1" t="s">
        <v>2764</v>
      </c>
      <c r="D302" s="1" t="s">
        <v>78</v>
      </c>
      <c r="E302" s="1" t="s">
        <v>51</v>
      </c>
      <c r="F302" s="1" t="s">
        <v>26832</v>
      </c>
      <c r="G302" s="1" t="s">
        <v>82</v>
      </c>
      <c r="H302" s="1" t="s">
        <v>180</v>
      </c>
      <c r="I302" s="1" t="s">
        <v>84</v>
      </c>
      <c r="J302" s="1" t="s">
        <v>632</v>
      </c>
      <c r="K302" s="1" t="s">
        <v>2765</v>
      </c>
      <c r="L302" s="1"/>
      <c r="M302" s="20">
        <f t="shared" si="4"/>
        <v>0</v>
      </c>
    </row>
    <row r="303" spans="1:13" ht="20.100000000000001" customHeight="1" x14ac:dyDescent="0.15">
      <c r="A303" s="1" t="s">
        <v>2136</v>
      </c>
      <c r="B303" s="1" t="s">
        <v>2705</v>
      </c>
      <c r="C303" s="1" t="s">
        <v>2766</v>
      </c>
      <c r="D303" s="1" t="s">
        <v>78</v>
      </c>
      <c r="E303" s="1" t="s">
        <v>51</v>
      </c>
      <c r="F303" s="1" t="s">
        <v>26832</v>
      </c>
      <c r="G303" s="1" t="s">
        <v>82</v>
      </c>
      <c r="H303" s="1" t="s">
        <v>180</v>
      </c>
      <c r="I303" s="1" t="s">
        <v>84</v>
      </c>
      <c r="J303" s="1" t="s">
        <v>632</v>
      </c>
      <c r="K303" s="1" t="s">
        <v>2767</v>
      </c>
      <c r="L303" s="1"/>
      <c r="M303" s="20">
        <f t="shared" si="4"/>
        <v>0</v>
      </c>
    </row>
    <row r="304" spans="1:13" ht="20.100000000000001" customHeight="1" x14ac:dyDescent="0.15">
      <c r="A304" s="1" t="s">
        <v>2136</v>
      </c>
      <c r="B304" s="1" t="s">
        <v>2768</v>
      </c>
      <c r="C304" s="1" t="s">
        <v>2769</v>
      </c>
      <c r="D304" s="1" t="s">
        <v>50</v>
      </c>
      <c r="E304" s="1" t="s">
        <v>51</v>
      </c>
      <c r="F304" s="1" t="s">
        <v>51</v>
      </c>
      <c r="G304" s="1" t="s">
        <v>82</v>
      </c>
      <c r="H304" s="1" t="s">
        <v>207</v>
      </c>
      <c r="I304" s="1" t="s">
        <v>84</v>
      </c>
      <c r="J304" s="1" t="s">
        <v>122</v>
      </c>
      <c r="K304" s="1" t="s">
        <v>2770</v>
      </c>
      <c r="L304" s="1"/>
      <c r="M304" s="20">
        <f t="shared" si="4"/>
        <v>1</v>
      </c>
    </row>
    <row r="305" spans="1:13" ht="20.100000000000001" customHeight="1" x14ac:dyDescent="0.15">
      <c r="A305" s="1" t="s">
        <v>2136</v>
      </c>
      <c r="B305" s="1" t="s">
        <v>2768</v>
      </c>
      <c r="C305" s="1" t="s">
        <v>2771</v>
      </c>
      <c r="D305" s="1" t="s">
        <v>50</v>
      </c>
      <c r="E305" s="1" t="s">
        <v>51</v>
      </c>
      <c r="F305" s="1" t="s">
        <v>51</v>
      </c>
      <c r="G305" s="1" t="s">
        <v>82</v>
      </c>
      <c r="H305" s="1" t="s">
        <v>207</v>
      </c>
      <c r="I305" s="1" t="s">
        <v>84</v>
      </c>
      <c r="J305" s="1" t="s">
        <v>122</v>
      </c>
      <c r="K305" s="1" t="s">
        <v>2772</v>
      </c>
      <c r="L305" s="1"/>
      <c r="M305" s="20">
        <f t="shared" si="4"/>
        <v>1</v>
      </c>
    </row>
    <row r="306" spans="1:13" ht="20.100000000000001" customHeight="1" x14ac:dyDescent="0.15">
      <c r="A306" s="1" t="s">
        <v>2136</v>
      </c>
      <c r="B306" s="1" t="s">
        <v>2768</v>
      </c>
      <c r="C306" s="1" t="s">
        <v>2773</v>
      </c>
      <c r="D306" s="1" t="s">
        <v>50</v>
      </c>
      <c r="E306" s="1" t="s">
        <v>51</v>
      </c>
      <c r="F306" s="1" t="s">
        <v>51</v>
      </c>
      <c r="G306" s="1" t="s">
        <v>82</v>
      </c>
      <c r="H306" s="1" t="s">
        <v>207</v>
      </c>
      <c r="I306" s="1" t="s">
        <v>84</v>
      </c>
      <c r="J306" s="1" t="s">
        <v>122</v>
      </c>
      <c r="K306" s="1" t="s">
        <v>2774</v>
      </c>
      <c r="L306" s="1"/>
      <c r="M306" s="20">
        <f t="shared" si="4"/>
        <v>1</v>
      </c>
    </row>
    <row r="307" spans="1:13" ht="20.100000000000001" customHeight="1" x14ac:dyDescent="0.15">
      <c r="A307" s="1" t="s">
        <v>2136</v>
      </c>
      <c r="B307" s="1" t="s">
        <v>2768</v>
      </c>
      <c r="C307" s="1" t="s">
        <v>2775</v>
      </c>
      <c r="D307" s="1" t="s">
        <v>50</v>
      </c>
      <c r="E307" s="1" t="s">
        <v>51</v>
      </c>
      <c r="F307" s="1" t="s">
        <v>51</v>
      </c>
      <c r="G307" s="1" t="s">
        <v>82</v>
      </c>
      <c r="H307" s="1" t="s">
        <v>207</v>
      </c>
      <c r="I307" s="1" t="s">
        <v>84</v>
      </c>
      <c r="J307" s="1" t="s">
        <v>122</v>
      </c>
      <c r="K307" s="1" t="s">
        <v>2776</v>
      </c>
      <c r="L307" s="1"/>
      <c r="M307" s="20">
        <f t="shared" si="4"/>
        <v>1</v>
      </c>
    </row>
    <row r="308" spans="1:13" ht="20.100000000000001" customHeight="1" x14ac:dyDescent="0.15">
      <c r="A308" s="1" t="s">
        <v>2136</v>
      </c>
      <c r="B308" s="1" t="s">
        <v>2768</v>
      </c>
      <c r="C308" s="1" t="s">
        <v>2777</v>
      </c>
      <c r="D308" s="1" t="s">
        <v>50</v>
      </c>
      <c r="E308" s="1" t="s">
        <v>51</v>
      </c>
      <c r="F308" s="1" t="s">
        <v>51</v>
      </c>
      <c r="G308" s="1" t="s">
        <v>82</v>
      </c>
      <c r="H308" s="1" t="s">
        <v>207</v>
      </c>
      <c r="I308" s="1" t="s">
        <v>84</v>
      </c>
      <c r="J308" s="1" t="s">
        <v>122</v>
      </c>
      <c r="K308" s="1" t="s">
        <v>2778</v>
      </c>
      <c r="L308" s="1"/>
      <c r="M308" s="20">
        <f t="shared" si="4"/>
        <v>1</v>
      </c>
    </row>
    <row r="309" spans="1:13" ht="20.100000000000001" customHeight="1" x14ac:dyDescent="0.15">
      <c r="A309" s="1" t="s">
        <v>2136</v>
      </c>
      <c r="B309" s="1" t="s">
        <v>2768</v>
      </c>
      <c r="C309" s="1" t="s">
        <v>2779</v>
      </c>
      <c r="D309" s="1" t="s">
        <v>50</v>
      </c>
      <c r="E309" s="1" t="s">
        <v>51</v>
      </c>
      <c r="F309" s="1" t="s">
        <v>51</v>
      </c>
      <c r="G309" s="1" t="s">
        <v>82</v>
      </c>
      <c r="H309" s="1" t="s">
        <v>207</v>
      </c>
      <c r="I309" s="1" t="s">
        <v>84</v>
      </c>
      <c r="J309" s="1" t="s">
        <v>122</v>
      </c>
      <c r="K309" s="1" t="s">
        <v>2780</v>
      </c>
      <c r="L309" s="1"/>
      <c r="M309" s="20">
        <f t="shared" si="4"/>
        <v>1</v>
      </c>
    </row>
    <row r="310" spans="1:13" ht="20.100000000000001" customHeight="1" x14ac:dyDescent="0.15">
      <c r="A310" s="1" t="s">
        <v>2136</v>
      </c>
      <c r="B310" s="1" t="s">
        <v>2768</v>
      </c>
      <c r="C310" s="1" t="s">
        <v>2781</v>
      </c>
      <c r="D310" s="1" t="s">
        <v>50</v>
      </c>
      <c r="E310" s="1" t="s">
        <v>51</v>
      </c>
      <c r="F310" s="1" t="s">
        <v>51</v>
      </c>
      <c r="G310" s="1" t="s">
        <v>82</v>
      </c>
      <c r="H310" s="1" t="s">
        <v>207</v>
      </c>
      <c r="I310" s="1" t="s">
        <v>84</v>
      </c>
      <c r="J310" s="1" t="s">
        <v>122</v>
      </c>
      <c r="K310" s="1" t="s">
        <v>2782</v>
      </c>
      <c r="L310" s="1"/>
      <c r="M310" s="20">
        <f t="shared" si="4"/>
        <v>1</v>
      </c>
    </row>
    <row r="311" spans="1:13" ht="20.100000000000001" customHeight="1" x14ac:dyDescent="0.15">
      <c r="A311" s="1" t="s">
        <v>2136</v>
      </c>
      <c r="B311" s="1" t="s">
        <v>2768</v>
      </c>
      <c r="C311" s="1" t="s">
        <v>2783</v>
      </c>
      <c r="D311" s="1" t="s">
        <v>50</v>
      </c>
      <c r="E311" s="1" t="s">
        <v>51</v>
      </c>
      <c r="F311" s="1" t="s">
        <v>51</v>
      </c>
      <c r="G311" s="1" t="s">
        <v>82</v>
      </c>
      <c r="H311" s="1" t="s">
        <v>207</v>
      </c>
      <c r="I311" s="1" t="s">
        <v>84</v>
      </c>
      <c r="J311" s="1" t="s">
        <v>122</v>
      </c>
      <c r="K311" s="1" t="s">
        <v>2784</v>
      </c>
      <c r="L311" s="1"/>
      <c r="M311" s="20">
        <f t="shared" si="4"/>
        <v>1</v>
      </c>
    </row>
    <row r="312" spans="1:13" ht="20.100000000000001" customHeight="1" x14ac:dyDescent="0.15">
      <c r="A312" s="1" t="s">
        <v>2136</v>
      </c>
      <c r="B312" s="1" t="s">
        <v>2768</v>
      </c>
      <c r="C312" s="1" t="s">
        <v>2785</v>
      </c>
      <c r="D312" s="1" t="s">
        <v>50</v>
      </c>
      <c r="E312" s="1" t="s">
        <v>51</v>
      </c>
      <c r="F312" s="1" t="s">
        <v>51</v>
      </c>
      <c r="G312" s="1" t="s">
        <v>82</v>
      </c>
      <c r="H312" s="1" t="s">
        <v>207</v>
      </c>
      <c r="I312" s="1" t="s">
        <v>84</v>
      </c>
      <c r="J312" s="1" t="s">
        <v>122</v>
      </c>
      <c r="K312" s="1" t="s">
        <v>2786</v>
      </c>
      <c r="L312" s="1"/>
      <c r="M312" s="20">
        <f t="shared" si="4"/>
        <v>1</v>
      </c>
    </row>
    <row r="313" spans="1:13" ht="20.100000000000001" customHeight="1" x14ac:dyDescent="0.15">
      <c r="A313" s="1" t="s">
        <v>2136</v>
      </c>
      <c r="B313" s="1" t="s">
        <v>2768</v>
      </c>
      <c r="C313" s="1" t="s">
        <v>2787</v>
      </c>
      <c r="D313" s="1" t="s">
        <v>50</v>
      </c>
      <c r="E313" s="1" t="s">
        <v>51</v>
      </c>
      <c r="F313" s="1" t="s">
        <v>51</v>
      </c>
      <c r="G313" s="1" t="s">
        <v>82</v>
      </c>
      <c r="H313" s="1" t="s">
        <v>207</v>
      </c>
      <c r="I313" s="1" t="s">
        <v>84</v>
      </c>
      <c r="J313" s="1" t="s">
        <v>122</v>
      </c>
      <c r="K313" s="1" t="s">
        <v>2788</v>
      </c>
      <c r="L313" s="1"/>
      <c r="M313" s="20">
        <f t="shared" si="4"/>
        <v>1</v>
      </c>
    </row>
    <row r="314" spans="1:13" ht="20.100000000000001" customHeight="1" x14ac:dyDescent="0.15">
      <c r="A314" s="1" t="s">
        <v>2136</v>
      </c>
      <c r="B314" s="1" t="s">
        <v>2768</v>
      </c>
      <c r="C314" s="1" t="s">
        <v>2789</v>
      </c>
      <c r="D314" s="1" t="s">
        <v>50</v>
      </c>
      <c r="E314" s="1" t="s">
        <v>51</v>
      </c>
      <c r="F314" s="1" t="s">
        <v>51</v>
      </c>
      <c r="G314" s="1" t="s">
        <v>82</v>
      </c>
      <c r="H314" s="1" t="s">
        <v>207</v>
      </c>
      <c r="I314" s="1" t="s">
        <v>84</v>
      </c>
      <c r="J314" s="1" t="s">
        <v>122</v>
      </c>
      <c r="K314" s="1" t="s">
        <v>2790</v>
      </c>
      <c r="L314" s="1"/>
      <c r="M314" s="20">
        <f t="shared" si="4"/>
        <v>1</v>
      </c>
    </row>
    <row r="315" spans="1:13" ht="20.100000000000001" customHeight="1" x14ac:dyDescent="0.15">
      <c r="A315" s="1" t="s">
        <v>2136</v>
      </c>
      <c r="B315" s="1" t="s">
        <v>2768</v>
      </c>
      <c r="C315" s="1" t="s">
        <v>2791</v>
      </c>
      <c r="D315" s="1" t="s">
        <v>78</v>
      </c>
      <c r="E315" s="1" t="s">
        <v>51</v>
      </c>
      <c r="F315" s="1" t="s">
        <v>51</v>
      </c>
      <c r="G315" s="1" t="s">
        <v>82</v>
      </c>
      <c r="H315" s="1" t="s">
        <v>2140</v>
      </c>
      <c r="I315" s="1" t="s">
        <v>84</v>
      </c>
      <c r="J315" s="1" t="s">
        <v>2362</v>
      </c>
      <c r="K315" s="1" t="s">
        <v>2792</v>
      </c>
      <c r="L315" s="1"/>
      <c r="M315" s="20">
        <f t="shared" si="4"/>
        <v>1</v>
      </c>
    </row>
    <row r="316" spans="1:13" ht="20.100000000000001" customHeight="1" x14ac:dyDescent="0.15">
      <c r="A316" s="1" t="s">
        <v>2136</v>
      </c>
      <c r="B316" s="1" t="s">
        <v>2768</v>
      </c>
      <c r="C316" s="1" t="s">
        <v>2793</v>
      </c>
      <c r="D316" s="1" t="s">
        <v>78</v>
      </c>
      <c r="E316" s="1" t="s">
        <v>51</v>
      </c>
      <c r="F316" s="1" t="s">
        <v>51</v>
      </c>
      <c r="G316" s="1" t="s">
        <v>82</v>
      </c>
      <c r="H316" s="1" t="s">
        <v>2140</v>
      </c>
      <c r="I316" s="1" t="s">
        <v>84</v>
      </c>
      <c r="J316" s="1" t="s">
        <v>2362</v>
      </c>
      <c r="K316" s="1" t="s">
        <v>2794</v>
      </c>
      <c r="L316" s="1"/>
      <c r="M316" s="20">
        <f t="shared" si="4"/>
        <v>1</v>
      </c>
    </row>
    <row r="317" spans="1:13" ht="20.100000000000001" customHeight="1" x14ac:dyDescent="0.15">
      <c r="A317" s="1" t="s">
        <v>2136</v>
      </c>
      <c r="B317" s="1" t="s">
        <v>2768</v>
      </c>
      <c r="C317" s="1" t="s">
        <v>2795</v>
      </c>
      <c r="D317" s="1" t="s">
        <v>78</v>
      </c>
      <c r="E317" s="1" t="s">
        <v>51</v>
      </c>
      <c r="F317" s="1" t="s">
        <v>51</v>
      </c>
      <c r="G317" s="1" t="s">
        <v>82</v>
      </c>
      <c r="H317" s="1" t="s">
        <v>2140</v>
      </c>
      <c r="I317" s="1" t="s">
        <v>84</v>
      </c>
      <c r="J317" s="1" t="s">
        <v>2362</v>
      </c>
      <c r="K317" s="1" t="s">
        <v>2796</v>
      </c>
      <c r="L317" s="1"/>
      <c r="M317" s="20">
        <f t="shared" si="4"/>
        <v>1</v>
      </c>
    </row>
    <row r="318" spans="1:13" ht="20.100000000000001" customHeight="1" x14ac:dyDescent="0.15">
      <c r="A318" s="1" t="s">
        <v>2136</v>
      </c>
      <c r="B318" s="1" t="s">
        <v>2768</v>
      </c>
      <c r="C318" s="1" t="s">
        <v>2797</v>
      </c>
      <c r="D318" s="1" t="s">
        <v>78</v>
      </c>
      <c r="E318" s="1" t="s">
        <v>51</v>
      </c>
      <c r="F318" s="1" t="s">
        <v>51</v>
      </c>
      <c r="G318" s="1" t="s">
        <v>82</v>
      </c>
      <c r="H318" s="1" t="s">
        <v>2140</v>
      </c>
      <c r="I318" s="1" t="s">
        <v>84</v>
      </c>
      <c r="J318" s="1" t="s">
        <v>2362</v>
      </c>
      <c r="K318" s="1" t="s">
        <v>2798</v>
      </c>
      <c r="L318" s="1"/>
      <c r="M318" s="20">
        <f t="shared" si="4"/>
        <v>1</v>
      </c>
    </row>
    <row r="319" spans="1:13" ht="20.100000000000001" customHeight="1" x14ac:dyDescent="0.15">
      <c r="A319" s="1" t="s">
        <v>2136</v>
      </c>
      <c r="B319" s="1" t="s">
        <v>2768</v>
      </c>
      <c r="C319" s="1" t="s">
        <v>2799</v>
      </c>
      <c r="D319" s="1" t="s">
        <v>78</v>
      </c>
      <c r="E319" s="1" t="s">
        <v>51</v>
      </c>
      <c r="F319" s="1" t="s">
        <v>51</v>
      </c>
      <c r="G319" s="1" t="s">
        <v>82</v>
      </c>
      <c r="H319" s="1" t="s">
        <v>2140</v>
      </c>
      <c r="I319" s="1" t="s">
        <v>84</v>
      </c>
      <c r="J319" s="1" t="s">
        <v>2362</v>
      </c>
      <c r="K319" s="1" t="s">
        <v>2800</v>
      </c>
      <c r="L319" s="1"/>
      <c r="M319" s="20">
        <f t="shared" si="4"/>
        <v>1</v>
      </c>
    </row>
    <row r="320" spans="1:13" ht="20.100000000000001" customHeight="1" x14ac:dyDescent="0.15">
      <c r="A320" s="1" t="s">
        <v>2136</v>
      </c>
      <c r="B320" s="1" t="s">
        <v>2768</v>
      </c>
      <c r="C320" s="1" t="s">
        <v>2801</v>
      </c>
      <c r="D320" s="1" t="s">
        <v>78</v>
      </c>
      <c r="E320" s="1" t="s">
        <v>51</v>
      </c>
      <c r="F320" s="1" t="s">
        <v>26832</v>
      </c>
      <c r="G320" s="1" t="s">
        <v>82</v>
      </c>
      <c r="H320" s="1" t="s">
        <v>180</v>
      </c>
      <c r="I320" s="1" t="s">
        <v>84</v>
      </c>
      <c r="J320" s="1" t="s">
        <v>632</v>
      </c>
      <c r="K320" s="1" t="s">
        <v>2802</v>
      </c>
      <c r="L320" s="1"/>
      <c r="M320" s="20">
        <f t="shared" si="4"/>
        <v>0</v>
      </c>
    </row>
    <row r="321" spans="1:13" ht="20.100000000000001" customHeight="1" x14ac:dyDescent="0.15">
      <c r="A321" s="1" t="s">
        <v>2136</v>
      </c>
      <c r="B321" s="1" t="s">
        <v>2768</v>
      </c>
      <c r="C321" s="1" t="s">
        <v>2803</v>
      </c>
      <c r="D321" s="1" t="s">
        <v>78</v>
      </c>
      <c r="E321" s="1" t="s">
        <v>51</v>
      </c>
      <c r="F321" s="1" t="s">
        <v>26832</v>
      </c>
      <c r="G321" s="1" t="s">
        <v>82</v>
      </c>
      <c r="H321" s="1" t="s">
        <v>180</v>
      </c>
      <c r="I321" s="1" t="s">
        <v>84</v>
      </c>
      <c r="J321" s="1" t="s">
        <v>632</v>
      </c>
      <c r="K321" s="1" t="s">
        <v>2804</v>
      </c>
      <c r="L321" s="1"/>
      <c r="M321" s="20">
        <f t="shared" si="4"/>
        <v>0</v>
      </c>
    </row>
    <row r="322" spans="1:13" ht="20.100000000000001" customHeight="1" x14ac:dyDescent="0.15">
      <c r="A322" s="1" t="s">
        <v>2136</v>
      </c>
      <c r="B322" s="1" t="s">
        <v>2768</v>
      </c>
      <c r="C322" s="1" t="s">
        <v>2805</v>
      </c>
      <c r="D322" s="1" t="s">
        <v>78</v>
      </c>
      <c r="E322" s="1" t="s">
        <v>51</v>
      </c>
      <c r="F322" s="1" t="s">
        <v>51</v>
      </c>
      <c r="G322" s="1" t="s">
        <v>82</v>
      </c>
      <c r="H322" s="1" t="s">
        <v>207</v>
      </c>
      <c r="I322" s="1" t="s">
        <v>84</v>
      </c>
      <c r="J322" s="1" t="s">
        <v>122</v>
      </c>
      <c r="K322" s="1" t="s">
        <v>2806</v>
      </c>
      <c r="L322" s="1"/>
      <c r="M322" s="20">
        <f t="shared" si="4"/>
        <v>1</v>
      </c>
    </row>
    <row r="323" spans="1:13" ht="20.100000000000001" customHeight="1" x14ac:dyDescent="0.15">
      <c r="A323" s="1" t="s">
        <v>2136</v>
      </c>
      <c r="B323" s="1" t="s">
        <v>2807</v>
      </c>
      <c r="C323" s="1" t="s">
        <v>2808</v>
      </c>
      <c r="D323" s="1" t="s">
        <v>50</v>
      </c>
      <c r="E323" s="1" t="s">
        <v>51</v>
      </c>
      <c r="F323" s="1" t="s">
        <v>51</v>
      </c>
      <c r="G323" s="1" t="s">
        <v>52</v>
      </c>
      <c r="H323" s="1" t="s">
        <v>53</v>
      </c>
      <c r="I323" s="1" t="s">
        <v>740</v>
      </c>
      <c r="J323" s="1" t="s">
        <v>182</v>
      </c>
      <c r="K323" s="1" t="s">
        <v>2809</v>
      </c>
      <c r="L323" s="1"/>
      <c r="M323" s="20">
        <f t="shared" si="4"/>
        <v>1</v>
      </c>
    </row>
    <row r="324" spans="1:13" ht="20.100000000000001" customHeight="1" x14ac:dyDescent="0.15">
      <c r="A324" s="1" t="s">
        <v>2136</v>
      </c>
      <c r="B324" s="1" t="s">
        <v>2810</v>
      </c>
      <c r="C324" s="1" t="s">
        <v>2811</v>
      </c>
      <c r="D324" s="1" t="s">
        <v>50</v>
      </c>
      <c r="E324" s="1" t="s">
        <v>51</v>
      </c>
      <c r="F324" s="1" t="s">
        <v>26832</v>
      </c>
      <c r="G324" s="1" t="s">
        <v>82</v>
      </c>
      <c r="H324" s="1" t="s">
        <v>180</v>
      </c>
      <c r="I324" s="1" t="s">
        <v>181</v>
      </c>
      <c r="J324" s="1" t="s">
        <v>182</v>
      </c>
      <c r="K324" s="1" t="s">
        <v>2812</v>
      </c>
      <c r="L324" s="1"/>
      <c r="M324" s="20">
        <f t="shared" si="4"/>
        <v>0</v>
      </c>
    </row>
    <row r="325" spans="1:13" ht="20.100000000000001" customHeight="1" x14ac:dyDescent="0.15">
      <c r="A325" s="1" t="s">
        <v>2136</v>
      </c>
      <c r="B325" s="1" t="s">
        <v>2813</v>
      </c>
      <c r="C325" s="1" t="s">
        <v>2814</v>
      </c>
      <c r="D325" s="1" t="s">
        <v>50</v>
      </c>
      <c r="E325" s="1" t="s">
        <v>51</v>
      </c>
      <c r="F325" s="1" t="s">
        <v>26832</v>
      </c>
      <c r="G325" s="1" t="s">
        <v>82</v>
      </c>
      <c r="H325" s="1" t="s">
        <v>180</v>
      </c>
      <c r="I325" s="1" t="s">
        <v>84</v>
      </c>
      <c r="J325" s="1" t="s">
        <v>632</v>
      </c>
      <c r="K325" s="1" t="s">
        <v>2815</v>
      </c>
      <c r="L325" s="1"/>
      <c r="M325" s="20">
        <f t="shared" si="4"/>
        <v>0</v>
      </c>
    </row>
    <row r="326" spans="1:13" ht="20.100000000000001" customHeight="1" x14ac:dyDescent="0.15">
      <c r="A326" s="1" t="s">
        <v>2136</v>
      </c>
      <c r="B326" s="1" t="s">
        <v>2813</v>
      </c>
      <c r="C326" s="1" t="s">
        <v>2816</v>
      </c>
      <c r="D326" s="1" t="s">
        <v>50</v>
      </c>
      <c r="E326" s="1" t="s">
        <v>51</v>
      </c>
      <c r="F326" s="1" t="s">
        <v>26832</v>
      </c>
      <c r="G326" s="1" t="s">
        <v>82</v>
      </c>
      <c r="H326" s="1" t="s">
        <v>446</v>
      </c>
      <c r="I326" s="1" t="s">
        <v>84</v>
      </c>
      <c r="J326" s="1" t="s">
        <v>96</v>
      </c>
      <c r="K326" s="1" t="s">
        <v>2817</v>
      </c>
      <c r="L326" s="1"/>
      <c r="M326" s="20">
        <f t="shared" si="4"/>
        <v>0</v>
      </c>
    </row>
    <row r="327" spans="1:13" ht="20.100000000000001" customHeight="1" x14ac:dyDescent="0.15">
      <c r="A327" s="1" t="s">
        <v>2136</v>
      </c>
      <c r="B327" s="1" t="s">
        <v>2813</v>
      </c>
      <c r="C327" s="1" t="s">
        <v>2818</v>
      </c>
      <c r="D327" s="1" t="s">
        <v>78</v>
      </c>
      <c r="E327" s="1" t="s">
        <v>51</v>
      </c>
      <c r="F327" s="1" t="s">
        <v>51</v>
      </c>
      <c r="G327" s="1" t="s">
        <v>82</v>
      </c>
      <c r="H327" s="1" t="s">
        <v>2234</v>
      </c>
      <c r="I327" s="1" t="s">
        <v>84</v>
      </c>
      <c r="J327" s="1" t="s">
        <v>182</v>
      </c>
      <c r="K327" s="1" t="s">
        <v>2819</v>
      </c>
      <c r="L327" s="1"/>
      <c r="M327" s="20">
        <f t="shared" si="4"/>
        <v>1</v>
      </c>
    </row>
    <row r="328" spans="1:13" ht="20.100000000000001" customHeight="1" x14ac:dyDescent="0.15">
      <c r="A328" s="1" t="s">
        <v>2136</v>
      </c>
      <c r="B328" s="1" t="s">
        <v>2813</v>
      </c>
      <c r="C328" s="1" t="s">
        <v>2820</v>
      </c>
      <c r="D328" s="1" t="s">
        <v>78</v>
      </c>
      <c r="E328" s="1" t="s">
        <v>51</v>
      </c>
      <c r="F328" s="1" t="s">
        <v>51</v>
      </c>
      <c r="G328" s="1" t="s">
        <v>82</v>
      </c>
      <c r="H328" s="1" t="s">
        <v>2234</v>
      </c>
      <c r="I328" s="1" t="s">
        <v>84</v>
      </c>
      <c r="J328" s="1" t="s">
        <v>182</v>
      </c>
      <c r="K328" s="1" t="s">
        <v>2821</v>
      </c>
      <c r="L328" s="1"/>
      <c r="M328" s="20">
        <f t="shared" si="4"/>
        <v>1</v>
      </c>
    </row>
    <row r="329" spans="1:13" ht="20.100000000000001" customHeight="1" x14ac:dyDescent="0.15">
      <c r="A329" s="1" t="s">
        <v>2136</v>
      </c>
      <c r="B329" s="1" t="s">
        <v>2813</v>
      </c>
      <c r="C329" s="1" t="s">
        <v>2822</v>
      </c>
      <c r="D329" s="1" t="s">
        <v>78</v>
      </c>
      <c r="E329" s="1" t="s">
        <v>51</v>
      </c>
      <c r="F329" s="1" t="s">
        <v>51</v>
      </c>
      <c r="G329" s="1" t="s">
        <v>82</v>
      </c>
      <c r="H329" s="1" t="s">
        <v>2234</v>
      </c>
      <c r="I329" s="1" t="s">
        <v>84</v>
      </c>
      <c r="J329" s="1" t="s">
        <v>182</v>
      </c>
      <c r="K329" s="1" t="s">
        <v>2823</v>
      </c>
      <c r="L329" s="1"/>
      <c r="M329" s="20">
        <f t="shared" ref="M329:M392" si="5">IF(F329="○",1,0)</f>
        <v>1</v>
      </c>
    </row>
    <row r="330" spans="1:13" ht="20.100000000000001" customHeight="1" x14ac:dyDescent="0.15">
      <c r="A330" s="1" t="s">
        <v>2136</v>
      </c>
      <c r="B330" s="1" t="s">
        <v>2813</v>
      </c>
      <c r="C330" s="1" t="s">
        <v>2824</v>
      </c>
      <c r="D330" s="1" t="s">
        <v>78</v>
      </c>
      <c r="E330" s="1" t="s">
        <v>51</v>
      </c>
      <c r="F330" s="1" t="s">
        <v>179</v>
      </c>
      <c r="G330" s="1" t="s">
        <v>82</v>
      </c>
      <c r="H330" s="1" t="s">
        <v>2234</v>
      </c>
      <c r="I330" s="1" t="s">
        <v>84</v>
      </c>
      <c r="J330" s="1" t="s">
        <v>182</v>
      </c>
      <c r="K330" s="1" t="s">
        <v>2825</v>
      </c>
      <c r="L330" s="1"/>
      <c r="M330" s="20">
        <f t="shared" si="5"/>
        <v>0</v>
      </c>
    </row>
    <row r="331" spans="1:13" ht="20.100000000000001" customHeight="1" x14ac:dyDescent="0.15">
      <c r="A331" s="1" t="s">
        <v>2136</v>
      </c>
      <c r="B331" s="1" t="s">
        <v>2826</v>
      </c>
      <c r="C331" s="1" t="s">
        <v>2827</v>
      </c>
      <c r="D331" s="1" t="s">
        <v>50</v>
      </c>
      <c r="E331" s="1" t="s">
        <v>51</v>
      </c>
      <c r="F331" s="1" t="s">
        <v>26832</v>
      </c>
      <c r="G331" s="1" t="s">
        <v>82</v>
      </c>
      <c r="H331" s="1" t="s">
        <v>180</v>
      </c>
      <c r="I331" s="1" t="s">
        <v>181</v>
      </c>
      <c r="J331" s="1" t="s">
        <v>182</v>
      </c>
      <c r="K331" s="1" t="s">
        <v>2828</v>
      </c>
      <c r="L331" s="1"/>
      <c r="M331" s="20">
        <f t="shared" si="5"/>
        <v>0</v>
      </c>
    </row>
    <row r="332" spans="1:13" ht="20.100000000000001" customHeight="1" x14ac:dyDescent="0.15">
      <c r="A332" s="1" t="s">
        <v>2136</v>
      </c>
      <c r="B332" s="1" t="s">
        <v>2826</v>
      </c>
      <c r="C332" s="1" t="s">
        <v>2829</v>
      </c>
      <c r="D332" s="1" t="s">
        <v>50</v>
      </c>
      <c r="E332" s="1" t="s">
        <v>51</v>
      </c>
      <c r="F332" s="1" t="s">
        <v>26832</v>
      </c>
      <c r="G332" s="1" t="s">
        <v>82</v>
      </c>
      <c r="H332" s="1" t="s">
        <v>180</v>
      </c>
      <c r="I332" s="1" t="s">
        <v>181</v>
      </c>
      <c r="J332" s="1" t="s">
        <v>182</v>
      </c>
      <c r="K332" s="1" t="s">
        <v>2830</v>
      </c>
      <c r="L332" s="1"/>
      <c r="M332" s="20">
        <f t="shared" si="5"/>
        <v>0</v>
      </c>
    </row>
    <row r="333" spans="1:13" ht="20.100000000000001" customHeight="1" x14ac:dyDescent="0.15">
      <c r="A333" s="1" t="s">
        <v>2136</v>
      </c>
      <c r="B333" s="1" t="s">
        <v>2826</v>
      </c>
      <c r="C333" s="1" t="s">
        <v>2831</v>
      </c>
      <c r="D333" s="1" t="s">
        <v>50</v>
      </c>
      <c r="E333" s="1" t="s">
        <v>51</v>
      </c>
      <c r="F333" s="1" t="s">
        <v>81</v>
      </c>
      <c r="G333" s="1" t="s">
        <v>82</v>
      </c>
      <c r="H333" s="1" t="s">
        <v>180</v>
      </c>
      <c r="I333" s="1" t="s">
        <v>181</v>
      </c>
      <c r="J333" s="1" t="s">
        <v>182</v>
      </c>
      <c r="K333" s="1" t="s">
        <v>2832</v>
      </c>
      <c r="L333" s="1"/>
      <c r="M333" s="20">
        <f t="shared" si="5"/>
        <v>0</v>
      </c>
    </row>
    <row r="334" spans="1:13" ht="20.100000000000001" customHeight="1" x14ac:dyDescent="0.15">
      <c r="A334" s="1" t="s">
        <v>2136</v>
      </c>
      <c r="B334" s="1" t="s">
        <v>2826</v>
      </c>
      <c r="C334" s="1" t="s">
        <v>2833</v>
      </c>
      <c r="D334" s="1" t="s">
        <v>50</v>
      </c>
      <c r="E334" s="1" t="s">
        <v>51</v>
      </c>
      <c r="F334" s="1" t="s">
        <v>51</v>
      </c>
      <c r="G334" s="1" t="s">
        <v>52</v>
      </c>
      <c r="H334" s="1" t="s">
        <v>53</v>
      </c>
      <c r="I334" s="1" t="s">
        <v>740</v>
      </c>
      <c r="J334" s="1" t="s">
        <v>182</v>
      </c>
      <c r="K334" s="1" t="s">
        <v>2834</v>
      </c>
      <c r="L334" s="1"/>
      <c r="M334" s="20">
        <f t="shared" si="5"/>
        <v>1</v>
      </c>
    </row>
    <row r="335" spans="1:13" ht="20.100000000000001" customHeight="1" x14ac:dyDescent="0.15">
      <c r="A335" s="1" t="s">
        <v>2136</v>
      </c>
      <c r="B335" s="1" t="s">
        <v>2826</v>
      </c>
      <c r="C335" s="1" t="s">
        <v>2835</v>
      </c>
      <c r="D335" s="1" t="s">
        <v>50</v>
      </c>
      <c r="E335" s="1" t="s">
        <v>51</v>
      </c>
      <c r="F335" s="1" t="s">
        <v>51</v>
      </c>
      <c r="G335" s="1" t="s">
        <v>52</v>
      </c>
      <c r="H335" s="1" t="s">
        <v>53</v>
      </c>
      <c r="I335" s="1" t="s">
        <v>740</v>
      </c>
      <c r="J335" s="1" t="s">
        <v>182</v>
      </c>
      <c r="K335" s="1" t="s">
        <v>2836</v>
      </c>
      <c r="L335" s="1"/>
      <c r="M335" s="20">
        <f t="shared" si="5"/>
        <v>1</v>
      </c>
    </row>
    <row r="336" spans="1:13" ht="20.100000000000001" customHeight="1" x14ac:dyDescent="0.15">
      <c r="A336" s="1" t="s">
        <v>2136</v>
      </c>
      <c r="B336" s="1" t="s">
        <v>2826</v>
      </c>
      <c r="C336" s="1" t="s">
        <v>2837</v>
      </c>
      <c r="D336" s="1" t="s">
        <v>50</v>
      </c>
      <c r="E336" s="1" t="s">
        <v>51</v>
      </c>
      <c r="F336" s="1" t="s">
        <v>51</v>
      </c>
      <c r="G336" s="1" t="s">
        <v>52</v>
      </c>
      <c r="H336" s="1" t="s">
        <v>53</v>
      </c>
      <c r="I336" s="1" t="s">
        <v>740</v>
      </c>
      <c r="J336" s="1" t="s">
        <v>182</v>
      </c>
      <c r="K336" s="1" t="s">
        <v>2838</v>
      </c>
      <c r="L336" s="1"/>
      <c r="M336" s="20">
        <f t="shared" si="5"/>
        <v>1</v>
      </c>
    </row>
    <row r="337" spans="1:13" ht="20.100000000000001" customHeight="1" x14ac:dyDescent="0.15">
      <c r="A337" s="1" t="s">
        <v>2136</v>
      </c>
      <c r="B337" s="1" t="s">
        <v>2839</v>
      </c>
      <c r="C337" s="1" t="s">
        <v>2840</v>
      </c>
      <c r="D337" s="1" t="s">
        <v>50</v>
      </c>
      <c r="E337" s="1" t="s">
        <v>51</v>
      </c>
      <c r="F337" s="1" t="s">
        <v>51</v>
      </c>
      <c r="G337" s="1" t="s">
        <v>82</v>
      </c>
      <c r="H337" s="1" t="s">
        <v>207</v>
      </c>
      <c r="I337" s="1" t="s">
        <v>84</v>
      </c>
      <c r="J337" s="1" t="s">
        <v>122</v>
      </c>
      <c r="K337" s="1" t="s">
        <v>2841</v>
      </c>
      <c r="L337" s="1"/>
      <c r="M337" s="20">
        <f t="shared" si="5"/>
        <v>1</v>
      </c>
    </row>
    <row r="338" spans="1:13" ht="20.100000000000001" customHeight="1" x14ac:dyDescent="0.15">
      <c r="A338" s="1" t="s">
        <v>2136</v>
      </c>
      <c r="B338" s="1" t="s">
        <v>2839</v>
      </c>
      <c r="C338" s="1" t="s">
        <v>2842</v>
      </c>
      <c r="D338" s="1" t="s">
        <v>50</v>
      </c>
      <c r="E338" s="1" t="s">
        <v>51</v>
      </c>
      <c r="F338" s="1" t="s">
        <v>51</v>
      </c>
      <c r="G338" s="1" t="s">
        <v>82</v>
      </c>
      <c r="H338" s="1" t="s">
        <v>207</v>
      </c>
      <c r="I338" s="1" t="s">
        <v>84</v>
      </c>
      <c r="J338" s="1" t="s">
        <v>122</v>
      </c>
      <c r="K338" s="1" t="s">
        <v>2843</v>
      </c>
      <c r="L338" s="1"/>
      <c r="M338" s="20">
        <f t="shared" si="5"/>
        <v>1</v>
      </c>
    </row>
    <row r="339" spans="1:13" ht="20.100000000000001" customHeight="1" x14ac:dyDescent="0.15">
      <c r="A339" s="1" t="s">
        <v>2136</v>
      </c>
      <c r="B339" s="1" t="s">
        <v>2839</v>
      </c>
      <c r="C339" s="1" t="s">
        <v>2844</v>
      </c>
      <c r="D339" s="1" t="s">
        <v>50</v>
      </c>
      <c r="E339" s="1" t="s">
        <v>51</v>
      </c>
      <c r="F339" s="1" t="s">
        <v>51</v>
      </c>
      <c r="G339" s="1" t="s">
        <v>82</v>
      </c>
      <c r="H339" s="1" t="s">
        <v>207</v>
      </c>
      <c r="I339" s="1" t="s">
        <v>84</v>
      </c>
      <c r="J339" s="1" t="s">
        <v>122</v>
      </c>
      <c r="K339" s="1" t="s">
        <v>2845</v>
      </c>
      <c r="L339" s="1"/>
      <c r="M339" s="20">
        <f t="shared" si="5"/>
        <v>1</v>
      </c>
    </row>
    <row r="340" spans="1:13" ht="20.100000000000001" customHeight="1" x14ac:dyDescent="0.15">
      <c r="A340" s="1" t="s">
        <v>2136</v>
      </c>
      <c r="B340" s="1" t="s">
        <v>2839</v>
      </c>
      <c r="C340" s="1" t="s">
        <v>2846</v>
      </c>
      <c r="D340" s="1" t="s">
        <v>50</v>
      </c>
      <c r="E340" s="1" t="s">
        <v>51</v>
      </c>
      <c r="F340" s="1" t="s">
        <v>51</v>
      </c>
      <c r="G340" s="1" t="s">
        <v>82</v>
      </c>
      <c r="H340" s="1" t="s">
        <v>207</v>
      </c>
      <c r="I340" s="1" t="s">
        <v>84</v>
      </c>
      <c r="J340" s="1" t="s">
        <v>122</v>
      </c>
      <c r="K340" s="1" t="s">
        <v>2847</v>
      </c>
      <c r="L340" s="1"/>
      <c r="M340" s="20">
        <f t="shared" si="5"/>
        <v>1</v>
      </c>
    </row>
    <row r="341" spans="1:13" ht="20.100000000000001" customHeight="1" x14ac:dyDescent="0.15">
      <c r="A341" s="1" t="s">
        <v>2136</v>
      </c>
      <c r="B341" s="1" t="s">
        <v>2839</v>
      </c>
      <c r="C341" s="1" t="s">
        <v>2848</v>
      </c>
      <c r="D341" s="1" t="s">
        <v>78</v>
      </c>
      <c r="E341" s="1" t="s">
        <v>51</v>
      </c>
      <c r="F341" s="1" t="s">
        <v>51</v>
      </c>
      <c r="G341" s="1" t="s">
        <v>82</v>
      </c>
      <c r="H341" s="1" t="s">
        <v>207</v>
      </c>
      <c r="I341" s="1" t="s">
        <v>84</v>
      </c>
      <c r="J341" s="1" t="s">
        <v>122</v>
      </c>
      <c r="K341" s="1" t="s">
        <v>2849</v>
      </c>
      <c r="L341" s="1"/>
      <c r="M341" s="20">
        <f t="shared" si="5"/>
        <v>1</v>
      </c>
    </row>
    <row r="342" spans="1:13" ht="20.100000000000001" customHeight="1" x14ac:dyDescent="0.15">
      <c r="A342" s="1" t="s">
        <v>2136</v>
      </c>
      <c r="B342" s="1" t="s">
        <v>2839</v>
      </c>
      <c r="C342" s="1" t="s">
        <v>2850</v>
      </c>
      <c r="D342" s="1" t="s">
        <v>78</v>
      </c>
      <c r="E342" s="1" t="s">
        <v>51</v>
      </c>
      <c r="F342" s="1" t="s">
        <v>51</v>
      </c>
      <c r="G342" s="1" t="s">
        <v>82</v>
      </c>
      <c r="H342" s="1" t="s">
        <v>207</v>
      </c>
      <c r="I342" s="1" t="s">
        <v>84</v>
      </c>
      <c r="J342" s="1" t="s">
        <v>122</v>
      </c>
      <c r="K342" s="1" t="s">
        <v>2851</v>
      </c>
      <c r="L342" s="1"/>
      <c r="M342" s="20">
        <f t="shared" si="5"/>
        <v>1</v>
      </c>
    </row>
    <row r="343" spans="1:13" ht="20.100000000000001" customHeight="1" x14ac:dyDescent="0.15">
      <c r="A343" s="1" t="s">
        <v>2136</v>
      </c>
      <c r="B343" s="1" t="s">
        <v>2839</v>
      </c>
      <c r="C343" s="1" t="s">
        <v>2852</v>
      </c>
      <c r="D343" s="1" t="s">
        <v>78</v>
      </c>
      <c r="E343" s="1" t="s">
        <v>51</v>
      </c>
      <c r="F343" s="1" t="s">
        <v>51</v>
      </c>
      <c r="G343" s="1" t="s">
        <v>52</v>
      </c>
      <c r="H343" s="1" t="s">
        <v>53</v>
      </c>
      <c r="I343" s="1" t="s">
        <v>740</v>
      </c>
      <c r="J343" s="1" t="s">
        <v>182</v>
      </c>
      <c r="K343" s="1" t="s">
        <v>2853</v>
      </c>
      <c r="L343" s="1"/>
      <c r="M343" s="20">
        <f t="shared" si="5"/>
        <v>1</v>
      </c>
    </row>
    <row r="344" spans="1:13" ht="20.100000000000001" customHeight="1" x14ac:dyDescent="0.15">
      <c r="A344" s="1" t="s">
        <v>2136</v>
      </c>
      <c r="B344" s="1" t="s">
        <v>2854</v>
      </c>
      <c r="C344" s="1" t="s">
        <v>2855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53</v>
      </c>
      <c r="I344" s="1" t="s">
        <v>740</v>
      </c>
      <c r="J344" s="1" t="s">
        <v>182</v>
      </c>
      <c r="K344" s="1" t="s">
        <v>2856</v>
      </c>
      <c r="L344" s="1"/>
      <c r="M344" s="20">
        <f t="shared" si="5"/>
        <v>1</v>
      </c>
    </row>
    <row r="345" spans="1:13" ht="20.100000000000001" customHeight="1" x14ac:dyDescent="0.15">
      <c r="A345" s="1" t="s">
        <v>2136</v>
      </c>
      <c r="B345" s="1" t="s">
        <v>2854</v>
      </c>
      <c r="C345" s="1" t="s">
        <v>2857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53</v>
      </c>
      <c r="I345" s="1" t="s">
        <v>740</v>
      </c>
      <c r="J345" s="1" t="s">
        <v>182</v>
      </c>
      <c r="K345" s="1" t="s">
        <v>2858</v>
      </c>
      <c r="L345" s="1"/>
      <c r="M345" s="20">
        <f t="shared" si="5"/>
        <v>1</v>
      </c>
    </row>
    <row r="346" spans="1:13" ht="20.100000000000001" customHeight="1" x14ac:dyDescent="0.15">
      <c r="A346" s="1" t="s">
        <v>2136</v>
      </c>
      <c r="B346" s="1" t="s">
        <v>2854</v>
      </c>
      <c r="C346" s="1" t="s">
        <v>2859</v>
      </c>
      <c r="D346" s="1" t="s">
        <v>78</v>
      </c>
      <c r="E346" s="1" t="s">
        <v>51</v>
      </c>
      <c r="F346" s="1" t="s">
        <v>51</v>
      </c>
      <c r="G346" s="1" t="s">
        <v>52</v>
      </c>
      <c r="H346" s="1" t="s">
        <v>53</v>
      </c>
      <c r="I346" s="1" t="s">
        <v>740</v>
      </c>
      <c r="J346" s="1" t="s">
        <v>182</v>
      </c>
      <c r="K346" s="1" t="s">
        <v>2860</v>
      </c>
      <c r="L346" s="1"/>
      <c r="M346" s="20">
        <f t="shared" si="5"/>
        <v>1</v>
      </c>
    </row>
    <row r="347" spans="1:13" ht="20.100000000000001" customHeight="1" x14ac:dyDescent="0.15">
      <c r="A347" s="1" t="s">
        <v>2136</v>
      </c>
      <c r="B347" s="1" t="s">
        <v>2854</v>
      </c>
      <c r="C347" s="1" t="s">
        <v>2861</v>
      </c>
      <c r="D347" s="1" t="s">
        <v>78</v>
      </c>
      <c r="E347" s="1" t="s">
        <v>51</v>
      </c>
      <c r="F347" s="1" t="s">
        <v>51</v>
      </c>
      <c r="G347" s="1" t="s">
        <v>52</v>
      </c>
      <c r="H347" s="1" t="s">
        <v>53</v>
      </c>
      <c r="I347" s="1" t="s">
        <v>740</v>
      </c>
      <c r="J347" s="1" t="s">
        <v>182</v>
      </c>
      <c r="K347" s="1" t="s">
        <v>2862</v>
      </c>
      <c r="L347" s="1"/>
      <c r="M347" s="20">
        <f t="shared" si="5"/>
        <v>1</v>
      </c>
    </row>
    <row r="348" spans="1:13" ht="20.100000000000001" customHeight="1" x14ac:dyDescent="0.15">
      <c r="A348" s="1" t="s">
        <v>2136</v>
      </c>
      <c r="B348" s="1" t="s">
        <v>2854</v>
      </c>
      <c r="C348" s="1" t="s">
        <v>2863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53</v>
      </c>
      <c r="I348" s="1" t="s">
        <v>740</v>
      </c>
      <c r="J348" s="1" t="s">
        <v>182</v>
      </c>
      <c r="K348" s="1" t="s">
        <v>2864</v>
      </c>
      <c r="L348" s="1"/>
      <c r="M348" s="20">
        <f t="shared" si="5"/>
        <v>1</v>
      </c>
    </row>
    <row r="349" spans="1:13" ht="20.100000000000001" customHeight="1" x14ac:dyDescent="0.15">
      <c r="A349" s="1" t="s">
        <v>2136</v>
      </c>
      <c r="B349" s="1" t="s">
        <v>2865</v>
      </c>
      <c r="C349" s="1" t="s">
        <v>2866</v>
      </c>
      <c r="D349" s="1" t="s">
        <v>50</v>
      </c>
      <c r="E349" s="1" t="s">
        <v>51</v>
      </c>
      <c r="F349" s="1" t="s">
        <v>51</v>
      </c>
      <c r="G349" s="1" t="s">
        <v>26857</v>
      </c>
      <c r="H349" s="1" t="s">
        <v>53</v>
      </c>
      <c r="I349" s="1" t="s">
        <v>740</v>
      </c>
      <c r="J349" s="1" t="s">
        <v>182</v>
      </c>
      <c r="K349" s="1" t="s">
        <v>2867</v>
      </c>
      <c r="L349" s="1"/>
      <c r="M349" s="20">
        <f t="shared" si="5"/>
        <v>1</v>
      </c>
    </row>
    <row r="350" spans="1:13" ht="20.100000000000001" customHeight="1" x14ac:dyDescent="0.15">
      <c r="A350" s="1" t="s">
        <v>2136</v>
      </c>
      <c r="B350" s="1" t="s">
        <v>2865</v>
      </c>
      <c r="C350" s="1" t="s">
        <v>2868</v>
      </c>
      <c r="D350" s="1" t="s">
        <v>50</v>
      </c>
      <c r="E350" s="1" t="s">
        <v>51</v>
      </c>
      <c r="F350" s="1" t="s">
        <v>26832</v>
      </c>
      <c r="G350" s="1" t="s">
        <v>82</v>
      </c>
      <c r="H350" s="1" t="s">
        <v>83</v>
      </c>
      <c r="I350" s="1" t="s">
        <v>84</v>
      </c>
      <c r="J350" s="1" t="s">
        <v>85</v>
      </c>
      <c r="K350" s="1" t="s">
        <v>2869</v>
      </c>
      <c r="L350" s="1"/>
      <c r="M350" s="20">
        <f t="shared" si="5"/>
        <v>0</v>
      </c>
    </row>
    <row r="351" spans="1:13" ht="20.100000000000001" customHeight="1" x14ac:dyDescent="0.15">
      <c r="A351" s="1" t="s">
        <v>2136</v>
      </c>
      <c r="B351" s="1" t="s">
        <v>2870</v>
      </c>
      <c r="C351" s="1" t="s">
        <v>2871</v>
      </c>
      <c r="D351" s="1" t="s">
        <v>50</v>
      </c>
      <c r="E351" s="1" t="s">
        <v>51</v>
      </c>
      <c r="F351" s="1" t="s">
        <v>26829</v>
      </c>
      <c r="G351" s="1" t="s">
        <v>26857</v>
      </c>
      <c r="H351" s="1" t="s">
        <v>26836</v>
      </c>
      <c r="I351" s="1" t="s">
        <v>26858</v>
      </c>
      <c r="J351" s="1" t="s">
        <v>26859</v>
      </c>
      <c r="K351" s="1" t="s">
        <v>2872</v>
      </c>
      <c r="L351" s="1"/>
      <c r="M351" s="20">
        <f t="shared" si="5"/>
        <v>0</v>
      </c>
    </row>
    <row r="352" spans="1:13" ht="20.100000000000001" customHeight="1" x14ac:dyDescent="0.15">
      <c r="A352" s="1" t="s">
        <v>2136</v>
      </c>
      <c r="B352" s="1" t="s">
        <v>2870</v>
      </c>
      <c r="C352" s="1" t="s">
        <v>2873</v>
      </c>
      <c r="D352" s="1" t="s">
        <v>50</v>
      </c>
      <c r="E352" s="1" t="s">
        <v>51</v>
      </c>
      <c r="F352" s="1" t="s">
        <v>51</v>
      </c>
      <c r="G352" s="1" t="s">
        <v>52</v>
      </c>
      <c r="H352" s="1" t="s">
        <v>53</v>
      </c>
      <c r="I352" s="1" t="s">
        <v>740</v>
      </c>
      <c r="J352" s="1" t="s">
        <v>182</v>
      </c>
      <c r="K352" s="1" t="s">
        <v>2874</v>
      </c>
      <c r="L352" s="1"/>
      <c r="M352" s="20">
        <f t="shared" si="5"/>
        <v>1</v>
      </c>
    </row>
    <row r="353" spans="1:13" ht="20.100000000000001" customHeight="1" x14ac:dyDescent="0.15">
      <c r="A353" s="1" t="s">
        <v>2136</v>
      </c>
      <c r="B353" s="1" t="s">
        <v>2870</v>
      </c>
      <c r="C353" s="1" t="s">
        <v>2875</v>
      </c>
      <c r="D353" s="1" t="s">
        <v>50</v>
      </c>
      <c r="E353" s="1" t="s">
        <v>51</v>
      </c>
      <c r="F353" s="1" t="s">
        <v>51</v>
      </c>
      <c r="G353" s="1" t="s">
        <v>52</v>
      </c>
      <c r="H353" s="1" t="s">
        <v>53</v>
      </c>
      <c r="I353" s="1" t="s">
        <v>740</v>
      </c>
      <c r="J353" s="1" t="s">
        <v>182</v>
      </c>
      <c r="K353" s="1" t="s">
        <v>2876</v>
      </c>
      <c r="L353" s="1"/>
      <c r="M353" s="20">
        <f t="shared" si="5"/>
        <v>1</v>
      </c>
    </row>
    <row r="354" spans="1:13" ht="20.100000000000001" customHeight="1" x14ac:dyDescent="0.15">
      <c r="A354" s="1" t="s">
        <v>2136</v>
      </c>
      <c r="B354" s="1" t="s">
        <v>2870</v>
      </c>
      <c r="C354" s="1" t="s">
        <v>2877</v>
      </c>
      <c r="D354" s="1" t="s">
        <v>50</v>
      </c>
      <c r="E354" s="1" t="s">
        <v>51</v>
      </c>
      <c r="F354" s="1" t="s">
        <v>179</v>
      </c>
      <c r="G354" s="1" t="s">
        <v>82</v>
      </c>
      <c r="H354" s="1" t="s">
        <v>83</v>
      </c>
      <c r="I354" s="1" t="s">
        <v>84</v>
      </c>
      <c r="J354" s="1" t="s">
        <v>85</v>
      </c>
      <c r="K354" s="1" t="s">
        <v>2878</v>
      </c>
      <c r="L354" s="1"/>
      <c r="M354" s="20">
        <f t="shared" si="5"/>
        <v>0</v>
      </c>
    </row>
    <row r="355" spans="1:13" ht="20.100000000000001" customHeight="1" x14ac:dyDescent="0.15">
      <c r="A355" s="1" t="s">
        <v>2136</v>
      </c>
      <c r="B355" s="1" t="s">
        <v>2870</v>
      </c>
      <c r="C355" s="1" t="s">
        <v>2879</v>
      </c>
      <c r="D355" s="1" t="s">
        <v>50</v>
      </c>
      <c r="E355" s="1" t="s">
        <v>51</v>
      </c>
      <c r="F355" s="1" t="s">
        <v>51</v>
      </c>
      <c r="G355" s="1" t="s">
        <v>52</v>
      </c>
      <c r="H355" s="1" t="s">
        <v>53</v>
      </c>
      <c r="I355" s="1" t="s">
        <v>740</v>
      </c>
      <c r="J355" s="1" t="s">
        <v>182</v>
      </c>
      <c r="K355" s="1" t="s">
        <v>2880</v>
      </c>
      <c r="L355" s="1"/>
      <c r="M355" s="20">
        <f t="shared" si="5"/>
        <v>1</v>
      </c>
    </row>
    <row r="356" spans="1:13" ht="20.100000000000001" customHeight="1" x14ac:dyDescent="0.15">
      <c r="A356" s="1" t="s">
        <v>2136</v>
      </c>
      <c r="B356" s="1" t="s">
        <v>2881</v>
      </c>
      <c r="C356" s="1" t="s">
        <v>2882</v>
      </c>
      <c r="D356" s="1" t="s">
        <v>50</v>
      </c>
      <c r="E356" s="1" t="s">
        <v>51</v>
      </c>
      <c r="F356" s="1" t="s">
        <v>51</v>
      </c>
      <c r="G356" s="1" t="s">
        <v>52</v>
      </c>
      <c r="H356" s="1" t="s">
        <v>121</v>
      </c>
      <c r="I356" s="1" t="s">
        <v>662</v>
      </c>
      <c r="J356" s="1" t="s">
        <v>663</v>
      </c>
      <c r="K356" s="1" t="s">
        <v>2883</v>
      </c>
      <c r="L356" s="1"/>
      <c r="M356" s="20">
        <f t="shared" si="5"/>
        <v>1</v>
      </c>
    </row>
    <row r="357" spans="1:13" ht="20.100000000000001" customHeight="1" x14ac:dyDescent="0.15">
      <c r="A357" s="1" t="s">
        <v>2136</v>
      </c>
      <c r="B357" s="1" t="s">
        <v>2881</v>
      </c>
      <c r="C357" s="1" t="s">
        <v>2884</v>
      </c>
      <c r="D357" s="1" t="s">
        <v>50</v>
      </c>
      <c r="E357" s="1" t="s">
        <v>51</v>
      </c>
      <c r="F357" s="1" t="s">
        <v>26832</v>
      </c>
      <c r="G357" s="1" t="s">
        <v>82</v>
      </c>
      <c r="H357" s="1" t="s">
        <v>446</v>
      </c>
      <c r="I357" s="1" t="s">
        <v>84</v>
      </c>
      <c r="J357" s="1" t="s">
        <v>96</v>
      </c>
      <c r="K357" s="1" t="s">
        <v>2885</v>
      </c>
      <c r="L357" s="1"/>
      <c r="M357" s="20">
        <f t="shared" si="5"/>
        <v>0</v>
      </c>
    </row>
    <row r="358" spans="1:13" ht="20.100000000000001" customHeight="1" x14ac:dyDescent="0.15">
      <c r="A358" s="1" t="s">
        <v>2136</v>
      </c>
      <c r="B358" s="1" t="s">
        <v>2881</v>
      </c>
      <c r="C358" s="1" t="s">
        <v>2886</v>
      </c>
      <c r="D358" s="1" t="s">
        <v>50</v>
      </c>
      <c r="E358" s="1" t="s">
        <v>51</v>
      </c>
      <c r="F358" s="1" t="s">
        <v>51</v>
      </c>
      <c r="G358" s="1" t="s">
        <v>82</v>
      </c>
      <c r="H358" s="1" t="s">
        <v>207</v>
      </c>
      <c r="I358" s="1" t="s">
        <v>54</v>
      </c>
      <c r="J358" s="1" t="s">
        <v>96</v>
      </c>
      <c r="K358" s="1" t="s">
        <v>2887</v>
      </c>
      <c r="L358" s="1"/>
      <c r="M358" s="20">
        <f t="shared" si="5"/>
        <v>1</v>
      </c>
    </row>
    <row r="359" spans="1:13" ht="20.100000000000001" customHeight="1" x14ac:dyDescent="0.15">
      <c r="A359" s="1" t="s">
        <v>2136</v>
      </c>
      <c r="B359" s="1" t="s">
        <v>2888</v>
      </c>
      <c r="C359" s="1" t="s">
        <v>2889</v>
      </c>
      <c r="D359" s="1" t="s">
        <v>50</v>
      </c>
      <c r="E359" s="1" t="s">
        <v>51</v>
      </c>
      <c r="F359" s="1" t="s">
        <v>51</v>
      </c>
      <c r="G359" s="1" t="s">
        <v>52</v>
      </c>
      <c r="H359" s="1" t="s">
        <v>121</v>
      </c>
      <c r="I359" s="1" t="s">
        <v>181</v>
      </c>
      <c r="J359" s="1" t="s">
        <v>122</v>
      </c>
      <c r="K359" s="1" t="s">
        <v>2890</v>
      </c>
      <c r="L359" s="1"/>
      <c r="M359" s="20">
        <f t="shared" si="5"/>
        <v>1</v>
      </c>
    </row>
    <row r="360" spans="1:13" ht="20.100000000000001" customHeight="1" x14ac:dyDescent="0.15">
      <c r="A360" s="1" t="s">
        <v>2136</v>
      </c>
      <c r="B360" s="1" t="s">
        <v>2888</v>
      </c>
      <c r="C360" s="1" t="s">
        <v>2891</v>
      </c>
      <c r="D360" s="1" t="s">
        <v>78</v>
      </c>
      <c r="E360" s="1" t="s">
        <v>51</v>
      </c>
      <c r="F360" s="1" t="s">
        <v>51</v>
      </c>
      <c r="G360" s="1" t="s">
        <v>52</v>
      </c>
      <c r="H360" s="1" t="s">
        <v>121</v>
      </c>
      <c r="I360" s="1" t="s">
        <v>181</v>
      </c>
      <c r="J360" s="1" t="s">
        <v>122</v>
      </c>
      <c r="K360" s="1" t="s">
        <v>2892</v>
      </c>
      <c r="L360" s="1"/>
      <c r="M360" s="20">
        <f t="shared" si="5"/>
        <v>1</v>
      </c>
    </row>
    <row r="361" spans="1:13" ht="20.100000000000001" customHeight="1" x14ac:dyDescent="0.15">
      <c r="A361" s="1" t="s">
        <v>2136</v>
      </c>
      <c r="B361" s="1" t="s">
        <v>2888</v>
      </c>
      <c r="C361" s="1" t="s">
        <v>2893</v>
      </c>
      <c r="D361" s="1" t="s">
        <v>78</v>
      </c>
      <c r="E361" s="1" t="s">
        <v>51</v>
      </c>
      <c r="F361" s="1" t="s">
        <v>51</v>
      </c>
      <c r="G361" s="1" t="s">
        <v>52</v>
      </c>
      <c r="H361" s="1" t="s">
        <v>121</v>
      </c>
      <c r="I361" s="1" t="s">
        <v>181</v>
      </c>
      <c r="J361" s="1" t="s">
        <v>122</v>
      </c>
      <c r="K361" s="1" t="s">
        <v>2894</v>
      </c>
      <c r="L361" s="1"/>
      <c r="M361" s="20">
        <f t="shared" si="5"/>
        <v>1</v>
      </c>
    </row>
    <row r="362" spans="1:13" ht="20.100000000000001" customHeight="1" x14ac:dyDescent="0.15">
      <c r="A362" s="1" t="s">
        <v>2136</v>
      </c>
      <c r="B362" s="1" t="s">
        <v>2895</v>
      </c>
      <c r="C362" s="1" t="s">
        <v>2896</v>
      </c>
      <c r="D362" s="1" t="s">
        <v>50</v>
      </c>
      <c r="E362" s="1" t="s">
        <v>51</v>
      </c>
      <c r="F362" s="1" t="s">
        <v>51</v>
      </c>
      <c r="G362" s="1" t="s">
        <v>82</v>
      </c>
      <c r="H362" s="1" t="s">
        <v>1151</v>
      </c>
      <c r="I362" s="1" t="s">
        <v>84</v>
      </c>
      <c r="J362" s="1" t="s">
        <v>130</v>
      </c>
      <c r="K362" s="1" t="s">
        <v>2897</v>
      </c>
      <c r="L362" s="1"/>
      <c r="M362" s="20">
        <f t="shared" si="5"/>
        <v>1</v>
      </c>
    </row>
    <row r="363" spans="1:13" ht="20.100000000000001" customHeight="1" x14ac:dyDescent="0.15">
      <c r="A363" s="1" t="s">
        <v>2136</v>
      </c>
      <c r="B363" s="1" t="s">
        <v>2895</v>
      </c>
      <c r="C363" s="1" t="s">
        <v>2898</v>
      </c>
      <c r="D363" s="1" t="s">
        <v>50</v>
      </c>
      <c r="E363" s="1" t="s">
        <v>51</v>
      </c>
      <c r="F363" s="1" t="s">
        <v>51</v>
      </c>
      <c r="G363" s="1" t="s">
        <v>82</v>
      </c>
      <c r="H363" s="1" t="s">
        <v>129</v>
      </c>
      <c r="I363" s="1" t="s">
        <v>84</v>
      </c>
      <c r="J363" s="1" t="s">
        <v>130</v>
      </c>
      <c r="K363" s="1" t="s">
        <v>2899</v>
      </c>
      <c r="L363" s="1"/>
      <c r="M363" s="20">
        <f t="shared" si="5"/>
        <v>1</v>
      </c>
    </row>
    <row r="364" spans="1:13" ht="20.100000000000001" customHeight="1" x14ac:dyDescent="0.15">
      <c r="A364" s="1" t="s">
        <v>2136</v>
      </c>
      <c r="B364" s="1" t="s">
        <v>2895</v>
      </c>
      <c r="C364" s="1" t="s">
        <v>2900</v>
      </c>
      <c r="D364" s="1" t="s">
        <v>50</v>
      </c>
      <c r="E364" s="1" t="s">
        <v>51</v>
      </c>
      <c r="F364" s="1" t="s">
        <v>51</v>
      </c>
      <c r="G364" s="1" t="s">
        <v>52</v>
      </c>
      <c r="H364" s="1" t="s">
        <v>53</v>
      </c>
      <c r="I364" s="1" t="s">
        <v>54</v>
      </c>
      <c r="J364" s="1" t="s">
        <v>55</v>
      </c>
      <c r="K364" s="1" t="s">
        <v>1123</v>
      </c>
      <c r="L364" s="1"/>
      <c r="M364" s="20">
        <f t="shared" si="5"/>
        <v>1</v>
      </c>
    </row>
    <row r="365" spans="1:13" ht="20.100000000000001" customHeight="1" x14ac:dyDescent="0.15">
      <c r="A365" s="1" t="s">
        <v>2136</v>
      </c>
      <c r="B365" s="1" t="s">
        <v>2895</v>
      </c>
      <c r="C365" s="1" t="s">
        <v>2901</v>
      </c>
      <c r="D365" s="1" t="s">
        <v>50</v>
      </c>
      <c r="E365" s="1" t="s">
        <v>51</v>
      </c>
      <c r="F365" s="1" t="s">
        <v>81</v>
      </c>
      <c r="G365" s="1" t="s">
        <v>82</v>
      </c>
      <c r="H365" s="1" t="s">
        <v>180</v>
      </c>
      <c r="I365" s="1" t="s">
        <v>181</v>
      </c>
      <c r="J365" s="1" t="s">
        <v>182</v>
      </c>
      <c r="K365" s="1" t="s">
        <v>2902</v>
      </c>
      <c r="L365" s="1"/>
      <c r="M365" s="20">
        <f t="shared" si="5"/>
        <v>0</v>
      </c>
    </row>
    <row r="366" spans="1:13" ht="20.100000000000001" customHeight="1" x14ac:dyDescent="0.15">
      <c r="A366" s="1" t="s">
        <v>2136</v>
      </c>
      <c r="B366" s="1" t="s">
        <v>2895</v>
      </c>
      <c r="C366" s="1" t="s">
        <v>2903</v>
      </c>
      <c r="D366" s="1" t="s">
        <v>50</v>
      </c>
      <c r="E366" s="1" t="s">
        <v>51</v>
      </c>
      <c r="F366" s="1" t="s">
        <v>81</v>
      </c>
      <c r="G366" s="1" t="s">
        <v>82</v>
      </c>
      <c r="H366" s="1" t="s">
        <v>180</v>
      </c>
      <c r="I366" s="1" t="s">
        <v>181</v>
      </c>
      <c r="J366" s="1" t="s">
        <v>182</v>
      </c>
      <c r="K366" s="1" t="s">
        <v>2904</v>
      </c>
      <c r="L366" s="1"/>
      <c r="M366" s="20">
        <f t="shared" si="5"/>
        <v>0</v>
      </c>
    </row>
    <row r="367" spans="1:13" ht="20.100000000000001" customHeight="1" x14ac:dyDescent="0.15">
      <c r="A367" s="1" t="s">
        <v>2136</v>
      </c>
      <c r="B367" s="1" t="s">
        <v>2895</v>
      </c>
      <c r="C367" s="1" t="s">
        <v>2905</v>
      </c>
      <c r="D367" s="1" t="s">
        <v>50</v>
      </c>
      <c r="E367" s="1" t="s">
        <v>51</v>
      </c>
      <c r="F367" s="1" t="s">
        <v>51</v>
      </c>
      <c r="G367" s="1" t="s">
        <v>52</v>
      </c>
      <c r="H367" s="1" t="s">
        <v>53</v>
      </c>
      <c r="I367" s="1" t="s">
        <v>54</v>
      </c>
      <c r="J367" s="1" t="s">
        <v>55</v>
      </c>
      <c r="K367" s="1" t="s">
        <v>2906</v>
      </c>
      <c r="L367" s="1"/>
      <c r="M367" s="20">
        <f t="shared" si="5"/>
        <v>1</v>
      </c>
    </row>
    <row r="368" spans="1:13" ht="20.100000000000001" customHeight="1" x14ac:dyDescent="0.15">
      <c r="A368" s="1" t="s">
        <v>2136</v>
      </c>
      <c r="B368" s="1" t="s">
        <v>2895</v>
      </c>
      <c r="C368" s="1" t="s">
        <v>2907</v>
      </c>
      <c r="D368" s="1" t="s">
        <v>50</v>
      </c>
      <c r="E368" s="1" t="s">
        <v>51</v>
      </c>
      <c r="F368" s="1" t="s">
        <v>81</v>
      </c>
      <c r="G368" s="1" t="s">
        <v>82</v>
      </c>
      <c r="H368" s="1" t="s">
        <v>180</v>
      </c>
      <c r="I368" s="1" t="s">
        <v>181</v>
      </c>
      <c r="J368" s="1" t="s">
        <v>182</v>
      </c>
      <c r="K368" s="1" t="s">
        <v>2908</v>
      </c>
      <c r="L368" s="1"/>
      <c r="M368" s="20">
        <f t="shared" si="5"/>
        <v>0</v>
      </c>
    </row>
    <row r="369" spans="1:13" ht="20.100000000000001" customHeight="1" x14ac:dyDescent="0.15">
      <c r="A369" s="1" t="s">
        <v>2136</v>
      </c>
      <c r="B369" s="1" t="s">
        <v>2895</v>
      </c>
      <c r="C369" s="1" t="s">
        <v>2909</v>
      </c>
      <c r="D369" s="1" t="s">
        <v>50</v>
      </c>
      <c r="E369" s="1" t="s">
        <v>51</v>
      </c>
      <c r="F369" s="1" t="s">
        <v>51</v>
      </c>
      <c r="G369" s="1" t="s">
        <v>52</v>
      </c>
      <c r="H369" s="1" t="s">
        <v>53</v>
      </c>
      <c r="I369" s="1" t="s">
        <v>54</v>
      </c>
      <c r="J369" s="1" t="s">
        <v>55</v>
      </c>
      <c r="K369" s="1" t="s">
        <v>2910</v>
      </c>
      <c r="L369" s="1"/>
      <c r="M369" s="20">
        <f t="shared" si="5"/>
        <v>1</v>
      </c>
    </row>
    <row r="370" spans="1:13" ht="20.100000000000001" customHeight="1" x14ac:dyDescent="0.15">
      <c r="A370" s="1" t="s">
        <v>2136</v>
      </c>
      <c r="B370" s="1" t="s">
        <v>2895</v>
      </c>
      <c r="C370" s="1" t="s">
        <v>2911</v>
      </c>
      <c r="D370" s="1" t="s">
        <v>50</v>
      </c>
      <c r="E370" s="1" t="s">
        <v>51</v>
      </c>
      <c r="F370" s="1" t="s">
        <v>81</v>
      </c>
      <c r="G370" s="1" t="s">
        <v>82</v>
      </c>
      <c r="H370" s="1" t="s">
        <v>180</v>
      </c>
      <c r="I370" s="1" t="s">
        <v>181</v>
      </c>
      <c r="J370" s="1" t="s">
        <v>182</v>
      </c>
      <c r="K370" s="1" t="s">
        <v>2912</v>
      </c>
      <c r="L370" s="1"/>
      <c r="M370" s="20">
        <f t="shared" si="5"/>
        <v>0</v>
      </c>
    </row>
    <row r="371" spans="1:13" ht="20.100000000000001" customHeight="1" x14ac:dyDescent="0.15">
      <c r="A371" s="1" t="s">
        <v>2136</v>
      </c>
      <c r="B371" s="1" t="s">
        <v>2895</v>
      </c>
      <c r="C371" s="1" t="s">
        <v>2913</v>
      </c>
      <c r="D371" s="1" t="s">
        <v>50</v>
      </c>
      <c r="E371" s="1" t="s">
        <v>51</v>
      </c>
      <c r="F371" s="1" t="s">
        <v>81</v>
      </c>
      <c r="G371" s="1" t="s">
        <v>82</v>
      </c>
      <c r="H371" s="1" t="s">
        <v>180</v>
      </c>
      <c r="I371" s="1" t="s">
        <v>181</v>
      </c>
      <c r="J371" s="1" t="s">
        <v>182</v>
      </c>
      <c r="K371" s="1" t="s">
        <v>2914</v>
      </c>
      <c r="L371" s="1"/>
      <c r="M371" s="20">
        <f t="shared" si="5"/>
        <v>0</v>
      </c>
    </row>
    <row r="372" spans="1:13" ht="20.100000000000001" customHeight="1" x14ac:dyDescent="0.15">
      <c r="A372" s="1" t="s">
        <v>2136</v>
      </c>
      <c r="B372" s="1" t="s">
        <v>2895</v>
      </c>
      <c r="C372" s="1" t="s">
        <v>2915</v>
      </c>
      <c r="D372" s="1" t="s">
        <v>50</v>
      </c>
      <c r="E372" s="1" t="s">
        <v>51</v>
      </c>
      <c r="F372" s="1" t="s">
        <v>51</v>
      </c>
      <c r="G372" s="1" t="s">
        <v>52</v>
      </c>
      <c r="H372" s="1" t="s">
        <v>53</v>
      </c>
      <c r="I372" s="1" t="s">
        <v>54</v>
      </c>
      <c r="J372" s="1" t="s">
        <v>55</v>
      </c>
      <c r="K372" s="1" t="s">
        <v>2916</v>
      </c>
      <c r="L372" s="1"/>
      <c r="M372" s="20">
        <f t="shared" si="5"/>
        <v>1</v>
      </c>
    </row>
    <row r="373" spans="1:13" ht="20.100000000000001" customHeight="1" x14ac:dyDescent="0.15">
      <c r="A373" s="1" t="s">
        <v>2136</v>
      </c>
      <c r="B373" s="1" t="s">
        <v>2895</v>
      </c>
      <c r="C373" s="1" t="s">
        <v>2917</v>
      </c>
      <c r="D373" s="1" t="s">
        <v>50</v>
      </c>
      <c r="E373" s="1" t="s">
        <v>51</v>
      </c>
      <c r="F373" s="1" t="s">
        <v>51</v>
      </c>
      <c r="G373" s="1" t="s">
        <v>52</v>
      </c>
      <c r="H373" s="1" t="s">
        <v>53</v>
      </c>
      <c r="I373" s="1" t="s">
        <v>54</v>
      </c>
      <c r="J373" s="1" t="s">
        <v>55</v>
      </c>
      <c r="K373" s="1" t="s">
        <v>2918</v>
      </c>
      <c r="L373" s="1"/>
      <c r="M373" s="20">
        <f t="shared" si="5"/>
        <v>1</v>
      </c>
    </row>
    <row r="374" spans="1:13" ht="20.100000000000001" customHeight="1" x14ac:dyDescent="0.15">
      <c r="A374" s="1" t="s">
        <v>2136</v>
      </c>
      <c r="B374" s="1" t="s">
        <v>2895</v>
      </c>
      <c r="C374" s="1" t="s">
        <v>2919</v>
      </c>
      <c r="D374" s="1" t="s">
        <v>50</v>
      </c>
      <c r="E374" s="1" t="s">
        <v>51</v>
      </c>
      <c r="F374" s="1" t="s">
        <v>51</v>
      </c>
      <c r="G374" s="1" t="s">
        <v>52</v>
      </c>
      <c r="H374" s="1" t="s">
        <v>53</v>
      </c>
      <c r="I374" s="1" t="s">
        <v>54</v>
      </c>
      <c r="J374" s="1" t="s">
        <v>55</v>
      </c>
      <c r="K374" s="1" t="s">
        <v>2920</v>
      </c>
      <c r="L374" s="1"/>
      <c r="M374" s="20">
        <f t="shared" si="5"/>
        <v>1</v>
      </c>
    </row>
    <row r="375" spans="1:13" ht="20.100000000000001" customHeight="1" x14ac:dyDescent="0.15">
      <c r="A375" s="1" t="s">
        <v>2136</v>
      </c>
      <c r="B375" s="1" t="s">
        <v>2895</v>
      </c>
      <c r="C375" s="1" t="s">
        <v>2921</v>
      </c>
      <c r="D375" s="1" t="s">
        <v>78</v>
      </c>
      <c r="E375" s="1" t="s">
        <v>51</v>
      </c>
      <c r="F375" s="1" t="s">
        <v>51</v>
      </c>
      <c r="G375" s="1" t="s">
        <v>52</v>
      </c>
      <c r="H375" s="1" t="s">
        <v>53</v>
      </c>
      <c r="I375" s="1" t="s">
        <v>54</v>
      </c>
      <c r="J375" s="1" t="s">
        <v>55</v>
      </c>
      <c r="K375" s="1" t="s">
        <v>2922</v>
      </c>
      <c r="L375" s="1"/>
      <c r="M375" s="20">
        <f t="shared" si="5"/>
        <v>1</v>
      </c>
    </row>
    <row r="376" spans="1:13" ht="20.100000000000001" customHeight="1" x14ac:dyDescent="0.15">
      <c r="A376" s="1" t="s">
        <v>2136</v>
      </c>
      <c r="B376" s="1" t="s">
        <v>2923</v>
      </c>
      <c r="C376" s="1" t="s">
        <v>2924</v>
      </c>
      <c r="D376" s="1" t="s">
        <v>50</v>
      </c>
      <c r="E376" s="1" t="s">
        <v>51</v>
      </c>
      <c r="F376" s="1" t="s">
        <v>51</v>
      </c>
      <c r="G376" s="1" t="s">
        <v>52</v>
      </c>
      <c r="H376" s="1" t="s">
        <v>53</v>
      </c>
      <c r="I376" s="1" t="s">
        <v>54</v>
      </c>
      <c r="J376" s="1" t="s">
        <v>55</v>
      </c>
      <c r="K376" s="1" t="s">
        <v>1105</v>
      </c>
      <c r="L376" s="1"/>
      <c r="M376" s="20">
        <f t="shared" si="5"/>
        <v>1</v>
      </c>
    </row>
    <row r="377" spans="1:13" ht="20.100000000000001" customHeight="1" x14ac:dyDescent="0.15">
      <c r="A377" s="1" t="s">
        <v>2136</v>
      </c>
      <c r="B377" s="1" t="s">
        <v>2923</v>
      </c>
      <c r="C377" s="1" t="s">
        <v>2925</v>
      </c>
      <c r="D377" s="1" t="s">
        <v>50</v>
      </c>
      <c r="E377" s="1" t="s">
        <v>51</v>
      </c>
      <c r="F377" s="1" t="s">
        <v>81</v>
      </c>
      <c r="G377" s="1" t="s">
        <v>82</v>
      </c>
      <c r="H377" s="1" t="s">
        <v>180</v>
      </c>
      <c r="I377" s="1" t="s">
        <v>181</v>
      </c>
      <c r="J377" s="1" t="s">
        <v>182</v>
      </c>
      <c r="K377" s="1" t="s">
        <v>2926</v>
      </c>
      <c r="L377" s="1"/>
      <c r="M377" s="20">
        <f t="shared" si="5"/>
        <v>0</v>
      </c>
    </row>
    <row r="378" spans="1:13" ht="20.100000000000001" customHeight="1" x14ac:dyDescent="0.15">
      <c r="A378" s="1" t="s">
        <v>2136</v>
      </c>
      <c r="B378" s="1" t="s">
        <v>2923</v>
      </c>
      <c r="C378" s="1" t="s">
        <v>2927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53</v>
      </c>
      <c r="I378" s="1" t="s">
        <v>54</v>
      </c>
      <c r="J378" s="1" t="s">
        <v>55</v>
      </c>
      <c r="K378" s="1" t="s">
        <v>2928</v>
      </c>
      <c r="L378" s="1"/>
      <c r="M378" s="20">
        <f t="shared" si="5"/>
        <v>1</v>
      </c>
    </row>
    <row r="379" spans="1:13" ht="20.100000000000001" customHeight="1" x14ac:dyDescent="0.15">
      <c r="A379" s="1" t="s">
        <v>2136</v>
      </c>
      <c r="B379" s="1" t="s">
        <v>2923</v>
      </c>
      <c r="C379" s="1" t="s">
        <v>2929</v>
      </c>
      <c r="D379" s="1" t="s">
        <v>50</v>
      </c>
      <c r="E379" s="1" t="s">
        <v>51</v>
      </c>
      <c r="F379" s="1" t="s">
        <v>51</v>
      </c>
      <c r="G379" s="1" t="s">
        <v>52</v>
      </c>
      <c r="H379" s="1" t="s">
        <v>53</v>
      </c>
      <c r="I379" s="1" t="s">
        <v>54</v>
      </c>
      <c r="J379" s="1" t="s">
        <v>55</v>
      </c>
      <c r="K379" s="1" t="s">
        <v>2930</v>
      </c>
      <c r="L379" s="1"/>
      <c r="M379" s="20">
        <f t="shared" si="5"/>
        <v>1</v>
      </c>
    </row>
    <row r="380" spans="1:13" ht="20.100000000000001" customHeight="1" x14ac:dyDescent="0.15">
      <c r="A380" s="1" t="s">
        <v>2136</v>
      </c>
      <c r="B380" s="1" t="s">
        <v>2923</v>
      </c>
      <c r="C380" s="1" t="s">
        <v>2931</v>
      </c>
      <c r="D380" s="1" t="s">
        <v>50</v>
      </c>
      <c r="E380" s="1" t="s">
        <v>51</v>
      </c>
      <c r="F380" s="1" t="s">
        <v>81</v>
      </c>
      <c r="G380" s="1" t="s">
        <v>82</v>
      </c>
      <c r="H380" s="1" t="s">
        <v>180</v>
      </c>
      <c r="I380" s="1" t="s">
        <v>181</v>
      </c>
      <c r="J380" s="1" t="s">
        <v>182</v>
      </c>
      <c r="K380" s="1" t="s">
        <v>2932</v>
      </c>
      <c r="L380" s="1"/>
      <c r="M380" s="20">
        <f t="shared" si="5"/>
        <v>0</v>
      </c>
    </row>
    <row r="381" spans="1:13" ht="20.100000000000001" customHeight="1" x14ac:dyDescent="0.15">
      <c r="A381" s="1" t="s">
        <v>2136</v>
      </c>
      <c r="B381" s="1" t="s">
        <v>2923</v>
      </c>
      <c r="C381" s="1" t="s">
        <v>2933</v>
      </c>
      <c r="D381" s="1" t="s">
        <v>50</v>
      </c>
      <c r="E381" s="1" t="s">
        <v>51</v>
      </c>
      <c r="F381" s="1" t="s">
        <v>81</v>
      </c>
      <c r="G381" s="1" t="s">
        <v>82</v>
      </c>
      <c r="H381" s="1" t="s">
        <v>180</v>
      </c>
      <c r="I381" s="1" t="s">
        <v>181</v>
      </c>
      <c r="J381" s="1" t="s">
        <v>182</v>
      </c>
      <c r="K381" s="1" t="s">
        <v>2934</v>
      </c>
      <c r="L381" s="1"/>
      <c r="M381" s="20">
        <f t="shared" si="5"/>
        <v>0</v>
      </c>
    </row>
    <row r="382" spans="1:13" ht="20.100000000000001" customHeight="1" x14ac:dyDescent="0.15">
      <c r="A382" s="1" t="s">
        <v>2136</v>
      </c>
      <c r="B382" s="1" t="s">
        <v>2923</v>
      </c>
      <c r="C382" s="1" t="s">
        <v>2935</v>
      </c>
      <c r="D382" s="1" t="s">
        <v>50</v>
      </c>
      <c r="E382" s="1" t="s">
        <v>51</v>
      </c>
      <c r="F382" s="1" t="s">
        <v>81</v>
      </c>
      <c r="G382" s="1" t="s">
        <v>82</v>
      </c>
      <c r="H382" s="1" t="s">
        <v>180</v>
      </c>
      <c r="I382" s="1" t="s">
        <v>181</v>
      </c>
      <c r="J382" s="1" t="s">
        <v>182</v>
      </c>
      <c r="K382" s="1" t="s">
        <v>2936</v>
      </c>
      <c r="L382" s="1"/>
      <c r="M382" s="20">
        <f t="shared" si="5"/>
        <v>0</v>
      </c>
    </row>
    <row r="383" spans="1:13" ht="20.100000000000001" customHeight="1" x14ac:dyDescent="0.15">
      <c r="A383" s="1" t="s">
        <v>2136</v>
      </c>
      <c r="B383" s="1" t="s">
        <v>2923</v>
      </c>
      <c r="C383" s="1" t="s">
        <v>2937</v>
      </c>
      <c r="D383" s="1" t="s">
        <v>50</v>
      </c>
      <c r="E383" s="1" t="s">
        <v>51</v>
      </c>
      <c r="F383" s="1" t="s">
        <v>81</v>
      </c>
      <c r="G383" s="1" t="s">
        <v>82</v>
      </c>
      <c r="H383" s="1" t="s">
        <v>180</v>
      </c>
      <c r="I383" s="1" t="s">
        <v>181</v>
      </c>
      <c r="J383" s="1" t="s">
        <v>182</v>
      </c>
      <c r="K383" s="1" t="s">
        <v>2938</v>
      </c>
      <c r="L383" s="1"/>
      <c r="M383" s="20">
        <f t="shared" si="5"/>
        <v>0</v>
      </c>
    </row>
    <row r="384" spans="1:13" ht="20.100000000000001" customHeight="1" x14ac:dyDescent="0.15">
      <c r="A384" s="1" t="s">
        <v>2136</v>
      </c>
      <c r="B384" s="1" t="s">
        <v>2923</v>
      </c>
      <c r="C384" s="1" t="s">
        <v>2939</v>
      </c>
      <c r="D384" s="1" t="s">
        <v>50</v>
      </c>
      <c r="E384" s="1" t="s">
        <v>51</v>
      </c>
      <c r="F384" s="1" t="s">
        <v>26832</v>
      </c>
      <c r="G384" s="1" t="s">
        <v>82</v>
      </c>
      <c r="H384" s="1" t="s">
        <v>446</v>
      </c>
      <c r="I384" s="1" t="s">
        <v>84</v>
      </c>
      <c r="J384" s="1" t="s">
        <v>96</v>
      </c>
      <c r="K384" s="1" t="s">
        <v>2940</v>
      </c>
      <c r="L384" s="1"/>
      <c r="M384" s="20">
        <f t="shared" si="5"/>
        <v>0</v>
      </c>
    </row>
    <row r="385" spans="1:13" ht="20.100000000000001" customHeight="1" x14ac:dyDescent="0.15">
      <c r="A385" s="1" t="s">
        <v>2136</v>
      </c>
      <c r="B385" s="1" t="s">
        <v>2923</v>
      </c>
      <c r="C385" s="1" t="s">
        <v>2941</v>
      </c>
      <c r="D385" s="1" t="s">
        <v>50</v>
      </c>
      <c r="E385" s="1" t="s">
        <v>51</v>
      </c>
      <c r="F385" s="1" t="s">
        <v>81</v>
      </c>
      <c r="G385" s="1" t="s">
        <v>82</v>
      </c>
      <c r="H385" s="1" t="s">
        <v>446</v>
      </c>
      <c r="I385" s="1" t="s">
        <v>84</v>
      </c>
      <c r="J385" s="1" t="s">
        <v>96</v>
      </c>
      <c r="K385" s="1" t="s">
        <v>2942</v>
      </c>
      <c r="L385" s="1"/>
      <c r="M385" s="20">
        <f t="shared" si="5"/>
        <v>0</v>
      </c>
    </row>
    <row r="386" spans="1:13" ht="20.100000000000001" customHeight="1" x14ac:dyDescent="0.15">
      <c r="A386" s="1" t="s">
        <v>2136</v>
      </c>
      <c r="B386" s="1" t="s">
        <v>2923</v>
      </c>
      <c r="C386" s="1" t="s">
        <v>2943</v>
      </c>
      <c r="D386" s="1" t="s">
        <v>78</v>
      </c>
      <c r="E386" s="1" t="s">
        <v>51</v>
      </c>
      <c r="F386" s="1" t="s">
        <v>51</v>
      </c>
      <c r="G386" s="1" t="s">
        <v>52</v>
      </c>
      <c r="H386" s="1" t="s">
        <v>53</v>
      </c>
      <c r="I386" s="1" t="s">
        <v>54</v>
      </c>
      <c r="J386" s="1" t="s">
        <v>55</v>
      </c>
      <c r="K386" s="1" t="s">
        <v>2944</v>
      </c>
      <c r="L386" s="1"/>
      <c r="M386" s="20">
        <f t="shared" si="5"/>
        <v>1</v>
      </c>
    </row>
    <row r="387" spans="1:13" ht="20.100000000000001" customHeight="1" x14ac:dyDescent="0.15">
      <c r="A387" s="1" t="s">
        <v>2136</v>
      </c>
      <c r="B387" s="1" t="s">
        <v>2923</v>
      </c>
      <c r="C387" s="1" t="s">
        <v>2945</v>
      </c>
      <c r="D387" s="1" t="s">
        <v>78</v>
      </c>
      <c r="E387" s="1" t="s">
        <v>51</v>
      </c>
      <c r="F387" s="1" t="s">
        <v>179</v>
      </c>
      <c r="G387" s="1" t="s">
        <v>82</v>
      </c>
      <c r="H387" s="1" t="s">
        <v>180</v>
      </c>
      <c r="I387" s="1" t="s">
        <v>181</v>
      </c>
      <c r="J387" s="1" t="s">
        <v>182</v>
      </c>
      <c r="K387" s="1" t="s">
        <v>2946</v>
      </c>
      <c r="L387" s="1"/>
      <c r="M387" s="20">
        <f t="shared" si="5"/>
        <v>0</v>
      </c>
    </row>
    <row r="388" spans="1:13" ht="20.100000000000001" customHeight="1" x14ac:dyDescent="0.15">
      <c r="A388" s="1" t="s">
        <v>2136</v>
      </c>
      <c r="B388" s="1" t="s">
        <v>2923</v>
      </c>
      <c r="C388" s="1" t="s">
        <v>2947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53</v>
      </c>
      <c r="I388" s="1" t="s">
        <v>54</v>
      </c>
      <c r="J388" s="1" t="s">
        <v>55</v>
      </c>
      <c r="K388" s="1" t="s">
        <v>2948</v>
      </c>
      <c r="L388" s="1"/>
      <c r="M388" s="20">
        <f t="shared" si="5"/>
        <v>1</v>
      </c>
    </row>
    <row r="389" spans="1:13" ht="20.100000000000001" customHeight="1" x14ac:dyDescent="0.15">
      <c r="A389" s="1" t="s">
        <v>2136</v>
      </c>
      <c r="B389" s="1" t="s">
        <v>2949</v>
      </c>
      <c r="C389" s="1" t="s">
        <v>2950</v>
      </c>
      <c r="D389" s="1" t="s">
        <v>50</v>
      </c>
      <c r="E389" s="1" t="s">
        <v>51</v>
      </c>
      <c r="F389" s="1" t="s">
        <v>51</v>
      </c>
      <c r="G389" s="1" t="s">
        <v>82</v>
      </c>
      <c r="H389" s="1" t="s">
        <v>129</v>
      </c>
      <c r="I389" s="1" t="s">
        <v>84</v>
      </c>
      <c r="J389" s="1" t="s">
        <v>130</v>
      </c>
      <c r="K389" s="1" t="s">
        <v>2951</v>
      </c>
      <c r="L389" s="1"/>
      <c r="M389" s="20">
        <f t="shared" si="5"/>
        <v>1</v>
      </c>
    </row>
    <row r="390" spans="1:13" ht="20.100000000000001" customHeight="1" x14ac:dyDescent="0.15">
      <c r="A390" s="1" t="s">
        <v>2136</v>
      </c>
      <c r="B390" s="1" t="s">
        <v>2949</v>
      </c>
      <c r="C390" s="1" t="s">
        <v>2952</v>
      </c>
      <c r="D390" s="1" t="s">
        <v>50</v>
      </c>
      <c r="E390" s="1" t="s">
        <v>51</v>
      </c>
      <c r="F390" s="1" t="s">
        <v>81</v>
      </c>
      <c r="G390" s="1" t="s">
        <v>82</v>
      </c>
      <c r="H390" s="1" t="s">
        <v>180</v>
      </c>
      <c r="I390" s="1" t="s">
        <v>181</v>
      </c>
      <c r="J390" s="1" t="s">
        <v>182</v>
      </c>
      <c r="K390" s="1" t="s">
        <v>2953</v>
      </c>
      <c r="L390" s="1"/>
      <c r="M390" s="20">
        <f t="shared" si="5"/>
        <v>0</v>
      </c>
    </row>
    <row r="391" spans="1:13" ht="20.100000000000001" customHeight="1" x14ac:dyDescent="0.15">
      <c r="A391" s="1" t="s">
        <v>2136</v>
      </c>
      <c r="B391" s="1" t="s">
        <v>2949</v>
      </c>
      <c r="C391" s="1" t="s">
        <v>2954</v>
      </c>
      <c r="D391" s="1" t="s">
        <v>50</v>
      </c>
      <c r="E391" s="1" t="s">
        <v>51</v>
      </c>
      <c r="F391" s="1" t="s">
        <v>81</v>
      </c>
      <c r="G391" s="1" t="s">
        <v>82</v>
      </c>
      <c r="H391" s="1" t="s">
        <v>180</v>
      </c>
      <c r="I391" s="1" t="s">
        <v>181</v>
      </c>
      <c r="J391" s="1" t="s">
        <v>182</v>
      </c>
      <c r="K391" s="1" t="s">
        <v>2955</v>
      </c>
      <c r="L391" s="1"/>
      <c r="M391" s="20">
        <f t="shared" si="5"/>
        <v>0</v>
      </c>
    </row>
    <row r="392" spans="1:13" ht="20.100000000000001" customHeight="1" x14ac:dyDescent="0.15">
      <c r="A392" s="1" t="s">
        <v>2136</v>
      </c>
      <c r="B392" s="1" t="s">
        <v>2956</v>
      </c>
      <c r="C392" s="1" t="s">
        <v>2957</v>
      </c>
      <c r="D392" s="1" t="s">
        <v>50</v>
      </c>
      <c r="E392" s="1" t="s">
        <v>51</v>
      </c>
      <c r="F392" s="1" t="s">
        <v>81</v>
      </c>
      <c r="G392" s="1" t="s">
        <v>82</v>
      </c>
      <c r="H392" s="1" t="s">
        <v>446</v>
      </c>
      <c r="I392" s="1" t="s">
        <v>84</v>
      </c>
      <c r="J392" s="1" t="s">
        <v>96</v>
      </c>
      <c r="K392" s="1" t="s">
        <v>2958</v>
      </c>
      <c r="L392" s="1"/>
      <c r="M392" s="20">
        <f t="shared" si="5"/>
        <v>0</v>
      </c>
    </row>
    <row r="393" spans="1:13" ht="20.100000000000001" customHeight="1" x14ac:dyDescent="0.15">
      <c r="A393" s="1" t="s">
        <v>2136</v>
      </c>
      <c r="B393" s="1" t="s">
        <v>2956</v>
      </c>
      <c r="C393" s="1" t="s">
        <v>2959</v>
      </c>
      <c r="D393" s="1" t="s">
        <v>50</v>
      </c>
      <c r="E393" s="1" t="s">
        <v>51</v>
      </c>
      <c r="F393" s="1" t="s">
        <v>51</v>
      </c>
      <c r="G393" s="1" t="s">
        <v>52</v>
      </c>
      <c r="H393" s="1" t="s">
        <v>121</v>
      </c>
      <c r="I393" s="1" t="s">
        <v>181</v>
      </c>
      <c r="J393" s="1" t="s">
        <v>122</v>
      </c>
      <c r="K393" s="1" t="s">
        <v>2960</v>
      </c>
      <c r="L393" s="1"/>
      <c r="M393" s="20">
        <f t="shared" ref="M393:M456" si="6">IF(F393="○",1,0)</f>
        <v>1</v>
      </c>
    </row>
    <row r="394" spans="1:13" ht="20.100000000000001" customHeight="1" x14ac:dyDescent="0.15">
      <c r="A394" s="1" t="s">
        <v>2136</v>
      </c>
      <c r="B394" s="1" t="s">
        <v>2956</v>
      </c>
      <c r="C394" s="1" t="s">
        <v>2961</v>
      </c>
      <c r="D394" s="1" t="s">
        <v>50</v>
      </c>
      <c r="E394" s="1" t="s">
        <v>51</v>
      </c>
      <c r="F394" s="1" t="s">
        <v>51</v>
      </c>
      <c r="G394" s="1" t="s">
        <v>52</v>
      </c>
      <c r="H394" s="1" t="s">
        <v>121</v>
      </c>
      <c r="I394" s="1" t="s">
        <v>181</v>
      </c>
      <c r="J394" s="1" t="s">
        <v>122</v>
      </c>
      <c r="K394" s="1" t="s">
        <v>2962</v>
      </c>
      <c r="L394" s="1"/>
      <c r="M394" s="20">
        <f t="shared" si="6"/>
        <v>1</v>
      </c>
    </row>
    <row r="395" spans="1:13" ht="20.100000000000001" customHeight="1" x14ac:dyDescent="0.15">
      <c r="A395" s="1" t="s">
        <v>2136</v>
      </c>
      <c r="B395" s="1" t="s">
        <v>2963</v>
      </c>
      <c r="C395" s="1" t="s">
        <v>2964</v>
      </c>
      <c r="D395" s="1" t="s">
        <v>50</v>
      </c>
      <c r="E395" s="1" t="s">
        <v>51</v>
      </c>
      <c r="F395" s="1" t="s">
        <v>51</v>
      </c>
      <c r="G395" s="1" t="s">
        <v>52</v>
      </c>
      <c r="H395" s="1" t="s">
        <v>121</v>
      </c>
      <c r="I395" s="1" t="s">
        <v>181</v>
      </c>
      <c r="J395" s="1" t="s">
        <v>122</v>
      </c>
      <c r="K395" s="1" t="s">
        <v>2965</v>
      </c>
      <c r="L395" s="1"/>
      <c r="M395" s="20">
        <f t="shared" si="6"/>
        <v>1</v>
      </c>
    </row>
    <row r="396" spans="1:13" ht="20.100000000000001" customHeight="1" x14ac:dyDescent="0.15">
      <c r="A396" s="1" t="s">
        <v>2136</v>
      </c>
      <c r="B396" s="1" t="s">
        <v>2966</v>
      </c>
      <c r="C396" s="1" t="s">
        <v>2967</v>
      </c>
      <c r="D396" s="1" t="s">
        <v>50</v>
      </c>
      <c r="E396" s="1" t="s">
        <v>51</v>
      </c>
      <c r="F396" s="1" t="s">
        <v>51</v>
      </c>
      <c r="G396" s="1" t="s">
        <v>52</v>
      </c>
      <c r="H396" s="1" t="s">
        <v>121</v>
      </c>
      <c r="I396" s="1" t="s">
        <v>181</v>
      </c>
      <c r="J396" s="1" t="s">
        <v>122</v>
      </c>
      <c r="K396" s="1" t="s">
        <v>2968</v>
      </c>
      <c r="L396" s="1"/>
      <c r="M396" s="20">
        <f t="shared" si="6"/>
        <v>1</v>
      </c>
    </row>
    <row r="397" spans="1:13" ht="20.100000000000001" customHeight="1" x14ac:dyDescent="0.15">
      <c r="A397" s="1" t="s">
        <v>2136</v>
      </c>
      <c r="B397" s="1" t="s">
        <v>2966</v>
      </c>
      <c r="C397" s="1" t="s">
        <v>26825</v>
      </c>
      <c r="D397" s="1" t="s">
        <v>50</v>
      </c>
      <c r="E397" s="1" t="s">
        <v>51</v>
      </c>
      <c r="F397" s="1" t="s">
        <v>51</v>
      </c>
      <c r="G397" s="1" t="s">
        <v>52</v>
      </c>
      <c r="H397" s="1" t="s">
        <v>121</v>
      </c>
      <c r="I397" s="1" t="s">
        <v>181</v>
      </c>
      <c r="J397" s="1" t="s">
        <v>122</v>
      </c>
      <c r="K397" s="1" t="s">
        <v>26826</v>
      </c>
      <c r="L397" s="1"/>
      <c r="M397" s="20">
        <f t="shared" si="6"/>
        <v>1</v>
      </c>
    </row>
    <row r="398" spans="1:13" ht="20.100000000000001" customHeight="1" x14ac:dyDescent="0.15">
      <c r="A398" s="1" t="s">
        <v>26815</v>
      </c>
      <c r="B398" s="1" t="s">
        <v>2969</v>
      </c>
      <c r="C398" s="1" t="s">
        <v>2970</v>
      </c>
      <c r="D398" s="1" t="s">
        <v>50</v>
      </c>
      <c r="E398" s="1" t="s">
        <v>51</v>
      </c>
      <c r="F398" s="1" t="s">
        <v>81</v>
      </c>
      <c r="G398" s="1" t="s">
        <v>82</v>
      </c>
      <c r="H398" s="1" t="s">
        <v>83</v>
      </c>
      <c r="I398" s="1" t="s">
        <v>84</v>
      </c>
      <c r="J398" s="1" t="s">
        <v>85</v>
      </c>
      <c r="K398" s="1" t="s">
        <v>2971</v>
      </c>
      <c r="L398" s="1"/>
      <c r="M398" s="20">
        <f t="shared" si="6"/>
        <v>0</v>
      </c>
    </row>
    <row r="399" spans="1:13" ht="20.100000000000001" customHeight="1" x14ac:dyDescent="0.15">
      <c r="A399" s="1" t="s">
        <v>2136</v>
      </c>
      <c r="B399" s="1" t="s">
        <v>2972</v>
      </c>
      <c r="C399" s="1" t="s">
        <v>2973</v>
      </c>
      <c r="D399" s="1" t="s">
        <v>78</v>
      </c>
      <c r="E399" s="1" t="s">
        <v>51</v>
      </c>
      <c r="F399" s="1" t="s">
        <v>179</v>
      </c>
      <c r="G399" s="1" t="s">
        <v>82</v>
      </c>
      <c r="H399" s="1" t="s">
        <v>446</v>
      </c>
      <c r="I399" s="1" t="s">
        <v>84</v>
      </c>
      <c r="J399" s="1" t="s">
        <v>96</v>
      </c>
      <c r="K399" s="1" t="s">
        <v>2974</v>
      </c>
      <c r="L399" s="1"/>
      <c r="M399" s="20">
        <f t="shared" si="6"/>
        <v>0</v>
      </c>
    </row>
    <row r="400" spans="1:13" ht="20.100000000000001" customHeight="1" x14ac:dyDescent="0.15">
      <c r="A400" s="1" t="s">
        <v>2136</v>
      </c>
      <c r="B400" s="1" t="s">
        <v>2975</v>
      </c>
      <c r="C400" s="1" t="s">
        <v>2976</v>
      </c>
      <c r="D400" s="1" t="s">
        <v>50</v>
      </c>
      <c r="E400" s="1" t="s">
        <v>51</v>
      </c>
      <c r="F400" s="1" t="s">
        <v>51</v>
      </c>
      <c r="G400" s="1" t="s">
        <v>52</v>
      </c>
      <c r="H400" s="1" t="s">
        <v>121</v>
      </c>
      <c r="I400" s="1" t="s">
        <v>181</v>
      </c>
      <c r="J400" s="1" t="s">
        <v>122</v>
      </c>
      <c r="K400" s="1" t="s">
        <v>2977</v>
      </c>
      <c r="L400" s="1"/>
      <c r="M400" s="20">
        <f t="shared" si="6"/>
        <v>1</v>
      </c>
    </row>
    <row r="401" spans="1:13" ht="20.100000000000001" customHeight="1" x14ac:dyDescent="0.15">
      <c r="A401" s="1" t="s">
        <v>2136</v>
      </c>
      <c r="B401" s="1" t="s">
        <v>2975</v>
      </c>
      <c r="C401" s="1" t="s">
        <v>2978</v>
      </c>
      <c r="D401" s="1" t="s">
        <v>50</v>
      </c>
      <c r="E401" s="1" t="s">
        <v>51</v>
      </c>
      <c r="F401" s="1" t="s">
        <v>51</v>
      </c>
      <c r="G401" s="1" t="s">
        <v>52</v>
      </c>
      <c r="H401" s="1" t="s">
        <v>121</v>
      </c>
      <c r="I401" s="1" t="s">
        <v>181</v>
      </c>
      <c r="J401" s="1" t="s">
        <v>122</v>
      </c>
      <c r="K401" s="1" t="s">
        <v>2979</v>
      </c>
      <c r="L401" s="1"/>
      <c r="M401" s="20">
        <f t="shared" si="6"/>
        <v>1</v>
      </c>
    </row>
    <row r="402" spans="1:13" ht="20.100000000000001" customHeight="1" x14ac:dyDescent="0.15">
      <c r="A402" s="1" t="s">
        <v>2136</v>
      </c>
      <c r="B402" s="1" t="s">
        <v>2975</v>
      </c>
      <c r="C402" s="1" t="s">
        <v>2980</v>
      </c>
      <c r="D402" s="1" t="s">
        <v>50</v>
      </c>
      <c r="E402" s="1" t="s">
        <v>51</v>
      </c>
      <c r="F402" s="1" t="s">
        <v>51</v>
      </c>
      <c r="G402" s="1" t="s">
        <v>52</v>
      </c>
      <c r="H402" s="1" t="s">
        <v>121</v>
      </c>
      <c r="I402" s="1" t="s">
        <v>181</v>
      </c>
      <c r="J402" s="1" t="s">
        <v>122</v>
      </c>
      <c r="K402" s="1" t="s">
        <v>2981</v>
      </c>
      <c r="L402" s="1"/>
      <c r="M402" s="20">
        <f t="shared" si="6"/>
        <v>1</v>
      </c>
    </row>
    <row r="403" spans="1:13" ht="20.100000000000001" customHeight="1" x14ac:dyDescent="0.15">
      <c r="A403" s="1" t="s">
        <v>2136</v>
      </c>
      <c r="B403" s="1" t="s">
        <v>2982</v>
      </c>
      <c r="C403" s="1" t="s">
        <v>2983</v>
      </c>
      <c r="D403" s="1" t="s">
        <v>50</v>
      </c>
      <c r="E403" s="1" t="s">
        <v>51</v>
      </c>
      <c r="F403" s="1" t="s">
        <v>81</v>
      </c>
      <c r="G403" s="1" t="s">
        <v>82</v>
      </c>
      <c r="H403" s="1" t="s">
        <v>83</v>
      </c>
      <c r="I403" s="1" t="s">
        <v>84</v>
      </c>
      <c r="J403" s="1" t="s">
        <v>85</v>
      </c>
      <c r="K403" s="1" t="s">
        <v>2984</v>
      </c>
      <c r="L403" s="1"/>
      <c r="M403" s="20">
        <f t="shared" si="6"/>
        <v>0</v>
      </c>
    </row>
    <row r="404" spans="1:13" ht="20.100000000000001" customHeight="1" x14ac:dyDescent="0.15">
      <c r="A404" s="1" t="s">
        <v>2136</v>
      </c>
      <c r="B404" s="1" t="s">
        <v>2982</v>
      </c>
      <c r="C404" s="1" t="s">
        <v>2985</v>
      </c>
      <c r="D404" s="1" t="s">
        <v>50</v>
      </c>
      <c r="E404" s="1" t="s">
        <v>51</v>
      </c>
      <c r="F404" s="1" t="s">
        <v>51</v>
      </c>
      <c r="G404" s="1" t="s">
        <v>52</v>
      </c>
      <c r="H404" s="1" t="s">
        <v>27203</v>
      </c>
      <c r="I404" s="1" t="s">
        <v>27204</v>
      </c>
      <c r="J404" s="1" t="s">
        <v>122</v>
      </c>
      <c r="K404" s="1" t="s">
        <v>2986</v>
      </c>
      <c r="L404" s="1"/>
      <c r="M404" s="20">
        <f t="shared" si="6"/>
        <v>1</v>
      </c>
    </row>
    <row r="405" spans="1:13" ht="20.100000000000001" customHeight="1" x14ac:dyDescent="0.15">
      <c r="A405" s="1" t="s">
        <v>2136</v>
      </c>
      <c r="B405" s="1" t="s">
        <v>2982</v>
      </c>
      <c r="C405" s="1" t="s">
        <v>2987</v>
      </c>
      <c r="D405" s="1" t="s">
        <v>50</v>
      </c>
      <c r="E405" s="1" t="s">
        <v>51</v>
      </c>
      <c r="F405" s="1" t="s">
        <v>51</v>
      </c>
      <c r="G405" s="1" t="s">
        <v>52</v>
      </c>
      <c r="H405" s="1" t="s">
        <v>121</v>
      </c>
      <c r="I405" s="1" t="s">
        <v>181</v>
      </c>
      <c r="J405" s="1" t="s">
        <v>122</v>
      </c>
      <c r="K405" s="1" t="s">
        <v>2988</v>
      </c>
      <c r="L405" s="1"/>
      <c r="M405" s="20">
        <f t="shared" si="6"/>
        <v>1</v>
      </c>
    </row>
    <row r="406" spans="1:13" ht="20.100000000000001" customHeight="1" x14ac:dyDescent="0.15">
      <c r="A406" s="1" t="s">
        <v>2136</v>
      </c>
      <c r="B406" s="1" t="s">
        <v>2982</v>
      </c>
      <c r="C406" s="1" t="s">
        <v>2989</v>
      </c>
      <c r="D406" s="1" t="s">
        <v>50</v>
      </c>
      <c r="E406" s="1" t="s">
        <v>51</v>
      </c>
      <c r="F406" s="1" t="s">
        <v>51</v>
      </c>
      <c r="G406" s="1" t="s">
        <v>52</v>
      </c>
      <c r="H406" s="1" t="s">
        <v>121</v>
      </c>
      <c r="I406" s="1" t="s">
        <v>181</v>
      </c>
      <c r="J406" s="1" t="s">
        <v>122</v>
      </c>
      <c r="K406" s="1" t="s">
        <v>2990</v>
      </c>
      <c r="L406" s="1"/>
      <c r="M406" s="20">
        <f t="shared" si="6"/>
        <v>1</v>
      </c>
    </row>
    <row r="407" spans="1:13" ht="20.100000000000001" customHeight="1" x14ac:dyDescent="0.15">
      <c r="A407" s="1" t="s">
        <v>2136</v>
      </c>
      <c r="B407" s="1" t="s">
        <v>2982</v>
      </c>
      <c r="C407" s="1" t="s">
        <v>2991</v>
      </c>
      <c r="D407" s="1" t="s">
        <v>50</v>
      </c>
      <c r="E407" s="1" t="s">
        <v>51</v>
      </c>
      <c r="F407" s="1" t="s">
        <v>51</v>
      </c>
      <c r="G407" s="1" t="s">
        <v>52</v>
      </c>
      <c r="H407" s="1" t="s">
        <v>121</v>
      </c>
      <c r="I407" s="1" t="s">
        <v>181</v>
      </c>
      <c r="J407" s="1" t="s">
        <v>122</v>
      </c>
      <c r="K407" s="1" t="s">
        <v>2992</v>
      </c>
      <c r="L407" s="1"/>
      <c r="M407" s="20">
        <f t="shared" si="6"/>
        <v>1</v>
      </c>
    </row>
    <row r="408" spans="1:13" ht="20.100000000000001" customHeight="1" x14ac:dyDescent="0.15">
      <c r="A408" s="1" t="s">
        <v>2136</v>
      </c>
      <c r="B408" s="1" t="s">
        <v>2982</v>
      </c>
      <c r="C408" s="1" t="s">
        <v>2993</v>
      </c>
      <c r="D408" s="1" t="s">
        <v>50</v>
      </c>
      <c r="E408" s="1" t="s">
        <v>51</v>
      </c>
      <c r="F408" s="1" t="s">
        <v>179</v>
      </c>
      <c r="G408" s="1" t="s">
        <v>82</v>
      </c>
      <c r="H408" s="1" t="s">
        <v>446</v>
      </c>
      <c r="I408" s="1" t="s">
        <v>84</v>
      </c>
      <c r="J408" s="1" t="s">
        <v>96</v>
      </c>
      <c r="K408" s="1" t="s">
        <v>706</v>
      </c>
      <c r="L408" s="1"/>
      <c r="M408" s="20">
        <f t="shared" si="6"/>
        <v>0</v>
      </c>
    </row>
    <row r="409" spans="1:13" ht="20.100000000000001" customHeight="1" x14ac:dyDescent="0.15">
      <c r="A409" s="1" t="s">
        <v>2136</v>
      </c>
      <c r="B409" s="1" t="s">
        <v>2982</v>
      </c>
      <c r="C409" s="1" t="s">
        <v>2994</v>
      </c>
      <c r="D409" s="1" t="s">
        <v>50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181</v>
      </c>
      <c r="J409" s="1" t="s">
        <v>122</v>
      </c>
      <c r="K409" s="1" t="s">
        <v>2995</v>
      </c>
      <c r="L409" s="1"/>
      <c r="M409" s="20">
        <f t="shared" si="6"/>
        <v>1</v>
      </c>
    </row>
    <row r="410" spans="1:13" ht="20.100000000000001" customHeight="1" x14ac:dyDescent="0.15">
      <c r="A410" s="1" t="s">
        <v>2136</v>
      </c>
      <c r="B410" s="1" t="s">
        <v>2982</v>
      </c>
      <c r="C410" s="1" t="s">
        <v>2996</v>
      </c>
      <c r="D410" s="1" t="s">
        <v>50</v>
      </c>
      <c r="E410" s="1" t="s">
        <v>51</v>
      </c>
      <c r="F410" s="1" t="s">
        <v>51</v>
      </c>
      <c r="G410" s="1" t="s">
        <v>52</v>
      </c>
      <c r="H410" s="1" t="s">
        <v>27203</v>
      </c>
      <c r="I410" s="1" t="s">
        <v>27204</v>
      </c>
      <c r="J410" s="1" t="s">
        <v>122</v>
      </c>
      <c r="K410" s="1" t="s">
        <v>2997</v>
      </c>
      <c r="L410" s="1"/>
      <c r="M410" s="20">
        <f t="shared" si="6"/>
        <v>1</v>
      </c>
    </row>
    <row r="411" spans="1:13" ht="20.100000000000001" customHeight="1" x14ac:dyDescent="0.15">
      <c r="A411" s="1" t="s">
        <v>2136</v>
      </c>
      <c r="B411" s="1" t="s">
        <v>2998</v>
      </c>
      <c r="C411" s="1" t="s">
        <v>2999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662</v>
      </c>
      <c r="J411" s="1" t="s">
        <v>663</v>
      </c>
      <c r="K411" s="1" t="s">
        <v>3000</v>
      </c>
      <c r="L411" s="1"/>
      <c r="M411" s="20">
        <f t="shared" si="6"/>
        <v>1</v>
      </c>
    </row>
    <row r="412" spans="1:13" ht="20.100000000000001" customHeight="1" x14ac:dyDescent="0.15">
      <c r="A412" s="1" t="s">
        <v>2136</v>
      </c>
      <c r="B412" s="1" t="s">
        <v>2998</v>
      </c>
      <c r="C412" s="1" t="s">
        <v>3001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662</v>
      </c>
      <c r="J412" s="1" t="s">
        <v>663</v>
      </c>
      <c r="K412" s="1" t="s">
        <v>3002</v>
      </c>
      <c r="L412" s="1"/>
      <c r="M412" s="20">
        <f t="shared" si="6"/>
        <v>1</v>
      </c>
    </row>
    <row r="413" spans="1:13" ht="20.100000000000001" customHeight="1" x14ac:dyDescent="0.15">
      <c r="A413" s="1" t="s">
        <v>2136</v>
      </c>
      <c r="B413" s="1" t="s">
        <v>2998</v>
      </c>
      <c r="C413" s="1" t="s">
        <v>3003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121</v>
      </c>
      <c r="I413" s="1" t="s">
        <v>662</v>
      </c>
      <c r="J413" s="1" t="s">
        <v>663</v>
      </c>
      <c r="K413" s="1" t="s">
        <v>3004</v>
      </c>
      <c r="L413" s="1"/>
      <c r="M413" s="20">
        <f t="shared" si="6"/>
        <v>1</v>
      </c>
    </row>
    <row r="414" spans="1:13" ht="20.100000000000001" customHeight="1" x14ac:dyDescent="0.15">
      <c r="A414" s="1" t="s">
        <v>2136</v>
      </c>
      <c r="B414" s="1" t="s">
        <v>2998</v>
      </c>
      <c r="C414" s="1" t="s">
        <v>3005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662</v>
      </c>
      <c r="J414" s="1" t="s">
        <v>663</v>
      </c>
      <c r="K414" s="1" t="s">
        <v>3006</v>
      </c>
      <c r="L414" s="1"/>
      <c r="M414" s="20">
        <f t="shared" si="6"/>
        <v>1</v>
      </c>
    </row>
    <row r="415" spans="1:13" ht="20.100000000000001" customHeight="1" x14ac:dyDescent="0.15">
      <c r="A415" s="1" t="s">
        <v>2136</v>
      </c>
      <c r="B415" s="1" t="s">
        <v>2998</v>
      </c>
      <c r="C415" s="1" t="s">
        <v>3007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662</v>
      </c>
      <c r="J415" s="1" t="s">
        <v>663</v>
      </c>
      <c r="K415" s="1" t="s">
        <v>3008</v>
      </c>
      <c r="L415" s="1"/>
      <c r="M415" s="20">
        <f t="shared" si="6"/>
        <v>1</v>
      </c>
    </row>
    <row r="416" spans="1:13" ht="20.100000000000001" customHeight="1" x14ac:dyDescent="0.15">
      <c r="A416" s="1" t="s">
        <v>2136</v>
      </c>
      <c r="B416" s="1" t="s">
        <v>2998</v>
      </c>
      <c r="C416" s="1" t="s">
        <v>3009</v>
      </c>
      <c r="D416" s="1" t="s">
        <v>78</v>
      </c>
      <c r="E416" s="1" t="s">
        <v>51</v>
      </c>
      <c r="F416" s="1" t="s">
        <v>179</v>
      </c>
      <c r="G416" s="1" t="s">
        <v>82</v>
      </c>
      <c r="H416" s="1" t="s">
        <v>446</v>
      </c>
      <c r="I416" s="1" t="s">
        <v>84</v>
      </c>
      <c r="J416" s="1" t="s">
        <v>96</v>
      </c>
      <c r="K416" s="1" t="s">
        <v>3010</v>
      </c>
      <c r="L416" s="1"/>
      <c r="M416" s="20">
        <f t="shared" si="6"/>
        <v>0</v>
      </c>
    </row>
    <row r="417" spans="1:13" ht="20.100000000000001" customHeight="1" x14ac:dyDescent="0.15">
      <c r="A417" s="1" t="s">
        <v>2136</v>
      </c>
      <c r="B417" s="1" t="s">
        <v>3011</v>
      </c>
      <c r="C417" s="1" t="s">
        <v>3012</v>
      </c>
      <c r="D417" s="1" t="s">
        <v>50</v>
      </c>
      <c r="E417" s="1" t="s">
        <v>51</v>
      </c>
      <c r="F417" s="1" t="s">
        <v>51</v>
      </c>
      <c r="G417" s="1" t="s">
        <v>82</v>
      </c>
      <c r="H417" s="1" t="s">
        <v>1151</v>
      </c>
      <c r="I417" s="1" t="s">
        <v>84</v>
      </c>
      <c r="J417" s="1" t="s">
        <v>130</v>
      </c>
      <c r="K417" s="1" t="s">
        <v>3013</v>
      </c>
      <c r="L417" s="1"/>
      <c r="M417" s="20">
        <f t="shared" si="6"/>
        <v>1</v>
      </c>
    </row>
    <row r="418" spans="1:13" ht="20.100000000000001" customHeight="1" x14ac:dyDescent="0.15">
      <c r="A418" s="1" t="s">
        <v>2136</v>
      </c>
      <c r="B418" s="1" t="s">
        <v>3011</v>
      </c>
      <c r="C418" s="1" t="s">
        <v>3014</v>
      </c>
      <c r="D418" s="1" t="s">
        <v>50</v>
      </c>
      <c r="E418" s="1" t="s">
        <v>51</v>
      </c>
      <c r="F418" s="1" t="s">
        <v>179</v>
      </c>
      <c r="G418" s="1" t="s">
        <v>82</v>
      </c>
      <c r="H418" s="1" t="s">
        <v>1151</v>
      </c>
      <c r="I418" s="1" t="s">
        <v>84</v>
      </c>
      <c r="J418" s="1" t="s">
        <v>130</v>
      </c>
      <c r="K418" s="1" t="s">
        <v>3015</v>
      </c>
      <c r="L418" s="1"/>
      <c r="M418" s="20">
        <f t="shared" si="6"/>
        <v>0</v>
      </c>
    </row>
    <row r="419" spans="1:13" ht="20.100000000000001" customHeight="1" x14ac:dyDescent="0.15">
      <c r="A419" s="1" t="s">
        <v>2136</v>
      </c>
      <c r="B419" s="1" t="s">
        <v>3011</v>
      </c>
      <c r="C419" s="1" t="s">
        <v>3016</v>
      </c>
      <c r="D419" s="1" t="s">
        <v>50</v>
      </c>
      <c r="E419" s="1" t="s">
        <v>51</v>
      </c>
      <c r="F419" s="1" t="s">
        <v>81</v>
      </c>
      <c r="G419" s="1" t="s">
        <v>82</v>
      </c>
      <c r="H419" s="1" t="s">
        <v>180</v>
      </c>
      <c r="I419" s="1" t="s">
        <v>181</v>
      </c>
      <c r="J419" s="1" t="s">
        <v>182</v>
      </c>
      <c r="K419" s="1" t="s">
        <v>3017</v>
      </c>
      <c r="L419" s="1"/>
      <c r="M419" s="20">
        <f t="shared" si="6"/>
        <v>0</v>
      </c>
    </row>
    <row r="420" spans="1:13" ht="20.100000000000001" customHeight="1" x14ac:dyDescent="0.15">
      <c r="A420" s="1" t="s">
        <v>2136</v>
      </c>
      <c r="B420" s="1" t="s">
        <v>3011</v>
      </c>
      <c r="C420" s="1" t="s">
        <v>3018</v>
      </c>
      <c r="D420" s="1" t="s">
        <v>50</v>
      </c>
      <c r="E420" s="1" t="s">
        <v>51</v>
      </c>
      <c r="F420" s="1" t="s">
        <v>51</v>
      </c>
      <c r="G420" s="1" t="s">
        <v>52</v>
      </c>
      <c r="H420" s="1" t="s">
        <v>53</v>
      </c>
      <c r="I420" s="1" t="s">
        <v>54</v>
      </c>
      <c r="J420" s="1" t="s">
        <v>55</v>
      </c>
      <c r="K420" s="1" t="s">
        <v>3019</v>
      </c>
      <c r="L420" s="1"/>
      <c r="M420" s="20">
        <f t="shared" si="6"/>
        <v>1</v>
      </c>
    </row>
    <row r="421" spans="1:13" ht="20.100000000000001" customHeight="1" x14ac:dyDescent="0.15">
      <c r="A421" s="1" t="s">
        <v>2136</v>
      </c>
      <c r="B421" s="1" t="s">
        <v>3011</v>
      </c>
      <c r="C421" s="1" t="s">
        <v>3020</v>
      </c>
      <c r="D421" s="1" t="s">
        <v>50</v>
      </c>
      <c r="E421" s="1" t="s">
        <v>51</v>
      </c>
      <c r="F421" s="1" t="s">
        <v>81</v>
      </c>
      <c r="G421" s="1" t="s">
        <v>82</v>
      </c>
      <c r="H421" s="1" t="s">
        <v>180</v>
      </c>
      <c r="I421" s="1" t="s">
        <v>181</v>
      </c>
      <c r="J421" s="1" t="s">
        <v>182</v>
      </c>
      <c r="K421" s="1" t="s">
        <v>3021</v>
      </c>
      <c r="L421" s="1"/>
      <c r="M421" s="20">
        <f t="shared" si="6"/>
        <v>0</v>
      </c>
    </row>
    <row r="422" spans="1:13" ht="20.100000000000001" customHeight="1" x14ac:dyDescent="0.15">
      <c r="A422" s="1" t="s">
        <v>2136</v>
      </c>
      <c r="B422" s="1" t="s">
        <v>3011</v>
      </c>
      <c r="C422" s="1" t="s">
        <v>3022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53</v>
      </c>
      <c r="I422" s="1" t="s">
        <v>54</v>
      </c>
      <c r="J422" s="1" t="s">
        <v>55</v>
      </c>
      <c r="K422" s="1" t="s">
        <v>3023</v>
      </c>
      <c r="L422" s="1"/>
      <c r="M422" s="20">
        <f t="shared" si="6"/>
        <v>1</v>
      </c>
    </row>
    <row r="423" spans="1:13" ht="20.100000000000001" customHeight="1" x14ac:dyDescent="0.15">
      <c r="A423" s="1" t="s">
        <v>2136</v>
      </c>
      <c r="B423" s="1" t="s">
        <v>3011</v>
      </c>
      <c r="C423" s="1" t="s">
        <v>3024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53</v>
      </c>
      <c r="I423" s="1" t="s">
        <v>54</v>
      </c>
      <c r="J423" s="1" t="s">
        <v>55</v>
      </c>
      <c r="K423" s="1" t="s">
        <v>3025</v>
      </c>
      <c r="L423" s="1"/>
      <c r="M423" s="20">
        <f t="shared" si="6"/>
        <v>1</v>
      </c>
    </row>
    <row r="424" spans="1:13" ht="20.100000000000001" customHeight="1" x14ac:dyDescent="0.15">
      <c r="A424" s="1" t="s">
        <v>2136</v>
      </c>
      <c r="B424" s="1" t="s">
        <v>3011</v>
      </c>
      <c r="C424" s="1" t="s">
        <v>3026</v>
      </c>
      <c r="D424" s="1" t="s">
        <v>78</v>
      </c>
      <c r="E424" s="1" t="s">
        <v>51</v>
      </c>
      <c r="F424" s="1" t="s">
        <v>179</v>
      </c>
      <c r="G424" s="1" t="s">
        <v>82</v>
      </c>
      <c r="H424" s="1" t="s">
        <v>1151</v>
      </c>
      <c r="I424" s="1" t="s">
        <v>84</v>
      </c>
      <c r="J424" s="1" t="s">
        <v>130</v>
      </c>
      <c r="K424" s="1" t="s">
        <v>3027</v>
      </c>
      <c r="L424" s="1"/>
      <c r="M424" s="20">
        <f t="shared" si="6"/>
        <v>0</v>
      </c>
    </row>
    <row r="425" spans="1:13" ht="20.100000000000001" customHeight="1" x14ac:dyDescent="0.15">
      <c r="A425" s="1" t="s">
        <v>2136</v>
      </c>
      <c r="B425" s="1" t="s">
        <v>3011</v>
      </c>
      <c r="C425" s="1" t="s">
        <v>3028</v>
      </c>
      <c r="D425" s="1" t="s">
        <v>78</v>
      </c>
      <c r="E425" s="1" t="s">
        <v>51</v>
      </c>
      <c r="F425" s="1" t="s">
        <v>51</v>
      </c>
      <c r="G425" s="1" t="s">
        <v>82</v>
      </c>
      <c r="H425" s="1" t="s">
        <v>1151</v>
      </c>
      <c r="I425" s="1" t="s">
        <v>84</v>
      </c>
      <c r="J425" s="1" t="s">
        <v>130</v>
      </c>
      <c r="K425" s="1" t="s">
        <v>3029</v>
      </c>
      <c r="L425" s="1"/>
      <c r="M425" s="20">
        <f t="shared" si="6"/>
        <v>1</v>
      </c>
    </row>
    <row r="426" spans="1:13" ht="20.100000000000001" customHeight="1" x14ac:dyDescent="0.15">
      <c r="A426" s="1" t="s">
        <v>2136</v>
      </c>
      <c r="B426" s="1" t="s">
        <v>3011</v>
      </c>
      <c r="C426" s="1" t="s">
        <v>3030</v>
      </c>
      <c r="D426" s="1" t="s">
        <v>78</v>
      </c>
      <c r="E426" s="1" t="s">
        <v>51</v>
      </c>
      <c r="F426" s="1" t="s">
        <v>51</v>
      </c>
      <c r="G426" s="1" t="s">
        <v>82</v>
      </c>
      <c r="H426" s="1" t="s">
        <v>1151</v>
      </c>
      <c r="I426" s="1" t="s">
        <v>84</v>
      </c>
      <c r="J426" s="1" t="s">
        <v>130</v>
      </c>
      <c r="K426" s="1" t="s">
        <v>3031</v>
      </c>
      <c r="L426" s="1"/>
      <c r="M426" s="20">
        <f t="shared" si="6"/>
        <v>1</v>
      </c>
    </row>
    <row r="427" spans="1:13" ht="20.100000000000001" customHeight="1" x14ac:dyDescent="0.15">
      <c r="A427" s="1" t="s">
        <v>2136</v>
      </c>
      <c r="B427" s="1" t="s">
        <v>3011</v>
      </c>
      <c r="C427" s="1" t="s">
        <v>3032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53</v>
      </c>
      <c r="I427" s="1" t="s">
        <v>54</v>
      </c>
      <c r="J427" s="1" t="s">
        <v>55</v>
      </c>
      <c r="K427" s="1" t="s">
        <v>3033</v>
      </c>
      <c r="L427" s="1"/>
      <c r="M427" s="20">
        <f t="shared" si="6"/>
        <v>1</v>
      </c>
    </row>
    <row r="428" spans="1:13" ht="20.100000000000001" customHeight="1" x14ac:dyDescent="0.15">
      <c r="A428" s="1" t="s">
        <v>2136</v>
      </c>
      <c r="B428" s="1" t="s">
        <v>2684</v>
      </c>
      <c r="C428" s="1" t="s">
        <v>3034</v>
      </c>
      <c r="D428" s="1" t="s">
        <v>50</v>
      </c>
      <c r="E428" s="1" t="s">
        <v>51</v>
      </c>
      <c r="F428" s="1" t="s">
        <v>51</v>
      </c>
      <c r="G428" s="1" t="s">
        <v>52</v>
      </c>
      <c r="H428" s="1" t="s">
        <v>121</v>
      </c>
      <c r="I428" s="1" t="s">
        <v>181</v>
      </c>
      <c r="J428" s="1" t="s">
        <v>122</v>
      </c>
      <c r="K428" s="1" t="s">
        <v>3035</v>
      </c>
      <c r="L428" s="1"/>
      <c r="M428" s="20">
        <f t="shared" si="6"/>
        <v>1</v>
      </c>
    </row>
    <row r="429" spans="1:13" ht="20.100000000000001" customHeight="1" x14ac:dyDescent="0.15">
      <c r="A429" s="1" t="s">
        <v>2136</v>
      </c>
      <c r="B429" s="1" t="s">
        <v>3036</v>
      </c>
      <c r="C429" s="1" t="s">
        <v>3037</v>
      </c>
      <c r="D429" s="1" t="s">
        <v>50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662</v>
      </c>
      <c r="J429" s="1" t="s">
        <v>663</v>
      </c>
      <c r="K429" s="1" t="s">
        <v>3038</v>
      </c>
      <c r="L429" s="1"/>
      <c r="M429" s="20">
        <f t="shared" si="6"/>
        <v>1</v>
      </c>
    </row>
    <row r="430" spans="1:13" ht="20.100000000000001" customHeight="1" x14ac:dyDescent="0.15">
      <c r="A430" s="1" t="s">
        <v>2136</v>
      </c>
      <c r="B430" s="1" t="s">
        <v>3036</v>
      </c>
      <c r="C430" s="1" t="s">
        <v>3039</v>
      </c>
      <c r="D430" s="1" t="s">
        <v>50</v>
      </c>
      <c r="E430" s="1" t="s">
        <v>51</v>
      </c>
      <c r="F430" s="1" t="s">
        <v>51</v>
      </c>
      <c r="G430" s="1" t="s">
        <v>52</v>
      </c>
      <c r="H430" s="1" t="s">
        <v>121</v>
      </c>
      <c r="I430" s="1" t="s">
        <v>662</v>
      </c>
      <c r="J430" s="1" t="s">
        <v>663</v>
      </c>
      <c r="K430" s="1" t="s">
        <v>3040</v>
      </c>
      <c r="L430" s="1"/>
      <c r="M430" s="20">
        <f t="shared" si="6"/>
        <v>1</v>
      </c>
    </row>
    <row r="431" spans="1:13" ht="20.100000000000001" customHeight="1" x14ac:dyDescent="0.15">
      <c r="A431" s="1" t="s">
        <v>2136</v>
      </c>
      <c r="B431" s="1" t="s">
        <v>3036</v>
      </c>
      <c r="C431" s="1" t="s">
        <v>3041</v>
      </c>
      <c r="D431" s="1" t="s">
        <v>50</v>
      </c>
      <c r="E431" s="1" t="s">
        <v>51</v>
      </c>
      <c r="F431" s="1" t="s">
        <v>51</v>
      </c>
      <c r="G431" s="1" t="s">
        <v>52</v>
      </c>
      <c r="H431" s="1" t="s">
        <v>121</v>
      </c>
      <c r="I431" s="1" t="s">
        <v>662</v>
      </c>
      <c r="J431" s="1" t="s">
        <v>663</v>
      </c>
      <c r="K431" s="1" t="s">
        <v>3042</v>
      </c>
      <c r="L431" s="1"/>
      <c r="M431" s="20">
        <f t="shared" si="6"/>
        <v>1</v>
      </c>
    </row>
    <row r="432" spans="1:13" ht="20.100000000000001" customHeight="1" x14ac:dyDescent="0.15">
      <c r="A432" s="1" t="s">
        <v>2136</v>
      </c>
      <c r="B432" s="1" t="s">
        <v>3036</v>
      </c>
      <c r="C432" s="1" t="s">
        <v>3043</v>
      </c>
      <c r="D432" s="1" t="s">
        <v>50</v>
      </c>
      <c r="E432" s="1" t="s">
        <v>51</v>
      </c>
      <c r="F432" s="1" t="s">
        <v>51</v>
      </c>
      <c r="G432" s="1" t="s">
        <v>52</v>
      </c>
      <c r="H432" s="1" t="s">
        <v>121</v>
      </c>
      <c r="I432" s="1" t="s">
        <v>662</v>
      </c>
      <c r="J432" s="1" t="s">
        <v>663</v>
      </c>
      <c r="K432" s="1" t="s">
        <v>3044</v>
      </c>
      <c r="L432" s="1"/>
      <c r="M432" s="20">
        <f t="shared" si="6"/>
        <v>1</v>
      </c>
    </row>
    <row r="433" spans="1:13" ht="20.100000000000001" customHeight="1" x14ac:dyDescent="0.15">
      <c r="A433" s="1" t="s">
        <v>2136</v>
      </c>
      <c r="B433" s="1" t="s">
        <v>3036</v>
      </c>
      <c r="C433" s="1" t="s">
        <v>3045</v>
      </c>
      <c r="D433" s="1" t="s">
        <v>78</v>
      </c>
      <c r="E433" s="1" t="s">
        <v>51</v>
      </c>
      <c r="F433" s="1" t="s">
        <v>51</v>
      </c>
      <c r="G433" s="1" t="s">
        <v>52</v>
      </c>
      <c r="H433" s="1" t="s">
        <v>121</v>
      </c>
      <c r="I433" s="1" t="s">
        <v>662</v>
      </c>
      <c r="J433" s="1" t="s">
        <v>663</v>
      </c>
      <c r="K433" s="1" t="s">
        <v>3046</v>
      </c>
      <c r="L433" s="1"/>
      <c r="M433" s="20">
        <f t="shared" si="6"/>
        <v>1</v>
      </c>
    </row>
    <row r="434" spans="1:13" ht="20.100000000000001" customHeight="1" x14ac:dyDescent="0.15">
      <c r="A434" s="1" t="s">
        <v>2136</v>
      </c>
      <c r="B434" s="1" t="s">
        <v>3036</v>
      </c>
      <c r="C434" s="1" t="s">
        <v>3047</v>
      </c>
      <c r="D434" s="1" t="s">
        <v>78</v>
      </c>
      <c r="E434" s="1" t="s">
        <v>51</v>
      </c>
      <c r="F434" s="1" t="s">
        <v>51</v>
      </c>
      <c r="G434" s="1" t="s">
        <v>52</v>
      </c>
      <c r="H434" s="1" t="s">
        <v>121</v>
      </c>
      <c r="I434" s="1" t="s">
        <v>662</v>
      </c>
      <c r="J434" s="1" t="s">
        <v>663</v>
      </c>
      <c r="K434" s="1" t="s">
        <v>3048</v>
      </c>
      <c r="L434" s="1"/>
      <c r="M434" s="20">
        <f t="shared" si="6"/>
        <v>1</v>
      </c>
    </row>
    <row r="435" spans="1:13" ht="20.100000000000001" customHeight="1" x14ac:dyDescent="0.15">
      <c r="A435" s="1" t="s">
        <v>2136</v>
      </c>
      <c r="B435" s="1" t="s">
        <v>3049</v>
      </c>
      <c r="C435" s="1" t="s">
        <v>3050</v>
      </c>
      <c r="D435" s="1" t="s">
        <v>50</v>
      </c>
      <c r="E435" s="1" t="s">
        <v>51</v>
      </c>
      <c r="F435" s="1" t="s">
        <v>51</v>
      </c>
      <c r="G435" s="1" t="s">
        <v>82</v>
      </c>
      <c r="H435" s="1" t="s">
        <v>1151</v>
      </c>
      <c r="I435" s="1" t="s">
        <v>84</v>
      </c>
      <c r="J435" s="1" t="s">
        <v>130</v>
      </c>
      <c r="K435" s="1" t="s">
        <v>3051</v>
      </c>
      <c r="L435" s="1"/>
      <c r="M435" s="20">
        <f t="shared" si="6"/>
        <v>1</v>
      </c>
    </row>
    <row r="436" spans="1:13" ht="20.100000000000001" customHeight="1" x14ac:dyDescent="0.15">
      <c r="A436" s="1" t="s">
        <v>2136</v>
      </c>
      <c r="B436" s="1" t="s">
        <v>3049</v>
      </c>
      <c r="C436" s="1" t="s">
        <v>3052</v>
      </c>
      <c r="D436" s="1" t="s">
        <v>50</v>
      </c>
      <c r="E436" s="1" t="s">
        <v>51</v>
      </c>
      <c r="F436" s="1" t="s">
        <v>51</v>
      </c>
      <c r="G436" s="1" t="s">
        <v>82</v>
      </c>
      <c r="H436" s="1" t="s">
        <v>1151</v>
      </c>
      <c r="I436" s="1" t="s">
        <v>84</v>
      </c>
      <c r="J436" s="1" t="s">
        <v>130</v>
      </c>
      <c r="K436" s="1" t="s">
        <v>3053</v>
      </c>
      <c r="L436" s="1"/>
      <c r="M436" s="20">
        <f t="shared" si="6"/>
        <v>1</v>
      </c>
    </row>
    <row r="437" spans="1:13" ht="20.100000000000001" customHeight="1" x14ac:dyDescent="0.15">
      <c r="A437" s="1" t="s">
        <v>2136</v>
      </c>
      <c r="B437" s="1" t="s">
        <v>3049</v>
      </c>
      <c r="C437" s="1" t="s">
        <v>3054</v>
      </c>
      <c r="D437" s="1" t="s">
        <v>50</v>
      </c>
      <c r="E437" s="1" t="s">
        <v>51</v>
      </c>
      <c r="F437" s="1" t="s">
        <v>51</v>
      </c>
      <c r="G437" s="1" t="s">
        <v>82</v>
      </c>
      <c r="H437" s="1" t="s">
        <v>1151</v>
      </c>
      <c r="I437" s="1" t="s">
        <v>84</v>
      </c>
      <c r="J437" s="1" t="s">
        <v>130</v>
      </c>
      <c r="K437" s="1" t="s">
        <v>3055</v>
      </c>
      <c r="L437" s="1"/>
      <c r="M437" s="20">
        <f t="shared" si="6"/>
        <v>1</v>
      </c>
    </row>
    <row r="438" spans="1:13" ht="20.100000000000001" customHeight="1" x14ac:dyDescent="0.15">
      <c r="A438" s="1" t="s">
        <v>2136</v>
      </c>
      <c r="B438" s="1" t="s">
        <v>3049</v>
      </c>
      <c r="C438" s="1" t="s">
        <v>3056</v>
      </c>
      <c r="D438" s="1" t="s">
        <v>50</v>
      </c>
      <c r="E438" s="1" t="s">
        <v>51</v>
      </c>
      <c r="F438" s="1" t="s">
        <v>51</v>
      </c>
      <c r="G438" s="1" t="s">
        <v>82</v>
      </c>
      <c r="H438" s="1" t="s">
        <v>1151</v>
      </c>
      <c r="I438" s="1" t="s">
        <v>84</v>
      </c>
      <c r="J438" s="1" t="s">
        <v>130</v>
      </c>
      <c r="K438" s="1" t="s">
        <v>3057</v>
      </c>
      <c r="L438" s="1"/>
      <c r="M438" s="20">
        <f t="shared" si="6"/>
        <v>1</v>
      </c>
    </row>
    <row r="439" spans="1:13" ht="20.100000000000001" customHeight="1" x14ac:dyDescent="0.15">
      <c r="A439" s="1" t="s">
        <v>2136</v>
      </c>
      <c r="B439" s="1" t="s">
        <v>3049</v>
      </c>
      <c r="C439" s="1" t="s">
        <v>3058</v>
      </c>
      <c r="D439" s="1" t="s">
        <v>50</v>
      </c>
      <c r="E439" s="1" t="s">
        <v>51</v>
      </c>
      <c r="F439" s="1" t="s">
        <v>51</v>
      </c>
      <c r="G439" s="1" t="s">
        <v>52</v>
      </c>
      <c r="H439" s="1" t="s">
        <v>53</v>
      </c>
      <c r="I439" s="1" t="s">
        <v>54</v>
      </c>
      <c r="J439" s="1" t="s">
        <v>55</v>
      </c>
      <c r="K439" s="1" t="s">
        <v>3059</v>
      </c>
      <c r="L439" s="1"/>
      <c r="M439" s="20">
        <f t="shared" si="6"/>
        <v>1</v>
      </c>
    </row>
    <row r="440" spans="1:13" ht="20.100000000000001" customHeight="1" x14ac:dyDescent="0.15">
      <c r="A440" s="1" t="s">
        <v>2136</v>
      </c>
      <c r="B440" s="1" t="s">
        <v>3049</v>
      </c>
      <c r="C440" s="1" t="s">
        <v>3060</v>
      </c>
      <c r="D440" s="1" t="s">
        <v>50</v>
      </c>
      <c r="E440" s="1" t="s">
        <v>51</v>
      </c>
      <c r="F440" s="1" t="s">
        <v>51</v>
      </c>
      <c r="G440" s="1" t="s">
        <v>52</v>
      </c>
      <c r="H440" s="1" t="s">
        <v>53</v>
      </c>
      <c r="I440" s="1" t="s">
        <v>54</v>
      </c>
      <c r="J440" s="1" t="s">
        <v>55</v>
      </c>
      <c r="K440" s="1" t="s">
        <v>3061</v>
      </c>
      <c r="L440" s="1"/>
      <c r="M440" s="20">
        <f t="shared" si="6"/>
        <v>1</v>
      </c>
    </row>
    <row r="441" spans="1:13" ht="20.100000000000001" customHeight="1" x14ac:dyDescent="0.15">
      <c r="A441" s="1" t="s">
        <v>2136</v>
      </c>
      <c r="B441" s="1" t="s">
        <v>3049</v>
      </c>
      <c r="C441" s="1" t="s">
        <v>3062</v>
      </c>
      <c r="D441" s="1" t="s">
        <v>50</v>
      </c>
      <c r="E441" s="1" t="s">
        <v>51</v>
      </c>
      <c r="F441" s="1" t="s">
        <v>51</v>
      </c>
      <c r="G441" s="1" t="s">
        <v>52</v>
      </c>
      <c r="H441" s="1" t="s">
        <v>53</v>
      </c>
      <c r="I441" s="1" t="s">
        <v>54</v>
      </c>
      <c r="J441" s="1" t="s">
        <v>55</v>
      </c>
      <c r="K441" s="1" t="s">
        <v>3063</v>
      </c>
      <c r="L441" s="1"/>
      <c r="M441" s="20">
        <f t="shared" si="6"/>
        <v>1</v>
      </c>
    </row>
    <row r="442" spans="1:13" ht="20.100000000000001" customHeight="1" x14ac:dyDescent="0.15">
      <c r="A442" s="1" t="s">
        <v>2136</v>
      </c>
      <c r="B442" s="1" t="s">
        <v>3049</v>
      </c>
      <c r="C442" s="1" t="s">
        <v>3064</v>
      </c>
      <c r="D442" s="1" t="s">
        <v>50</v>
      </c>
      <c r="E442" s="1" t="s">
        <v>51</v>
      </c>
      <c r="F442" s="1" t="s">
        <v>51</v>
      </c>
      <c r="G442" s="1" t="s">
        <v>52</v>
      </c>
      <c r="H442" s="1" t="s">
        <v>53</v>
      </c>
      <c r="I442" s="1" t="s">
        <v>54</v>
      </c>
      <c r="J442" s="1" t="s">
        <v>55</v>
      </c>
      <c r="K442" s="1" t="s">
        <v>3065</v>
      </c>
      <c r="L442" s="1"/>
      <c r="M442" s="20">
        <f t="shared" si="6"/>
        <v>1</v>
      </c>
    </row>
    <row r="443" spans="1:13" ht="20.100000000000001" customHeight="1" x14ac:dyDescent="0.15">
      <c r="A443" s="1" t="s">
        <v>2136</v>
      </c>
      <c r="B443" s="1" t="s">
        <v>3066</v>
      </c>
      <c r="C443" s="1" t="s">
        <v>3067</v>
      </c>
      <c r="D443" s="1" t="s">
        <v>50</v>
      </c>
      <c r="E443" s="1" t="s">
        <v>51</v>
      </c>
      <c r="F443" s="1" t="s">
        <v>51</v>
      </c>
      <c r="G443" s="1" t="s">
        <v>82</v>
      </c>
      <c r="H443" s="1" t="s">
        <v>2038</v>
      </c>
      <c r="I443" s="1" t="s">
        <v>84</v>
      </c>
      <c r="J443" s="1" t="s">
        <v>96</v>
      </c>
      <c r="K443" s="1" t="s">
        <v>3068</v>
      </c>
      <c r="L443" s="1"/>
      <c r="M443" s="20">
        <f t="shared" si="6"/>
        <v>1</v>
      </c>
    </row>
    <row r="444" spans="1:13" ht="20.100000000000001" customHeight="1" x14ac:dyDescent="0.15">
      <c r="A444" s="1" t="s">
        <v>2136</v>
      </c>
      <c r="B444" s="1" t="s">
        <v>3066</v>
      </c>
      <c r="C444" s="1" t="s">
        <v>3069</v>
      </c>
      <c r="D444" s="1" t="s">
        <v>50</v>
      </c>
      <c r="E444" s="1" t="s">
        <v>51</v>
      </c>
      <c r="F444" s="1" t="s">
        <v>51</v>
      </c>
      <c r="G444" s="1" t="s">
        <v>52</v>
      </c>
      <c r="H444" s="1" t="s">
        <v>53</v>
      </c>
      <c r="I444" s="1" t="s">
        <v>54</v>
      </c>
      <c r="J444" s="1" t="s">
        <v>55</v>
      </c>
      <c r="K444" s="1" t="s">
        <v>3070</v>
      </c>
      <c r="L444" s="1"/>
      <c r="M444" s="20">
        <f t="shared" si="6"/>
        <v>1</v>
      </c>
    </row>
    <row r="445" spans="1:13" ht="20.100000000000001" customHeight="1" x14ac:dyDescent="0.15">
      <c r="A445" s="1" t="s">
        <v>2136</v>
      </c>
      <c r="B445" s="1" t="s">
        <v>3066</v>
      </c>
      <c r="C445" s="1" t="s">
        <v>3071</v>
      </c>
      <c r="D445" s="1" t="s">
        <v>50</v>
      </c>
      <c r="E445" s="1" t="s">
        <v>51</v>
      </c>
      <c r="F445" s="1" t="s">
        <v>81</v>
      </c>
      <c r="G445" s="1" t="s">
        <v>82</v>
      </c>
      <c r="H445" s="1" t="s">
        <v>83</v>
      </c>
      <c r="I445" s="1" t="s">
        <v>84</v>
      </c>
      <c r="J445" s="1" t="s">
        <v>85</v>
      </c>
      <c r="K445" s="1" t="s">
        <v>3072</v>
      </c>
      <c r="L445" s="1"/>
      <c r="M445" s="20">
        <f t="shared" si="6"/>
        <v>0</v>
      </c>
    </row>
    <row r="446" spans="1:13" ht="20.100000000000001" customHeight="1" x14ac:dyDescent="0.15">
      <c r="A446" s="1" t="s">
        <v>2136</v>
      </c>
      <c r="B446" s="1" t="s">
        <v>3066</v>
      </c>
      <c r="C446" s="1" t="s">
        <v>3073</v>
      </c>
      <c r="D446" s="1" t="s">
        <v>78</v>
      </c>
      <c r="E446" s="1" t="s">
        <v>51</v>
      </c>
      <c r="F446" s="1" t="s">
        <v>51</v>
      </c>
      <c r="G446" s="1" t="s">
        <v>82</v>
      </c>
      <c r="H446" s="1" t="s">
        <v>1151</v>
      </c>
      <c r="I446" s="1" t="s">
        <v>84</v>
      </c>
      <c r="J446" s="1" t="s">
        <v>130</v>
      </c>
      <c r="K446" s="1" t="s">
        <v>3074</v>
      </c>
      <c r="L446" s="1"/>
      <c r="M446" s="20">
        <f t="shared" si="6"/>
        <v>1</v>
      </c>
    </row>
    <row r="447" spans="1:13" ht="20.100000000000001" customHeight="1" x14ac:dyDescent="0.15">
      <c r="A447" s="1" t="s">
        <v>2136</v>
      </c>
      <c r="B447" s="1" t="s">
        <v>3075</v>
      </c>
      <c r="C447" s="1" t="s">
        <v>3076</v>
      </c>
      <c r="D447" s="1" t="s">
        <v>50</v>
      </c>
      <c r="E447" s="1" t="s">
        <v>51</v>
      </c>
      <c r="F447" s="1" t="s">
        <v>51</v>
      </c>
      <c r="G447" s="1" t="s">
        <v>82</v>
      </c>
      <c r="H447" s="1" t="s">
        <v>129</v>
      </c>
      <c r="I447" s="1" t="s">
        <v>84</v>
      </c>
      <c r="J447" s="1" t="s">
        <v>130</v>
      </c>
      <c r="K447" s="1" t="s">
        <v>3077</v>
      </c>
      <c r="L447" s="1"/>
      <c r="M447" s="20">
        <f t="shared" si="6"/>
        <v>1</v>
      </c>
    </row>
    <row r="448" spans="1:13" ht="20.100000000000001" customHeight="1" x14ac:dyDescent="0.15">
      <c r="A448" s="1" t="s">
        <v>2136</v>
      </c>
      <c r="B448" s="1" t="s">
        <v>3075</v>
      </c>
      <c r="C448" s="1" t="s">
        <v>3078</v>
      </c>
      <c r="D448" s="1" t="s">
        <v>50</v>
      </c>
      <c r="E448" s="1" t="s">
        <v>51</v>
      </c>
      <c r="F448" s="1" t="s">
        <v>51</v>
      </c>
      <c r="G448" s="1" t="s">
        <v>52</v>
      </c>
      <c r="H448" s="1" t="s">
        <v>53</v>
      </c>
      <c r="I448" s="1" t="s">
        <v>54</v>
      </c>
      <c r="J448" s="1" t="s">
        <v>55</v>
      </c>
      <c r="K448" s="1" t="s">
        <v>3079</v>
      </c>
      <c r="L448" s="1"/>
      <c r="M448" s="20">
        <f t="shared" si="6"/>
        <v>1</v>
      </c>
    </row>
    <row r="449" spans="1:13" ht="20.100000000000001" customHeight="1" x14ac:dyDescent="0.15">
      <c r="A449" s="1" t="s">
        <v>2136</v>
      </c>
      <c r="B449" s="1" t="s">
        <v>3075</v>
      </c>
      <c r="C449" s="1" t="s">
        <v>3080</v>
      </c>
      <c r="D449" s="1" t="s">
        <v>50</v>
      </c>
      <c r="E449" s="1" t="s">
        <v>51</v>
      </c>
      <c r="F449" s="1" t="s">
        <v>51</v>
      </c>
      <c r="G449" s="1" t="s">
        <v>52</v>
      </c>
      <c r="H449" s="1" t="s">
        <v>121</v>
      </c>
      <c r="I449" s="1" t="s">
        <v>662</v>
      </c>
      <c r="J449" s="1" t="s">
        <v>663</v>
      </c>
      <c r="K449" s="1" t="s">
        <v>3081</v>
      </c>
      <c r="L449" s="1"/>
      <c r="M449" s="20">
        <f t="shared" si="6"/>
        <v>1</v>
      </c>
    </row>
    <row r="450" spans="1:13" ht="20.100000000000001" customHeight="1" x14ac:dyDescent="0.15">
      <c r="A450" s="1" t="s">
        <v>2136</v>
      </c>
      <c r="B450" s="1" t="s">
        <v>3075</v>
      </c>
      <c r="C450" s="1" t="s">
        <v>3082</v>
      </c>
      <c r="D450" s="1" t="s">
        <v>50</v>
      </c>
      <c r="E450" s="1" t="s">
        <v>51</v>
      </c>
      <c r="F450" s="1" t="s">
        <v>51</v>
      </c>
      <c r="G450" s="1" t="s">
        <v>52</v>
      </c>
      <c r="H450" s="1" t="s">
        <v>121</v>
      </c>
      <c r="I450" s="1" t="s">
        <v>662</v>
      </c>
      <c r="J450" s="1" t="s">
        <v>663</v>
      </c>
      <c r="K450" s="1" t="s">
        <v>3083</v>
      </c>
      <c r="L450" s="1"/>
      <c r="M450" s="20">
        <f t="shared" si="6"/>
        <v>1</v>
      </c>
    </row>
    <row r="451" spans="1:13" ht="20.100000000000001" customHeight="1" x14ac:dyDescent="0.15">
      <c r="A451" s="1" t="s">
        <v>2136</v>
      </c>
      <c r="B451" s="1" t="s">
        <v>3075</v>
      </c>
      <c r="C451" s="1" t="s">
        <v>3084</v>
      </c>
      <c r="D451" s="1" t="s">
        <v>50</v>
      </c>
      <c r="E451" s="1" t="s">
        <v>51</v>
      </c>
      <c r="F451" s="1" t="s">
        <v>51</v>
      </c>
      <c r="G451" s="1" t="s">
        <v>52</v>
      </c>
      <c r="H451" s="1" t="s">
        <v>53</v>
      </c>
      <c r="I451" s="1" t="s">
        <v>54</v>
      </c>
      <c r="J451" s="1" t="s">
        <v>55</v>
      </c>
      <c r="K451" s="1" t="s">
        <v>3085</v>
      </c>
      <c r="L451" s="1"/>
      <c r="M451" s="20">
        <f t="shared" si="6"/>
        <v>1</v>
      </c>
    </row>
    <row r="452" spans="1:13" ht="20.100000000000001" customHeight="1" x14ac:dyDescent="0.15">
      <c r="A452" s="1" t="s">
        <v>2136</v>
      </c>
      <c r="B452" s="1" t="s">
        <v>3075</v>
      </c>
      <c r="C452" s="1" t="s">
        <v>3086</v>
      </c>
      <c r="D452" s="1" t="s">
        <v>50</v>
      </c>
      <c r="E452" s="1" t="s">
        <v>51</v>
      </c>
      <c r="F452" s="1" t="s">
        <v>81</v>
      </c>
      <c r="G452" s="1" t="s">
        <v>82</v>
      </c>
      <c r="H452" s="1" t="s">
        <v>180</v>
      </c>
      <c r="I452" s="1" t="s">
        <v>181</v>
      </c>
      <c r="J452" s="1" t="s">
        <v>182</v>
      </c>
      <c r="K452" s="1" t="s">
        <v>3087</v>
      </c>
      <c r="L452" s="1"/>
      <c r="M452" s="20">
        <f t="shared" si="6"/>
        <v>0</v>
      </c>
    </row>
    <row r="453" spans="1:13" ht="20.100000000000001" customHeight="1" x14ac:dyDescent="0.15">
      <c r="A453" s="1" t="s">
        <v>2136</v>
      </c>
      <c r="B453" s="1" t="s">
        <v>3075</v>
      </c>
      <c r="C453" s="1" t="s">
        <v>3088</v>
      </c>
      <c r="D453" s="1" t="s">
        <v>50</v>
      </c>
      <c r="E453" s="1" t="s">
        <v>51</v>
      </c>
      <c r="F453" s="1" t="s">
        <v>81</v>
      </c>
      <c r="G453" s="1" t="s">
        <v>82</v>
      </c>
      <c r="H453" s="1" t="s">
        <v>180</v>
      </c>
      <c r="I453" s="1" t="s">
        <v>181</v>
      </c>
      <c r="J453" s="1" t="s">
        <v>182</v>
      </c>
      <c r="K453" s="1" t="s">
        <v>3089</v>
      </c>
      <c r="L453" s="1"/>
      <c r="M453" s="20">
        <f t="shared" si="6"/>
        <v>0</v>
      </c>
    </row>
    <row r="454" spans="1:13" ht="20.100000000000001" customHeight="1" x14ac:dyDescent="0.15">
      <c r="A454" s="1" t="s">
        <v>2136</v>
      </c>
      <c r="B454" s="1" t="s">
        <v>3075</v>
      </c>
      <c r="C454" s="1" t="s">
        <v>3090</v>
      </c>
      <c r="D454" s="1" t="s">
        <v>50</v>
      </c>
      <c r="E454" s="1" t="s">
        <v>51</v>
      </c>
      <c r="F454" s="1" t="s">
        <v>51</v>
      </c>
      <c r="G454" s="1" t="s">
        <v>52</v>
      </c>
      <c r="H454" s="1" t="s">
        <v>53</v>
      </c>
      <c r="I454" s="1" t="s">
        <v>54</v>
      </c>
      <c r="J454" s="1" t="s">
        <v>55</v>
      </c>
      <c r="K454" s="1" t="s">
        <v>3091</v>
      </c>
      <c r="L454" s="1"/>
      <c r="M454" s="20">
        <f t="shared" si="6"/>
        <v>1</v>
      </c>
    </row>
    <row r="455" spans="1:13" ht="20.100000000000001" customHeight="1" x14ac:dyDescent="0.15">
      <c r="A455" s="1" t="s">
        <v>2136</v>
      </c>
      <c r="B455" s="1" t="s">
        <v>3075</v>
      </c>
      <c r="C455" s="1" t="s">
        <v>3092</v>
      </c>
      <c r="D455" s="1" t="s">
        <v>78</v>
      </c>
      <c r="E455" s="1" t="s">
        <v>51</v>
      </c>
      <c r="F455" s="1" t="s">
        <v>179</v>
      </c>
      <c r="G455" s="1" t="s">
        <v>82</v>
      </c>
      <c r="H455" s="1" t="s">
        <v>1151</v>
      </c>
      <c r="I455" s="1" t="s">
        <v>84</v>
      </c>
      <c r="J455" s="1" t="s">
        <v>130</v>
      </c>
      <c r="K455" s="1" t="s">
        <v>3093</v>
      </c>
      <c r="L455" s="1"/>
      <c r="M455" s="20">
        <f t="shared" si="6"/>
        <v>0</v>
      </c>
    </row>
    <row r="456" spans="1:13" ht="20.100000000000001" customHeight="1" x14ac:dyDescent="0.15">
      <c r="A456" s="1" t="s">
        <v>2136</v>
      </c>
      <c r="B456" s="1" t="s">
        <v>3075</v>
      </c>
      <c r="C456" s="1" t="s">
        <v>3094</v>
      </c>
      <c r="D456" s="1" t="s">
        <v>78</v>
      </c>
      <c r="E456" s="1" t="s">
        <v>51</v>
      </c>
      <c r="F456" s="1" t="s">
        <v>51</v>
      </c>
      <c r="G456" s="1" t="s">
        <v>82</v>
      </c>
      <c r="H456" s="1" t="s">
        <v>1151</v>
      </c>
      <c r="I456" s="1" t="s">
        <v>84</v>
      </c>
      <c r="J456" s="1" t="s">
        <v>130</v>
      </c>
      <c r="K456" s="1" t="s">
        <v>3095</v>
      </c>
      <c r="L456" s="1"/>
      <c r="M456" s="20">
        <f t="shared" si="6"/>
        <v>1</v>
      </c>
    </row>
    <row r="457" spans="1:13" ht="20.100000000000001" customHeight="1" x14ac:dyDescent="0.15">
      <c r="A457" s="1" t="s">
        <v>2136</v>
      </c>
      <c r="B457" s="1" t="s">
        <v>3075</v>
      </c>
      <c r="C457" s="1" t="s">
        <v>3096</v>
      </c>
      <c r="D457" s="1" t="s">
        <v>78</v>
      </c>
      <c r="E457" s="1" t="s">
        <v>51</v>
      </c>
      <c r="F457" s="1" t="s">
        <v>51</v>
      </c>
      <c r="G457" s="1" t="s">
        <v>52</v>
      </c>
      <c r="H457" s="1" t="s">
        <v>53</v>
      </c>
      <c r="I457" s="1" t="s">
        <v>54</v>
      </c>
      <c r="J457" s="1" t="s">
        <v>55</v>
      </c>
      <c r="K457" s="1" t="s">
        <v>3097</v>
      </c>
      <c r="L457" s="1"/>
      <c r="M457" s="20">
        <f t="shared" ref="M457:M520" si="7">IF(F457="○",1,0)</f>
        <v>1</v>
      </c>
    </row>
    <row r="458" spans="1:13" ht="20.100000000000001" customHeight="1" x14ac:dyDescent="0.15">
      <c r="A458" s="1" t="s">
        <v>2136</v>
      </c>
      <c r="B458" s="1" t="s">
        <v>3075</v>
      </c>
      <c r="C458" s="1" t="s">
        <v>3098</v>
      </c>
      <c r="D458" s="1" t="s">
        <v>78</v>
      </c>
      <c r="E458" s="1" t="s">
        <v>51</v>
      </c>
      <c r="F458" s="1" t="s">
        <v>51</v>
      </c>
      <c r="G458" s="1" t="s">
        <v>52</v>
      </c>
      <c r="H458" s="1" t="s">
        <v>53</v>
      </c>
      <c r="I458" s="1" t="s">
        <v>54</v>
      </c>
      <c r="J458" s="1" t="s">
        <v>55</v>
      </c>
      <c r="K458" s="1" t="s">
        <v>3099</v>
      </c>
      <c r="L458" s="1"/>
      <c r="M458" s="20">
        <f t="shared" si="7"/>
        <v>1</v>
      </c>
    </row>
    <row r="459" spans="1:13" ht="20.100000000000001" customHeight="1" x14ac:dyDescent="0.15">
      <c r="A459" s="1" t="s">
        <v>2136</v>
      </c>
      <c r="B459" s="1" t="s">
        <v>3100</v>
      </c>
      <c r="C459" s="1" t="s">
        <v>3101</v>
      </c>
      <c r="D459" s="1" t="s">
        <v>50</v>
      </c>
      <c r="E459" s="1" t="s">
        <v>51</v>
      </c>
      <c r="F459" s="1" t="s">
        <v>51</v>
      </c>
      <c r="G459" s="1" t="s">
        <v>52</v>
      </c>
      <c r="H459" s="1" t="s">
        <v>121</v>
      </c>
      <c r="I459" s="1" t="s">
        <v>181</v>
      </c>
      <c r="J459" s="1" t="s">
        <v>122</v>
      </c>
      <c r="K459" s="1" t="s">
        <v>3102</v>
      </c>
      <c r="L459" s="1"/>
      <c r="M459" s="20">
        <f t="shared" si="7"/>
        <v>1</v>
      </c>
    </row>
    <row r="460" spans="1:13" ht="20.100000000000001" customHeight="1" x14ac:dyDescent="0.15">
      <c r="A460" s="1" t="s">
        <v>2136</v>
      </c>
      <c r="B460" s="1" t="s">
        <v>3100</v>
      </c>
      <c r="C460" s="1" t="s">
        <v>3103</v>
      </c>
      <c r="D460" s="1" t="s">
        <v>50</v>
      </c>
      <c r="E460" s="1" t="s">
        <v>51</v>
      </c>
      <c r="F460" s="1" t="s">
        <v>51</v>
      </c>
      <c r="G460" s="1" t="s">
        <v>52</v>
      </c>
      <c r="H460" s="1" t="s">
        <v>121</v>
      </c>
      <c r="I460" s="1" t="s">
        <v>181</v>
      </c>
      <c r="J460" s="1" t="s">
        <v>122</v>
      </c>
      <c r="K460" s="1" t="s">
        <v>3104</v>
      </c>
      <c r="L460" s="1"/>
      <c r="M460" s="20">
        <f t="shared" si="7"/>
        <v>1</v>
      </c>
    </row>
    <row r="461" spans="1:13" ht="20.100000000000001" customHeight="1" x14ac:dyDescent="0.15">
      <c r="A461" s="1" t="s">
        <v>2136</v>
      </c>
      <c r="B461" s="1" t="s">
        <v>3100</v>
      </c>
      <c r="C461" s="1" t="s">
        <v>3105</v>
      </c>
      <c r="D461" s="1" t="s">
        <v>50</v>
      </c>
      <c r="E461" s="1" t="s">
        <v>51</v>
      </c>
      <c r="F461" s="1" t="s">
        <v>81</v>
      </c>
      <c r="G461" s="1" t="s">
        <v>82</v>
      </c>
      <c r="H461" s="1" t="s">
        <v>83</v>
      </c>
      <c r="I461" s="1" t="s">
        <v>84</v>
      </c>
      <c r="J461" s="1" t="s">
        <v>85</v>
      </c>
      <c r="K461" s="1" t="s">
        <v>3106</v>
      </c>
      <c r="L461" s="1"/>
      <c r="M461" s="20">
        <f t="shared" si="7"/>
        <v>0</v>
      </c>
    </row>
    <row r="462" spans="1:13" ht="20.100000000000001" customHeight="1" x14ac:dyDescent="0.15">
      <c r="A462" s="1" t="s">
        <v>2136</v>
      </c>
      <c r="B462" s="1" t="s">
        <v>3100</v>
      </c>
      <c r="C462" s="1" t="s">
        <v>3107</v>
      </c>
      <c r="D462" s="1" t="s">
        <v>50</v>
      </c>
      <c r="E462" s="1" t="s">
        <v>51</v>
      </c>
      <c r="F462" s="1" t="s">
        <v>51</v>
      </c>
      <c r="G462" s="1" t="s">
        <v>52</v>
      </c>
      <c r="H462" s="1" t="s">
        <v>27203</v>
      </c>
      <c r="I462" s="1" t="s">
        <v>27204</v>
      </c>
      <c r="J462" s="1" t="s">
        <v>122</v>
      </c>
      <c r="K462" s="1" t="s">
        <v>3108</v>
      </c>
      <c r="L462" s="1"/>
      <c r="M462" s="20">
        <f t="shared" si="7"/>
        <v>1</v>
      </c>
    </row>
    <row r="463" spans="1:13" ht="20.100000000000001" customHeight="1" x14ac:dyDescent="0.15">
      <c r="A463" s="1" t="s">
        <v>2136</v>
      </c>
      <c r="B463" s="1" t="s">
        <v>3100</v>
      </c>
      <c r="C463" s="1" t="s">
        <v>3109</v>
      </c>
      <c r="D463" s="1" t="s">
        <v>50</v>
      </c>
      <c r="E463" s="1" t="s">
        <v>51</v>
      </c>
      <c r="F463" s="1" t="s">
        <v>51</v>
      </c>
      <c r="G463" s="1" t="s">
        <v>52</v>
      </c>
      <c r="H463" s="1" t="s">
        <v>121</v>
      </c>
      <c r="I463" s="1" t="s">
        <v>181</v>
      </c>
      <c r="J463" s="1" t="s">
        <v>122</v>
      </c>
      <c r="K463" s="1" t="s">
        <v>3110</v>
      </c>
      <c r="L463" s="1"/>
      <c r="M463" s="20">
        <f t="shared" si="7"/>
        <v>1</v>
      </c>
    </row>
    <row r="464" spans="1:13" ht="20.100000000000001" customHeight="1" x14ac:dyDescent="0.15">
      <c r="A464" s="1" t="s">
        <v>2136</v>
      </c>
      <c r="B464" s="1" t="s">
        <v>3100</v>
      </c>
      <c r="C464" s="1" t="s">
        <v>3111</v>
      </c>
      <c r="D464" s="1" t="s">
        <v>50</v>
      </c>
      <c r="E464" s="1" t="s">
        <v>51</v>
      </c>
      <c r="F464" s="1" t="s">
        <v>81</v>
      </c>
      <c r="G464" s="1" t="s">
        <v>82</v>
      </c>
      <c r="H464" s="1" t="s">
        <v>83</v>
      </c>
      <c r="I464" s="1" t="s">
        <v>84</v>
      </c>
      <c r="J464" s="1" t="s">
        <v>85</v>
      </c>
      <c r="K464" s="1" t="s">
        <v>3112</v>
      </c>
      <c r="L464" s="1"/>
      <c r="M464" s="20">
        <f t="shared" si="7"/>
        <v>0</v>
      </c>
    </row>
    <row r="465" spans="1:13" ht="20.100000000000001" customHeight="1" x14ac:dyDescent="0.15">
      <c r="A465" s="1" t="s">
        <v>2136</v>
      </c>
      <c r="B465" s="1" t="s">
        <v>3100</v>
      </c>
      <c r="C465" s="1" t="s">
        <v>3113</v>
      </c>
      <c r="D465" s="1" t="s">
        <v>50</v>
      </c>
      <c r="E465" s="1" t="s">
        <v>51</v>
      </c>
      <c r="F465" s="1" t="s">
        <v>51</v>
      </c>
      <c r="G465" s="1" t="s">
        <v>52</v>
      </c>
      <c r="H465" s="1" t="s">
        <v>121</v>
      </c>
      <c r="I465" s="1" t="s">
        <v>181</v>
      </c>
      <c r="J465" s="1" t="s">
        <v>122</v>
      </c>
      <c r="K465" s="1" t="s">
        <v>3114</v>
      </c>
      <c r="L465" s="1"/>
      <c r="M465" s="20">
        <f t="shared" si="7"/>
        <v>1</v>
      </c>
    </row>
    <row r="466" spans="1:13" ht="20.100000000000001" customHeight="1" x14ac:dyDescent="0.15">
      <c r="A466" s="1" t="s">
        <v>2136</v>
      </c>
      <c r="B466" s="1" t="s">
        <v>3100</v>
      </c>
      <c r="C466" s="1" t="s">
        <v>3115</v>
      </c>
      <c r="D466" s="1" t="s">
        <v>50</v>
      </c>
      <c r="E466" s="1" t="s">
        <v>51</v>
      </c>
      <c r="F466" s="1" t="s">
        <v>51</v>
      </c>
      <c r="G466" s="1" t="s">
        <v>52</v>
      </c>
      <c r="H466" s="1" t="s">
        <v>121</v>
      </c>
      <c r="I466" s="1" t="s">
        <v>181</v>
      </c>
      <c r="J466" s="1" t="s">
        <v>122</v>
      </c>
      <c r="K466" s="1" t="s">
        <v>3116</v>
      </c>
      <c r="L466" s="1"/>
      <c r="M466" s="20">
        <f t="shared" si="7"/>
        <v>1</v>
      </c>
    </row>
    <row r="467" spans="1:13" ht="20.100000000000001" customHeight="1" x14ac:dyDescent="0.15">
      <c r="A467" s="1" t="s">
        <v>2136</v>
      </c>
      <c r="B467" s="1" t="s">
        <v>3100</v>
      </c>
      <c r="C467" s="1" t="s">
        <v>3117</v>
      </c>
      <c r="D467" s="1" t="s">
        <v>50</v>
      </c>
      <c r="E467" s="1" t="s">
        <v>51</v>
      </c>
      <c r="F467" s="1" t="s">
        <v>51</v>
      </c>
      <c r="G467" s="1" t="s">
        <v>52</v>
      </c>
      <c r="H467" s="1" t="s">
        <v>121</v>
      </c>
      <c r="I467" s="1" t="s">
        <v>181</v>
      </c>
      <c r="J467" s="1" t="s">
        <v>122</v>
      </c>
      <c r="K467" s="1" t="s">
        <v>3118</v>
      </c>
      <c r="L467" s="1"/>
      <c r="M467" s="20">
        <f t="shared" si="7"/>
        <v>1</v>
      </c>
    </row>
    <row r="468" spans="1:13" ht="20.100000000000001" customHeight="1" x14ac:dyDescent="0.15">
      <c r="A468" s="1" t="s">
        <v>2136</v>
      </c>
      <c r="B468" s="1" t="s">
        <v>3100</v>
      </c>
      <c r="C468" s="1" t="s">
        <v>3119</v>
      </c>
      <c r="D468" s="1" t="s">
        <v>50</v>
      </c>
      <c r="E468" s="1" t="s">
        <v>51</v>
      </c>
      <c r="F468" s="1" t="s">
        <v>51</v>
      </c>
      <c r="G468" s="1" t="s">
        <v>52</v>
      </c>
      <c r="H468" s="1" t="s">
        <v>121</v>
      </c>
      <c r="I468" s="1" t="s">
        <v>181</v>
      </c>
      <c r="J468" s="1" t="s">
        <v>122</v>
      </c>
      <c r="K468" s="1" t="s">
        <v>3120</v>
      </c>
      <c r="L468" s="1"/>
      <c r="M468" s="20">
        <f t="shared" si="7"/>
        <v>1</v>
      </c>
    </row>
    <row r="469" spans="1:13" ht="20.100000000000001" customHeight="1" x14ac:dyDescent="0.15">
      <c r="A469" s="1" t="s">
        <v>2136</v>
      </c>
      <c r="B469" s="1" t="s">
        <v>3100</v>
      </c>
      <c r="C469" s="1" t="s">
        <v>3121</v>
      </c>
      <c r="D469" s="1" t="s">
        <v>50</v>
      </c>
      <c r="E469" s="1" t="s">
        <v>51</v>
      </c>
      <c r="F469" s="1" t="s">
        <v>51</v>
      </c>
      <c r="G469" s="1" t="s">
        <v>52</v>
      </c>
      <c r="H469" s="1" t="s">
        <v>121</v>
      </c>
      <c r="I469" s="1" t="s">
        <v>181</v>
      </c>
      <c r="J469" s="1" t="s">
        <v>122</v>
      </c>
      <c r="K469" s="1" t="s">
        <v>3122</v>
      </c>
      <c r="L469" s="1"/>
      <c r="M469" s="20">
        <f t="shared" si="7"/>
        <v>1</v>
      </c>
    </row>
    <row r="470" spans="1:13" ht="20.100000000000001" customHeight="1" x14ac:dyDescent="0.15">
      <c r="A470" s="1" t="s">
        <v>2136</v>
      </c>
      <c r="B470" s="1" t="s">
        <v>3100</v>
      </c>
      <c r="C470" s="1" t="s">
        <v>3123</v>
      </c>
      <c r="D470" s="1" t="s">
        <v>50</v>
      </c>
      <c r="E470" s="1" t="s">
        <v>51</v>
      </c>
      <c r="F470" s="1" t="s">
        <v>51</v>
      </c>
      <c r="G470" s="1" t="s">
        <v>52</v>
      </c>
      <c r="H470" s="1" t="s">
        <v>121</v>
      </c>
      <c r="I470" s="1" t="s">
        <v>181</v>
      </c>
      <c r="J470" s="1" t="s">
        <v>122</v>
      </c>
      <c r="K470" s="1" t="s">
        <v>3124</v>
      </c>
      <c r="L470" s="1"/>
      <c r="M470" s="20">
        <f t="shared" si="7"/>
        <v>1</v>
      </c>
    </row>
    <row r="471" spans="1:13" ht="20.100000000000001" customHeight="1" x14ac:dyDescent="0.15">
      <c r="A471" s="1" t="s">
        <v>2136</v>
      </c>
      <c r="B471" s="1" t="s">
        <v>3100</v>
      </c>
      <c r="C471" s="1" t="s">
        <v>3125</v>
      </c>
      <c r="D471" s="1" t="s">
        <v>50</v>
      </c>
      <c r="E471" s="1" t="s">
        <v>51</v>
      </c>
      <c r="F471" s="1" t="s">
        <v>51</v>
      </c>
      <c r="G471" s="1" t="s">
        <v>52</v>
      </c>
      <c r="H471" s="1" t="s">
        <v>121</v>
      </c>
      <c r="I471" s="1" t="s">
        <v>181</v>
      </c>
      <c r="J471" s="1" t="s">
        <v>122</v>
      </c>
      <c r="K471" s="1" t="s">
        <v>3126</v>
      </c>
      <c r="L471" s="1"/>
      <c r="M471" s="20">
        <f t="shared" si="7"/>
        <v>1</v>
      </c>
    </row>
    <row r="472" spans="1:13" ht="20.100000000000001" customHeight="1" x14ac:dyDescent="0.15">
      <c r="A472" s="1" t="s">
        <v>2136</v>
      </c>
      <c r="B472" s="1" t="s">
        <v>3127</v>
      </c>
      <c r="C472" s="1" t="s">
        <v>3128</v>
      </c>
      <c r="D472" s="1" t="s">
        <v>50</v>
      </c>
      <c r="E472" s="1" t="s">
        <v>51</v>
      </c>
      <c r="F472" s="1" t="s">
        <v>51</v>
      </c>
      <c r="G472" s="1" t="s">
        <v>82</v>
      </c>
      <c r="H472" s="1" t="s">
        <v>1151</v>
      </c>
      <c r="I472" s="1" t="s">
        <v>84</v>
      </c>
      <c r="J472" s="1" t="s">
        <v>130</v>
      </c>
      <c r="K472" s="1" t="s">
        <v>3129</v>
      </c>
      <c r="L472" s="1"/>
      <c r="M472" s="20">
        <f t="shared" si="7"/>
        <v>1</v>
      </c>
    </row>
    <row r="473" spans="1:13" ht="20.100000000000001" customHeight="1" x14ac:dyDescent="0.15">
      <c r="A473" s="1" t="s">
        <v>2136</v>
      </c>
      <c r="B473" s="1" t="s">
        <v>3127</v>
      </c>
      <c r="C473" s="1" t="s">
        <v>3130</v>
      </c>
      <c r="D473" s="1" t="s">
        <v>50</v>
      </c>
      <c r="E473" s="1" t="s">
        <v>51</v>
      </c>
      <c r="F473" s="1" t="s">
        <v>51</v>
      </c>
      <c r="G473" s="1" t="s">
        <v>82</v>
      </c>
      <c r="H473" s="1" t="s">
        <v>1151</v>
      </c>
      <c r="I473" s="1" t="s">
        <v>84</v>
      </c>
      <c r="J473" s="1" t="s">
        <v>130</v>
      </c>
      <c r="K473" s="1" t="s">
        <v>3131</v>
      </c>
      <c r="L473" s="1"/>
      <c r="M473" s="20">
        <f t="shared" si="7"/>
        <v>1</v>
      </c>
    </row>
    <row r="474" spans="1:13" ht="20.100000000000001" customHeight="1" x14ac:dyDescent="0.15">
      <c r="A474" s="1" t="s">
        <v>2136</v>
      </c>
      <c r="B474" s="1" t="s">
        <v>3127</v>
      </c>
      <c r="C474" s="1" t="s">
        <v>3132</v>
      </c>
      <c r="D474" s="1" t="s">
        <v>50</v>
      </c>
      <c r="E474" s="1" t="s">
        <v>51</v>
      </c>
      <c r="F474" s="1" t="s">
        <v>51</v>
      </c>
      <c r="G474" s="1" t="s">
        <v>82</v>
      </c>
      <c r="H474" s="1" t="s">
        <v>1151</v>
      </c>
      <c r="I474" s="1" t="s">
        <v>84</v>
      </c>
      <c r="J474" s="1" t="s">
        <v>130</v>
      </c>
      <c r="K474" s="1" t="s">
        <v>3133</v>
      </c>
      <c r="L474" s="1"/>
      <c r="M474" s="20">
        <f t="shared" si="7"/>
        <v>1</v>
      </c>
    </row>
    <row r="475" spans="1:13" ht="20.100000000000001" customHeight="1" x14ac:dyDescent="0.15">
      <c r="A475" s="1" t="s">
        <v>2136</v>
      </c>
      <c r="B475" s="1" t="s">
        <v>3127</v>
      </c>
      <c r="C475" s="1" t="s">
        <v>3134</v>
      </c>
      <c r="D475" s="1" t="s">
        <v>50</v>
      </c>
      <c r="E475" s="1" t="s">
        <v>51</v>
      </c>
      <c r="F475" s="1" t="s">
        <v>51</v>
      </c>
      <c r="G475" s="1" t="s">
        <v>82</v>
      </c>
      <c r="H475" s="1" t="s">
        <v>1151</v>
      </c>
      <c r="I475" s="1" t="s">
        <v>84</v>
      </c>
      <c r="J475" s="1" t="s">
        <v>130</v>
      </c>
      <c r="K475" s="1" t="s">
        <v>3135</v>
      </c>
      <c r="L475" s="1"/>
      <c r="M475" s="20">
        <f t="shared" si="7"/>
        <v>1</v>
      </c>
    </row>
    <row r="476" spans="1:13" ht="20.100000000000001" customHeight="1" x14ac:dyDescent="0.15">
      <c r="A476" s="1" t="s">
        <v>2136</v>
      </c>
      <c r="B476" s="1" t="s">
        <v>3127</v>
      </c>
      <c r="C476" s="1" t="s">
        <v>3136</v>
      </c>
      <c r="D476" s="1" t="s">
        <v>50</v>
      </c>
      <c r="E476" s="1" t="s">
        <v>51</v>
      </c>
      <c r="F476" s="1" t="s">
        <v>51</v>
      </c>
      <c r="G476" s="1" t="s">
        <v>82</v>
      </c>
      <c r="H476" s="1" t="s">
        <v>1151</v>
      </c>
      <c r="I476" s="1" t="s">
        <v>84</v>
      </c>
      <c r="J476" s="1" t="s">
        <v>130</v>
      </c>
      <c r="K476" s="1" t="s">
        <v>3137</v>
      </c>
      <c r="L476" s="1"/>
      <c r="M476" s="20">
        <f t="shared" si="7"/>
        <v>1</v>
      </c>
    </row>
    <row r="477" spans="1:13" ht="20.100000000000001" customHeight="1" x14ac:dyDescent="0.15">
      <c r="A477" s="1" t="s">
        <v>2136</v>
      </c>
      <c r="B477" s="1" t="s">
        <v>3127</v>
      </c>
      <c r="C477" s="1" t="s">
        <v>3138</v>
      </c>
      <c r="D477" s="1" t="s">
        <v>50</v>
      </c>
      <c r="E477" s="1" t="s">
        <v>51</v>
      </c>
      <c r="F477" s="1" t="s">
        <v>51</v>
      </c>
      <c r="G477" s="1" t="s">
        <v>82</v>
      </c>
      <c r="H477" s="1" t="s">
        <v>1151</v>
      </c>
      <c r="I477" s="1" t="s">
        <v>84</v>
      </c>
      <c r="J477" s="1" t="s">
        <v>130</v>
      </c>
      <c r="K477" s="1" t="s">
        <v>3139</v>
      </c>
      <c r="L477" s="1"/>
      <c r="M477" s="20">
        <f t="shared" si="7"/>
        <v>1</v>
      </c>
    </row>
    <row r="478" spans="1:13" ht="20.100000000000001" customHeight="1" x14ac:dyDescent="0.15">
      <c r="A478" s="1" t="s">
        <v>2136</v>
      </c>
      <c r="B478" s="1" t="s">
        <v>3127</v>
      </c>
      <c r="C478" s="1" t="s">
        <v>3140</v>
      </c>
      <c r="D478" s="1" t="s">
        <v>50</v>
      </c>
      <c r="E478" s="1" t="s">
        <v>51</v>
      </c>
      <c r="F478" s="1" t="s">
        <v>81</v>
      </c>
      <c r="G478" s="1" t="s">
        <v>82</v>
      </c>
      <c r="H478" s="1" t="s">
        <v>83</v>
      </c>
      <c r="I478" s="1" t="s">
        <v>84</v>
      </c>
      <c r="J478" s="1" t="s">
        <v>85</v>
      </c>
      <c r="K478" s="1" t="s">
        <v>3141</v>
      </c>
      <c r="L478" s="1"/>
      <c r="M478" s="20">
        <f t="shared" si="7"/>
        <v>0</v>
      </c>
    </row>
    <row r="479" spans="1:13" ht="20.100000000000001" customHeight="1" x14ac:dyDescent="0.15">
      <c r="A479" s="1" t="s">
        <v>2136</v>
      </c>
      <c r="B479" s="1" t="s">
        <v>3142</v>
      </c>
      <c r="C479" s="1" t="s">
        <v>3143</v>
      </c>
      <c r="D479" s="1" t="s">
        <v>50</v>
      </c>
      <c r="E479" s="1" t="s">
        <v>51</v>
      </c>
      <c r="F479" s="1" t="s">
        <v>51</v>
      </c>
      <c r="G479" s="1" t="s">
        <v>82</v>
      </c>
      <c r="H479" s="1" t="s">
        <v>2140</v>
      </c>
      <c r="I479" s="1" t="s">
        <v>84</v>
      </c>
      <c r="J479" s="1" t="s">
        <v>2362</v>
      </c>
      <c r="K479" s="1" t="s">
        <v>3144</v>
      </c>
      <c r="L479" s="1"/>
      <c r="M479" s="20">
        <f t="shared" si="7"/>
        <v>1</v>
      </c>
    </row>
    <row r="480" spans="1:13" ht="20.100000000000001" customHeight="1" x14ac:dyDescent="0.15">
      <c r="A480" s="1" t="s">
        <v>2136</v>
      </c>
      <c r="B480" s="1" t="s">
        <v>3142</v>
      </c>
      <c r="C480" s="1" t="s">
        <v>3145</v>
      </c>
      <c r="D480" s="1" t="s">
        <v>50</v>
      </c>
      <c r="E480" s="1" t="s">
        <v>51</v>
      </c>
      <c r="F480" s="1" t="s">
        <v>51</v>
      </c>
      <c r="G480" s="1" t="s">
        <v>82</v>
      </c>
      <c r="H480" s="1" t="s">
        <v>2140</v>
      </c>
      <c r="I480" s="1" t="s">
        <v>84</v>
      </c>
      <c r="J480" s="1" t="s">
        <v>2362</v>
      </c>
      <c r="K480" s="1" t="s">
        <v>3146</v>
      </c>
      <c r="L480" s="1"/>
      <c r="M480" s="20">
        <f t="shared" si="7"/>
        <v>1</v>
      </c>
    </row>
    <row r="481" spans="1:13" ht="20.100000000000001" customHeight="1" x14ac:dyDescent="0.15">
      <c r="A481" s="1" t="s">
        <v>2136</v>
      </c>
      <c r="B481" s="1" t="s">
        <v>3142</v>
      </c>
      <c r="C481" s="1" t="s">
        <v>3147</v>
      </c>
      <c r="D481" s="1" t="s">
        <v>50</v>
      </c>
      <c r="E481" s="1" t="s">
        <v>51</v>
      </c>
      <c r="F481" s="1" t="s">
        <v>51</v>
      </c>
      <c r="G481" s="1" t="s">
        <v>52</v>
      </c>
      <c r="H481" s="1" t="s">
        <v>121</v>
      </c>
      <c r="I481" s="1" t="s">
        <v>181</v>
      </c>
      <c r="J481" s="1" t="s">
        <v>122</v>
      </c>
      <c r="K481" s="1" t="s">
        <v>3148</v>
      </c>
      <c r="L481" s="1"/>
      <c r="M481" s="20">
        <f t="shared" si="7"/>
        <v>1</v>
      </c>
    </row>
    <row r="482" spans="1:13" ht="20.100000000000001" customHeight="1" x14ac:dyDescent="0.15">
      <c r="A482" s="1" t="s">
        <v>2136</v>
      </c>
      <c r="B482" s="1" t="s">
        <v>3142</v>
      </c>
      <c r="C482" s="1" t="s">
        <v>3149</v>
      </c>
      <c r="D482" s="1" t="s">
        <v>50</v>
      </c>
      <c r="E482" s="1" t="s">
        <v>51</v>
      </c>
      <c r="F482" s="1" t="s">
        <v>81</v>
      </c>
      <c r="G482" s="1" t="s">
        <v>82</v>
      </c>
      <c r="H482" s="1" t="s">
        <v>83</v>
      </c>
      <c r="I482" s="1" t="s">
        <v>84</v>
      </c>
      <c r="J482" s="1" t="s">
        <v>85</v>
      </c>
      <c r="K482" s="1" t="s">
        <v>3150</v>
      </c>
      <c r="L482" s="1"/>
      <c r="M482" s="20">
        <f t="shared" si="7"/>
        <v>0</v>
      </c>
    </row>
    <row r="483" spans="1:13" ht="20.100000000000001" customHeight="1" x14ac:dyDescent="0.15">
      <c r="A483" s="1" t="s">
        <v>2136</v>
      </c>
      <c r="B483" s="1" t="s">
        <v>3142</v>
      </c>
      <c r="C483" s="1" t="s">
        <v>3151</v>
      </c>
      <c r="D483" s="1" t="s">
        <v>78</v>
      </c>
      <c r="E483" s="1" t="s">
        <v>51</v>
      </c>
      <c r="F483" s="1" t="s">
        <v>51</v>
      </c>
      <c r="G483" s="1" t="s">
        <v>82</v>
      </c>
      <c r="H483" s="1" t="s">
        <v>2140</v>
      </c>
      <c r="I483" s="1" t="s">
        <v>84</v>
      </c>
      <c r="J483" s="1" t="s">
        <v>2362</v>
      </c>
      <c r="K483" s="1" t="s">
        <v>3152</v>
      </c>
      <c r="L483" s="1"/>
      <c r="M483" s="20">
        <f t="shared" si="7"/>
        <v>1</v>
      </c>
    </row>
    <row r="484" spans="1:13" ht="20.100000000000001" customHeight="1" x14ac:dyDescent="0.15">
      <c r="A484" s="1" t="s">
        <v>2136</v>
      </c>
      <c r="B484" s="1" t="s">
        <v>3142</v>
      </c>
      <c r="C484" s="1" t="s">
        <v>3153</v>
      </c>
      <c r="D484" s="1" t="s">
        <v>78</v>
      </c>
      <c r="E484" s="1" t="s">
        <v>51</v>
      </c>
      <c r="F484" s="1" t="s">
        <v>51</v>
      </c>
      <c r="G484" s="1" t="s">
        <v>82</v>
      </c>
      <c r="H484" s="1" t="s">
        <v>2140</v>
      </c>
      <c r="I484" s="1" t="s">
        <v>84</v>
      </c>
      <c r="J484" s="1" t="s">
        <v>2362</v>
      </c>
      <c r="K484" s="1" t="s">
        <v>3154</v>
      </c>
      <c r="L484" s="1"/>
      <c r="M484" s="20">
        <f t="shared" si="7"/>
        <v>1</v>
      </c>
    </row>
    <row r="485" spans="1:13" ht="20.100000000000001" customHeight="1" x14ac:dyDescent="0.15">
      <c r="A485" s="1" t="s">
        <v>2136</v>
      </c>
      <c r="B485" s="1" t="s">
        <v>3155</v>
      </c>
      <c r="C485" s="1" t="s">
        <v>3156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121</v>
      </c>
      <c r="I485" s="1" t="s">
        <v>181</v>
      </c>
      <c r="J485" s="1" t="s">
        <v>122</v>
      </c>
      <c r="K485" s="1" t="s">
        <v>3157</v>
      </c>
      <c r="L485" s="1"/>
      <c r="M485" s="20">
        <f t="shared" si="7"/>
        <v>1</v>
      </c>
    </row>
    <row r="486" spans="1:13" ht="20.100000000000001" customHeight="1" x14ac:dyDescent="0.15">
      <c r="A486" s="1" t="s">
        <v>2136</v>
      </c>
      <c r="B486" s="1" t="s">
        <v>3158</v>
      </c>
      <c r="C486" s="1" t="s">
        <v>3159</v>
      </c>
      <c r="D486" s="1" t="s">
        <v>50</v>
      </c>
      <c r="E486" s="1" t="s">
        <v>51</v>
      </c>
      <c r="F486" s="1" t="s">
        <v>51</v>
      </c>
      <c r="G486" s="1" t="s">
        <v>82</v>
      </c>
      <c r="H486" s="1" t="s">
        <v>129</v>
      </c>
      <c r="I486" s="1" t="s">
        <v>84</v>
      </c>
      <c r="J486" s="1" t="s">
        <v>130</v>
      </c>
      <c r="K486" s="1" t="s">
        <v>3160</v>
      </c>
      <c r="L486" s="1"/>
      <c r="M486" s="20">
        <f t="shared" si="7"/>
        <v>1</v>
      </c>
    </row>
    <row r="487" spans="1:13" ht="20.100000000000001" customHeight="1" x14ac:dyDescent="0.15">
      <c r="A487" s="1" t="s">
        <v>2136</v>
      </c>
      <c r="B487" s="1" t="s">
        <v>3158</v>
      </c>
      <c r="C487" s="1" t="s">
        <v>3161</v>
      </c>
      <c r="D487" s="1" t="s">
        <v>50</v>
      </c>
      <c r="E487" s="1" t="s">
        <v>51</v>
      </c>
      <c r="F487" s="1" t="s">
        <v>81</v>
      </c>
      <c r="G487" s="1" t="s">
        <v>82</v>
      </c>
      <c r="H487" s="1" t="s">
        <v>446</v>
      </c>
      <c r="I487" s="1" t="s">
        <v>84</v>
      </c>
      <c r="J487" s="1" t="s">
        <v>96</v>
      </c>
      <c r="K487" s="1" t="s">
        <v>3162</v>
      </c>
      <c r="L487" s="1"/>
      <c r="M487" s="20">
        <f t="shared" si="7"/>
        <v>0</v>
      </c>
    </row>
    <row r="488" spans="1:13" ht="20.100000000000001" customHeight="1" x14ac:dyDescent="0.15">
      <c r="A488" s="1" t="s">
        <v>2136</v>
      </c>
      <c r="B488" s="1" t="s">
        <v>3158</v>
      </c>
      <c r="C488" s="1" t="s">
        <v>3163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121</v>
      </c>
      <c r="I488" s="1" t="s">
        <v>181</v>
      </c>
      <c r="J488" s="1" t="s">
        <v>122</v>
      </c>
      <c r="K488" s="1" t="s">
        <v>3164</v>
      </c>
      <c r="L488" s="1"/>
      <c r="M488" s="20">
        <f t="shared" si="7"/>
        <v>1</v>
      </c>
    </row>
    <row r="489" spans="1:13" ht="20.100000000000001" customHeight="1" x14ac:dyDescent="0.15">
      <c r="A489" s="1" t="s">
        <v>2136</v>
      </c>
      <c r="B489" s="1" t="s">
        <v>3165</v>
      </c>
      <c r="C489" s="1" t="s">
        <v>3166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121</v>
      </c>
      <c r="I489" s="1" t="s">
        <v>181</v>
      </c>
      <c r="J489" s="1" t="s">
        <v>122</v>
      </c>
      <c r="K489" s="1" t="s">
        <v>3167</v>
      </c>
      <c r="L489" s="1"/>
      <c r="M489" s="20">
        <f t="shared" si="7"/>
        <v>1</v>
      </c>
    </row>
    <row r="490" spans="1:13" ht="20.100000000000001" customHeight="1" x14ac:dyDescent="0.15">
      <c r="A490" s="1" t="s">
        <v>2136</v>
      </c>
      <c r="B490" s="1" t="s">
        <v>3165</v>
      </c>
      <c r="C490" s="1" t="s">
        <v>3168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121</v>
      </c>
      <c r="I490" s="1" t="s">
        <v>181</v>
      </c>
      <c r="J490" s="1" t="s">
        <v>122</v>
      </c>
      <c r="K490" s="1" t="s">
        <v>3169</v>
      </c>
      <c r="L490" s="1"/>
      <c r="M490" s="20">
        <f t="shared" si="7"/>
        <v>1</v>
      </c>
    </row>
    <row r="491" spans="1:13" ht="20.100000000000001" customHeight="1" x14ac:dyDescent="0.15">
      <c r="A491" s="1" t="s">
        <v>2136</v>
      </c>
      <c r="B491" s="1" t="s">
        <v>3165</v>
      </c>
      <c r="C491" s="1" t="s">
        <v>3170</v>
      </c>
      <c r="D491" s="1" t="s">
        <v>50</v>
      </c>
      <c r="E491" s="1" t="s">
        <v>51</v>
      </c>
      <c r="F491" s="1" t="s">
        <v>51</v>
      </c>
      <c r="G491" s="1" t="s">
        <v>52</v>
      </c>
      <c r="H491" s="1" t="s">
        <v>121</v>
      </c>
      <c r="I491" s="1" t="s">
        <v>181</v>
      </c>
      <c r="J491" s="1" t="s">
        <v>122</v>
      </c>
      <c r="K491" s="1" t="s">
        <v>3165</v>
      </c>
      <c r="L491" s="1"/>
      <c r="M491" s="20">
        <f t="shared" si="7"/>
        <v>1</v>
      </c>
    </row>
    <row r="492" spans="1:13" ht="20.100000000000001" customHeight="1" x14ac:dyDescent="0.15">
      <c r="A492" s="1" t="s">
        <v>2136</v>
      </c>
      <c r="B492" s="1" t="s">
        <v>3171</v>
      </c>
      <c r="C492" s="1" t="s">
        <v>3172</v>
      </c>
      <c r="D492" s="1" t="s">
        <v>50</v>
      </c>
      <c r="E492" s="1" t="s">
        <v>51</v>
      </c>
      <c r="F492" s="1" t="s">
        <v>81</v>
      </c>
      <c r="G492" s="1" t="s">
        <v>82</v>
      </c>
      <c r="H492" s="1" t="s">
        <v>180</v>
      </c>
      <c r="I492" s="1" t="s">
        <v>181</v>
      </c>
      <c r="J492" s="1" t="s">
        <v>182</v>
      </c>
      <c r="K492" s="1" t="s">
        <v>3173</v>
      </c>
      <c r="L492" s="1"/>
      <c r="M492" s="20">
        <f t="shared" si="7"/>
        <v>0</v>
      </c>
    </row>
    <row r="493" spans="1:13" ht="20.100000000000001" customHeight="1" x14ac:dyDescent="0.15">
      <c r="A493" s="1" t="s">
        <v>2136</v>
      </c>
      <c r="B493" s="1" t="s">
        <v>3171</v>
      </c>
      <c r="C493" s="1" t="s">
        <v>3174</v>
      </c>
      <c r="D493" s="1" t="s">
        <v>50</v>
      </c>
      <c r="E493" s="1" t="s">
        <v>51</v>
      </c>
      <c r="F493" s="1" t="s">
        <v>51</v>
      </c>
      <c r="G493" s="1" t="s">
        <v>52</v>
      </c>
      <c r="H493" s="1" t="s">
        <v>53</v>
      </c>
      <c r="I493" s="1" t="s">
        <v>54</v>
      </c>
      <c r="J493" s="1" t="s">
        <v>55</v>
      </c>
      <c r="K493" s="1" t="s">
        <v>3175</v>
      </c>
      <c r="L493" s="1"/>
      <c r="M493" s="20">
        <f t="shared" si="7"/>
        <v>1</v>
      </c>
    </row>
    <row r="494" spans="1:13" ht="20.100000000000001" customHeight="1" x14ac:dyDescent="0.15">
      <c r="A494" s="1" t="s">
        <v>2136</v>
      </c>
      <c r="B494" s="1" t="s">
        <v>3176</v>
      </c>
      <c r="C494" s="1" t="s">
        <v>3177</v>
      </c>
      <c r="D494" s="1" t="s">
        <v>50</v>
      </c>
      <c r="E494" s="1" t="s">
        <v>51</v>
      </c>
      <c r="F494" s="1" t="s">
        <v>81</v>
      </c>
      <c r="G494" s="1" t="s">
        <v>82</v>
      </c>
      <c r="H494" s="1" t="s">
        <v>83</v>
      </c>
      <c r="I494" s="1" t="s">
        <v>84</v>
      </c>
      <c r="J494" s="1" t="s">
        <v>85</v>
      </c>
      <c r="K494" s="1" t="s">
        <v>3178</v>
      </c>
      <c r="L494" s="1"/>
      <c r="M494" s="20">
        <f t="shared" si="7"/>
        <v>0</v>
      </c>
    </row>
    <row r="495" spans="1:13" ht="20.100000000000001" customHeight="1" x14ac:dyDescent="0.15">
      <c r="A495" s="1" t="s">
        <v>2136</v>
      </c>
      <c r="B495" s="1" t="s">
        <v>3176</v>
      </c>
      <c r="C495" s="1" t="s">
        <v>3179</v>
      </c>
      <c r="D495" s="1" t="s">
        <v>50</v>
      </c>
      <c r="E495" s="1" t="s">
        <v>51</v>
      </c>
      <c r="F495" s="1" t="s">
        <v>51</v>
      </c>
      <c r="G495" s="1" t="s">
        <v>52</v>
      </c>
      <c r="H495" s="1" t="s">
        <v>121</v>
      </c>
      <c r="I495" s="1" t="s">
        <v>181</v>
      </c>
      <c r="J495" s="1" t="s">
        <v>122</v>
      </c>
      <c r="K495" s="1" t="s">
        <v>3180</v>
      </c>
      <c r="L495" s="1"/>
      <c r="M495" s="20">
        <f t="shared" si="7"/>
        <v>1</v>
      </c>
    </row>
    <row r="496" spans="1:13" ht="20.100000000000001" customHeight="1" x14ac:dyDescent="0.15">
      <c r="A496" s="1" t="s">
        <v>2136</v>
      </c>
      <c r="B496" s="1" t="s">
        <v>3176</v>
      </c>
      <c r="C496" s="1" t="s">
        <v>3181</v>
      </c>
      <c r="D496" s="1" t="s">
        <v>50</v>
      </c>
      <c r="E496" s="1" t="s">
        <v>51</v>
      </c>
      <c r="F496" s="1" t="s">
        <v>81</v>
      </c>
      <c r="G496" s="1" t="s">
        <v>82</v>
      </c>
      <c r="H496" s="1" t="s">
        <v>83</v>
      </c>
      <c r="I496" s="1" t="s">
        <v>84</v>
      </c>
      <c r="J496" s="1" t="s">
        <v>85</v>
      </c>
      <c r="K496" s="1" t="s">
        <v>3182</v>
      </c>
      <c r="L496" s="1"/>
      <c r="M496" s="20">
        <f t="shared" si="7"/>
        <v>0</v>
      </c>
    </row>
    <row r="497" spans="1:13" ht="20.100000000000001" customHeight="1" x14ac:dyDescent="0.15">
      <c r="A497" s="1" t="s">
        <v>2136</v>
      </c>
      <c r="B497" s="1" t="s">
        <v>3176</v>
      </c>
      <c r="C497" s="1" t="s">
        <v>3183</v>
      </c>
      <c r="D497" s="1" t="s">
        <v>50</v>
      </c>
      <c r="E497" s="1" t="s">
        <v>51</v>
      </c>
      <c r="F497" s="1" t="s">
        <v>51</v>
      </c>
      <c r="G497" s="1" t="s">
        <v>52</v>
      </c>
      <c r="H497" s="1" t="s">
        <v>121</v>
      </c>
      <c r="I497" s="1" t="s">
        <v>181</v>
      </c>
      <c r="J497" s="1" t="s">
        <v>122</v>
      </c>
      <c r="K497" s="1" t="s">
        <v>3184</v>
      </c>
      <c r="L497" s="1"/>
      <c r="M497" s="20">
        <f t="shared" si="7"/>
        <v>1</v>
      </c>
    </row>
    <row r="498" spans="1:13" ht="20.100000000000001" customHeight="1" x14ac:dyDescent="0.15">
      <c r="A498" s="1" t="s">
        <v>2136</v>
      </c>
      <c r="B498" s="1" t="s">
        <v>3185</v>
      </c>
      <c r="C498" s="1" t="s">
        <v>3186</v>
      </c>
      <c r="D498" s="1" t="s">
        <v>50</v>
      </c>
      <c r="E498" s="1" t="s">
        <v>51</v>
      </c>
      <c r="F498" s="1" t="s">
        <v>26832</v>
      </c>
      <c r="G498" s="1" t="s">
        <v>82</v>
      </c>
      <c r="H498" s="1" t="s">
        <v>180</v>
      </c>
      <c r="I498" s="1" t="s">
        <v>181</v>
      </c>
      <c r="J498" s="1" t="s">
        <v>182</v>
      </c>
      <c r="K498" s="1" t="s">
        <v>3187</v>
      </c>
      <c r="L498" s="1"/>
      <c r="M498" s="20">
        <f t="shared" si="7"/>
        <v>0</v>
      </c>
    </row>
    <row r="499" spans="1:13" ht="20.100000000000001" customHeight="1" x14ac:dyDescent="0.15">
      <c r="A499" s="1" t="s">
        <v>2136</v>
      </c>
      <c r="B499" s="1" t="s">
        <v>3188</v>
      </c>
      <c r="C499" s="1" t="s">
        <v>3189</v>
      </c>
      <c r="D499" s="1" t="s">
        <v>78</v>
      </c>
      <c r="E499" s="1" t="s">
        <v>51</v>
      </c>
      <c r="F499" s="1" t="s">
        <v>51</v>
      </c>
      <c r="G499" s="1" t="s">
        <v>82</v>
      </c>
      <c r="H499" s="1" t="s">
        <v>2140</v>
      </c>
      <c r="I499" s="1" t="s">
        <v>84</v>
      </c>
      <c r="J499" s="1" t="s">
        <v>2362</v>
      </c>
      <c r="K499" s="1" t="s">
        <v>3190</v>
      </c>
      <c r="L499" s="1"/>
      <c r="M499" s="20">
        <f t="shared" si="7"/>
        <v>1</v>
      </c>
    </row>
    <row r="500" spans="1:13" ht="20.100000000000001" customHeight="1" x14ac:dyDescent="0.15">
      <c r="A500" s="1" t="s">
        <v>2136</v>
      </c>
      <c r="B500" s="1" t="s">
        <v>3188</v>
      </c>
      <c r="C500" s="1" t="s">
        <v>3191</v>
      </c>
      <c r="D500" s="1" t="s">
        <v>78</v>
      </c>
      <c r="E500" s="1" t="s">
        <v>51</v>
      </c>
      <c r="F500" s="1" t="s">
        <v>51</v>
      </c>
      <c r="G500" s="1" t="s">
        <v>82</v>
      </c>
      <c r="H500" s="1" t="s">
        <v>2140</v>
      </c>
      <c r="I500" s="1" t="s">
        <v>84</v>
      </c>
      <c r="J500" s="1" t="s">
        <v>2362</v>
      </c>
      <c r="K500" s="1" t="s">
        <v>3192</v>
      </c>
      <c r="L500" s="1"/>
      <c r="M500" s="20">
        <f t="shared" si="7"/>
        <v>1</v>
      </c>
    </row>
    <row r="501" spans="1:13" ht="20.100000000000001" customHeight="1" x14ac:dyDescent="0.15">
      <c r="A501" s="1" t="s">
        <v>2136</v>
      </c>
      <c r="B501" s="1" t="s">
        <v>3188</v>
      </c>
      <c r="C501" s="1" t="s">
        <v>3193</v>
      </c>
      <c r="D501" s="1" t="s">
        <v>78</v>
      </c>
      <c r="E501" s="1" t="s">
        <v>51</v>
      </c>
      <c r="F501" s="1" t="s">
        <v>51</v>
      </c>
      <c r="G501" s="1" t="s">
        <v>82</v>
      </c>
      <c r="H501" s="1" t="s">
        <v>2140</v>
      </c>
      <c r="I501" s="1" t="s">
        <v>84</v>
      </c>
      <c r="J501" s="1" t="s">
        <v>2362</v>
      </c>
      <c r="K501" s="1" t="s">
        <v>3194</v>
      </c>
      <c r="L501" s="1"/>
      <c r="M501" s="20">
        <f t="shared" si="7"/>
        <v>1</v>
      </c>
    </row>
    <row r="502" spans="1:13" ht="20.100000000000001" customHeight="1" x14ac:dyDescent="0.15">
      <c r="A502" s="1" t="s">
        <v>2136</v>
      </c>
      <c r="B502" s="1" t="s">
        <v>3195</v>
      </c>
      <c r="C502" s="1" t="s">
        <v>3196</v>
      </c>
      <c r="D502" s="1" t="s">
        <v>50</v>
      </c>
      <c r="E502" s="1" t="s">
        <v>51</v>
      </c>
      <c r="F502" s="1" t="s">
        <v>179</v>
      </c>
      <c r="G502" s="1" t="s">
        <v>82</v>
      </c>
      <c r="H502" s="1" t="s">
        <v>446</v>
      </c>
      <c r="I502" s="1" t="s">
        <v>84</v>
      </c>
      <c r="J502" s="1" t="s">
        <v>96</v>
      </c>
      <c r="K502" s="1" t="s">
        <v>3197</v>
      </c>
      <c r="L502" s="1"/>
      <c r="M502" s="20">
        <f t="shared" si="7"/>
        <v>0</v>
      </c>
    </row>
    <row r="503" spans="1:13" ht="20.100000000000001" customHeight="1" x14ac:dyDescent="0.15">
      <c r="A503" s="1" t="s">
        <v>2136</v>
      </c>
      <c r="B503" s="1" t="s">
        <v>3198</v>
      </c>
      <c r="C503" s="1" t="s">
        <v>3199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53</v>
      </c>
      <c r="I503" s="1" t="s">
        <v>54</v>
      </c>
      <c r="J503" s="1" t="s">
        <v>55</v>
      </c>
      <c r="K503" s="1" t="s">
        <v>3200</v>
      </c>
      <c r="L503" s="1"/>
      <c r="M503" s="20">
        <f t="shared" si="7"/>
        <v>1</v>
      </c>
    </row>
    <row r="504" spans="1:13" ht="20.100000000000001" customHeight="1" x14ac:dyDescent="0.15">
      <c r="A504" s="1" t="s">
        <v>2136</v>
      </c>
      <c r="B504" s="1" t="s">
        <v>3198</v>
      </c>
      <c r="C504" s="1" t="s">
        <v>3201</v>
      </c>
      <c r="D504" s="1" t="s">
        <v>78</v>
      </c>
      <c r="E504" s="1" t="s">
        <v>51</v>
      </c>
      <c r="F504" s="1" t="s">
        <v>179</v>
      </c>
      <c r="G504" s="1" t="s">
        <v>82</v>
      </c>
      <c r="H504" s="1" t="s">
        <v>129</v>
      </c>
      <c r="I504" s="1" t="s">
        <v>84</v>
      </c>
      <c r="J504" s="1" t="s">
        <v>130</v>
      </c>
      <c r="K504" s="1" t="s">
        <v>3202</v>
      </c>
      <c r="L504" s="1"/>
      <c r="M504" s="20">
        <f t="shared" si="7"/>
        <v>0</v>
      </c>
    </row>
    <row r="505" spans="1:13" ht="20.100000000000001" customHeight="1" x14ac:dyDescent="0.15">
      <c r="A505" s="1" t="s">
        <v>2136</v>
      </c>
      <c r="B505" s="1" t="s">
        <v>3198</v>
      </c>
      <c r="C505" s="1" t="s">
        <v>3203</v>
      </c>
      <c r="D505" s="1" t="s">
        <v>78</v>
      </c>
      <c r="E505" s="1" t="s">
        <v>51</v>
      </c>
      <c r="F505" s="1" t="s">
        <v>51</v>
      </c>
      <c r="G505" s="1" t="s">
        <v>82</v>
      </c>
      <c r="H505" s="1" t="s">
        <v>129</v>
      </c>
      <c r="I505" s="1" t="s">
        <v>84</v>
      </c>
      <c r="J505" s="1" t="s">
        <v>130</v>
      </c>
      <c r="K505" s="1" t="s">
        <v>3204</v>
      </c>
      <c r="L505" s="1"/>
      <c r="M505" s="20">
        <f t="shared" si="7"/>
        <v>1</v>
      </c>
    </row>
    <row r="506" spans="1:13" ht="20.100000000000001" customHeight="1" x14ac:dyDescent="0.15">
      <c r="A506" s="1" t="s">
        <v>3205</v>
      </c>
      <c r="B506" s="1" t="s">
        <v>3206</v>
      </c>
      <c r="C506" s="1" t="s">
        <v>3207</v>
      </c>
      <c r="D506" s="1" t="s">
        <v>50</v>
      </c>
      <c r="E506" s="1" t="s">
        <v>51</v>
      </c>
      <c r="F506" s="1" t="s">
        <v>51</v>
      </c>
      <c r="G506" s="1" t="s">
        <v>52</v>
      </c>
      <c r="H506" s="1" t="s">
        <v>739</v>
      </c>
      <c r="I506" s="1" t="s">
        <v>1230</v>
      </c>
      <c r="J506" s="1" t="s">
        <v>122</v>
      </c>
      <c r="K506" s="1" t="s">
        <v>3208</v>
      </c>
      <c r="L506" s="1"/>
      <c r="M506" s="20">
        <f t="shared" si="7"/>
        <v>1</v>
      </c>
    </row>
    <row r="507" spans="1:13" ht="20.100000000000001" customHeight="1" x14ac:dyDescent="0.15">
      <c r="A507" s="1" t="s">
        <v>3205</v>
      </c>
      <c r="B507" s="1" t="s">
        <v>3206</v>
      </c>
      <c r="C507" s="1" t="s">
        <v>3209</v>
      </c>
      <c r="D507" s="1" t="s">
        <v>50</v>
      </c>
      <c r="E507" s="1" t="s">
        <v>51</v>
      </c>
      <c r="F507" s="1" t="s">
        <v>26832</v>
      </c>
      <c r="G507" s="1" t="s">
        <v>82</v>
      </c>
      <c r="H507" s="1" t="s">
        <v>180</v>
      </c>
      <c r="I507" s="1" t="s">
        <v>84</v>
      </c>
      <c r="J507" s="1" t="s">
        <v>632</v>
      </c>
      <c r="K507" s="1" t="s">
        <v>3210</v>
      </c>
      <c r="L507" s="1"/>
      <c r="M507" s="20">
        <f t="shared" si="7"/>
        <v>0</v>
      </c>
    </row>
    <row r="508" spans="1:13" ht="20.100000000000001" customHeight="1" x14ac:dyDescent="0.15">
      <c r="A508" s="1" t="s">
        <v>3205</v>
      </c>
      <c r="B508" s="1" t="s">
        <v>3206</v>
      </c>
      <c r="C508" s="1" t="s">
        <v>3211</v>
      </c>
      <c r="D508" s="1" t="s">
        <v>50</v>
      </c>
      <c r="E508" s="1" t="s">
        <v>51</v>
      </c>
      <c r="F508" s="1" t="s">
        <v>51</v>
      </c>
      <c r="G508" s="1" t="s">
        <v>52</v>
      </c>
      <c r="H508" s="1" t="s">
        <v>739</v>
      </c>
      <c r="I508" s="1" t="s">
        <v>1230</v>
      </c>
      <c r="J508" s="1" t="s">
        <v>122</v>
      </c>
      <c r="K508" s="1" t="s">
        <v>3212</v>
      </c>
      <c r="L508" s="1"/>
      <c r="M508" s="20">
        <f t="shared" si="7"/>
        <v>1</v>
      </c>
    </row>
    <row r="509" spans="1:13" ht="20.100000000000001" customHeight="1" x14ac:dyDescent="0.15">
      <c r="A509" s="1" t="s">
        <v>3205</v>
      </c>
      <c r="B509" s="1" t="s">
        <v>3206</v>
      </c>
      <c r="C509" s="1" t="s">
        <v>3213</v>
      </c>
      <c r="D509" s="1" t="s">
        <v>50</v>
      </c>
      <c r="E509" s="1" t="s">
        <v>51</v>
      </c>
      <c r="F509" s="1" t="s">
        <v>51</v>
      </c>
      <c r="G509" s="1" t="s">
        <v>52</v>
      </c>
      <c r="H509" s="1" t="s">
        <v>739</v>
      </c>
      <c r="I509" s="1" t="s">
        <v>1230</v>
      </c>
      <c r="J509" s="1" t="s">
        <v>122</v>
      </c>
      <c r="K509" s="1" t="s">
        <v>3214</v>
      </c>
      <c r="L509" s="1"/>
      <c r="M509" s="20">
        <f t="shared" si="7"/>
        <v>1</v>
      </c>
    </row>
    <row r="510" spans="1:13" ht="20.100000000000001" customHeight="1" x14ac:dyDescent="0.15">
      <c r="A510" s="1" t="s">
        <v>3205</v>
      </c>
      <c r="B510" s="1" t="s">
        <v>3206</v>
      </c>
      <c r="C510" s="1" t="s">
        <v>3215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739</v>
      </c>
      <c r="I510" s="1" t="s">
        <v>1230</v>
      </c>
      <c r="J510" s="1" t="s">
        <v>122</v>
      </c>
      <c r="K510" s="1" t="s">
        <v>3216</v>
      </c>
      <c r="L510" s="1"/>
      <c r="M510" s="20">
        <f t="shared" si="7"/>
        <v>1</v>
      </c>
    </row>
    <row r="511" spans="1:13" ht="20.100000000000001" customHeight="1" x14ac:dyDescent="0.15">
      <c r="A511" s="1" t="s">
        <v>3205</v>
      </c>
      <c r="B511" s="1" t="s">
        <v>3206</v>
      </c>
      <c r="C511" s="1" t="s">
        <v>3217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739</v>
      </c>
      <c r="I511" s="1" t="s">
        <v>1230</v>
      </c>
      <c r="J511" s="1" t="s">
        <v>122</v>
      </c>
      <c r="K511" s="1" t="s">
        <v>3218</v>
      </c>
      <c r="L511" s="1"/>
      <c r="M511" s="20">
        <f t="shared" si="7"/>
        <v>1</v>
      </c>
    </row>
    <row r="512" spans="1:13" ht="20.100000000000001" customHeight="1" x14ac:dyDescent="0.15">
      <c r="A512" s="1" t="s">
        <v>3205</v>
      </c>
      <c r="B512" s="1" t="s">
        <v>3206</v>
      </c>
      <c r="C512" s="1" t="s">
        <v>3219</v>
      </c>
      <c r="D512" s="1" t="s">
        <v>78</v>
      </c>
      <c r="E512" s="1" t="s">
        <v>51</v>
      </c>
      <c r="F512" s="1" t="s">
        <v>51</v>
      </c>
      <c r="G512" s="1" t="s">
        <v>52</v>
      </c>
      <c r="H512" s="1" t="s">
        <v>121</v>
      </c>
      <c r="I512" s="1" t="s">
        <v>662</v>
      </c>
      <c r="J512" s="1" t="s">
        <v>663</v>
      </c>
      <c r="K512" s="1" t="s">
        <v>3220</v>
      </c>
      <c r="L512" s="1"/>
      <c r="M512" s="20">
        <f t="shared" si="7"/>
        <v>1</v>
      </c>
    </row>
    <row r="513" spans="1:13" ht="20.100000000000001" customHeight="1" x14ac:dyDescent="0.15">
      <c r="A513" s="1" t="s">
        <v>3205</v>
      </c>
      <c r="B513" s="1" t="s">
        <v>3206</v>
      </c>
      <c r="C513" s="1" t="s">
        <v>3221</v>
      </c>
      <c r="D513" s="1" t="s">
        <v>849</v>
      </c>
      <c r="E513" s="1" t="s">
        <v>51</v>
      </c>
      <c r="F513" s="1" t="s">
        <v>26832</v>
      </c>
      <c r="G513" s="1" t="s">
        <v>52</v>
      </c>
      <c r="H513" s="1" t="s">
        <v>121</v>
      </c>
      <c r="I513" s="1" t="s">
        <v>662</v>
      </c>
      <c r="J513" s="1" t="s">
        <v>663</v>
      </c>
      <c r="K513" s="1" t="s">
        <v>3222</v>
      </c>
      <c r="L513" s="1"/>
      <c r="M513" s="20">
        <f t="shared" si="7"/>
        <v>0</v>
      </c>
    </row>
    <row r="514" spans="1:13" ht="20.100000000000001" customHeight="1" x14ac:dyDescent="0.15">
      <c r="A514" s="1" t="s">
        <v>3205</v>
      </c>
      <c r="B514" s="1" t="s">
        <v>3223</v>
      </c>
      <c r="C514" s="1" t="s">
        <v>3224</v>
      </c>
      <c r="D514" s="1" t="s">
        <v>50</v>
      </c>
      <c r="E514" s="1" t="s">
        <v>51</v>
      </c>
      <c r="F514" s="1" t="s">
        <v>51</v>
      </c>
      <c r="G514" s="1" t="s">
        <v>52</v>
      </c>
      <c r="H514" s="1" t="s">
        <v>739</v>
      </c>
      <c r="I514" s="1" t="s">
        <v>1230</v>
      </c>
      <c r="J514" s="1" t="s">
        <v>122</v>
      </c>
      <c r="K514" s="1" t="s">
        <v>3225</v>
      </c>
      <c r="L514" s="1"/>
      <c r="M514" s="20">
        <f t="shared" si="7"/>
        <v>1</v>
      </c>
    </row>
    <row r="515" spans="1:13" ht="20.100000000000001" customHeight="1" x14ac:dyDescent="0.15">
      <c r="A515" s="1" t="s">
        <v>3205</v>
      </c>
      <c r="B515" s="1" t="s">
        <v>3223</v>
      </c>
      <c r="C515" s="1" t="s">
        <v>3226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739</v>
      </c>
      <c r="I515" s="1" t="s">
        <v>1230</v>
      </c>
      <c r="J515" s="1" t="s">
        <v>122</v>
      </c>
      <c r="K515" s="1" t="s">
        <v>3227</v>
      </c>
      <c r="L515" s="1"/>
      <c r="M515" s="20">
        <f t="shared" si="7"/>
        <v>1</v>
      </c>
    </row>
    <row r="516" spans="1:13" ht="20.100000000000001" customHeight="1" x14ac:dyDescent="0.15">
      <c r="A516" s="1" t="s">
        <v>3205</v>
      </c>
      <c r="B516" s="1" t="s">
        <v>3223</v>
      </c>
      <c r="C516" s="1" t="s">
        <v>3228</v>
      </c>
      <c r="D516" s="1" t="s">
        <v>50</v>
      </c>
      <c r="E516" s="1" t="s">
        <v>51</v>
      </c>
      <c r="F516" s="1" t="s">
        <v>51</v>
      </c>
      <c r="G516" s="1" t="s">
        <v>52</v>
      </c>
      <c r="H516" s="1" t="s">
        <v>739</v>
      </c>
      <c r="I516" s="1" t="s">
        <v>1230</v>
      </c>
      <c r="J516" s="1" t="s">
        <v>122</v>
      </c>
      <c r="K516" s="1" t="s">
        <v>3229</v>
      </c>
      <c r="L516" s="1"/>
      <c r="M516" s="20">
        <f t="shared" si="7"/>
        <v>1</v>
      </c>
    </row>
    <row r="517" spans="1:13" ht="20.100000000000001" customHeight="1" x14ac:dyDescent="0.15">
      <c r="A517" s="1" t="s">
        <v>3205</v>
      </c>
      <c r="B517" s="1" t="s">
        <v>3230</v>
      </c>
      <c r="C517" s="1" t="s">
        <v>3231</v>
      </c>
      <c r="D517" s="1" t="s">
        <v>50</v>
      </c>
      <c r="E517" s="1" t="s">
        <v>51</v>
      </c>
      <c r="F517" s="1" t="s">
        <v>26832</v>
      </c>
      <c r="G517" s="1" t="s">
        <v>82</v>
      </c>
      <c r="H517" s="1" t="s">
        <v>180</v>
      </c>
      <c r="I517" s="1" t="s">
        <v>84</v>
      </c>
      <c r="J517" s="1" t="s">
        <v>632</v>
      </c>
      <c r="K517" s="1" t="s">
        <v>3232</v>
      </c>
      <c r="L517" s="1"/>
      <c r="M517" s="20">
        <f t="shared" si="7"/>
        <v>0</v>
      </c>
    </row>
    <row r="518" spans="1:13" ht="20.100000000000001" customHeight="1" x14ac:dyDescent="0.15">
      <c r="A518" s="1" t="s">
        <v>3205</v>
      </c>
      <c r="B518" s="1" t="s">
        <v>3230</v>
      </c>
      <c r="C518" s="1" t="s">
        <v>3233</v>
      </c>
      <c r="D518" s="1" t="s">
        <v>50</v>
      </c>
      <c r="E518" s="1" t="s">
        <v>51</v>
      </c>
      <c r="F518" s="1" t="s">
        <v>26832</v>
      </c>
      <c r="G518" s="1" t="s">
        <v>82</v>
      </c>
      <c r="H518" s="1" t="s">
        <v>180</v>
      </c>
      <c r="I518" s="1" t="s">
        <v>84</v>
      </c>
      <c r="J518" s="1" t="s">
        <v>632</v>
      </c>
      <c r="K518" s="1" t="s">
        <v>3234</v>
      </c>
      <c r="L518" s="1"/>
      <c r="M518" s="20">
        <f t="shared" si="7"/>
        <v>0</v>
      </c>
    </row>
    <row r="519" spans="1:13" ht="20.100000000000001" customHeight="1" x14ac:dyDescent="0.15">
      <c r="A519" s="1" t="s">
        <v>3205</v>
      </c>
      <c r="B519" s="1" t="s">
        <v>3230</v>
      </c>
      <c r="C519" s="1" t="s">
        <v>3235</v>
      </c>
      <c r="D519" s="1" t="s">
        <v>50</v>
      </c>
      <c r="E519" s="1" t="s">
        <v>51</v>
      </c>
      <c r="F519" s="1" t="s">
        <v>26832</v>
      </c>
      <c r="G519" s="1" t="s">
        <v>82</v>
      </c>
      <c r="H519" s="1" t="s">
        <v>180</v>
      </c>
      <c r="I519" s="1" t="s">
        <v>181</v>
      </c>
      <c r="J519" s="1" t="s">
        <v>182</v>
      </c>
      <c r="K519" s="1" t="s">
        <v>3236</v>
      </c>
      <c r="L519" s="1"/>
      <c r="M519" s="20">
        <f t="shared" si="7"/>
        <v>0</v>
      </c>
    </row>
    <row r="520" spans="1:13" ht="20.100000000000001" customHeight="1" x14ac:dyDescent="0.15">
      <c r="A520" s="1" t="s">
        <v>3205</v>
      </c>
      <c r="B520" s="1" t="s">
        <v>3230</v>
      </c>
      <c r="C520" s="1" t="s">
        <v>3237</v>
      </c>
      <c r="D520" s="1" t="s">
        <v>50</v>
      </c>
      <c r="E520" s="1" t="s">
        <v>51</v>
      </c>
      <c r="F520" s="1" t="s">
        <v>51</v>
      </c>
      <c r="G520" s="1" t="s">
        <v>52</v>
      </c>
      <c r="H520" s="1" t="s">
        <v>739</v>
      </c>
      <c r="I520" s="1" t="s">
        <v>1230</v>
      </c>
      <c r="J520" s="1" t="s">
        <v>122</v>
      </c>
      <c r="K520" s="1" t="s">
        <v>3238</v>
      </c>
      <c r="L520" s="1"/>
      <c r="M520" s="20">
        <f t="shared" si="7"/>
        <v>1</v>
      </c>
    </row>
    <row r="521" spans="1:13" ht="20.100000000000001" customHeight="1" x14ac:dyDescent="0.15">
      <c r="A521" s="1" t="s">
        <v>3205</v>
      </c>
      <c r="B521" s="1" t="s">
        <v>3230</v>
      </c>
      <c r="C521" s="1" t="s">
        <v>3239</v>
      </c>
      <c r="D521" s="1" t="s">
        <v>50</v>
      </c>
      <c r="E521" s="1" t="s">
        <v>51</v>
      </c>
      <c r="F521" s="1" t="s">
        <v>51</v>
      </c>
      <c r="G521" s="1" t="s">
        <v>52</v>
      </c>
      <c r="H521" s="1" t="s">
        <v>739</v>
      </c>
      <c r="I521" s="1" t="s">
        <v>1230</v>
      </c>
      <c r="J521" s="1" t="s">
        <v>122</v>
      </c>
      <c r="K521" s="1" t="s">
        <v>3240</v>
      </c>
      <c r="L521" s="1"/>
      <c r="M521" s="20">
        <f t="shared" ref="M521:M584" si="8">IF(F521="○",1,0)</f>
        <v>1</v>
      </c>
    </row>
    <row r="522" spans="1:13" ht="20.100000000000001" customHeight="1" x14ac:dyDescent="0.15">
      <c r="A522" s="1" t="s">
        <v>3205</v>
      </c>
      <c r="B522" s="1" t="s">
        <v>3230</v>
      </c>
      <c r="C522" s="1" t="s">
        <v>3241</v>
      </c>
      <c r="D522" s="1" t="s">
        <v>78</v>
      </c>
      <c r="E522" s="1" t="s">
        <v>51</v>
      </c>
      <c r="F522" s="1" t="s">
        <v>51</v>
      </c>
      <c r="G522" s="1" t="s">
        <v>52</v>
      </c>
      <c r="H522" s="1" t="s">
        <v>739</v>
      </c>
      <c r="I522" s="1" t="s">
        <v>1230</v>
      </c>
      <c r="J522" s="1" t="s">
        <v>122</v>
      </c>
      <c r="K522" s="1" t="s">
        <v>3242</v>
      </c>
      <c r="L522" s="1"/>
      <c r="M522" s="20">
        <f t="shared" si="8"/>
        <v>1</v>
      </c>
    </row>
    <row r="523" spans="1:13" ht="20.100000000000001" customHeight="1" x14ac:dyDescent="0.15">
      <c r="A523" s="1" t="s">
        <v>3205</v>
      </c>
      <c r="B523" s="1" t="s">
        <v>3230</v>
      </c>
      <c r="C523" s="1" t="s">
        <v>3243</v>
      </c>
      <c r="D523" s="1" t="s">
        <v>78</v>
      </c>
      <c r="E523" s="1" t="s">
        <v>51</v>
      </c>
      <c r="F523" s="1" t="s">
        <v>26832</v>
      </c>
      <c r="G523" s="1" t="s">
        <v>82</v>
      </c>
      <c r="H523" s="1" t="s">
        <v>180</v>
      </c>
      <c r="I523" s="1" t="s">
        <v>181</v>
      </c>
      <c r="J523" s="1" t="s">
        <v>182</v>
      </c>
      <c r="K523" s="1" t="s">
        <v>3244</v>
      </c>
      <c r="L523" s="1"/>
      <c r="M523" s="20">
        <f t="shared" si="8"/>
        <v>0</v>
      </c>
    </row>
    <row r="524" spans="1:13" ht="20.100000000000001" customHeight="1" x14ac:dyDescent="0.15">
      <c r="A524" s="1" t="s">
        <v>3205</v>
      </c>
      <c r="B524" s="1" t="s">
        <v>3230</v>
      </c>
      <c r="C524" s="1" t="s">
        <v>3245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739</v>
      </c>
      <c r="I524" s="1" t="s">
        <v>1230</v>
      </c>
      <c r="J524" s="1" t="s">
        <v>122</v>
      </c>
      <c r="K524" s="1" t="s">
        <v>3246</v>
      </c>
      <c r="L524" s="1"/>
      <c r="M524" s="20">
        <f t="shared" si="8"/>
        <v>1</v>
      </c>
    </row>
    <row r="525" spans="1:13" ht="20.100000000000001" customHeight="1" x14ac:dyDescent="0.15">
      <c r="A525" s="1" t="s">
        <v>3205</v>
      </c>
      <c r="B525" s="1" t="s">
        <v>3230</v>
      </c>
      <c r="C525" s="1" t="s">
        <v>3247</v>
      </c>
      <c r="D525" s="1" t="s">
        <v>849</v>
      </c>
      <c r="E525" s="1" t="s">
        <v>51</v>
      </c>
      <c r="F525" s="1" t="s">
        <v>26832</v>
      </c>
      <c r="G525" s="1" t="s">
        <v>82</v>
      </c>
      <c r="H525" s="1" t="s">
        <v>446</v>
      </c>
      <c r="I525" s="1" t="s">
        <v>84</v>
      </c>
      <c r="J525" s="1" t="s">
        <v>96</v>
      </c>
      <c r="K525" s="1">
        <v>31</v>
      </c>
      <c r="L525" s="1"/>
      <c r="M525" s="20">
        <f t="shared" si="8"/>
        <v>0</v>
      </c>
    </row>
    <row r="526" spans="1:13" ht="20.100000000000001" customHeight="1" x14ac:dyDescent="0.15">
      <c r="A526" s="1" t="s">
        <v>3205</v>
      </c>
      <c r="B526" s="1" t="s">
        <v>3230</v>
      </c>
      <c r="C526" s="1" t="s">
        <v>3248</v>
      </c>
      <c r="D526" s="1" t="s">
        <v>849</v>
      </c>
      <c r="E526" s="1" t="s">
        <v>51</v>
      </c>
      <c r="F526" s="1" t="s">
        <v>26832</v>
      </c>
      <c r="G526" s="1" t="s">
        <v>52</v>
      </c>
      <c r="H526" s="1" t="s">
        <v>121</v>
      </c>
      <c r="I526" s="1" t="s">
        <v>662</v>
      </c>
      <c r="J526" s="1" t="s">
        <v>663</v>
      </c>
      <c r="K526" s="1" t="s">
        <v>3249</v>
      </c>
      <c r="L526" s="1"/>
      <c r="M526" s="20">
        <f t="shared" si="8"/>
        <v>0</v>
      </c>
    </row>
    <row r="527" spans="1:13" ht="20.100000000000001" customHeight="1" x14ac:dyDescent="0.15">
      <c r="A527" s="1" t="s">
        <v>3250</v>
      </c>
      <c r="B527" s="1" t="s">
        <v>3251</v>
      </c>
      <c r="C527" s="1" t="s">
        <v>3252</v>
      </c>
      <c r="D527" s="1" t="s">
        <v>50</v>
      </c>
      <c r="E527" s="1" t="s">
        <v>51</v>
      </c>
      <c r="F527" s="1" t="s">
        <v>51</v>
      </c>
      <c r="G527" s="1" t="s">
        <v>52</v>
      </c>
      <c r="H527" s="1" t="s">
        <v>53</v>
      </c>
      <c r="I527" s="1" t="s">
        <v>1141</v>
      </c>
      <c r="J527" s="1" t="s">
        <v>96</v>
      </c>
      <c r="K527" s="1" t="s">
        <v>3253</v>
      </c>
      <c r="L527" s="1"/>
      <c r="M527" s="20">
        <f t="shared" si="8"/>
        <v>1</v>
      </c>
    </row>
    <row r="528" spans="1:13" ht="20.100000000000001" customHeight="1" x14ac:dyDescent="0.15">
      <c r="A528" s="1" t="s">
        <v>3250</v>
      </c>
      <c r="B528" s="1" t="s">
        <v>3251</v>
      </c>
      <c r="C528" s="1" t="s">
        <v>3254</v>
      </c>
      <c r="D528" s="1" t="s">
        <v>50</v>
      </c>
      <c r="E528" s="1" t="s">
        <v>51</v>
      </c>
      <c r="F528" s="1" t="s">
        <v>51</v>
      </c>
      <c r="G528" s="1" t="s">
        <v>52</v>
      </c>
      <c r="H528" s="1" t="s">
        <v>53</v>
      </c>
      <c r="I528" s="1" t="s">
        <v>1141</v>
      </c>
      <c r="J528" s="1" t="s">
        <v>96</v>
      </c>
      <c r="K528" s="1" t="s">
        <v>3255</v>
      </c>
      <c r="L528" s="1"/>
      <c r="M528" s="20">
        <f t="shared" si="8"/>
        <v>1</v>
      </c>
    </row>
    <row r="529" spans="1:13" ht="20.100000000000001" customHeight="1" x14ac:dyDescent="0.15">
      <c r="A529" s="1" t="s">
        <v>3250</v>
      </c>
      <c r="B529" s="1" t="s">
        <v>3251</v>
      </c>
      <c r="C529" s="1" t="s">
        <v>3256</v>
      </c>
      <c r="D529" s="1" t="s">
        <v>78</v>
      </c>
      <c r="E529" s="1" t="s">
        <v>51</v>
      </c>
      <c r="F529" s="1" t="s">
        <v>179</v>
      </c>
      <c r="G529" s="1" t="s">
        <v>82</v>
      </c>
      <c r="H529" s="1" t="s">
        <v>2234</v>
      </c>
      <c r="I529" s="1" t="s">
        <v>84</v>
      </c>
      <c r="J529" s="1" t="s">
        <v>182</v>
      </c>
      <c r="K529" s="1" t="s">
        <v>3257</v>
      </c>
      <c r="L529" s="1"/>
      <c r="M529" s="20">
        <f t="shared" si="8"/>
        <v>0</v>
      </c>
    </row>
    <row r="530" spans="1:13" ht="20.100000000000001" customHeight="1" x14ac:dyDescent="0.15">
      <c r="A530" s="1" t="s">
        <v>3250</v>
      </c>
      <c r="B530" s="1" t="s">
        <v>3251</v>
      </c>
      <c r="C530" s="1" t="s">
        <v>3258</v>
      </c>
      <c r="D530" s="1" t="s">
        <v>78</v>
      </c>
      <c r="E530" s="1" t="s">
        <v>51</v>
      </c>
      <c r="F530" s="1" t="s">
        <v>51</v>
      </c>
      <c r="G530" s="1" t="s">
        <v>82</v>
      </c>
      <c r="H530" s="1" t="s">
        <v>129</v>
      </c>
      <c r="I530" s="1" t="s">
        <v>84</v>
      </c>
      <c r="J530" s="1" t="s">
        <v>130</v>
      </c>
      <c r="K530" s="1" t="s">
        <v>3259</v>
      </c>
      <c r="L530" s="1"/>
      <c r="M530" s="20">
        <f t="shared" si="8"/>
        <v>1</v>
      </c>
    </row>
    <row r="531" spans="1:13" ht="20.100000000000001" customHeight="1" x14ac:dyDescent="0.15">
      <c r="A531" s="1" t="s">
        <v>3250</v>
      </c>
      <c r="B531" s="1" t="s">
        <v>3251</v>
      </c>
      <c r="C531" s="1" t="s">
        <v>3260</v>
      </c>
      <c r="D531" s="1" t="s">
        <v>78</v>
      </c>
      <c r="E531" s="1" t="s">
        <v>51</v>
      </c>
      <c r="F531" s="1" t="s">
        <v>51</v>
      </c>
      <c r="G531" s="1" t="s">
        <v>82</v>
      </c>
      <c r="H531" s="1" t="s">
        <v>129</v>
      </c>
      <c r="I531" s="1" t="s">
        <v>84</v>
      </c>
      <c r="J531" s="1" t="s">
        <v>130</v>
      </c>
      <c r="K531" s="1" t="s">
        <v>3261</v>
      </c>
      <c r="L531" s="1"/>
      <c r="M531" s="20">
        <f t="shared" si="8"/>
        <v>1</v>
      </c>
    </row>
    <row r="532" spans="1:13" ht="20.100000000000001" customHeight="1" x14ac:dyDescent="0.15">
      <c r="A532" s="1" t="s">
        <v>3250</v>
      </c>
      <c r="B532" s="1" t="s">
        <v>3251</v>
      </c>
      <c r="C532" s="1" t="s">
        <v>3262</v>
      </c>
      <c r="D532" s="1" t="s">
        <v>78</v>
      </c>
      <c r="E532" s="1" t="s">
        <v>51</v>
      </c>
      <c r="F532" s="1" t="s">
        <v>51</v>
      </c>
      <c r="G532" s="1" t="s">
        <v>52</v>
      </c>
      <c r="H532" s="1" t="s">
        <v>53</v>
      </c>
      <c r="I532" s="1" t="s">
        <v>1141</v>
      </c>
      <c r="J532" s="1" t="s">
        <v>96</v>
      </c>
      <c r="K532" s="1" t="s">
        <v>3263</v>
      </c>
      <c r="L532" s="1"/>
      <c r="M532" s="20">
        <f t="shared" si="8"/>
        <v>1</v>
      </c>
    </row>
    <row r="533" spans="1:13" ht="20.100000000000001" customHeight="1" x14ac:dyDescent="0.15">
      <c r="A533" s="1" t="s">
        <v>3250</v>
      </c>
      <c r="B533" s="1" t="s">
        <v>3251</v>
      </c>
      <c r="C533" s="1" t="s">
        <v>3264</v>
      </c>
      <c r="D533" s="1" t="s">
        <v>78</v>
      </c>
      <c r="E533" s="1" t="s">
        <v>51</v>
      </c>
      <c r="F533" s="1" t="s">
        <v>51</v>
      </c>
      <c r="G533" s="1" t="s">
        <v>52</v>
      </c>
      <c r="H533" s="1" t="s">
        <v>53</v>
      </c>
      <c r="I533" s="1" t="s">
        <v>1141</v>
      </c>
      <c r="J533" s="1" t="s">
        <v>96</v>
      </c>
      <c r="K533" s="1" t="s">
        <v>3265</v>
      </c>
      <c r="L533" s="1"/>
      <c r="M533" s="20">
        <f t="shared" si="8"/>
        <v>1</v>
      </c>
    </row>
    <row r="534" spans="1:13" ht="20.100000000000001" customHeight="1" x14ac:dyDescent="0.15">
      <c r="A534" s="1" t="s">
        <v>3250</v>
      </c>
      <c r="B534" s="1" t="s">
        <v>3251</v>
      </c>
      <c r="C534" s="1" t="s">
        <v>3266</v>
      </c>
      <c r="D534" s="1" t="s">
        <v>78</v>
      </c>
      <c r="E534" s="1" t="s">
        <v>51</v>
      </c>
      <c r="F534" s="1" t="s">
        <v>51</v>
      </c>
      <c r="G534" s="1" t="s">
        <v>52</v>
      </c>
      <c r="H534" s="1" t="s">
        <v>53</v>
      </c>
      <c r="I534" s="1" t="s">
        <v>1141</v>
      </c>
      <c r="J534" s="1" t="s">
        <v>96</v>
      </c>
      <c r="K534" s="1" t="s">
        <v>3267</v>
      </c>
      <c r="L534" s="1"/>
      <c r="M534" s="20">
        <f t="shared" si="8"/>
        <v>1</v>
      </c>
    </row>
    <row r="535" spans="1:13" ht="20.100000000000001" customHeight="1" x14ac:dyDescent="0.15">
      <c r="A535" s="1" t="s">
        <v>3250</v>
      </c>
      <c r="B535" s="1" t="s">
        <v>3251</v>
      </c>
      <c r="C535" s="1" t="s">
        <v>3268</v>
      </c>
      <c r="D535" s="1" t="s">
        <v>78</v>
      </c>
      <c r="E535" s="1" t="s">
        <v>51</v>
      </c>
      <c r="F535" s="1" t="s">
        <v>26832</v>
      </c>
      <c r="G535" s="1" t="s">
        <v>82</v>
      </c>
      <c r="H535" s="1" t="s">
        <v>180</v>
      </c>
      <c r="I535" s="1" t="s">
        <v>84</v>
      </c>
      <c r="J535" s="1" t="s">
        <v>632</v>
      </c>
      <c r="K535" s="1" t="s">
        <v>3269</v>
      </c>
      <c r="L535" s="1"/>
      <c r="M535" s="20">
        <f t="shared" si="8"/>
        <v>0</v>
      </c>
    </row>
    <row r="536" spans="1:13" ht="20.100000000000001" customHeight="1" x14ac:dyDescent="0.15">
      <c r="A536" s="1" t="s">
        <v>3250</v>
      </c>
      <c r="B536" s="1" t="s">
        <v>3251</v>
      </c>
      <c r="C536" s="1" t="s">
        <v>3270</v>
      </c>
      <c r="D536" s="1" t="s">
        <v>78</v>
      </c>
      <c r="E536" s="1" t="s">
        <v>51</v>
      </c>
      <c r="F536" s="1" t="s">
        <v>26832</v>
      </c>
      <c r="G536" s="1" t="s">
        <v>82</v>
      </c>
      <c r="H536" s="1" t="s">
        <v>180</v>
      </c>
      <c r="I536" s="1" t="s">
        <v>84</v>
      </c>
      <c r="J536" s="1" t="s">
        <v>632</v>
      </c>
      <c r="K536" s="1" t="s">
        <v>3271</v>
      </c>
      <c r="L536" s="1"/>
      <c r="M536" s="20">
        <f t="shared" si="8"/>
        <v>0</v>
      </c>
    </row>
    <row r="537" spans="1:13" ht="20.100000000000001" customHeight="1" x14ac:dyDescent="0.15">
      <c r="A537" s="1" t="s">
        <v>3250</v>
      </c>
      <c r="B537" s="1" t="s">
        <v>3251</v>
      </c>
      <c r="C537" s="1" t="s">
        <v>3272</v>
      </c>
      <c r="D537" s="1" t="s">
        <v>78</v>
      </c>
      <c r="E537" s="1" t="s">
        <v>51</v>
      </c>
      <c r="F537" s="1" t="s">
        <v>51</v>
      </c>
      <c r="G537" s="1" t="s">
        <v>52</v>
      </c>
      <c r="H537" s="1" t="s">
        <v>53</v>
      </c>
      <c r="I537" s="1" t="s">
        <v>1141</v>
      </c>
      <c r="J537" s="1" t="s">
        <v>96</v>
      </c>
      <c r="K537" s="1" t="s">
        <v>3273</v>
      </c>
      <c r="L537" s="1"/>
      <c r="M537" s="20">
        <f t="shared" si="8"/>
        <v>1</v>
      </c>
    </row>
    <row r="538" spans="1:13" ht="20.100000000000001" customHeight="1" x14ac:dyDescent="0.15">
      <c r="A538" s="1" t="s">
        <v>3250</v>
      </c>
      <c r="B538" s="1" t="s">
        <v>3251</v>
      </c>
      <c r="C538" s="1" t="s">
        <v>3274</v>
      </c>
      <c r="D538" s="1" t="s">
        <v>78</v>
      </c>
      <c r="E538" s="1" t="s">
        <v>51</v>
      </c>
      <c r="F538" s="1" t="s">
        <v>51</v>
      </c>
      <c r="G538" s="1" t="s">
        <v>52</v>
      </c>
      <c r="H538" s="1" t="s">
        <v>53</v>
      </c>
      <c r="I538" s="1" t="s">
        <v>1141</v>
      </c>
      <c r="J538" s="1" t="s">
        <v>96</v>
      </c>
      <c r="K538" s="1" t="s">
        <v>3275</v>
      </c>
      <c r="L538" s="1"/>
      <c r="M538" s="20">
        <f t="shared" si="8"/>
        <v>1</v>
      </c>
    </row>
    <row r="539" spans="1:13" ht="20.100000000000001" customHeight="1" x14ac:dyDescent="0.15">
      <c r="A539" s="1" t="s">
        <v>3250</v>
      </c>
      <c r="B539" s="1" t="s">
        <v>3251</v>
      </c>
      <c r="C539" s="1" t="s">
        <v>3276</v>
      </c>
      <c r="D539" s="1" t="s">
        <v>78</v>
      </c>
      <c r="E539" s="1" t="s">
        <v>51</v>
      </c>
      <c r="F539" s="1" t="s">
        <v>51</v>
      </c>
      <c r="G539" s="1" t="s">
        <v>52</v>
      </c>
      <c r="H539" s="1" t="s">
        <v>53</v>
      </c>
      <c r="I539" s="1" t="s">
        <v>1141</v>
      </c>
      <c r="J539" s="1" t="s">
        <v>96</v>
      </c>
      <c r="K539" s="1" t="s">
        <v>3277</v>
      </c>
      <c r="L539" s="1"/>
      <c r="M539" s="20">
        <f t="shared" si="8"/>
        <v>1</v>
      </c>
    </row>
    <row r="540" spans="1:13" ht="20.100000000000001" customHeight="1" x14ac:dyDescent="0.15">
      <c r="A540" s="1" t="s">
        <v>3250</v>
      </c>
      <c r="B540" s="1" t="s">
        <v>3251</v>
      </c>
      <c r="C540" s="1" t="s">
        <v>3278</v>
      </c>
      <c r="D540" s="1" t="s">
        <v>78</v>
      </c>
      <c r="E540" s="1" t="s">
        <v>51</v>
      </c>
      <c r="F540" s="1" t="s">
        <v>51</v>
      </c>
      <c r="G540" s="1" t="s">
        <v>52</v>
      </c>
      <c r="H540" s="1" t="s">
        <v>53</v>
      </c>
      <c r="I540" s="1" t="s">
        <v>1141</v>
      </c>
      <c r="J540" s="1" t="s">
        <v>96</v>
      </c>
      <c r="K540" s="1" t="s">
        <v>3279</v>
      </c>
      <c r="L540" s="1"/>
      <c r="M540" s="20">
        <f t="shared" si="8"/>
        <v>1</v>
      </c>
    </row>
    <row r="541" spans="1:13" ht="20.100000000000001" customHeight="1" x14ac:dyDescent="0.15">
      <c r="A541" s="1" t="s">
        <v>3250</v>
      </c>
      <c r="B541" s="1" t="s">
        <v>3251</v>
      </c>
      <c r="C541" s="1" t="s">
        <v>3280</v>
      </c>
      <c r="D541" s="1" t="s">
        <v>78</v>
      </c>
      <c r="E541" s="1" t="s">
        <v>51</v>
      </c>
      <c r="F541" s="1" t="s">
        <v>51</v>
      </c>
      <c r="G541" s="1" t="s">
        <v>52</v>
      </c>
      <c r="H541" s="1" t="s">
        <v>53</v>
      </c>
      <c r="I541" s="1" t="s">
        <v>1141</v>
      </c>
      <c r="J541" s="1" t="s">
        <v>96</v>
      </c>
      <c r="K541" s="1" t="s">
        <v>3281</v>
      </c>
      <c r="L541" s="1"/>
      <c r="M541" s="20">
        <f t="shared" si="8"/>
        <v>1</v>
      </c>
    </row>
    <row r="542" spans="1:13" ht="20.100000000000001" customHeight="1" x14ac:dyDescent="0.15">
      <c r="A542" s="1" t="s">
        <v>3250</v>
      </c>
      <c r="B542" s="1" t="s">
        <v>3251</v>
      </c>
      <c r="C542" s="1" t="s">
        <v>3282</v>
      </c>
      <c r="D542" s="1" t="s">
        <v>78</v>
      </c>
      <c r="E542" s="1" t="s">
        <v>51</v>
      </c>
      <c r="F542" s="1" t="s">
        <v>26832</v>
      </c>
      <c r="G542" s="1" t="s">
        <v>82</v>
      </c>
      <c r="H542" s="1" t="s">
        <v>83</v>
      </c>
      <c r="I542" s="1" t="s">
        <v>84</v>
      </c>
      <c r="J542" s="1" t="s">
        <v>85</v>
      </c>
      <c r="K542" s="1" t="s">
        <v>3283</v>
      </c>
      <c r="L542" s="1"/>
      <c r="M542" s="20">
        <f t="shared" si="8"/>
        <v>0</v>
      </c>
    </row>
    <row r="543" spans="1:13" ht="20.100000000000001" customHeight="1" x14ac:dyDescent="0.15">
      <c r="A543" s="1" t="s">
        <v>3250</v>
      </c>
      <c r="B543" s="1" t="s">
        <v>3251</v>
      </c>
      <c r="C543" s="1" t="s">
        <v>3284</v>
      </c>
      <c r="D543" s="1" t="s">
        <v>78</v>
      </c>
      <c r="E543" s="1" t="s">
        <v>51</v>
      </c>
      <c r="F543" s="1" t="s">
        <v>51</v>
      </c>
      <c r="G543" s="1" t="s">
        <v>52</v>
      </c>
      <c r="H543" s="1" t="s">
        <v>53</v>
      </c>
      <c r="I543" s="1" t="s">
        <v>1141</v>
      </c>
      <c r="J543" s="1" t="s">
        <v>96</v>
      </c>
      <c r="K543" s="1" t="s">
        <v>3285</v>
      </c>
      <c r="L543" s="1"/>
      <c r="M543" s="20">
        <f t="shared" si="8"/>
        <v>1</v>
      </c>
    </row>
    <row r="544" spans="1:13" ht="20.100000000000001" customHeight="1" x14ac:dyDescent="0.15">
      <c r="A544" s="1" t="s">
        <v>3250</v>
      </c>
      <c r="B544" s="1" t="s">
        <v>3251</v>
      </c>
      <c r="C544" s="1" t="s">
        <v>3286</v>
      </c>
      <c r="D544" s="1" t="s">
        <v>78</v>
      </c>
      <c r="E544" s="1" t="s">
        <v>51</v>
      </c>
      <c r="F544" s="1" t="s">
        <v>51</v>
      </c>
      <c r="G544" s="1" t="s">
        <v>52</v>
      </c>
      <c r="H544" s="1" t="s">
        <v>53</v>
      </c>
      <c r="I544" s="1" t="s">
        <v>1141</v>
      </c>
      <c r="J544" s="1" t="s">
        <v>96</v>
      </c>
      <c r="K544" s="1" t="s">
        <v>3287</v>
      </c>
      <c r="L544" s="1"/>
      <c r="M544" s="20">
        <f t="shared" si="8"/>
        <v>1</v>
      </c>
    </row>
    <row r="545" spans="1:13" ht="20.100000000000001" customHeight="1" x14ac:dyDescent="0.15">
      <c r="A545" s="1" t="s">
        <v>3250</v>
      </c>
      <c r="B545" s="1" t="s">
        <v>3251</v>
      </c>
      <c r="C545" s="1" t="s">
        <v>3288</v>
      </c>
      <c r="D545" s="1" t="s">
        <v>78</v>
      </c>
      <c r="E545" s="1" t="s">
        <v>51</v>
      </c>
      <c r="F545" s="1" t="s">
        <v>51</v>
      </c>
      <c r="G545" s="1" t="s">
        <v>52</v>
      </c>
      <c r="H545" s="1" t="s">
        <v>53</v>
      </c>
      <c r="I545" s="1" t="s">
        <v>1141</v>
      </c>
      <c r="J545" s="1" t="s">
        <v>96</v>
      </c>
      <c r="K545" s="1" t="s">
        <v>3289</v>
      </c>
      <c r="L545" s="1"/>
      <c r="M545" s="20">
        <f t="shared" si="8"/>
        <v>1</v>
      </c>
    </row>
    <row r="546" spans="1:13" ht="20.100000000000001" customHeight="1" x14ac:dyDescent="0.15">
      <c r="A546" s="1" t="s">
        <v>3250</v>
      </c>
      <c r="B546" s="1" t="s">
        <v>3251</v>
      </c>
      <c r="C546" s="1" t="s">
        <v>3290</v>
      </c>
      <c r="D546" s="1" t="s">
        <v>78</v>
      </c>
      <c r="E546" s="1" t="s">
        <v>51</v>
      </c>
      <c r="F546" s="1" t="s">
        <v>26832</v>
      </c>
      <c r="G546" s="1" t="s">
        <v>82</v>
      </c>
      <c r="H546" s="1" t="s">
        <v>83</v>
      </c>
      <c r="I546" s="1" t="s">
        <v>84</v>
      </c>
      <c r="J546" s="1" t="s">
        <v>85</v>
      </c>
      <c r="K546" s="1" t="s">
        <v>3291</v>
      </c>
      <c r="L546" s="1"/>
      <c r="M546" s="20">
        <f t="shared" si="8"/>
        <v>0</v>
      </c>
    </row>
    <row r="547" spans="1:13" ht="20.100000000000001" customHeight="1" x14ac:dyDescent="0.15">
      <c r="A547" s="1" t="s">
        <v>3250</v>
      </c>
      <c r="B547" s="1" t="s">
        <v>3251</v>
      </c>
      <c r="C547" s="1" t="s">
        <v>3292</v>
      </c>
      <c r="D547" s="1" t="s">
        <v>78</v>
      </c>
      <c r="E547" s="1" t="s">
        <v>51</v>
      </c>
      <c r="F547" s="1" t="s">
        <v>51</v>
      </c>
      <c r="G547" s="1" t="s">
        <v>52</v>
      </c>
      <c r="H547" s="1" t="s">
        <v>53</v>
      </c>
      <c r="I547" s="1" t="s">
        <v>1141</v>
      </c>
      <c r="J547" s="1" t="s">
        <v>96</v>
      </c>
      <c r="K547" s="1" t="s">
        <v>3293</v>
      </c>
      <c r="L547" s="1"/>
      <c r="M547" s="20">
        <f t="shared" si="8"/>
        <v>1</v>
      </c>
    </row>
    <row r="548" spans="1:13" ht="20.100000000000001" customHeight="1" x14ac:dyDescent="0.15">
      <c r="A548" s="1" t="s">
        <v>3250</v>
      </c>
      <c r="B548" s="1" t="s">
        <v>3251</v>
      </c>
      <c r="C548" s="1" t="s">
        <v>3294</v>
      </c>
      <c r="D548" s="1" t="s">
        <v>78</v>
      </c>
      <c r="E548" s="1" t="s">
        <v>51</v>
      </c>
      <c r="F548" s="1" t="s">
        <v>26832</v>
      </c>
      <c r="G548" s="1" t="s">
        <v>82</v>
      </c>
      <c r="H548" s="1" t="s">
        <v>83</v>
      </c>
      <c r="I548" s="1" t="s">
        <v>84</v>
      </c>
      <c r="J548" s="1" t="s">
        <v>85</v>
      </c>
      <c r="K548" s="1" t="s">
        <v>3295</v>
      </c>
      <c r="L548" s="1"/>
      <c r="M548" s="20">
        <f t="shared" si="8"/>
        <v>0</v>
      </c>
    </row>
    <row r="549" spans="1:13" ht="20.100000000000001" customHeight="1" x14ac:dyDescent="0.15">
      <c r="A549" s="1" t="s">
        <v>3250</v>
      </c>
      <c r="B549" s="1" t="s">
        <v>3251</v>
      </c>
      <c r="C549" s="1" t="s">
        <v>3296</v>
      </c>
      <c r="D549" s="1" t="s">
        <v>78</v>
      </c>
      <c r="E549" s="1" t="s">
        <v>51</v>
      </c>
      <c r="F549" s="1" t="s">
        <v>26832</v>
      </c>
      <c r="G549" s="1" t="s">
        <v>82</v>
      </c>
      <c r="H549" s="1" t="s">
        <v>83</v>
      </c>
      <c r="I549" s="1" t="s">
        <v>84</v>
      </c>
      <c r="J549" s="1" t="s">
        <v>85</v>
      </c>
      <c r="K549" s="1" t="s">
        <v>3297</v>
      </c>
      <c r="L549" s="1"/>
      <c r="M549" s="20">
        <f t="shared" si="8"/>
        <v>0</v>
      </c>
    </row>
    <row r="550" spans="1:13" ht="20.100000000000001" customHeight="1" x14ac:dyDescent="0.15">
      <c r="A550" s="1" t="s">
        <v>3250</v>
      </c>
      <c r="B550" s="1" t="s">
        <v>3298</v>
      </c>
      <c r="C550" s="1" t="s">
        <v>3299</v>
      </c>
      <c r="D550" s="1" t="s">
        <v>50</v>
      </c>
      <c r="E550" s="1" t="s">
        <v>51</v>
      </c>
      <c r="F550" s="1" t="s">
        <v>51</v>
      </c>
      <c r="G550" s="1" t="s">
        <v>82</v>
      </c>
      <c r="H550" s="1" t="s">
        <v>2140</v>
      </c>
      <c r="I550" s="1" t="s">
        <v>84</v>
      </c>
      <c r="J550" s="1" t="s">
        <v>2362</v>
      </c>
      <c r="K550" s="1" t="s">
        <v>3300</v>
      </c>
      <c r="L550" s="1"/>
      <c r="M550" s="20">
        <f t="shared" si="8"/>
        <v>1</v>
      </c>
    </row>
    <row r="551" spans="1:13" ht="20.100000000000001" customHeight="1" x14ac:dyDescent="0.15">
      <c r="A551" s="1" t="s">
        <v>3250</v>
      </c>
      <c r="B551" s="1" t="s">
        <v>3298</v>
      </c>
      <c r="C551" s="1" t="s">
        <v>3301</v>
      </c>
      <c r="D551" s="1" t="s">
        <v>78</v>
      </c>
      <c r="E551" s="1" t="s">
        <v>51</v>
      </c>
      <c r="F551" s="1" t="s">
        <v>51</v>
      </c>
      <c r="G551" s="1" t="s">
        <v>52</v>
      </c>
      <c r="H551" s="1" t="s">
        <v>53</v>
      </c>
      <c r="I551" s="1" t="s">
        <v>1141</v>
      </c>
      <c r="J551" s="1" t="s">
        <v>96</v>
      </c>
      <c r="K551" s="1" t="s">
        <v>3302</v>
      </c>
      <c r="L551" s="1"/>
      <c r="M551" s="20">
        <f t="shared" si="8"/>
        <v>1</v>
      </c>
    </row>
    <row r="552" spans="1:13" ht="20.100000000000001" customHeight="1" x14ac:dyDescent="0.15">
      <c r="A552" s="1" t="s">
        <v>3250</v>
      </c>
      <c r="B552" s="1" t="s">
        <v>3298</v>
      </c>
      <c r="C552" s="1" t="s">
        <v>3303</v>
      </c>
      <c r="D552" s="1" t="s">
        <v>78</v>
      </c>
      <c r="E552" s="1" t="s">
        <v>51</v>
      </c>
      <c r="F552" s="1" t="s">
        <v>26832</v>
      </c>
      <c r="G552" s="1" t="s">
        <v>82</v>
      </c>
      <c r="H552" s="1" t="s">
        <v>83</v>
      </c>
      <c r="I552" s="1" t="s">
        <v>84</v>
      </c>
      <c r="J552" s="1" t="s">
        <v>85</v>
      </c>
      <c r="K552" s="1" t="s">
        <v>3304</v>
      </c>
      <c r="L552" s="1"/>
      <c r="M552" s="20">
        <f t="shared" si="8"/>
        <v>0</v>
      </c>
    </row>
    <row r="553" spans="1:13" ht="20.100000000000001" customHeight="1" x14ac:dyDescent="0.15">
      <c r="A553" s="1" t="s">
        <v>3250</v>
      </c>
      <c r="B553" s="1" t="s">
        <v>3298</v>
      </c>
      <c r="C553" s="1" t="s">
        <v>3305</v>
      </c>
      <c r="D553" s="1" t="s">
        <v>78</v>
      </c>
      <c r="E553" s="1" t="s">
        <v>51</v>
      </c>
      <c r="F553" s="1" t="s">
        <v>26832</v>
      </c>
      <c r="G553" s="1" t="s">
        <v>82</v>
      </c>
      <c r="H553" s="1" t="s">
        <v>83</v>
      </c>
      <c r="I553" s="1" t="s">
        <v>84</v>
      </c>
      <c r="J553" s="1" t="s">
        <v>85</v>
      </c>
      <c r="K553" s="1" t="s">
        <v>3306</v>
      </c>
      <c r="L553" s="1"/>
      <c r="M553" s="20">
        <f t="shared" si="8"/>
        <v>0</v>
      </c>
    </row>
    <row r="554" spans="1:13" ht="20.100000000000001" customHeight="1" x14ac:dyDescent="0.15">
      <c r="A554" s="1" t="s">
        <v>3250</v>
      </c>
      <c r="B554" s="1" t="s">
        <v>3307</v>
      </c>
      <c r="C554" s="1" t="s">
        <v>3308</v>
      </c>
      <c r="D554" s="1" t="s">
        <v>50</v>
      </c>
      <c r="E554" s="1" t="s">
        <v>51</v>
      </c>
      <c r="F554" s="1" t="s">
        <v>51</v>
      </c>
      <c r="G554" s="1" t="s">
        <v>52</v>
      </c>
      <c r="H554" s="1" t="s">
        <v>53</v>
      </c>
      <c r="I554" s="1" t="s">
        <v>1141</v>
      </c>
      <c r="J554" s="1" t="s">
        <v>96</v>
      </c>
      <c r="K554" s="1" t="s">
        <v>3309</v>
      </c>
      <c r="L554" s="1"/>
      <c r="M554" s="20">
        <f t="shared" si="8"/>
        <v>1</v>
      </c>
    </row>
    <row r="555" spans="1:13" ht="20.100000000000001" customHeight="1" x14ac:dyDescent="0.15">
      <c r="A555" s="1" t="s">
        <v>3250</v>
      </c>
      <c r="B555" s="1" t="s">
        <v>3307</v>
      </c>
      <c r="C555" s="1" t="s">
        <v>3310</v>
      </c>
      <c r="D555" s="1" t="s">
        <v>50</v>
      </c>
      <c r="E555" s="1" t="s">
        <v>51</v>
      </c>
      <c r="F555" s="1" t="s">
        <v>51</v>
      </c>
      <c r="G555" s="1" t="s">
        <v>52</v>
      </c>
      <c r="H555" s="1" t="s">
        <v>53</v>
      </c>
      <c r="I555" s="1" t="s">
        <v>1141</v>
      </c>
      <c r="J555" s="1" t="s">
        <v>96</v>
      </c>
      <c r="K555" s="1" t="s">
        <v>3311</v>
      </c>
      <c r="L555" s="1"/>
      <c r="M555" s="20">
        <f t="shared" si="8"/>
        <v>1</v>
      </c>
    </row>
    <row r="556" spans="1:13" ht="20.100000000000001" customHeight="1" x14ac:dyDescent="0.15">
      <c r="A556" s="1" t="s">
        <v>3250</v>
      </c>
      <c r="B556" s="1" t="s">
        <v>3307</v>
      </c>
      <c r="C556" s="1" t="s">
        <v>3312</v>
      </c>
      <c r="D556" s="1" t="s">
        <v>78</v>
      </c>
      <c r="E556" s="1" t="s">
        <v>51</v>
      </c>
      <c r="F556" s="1" t="s">
        <v>51</v>
      </c>
      <c r="G556" s="1" t="s">
        <v>82</v>
      </c>
      <c r="H556" s="1" t="s">
        <v>2038</v>
      </c>
      <c r="I556" s="1" t="s">
        <v>84</v>
      </c>
      <c r="J556" s="1" t="s">
        <v>96</v>
      </c>
      <c r="K556" s="1" t="s">
        <v>3313</v>
      </c>
      <c r="L556" s="1"/>
      <c r="M556" s="20">
        <f t="shared" si="8"/>
        <v>1</v>
      </c>
    </row>
    <row r="557" spans="1:13" ht="20.100000000000001" customHeight="1" x14ac:dyDescent="0.15">
      <c r="A557" s="1" t="s">
        <v>3250</v>
      </c>
      <c r="B557" s="1" t="s">
        <v>3307</v>
      </c>
      <c r="C557" s="1" t="s">
        <v>3314</v>
      </c>
      <c r="D557" s="1" t="s">
        <v>78</v>
      </c>
      <c r="E557" s="1" t="s">
        <v>51</v>
      </c>
      <c r="F557" s="1" t="s">
        <v>51</v>
      </c>
      <c r="G557" s="1" t="s">
        <v>82</v>
      </c>
      <c r="H557" s="1" t="s">
        <v>2038</v>
      </c>
      <c r="I557" s="1" t="s">
        <v>84</v>
      </c>
      <c r="J557" s="1" t="s">
        <v>96</v>
      </c>
      <c r="K557" s="1" t="s">
        <v>3315</v>
      </c>
      <c r="L557" s="1"/>
      <c r="M557" s="20">
        <f t="shared" si="8"/>
        <v>1</v>
      </c>
    </row>
    <row r="558" spans="1:13" ht="20.100000000000001" customHeight="1" x14ac:dyDescent="0.15">
      <c r="A558" s="1" t="s">
        <v>3250</v>
      </c>
      <c r="B558" s="1" t="s">
        <v>3307</v>
      </c>
      <c r="C558" s="1" t="s">
        <v>3316</v>
      </c>
      <c r="D558" s="1" t="s">
        <v>78</v>
      </c>
      <c r="E558" s="1" t="s">
        <v>51</v>
      </c>
      <c r="F558" s="1" t="s">
        <v>51</v>
      </c>
      <c r="G558" s="1" t="s">
        <v>82</v>
      </c>
      <c r="H558" s="1" t="s">
        <v>2038</v>
      </c>
      <c r="I558" s="1" t="s">
        <v>84</v>
      </c>
      <c r="J558" s="1" t="s">
        <v>96</v>
      </c>
      <c r="K558" s="1" t="s">
        <v>3317</v>
      </c>
      <c r="L558" s="1"/>
      <c r="M558" s="20">
        <f t="shared" si="8"/>
        <v>1</v>
      </c>
    </row>
    <row r="559" spans="1:13" ht="20.100000000000001" customHeight="1" x14ac:dyDescent="0.15">
      <c r="A559" s="1" t="s">
        <v>3250</v>
      </c>
      <c r="B559" s="1" t="s">
        <v>3307</v>
      </c>
      <c r="C559" s="1" t="s">
        <v>3318</v>
      </c>
      <c r="D559" s="1" t="s">
        <v>78</v>
      </c>
      <c r="E559" s="1" t="s">
        <v>51</v>
      </c>
      <c r="F559" s="1" t="s">
        <v>51</v>
      </c>
      <c r="G559" s="1" t="s">
        <v>52</v>
      </c>
      <c r="H559" s="1" t="s">
        <v>53</v>
      </c>
      <c r="I559" s="1" t="s">
        <v>1141</v>
      </c>
      <c r="J559" s="1" t="s">
        <v>96</v>
      </c>
      <c r="K559" s="1" t="s">
        <v>3319</v>
      </c>
      <c r="L559" s="1"/>
      <c r="M559" s="20">
        <f t="shared" si="8"/>
        <v>1</v>
      </c>
    </row>
    <row r="560" spans="1:13" ht="20.100000000000001" customHeight="1" x14ac:dyDescent="0.15">
      <c r="A560" s="1" t="s">
        <v>3250</v>
      </c>
      <c r="B560" s="1" t="s">
        <v>3307</v>
      </c>
      <c r="C560" s="1" t="s">
        <v>3320</v>
      </c>
      <c r="D560" s="1" t="s">
        <v>78</v>
      </c>
      <c r="E560" s="1" t="s">
        <v>51</v>
      </c>
      <c r="F560" s="1" t="s">
        <v>26832</v>
      </c>
      <c r="G560" s="1" t="s">
        <v>82</v>
      </c>
      <c r="H560" s="1" t="s">
        <v>180</v>
      </c>
      <c r="I560" s="1" t="s">
        <v>84</v>
      </c>
      <c r="J560" s="1" t="s">
        <v>632</v>
      </c>
      <c r="K560" s="1" t="s">
        <v>3321</v>
      </c>
      <c r="L560" s="1"/>
      <c r="M560" s="20">
        <f t="shared" si="8"/>
        <v>0</v>
      </c>
    </row>
    <row r="561" spans="1:13" ht="20.100000000000001" customHeight="1" x14ac:dyDescent="0.15">
      <c r="A561" s="1" t="s">
        <v>3250</v>
      </c>
      <c r="B561" s="1" t="s">
        <v>3307</v>
      </c>
      <c r="C561" s="1" t="s">
        <v>3322</v>
      </c>
      <c r="D561" s="1" t="s">
        <v>78</v>
      </c>
      <c r="E561" s="1" t="s">
        <v>51</v>
      </c>
      <c r="F561" s="1" t="s">
        <v>51</v>
      </c>
      <c r="G561" s="1" t="s">
        <v>52</v>
      </c>
      <c r="H561" s="1" t="s">
        <v>53</v>
      </c>
      <c r="I561" s="1" t="s">
        <v>1141</v>
      </c>
      <c r="J561" s="1" t="s">
        <v>96</v>
      </c>
      <c r="K561" s="1" t="s">
        <v>3323</v>
      </c>
      <c r="L561" s="1"/>
      <c r="M561" s="20">
        <f t="shared" si="8"/>
        <v>1</v>
      </c>
    </row>
    <row r="562" spans="1:13" ht="20.100000000000001" customHeight="1" x14ac:dyDescent="0.15">
      <c r="A562" s="1" t="s">
        <v>3250</v>
      </c>
      <c r="B562" s="1" t="s">
        <v>3307</v>
      </c>
      <c r="C562" s="1" t="s">
        <v>3324</v>
      </c>
      <c r="D562" s="1" t="s">
        <v>78</v>
      </c>
      <c r="E562" s="1" t="s">
        <v>51</v>
      </c>
      <c r="F562" s="1" t="s">
        <v>51</v>
      </c>
      <c r="G562" s="1" t="s">
        <v>52</v>
      </c>
      <c r="H562" s="1" t="s">
        <v>53</v>
      </c>
      <c r="I562" s="1" t="s">
        <v>1141</v>
      </c>
      <c r="J562" s="1" t="s">
        <v>96</v>
      </c>
      <c r="K562" s="1" t="s">
        <v>3325</v>
      </c>
      <c r="L562" s="1"/>
      <c r="M562" s="20">
        <f t="shared" si="8"/>
        <v>1</v>
      </c>
    </row>
    <row r="563" spans="1:13" ht="20.100000000000001" customHeight="1" x14ac:dyDescent="0.15">
      <c r="A563" s="1" t="s">
        <v>3250</v>
      </c>
      <c r="B563" s="1" t="s">
        <v>3307</v>
      </c>
      <c r="C563" s="1" t="s">
        <v>3326</v>
      </c>
      <c r="D563" s="1" t="s">
        <v>78</v>
      </c>
      <c r="E563" s="1" t="s">
        <v>51</v>
      </c>
      <c r="F563" s="1" t="s">
        <v>51</v>
      </c>
      <c r="G563" s="1" t="s">
        <v>52</v>
      </c>
      <c r="H563" s="1" t="s">
        <v>53</v>
      </c>
      <c r="I563" s="1" t="s">
        <v>1141</v>
      </c>
      <c r="J563" s="1" t="s">
        <v>96</v>
      </c>
      <c r="K563" s="1" t="s">
        <v>3327</v>
      </c>
      <c r="L563" s="1"/>
      <c r="M563" s="20">
        <f t="shared" si="8"/>
        <v>1</v>
      </c>
    </row>
    <row r="564" spans="1:13" ht="20.100000000000001" customHeight="1" x14ac:dyDescent="0.15">
      <c r="A564" s="1" t="s">
        <v>3250</v>
      </c>
      <c r="B564" s="1" t="s">
        <v>3307</v>
      </c>
      <c r="C564" s="1" t="s">
        <v>3328</v>
      </c>
      <c r="D564" s="1" t="s">
        <v>849</v>
      </c>
      <c r="E564" s="1" t="s">
        <v>51</v>
      </c>
      <c r="F564" s="1" t="s">
        <v>26832</v>
      </c>
      <c r="G564" s="1" t="s">
        <v>52</v>
      </c>
      <c r="H564" s="1" t="s">
        <v>121</v>
      </c>
      <c r="I564" s="1" t="s">
        <v>662</v>
      </c>
      <c r="J564" s="1" t="s">
        <v>663</v>
      </c>
      <c r="K564" s="1" t="s">
        <v>3329</v>
      </c>
      <c r="L564" s="1"/>
      <c r="M564" s="20">
        <f t="shared" si="8"/>
        <v>0</v>
      </c>
    </row>
    <row r="565" spans="1:13" ht="20.100000000000001" customHeight="1" x14ac:dyDescent="0.15">
      <c r="A565" s="1" t="s">
        <v>3250</v>
      </c>
      <c r="B565" s="1" t="s">
        <v>3330</v>
      </c>
      <c r="C565" s="1" t="s">
        <v>3331</v>
      </c>
      <c r="D565" s="1" t="s">
        <v>50</v>
      </c>
      <c r="E565" s="1" t="s">
        <v>51</v>
      </c>
      <c r="F565" s="1" t="s">
        <v>51</v>
      </c>
      <c r="G565" s="1" t="s">
        <v>52</v>
      </c>
      <c r="H565" s="1" t="s">
        <v>53</v>
      </c>
      <c r="I565" s="1" t="s">
        <v>1141</v>
      </c>
      <c r="J565" s="1" t="s">
        <v>96</v>
      </c>
      <c r="K565" s="1" t="s">
        <v>3332</v>
      </c>
      <c r="L565" s="1"/>
      <c r="M565" s="20">
        <f t="shared" si="8"/>
        <v>1</v>
      </c>
    </row>
    <row r="566" spans="1:13" ht="20.100000000000001" customHeight="1" x14ac:dyDescent="0.15">
      <c r="A566" s="1" t="s">
        <v>3250</v>
      </c>
      <c r="B566" s="1" t="s">
        <v>3330</v>
      </c>
      <c r="C566" s="1" t="s">
        <v>3333</v>
      </c>
      <c r="D566" s="1" t="s">
        <v>78</v>
      </c>
      <c r="E566" s="1" t="s">
        <v>51</v>
      </c>
      <c r="F566" s="1" t="s">
        <v>179</v>
      </c>
      <c r="G566" s="1" t="s">
        <v>82</v>
      </c>
      <c r="H566" s="1" t="s">
        <v>83</v>
      </c>
      <c r="I566" s="1" t="s">
        <v>84</v>
      </c>
      <c r="J566" s="1" t="s">
        <v>85</v>
      </c>
      <c r="K566" s="1" t="s">
        <v>3334</v>
      </c>
      <c r="L566" s="1"/>
      <c r="M566" s="20">
        <f t="shared" si="8"/>
        <v>0</v>
      </c>
    </row>
    <row r="567" spans="1:13" ht="20.100000000000001" customHeight="1" x14ac:dyDescent="0.15">
      <c r="A567" s="1" t="s">
        <v>3250</v>
      </c>
      <c r="B567" s="1" t="s">
        <v>3335</v>
      </c>
      <c r="C567" s="1" t="s">
        <v>3336</v>
      </c>
      <c r="D567" s="1" t="s">
        <v>78</v>
      </c>
      <c r="E567" s="1" t="s">
        <v>51</v>
      </c>
      <c r="F567" s="1" t="s">
        <v>51</v>
      </c>
      <c r="G567" s="1" t="s">
        <v>82</v>
      </c>
      <c r="H567" s="1" t="s">
        <v>2038</v>
      </c>
      <c r="I567" s="1" t="s">
        <v>84</v>
      </c>
      <c r="J567" s="1" t="s">
        <v>96</v>
      </c>
      <c r="K567" s="1" t="s">
        <v>3337</v>
      </c>
      <c r="L567" s="1"/>
      <c r="M567" s="20">
        <f t="shared" si="8"/>
        <v>1</v>
      </c>
    </row>
    <row r="568" spans="1:13" ht="20.100000000000001" customHeight="1" x14ac:dyDescent="0.15">
      <c r="A568" s="1" t="s">
        <v>3250</v>
      </c>
      <c r="B568" s="1" t="s">
        <v>3335</v>
      </c>
      <c r="C568" s="1" t="s">
        <v>3338</v>
      </c>
      <c r="D568" s="1" t="s">
        <v>78</v>
      </c>
      <c r="E568" s="1" t="s">
        <v>51</v>
      </c>
      <c r="F568" s="1" t="s">
        <v>51</v>
      </c>
      <c r="G568" s="1" t="s">
        <v>82</v>
      </c>
      <c r="H568" s="1" t="s">
        <v>2038</v>
      </c>
      <c r="I568" s="1" t="s">
        <v>84</v>
      </c>
      <c r="J568" s="1" t="s">
        <v>96</v>
      </c>
      <c r="K568" s="1" t="s">
        <v>3339</v>
      </c>
      <c r="L568" s="1"/>
      <c r="M568" s="20">
        <f t="shared" si="8"/>
        <v>1</v>
      </c>
    </row>
    <row r="569" spans="1:13" ht="20.100000000000001" customHeight="1" x14ac:dyDescent="0.15">
      <c r="A569" s="1" t="s">
        <v>3250</v>
      </c>
      <c r="B569" s="1" t="s">
        <v>3335</v>
      </c>
      <c r="C569" s="1" t="s">
        <v>3340</v>
      </c>
      <c r="D569" s="1" t="s">
        <v>78</v>
      </c>
      <c r="E569" s="1" t="s">
        <v>51</v>
      </c>
      <c r="F569" s="1" t="s">
        <v>51</v>
      </c>
      <c r="G569" s="1" t="s">
        <v>52</v>
      </c>
      <c r="H569" s="1" t="s">
        <v>53</v>
      </c>
      <c r="I569" s="1" t="s">
        <v>1141</v>
      </c>
      <c r="J569" s="1" t="s">
        <v>96</v>
      </c>
      <c r="K569" s="1" t="s">
        <v>3341</v>
      </c>
      <c r="L569" s="1"/>
      <c r="M569" s="20">
        <f t="shared" si="8"/>
        <v>1</v>
      </c>
    </row>
    <row r="570" spans="1:13" ht="20.100000000000001" customHeight="1" x14ac:dyDescent="0.15">
      <c r="A570" s="1" t="s">
        <v>3250</v>
      </c>
      <c r="B570" s="1" t="s">
        <v>3335</v>
      </c>
      <c r="C570" s="1" t="s">
        <v>3342</v>
      </c>
      <c r="D570" s="1" t="s">
        <v>78</v>
      </c>
      <c r="E570" s="1" t="s">
        <v>51</v>
      </c>
      <c r="F570" s="1" t="s">
        <v>26832</v>
      </c>
      <c r="G570" s="1" t="s">
        <v>82</v>
      </c>
      <c r="H570" s="1" t="s">
        <v>180</v>
      </c>
      <c r="I570" s="1" t="s">
        <v>84</v>
      </c>
      <c r="J570" s="1" t="s">
        <v>632</v>
      </c>
      <c r="K570" s="1" t="s">
        <v>3343</v>
      </c>
      <c r="L570" s="1"/>
      <c r="M570" s="20">
        <f t="shared" si="8"/>
        <v>0</v>
      </c>
    </row>
    <row r="571" spans="1:13" ht="20.100000000000001" customHeight="1" x14ac:dyDescent="0.15">
      <c r="A571" s="1" t="s">
        <v>3250</v>
      </c>
      <c r="B571" s="1" t="s">
        <v>3335</v>
      </c>
      <c r="C571" s="1" t="s">
        <v>3344</v>
      </c>
      <c r="D571" s="1" t="s">
        <v>78</v>
      </c>
      <c r="E571" s="1" t="s">
        <v>51</v>
      </c>
      <c r="F571" s="1" t="s">
        <v>26832</v>
      </c>
      <c r="G571" s="1" t="s">
        <v>82</v>
      </c>
      <c r="H571" s="1" t="s">
        <v>180</v>
      </c>
      <c r="I571" s="1" t="s">
        <v>84</v>
      </c>
      <c r="J571" s="1" t="s">
        <v>632</v>
      </c>
      <c r="K571" s="1" t="s">
        <v>3345</v>
      </c>
      <c r="L571" s="1"/>
      <c r="M571" s="20">
        <f t="shared" si="8"/>
        <v>0</v>
      </c>
    </row>
    <row r="572" spans="1:13" ht="20.100000000000001" customHeight="1" x14ac:dyDescent="0.15">
      <c r="A572" s="1" t="s">
        <v>3250</v>
      </c>
      <c r="B572" s="1" t="s">
        <v>3335</v>
      </c>
      <c r="C572" s="1" t="s">
        <v>3346</v>
      </c>
      <c r="D572" s="1" t="s">
        <v>78</v>
      </c>
      <c r="E572" s="1" t="s">
        <v>51</v>
      </c>
      <c r="F572" s="1" t="s">
        <v>51</v>
      </c>
      <c r="G572" s="1" t="s">
        <v>52</v>
      </c>
      <c r="H572" s="1" t="s">
        <v>53</v>
      </c>
      <c r="I572" s="1" t="s">
        <v>1141</v>
      </c>
      <c r="J572" s="1" t="s">
        <v>96</v>
      </c>
      <c r="K572" s="1" t="s">
        <v>3347</v>
      </c>
      <c r="L572" s="1"/>
      <c r="M572" s="20">
        <f t="shared" si="8"/>
        <v>1</v>
      </c>
    </row>
    <row r="573" spans="1:13" ht="20.100000000000001" customHeight="1" x14ac:dyDescent="0.15">
      <c r="A573" s="1" t="s">
        <v>3250</v>
      </c>
      <c r="B573" s="1" t="s">
        <v>3335</v>
      </c>
      <c r="C573" s="1" t="s">
        <v>3348</v>
      </c>
      <c r="D573" s="1" t="s">
        <v>849</v>
      </c>
      <c r="E573" s="1" t="s">
        <v>51</v>
      </c>
      <c r="F573" s="1" t="s">
        <v>26832</v>
      </c>
      <c r="G573" s="1" t="s">
        <v>82</v>
      </c>
      <c r="H573" s="1" t="s">
        <v>446</v>
      </c>
      <c r="I573" s="1" t="s">
        <v>84</v>
      </c>
      <c r="J573" s="1" t="s">
        <v>96</v>
      </c>
      <c r="K573" s="30">
        <v>30</v>
      </c>
      <c r="L573" s="1"/>
      <c r="M573" s="20">
        <f t="shared" si="8"/>
        <v>0</v>
      </c>
    </row>
    <row r="574" spans="1:13" ht="39.950000000000003" customHeight="1" x14ac:dyDescent="0.15">
      <c r="A574" s="82" t="s">
        <v>27021</v>
      </c>
      <c r="B574" s="82" t="s">
        <v>27022</v>
      </c>
      <c r="C574" s="1" t="s">
        <v>3350</v>
      </c>
      <c r="D574" s="1" t="s">
        <v>50</v>
      </c>
      <c r="E574" s="1" t="s">
        <v>51</v>
      </c>
      <c r="F574" s="1" t="s">
        <v>51</v>
      </c>
      <c r="G574" s="1" t="s">
        <v>82</v>
      </c>
      <c r="H574" s="1" t="s">
        <v>2140</v>
      </c>
      <c r="I574" s="1" t="s">
        <v>84</v>
      </c>
      <c r="J574" s="1" t="s">
        <v>2362</v>
      </c>
      <c r="K574" s="1" t="s">
        <v>3351</v>
      </c>
      <c r="L574" s="1" t="s">
        <v>26943</v>
      </c>
      <c r="M574" s="20">
        <f t="shared" si="8"/>
        <v>1</v>
      </c>
    </row>
    <row r="575" spans="1:13" ht="20.100000000000001" customHeight="1" x14ac:dyDescent="0.15">
      <c r="A575" s="1" t="s">
        <v>3250</v>
      </c>
      <c r="B575" s="1" t="s">
        <v>3349</v>
      </c>
      <c r="C575" s="1" t="s">
        <v>3352</v>
      </c>
      <c r="D575" s="1" t="s">
        <v>78</v>
      </c>
      <c r="E575" s="1" t="s">
        <v>51</v>
      </c>
      <c r="F575" s="1" t="s">
        <v>51</v>
      </c>
      <c r="G575" s="1" t="s">
        <v>82</v>
      </c>
      <c r="H575" s="1" t="s">
        <v>2234</v>
      </c>
      <c r="I575" s="1" t="s">
        <v>84</v>
      </c>
      <c r="J575" s="1" t="s">
        <v>182</v>
      </c>
      <c r="K575" s="1" t="s">
        <v>3353</v>
      </c>
      <c r="L575" s="1"/>
      <c r="M575" s="20">
        <f t="shared" si="8"/>
        <v>1</v>
      </c>
    </row>
    <row r="576" spans="1:13" ht="20.100000000000001" customHeight="1" x14ac:dyDescent="0.15">
      <c r="A576" s="1" t="s">
        <v>3250</v>
      </c>
      <c r="B576" s="1" t="s">
        <v>3349</v>
      </c>
      <c r="C576" s="1" t="s">
        <v>3354</v>
      </c>
      <c r="D576" s="1" t="s">
        <v>78</v>
      </c>
      <c r="E576" s="1" t="s">
        <v>51</v>
      </c>
      <c r="F576" s="1" t="s">
        <v>51</v>
      </c>
      <c r="G576" s="1" t="s">
        <v>82</v>
      </c>
      <c r="H576" s="1" t="s">
        <v>2038</v>
      </c>
      <c r="I576" s="1" t="s">
        <v>84</v>
      </c>
      <c r="J576" s="1" t="s">
        <v>96</v>
      </c>
      <c r="K576" s="1" t="s">
        <v>3355</v>
      </c>
      <c r="L576" s="1"/>
      <c r="M576" s="20">
        <f t="shared" si="8"/>
        <v>1</v>
      </c>
    </row>
    <row r="577" spans="1:13" ht="20.100000000000001" customHeight="1" x14ac:dyDescent="0.15">
      <c r="A577" s="1" t="s">
        <v>3250</v>
      </c>
      <c r="B577" s="1" t="s">
        <v>3349</v>
      </c>
      <c r="C577" s="1" t="s">
        <v>3356</v>
      </c>
      <c r="D577" s="1" t="s">
        <v>78</v>
      </c>
      <c r="E577" s="1" t="s">
        <v>51</v>
      </c>
      <c r="F577" s="1" t="s">
        <v>51</v>
      </c>
      <c r="G577" s="1" t="s">
        <v>82</v>
      </c>
      <c r="H577" s="1" t="s">
        <v>2038</v>
      </c>
      <c r="I577" s="1" t="s">
        <v>84</v>
      </c>
      <c r="J577" s="1" t="s">
        <v>96</v>
      </c>
      <c r="K577" s="1" t="s">
        <v>3357</v>
      </c>
      <c r="L577" s="1"/>
      <c r="M577" s="20">
        <f t="shared" si="8"/>
        <v>1</v>
      </c>
    </row>
    <row r="578" spans="1:13" ht="20.100000000000001" customHeight="1" x14ac:dyDescent="0.15">
      <c r="A578" s="1" t="s">
        <v>3250</v>
      </c>
      <c r="B578" s="1" t="s">
        <v>3349</v>
      </c>
      <c r="C578" s="1" t="s">
        <v>3358</v>
      </c>
      <c r="D578" s="1" t="s">
        <v>78</v>
      </c>
      <c r="E578" s="1" t="s">
        <v>51</v>
      </c>
      <c r="F578" s="1" t="s">
        <v>26832</v>
      </c>
      <c r="G578" s="1" t="s">
        <v>82</v>
      </c>
      <c r="H578" s="1" t="s">
        <v>180</v>
      </c>
      <c r="I578" s="1" t="s">
        <v>84</v>
      </c>
      <c r="J578" s="1" t="s">
        <v>632</v>
      </c>
      <c r="K578" s="1" t="s">
        <v>3359</v>
      </c>
      <c r="L578" s="1"/>
      <c r="M578" s="20">
        <f t="shared" si="8"/>
        <v>0</v>
      </c>
    </row>
    <row r="579" spans="1:13" ht="20.100000000000001" customHeight="1" x14ac:dyDescent="0.15">
      <c r="A579" s="1" t="s">
        <v>3250</v>
      </c>
      <c r="B579" s="1" t="s">
        <v>3349</v>
      </c>
      <c r="C579" s="1" t="s">
        <v>3360</v>
      </c>
      <c r="D579" s="1" t="s">
        <v>78</v>
      </c>
      <c r="E579" s="1" t="s">
        <v>51</v>
      </c>
      <c r="F579" s="1" t="s">
        <v>179</v>
      </c>
      <c r="G579" s="1" t="s">
        <v>82</v>
      </c>
      <c r="H579" s="1" t="s">
        <v>180</v>
      </c>
      <c r="I579" s="1" t="s">
        <v>84</v>
      </c>
      <c r="J579" s="1" t="s">
        <v>632</v>
      </c>
      <c r="K579" s="1" t="s">
        <v>3361</v>
      </c>
      <c r="L579" s="1"/>
      <c r="M579" s="20">
        <f t="shared" si="8"/>
        <v>0</v>
      </c>
    </row>
    <row r="580" spans="1:13" ht="20.100000000000001" customHeight="1" x14ac:dyDescent="0.15">
      <c r="A580" s="1" t="s">
        <v>3250</v>
      </c>
      <c r="B580" s="1" t="s">
        <v>3349</v>
      </c>
      <c r="C580" s="1" t="s">
        <v>3362</v>
      </c>
      <c r="D580" s="1" t="s">
        <v>78</v>
      </c>
      <c r="E580" s="1" t="s">
        <v>51</v>
      </c>
      <c r="F580" s="1" t="s">
        <v>51</v>
      </c>
      <c r="G580" s="1" t="s">
        <v>52</v>
      </c>
      <c r="H580" s="1" t="s">
        <v>53</v>
      </c>
      <c r="I580" s="1" t="s">
        <v>1141</v>
      </c>
      <c r="J580" s="1" t="s">
        <v>96</v>
      </c>
      <c r="K580" s="1" t="s">
        <v>3363</v>
      </c>
      <c r="L580" s="1"/>
      <c r="M580" s="20">
        <f t="shared" si="8"/>
        <v>1</v>
      </c>
    </row>
    <row r="581" spans="1:13" ht="20.100000000000001" customHeight="1" x14ac:dyDescent="0.15">
      <c r="A581" s="1" t="s">
        <v>3250</v>
      </c>
      <c r="B581" s="1" t="s">
        <v>3349</v>
      </c>
      <c r="C581" s="1" t="s">
        <v>3364</v>
      </c>
      <c r="D581" s="1" t="s">
        <v>78</v>
      </c>
      <c r="E581" s="1" t="s">
        <v>51</v>
      </c>
      <c r="F581" s="1" t="s">
        <v>51</v>
      </c>
      <c r="G581" s="1" t="s">
        <v>52</v>
      </c>
      <c r="H581" s="1" t="s">
        <v>53</v>
      </c>
      <c r="I581" s="1" t="s">
        <v>1141</v>
      </c>
      <c r="J581" s="1" t="s">
        <v>96</v>
      </c>
      <c r="K581" s="1" t="s">
        <v>3365</v>
      </c>
      <c r="L581" s="1"/>
      <c r="M581" s="20">
        <f t="shared" si="8"/>
        <v>1</v>
      </c>
    </row>
    <row r="582" spans="1:13" ht="20.100000000000001" customHeight="1" x14ac:dyDescent="0.15">
      <c r="A582" s="1" t="s">
        <v>3250</v>
      </c>
      <c r="B582" s="1" t="s">
        <v>3349</v>
      </c>
      <c r="C582" s="1" t="s">
        <v>3366</v>
      </c>
      <c r="D582" s="1" t="s">
        <v>78</v>
      </c>
      <c r="E582" s="1" t="s">
        <v>51</v>
      </c>
      <c r="F582" s="1" t="s">
        <v>179</v>
      </c>
      <c r="G582" s="1" t="s">
        <v>82</v>
      </c>
      <c r="H582" s="1" t="s">
        <v>180</v>
      </c>
      <c r="I582" s="1" t="s">
        <v>84</v>
      </c>
      <c r="J582" s="1" t="s">
        <v>632</v>
      </c>
      <c r="K582" s="1" t="s">
        <v>3367</v>
      </c>
      <c r="L582" s="1"/>
      <c r="M582" s="20">
        <f t="shared" si="8"/>
        <v>0</v>
      </c>
    </row>
    <row r="583" spans="1:13" ht="20.100000000000001" customHeight="1" x14ac:dyDescent="0.15">
      <c r="A583" s="1" t="s">
        <v>3250</v>
      </c>
      <c r="B583" s="1" t="s">
        <v>3349</v>
      </c>
      <c r="C583" s="1" t="s">
        <v>3368</v>
      </c>
      <c r="D583" s="1" t="s">
        <v>78</v>
      </c>
      <c r="E583" s="1" t="s">
        <v>51</v>
      </c>
      <c r="F583" s="1" t="s">
        <v>179</v>
      </c>
      <c r="G583" s="1" t="s">
        <v>82</v>
      </c>
      <c r="H583" s="1" t="s">
        <v>180</v>
      </c>
      <c r="I583" s="1" t="s">
        <v>84</v>
      </c>
      <c r="J583" s="1" t="s">
        <v>632</v>
      </c>
      <c r="K583" s="1" t="s">
        <v>3369</v>
      </c>
      <c r="L583" s="1"/>
      <c r="M583" s="20">
        <f t="shared" si="8"/>
        <v>0</v>
      </c>
    </row>
    <row r="584" spans="1:13" ht="20.100000000000001" customHeight="1" x14ac:dyDescent="0.15">
      <c r="A584" s="1" t="s">
        <v>3250</v>
      </c>
      <c r="B584" s="1" t="s">
        <v>3349</v>
      </c>
      <c r="C584" s="1" t="s">
        <v>3370</v>
      </c>
      <c r="D584" s="1" t="s">
        <v>78</v>
      </c>
      <c r="E584" s="1" t="s">
        <v>51</v>
      </c>
      <c r="F584" s="1" t="s">
        <v>179</v>
      </c>
      <c r="G584" s="1" t="s">
        <v>82</v>
      </c>
      <c r="H584" s="1" t="s">
        <v>180</v>
      </c>
      <c r="I584" s="1" t="s">
        <v>84</v>
      </c>
      <c r="J584" s="1" t="s">
        <v>632</v>
      </c>
      <c r="K584" s="1" t="s">
        <v>3371</v>
      </c>
      <c r="L584" s="1"/>
      <c r="M584" s="20">
        <f t="shared" si="8"/>
        <v>0</v>
      </c>
    </row>
    <row r="585" spans="1:13" ht="20.100000000000001" customHeight="1" x14ac:dyDescent="0.15">
      <c r="A585" s="1" t="s">
        <v>3250</v>
      </c>
      <c r="B585" s="1" t="s">
        <v>3349</v>
      </c>
      <c r="C585" s="1" t="s">
        <v>3372</v>
      </c>
      <c r="D585" s="1" t="s">
        <v>78</v>
      </c>
      <c r="E585" s="1" t="s">
        <v>51</v>
      </c>
      <c r="F585" s="1" t="s">
        <v>179</v>
      </c>
      <c r="G585" s="1" t="s">
        <v>82</v>
      </c>
      <c r="H585" s="1" t="s">
        <v>180</v>
      </c>
      <c r="I585" s="1" t="s">
        <v>84</v>
      </c>
      <c r="J585" s="1" t="s">
        <v>632</v>
      </c>
      <c r="K585" s="1" t="s">
        <v>3373</v>
      </c>
      <c r="L585" s="1"/>
      <c r="M585" s="20">
        <f t="shared" ref="M585:M626" si="9">IF(F585="○",1,0)</f>
        <v>0</v>
      </c>
    </row>
    <row r="586" spans="1:13" ht="20.100000000000001" customHeight="1" x14ac:dyDescent="0.15">
      <c r="A586" s="1" t="s">
        <v>3250</v>
      </c>
      <c r="B586" s="1" t="s">
        <v>3349</v>
      </c>
      <c r="C586" s="1" t="s">
        <v>3374</v>
      </c>
      <c r="D586" s="1" t="s">
        <v>78</v>
      </c>
      <c r="E586" s="1" t="s">
        <v>51</v>
      </c>
      <c r="F586" s="1" t="s">
        <v>51</v>
      </c>
      <c r="G586" s="1" t="s">
        <v>52</v>
      </c>
      <c r="H586" s="1" t="s">
        <v>53</v>
      </c>
      <c r="I586" s="1" t="s">
        <v>1141</v>
      </c>
      <c r="J586" s="1" t="s">
        <v>96</v>
      </c>
      <c r="K586" s="1" t="s">
        <v>3375</v>
      </c>
      <c r="L586" s="1"/>
      <c r="M586" s="20">
        <f t="shared" si="9"/>
        <v>1</v>
      </c>
    </row>
    <row r="587" spans="1:13" ht="20.100000000000001" customHeight="1" x14ac:dyDescent="0.15">
      <c r="A587" s="1" t="s">
        <v>3250</v>
      </c>
      <c r="B587" s="1" t="s">
        <v>3349</v>
      </c>
      <c r="C587" s="1" t="s">
        <v>3376</v>
      </c>
      <c r="D587" s="1" t="s">
        <v>78</v>
      </c>
      <c r="E587" s="1" t="s">
        <v>51</v>
      </c>
      <c r="F587" s="1" t="s">
        <v>179</v>
      </c>
      <c r="G587" s="1" t="s">
        <v>82</v>
      </c>
      <c r="H587" s="1" t="s">
        <v>180</v>
      </c>
      <c r="I587" s="1" t="s">
        <v>181</v>
      </c>
      <c r="J587" s="1" t="s">
        <v>182</v>
      </c>
      <c r="K587" s="1" t="s">
        <v>3377</v>
      </c>
      <c r="L587" s="1"/>
      <c r="M587" s="20">
        <f t="shared" si="9"/>
        <v>0</v>
      </c>
    </row>
    <row r="588" spans="1:13" ht="20.100000000000001" customHeight="1" x14ac:dyDescent="0.15">
      <c r="A588" s="1" t="s">
        <v>3250</v>
      </c>
      <c r="B588" s="1" t="s">
        <v>3349</v>
      </c>
      <c r="C588" s="1" t="s">
        <v>3378</v>
      </c>
      <c r="D588" s="1" t="s">
        <v>78</v>
      </c>
      <c r="E588" s="1" t="s">
        <v>51</v>
      </c>
      <c r="F588" s="1" t="s">
        <v>51</v>
      </c>
      <c r="G588" s="1" t="s">
        <v>52</v>
      </c>
      <c r="H588" s="1" t="s">
        <v>53</v>
      </c>
      <c r="I588" s="1" t="s">
        <v>1141</v>
      </c>
      <c r="J588" s="1" t="s">
        <v>96</v>
      </c>
      <c r="K588" s="1" t="s">
        <v>3379</v>
      </c>
      <c r="L588" s="1"/>
      <c r="M588" s="20">
        <f t="shared" si="9"/>
        <v>1</v>
      </c>
    </row>
    <row r="589" spans="1:13" ht="20.100000000000001" customHeight="1" x14ac:dyDescent="0.15">
      <c r="A589" s="1" t="s">
        <v>3250</v>
      </c>
      <c r="B589" s="1" t="s">
        <v>3349</v>
      </c>
      <c r="C589" s="1" t="s">
        <v>3380</v>
      </c>
      <c r="D589" s="1" t="s">
        <v>78</v>
      </c>
      <c r="E589" s="1" t="s">
        <v>51</v>
      </c>
      <c r="F589" s="1" t="s">
        <v>51</v>
      </c>
      <c r="G589" s="1" t="s">
        <v>52</v>
      </c>
      <c r="H589" s="1" t="s">
        <v>53</v>
      </c>
      <c r="I589" s="1" t="s">
        <v>1141</v>
      </c>
      <c r="J589" s="1" t="s">
        <v>96</v>
      </c>
      <c r="K589" s="1" t="s">
        <v>3381</v>
      </c>
      <c r="L589" s="1"/>
      <c r="M589" s="20">
        <f t="shared" si="9"/>
        <v>1</v>
      </c>
    </row>
    <row r="590" spans="1:13" ht="20.100000000000001" customHeight="1" x14ac:dyDescent="0.15">
      <c r="A590" s="1" t="s">
        <v>3250</v>
      </c>
      <c r="B590" s="1" t="s">
        <v>3349</v>
      </c>
      <c r="C590" s="1" t="s">
        <v>3382</v>
      </c>
      <c r="D590" s="1" t="s">
        <v>78</v>
      </c>
      <c r="E590" s="1" t="s">
        <v>51</v>
      </c>
      <c r="F590" s="1" t="s">
        <v>51</v>
      </c>
      <c r="G590" s="1" t="s">
        <v>52</v>
      </c>
      <c r="H590" s="1" t="s">
        <v>53</v>
      </c>
      <c r="I590" s="1" t="s">
        <v>1141</v>
      </c>
      <c r="J590" s="1" t="s">
        <v>96</v>
      </c>
      <c r="K590" s="1" t="s">
        <v>3383</v>
      </c>
      <c r="L590" s="1"/>
      <c r="M590" s="20">
        <f t="shared" si="9"/>
        <v>1</v>
      </c>
    </row>
    <row r="591" spans="1:13" ht="20.100000000000001" customHeight="1" x14ac:dyDescent="0.15">
      <c r="A591" s="1" t="s">
        <v>3250</v>
      </c>
      <c r="B591" s="1" t="s">
        <v>3349</v>
      </c>
      <c r="C591" s="1" t="s">
        <v>3384</v>
      </c>
      <c r="D591" s="1" t="s">
        <v>78</v>
      </c>
      <c r="E591" s="1" t="s">
        <v>51</v>
      </c>
      <c r="F591" s="1" t="s">
        <v>51</v>
      </c>
      <c r="G591" s="1" t="s">
        <v>52</v>
      </c>
      <c r="H591" s="1" t="s">
        <v>53</v>
      </c>
      <c r="I591" s="1" t="s">
        <v>1141</v>
      </c>
      <c r="J591" s="1" t="s">
        <v>96</v>
      </c>
      <c r="K591" s="1" t="s">
        <v>3385</v>
      </c>
      <c r="L591" s="1"/>
      <c r="M591" s="20">
        <f t="shared" si="9"/>
        <v>1</v>
      </c>
    </row>
    <row r="592" spans="1:13" ht="20.100000000000001" customHeight="1" x14ac:dyDescent="0.15">
      <c r="A592" s="1" t="s">
        <v>3250</v>
      </c>
      <c r="B592" s="1" t="s">
        <v>3349</v>
      </c>
      <c r="C592" s="1" t="s">
        <v>3386</v>
      </c>
      <c r="D592" s="1" t="s">
        <v>78</v>
      </c>
      <c r="E592" s="1" t="s">
        <v>51</v>
      </c>
      <c r="F592" s="1" t="s">
        <v>51</v>
      </c>
      <c r="G592" s="1" t="s">
        <v>52</v>
      </c>
      <c r="H592" s="1" t="s">
        <v>53</v>
      </c>
      <c r="I592" s="1" t="s">
        <v>1141</v>
      </c>
      <c r="J592" s="1" t="s">
        <v>96</v>
      </c>
      <c r="K592" s="1" t="s">
        <v>3387</v>
      </c>
      <c r="L592" s="1"/>
      <c r="M592" s="20">
        <f t="shared" si="9"/>
        <v>1</v>
      </c>
    </row>
    <row r="593" spans="1:13" ht="20.100000000000001" customHeight="1" x14ac:dyDescent="0.15">
      <c r="A593" s="1" t="s">
        <v>3250</v>
      </c>
      <c r="B593" s="1" t="s">
        <v>3349</v>
      </c>
      <c r="C593" s="1" t="s">
        <v>3388</v>
      </c>
      <c r="D593" s="1" t="s">
        <v>78</v>
      </c>
      <c r="E593" s="1" t="s">
        <v>51</v>
      </c>
      <c r="F593" s="1" t="s">
        <v>51</v>
      </c>
      <c r="G593" s="1" t="s">
        <v>52</v>
      </c>
      <c r="H593" s="1" t="s">
        <v>53</v>
      </c>
      <c r="I593" s="1" t="s">
        <v>1141</v>
      </c>
      <c r="J593" s="1" t="s">
        <v>96</v>
      </c>
      <c r="K593" s="1" t="s">
        <v>3389</v>
      </c>
      <c r="L593" s="1"/>
      <c r="M593" s="20">
        <f t="shared" si="9"/>
        <v>1</v>
      </c>
    </row>
    <row r="594" spans="1:13" ht="20.100000000000001" customHeight="1" x14ac:dyDescent="0.15">
      <c r="A594" s="1" t="s">
        <v>3250</v>
      </c>
      <c r="B594" s="1" t="s">
        <v>3349</v>
      </c>
      <c r="C594" s="1" t="s">
        <v>3390</v>
      </c>
      <c r="D594" s="1" t="s">
        <v>78</v>
      </c>
      <c r="E594" s="1" t="s">
        <v>51</v>
      </c>
      <c r="F594" s="1" t="s">
        <v>51</v>
      </c>
      <c r="G594" s="1" t="s">
        <v>52</v>
      </c>
      <c r="H594" s="1" t="s">
        <v>53</v>
      </c>
      <c r="I594" s="1" t="s">
        <v>1141</v>
      </c>
      <c r="J594" s="1" t="s">
        <v>96</v>
      </c>
      <c r="K594" s="1" t="s">
        <v>3391</v>
      </c>
      <c r="L594" s="1"/>
      <c r="M594" s="20">
        <f t="shared" si="9"/>
        <v>1</v>
      </c>
    </row>
    <row r="595" spans="1:13" ht="20.100000000000001" customHeight="1" x14ac:dyDescent="0.15">
      <c r="A595" s="1" t="s">
        <v>3250</v>
      </c>
      <c r="B595" s="1" t="s">
        <v>3349</v>
      </c>
      <c r="C595" s="1" t="s">
        <v>3392</v>
      </c>
      <c r="D595" s="1" t="s">
        <v>78</v>
      </c>
      <c r="E595" s="1" t="s">
        <v>51</v>
      </c>
      <c r="F595" s="1" t="s">
        <v>51</v>
      </c>
      <c r="G595" s="1" t="s">
        <v>52</v>
      </c>
      <c r="H595" s="1" t="s">
        <v>53</v>
      </c>
      <c r="I595" s="1" t="s">
        <v>1141</v>
      </c>
      <c r="J595" s="1" t="s">
        <v>96</v>
      </c>
      <c r="K595" s="1" t="s">
        <v>3393</v>
      </c>
      <c r="L595" s="1"/>
      <c r="M595" s="20">
        <f t="shared" si="9"/>
        <v>1</v>
      </c>
    </row>
    <row r="596" spans="1:13" ht="20.100000000000001" customHeight="1" x14ac:dyDescent="0.15">
      <c r="A596" s="1" t="s">
        <v>3250</v>
      </c>
      <c r="B596" s="1" t="s">
        <v>3349</v>
      </c>
      <c r="C596" s="1" t="s">
        <v>3394</v>
      </c>
      <c r="D596" s="1" t="s">
        <v>78</v>
      </c>
      <c r="E596" s="1" t="s">
        <v>51</v>
      </c>
      <c r="F596" s="1" t="s">
        <v>179</v>
      </c>
      <c r="G596" s="1" t="s">
        <v>82</v>
      </c>
      <c r="H596" s="1" t="s">
        <v>83</v>
      </c>
      <c r="I596" s="1" t="s">
        <v>84</v>
      </c>
      <c r="J596" s="1" t="s">
        <v>85</v>
      </c>
      <c r="K596" s="1" t="s">
        <v>3395</v>
      </c>
      <c r="L596" s="1"/>
      <c r="M596" s="20">
        <f t="shared" si="9"/>
        <v>0</v>
      </c>
    </row>
    <row r="597" spans="1:13" ht="20.100000000000001" customHeight="1" x14ac:dyDescent="0.15">
      <c r="A597" s="1" t="s">
        <v>3250</v>
      </c>
      <c r="B597" s="1" t="s">
        <v>3349</v>
      </c>
      <c r="C597" s="1" t="s">
        <v>3396</v>
      </c>
      <c r="D597" s="1" t="s">
        <v>78</v>
      </c>
      <c r="E597" s="1" t="s">
        <v>51</v>
      </c>
      <c r="F597" s="1" t="s">
        <v>51</v>
      </c>
      <c r="G597" s="1" t="s">
        <v>52</v>
      </c>
      <c r="H597" s="1" t="s">
        <v>53</v>
      </c>
      <c r="I597" s="1" t="s">
        <v>1141</v>
      </c>
      <c r="J597" s="1" t="s">
        <v>96</v>
      </c>
      <c r="K597" s="1" t="s">
        <v>3397</v>
      </c>
      <c r="L597" s="1"/>
      <c r="M597" s="20">
        <f t="shared" si="9"/>
        <v>1</v>
      </c>
    </row>
    <row r="598" spans="1:13" ht="20.100000000000001" customHeight="1" x14ac:dyDescent="0.15">
      <c r="A598" s="1" t="s">
        <v>3250</v>
      </c>
      <c r="B598" s="1" t="s">
        <v>3398</v>
      </c>
      <c r="C598" s="1" t="s">
        <v>3399</v>
      </c>
      <c r="D598" s="1" t="s">
        <v>50</v>
      </c>
      <c r="E598" s="1" t="s">
        <v>51</v>
      </c>
      <c r="F598" s="1" t="s">
        <v>51</v>
      </c>
      <c r="G598" s="1" t="s">
        <v>82</v>
      </c>
      <c r="H598" s="1" t="s">
        <v>129</v>
      </c>
      <c r="I598" s="1" t="s">
        <v>84</v>
      </c>
      <c r="J598" s="1" t="s">
        <v>130</v>
      </c>
      <c r="K598" s="1" t="s">
        <v>3400</v>
      </c>
      <c r="L598" s="1"/>
      <c r="M598" s="20">
        <f t="shared" si="9"/>
        <v>1</v>
      </c>
    </row>
    <row r="599" spans="1:13" ht="20.100000000000001" customHeight="1" x14ac:dyDescent="0.15">
      <c r="A599" s="1" t="s">
        <v>3250</v>
      </c>
      <c r="B599" s="1" t="s">
        <v>3398</v>
      </c>
      <c r="C599" s="1" t="s">
        <v>3401</v>
      </c>
      <c r="D599" s="1" t="s">
        <v>50</v>
      </c>
      <c r="E599" s="1" t="s">
        <v>51</v>
      </c>
      <c r="F599" s="1" t="s">
        <v>51</v>
      </c>
      <c r="G599" s="1" t="s">
        <v>52</v>
      </c>
      <c r="H599" s="1" t="s">
        <v>53</v>
      </c>
      <c r="I599" s="1" t="s">
        <v>1141</v>
      </c>
      <c r="J599" s="1" t="s">
        <v>96</v>
      </c>
      <c r="K599" s="1" t="s">
        <v>3402</v>
      </c>
      <c r="L599" s="1"/>
      <c r="M599" s="20">
        <f t="shared" si="9"/>
        <v>1</v>
      </c>
    </row>
    <row r="600" spans="1:13" ht="20.100000000000001" customHeight="1" x14ac:dyDescent="0.15">
      <c r="A600" s="1" t="s">
        <v>3250</v>
      </c>
      <c r="B600" s="1" t="s">
        <v>3398</v>
      </c>
      <c r="C600" s="1" t="s">
        <v>3403</v>
      </c>
      <c r="D600" s="1" t="s">
        <v>50</v>
      </c>
      <c r="E600" s="1" t="s">
        <v>51</v>
      </c>
      <c r="F600" s="1" t="s">
        <v>26832</v>
      </c>
      <c r="G600" s="1" t="s">
        <v>82</v>
      </c>
      <c r="H600" s="1" t="s">
        <v>446</v>
      </c>
      <c r="I600" s="1" t="s">
        <v>84</v>
      </c>
      <c r="J600" s="1" t="s">
        <v>96</v>
      </c>
      <c r="K600" s="1" t="s">
        <v>3404</v>
      </c>
      <c r="L600" s="1"/>
      <c r="M600" s="20">
        <f t="shared" si="9"/>
        <v>0</v>
      </c>
    </row>
    <row r="601" spans="1:13" ht="20.100000000000001" customHeight="1" x14ac:dyDescent="0.15">
      <c r="A601" s="1" t="s">
        <v>3250</v>
      </c>
      <c r="B601" s="1" t="s">
        <v>3398</v>
      </c>
      <c r="C601" s="1" t="s">
        <v>3405</v>
      </c>
      <c r="D601" s="1" t="s">
        <v>50</v>
      </c>
      <c r="E601" s="1" t="s">
        <v>51</v>
      </c>
      <c r="F601" s="1" t="s">
        <v>26832</v>
      </c>
      <c r="G601" s="1" t="s">
        <v>82</v>
      </c>
      <c r="H601" s="1" t="s">
        <v>446</v>
      </c>
      <c r="I601" s="1" t="s">
        <v>84</v>
      </c>
      <c r="J601" s="1" t="s">
        <v>96</v>
      </c>
      <c r="K601" s="1" t="s">
        <v>3406</v>
      </c>
      <c r="L601" s="1"/>
      <c r="M601" s="20">
        <f t="shared" si="9"/>
        <v>0</v>
      </c>
    </row>
    <row r="602" spans="1:13" ht="20.100000000000001" customHeight="1" x14ac:dyDescent="0.15">
      <c r="A602" s="1" t="s">
        <v>3250</v>
      </c>
      <c r="B602" s="1" t="s">
        <v>3407</v>
      </c>
      <c r="C602" s="1" t="s">
        <v>3408</v>
      </c>
      <c r="D602" s="1" t="s">
        <v>50</v>
      </c>
      <c r="E602" s="1" t="s">
        <v>51</v>
      </c>
      <c r="F602" s="1" t="s">
        <v>51</v>
      </c>
      <c r="G602" s="1" t="s">
        <v>82</v>
      </c>
      <c r="H602" s="1" t="s">
        <v>2140</v>
      </c>
      <c r="I602" s="1" t="s">
        <v>84</v>
      </c>
      <c r="J602" s="1" t="s">
        <v>2362</v>
      </c>
      <c r="K602" s="1" t="s">
        <v>3409</v>
      </c>
      <c r="L602" s="1"/>
      <c r="M602" s="20">
        <f t="shared" si="9"/>
        <v>1</v>
      </c>
    </row>
    <row r="603" spans="1:13" ht="20.100000000000001" customHeight="1" x14ac:dyDescent="0.15">
      <c r="A603" s="1" t="s">
        <v>3250</v>
      </c>
      <c r="B603" s="1" t="s">
        <v>3407</v>
      </c>
      <c r="C603" s="1" t="s">
        <v>3410</v>
      </c>
      <c r="D603" s="1" t="s">
        <v>78</v>
      </c>
      <c r="E603" s="1" t="s">
        <v>51</v>
      </c>
      <c r="F603" s="1" t="s">
        <v>51</v>
      </c>
      <c r="G603" s="1" t="s">
        <v>82</v>
      </c>
      <c r="H603" s="1" t="s">
        <v>2234</v>
      </c>
      <c r="I603" s="1" t="s">
        <v>84</v>
      </c>
      <c r="J603" s="1" t="s">
        <v>182</v>
      </c>
      <c r="K603" s="1" t="s">
        <v>3411</v>
      </c>
      <c r="L603" s="1"/>
      <c r="M603" s="20">
        <f t="shared" si="9"/>
        <v>1</v>
      </c>
    </row>
    <row r="604" spans="1:13" ht="20.100000000000001" customHeight="1" x14ac:dyDescent="0.15">
      <c r="A604" s="1" t="s">
        <v>3250</v>
      </c>
      <c r="B604" s="1" t="s">
        <v>3407</v>
      </c>
      <c r="C604" s="1" t="s">
        <v>3412</v>
      </c>
      <c r="D604" s="1" t="s">
        <v>78</v>
      </c>
      <c r="E604" s="1" t="s">
        <v>51</v>
      </c>
      <c r="F604" s="1" t="s">
        <v>51</v>
      </c>
      <c r="G604" s="1" t="s">
        <v>82</v>
      </c>
      <c r="H604" s="1" t="s">
        <v>2234</v>
      </c>
      <c r="I604" s="1" t="s">
        <v>84</v>
      </c>
      <c r="J604" s="1" t="s">
        <v>182</v>
      </c>
      <c r="K604" s="1" t="s">
        <v>3413</v>
      </c>
      <c r="L604" s="1"/>
      <c r="M604" s="20">
        <f t="shared" si="9"/>
        <v>1</v>
      </c>
    </row>
    <row r="605" spans="1:13" ht="20.100000000000001" customHeight="1" x14ac:dyDescent="0.15">
      <c r="A605" s="1" t="s">
        <v>3250</v>
      </c>
      <c r="B605" s="1" t="s">
        <v>3407</v>
      </c>
      <c r="C605" s="1" t="s">
        <v>3414</v>
      </c>
      <c r="D605" s="1" t="s">
        <v>78</v>
      </c>
      <c r="E605" s="1" t="s">
        <v>51</v>
      </c>
      <c r="F605" s="1" t="s">
        <v>51</v>
      </c>
      <c r="G605" s="1" t="s">
        <v>82</v>
      </c>
      <c r="H605" s="1" t="s">
        <v>2234</v>
      </c>
      <c r="I605" s="1" t="s">
        <v>84</v>
      </c>
      <c r="J605" s="1" t="s">
        <v>182</v>
      </c>
      <c r="K605" s="1" t="s">
        <v>3415</v>
      </c>
      <c r="L605" s="1"/>
      <c r="M605" s="20">
        <f t="shared" si="9"/>
        <v>1</v>
      </c>
    </row>
    <row r="606" spans="1:13" ht="20.100000000000001" customHeight="1" x14ac:dyDescent="0.15">
      <c r="A606" s="1" t="s">
        <v>3250</v>
      </c>
      <c r="B606" s="1" t="s">
        <v>3407</v>
      </c>
      <c r="C606" s="1" t="s">
        <v>3416</v>
      </c>
      <c r="D606" s="1" t="s">
        <v>78</v>
      </c>
      <c r="E606" s="1" t="s">
        <v>51</v>
      </c>
      <c r="F606" s="1" t="s">
        <v>51</v>
      </c>
      <c r="G606" s="1" t="s">
        <v>82</v>
      </c>
      <c r="H606" s="1" t="s">
        <v>2038</v>
      </c>
      <c r="I606" s="1" t="s">
        <v>84</v>
      </c>
      <c r="J606" s="1" t="s">
        <v>96</v>
      </c>
      <c r="K606" s="1" t="s">
        <v>3417</v>
      </c>
      <c r="L606" s="1"/>
      <c r="M606" s="20">
        <f t="shared" si="9"/>
        <v>1</v>
      </c>
    </row>
    <row r="607" spans="1:13" ht="20.100000000000001" customHeight="1" x14ac:dyDescent="0.15">
      <c r="A607" s="1" t="s">
        <v>3250</v>
      </c>
      <c r="B607" s="1" t="s">
        <v>3407</v>
      </c>
      <c r="C607" s="1" t="s">
        <v>3418</v>
      </c>
      <c r="D607" s="1" t="s">
        <v>78</v>
      </c>
      <c r="E607" s="1" t="s">
        <v>51</v>
      </c>
      <c r="F607" s="1" t="s">
        <v>51</v>
      </c>
      <c r="G607" s="1" t="s">
        <v>82</v>
      </c>
      <c r="H607" s="1" t="s">
        <v>2038</v>
      </c>
      <c r="I607" s="1" t="s">
        <v>84</v>
      </c>
      <c r="J607" s="1" t="s">
        <v>96</v>
      </c>
      <c r="K607" s="1" t="s">
        <v>3419</v>
      </c>
      <c r="L607" s="1"/>
      <c r="M607" s="20">
        <f t="shared" si="9"/>
        <v>1</v>
      </c>
    </row>
    <row r="608" spans="1:13" ht="20.100000000000001" customHeight="1" x14ac:dyDescent="0.15">
      <c r="A608" s="1" t="s">
        <v>3250</v>
      </c>
      <c r="B608" s="1" t="s">
        <v>3407</v>
      </c>
      <c r="C608" s="1" t="s">
        <v>3420</v>
      </c>
      <c r="D608" s="1" t="s">
        <v>78</v>
      </c>
      <c r="E608" s="1" t="s">
        <v>51</v>
      </c>
      <c r="F608" s="1" t="s">
        <v>51</v>
      </c>
      <c r="G608" s="1" t="s">
        <v>52</v>
      </c>
      <c r="H608" s="1" t="s">
        <v>53</v>
      </c>
      <c r="I608" s="1" t="s">
        <v>1141</v>
      </c>
      <c r="J608" s="1" t="s">
        <v>96</v>
      </c>
      <c r="K608" s="1" t="s">
        <v>3421</v>
      </c>
      <c r="L608" s="1"/>
      <c r="M608" s="20">
        <f t="shared" si="9"/>
        <v>1</v>
      </c>
    </row>
    <row r="609" spans="1:13" ht="20.100000000000001" customHeight="1" x14ac:dyDescent="0.15">
      <c r="A609" s="1" t="s">
        <v>3250</v>
      </c>
      <c r="B609" s="1" t="s">
        <v>3407</v>
      </c>
      <c r="C609" s="1" t="s">
        <v>3422</v>
      </c>
      <c r="D609" s="1" t="s">
        <v>78</v>
      </c>
      <c r="E609" s="1" t="s">
        <v>51</v>
      </c>
      <c r="F609" s="1" t="s">
        <v>179</v>
      </c>
      <c r="G609" s="1" t="s">
        <v>82</v>
      </c>
      <c r="H609" s="1" t="s">
        <v>180</v>
      </c>
      <c r="I609" s="1" t="s">
        <v>84</v>
      </c>
      <c r="J609" s="1" t="s">
        <v>632</v>
      </c>
      <c r="K609" s="1" t="s">
        <v>3423</v>
      </c>
      <c r="L609" s="1"/>
      <c r="M609" s="20">
        <f t="shared" si="9"/>
        <v>0</v>
      </c>
    </row>
    <row r="610" spans="1:13" ht="20.100000000000001" customHeight="1" x14ac:dyDescent="0.15">
      <c r="A610" s="1" t="s">
        <v>3250</v>
      </c>
      <c r="B610" s="1" t="s">
        <v>3424</v>
      </c>
      <c r="C610" s="1" t="s">
        <v>3425</v>
      </c>
      <c r="D610" s="1" t="s">
        <v>50</v>
      </c>
      <c r="E610" s="1" t="s">
        <v>51</v>
      </c>
      <c r="F610" s="1" t="s">
        <v>51</v>
      </c>
      <c r="G610" s="1" t="s">
        <v>82</v>
      </c>
      <c r="H610" s="1" t="s">
        <v>2140</v>
      </c>
      <c r="I610" s="1" t="s">
        <v>84</v>
      </c>
      <c r="J610" s="1" t="s">
        <v>2362</v>
      </c>
      <c r="K610" s="1" t="s">
        <v>3426</v>
      </c>
      <c r="L610" s="1"/>
      <c r="M610" s="20">
        <f t="shared" si="9"/>
        <v>1</v>
      </c>
    </row>
    <row r="611" spans="1:13" ht="20.100000000000001" customHeight="1" x14ac:dyDescent="0.15">
      <c r="A611" s="1" t="s">
        <v>3250</v>
      </c>
      <c r="B611" s="1" t="s">
        <v>3424</v>
      </c>
      <c r="C611" s="1" t="s">
        <v>3427</v>
      </c>
      <c r="D611" s="1" t="s">
        <v>50</v>
      </c>
      <c r="E611" s="1" t="s">
        <v>51</v>
      </c>
      <c r="F611" s="1" t="s">
        <v>51</v>
      </c>
      <c r="G611" s="1" t="s">
        <v>82</v>
      </c>
      <c r="H611" s="1" t="s">
        <v>2140</v>
      </c>
      <c r="I611" s="1" t="s">
        <v>84</v>
      </c>
      <c r="J611" s="1" t="s">
        <v>2362</v>
      </c>
      <c r="K611" s="1" t="s">
        <v>3428</v>
      </c>
      <c r="L611" s="1"/>
      <c r="M611" s="20">
        <f t="shared" si="9"/>
        <v>1</v>
      </c>
    </row>
    <row r="612" spans="1:13" ht="20.100000000000001" customHeight="1" x14ac:dyDescent="0.15">
      <c r="A612" s="1" t="s">
        <v>3250</v>
      </c>
      <c r="B612" s="1" t="s">
        <v>3424</v>
      </c>
      <c r="C612" s="1" t="s">
        <v>3429</v>
      </c>
      <c r="D612" s="1" t="s">
        <v>50</v>
      </c>
      <c r="E612" s="1" t="s">
        <v>51</v>
      </c>
      <c r="F612" s="1" t="s">
        <v>51</v>
      </c>
      <c r="G612" s="1" t="s">
        <v>82</v>
      </c>
      <c r="H612" s="1" t="s">
        <v>2140</v>
      </c>
      <c r="I612" s="1" t="s">
        <v>84</v>
      </c>
      <c r="J612" s="1" t="s">
        <v>2362</v>
      </c>
      <c r="K612" s="1" t="s">
        <v>3430</v>
      </c>
      <c r="L612" s="1"/>
      <c r="M612" s="20">
        <f t="shared" si="9"/>
        <v>1</v>
      </c>
    </row>
    <row r="613" spans="1:13" ht="20.100000000000001" customHeight="1" x14ac:dyDescent="0.15">
      <c r="A613" s="1" t="s">
        <v>3250</v>
      </c>
      <c r="B613" s="1" t="s">
        <v>3424</v>
      </c>
      <c r="C613" s="1" t="s">
        <v>3431</v>
      </c>
      <c r="D613" s="1" t="s">
        <v>50</v>
      </c>
      <c r="E613" s="1" t="s">
        <v>51</v>
      </c>
      <c r="F613" s="1" t="s">
        <v>51</v>
      </c>
      <c r="G613" s="1" t="s">
        <v>82</v>
      </c>
      <c r="H613" s="1" t="s">
        <v>2140</v>
      </c>
      <c r="I613" s="1" t="s">
        <v>84</v>
      </c>
      <c r="J613" s="1" t="s">
        <v>2362</v>
      </c>
      <c r="K613" s="1" t="s">
        <v>3432</v>
      </c>
      <c r="L613" s="1"/>
      <c r="M613" s="20">
        <f t="shared" si="9"/>
        <v>1</v>
      </c>
    </row>
    <row r="614" spans="1:13" ht="20.100000000000001" customHeight="1" x14ac:dyDescent="0.15">
      <c r="A614" s="1" t="s">
        <v>3250</v>
      </c>
      <c r="B614" s="1" t="s">
        <v>3424</v>
      </c>
      <c r="C614" s="1" t="s">
        <v>3433</v>
      </c>
      <c r="D614" s="1" t="s">
        <v>50</v>
      </c>
      <c r="E614" s="1" t="s">
        <v>51</v>
      </c>
      <c r="F614" s="1" t="s">
        <v>51</v>
      </c>
      <c r="G614" s="1" t="s">
        <v>52</v>
      </c>
      <c r="H614" s="1" t="s">
        <v>53</v>
      </c>
      <c r="I614" s="1" t="s">
        <v>1141</v>
      </c>
      <c r="J614" s="1" t="s">
        <v>96</v>
      </c>
      <c r="K614" s="1" t="s">
        <v>3434</v>
      </c>
      <c r="L614" s="1"/>
      <c r="M614" s="20">
        <f t="shared" si="9"/>
        <v>1</v>
      </c>
    </row>
    <row r="615" spans="1:13" ht="20.100000000000001" customHeight="1" x14ac:dyDescent="0.15">
      <c r="A615" s="1" t="s">
        <v>3250</v>
      </c>
      <c r="B615" s="1" t="s">
        <v>3424</v>
      </c>
      <c r="C615" s="1" t="s">
        <v>3435</v>
      </c>
      <c r="D615" s="1" t="s">
        <v>50</v>
      </c>
      <c r="E615" s="1" t="s">
        <v>51</v>
      </c>
      <c r="F615" s="1" t="s">
        <v>179</v>
      </c>
      <c r="G615" s="1" t="s">
        <v>82</v>
      </c>
      <c r="H615" s="1" t="s">
        <v>446</v>
      </c>
      <c r="I615" s="1" t="s">
        <v>84</v>
      </c>
      <c r="J615" s="1" t="s">
        <v>96</v>
      </c>
      <c r="K615" s="1" t="s">
        <v>3436</v>
      </c>
      <c r="L615" s="1"/>
      <c r="M615" s="20">
        <f t="shared" si="9"/>
        <v>0</v>
      </c>
    </row>
    <row r="616" spans="1:13" ht="20.100000000000001" customHeight="1" x14ac:dyDescent="0.15">
      <c r="A616" s="1" t="s">
        <v>3250</v>
      </c>
      <c r="B616" s="1" t="s">
        <v>3424</v>
      </c>
      <c r="C616" s="1" t="s">
        <v>3437</v>
      </c>
      <c r="D616" s="1" t="s">
        <v>78</v>
      </c>
      <c r="E616" s="1" t="s">
        <v>51</v>
      </c>
      <c r="F616" s="1" t="s">
        <v>51</v>
      </c>
      <c r="G616" s="1" t="s">
        <v>82</v>
      </c>
      <c r="H616" s="1" t="s">
        <v>2038</v>
      </c>
      <c r="I616" s="1" t="s">
        <v>84</v>
      </c>
      <c r="J616" s="1" t="s">
        <v>96</v>
      </c>
      <c r="K616" s="1" t="s">
        <v>3438</v>
      </c>
      <c r="L616" s="1"/>
      <c r="M616" s="20">
        <f t="shared" si="9"/>
        <v>1</v>
      </c>
    </row>
    <row r="617" spans="1:13" ht="20.100000000000001" customHeight="1" x14ac:dyDescent="0.15">
      <c r="A617" s="1" t="s">
        <v>3250</v>
      </c>
      <c r="B617" s="1" t="s">
        <v>3424</v>
      </c>
      <c r="C617" s="1" t="s">
        <v>3439</v>
      </c>
      <c r="D617" s="1" t="s">
        <v>78</v>
      </c>
      <c r="E617" s="1" t="s">
        <v>51</v>
      </c>
      <c r="F617" s="1" t="s">
        <v>179</v>
      </c>
      <c r="G617" s="1" t="s">
        <v>82</v>
      </c>
      <c r="H617" s="1" t="s">
        <v>180</v>
      </c>
      <c r="I617" s="1" t="s">
        <v>84</v>
      </c>
      <c r="J617" s="1" t="s">
        <v>632</v>
      </c>
      <c r="K617" s="1" t="s">
        <v>3440</v>
      </c>
      <c r="L617" s="1"/>
      <c r="M617" s="20">
        <f t="shared" si="9"/>
        <v>0</v>
      </c>
    </row>
    <row r="618" spans="1:13" ht="20.100000000000001" customHeight="1" x14ac:dyDescent="0.15">
      <c r="A618" s="1" t="s">
        <v>3250</v>
      </c>
      <c r="B618" s="1" t="s">
        <v>3424</v>
      </c>
      <c r="C618" s="1" t="s">
        <v>3441</v>
      </c>
      <c r="D618" s="1" t="s">
        <v>78</v>
      </c>
      <c r="E618" s="1" t="s">
        <v>51</v>
      </c>
      <c r="F618" s="1" t="s">
        <v>179</v>
      </c>
      <c r="G618" s="1" t="s">
        <v>82</v>
      </c>
      <c r="H618" s="1" t="s">
        <v>180</v>
      </c>
      <c r="I618" s="1" t="s">
        <v>84</v>
      </c>
      <c r="J618" s="1" t="s">
        <v>632</v>
      </c>
      <c r="K618" s="1" t="s">
        <v>3442</v>
      </c>
      <c r="L618" s="1"/>
      <c r="M618" s="20">
        <f t="shared" si="9"/>
        <v>0</v>
      </c>
    </row>
    <row r="619" spans="1:13" ht="20.100000000000001" customHeight="1" x14ac:dyDescent="0.15">
      <c r="A619" s="1" t="s">
        <v>3250</v>
      </c>
      <c r="B619" s="1" t="s">
        <v>3424</v>
      </c>
      <c r="C619" s="1" t="s">
        <v>3443</v>
      </c>
      <c r="D619" s="1" t="s">
        <v>78</v>
      </c>
      <c r="E619" s="1" t="s">
        <v>51</v>
      </c>
      <c r="F619" s="1" t="s">
        <v>179</v>
      </c>
      <c r="G619" s="1" t="s">
        <v>82</v>
      </c>
      <c r="H619" s="1" t="s">
        <v>180</v>
      </c>
      <c r="I619" s="1" t="s">
        <v>84</v>
      </c>
      <c r="J619" s="1" t="s">
        <v>632</v>
      </c>
      <c r="K619" s="1" t="s">
        <v>3444</v>
      </c>
      <c r="L619" s="1"/>
      <c r="M619" s="20">
        <f t="shared" si="9"/>
        <v>0</v>
      </c>
    </row>
    <row r="620" spans="1:13" ht="20.100000000000001" customHeight="1" x14ac:dyDescent="0.15">
      <c r="A620" s="1" t="s">
        <v>3250</v>
      </c>
      <c r="B620" s="1" t="s">
        <v>3424</v>
      </c>
      <c r="C620" s="1" t="s">
        <v>3445</v>
      </c>
      <c r="D620" s="1" t="s">
        <v>78</v>
      </c>
      <c r="E620" s="1" t="s">
        <v>51</v>
      </c>
      <c r="F620" s="1" t="s">
        <v>179</v>
      </c>
      <c r="G620" s="1" t="s">
        <v>82</v>
      </c>
      <c r="H620" s="1" t="s">
        <v>180</v>
      </c>
      <c r="I620" s="1" t="s">
        <v>84</v>
      </c>
      <c r="J620" s="1" t="s">
        <v>632</v>
      </c>
      <c r="K620" s="1" t="s">
        <v>3446</v>
      </c>
      <c r="L620" s="1"/>
      <c r="M620" s="20">
        <f t="shared" si="9"/>
        <v>0</v>
      </c>
    </row>
    <row r="621" spans="1:13" ht="20.100000000000001" customHeight="1" x14ac:dyDescent="0.15">
      <c r="A621" s="1" t="s">
        <v>3250</v>
      </c>
      <c r="B621" s="1" t="s">
        <v>3424</v>
      </c>
      <c r="C621" s="1" t="s">
        <v>3447</v>
      </c>
      <c r="D621" s="1" t="s">
        <v>78</v>
      </c>
      <c r="E621" s="1" t="s">
        <v>51</v>
      </c>
      <c r="F621" s="1" t="s">
        <v>179</v>
      </c>
      <c r="G621" s="1" t="s">
        <v>82</v>
      </c>
      <c r="H621" s="1" t="s">
        <v>83</v>
      </c>
      <c r="I621" s="1" t="s">
        <v>84</v>
      </c>
      <c r="J621" s="1" t="s">
        <v>85</v>
      </c>
      <c r="K621" s="1" t="s">
        <v>3448</v>
      </c>
      <c r="L621" s="1"/>
      <c r="M621" s="20">
        <f t="shared" si="9"/>
        <v>0</v>
      </c>
    </row>
    <row r="622" spans="1:13" ht="20.100000000000001" customHeight="1" x14ac:dyDescent="0.15">
      <c r="A622" s="1" t="s">
        <v>3250</v>
      </c>
      <c r="B622" s="1" t="s">
        <v>3424</v>
      </c>
      <c r="C622" s="1" t="s">
        <v>3449</v>
      </c>
      <c r="D622" s="1" t="s">
        <v>78</v>
      </c>
      <c r="E622" s="1" t="s">
        <v>51</v>
      </c>
      <c r="F622" s="1" t="s">
        <v>179</v>
      </c>
      <c r="G622" s="1" t="s">
        <v>82</v>
      </c>
      <c r="H622" s="1" t="s">
        <v>83</v>
      </c>
      <c r="I622" s="1" t="s">
        <v>84</v>
      </c>
      <c r="J622" s="1" t="s">
        <v>85</v>
      </c>
      <c r="K622" s="1" t="s">
        <v>3450</v>
      </c>
      <c r="L622" s="1"/>
      <c r="M622" s="20">
        <f t="shared" si="9"/>
        <v>0</v>
      </c>
    </row>
    <row r="623" spans="1:13" ht="20.100000000000001" customHeight="1" x14ac:dyDescent="0.15">
      <c r="A623" s="1" t="s">
        <v>3250</v>
      </c>
      <c r="B623" s="1" t="s">
        <v>3424</v>
      </c>
      <c r="C623" s="1" t="s">
        <v>3451</v>
      </c>
      <c r="D623" s="1" t="s">
        <v>78</v>
      </c>
      <c r="E623" s="1" t="s">
        <v>51</v>
      </c>
      <c r="F623" s="1" t="s">
        <v>179</v>
      </c>
      <c r="G623" s="1" t="s">
        <v>82</v>
      </c>
      <c r="H623" s="1" t="s">
        <v>83</v>
      </c>
      <c r="I623" s="1" t="s">
        <v>84</v>
      </c>
      <c r="J623" s="1" t="s">
        <v>85</v>
      </c>
      <c r="K623" s="1" t="s">
        <v>3452</v>
      </c>
      <c r="L623" s="1"/>
      <c r="M623" s="20">
        <f t="shared" si="9"/>
        <v>0</v>
      </c>
    </row>
    <row r="624" spans="1:13" ht="20.100000000000001" customHeight="1" x14ac:dyDescent="0.15">
      <c r="A624" s="1" t="s">
        <v>3250</v>
      </c>
      <c r="B624" s="1" t="s">
        <v>3424</v>
      </c>
      <c r="C624" s="1" t="s">
        <v>3453</v>
      </c>
      <c r="D624" s="1" t="s">
        <v>78</v>
      </c>
      <c r="E624" s="1" t="s">
        <v>51</v>
      </c>
      <c r="F624" s="1" t="s">
        <v>179</v>
      </c>
      <c r="G624" s="1" t="s">
        <v>82</v>
      </c>
      <c r="H624" s="1" t="s">
        <v>83</v>
      </c>
      <c r="I624" s="1" t="s">
        <v>84</v>
      </c>
      <c r="J624" s="1" t="s">
        <v>85</v>
      </c>
      <c r="K624" s="1" t="s">
        <v>3454</v>
      </c>
      <c r="L624" s="1"/>
      <c r="M624" s="20">
        <f t="shared" si="9"/>
        <v>0</v>
      </c>
    </row>
    <row r="625" spans="1:13" ht="20.100000000000001" customHeight="1" x14ac:dyDescent="0.15">
      <c r="A625" s="1" t="s">
        <v>3250</v>
      </c>
      <c r="B625" s="1" t="s">
        <v>3424</v>
      </c>
      <c r="C625" s="1" t="s">
        <v>3455</v>
      </c>
      <c r="D625" s="1" t="s">
        <v>78</v>
      </c>
      <c r="E625" s="1" t="s">
        <v>51</v>
      </c>
      <c r="F625" s="1" t="s">
        <v>179</v>
      </c>
      <c r="G625" s="1" t="s">
        <v>82</v>
      </c>
      <c r="H625" s="1" t="s">
        <v>83</v>
      </c>
      <c r="I625" s="1" t="s">
        <v>84</v>
      </c>
      <c r="J625" s="1" t="s">
        <v>85</v>
      </c>
      <c r="K625" s="1" t="s">
        <v>3456</v>
      </c>
      <c r="L625" s="1"/>
      <c r="M625" s="20">
        <f t="shared" si="9"/>
        <v>0</v>
      </c>
    </row>
    <row r="626" spans="1:13" ht="39.950000000000003" customHeight="1" x14ac:dyDescent="0.15">
      <c r="A626" s="85" t="s">
        <v>27018</v>
      </c>
      <c r="B626" s="85" t="s">
        <v>27019</v>
      </c>
      <c r="C626" s="1" t="s">
        <v>27020</v>
      </c>
      <c r="D626" s="1" t="s">
        <v>78</v>
      </c>
      <c r="E626" s="1" t="s">
        <v>51</v>
      </c>
      <c r="F626" s="83" t="s">
        <v>51</v>
      </c>
      <c r="G626" s="1" t="s">
        <v>52</v>
      </c>
      <c r="H626" s="1" t="s">
        <v>121</v>
      </c>
      <c r="I626" s="1" t="s">
        <v>662</v>
      </c>
      <c r="J626" s="1" t="s">
        <v>663</v>
      </c>
      <c r="K626" s="1" t="s">
        <v>22955</v>
      </c>
      <c r="L626" s="84" t="s">
        <v>26943</v>
      </c>
      <c r="M626" s="20">
        <f t="shared" si="9"/>
        <v>1</v>
      </c>
    </row>
  </sheetData>
  <autoFilter ref="A7:L626" xr:uid="{00000000-0009-0000-0000-000007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N678"/>
  <sheetViews>
    <sheetView workbookViewId="0"/>
  </sheetViews>
  <sheetFormatPr defaultRowHeight="20.100000000000001" customHeight="1" x14ac:dyDescent="0.15"/>
  <cols>
    <col min="1" max="1" width="8.25" style="20" bestFit="1" customWidth="1"/>
    <col min="2" max="2" width="13.375" style="20" bestFit="1" customWidth="1"/>
    <col min="3" max="3" width="22.875" style="20" bestFit="1" customWidth="1"/>
    <col min="4" max="4" width="13.375" style="20" bestFit="1" customWidth="1"/>
    <col min="5" max="5" width="15.25" style="20" bestFit="1" customWidth="1"/>
    <col min="6" max="6" width="11.625" style="20" bestFit="1" customWidth="1"/>
    <col min="7" max="7" width="5.5" style="20" bestFit="1" customWidth="1"/>
    <col min="8" max="8" width="6.375" style="20" bestFit="1" customWidth="1"/>
    <col min="9" max="9" width="6.125" style="20" bestFit="1" customWidth="1"/>
    <col min="10" max="10" width="6.375" style="20" bestFit="1" customWidth="1"/>
    <col min="11" max="11" width="18.625" style="20" bestFit="1" customWidth="1"/>
    <col min="12" max="12" width="9" style="20"/>
    <col min="13" max="13" width="9" style="20" hidden="1" customWidth="1"/>
    <col min="14" max="16384" width="9" style="20"/>
  </cols>
  <sheetData>
    <row r="1" spans="1:14" ht="20.100000000000001" customHeight="1" x14ac:dyDescent="0.15">
      <c r="A1" s="3" t="s">
        <v>4631</v>
      </c>
    </row>
    <row r="3" spans="1:14" ht="20.100000000000001" customHeight="1" x14ac:dyDescent="0.15">
      <c r="A3" s="108" t="s">
        <v>40</v>
      </c>
      <c r="B3" s="107" t="s">
        <v>41</v>
      </c>
      <c r="C3" s="107" t="s">
        <v>42</v>
      </c>
      <c r="D3" s="107" t="s">
        <v>43</v>
      </c>
      <c r="E3" s="109" t="s">
        <v>44</v>
      </c>
      <c r="F3" s="27"/>
      <c r="G3" s="107" t="s">
        <v>46</v>
      </c>
      <c r="H3" s="107"/>
      <c r="I3" s="107"/>
      <c r="J3" s="107"/>
      <c r="K3" s="107" t="s">
        <v>47</v>
      </c>
      <c r="L3" s="107" t="s">
        <v>48</v>
      </c>
    </row>
    <row r="4" spans="1:14" ht="20.100000000000001" customHeight="1" x14ac:dyDescent="0.15">
      <c r="A4" s="108"/>
      <c r="B4" s="107"/>
      <c r="C4" s="107"/>
      <c r="D4" s="107"/>
      <c r="E4" s="110"/>
      <c r="F4" s="111" t="s">
        <v>45</v>
      </c>
      <c r="G4" s="107"/>
      <c r="H4" s="107"/>
      <c r="I4" s="107"/>
      <c r="J4" s="107"/>
      <c r="K4" s="107"/>
      <c r="L4" s="107"/>
    </row>
    <row r="5" spans="1:14" ht="20.100000000000001" customHeight="1" x14ac:dyDescent="0.15">
      <c r="A5" s="108"/>
      <c r="B5" s="107"/>
      <c r="C5" s="107"/>
      <c r="D5" s="107"/>
      <c r="E5" s="110"/>
      <c r="F5" s="111"/>
      <c r="G5" s="107"/>
      <c r="H5" s="107"/>
      <c r="I5" s="107"/>
      <c r="J5" s="107"/>
      <c r="K5" s="107"/>
      <c r="L5" s="107"/>
    </row>
    <row r="6" spans="1:14" ht="20.100000000000001" customHeight="1" thickBot="1" x14ac:dyDescent="0.2">
      <c r="A6" s="22" t="s">
        <v>33</v>
      </c>
      <c r="B6" s="23"/>
      <c r="C6" s="23"/>
      <c r="D6" s="23"/>
      <c r="E6" s="23">
        <f>SUBTOTAL(3,E8:E678)</f>
        <v>671</v>
      </c>
      <c r="F6" s="23">
        <f>SUBTOTAL(9,M8:M678)</f>
        <v>531</v>
      </c>
      <c r="G6" s="23"/>
      <c r="H6" s="23"/>
      <c r="I6" s="23"/>
      <c r="J6" s="24"/>
      <c r="K6" s="24"/>
      <c r="L6" s="24"/>
    </row>
    <row r="7" spans="1:14" ht="20.100000000000001" customHeight="1" thickTop="1" x14ac:dyDescent="0.15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4" ht="20.100000000000001" customHeight="1" x14ac:dyDescent="0.15">
      <c r="A8" s="28" t="s">
        <v>4632</v>
      </c>
      <c r="B8" s="28" t="s">
        <v>4633</v>
      </c>
      <c r="C8" s="1" t="s">
        <v>23236</v>
      </c>
      <c r="D8" s="1" t="s">
        <v>50</v>
      </c>
      <c r="E8" s="1" t="s">
        <v>51</v>
      </c>
      <c r="F8" s="1" t="s">
        <v>51</v>
      </c>
      <c r="G8" s="1" t="s">
        <v>82</v>
      </c>
      <c r="H8" s="17" t="s">
        <v>207</v>
      </c>
      <c r="I8" s="17" t="s">
        <v>84</v>
      </c>
      <c r="J8" s="1" t="s">
        <v>122</v>
      </c>
      <c r="K8" s="1" t="s">
        <v>23237</v>
      </c>
      <c r="L8" s="1"/>
      <c r="M8" s="20">
        <f>IF(F8="○",1,0)</f>
        <v>1</v>
      </c>
    </row>
    <row r="9" spans="1:14" ht="20.100000000000001" customHeight="1" x14ac:dyDescent="0.15">
      <c r="A9" s="28" t="s">
        <v>4632</v>
      </c>
      <c r="B9" s="28" t="s">
        <v>4633</v>
      </c>
      <c r="C9" s="1" t="s">
        <v>4634</v>
      </c>
      <c r="D9" s="1" t="s">
        <v>50</v>
      </c>
      <c r="E9" s="1" t="s">
        <v>51</v>
      </c>
      <c r="F9" s="1" t="s">
        <v>51</v>
      </c>
      <c r="G9" s="1" t="s">
        <v>82</v>
      </c>
      <c r="H9" s="17" t="s">
        <v>207</v>
      </c>
      <c r="I9" s="17" t="s">
        <v>84</v>
      </c>
      <c r="J9" s="1" t="s">
        <v>122</v>
      </c>
      <c r="K9" s="1" t="s">
        <v>4635</v>
      </c>
      <c r="L9" s="1"/>
      <c r="M9" s="20">
        <f t="shared" ref="M9:M74" si="0">IF(F9="○",1,0)</f>
        <v>1</v>
      </c>
    </row>
    <row r="10" spans="1:14" ht="20.100000000000001" customHeight="1" x14ac:dyDescent="0.15">
      <c r="A10" s="28" t="s">
        <v>4632</v>
      </c>
      <c r="B10" s="28" t="s">
        <v>4633</v>
      </c>
      <c r="C10" s="1" t="s">
        <v>4636</v>
      </c>
      <c r="D10" s="1" t="s">
        <v>50</v>
      </c>
      <c r="E10" s="1" t="s">
        <v>51</v>
      </c>
      <c r="F10" s="1" t="s">
        <v>51</v>
      </c>
      <c r="G10" s="1" t="s">
        <v>82</v>
      </c>
      <c r="H10" s="1" t="s">
        <v>207</v>
      </c>
      <c r="I10" s="1" t="s">
        <v>84</v>
      </c>
      <c r="J10" s="1" t="s">
        <v>122</v>
      </c>
      <c r="K10" s="1" t="s">
        <v>4637</v>
      </c>
      <c r="L10" s="1"/>
      <c r="M10" s="20">
        <f t="shared" si="0"/>
        <v>1</v>
      </c>
    </row>
    <row r="11" spans="1:14" ht="20.100000000000001" customHeight="1" x14ac:dyDescent="0.15">
      <c r="A11" s="28" t="s">
        <v>4632</v>
      </c>
      <c r="B11" s="28" t="s">
        <v>4633</v>
      </c>
      <c r="C11" s="1" t="s">
        <v>4638</v>
      </c>
      <c r="D11" s="1" t="s">
        <v>50</v>
      </c>
      <c r="E11" s="1" t="s">
        <v>51</v>
      </c>
      <c r="F11" s="1" t="s">
        <v>51</v>
      </c>
      <c r="G11" s="1" t="s">
        <v>82</v>
      </c>
      <c r="H11" s="1" t="s">
        <v>207</v>
      </c>
      <c r="I11" s="1" t="s">
        <v>84</v>
      </c>
      <c r="J11" s="1" t="s">
        <v>122</v>
      </c>
      <c r="K11" s="1" t="s">
        <v>4639</v>
      </c>
      <c r="L11" s="1"/>
      <c r="M11" s="20">
        <f t="shared" si="0"/>
        <v>1</v>
      </c>
    </row>
    <row r="12" spans="1:14" ht="20.100000000000001" customHeight="1" x14ac:dyDescent="0.15">
      <c r="A12" s="28" t="s">
        <v>4632</v>
      </c>
      <c r="B12" s="28" t="s">
        <v>4633</v>
      </c>
      <c r="C12" s="1" t="s">
        <v>4640</v>
      </c>
      <c r="D12" s="1" t="s">
        <v>50</v>
      </c>
      <c r="E12" s="1" t="s">
        <v>51</v>
      </c>
      <c r="F12" s="1" t="s">
        <v>51</v>
      </c>
      <c r="G12" s="1" t="s">
        <v>82</v>
      </c>
      <c r="H12" s="1" t="s">
        <v>207</v>
      </c>
      <c r="I12" s="1" t="s">
        <v>84</v>
      </c>
      <c r="J12" s="1" t="s">
        <v>122</v>
      </c>
      <c r="K12" s="1" t="s">
        <v>4641</v>
      </c>
      <c r="L12" s="1"/>
      <c r="M12" s="20">
        <f t="shared" si="0"/>
        <v>1</v>
      </c>
      <c r="N12" s="3"/>
    </row>
    <row r="13" spans="1:14" ht="20.100000000000001" customHeight="1" x14ac:dyDescent="0.15">
      <c r="A13" s="28" t="s">
        <v>4632</v>
      </c>
      <c r="B13" s="28" t="s">
        <v>4633</v>
      </c>
      <c r="C13" s="1" t="s">
        <v>4642</v>
      </c>
      <c r="D13" s="1" t="s">
        <v>50</v>
      </c>
      <c r="E13" s="1" t="s">
        <v>51</v>
      </c>
      <c r="F13" s="1" t="s">
        <v>51</v>
      </c>
      <c r="G13" s="1" t="s">
        <v>82</v>
      </c>
      <c r="H13" s="1" t="s">
        <v>207</v>
      </c>
      <c r="I13" s="1" t="s">
        <v>84</v>
      </c>
      <c r="J13" s="1" t="s">
        <v>122</v>
      </c>
      <c r="K13" s="1" t="s">
        <v>4643</v>
      </c>
      <c r="L13" s="1"/>
      <c r="M13" s="20">
        <f t="shared" si="0"/>
        <v>1</v>
      </c>
    </row>
    <row r="14" spans="1:14" ht="20.100000000000001" customHeight="1" x14ac:dyDescent="0.15">
      <c r="A14" s="28" t="s">
        <v>4632</v>
      </c>
      <c r="B14" s="28" t="s">
        <v>4633</v>
      </c>
      <c r="C14" s="1" t="s">
        <v>4644</v>
      </c>
      <c r="D14" s="1" t="s">
        <v>50</v>
      </c>
      <c r="E14" s="1" t="s">
        <v>51</v>
      </c>
      <c r="F14" s="1" t="s">
        <v>51</v>
      </c>
      <c r="G14" s="1" t="s">
        <v>82</v>
      </c>
      <c r="H14" s="1" t="s">
        <v>207</v>
      </c>
      <c r="I14" s="1" t="s">
        <v>84</v>
      </c>
      <c r="J14" s="1" t="s">
        <v>122</v>
      </c>
      <c r="K14" s="1" t="s">
        <v>4645</v>
      </c>
      <c r="L14" s="1"/>
      <c r="M14" s="20">
        <f t="shared" si="0"/>
        <v>1</v>
      </c>
    </row>
    <row r="15" spans="1:14" ht="20.100000000000001" customHeight="1" x14ac:dyDescent="0.15">
      <c r="A15" s="28" t="s">
        <v>4632</v>
      </c>
      <c r="B15" s="28" t="s">
        <v>4633</v>
      </c>
      <c r="C15" s="1" t="s">
        <v>4646</v>
      </c>
      <c r="D15" s="1" t="s">
        <v>50</v>
      </c>
      <c r="E15" s="1" t="s">
        <v>51</v>
      </c>
      <c r="F15" s="1" t="s">
        <v>51</v>
      </c>
      <c r="G15" s="1" t="s">
        <v>82</v>
      </c>
      <c r="H15" s="1" t="s">
        <v>207</v>
      </c>
      <c r="I15" s="1" t="s">
        <v>84</v>
      </c>
      <c r="J15" s="1" t="s">
        <v>122</v>
      </c>
      <c r="K15" s="1" t="s">
        <v>4647</v>
      </c>
      <c r="L15" s="1"/>
      <c r="M15" s="20">
        <f t="shared" si="0"/>
        <v>1</v>
      </c>
    </row>
    <row r="16" spans="1:14" ht="20.100000000000001" customHeight="1" x14ac:dyDescent="0.15">
      <c r="A16" s="1" t="s">
        <v>4632</v>
      </c>
      <c r="B16" s="1" t="s">
        <v>4633</v>
      </c>
      <c r="C16" s="1" t="s">
        <v>4648</v>
      </c>
      <c r="D16" s="1" t="s">
        <v>78</v>
      </c>
      <c r="E16" s="1" t="s">
        <v>51</v>
      </c>
      <c r="F16" s="1" t="s">
        <v>51</v>
      </c>
      <c r="G16" s="1" t="s">
        <v>82</v>
      </c>
      <c r="H16" s="1" t="s">
        <v>207</v>
      </c>
      <c r="I16" s="1" t="s">
        <v>84</v>
      </c>
      <c r="J16" s="1" t="s">
        <v>122</v>
      </c>
      <c r="K16" s="1" t="s">
        <v>4649</v>
      </c>
      <c r="L16" s="1"/>
      <c r="M16" s="20">
        <f t="shared" si="0"/>
        <v>1</v>
      </c>
    </row>
    <row r="17" spans="1:13" ht="20.100000000000001" customHeight="1" x14ac:dyDescent="0.15">
      <c r="A17" s="1" t="s">
        <v>4632</v>
      </c>
      <c r="B17" s="1" t="s">
        <v>4633</v>
      </c>
      <c r="C17" s="1" t="s">
        <v>4650</v>
      </c>
      <c r="D17" s="1" t="s">
        <v>78</v>
      </c>
      <c r="E17" s="1" t="s">
        <v>51</v>
      </c>
      <c r="F17" s="1" t="s">
        <v>51</v>
      </c>
      <c r="G17" s="1" t="s">
        <v>82</v>
      </c>
      <c r="H17" s="1" t="s">
        <v>207</v>
      </c>
      <c r="I17" s="1" t="s">
        <v>84</v>
      </c>
      <c r="J17" s="1" t="s">
        <v>122</v>
      </c>
      <c r="K17" s="1" t="s">
        <v>4651</v>
      </c>
      <c r="L17" s="1"/>
      <c r="M17" s="20">
        <f t="shared" si="0"/>
        <v>1</v>
      </c>
    </row>
    <row r="18" spans="1:13" ht="20.100000000000001" customHeight="1" x14ac:dyDescent="0.15">
      <c r="A18" s="1" t="s">
        <v>4632</v>
      </c>
      <c r="B18" s="1" t="s">
        <v>4633</v>
      </c>
      <c r="C18" s="1" t="s">
        <v>4652</v>
      </c>
      <c r="D18" s="1" t="s">
        <v>78</v>
      </c>
      <c r="E18" s="1" t="s">
        <v>51</v>
      </c>
      <c r="F18" s="1" t="s">
        <v>51</v>
      </c>
      <c r="G18" s="1" t="s">
        <v>82</v>
      </c>
      <c r="H18" s="1" t="s">
        <v>207</v>
      </c>
      <c r="I18" s="1" t="s">
        <v>84</v>
      </c>
      <c r="J18" s="1" t="s">
        <v>122</v>
      </c>
      <c r="K18" s="1" t="s">
        <v>4653</v>
      </c>
      <c r="L18" s="1"/>
      <c r="M18" s="20">
        <f t="shared" si="0"/>
        <v>1</v>
      </c>
    </row>
    <row r="19" spans="1:13" ht="20.100000000000001" customHeight="1" x14ac:dyDescent="0.15">
      <c r="A19" s="1" t="s">
        <v>4632</v>
      </c>
      <c r="B19" s="1" t="s">
        <v>4633</v>
      </c>
      <c r="C19" s="1" t="s">
        <v>4654</v>
      </c>
      <c r="D19" s="1" t="s">
        <v>78</v>
      </c>
      <c r="E19" s="1" t="s">
        <v>51</v>
      </c>
      <c r="F19" s="1" t="s">
        <v>51</v>
      </c>
      <c r="G19" s="1" t="s">
        <v>82</v>
      </c>
      <c r="H19" s="1" t="s">
        <v>207</v>
      </c>
      <c r="I19" s="1" t="s">
        <v>84</v>
      </c>
      <c r="J19" s="1" t="s">
        <v>122</v>
      </c>
      <c r="K19" s="1" t="s">
        <v>4655</v>
      </c>
      <c r="L19" s="1"/>
      <c r="M19" s="20">
        <f t="shared" si="0"/>
        <v>1</v>
      </c>
    </row>
    <row r="20" spans="1:13" ht="20.100000000000001" customHeight="1" x14ac:dyDescent="0.15">
      <c r="A20" s="1" t="s">
        <v>4632</v>
      </c>
      <c r="B20" s="1" t="s">
        <v>4633</v>
      </c>
      <c r="C20" s="1" t="s">
        <v>4656</v>
      </c>
      <c r="D20" s="1" t="s">
        <v>78</v>
      </c>
      <c r="E20" s="1" t="s">
        <v>51</v>
      </c>
      <c r="F20" s="1" t="s">
        <v>51</v>
      </c>
      <c r="G20" s="1" t="s">
        <v>82</v>
      </c>
      <c r="H20" s="1" t="s">
        <v>207</v>
      </c>
      <c r="I20" s="1" t="s">
        <v>84</v>
      </c>
      <c r="J20" s="1" t="s">
        <v>122</v>
      </c>
      <c r="K20" s="1" t="s">
        <v>4657</v>
      </c>
      <c r="L20" s="1"/>
      <c r="M20" s="20">
        <f t="shared" si="0"/>
        <v>1</v>
      </c>
    </row>
    <row r="21" spans="1:13" ht="20.100000000000001" customHeight="1" x14ac:dyDescent="0.15">
      <c r="A21" s="1" t="s">
        <v>4632</v>
      </c>
      <c r="B21" s="1" t="s">
        <v>4633</v>
      </c>
      <c r="C21" s="1" t="s">
        <v>4658</v>
      </c>
      <c r="D21" s="1" t="s">
        <v>78</v>
      </c>
      <c r="E21" s="1" t="s">
        <v>51</v>
      </c>
      <c r="F21" s="1" t="s">
        <v>51</v>
      </c>
      <c r="G21" s="1" t="s">
        <v>82</v>
      </c>
      <c r="H21" s="1" t="s">
        <v>207</v>
      </c>
      <c r="I21" s="1" t="s">
        <v>84</v>
      </c>
      <c r="J21" s="1" t="s">
        <v>122</v>
      </c>
      <c r="K21" s="1" t="s">
        <v>4659</v>
      </c>
      <c r="L21" s="1"/>
      <c r="M21" s="20">
        <f t="shared" si="0"/>
        <v>1</v>
      </c>
    </row>
    <row r="22" spans="1:13" ht="20.100000000000001" customHeight="1" x14ac:dyDescent="0.15">
      <c r="A22" s="1" t="s">
        <v>4632</v>
      </c>
      <c r="B22" s="1" t="s">
        <v>4633</v>
      </c>
      <c r="C22" s="1" t="s">
        <v>4660</v>
      </c>
      <c r="D22" s="1" t="s">
        <v>78</v>
      </c>
      <c r="E22" s="1" t="s">
        <v>51</v>
      </c>
      <c r="F22" s="1" t="s">
        <v>51</v>
      </c>
      <c r="G22" s="1" t="s">
        <v>82</v>
      </c>
      <c r="H22" s="1" t="s">
        <v>207</v>
      </c>
      <c r="I22" s="1" t="s">
        <v>84</v>
      </c>
      <c r="J22" s="1" t="s">
        <v>122</v>
      </c>
      <c r="K22" s="1" t="s">
        <v>4661</v>
      </c>
      <c r="L22" s="1"/>
      <c r="M22" s="20">
        <f t="shared" si="0"/>
        <v>1</v>
      </c>
    </row>
    <row r="23" spans="1:13" ht="20.100000000000001" customHeight="1" x14ac:dyDescent="0.15">
      <c r="A23" s="1" t="s">
        <v>4632</v>
      </c>
      <c r="B23" s="1" t="s">
        <v>4633</v>
      </c>
      <c r="C23" s="1" t="s">
        <v>4662</v>
      </c>
      <c r="D23" s="1" t="s">
        <v>78</v>
      </c>
      <c r="E23" s="1" t="s">
        <v>51</v>
      </c>
      <c r="F23" s="1" t="s">
        <v>51</v>
      </c>
      <c r="G23" s="1" t="s">
        <v>82</v>
      </c>
      <c r="H23" s="1" t="s">
        <v>207</v>
      </c>
      <c r="I23" s="1" t="s">
        <v>84</v>
      </c>
      <c r="J23" s="1" t="s">
        <v>122</v>
      </c>
      <c r="K23" s="1" t="s">
        <v>4663</v>
      </c>
      <c r="L23" s="1"/>
      <c r="M23" s="20">
        <f t="shared" si="0"/>
        <v>1</v>
      </c>
    </row>
    <row r="24" spans="1:13" ht="20.100000000000001" customHeight="1" x14ac:dyDescent="0.15">
      <c r="A24" s="1" t="s">
        <v>4632</v>
      </c>
      <c r="B24" s="1" t="s">
        <v>4633</v>
      </c>
      <c r="C24" s="1" t="s">
        <v>4664</v>
      </c>
      <c r="D24" s="1" t="s">
        <v>78</v>
      </c>
      <c r="E24" s="1" t="s">
        <v>51</v>
      </c>
      <c r="F24" s="1" t="s">
        <v>51</v>
      </c>
      <c r="G24" s="1" t="s">
        <v>82</v>
      </c>
      <c r="H24" s="1" t="s">
        <v>207</v>
      </c>
      <c r="I24" s="1" t="s">
        <v>84</v>
      </c>
      <c r="J24" s="1" t="s">
        <v>122</v>
      </c>
      <c r="K24" s="1" t="s">
        <v>4665</v>
      </c>
      <c r="L24" s="1"/>
      <c r="M24" s="20">
        <f t="shared" si="0"/>
        <v>1</v>
      </c>
    </row>
    <row r="25" spans="1:13" ht="20.100000000000001" customHeight="1" x14ac:dyDescent="0.15">
      <c r="A25" s="1" t="s">
        <v>4632</v>
      </c>
      <c r="B25" s="1" t="s">
        <v>4633</v>
      </c>
      <c r="C25" s="1" t="s">
        <v>4666</v>
      </c>
      <c r="D25" s="1" t="s">
        <v>78</v>
      </c>
      <c r="E25" s="1" t="s">
        <v>51</v>
      </c>
      <c r="F25" s="1" t="s">
        <v>51</v>
      </c>
      <c r="G25" s="1" t="s">
        <v>82</v>
      </c>
      <c r="H25" s="1" t="s">
        <v>207</v>
      </c>
      <c r="I25" s="1" t="s">
        <v>84</v>
      </c>
      <c r="J25" s="1" t="s">
        <v>122</v>
      </c>
      <c r="K25" s="1" t="s">
        <v>4667</v>
      </c>
      <c r="L25" s="1"/>
      <c r="M25" s="20">
        <f t="shared" si="0"/>
        <v>1</v>
      </c>
    </row>
    <row r="26" spans="1:13" ht="20.100000000000001" customHeight="1" x14ac:dyDescent="0.15">
      <c r="A26" s="1" t="s">
        <v>4632</v>
      </c>
      <c r="B26" s="1" t="s">
        <v>4633</v>
      </c>
      <c r="C26" s="1" t="s">
        <v>4668</v>
      </c>
      <c r="D26" s="1" t="s">
        <v>78</v>
      </c>
      <c r="E26" s="1" t="s">
        <v>51</v>
      </c>
      <c r="F26" s="1" t="s">
        <v>51</v>
      </c>
      <c r="G26" s="1" t="s">
        <v>82</v>
      </c>
      <c r="H26" s="1" t="s">
        <v>207</v>
      </c>
      <c r="I26" s="1" t="s">
        <v>84</v>
      </c>
      <c r="J26" s="1" t="s">
        <v>122</v>
      </c>
      <c r="K26" s="1" t="s">
        <v>4669</v>
      </c>
      <c r="L26" s="1"/>
      <c r="M26" s="20">
        <f t="shared" si="0"/>
        <v>1</v>
      </c>
    </row>
    <row r="27" spans="1:13" ht="20.100000000000001" customHeight="1" x14ac:dyDescent="0.15">
      <c r="A27" s="1" t="s">
        <v>4632</v>
      </c>
      <c r="B27" s="1" t="s">
        <v>4633</v>
      </c>
      <c r="C27" s="1" t="s">
        <v>4670</v>
      </c>
      <c r="D27" s="1" t="s">
        <v>78</v>
      </c>
      <c r="E27" s="1" t="s">
        <v>51</v>
      </c>
      <c r="F27" s="1" t="s">
        <v>51</v>
      </c>
      <c r="G27" s="1" t="s">
        <v>82</v>
      </c>
      <c r="H27" s="1" t="s">
        <v>207</v>
      </c>
      <c r="I27" s="1" t="s">
        <v>84</v>
      </c>
      <c r="J27" s="1" t="s">
        <v>122</v>
      </c>
      <c r="K27" s="1" t="s">
        <v>4671</v>
      </c>
      <c r="L27" s="1"/>
      <c r="M27" s="20">
        <f t="shared" si="0"/>
        <v>1</v>
      </c>
    </row>
    <row r="28" spans="1:13" ht="20.100000000000001" customHeight="1" x14ac:dyDescent="0.15">
      <c r="A28" s="1" t="s">
        <v>4632</v>
      </c>
      <c r="B28" s="1" t="s">
        <v>4633</v>
      </c>
      <c r="C28" s="1" t="s">
        <v>4672</v>
      </c>
      <c r="D28" s="1" t="s">
        <v>78</v>
      </c>
      <c r="E28" s="1" t="s">
        <v>51</v>
      </c>
      <c r="F28" s="1" t="s">
        <v>51</v>
      </c>
      <c r="G28" s="1" t="s">
        <v>82</v>
      </c>
      <c r="H28" s="1" t="s">
        <v>207</v>
      </c>
      <c r="I28" s="1" t="s">
        <v>84</v>
      </c>
      <c r="J28" s="1" t="s">
        <v>122</v>
      </c>
      <c r="K28" s="1" t="s">
        <v>4673</v>
      </c>
      <c r="L28" s="1"/>
      <c r="M28" s="20">
        <f t="shared" si="0"/>
        <v>1</v>
      </c>
    </row>
    <row r="29" spans="1:13" ht="20.100000000000001" customHeight="1" x14ac:dyDescent="0.15">
      <c r="A29" s="1" t="s">
        <v>4632</v>
      </c>
      <c r="B29" s="1" t="s">
        <v>4633</v>
      </c>
      <c r="C29" s="1" t="s">
        <v>4674</v>
      </c>
      <c r="D29" s="1" t="s">
        <v>78</v>
      </c>
      <c r="E29" s="1" t="s">
        <v>51</v>
      </c>
      <c r="F29" s="1" t="s">
        <v>51</v>
      </c>
      <c r="G29" s="1" t="s">
        <v>82</v>
      </c>
      <c r="H29" s="1" t="s">
        <v>207</v>
      </c>
      <c r="I29" s="1" t="s">
        <v>84</v>
      </c>
      <c r="J29" s="1" t="s">
        <v>122</v>
      </c>
      <c r="K29" s="1" t="s">
        <v>4675</v>
      </c>
      <c r="L29" s="1"/>
      <c r="M29" s="20">
        <f t="shared" si="0"/>
        <v>1</v>
      </c>
    </row>
    <row r="30" spans="1:13" ht="20.100000000000001" customHeight="1" x14ac:dyDescent="0.15">
      <c r="A30" s="1" t="s">
        <v>4632</v>
      </c>
      <c r="B30" s="1" t="s">
        <v>4633</v>
      </c>
      <c r="C30" s="1" t="s">
        <v>4676</v>
      </c>
      <c r="D30" s="1" t="s">
        <v>78</v>
      </c>
      <c r="E30" s="1" t="s">
        <v>51</v>
      </c>
      <c r="F30" s="1" t="s">
        <v>179</v>
      </c>
      <c r="G30" s="1" t="s">
        <v>82</v>
      </c>
      <c r="H30" s="1" t="s">
        <v>83</v>
      </c>
      <c r="I30" s="1" t="s">
        <v>84</v>
      </c>
      <c r="J30" s="1" t="s">
        <v>85</v>
      </c>
      <c r="K30" s="1" t="s">
        <v>4677</v>
      </c>
      <c r="L30" s="1"/>
      <c r="M30" s="20">
        <f t="shared" si="0"/>
        <v>0</v>
      </c>
    </row>
    <row r="31" spans="1:13" ht="20.100000000000001" customHeight="1" x14ac:dyDescent="0.15">
      <c r="A31" s="1" t="s">
        <v>4632</v>
      </c>
      <c r="B31" s="1" t="s">
        <v>4633</v>
      </c>
      <c r="C31" s="1" t="s">
        <v>4678</v>
      </c>
      <c r="D31" s="1" t="s">
        <v>78</v>
      </c>
      <c r="E31" s="1" t="s">
        <v>51</v>
      </c>
      <c r="F31" s="1" t="s">
        <v>51</v>
      </c>
      <c r="G31" s="1" t="s">
        <v>82</v>
      </c>
      <c r="H31" s="1" t="s">
        <v>207</v>
      </c>
      <c r="I31" s="1" t="s">
        <v>84</v>
      </c>
      <c r="J31" s="1" t="s">
        <v>122</v>
      </c>
      <c r="K31" s="1" t="s">
        <v>4679</v>
      </c>
      <c r="L31" s="1"/>
      <c r="M31" s="20">
        <f t="shared" si="0"/>
        <v>1</v>
      </c>
    </row>
    <row r="32" spans="1:13" ht="20.100000000000001" customHeight="1" x14ac:dyDescent="0.15">
      <c r="A32" s="1" t="s">
        <v>4632</v>
      </c>
      <c r="B32" s="1" t="s">
        <v>4633</v>
      </c>
      <c r="C32" s="1" t="s">
        <v>4680</v>
      </c>
      <c r="D32" s="1" t="s">
        <v>78</v>
      </c>
      <c r="E32" s="1" t="s">
        <v>51</v>
      </c>
      <c r="F32" s="1" t="s">
        <v>51</v>
      </c>
      <c r="G32" s="1" t="s">
        <v>82</v>
      </c>
      <c r="H32" s="1" t="s">
        <v>207</v>
      </c>
      <c r="I32" s="1" t="s">
        <v>84</v>
      </c>
      <c r="J32" s="1" t="s">
        <v>122</v>
      </c>
      <c r="K32" s="1" t="s">
        <v>4681</v>
      </c>
      <c r="L32" s="1"/>
      <c r="M32" s="20">
        <f t="shared" si="0"/>
        <v>1</v>
      </c>
    </row>
    <row r="33" spans="1:13" ht="20.100000000000001" customHeight="1" x14ac:dyDescent="0.15">
      <c r="A33" s="1" t="s">
        <v>4632</v>
      </c>
      <c r="B33" s="1" t="s">
        <v>4633</v>
      </c>
      <c r="C33" s="1" t="s">
        <v>4682</v>
      </c>
      <c r="D33" s="1" t="s">
        <v>78</v>
      </c>
      <c r="E33" s="1" t="s">
        <v>51</v>
      </c>
      <c r="F33" s="1" t="s">
        <v>51</v>
      </c>
      <c r="G33" s="1" t="s">
        <v>82</v>
      </c>
      <c r="H33" s="1" t="s">
        <v>207</v>
      </c>
      <c r="I33" s="1" t="s">
        <v>84</v>
      </c>
      <c r="J33" s="1" t="s">
        <v>122</v>
      </c>
      <c r="K33" s="1" t="s">
        <v>4683</v>
      </c>
      <c r="L33" s="1"/>
      <c r="M33" s="20">
        <f t="shared" si="0"/>
        <v>1</v>
      </c>
    </row>
    <row r="34" spans="1:13" ht="20.100000000000001" customHeight="1" x14ac:dyDescent="0.15">
      <c r="A34" s="1" t="s">
        <v>4632</v>
      </c>
      <c r="B34" s="1" t="s">
        <v>4633</v>
      </c>
      <c r="C34" s="1" t="s">
        <v>4684</v>
      </c>
      <c r="D34" s="1" t="s">
        <v>78</v>
      </c>
      <c r="E34" s="1" t="s">
        <v>51</v>
      </c>
      <c r="F34" s="1" t="s">
        <v>51</v>
      </c>
      <c r="G34" s="1" t="s">
        <v>82</v>
      </c>
      <c r="H34" s="1" t="s">
        <v>207</v>
      </c>
      <c r="I34" s="1" t="s">
        <v>84</v>
      </c>
      <c r="J34" s="1" t="s">
        <v>122</v>
      </c>
      <c r="K34" s="1" t="s">
        <v>4685</v>
      </c>
      <c r="L34" s="1"/>
      <c r="M34" s="20">
        <f t="shared" si="0"/>
        <v>1</v>
      </c>
    </row>
    <row r="35" spans="1:13" ht="20.100000000000001" customHeight="1" x14ac:dyDescent="0.15">
      <c r="A35" s="1" t="s">
        <v>4632</v>
      </c>
      <c r="B35" s="1" t="s">
        <v>4633</v>
      </c>
      <c r="C35" s="1" t="s">
        <v>4686</v>
      </c>
      <c r="D35" s="1" t="s">
        <v>78</v>
      </c>
      <c r="E35" s="1" t="s">
        <v>51</v>
      </c>
      <c r="F35" s="1" t="s">
        <v>51</v>
      </c>
      <c r="G35" s="1" t="s">
        <v>82</v>
      </c>
      <c r="H35" s="1" t="s">
        <v>207</v>
      </c>
      <c r="I35" s="1" t="s">
        <v>84</v>
      </c>
      <c r="J35" s="1" t="s">
        <v>122</v>
      </c>
      <c r="K35" s="1" t="s">
        <v>4687</v>
      </c>
      <c r="L35" s="1"/>
      <c r="M35" s="20">
        <f t="shared" si="0"/>
        <v>1</v>
      </c>
    </row>
    <row r="36" spans="1:13" ht="20.100000000000001" customHeight="1" x14ac:dyDescent="0.15">
      <c r="A36" s="1" t="s">
        <v>4632</v>
      </c>
      <c r="B36" s="1" t="s">
        <v>4633</v>
      </c>
      <c r="C36" s="1" t="s">
        <v>4688</v>
      </c>
      <c r="D36" s="1" t="s">
        <v>78</v>
      </c>
      <c r="E36" s="1" t="s">
        <v>51</v>
      </c>
      <c r="F36" s="1" t="s">
        <v>51</v>
      </c>
      <c r="G36" s="1" t="s">
        <v>82</v>
      </c>
      <c r="H36" s="1" t="s">
        <v>207</v>
      </c>
      <c r="I36" s="1" t="s">
        <v>84</v>
      </c>
      <c r="J36" s="1" t="s">
        <v>122</v>
      </c>
      <c r="K36" s="1" t="s">
        <v>4689</v>
      </c>
      <c r="L36" s="1"/>
      <c r="M36" s="20">
        <f t="shared" si="0"/>
        <v>1</v>
      </c>
    </row>
    <row r="37" spans="1:13" ht="20.100000000000001" customHeight="1" x14ac:dyDescent="0.15">
      <c r="A37" s="1" t="s">
        <v>4632</v>
      </c>
      <c r="B37" s="1" t="s">
        <v>4633</v>
      </c>
      <c r="C37" s="1" t="s">
        <v>4690</v>
      </c>
      <c r="D37" s="1" t="s">
        <v>78</v>
      </c>
      <c r="E37" s="1" t="s">
        <v>51</v>
      </c>
      <c r="F37" s="1" t="s">
        <v>51</v>
      </c>
      <c r="G37" s="1" t="s">
        <v>82</v>
      </c>
      <c r="H37" s="1" t="s">
        <v>207</v>
      </c>
      <c r="I37" s="1" t="s">
        <v>84</v>
      </c>
      <c r="J37" s="1" t="s">
        <v>122</v>
      </c>
      <c r="K37" s="1" t="s">
        <v>4691</v>
      </c>
      <c r="L37" s="1"/>
      <c r="M37" s="20">
        <f t="shared" si="0"/>
        <v>1</v>
      </c>
    </row>
    <row r="38" spans="1:13" ht="20.100000000000001" customHeight="1" x14ac:dyDescent="0.15">
      <c r="A38" s="1" t="s">
        <v>4632</v>
      </c>
      <c r="B38" s="1" t="s">
        <v>4633</v>
      </c>
      <c r="C38" s="1" t="s">
        <v>4692</v>
      </c>
      <c r="D38" s="1" t="s">
        <v>78</v>
      </c>
      <c r="E38" s="1" t="s">
        <v>51</v>
      </c>
      <c r="F38" s="1" t="s">
        <v>51</v>
      </c>
      <c r="G38" s="1" t="s">
        <v>82</v>
      </c>
      <c r="H38" s="1" t="s">
        <v>207</v>
      </c>
      <c r="I38" s="1" t="s">
        <v>84</v>
      </c>
      <c r="J38" s="1" t="s">
        <v>122</v>
      </c>
      <c r="K38" s="1" t="s">
        <v>4693</v>
      </c>
      <c r="L38" s="1"/>
      <c r="M38" s="20">
        <f t="shared" si="0"/>
        <v>1</v>
      </c>
    </row>
    <row r="39" spans="1:13" ht="20.100000000000001" customHeight="1" x14ac:dyDescent="0.15">
      <c r="A39" s="1" t="s">
        <v>4632</v>
      </c>
      <c r="B39" s="1" t="s">
        <v>4633</v>
      </c>
      <c r="C39" s="1" t="s">
        <v>4694</v>
      </c>
      <c r="D39" s="1" t="s">
        <v>78</v>
      </c>
      <c r="E39" s="1" t="s">
        <v>51</v>
      </c>
      <c r="F39" s="1" t="s">
        <v>51</v>
      </c>
      <c r="G39" s="1" t="s">
        <v>52</v>
      </c>
      <c r="H39" s="1" t="s">
        <v>121</v>
      </c>
      <c r="I39" s="1" t="s">
        <v>662</v>
      </c>
      <c r="J39" s="1" t="s">
        <v>663</v>
      </c>
      <c r="K39" s="1" t="s">
        <v>4695</v>
      </c>
      <c r="L39" s="1"/>
      <c r="M39" s="20">
        <f t="shared" si="0"/>
        <v>1</v>
      </c>
    </row>
    <row r="40" spans="1:13" ht="20.100000000000001" customHeight="1" x14ac:dyDescent="0.15">
      <c r="A40" s="1" t="s">
        <v>4632</v>
      </c>
      <c r="B40" s="1" t="s">
        <v>4633</v>
      </c>
      <c r="C40" s="1" t="s">
        <v>4696</v>
      </c>
      <c r="D40" s="1" t="s">
        <v>78</v>
      </c>
      <c r="E40" s="1" t="s">
        <v>51</v>
      </c>
      <c r="F40" s="1" t="s">
        <v>51</v>
      </c>
      <c r="G40" s="1" t="s">
        <v>52</v>
      </c>
      <c r="H40" s="1" t="s">
        <v>121</v>
      </c>
      <c r="I40" s="1" t="s">
        <v>662</v>
      </c>
      <c r="J40" s="1" t="s">
        <v>663</v>
      </c>
      <c r="K40" s="1" t="s">
        <v>4697</v>
      </c>
      <c r="L40" s="1"/>
      <c r="M40" s="20">
        <f t="shared" si="0"/>
        <v>1</v>
      </c>
    </row>
    <row r="41" spans="1:13" ht="20.100000000000001" customHeight="1" x14ac:dyDescent="0.15">
      <c r="A41" s="1" t="s">
        <v>4632</v>
      </c>
      <c r="B41" s="1" t="s">
        <v>4633</v>
      </c>
      <c r="C41" s="1" t="s">
        <v>4698</v>
      </c>
      <c r="D41" s="1" t="s">
        <v>78</v>
      </c>
      <c r="E41" s="1" t="s">
        <v>51</v>
      </c>
      <c r="F41" s="1" t="s">
        <v>51</v>
      </c>
      <c r="G41" s="1" t="s">
        <v>52</v>
      </c>
      <c r="H41" s="1" t="s">
        <v>121</v>
      </c>
      <c r="I41" s="1" t="s">
        <v>662</v>
      </c>
      <c r="J41" s="1" t="s">
        <v>663</v>
      </c>
      <c r="K41" s="1" t="s">
        <v>4699</v>
      </c>
      <c r="L41" s="1"/>
      <c r="M41" s="20">
        <f t="shared" si="0"/>
        <v>1</v>
      </c>
    </row>
    <row r="42" spans="1:13" ht="20.100000000000001" customHeight="1" x14ac:dyDescent="0.15">
      <c r="A42" s="1" t="s">
        <v>4632</v>
      </c>
      <c r="B42" s="1" t="s">
        <v>4633</v>
      </c>
      <c r="C42" s="1" t="s">
        <v>4700</v>
      </c>
      <c r="D42" s="1" t="s">
        <v>78</v>
      </c>
      <c r="E42" s="1" t="s">
        <v>51</v>
      </c>
      <c r="F42" s="1" t="s">
        <v>51</v>
      </c>
      <c r="G42" s="1" t="s">
        <v>52</v>
      </c>
      <c r="H42" s="1" t="s">
        <v>121</v>
      </c>
      <c r="I42" s="1" t="s">
        <v>662</v>
      </c>
      <c r="J42" s="1" t="s">
        <v>663</v>
      </c>
      <c r="K42" s="1" t="s">
        <v>4701</v>
      </c>
      <c r="L42" s="1"/>
      <c r="M42" s="20">
        <f t="shared" si="0"/>
        <v>1</v>
      </c>
    </row>
    <row r="43" spans="1:13" ht="20.100000000000001" customHeight="1" x14ac:dyDescent="0.15">
      <c r="A43" s="1" t="s">
        <v>4632</v>
      </c>
      <c r="B43" s="1" t="s">
        <v>4702</v>
      </c>
      <c r="C43" s="1" t="s">
        <v>4703</v>
      </c>
      <c r="D43" s="1" t="s">
        <v>78</v>
      </c>
      <c r="E43" s="1" t="s">
        <v>51</v>
      </c>
      <c r="F43" s="1" t="s">
        <v>26832</v>
      </c>
      <c r="G43" s="1" t="s">
        <v>82</v>
      </c>
      <c r="H43" s="1" t="s">
        <v>1151</v>
      </c>
      <c r="I43" s="1" t="s">
        <v>447</v>
      </c>
      <c r="J43" s="1" t="s">
        <v>4704</v>
      </c>
      <c r="K43" s="1" t="s">
        <v>4705</v>
      </c>
      <c r="L43" s="1"/>
      <c r="M43" s="20">
        <f t="shared" si="0"/>
        <v>0</v>
      </c>
    </row>
    <row r="44" spans="1:13" ht="20.100000000000001" customHeight="1" x14ac:dyDescent="0.15">
      <c r="A44" s="1" t="s">
        <v>4632</v>
      </c>
      <c r="B44" s="1" t="s">
        <v>4706</v>
      </c>
      <c r="C44" s="1" t="s">
        <v>4707</v>
      </c>
      <c r="D44" s="1" t="s">
        <v>78</v>
      </c>
      <c r="E44" s="1" t="s">
        <v>51</v>
      </c>
      <c r="F44" s="1" t="s">
        <v>26832</v>
      </c>
      <c r="G44" s="1" t="s">
        <v>82</v>
      </c>
      <c r="H44" s="1" t="s">
        <v>1151</v>
      </c>
      <c r="I44" s="1" t="s">
        <v>447</v>
      </c>
      <c r="J44" s="1" t="s">
        <v>4704</v>
      </c>
      <c r="K44" s="1" t="s">
        <v>4708</v>
      </c>
      <c r="L44" s="1"/>
      <c r="M44" s="20">
        <f t="shared" si="0"/>
        <v>0</v>
      </c>
    </row>
    <row r="45" spans="1:13" ht="20.100000000000001" customHeight="1" x14ac:dyDescent="0.15">
      <c r="A45" s="1" t="s">
        <v>4632</v>
      </c>
      <c r="B45" s="1" t="s">
        <v>4709</v>
      </c>
      <c r="C45" s="1" t="s">
        <v>4710</v>
      </c>
      <c r="D45" s="1" t="s">
        <v>78</v>
      </c>
      <c r="E45" s="1" t="s">
        <v>51</v>
      </c>
      <c r="F45" s="1" t="s">
        <v>26832</v>
      </c>
      <c r="G45" s="1" t="s">
        <v>82</v>
      </c>
      <c r="H45" s="1" t="s">
        <v>1151</v>
      </c>
      <c r="I45" s="1" t="s">
        <v>447</v>
      </c>
      <c r="J45" s="1" t="s">
        <v>4704</v>
      </c>
      <c r="K45" s="1" t="s">
        <v>4711</v>
      </c>
      <c r="L45" s="1"/>
      <c r="M45" s="20">
        <f t="shared" si="0"/>
        <v>0</v>
      </c>
    </row>
    <row r="46" spans="1:13" ht="20.100000000000001" customHeight="1" x14ac:dyDescent="0.15">
      <c r="A46" s="1" t="s">
        <v>4712</v>
      </c>
      <c r="B46" s="1" t="s">
        <v>4713</v>
      </c>
      <c r="C46" s="1" t="s">
        <v>4714</v>
      </c>
      <c r="D46" s="1" t="s">
        <v>50</v>
      </c>
      <c r="E46" s="1" t="s">
        <v>51</v>
      </c>
      <c r="F46" s="1" t="s">
        <v>51</v>
      </c>
      <c r="G46" s="1" t="s">
        <v>82</v>
      </c>
      <c r="H46" s="1" t="s">
        <v>95</v>
      </c>
      <c r="I46" s="1" t="s">
        <v>84</v>
      </c>
      <c r="J46" s="1" t="s">
        <v>96</v>
      </c>
      <c r="K46" s="1" t="s">
        <v>4715</v>
      </c>
      <c r="L46" s="1"/>
      <c r="M46" s="20">
        <f t="shared" si="0"/>
        <v>1</v>
      </c>
    </row>
    <row r="47" spans="1:13" ht="20.100000000000001" customHeight="1" x14ac:dyDescent="0.15">
      <c r="A47" s="1" t="s">
        <v>4712</v>
      </c>
      <c r="B47" s="1" t="s">
        <v>4713</v>
      </c>
      <c r="C47" s="1" t="s">
        <v>4716</v>
      </c>
      <c r="D47" s="1" t="s">
        <v>50</v>
      </c>
      <c r="E47" s="1" t="s">
        <v>51</v>
      </c>
      <c r="F47" s="1" t="s">
        <v>51</v>
      </c>
      <c r="G47" s="1" t="s">
        <v>82</v>
      </c>
      <c r="H47" s="1" t="s">
        <v>95</v>
      </c>
      <c r="I47" s="1" t="s">
        <v>84</v>
      </c>
      <c r="J47" s="1" t="s">
        <v>96</v>
      </c>
      <c r="K47" s="1" t="s">
        <v>4717</v>
      </c>
      <c r="L47" s="1"/>
      <c r="M47" s="20">
        <f t="shared" si="0"/>
        <v>1</v>
      </c>
    </row>
    <row r="48" spans="1:13" ht="20.100000000000001" customHeight="1" x14ac:dyDescent="0.15">
      <c r="A48" s="1" t="s">
        <v>4712</v>
      </c>
      <c r="B48" s="1" t="s">
        <v>4713</v>
      </c>
      <c r="C48" s="1" t="s">
        <v>4718</v>
      </c>
      <c r="D48" s="1" t="s">
        <v>50</v>
      </c>
      <c r="E48" s="1" t="s">
        <v>51</v>
      </c>
      <c r="F48" s="1" t="s">
        <v>51</v>
      </c>
      <c r="G48" s="1" t="s">
        <v>82</v>
      </c>
      <c r="H48" s="1" t="s">
        <v>95</v>
      </c>
      <c r="I48" s="1" t="s">
        <v>84</v>
      </c>
      <c r="J48" s="1" t="s">
        <v>96</v>
      </c>
      <c r="K48" s="1" t="s">
        <v>4719</v>
      </c>
      <c r="L48" s="1"/>
      <c r="M48" s="20">
        <f t="shared" si="0"/>
        <v>1</v>
      </c>
    </row>
    <row r="49" spans="1:13" ht="20.100000000000001" customHeight="1" x14ac:dyDescent="0.15">
      <c r="A49" s="1" t="s">
        <v>4712</v>
      </c>
      <c r="B49" s="1" t="s">
        <v>4713</v>
      </c>
      <c r="C49" s="1" t="s">
        <v>4720</v>
      </c>
      <c r="D49" s="1" t="s">
        <v>50</v>
      </c>
      <c r="E49" s="1" t="s">
        <v>51</v>
      </c>
      <c r="F49" s="1" t="s">
        <v>51</v>
      </c>
      <c r="G49" s="1" t="s">
        <v>82</v>
      </c>
      <c r="H49" s="1" t="s">
        <v>95</v>
      </c>
      <c r="I49" s="1" t="s">
        <v>84</v>
      </c>
      <c r="J49" s="1" t="s">
        <v>96</v>
      </c>
      <c r="K49" s="1" t="s">
        <v>4721</v>
      </c>
      <c r="L49" s="1"/>
      <c r="M49" s="20">
        <f t="shared" si="0"/>
        <v>1</v>
      </c>
    </row>
    <row r="50" spans="1:13" ht="20.100000000000001" customHeight="1" x14ac:dyDescent="0.15">
      <c r="A50" s="1" t="s">
        <v>4712</v>
      </c>
      <c r="B50" s="1" t="s">
        <v>4713</v>
      </c>
      <c r="C50" s="1" t="s">
        <v>4722</v>
      </c>
      <c r="D50" s="1" t="s">
        <v>50</v>
      </c>
      <c r="E50" s="1" t="s">
        <v>51</v>
      </c>
      <c r="F50" s="1" t="s">
        <v>51</v>
      </c>
      <c r="G50" s="1" t="s">
        <v>82</v>
      </c>
      <c r="H50" s="1" t="s">
        <v>95</v>
      </c>
      <c r="I50" s="1" t="s">
        <v>84</v>
      </c>
      <c r="J50" s="1" t="s">
        <v>96</v>
      </c>
      <c r="K50" s="1" t="s">
        <v>4723</v>
      </c>
      <c r="L50" s="1"/>
      <c r="M50" s="20">
        <f t="shared" si="0"/>
        <v>1</v>
      </c>
    </row>
    <row r="51" spans="1:13" ht="20.100000000000001" customHeight="1" x14ac:dyDescent="0.15">
      <c r="A51" s="1" t="s">
        <v>4712</v>
      </c>
      <c r="B51" s="1" t="s">
        <v>4713</v>
      </c>
      <c r="C51" s="1" t="s">
        <v>4724</v>
      </c>
      <c r="D51" s="1" t="s">
        <v>78</v>
      </c>
      <c r="E51" s="1" t="s">
        <v>51</v>
      </c>
      <c r="F51" s="1" t="s">
        <v>51</v>
      </c>
      <c r="G51" s="1" t="s">
        <v>82</v>
      </c>
      <c r="H51" s="1" t="s">
        <v>95</v>
      </c>
      <c r="I51" s="1" t="s">
        <v>84</v>
      </c>
      <c r="J51" s="1" t="s">
        <v>96</v>
      </c>
      <c r="K51" s="1" t="s">
        <v>4725</v>
      </c>
      <c r="L51" s="1"/>
      <c r="M51" s="20">
        <f t="shared" si="0"/>
        <v>1</v>
      </c>
    </row>
    <row r="52" spans="1:13" ht="20.100000000000001" customHeight="1" x14ac:dyDescent="0.15">
      <c r="A52" s="1" t="s">
        <v>4712</v>
      </c>
      <c r="B52" s="1" t="s">
        <v>4713</v>
      </c>
      <c r="C52" s="1" t="s">
        <v>4726</v>
      </c>
      <c r="D52" s="1" t="s">
        <v>78</v>
      </c>
      <c r="E52" s="1" t="s">
        <v>51</v>
      </c>
      <c r="F52" s="1" t="s">
        <v>179</v>
      </c>
      <c r="G52" s="1" t="s">
        <v>82</v>
      </c>
      <c r="H52" s="1" t="s">
        <v>4727</v>
      </c>
      <c r="I52" s="1" t="s">
        <v>84</v>
      </c>
      <c r="J52" s="1" t="s">
        <v>448</v>
      </c>
      <c r="K52" s="1" t="s">
        <v>4728</v>
      </c>
      <c r="L52" s="1"/>
      <c r="M52" s="20">
        <f t="shared" si="0"/>
        <v>0</v>
      </c>
    </row>
    <row r="53" spans="1:13" ht="20.100000000000001" customHeight="1" x14ac:dyDescent="0.15">
      <c r="A53" s="1" t="s">
        <v>4712</v>
      </c>
      <c r="B53" s="1" t="s">
        <v>4713</v>
      </c>
      <c r="C53" s="1" t="s">
        <v>4729</v>
      </c>
      <c r="D53" s="1" t="s">
        <v>78</v>
      </c>
      <c r="E53" s="1" t="s">
        <v>51</v>
      </c>
      <c r="F53" s="1" t="s">
        <v>51</v>
      </c>
      <c r="G53" s="1" t="s">
        <v>82</v>
      </c>
      <c r="H53" s="1" t="s">
        <v>95</v>
      </c>
      <c r="I53" s="1" t="s">
        <v>84</v>
      </c>
      <c r="J53" s="1" t="s">
        <v>96</v>
      </c>
      <c r="K53" s="1" t="s">
        <v>4730</v>
      </c>
      <c r="L53" s="1"/>
      <c r="M53" s="20">
        <f t="shared" si="0"/>
        <v>1</v>
      </c>
    </row>
    <row r="54" spans="1:13" ht="20.100000000000001" customHeight="1" x14ac:dyDescent="0.15">
      <c r="A54" s="1" t="s">
        <v>4712</v>
      </c>
      <c r="B54" s="1" t="s">
        <v>4713</v>
      </c>
      <c r="C54" s="1" t="s">
        <v>4731</v>
      </c>
      <c r="D54" s="1" t="s">
        <v>78</v>
      </c>
      <c r="E54" s="1" t="s">
        <v>51</v>
      </c>
      <c r="F54" s="1" t="s">
        <v>51</v>
      </c>
      <c r="G54" s="1" t="s">
        <v>82</v>
      </c>
      <c r="H54" s="1" t="s">
        <v>95</v>
      </c>
      <c r="I54" s="1" t="s">
        <v>84</v>
      </c>
      <c r="J54" s="1" t="s">
        <v>96</v>
      </c>
      <c r="K54" s="1" t="s">
        <v>4732</v>
      </c>
      <c r="L54" s="1"/>
      <c r="M54" s="20">
        <f t="shared" si="0"/>
        <v>1</v>
      </c>
    </row>
    <row r="55" spans="1:13" ht="20.100000000000001" customHeight="1" x14ac:dyDescent="0.15">
      <c r="A55" s="1" t="s">
        <v>4712</v>
      </c>
      <c r="B55" s="1" t="s">
        <v>4713</v>
      </c>
      <c r="C55" s="1" t="s">
        <v>4733</v>
      </c>
      <c r="D55" s="1" t="s">
        <v>78</v>
      </c>
      <c r="E55" s="1" t="s">
        <v>51</v>
      </c>
      <c r="F55" s="1" t="s">
        <v>51</v>
      </c>
      <c r="G55" s="1" t="s">
        <v>82</v>
      </c>
      <c r="H55" s="1" t="s">
        <v>95</v>
      </c>
      <c r="I55" s="1" t="s">
        <v>84</v>
      </c>
      <c r="J55" s="1" t="s">
        <v>96</v>
      </c>
      <c r="K55" s="1" t="s">
        <v>4734</v>
      </c>
      <c r="L55" s="1"/>
      <c r="M55" s="20">
        <f t="shared" si="0"/>
        <v>1</v>
      </c>
    </row>
    <row r="56" spans="1:13" ht="20.100000000000001" customHeight="1" x14ac:dyDescent="0.15">
      <c r="A56" s="1" t="s">
        <v>4712</v>
      </c>
      <c r="B56" s="1" t="s">
        <v>4713</v>
      </c>
      <c r="C56" s="1" t="s">
        <v>4735</v>
      </c>
      <c r="D56" s="1" t="s">
        <v>78</v>
      </c>
      <c r="E56" s="1" t="s">
        <v>51</v>
      </c>
      <c r="F56" s="1" t="s">
        <v>51</v>
      </c>
      <c r="G56" s="1" t="s">
        <v>82</v>
      </c>
      <c r="H56" s="1" t="s">
        <v>95</v>
      </c>
      <c r="I56" s="1" t="s">
        <v>84</v>
      </c>
      <c r="J56" s="1" t="s">
        <v>96</v>
      </c>
      <c r="K56" s="1" t="s">
        <v>4736</v>
      </c>
      <c r="L56" s="1"/>
      <c r="M56" s="20">
        <f t="shared" si="0"/>
        <v>1</v>
      </c>
    </row>
    <row r="57" spans="1:13" ht="20.100000000000001" customHeight="1" x14ac:dyDescent="0.15">
      <c r="A57" s="1" t="s">
        <v>4712</v>
      </c>
      <c r="B57" s="1" t="s">
        <v>4713</v>
      </c>
      <c r="C57" s="1" t="s">
        <v>4737</v>
      </c>
      <c r="D57" s="1" t="s">
        <v>78</v>
      </c>
      <c r="E57" s="1" t="s">
        <v>51</v>
      </c>
      <c r="F57" s="1" t="s">
        <v>51</v>
      </c>
      <c r="G57" s="1" t="s">
        <v>82</v>
      </c>
      <c r="H57" s="1" t="s">
        <v>95</v>
      </c>
      <c r="I57" s="1" t="s">
        <v>84</v>
      </c>
      <c r="J57" s="1" t="s">
        <v>96</v>
      </c>
      <c r="K57" s="1" t="s">
        <v>4738</v>
      </c>
      <c r="L57" s="1"/>
      <c r="M57" s="20">
        <f t="shared" si="0"/>
        <v>1</v>
      </c>
    </row>
    <row r="58" spans="1:13" ht="20.100000000000001" customHeight="1" x14ac:dyDescent="0.15">
      <c r="A58" s="1" t="s">
        <v>4712</v>
      </c>
      <c r="B58" s="1" t="s">
        <v>4739</v>
      </c>
      <c r="C58" s="1" t="s">
        <v>4740</v>
      </c>
      <c r="D58" s="1" t="s">
        <v>50</v>
      </c>
      <c r="E58" s="1" t="s">
        <v>51</v>
      </c>
      <c r="F58" s="1" t="s">
        <v>51</v>
      </c>
      <c r="G58" s="1" t="s">
        <v>82</v>
      </c>
      <c r="H58" s="1" t="s">
        <v>95</v>
      </c>
      <c r="I58" s="1" t="s">
        <v>84</v>
      </c>
      <c r="J58" s="1" t="s">
        <v>96</v>
      </c>
      <c r="K58" s="1" t="s">
        <v>4741</v>
      </c>
      <c r="L58" s="1"/>
      <c r="M58" s="20">
        <f t="shared" si="0"/>
        <v>1</v>
      </c>
    </row>
    <row r="59" spans="1:13" ht="20.100000000000001" customHeight="1" x14ac:dyDescent="0.15">
      <c r="A59" s="1" t="s">
        <v>4712</v>
      </c>
      <c r="B59" s="1" t="s">
        <v>4739</v>
      </c>
      <c r="C59" s="1" t="s">
        <v>26905</v>
      </c>
      <c r="D59" s="1" t="s">
        <v>50</v>
      </c>
      <c r="E59" s="1" t="s">
        <v>51</v>
      </c>
      <c r="F59" s="1" t="s">
        <v>51</v>
      </c>
      <c r="G59" s="1" t="s">
        <v>26835</v>
      </c>
      <c r="H59" s="1" t="s">
        <v>26906</v>
      </c>
      <c r="I59" s="1" t="s">
        <v>26907</v>
      </c>
      <c r="J59" s="1" t="s">
        <v>26908</v>
      </c>
      <c r="K59" s="1" t="s">
        <v>26909</v>
      </c>
      <c r="L59" s="1"/>
      <c r="M59" s="20">
        <f>IF(F59="○",1,0)</f>
        <v>1</v>
      </c>
    </row>
    <row r="60" spans="1:13" ht="20.100000000000001" customHeight="1" x14ac:dyDescent="0.15">
      <c r="A60" s="1" t="s">
        <v>4712</v>
      </c>
      <c r="B60" s="1" t="s">
        <v>4739</v>
      </c>
      <c r="C60" s="1" t="s">
        <v>4742</v>
      </c>
      <c r="D60" s="1" t="s">
        <v>78</v>
      </c>
      <c r="E60" s="1" t="s">
        <v>51</v>
      </c>
      <c r="F60" s="1" t="s">
        <v>51</v>
      </c>
      <c r="G60" s="1" t="s">
        <v>82</v>
      </c>
      <c r="H60" s="1" t="s">
        <v>95</v>
      </c>
      <c r="I60" s="1" t="s">
        <v>84</v>
      </c>
      <c r="J60" s="1" t="s">
        <v>96</v>
      </c>
      <c r="K60" s="1" t="s">
        <v>4743</v>
      </c>
      <c r="L60" s="1"/>
      <c r="M60" s="20">
        <f t="shared" si="0"/>
        <v>1</v>
      </c>
    </row>
    <row r="61" spans="1:13" ht="20.100000000000001" customHeight="1" x14ac:dyDescent="0.15">
      <c r="A61" s="1" t="s">
        <v>4712</v>
      </c>
      <c r="B61" s="1" t="s">
        <v>4739</v>
      </c>
      <c r="C61" s="1" t="s">
        <v>4744</v>
      </c>
      <c r="D61" s="1" t="s">
        <v>78</v>
      </c>
      <c r="E61" s="1" t="s">
        <v>51</v>
      </c>
      <c r="F61" s="1" t="s">
        <v>51</v>
      </c>
      <c r="G61" s="1" t="s">
        <v>82</v>
      </c>
      <c r="H61" s="1" t="s">
        <v>95</v>
      </c>
      <c r="I61" s="1" t="s">
        <v>84</v>
      </c>
      <c r="J61" s="1" t="s">
        <v>96</v>
      </c>
      <c r="K61" s="1" t="s">
        <v>4745</v>
      </c>
      <c r="L61" s="1"/>
      <c r="M61" s="20">
        <f t="shared" si="0"/>
        <v>1</v>
      </c>
    </row>
    <row r="62" spans="1:13" ht="20.100000000000001" customHeight="1" x14ac:dyDescent="0.15">
      <c r="A62" s="1" t="s">
        <v>4712</v>
      </c>
      <c r="B62" s="1" t="s">
        <v>4739</v>
      </c>
      <c r="C62" s="1" t="s">
        <v>4746</v>
      </c>
      <c r="D62" s="1" t="s">
        <v>78</v>
      </c>
      <c r="E62" s="1" t="s">
        <v>51</v>
      </c>
      <c r="F62" s="1" t="s">
        <v>51</v>
      </c>
      <c r="G62" s="1" t="s">
        <v>82</v>
      </c>
      <c r="H62" s="1" t="s">
        <v>95</v>
      </c>
      <c r="I62" s="1" t="s">
        <v>84</v>
      </c>
      <c r="J62" s="1" t="s">
        <v>96</v>
      </c>
      <c r="K62" s="1" t="s">
        <v>4747</v>
      </c>
      <c r="L62" s="1"/>
      <c r="M62" s="20">
        <f t="shared" si="0"/>
        <v>1</v>
      </c>
    </row>
    <row r="63" spans="1:13" ht="20.100000000000001" customHeight="1" x14ac:dyDescent="0.15">
      <c r="A63" s="1" t="s">
        <v>4712</v>
      </c>
      <c r="B63" s="1" t="s">
        <v>4739</v>
      </c>
      <c r="C63" s="1" t="s">
        <v>4748</v>
      </c>
      <c r="D63" s="1" t="s">
        <v>78</v>
      </c>
      <c r="E63" s="1" t="s">
        <v>51</v>
      </c>
      <c r="F63" s="1" t="s">
        <v>179</v>
      </c>
      <c r="G63" s="1" t="s">
        <v>82</v>
      </c>
      <c r="H63" s="1" t="s">
        <v>83</v>
      </c>
      <c r="I63" s="1" t="s">
        <v>84</v>
      </c>
      <c r="J63" s="1" t="s">
        <v>85</v>
      </c>
      <c r="K63" s="1" t="s">
        <v>4749</v>
      </c>
      <c r="L63" s="1"/>
      <c r="M63" s="20">
        <f t="shared" si="0"/>
        <v>0</v>
      </c>
    </row>
    <row r="64" spans="1:13" ht="20.100000000000001" customHeight="1" x14ac:dyDescent="0.15">
      <c r="A64" s="1" t="s">
        <v>4712</v>
      </c>
      <c r="B64" s="1" t="s">
        <v>4739</v>
      </c>
      <c r="C64" s="1" t="s">
        <v>4750</v>
      </c>
      <c r="D64" s="1" t="s">
        <v>78</v>
      </c>
      <c r="E64" s="1" t="s">
        <v>51</v>
      </c>
      <c r="F64" s="1" t="s">
        <v>51</v>
      </c>
      <c r="G64" s="1" t="s">
        <v>82</v>
      </c>
      <c r="H64" s="1" t="s">
        <v>95</v>
      </c>
      <c r="I64" s="1" t="s">
        <v>84</v>
      </c>
      <c r="J64" s="1" t="s">
        <v>96</v>
      </c>
      <c r="K64" s="1" t="s">
        <v>4751</v>
      </c>
      <c r="L64" s="1"/>
      <c r="M64" s="20">
        <f t="shared" si="0"/>
        <v>1</v>
      </c>
    </row>
    <row r="65" spans="1:13" ht="20.100000000000001" customHeight="1" x14ac:dyDescent="0.15">
      <c r="A65" s="1" t="s">
        <v>4712</v>
      </c>
      <c r="B65" s="1" t="s">
        <v>4739</v>
      </c>
      <c r="C65" s="1" t="s">
        <v>4752</v>
      </c>
      <c r="D65" s="1" t="s">
        <v>78</v>
      </c>
      <c r="E65" s="1" t="s">
        <v>51</v>
      </c>
      <c r="F65" s="1" t="s">
        <v>51</v>
      </c>
      <c r="G65" s="1" t="s">
        <v>82</v>
      </c>
      <c r="H65" s="1" t="s">
        <v>95</v>
      </c>
      <c r="I65" s="1" t="s">
        <v>84</v>
      </c>
      <c r="J65" s="1" t="s">
        <v>96</v>
      </c>
      <c r="K65" s="1" t="s">
        <v>4753</v>
      </c>
      <c r="L65" s="1"/>
      <c r="M65" s="20">
        <f t="shared" si="0"/>
        <v>1</v>
      </c>
    </row>
    <row r="66" spans="1:13" ht="20.100000000000001" customHeight="1" x14ac:dyDescent="0.15">
      <c r="A66" s="1" t="s">
        <v>4712</v>
      </c>
      <c r="B66" s="1" t="s">
        <v>4739</v>
      </c>
      <c r="C66" s="1" t="s">
        <v>4754</v>
      </c>
      <c r="D66" s="1" t="s">
        <v>78</v>
      </c>
      <c r="E66" s="1" t="s">
        <v>51</v>
      </c>
      <c r="F66" s="1" t="s">
        <v>51</v>
      </c>
      <c r="G66" s="1" t="s">
        <v>82</v>
      </c>
      <c r="H66" s="1" t="s">
        <v>95</v>
      </c>
      <c r="I66" s="1" t="s">
        <v>84</v>
      </c>
      <c r="J66" s="1" t="s">
        <v>96</v>
      </c>
      <c r="K66" s="1" t="s">
        <v>4755</v>
      </c>
      <c r="L66" s="1"/>
      <c r="M66" s="20">
        <f t="shared" si="0"/>
        <v>1</v>
      </c>
    </row>
    <row r="67" spans="1:13" ht="20.100000000000001" customHeight="1" x14ac:dyDescent="0.15">
      <c r="A67" s="1" t="s">
        <v>4712</v>
      </c>
      <c r="B67" s="1" t="s">
        <v>4739</v>
      </c>
      <c r="C67" s="1" t="s">
        <v>4756</v>
      </c>
      <c r="D67" s="1" t="s">
        <v>78</v>
      </c>
      <c r="E67" s="1" t="s">
        <v>51</v>
      </c>
      <c r="F67" s="1" t="s">
        <v>179</v>
      </c>
      <c r="G67" s="1" t="s">
        <v>82</v>
      </c>
      <c r="H67" s="1" t="s">
        <v>83</v>
      </c>
      <c r="I67" s="1" t="s">
        <v>84</v>
      </c>
      <c r="J67" s="1" t="s">
        <v>85</v>
      </c>
      <c r="K67" s="1" t="s">
        <v>4757</v>
      </c>
      <c r="L67" s="1"/>
      <c r="M67" s="20">
        <f t="shared" si="0"/>
        <v>0</v>
      </c>
    </row>
    <row r="68" spans="1:13" ht="20.100000000000001" customHeight="1" x14ac:dyDescent="0.15">
      <c r="A68" s="1" t="s">
        <v>4712</v>
      </c>
      <c r="B68" s="1" t="s">
        <v>4739</v>
      </c>
      <c r="C68" s="1" t="s">
        <v>4758</v>
      </c>
      <c r="D68" s="1" t="s">
        <v>78</v>
      </c>
      <c r="E68" s="1" t="s">
        <v>51</v>
      </c>
      <c r="F68" s="1" t="s">
        <v>51</v>
      </c>
      <c r="G68" s="1" t="s">
        <v>82</v>
      </c>
      <c r="H68" s="1" t="s">
        <v>95</v>
      </c>
      <c r="I68" s="1" t="s">
        <v>84</v>
      </c>
      <c r="J68" s="1" t="s">
        <v>96</v>
      </c>
      <c r="K68" s="1" t="s">
        <v>4759</v>
      </c>
      <c r="L68" s="1"/>
      <c r="M68" s="20">
        <f t="shared" si="0"/>
        <v>1</v>
      </c>
    </row>
    <row r="69" spans="1:13" ht="20.100000000000001" customHeight="1" x14ac:dyDescent="0.15">
      <c r="A69" s="1" t="s">
        <v>4712</v>
      </c>
      <c r="B69" s="1" t="s">
        <v>4739</v>
      </c>
      <c r="C69" s="1" t="s">
        <v>4760</v>
      </c>
      <c r="D69" s="1" t="s">
        <v>78</v>
      </c>
      <c r="E69" s="1" t="s">
        <v>51</v>
      </c>
      <c r="F69" s="1" t="s">
        <v>51</v>
      </c>
      <c r="G69" s="1" t="s">
        <v>82</v>
      </c>
      <c r="H69" s="1" t="s">
        <v>95</v>
      </c>
      <c r="I69" s="1" t="s">
        <v>84</v>
      </c>
      <c r="J69" s="1" t="s">
        <v>96</v>
      </c>
      <c r="K69" s="1" t="s">
        <v>4761</v>
      </c>
      <c r="L69" s="1"/>
      <c r="M69" s="20">
        <f t="shared" si="0"/>
        <v>1</v>
      </c>
    </row>
    <row r="70" spans="1:13" ht="20.100000000000001" customHeight="1" x14ac:dyDescent="0.15">
      <c r="A70" s="1" t="s">
        <v>4712</v>
      </c>
      <c r="B70" s="1" t="s">
        <v>4739</v>
      </c>
      <c r="C70" s="1" t="s">
        <v>26910</v>
      </c>
      <c r="D70" s="1" t="s">
        <v>78</v>
      </c>
      <c r="E70" s="1" t="s">
        <v>51</v>
      </c>
      <c r="F70" s="1" t="s">
        <v>51</v>
      </c>
      <c r="G70" s="1" t="s">
        <v>26835</v>
      </c>
      <c r="H70" s="1" t="s">
        <v>26906</v>
      </c>
      <c r="I70" s="1" t="s">
        <v>26907</v>
      </c>
      <c r="J70" s="1" t="s">
        <v>26908</v>
      </c>
      <c r="K70" s="1" t="s">
        <v>26909</v>
      </c>
      <c r="L70" s="1"/>
      <c r="M70" s="20">
        <f>IF(F70="○",1,0)</f>
        <v>1</v>
      </c>
    </row>
    <row r="71" spans="1:13" ht="20.100000000000001" customHeight="1" x14ac:dyDescent="0.15">
      <c r="A71" s="1" t="s">
        <v>4712</v>
      </c>
      <c r="B71" s="1" t="s">
        <v>4762</v>
      </c>
      <c r="C71" s="1" t="s">
        <v>4763</v>
      </c>
      <c r="D71" s="1" t="s">
        <v>50</v>
      </c>
      <c r="E71" s="1" t="s">
        <v>51</v>
      </c>
      <c r="F71" s="1" t="s">
        <v>51</v>
      </c>
      <c r="G71" s="1" t="s">
        <v>82</v>
      </c>
      <c r="H71" s="1" t="s">
        <v>95</v>
      </c>
      <c r="I71" s="1" t="s">
        <v>84</v>
      </c>
      <c r="J71" s="1" t="s">
        <v>96</v>
      </c>
      <c r="K71" s="1" t="s">
        <v>4764</v>
      </c>
      <c r="L71" s="1"/>
      <c r="M71" s="20">
        <f t="shared" si="0"/>
        <v>1</v>
      </c>
    </row>
    <row r="72" spans="1:13" ht="20.100000000000001" customHeight="1" x14ac:dyDescent="0.15">
      <c r="A72" s="1" t="s">
        <v>4712</v>
      </c>
      <c r="B72" s="1" t="s">
        <v>4762</v>
      </c>
      <c r="C72" s="1" t="s">
        <v>4765</v>
      </c>
      <c r="D72" s="1" t="s">
        <v>50</v>
      </c>
      <c r="E72" s="1" t="s">
        <v>51</v>
      </c>
      <c r="F72" s="1" t="s">
        <v>51</v>
      </c>
      <c r="G72" s="1" t="s">
        <v>82</v>
      </c>
      <c r="H72" s="1" t="s">
        <v>95</v>
      </c>
      <c r="I72" s="1" t="s">
        <v>84</v>
      </c>
      <c r="J72" s="1" t="s">
        <v>96</v>
      </c>
      <c r="K72" s="1" t="s">
        <v>4766</v>
      </c>
      <c r="L72" s="1"/>
      <c r="M72" s="20">
        <f t="shared" si="0"/>
        <v>1</v>
      </c>
    </row>
    <row r="73" spans="1:13" ht="20.100000000000001" customHeight="1" x14ac:dyDescent="0.15">
      <c r="A73" s="1" t="s">
        <v>4712</v>
      </c>
      <c r="B73" s="1" t="s">
        <v>4762</v>
      </c>
      <c r="C73" s="1" t="s">
        <v>4767</v>
      </c>
      <c r="D73" s="1" t="s">
        <v>78</v>
      </c>
      <c r="E73" s="1" t="s">
        <v>51</v>
      </c>
      <c r="F73" s="1" t="s">
        <v>51</v>
      </c>
      <c r="G73" s="1" t="s">
        <v>82</v>
      </c>
      <c r="H73" s="1" t="s">
        <v>95</v>
      </c>
      <c r="I73" s="1" t="s">
        <v>84</v>
      </c>
      <c r="J73" s="1" t="s">
        <v>96</v>
      </c>
      <c r="K73" s="1" t="s">
        <v>4768</v>
      </c>
      <c r="L73" s="1"/>
      <c r="M73" s="20">
        <f t="shared" si="0"/>
        <v>1</v>
      </c>
    </row>
    <row r="74" spans="1:13" ht="20.100000000000001" customHeight="1" x14ac:dyDescent="0.15">
      <c r="A74" s="1" t="s">
        <v>4712</v>
      </c>
      <c r="B74" s="1" t="s">
        <v>4762</v>
      </c>
      <c r="C74" s="1" t="s">
        <v>4769</v>
      </c>
      <c r="D74" s="1" t="s">
        <v>78</v>
      </c>
      <c r="E74" s="1" t="s">
        <v>51</v>
      </c>
      <c r="F74" s="1" t="s">
        <v>51</v>
      </c>
      <c r="G74" s="1" t="s">
        <v>82</v>
      </c>
      <c r="H74" s="1" t="s">
        <v>95</v>
      </c>
      <c r="I74" s="1" t="s">
        <v>84</v>
      </c>
      <c r="J74" s="1" t="s">
        <v>96</v>
      </c>
      <c r="K74" s="1" t="s">
        <v>4770</v>
      </c>
      <c r="L74" s="1"/>
      <c r="M74" s="20">
        <f t="shared" si="0"/>
        <v>1</v>
      </c>
    </row>
    <row r="75" spans="1:13" ht="20.100000000000001" customHeight="1" x14ac:dyDescent="0.15">
      <c r="A75" s="1" t="s">
        <v>4712</v>
      </c>
      <c r="B75" s="1" t="s">
        <v>4762</v>
      </c>
      <c r="C75" s="1" t="s">
        <v>4771</v>
      </c>
      <c r="D75" s="1" t="s">
        <v>78</v>
      </c>
      <c r="E75" s="1" t="s">
        <v>51</v>
      </c>
      <c r="F75" s="1" t="s">
        <v>51</v>
      </c>
      <c r="G75" s="1" t="s">
        <v>82</v>
      </c>
      <c r="H75" s="1" t="s">
        <v>95</v>
      </c>
      <c r="I75" s="1" t="s">
        <v>84</v>
      </c>
      <c r="J75" s="1" t="s">
        <v>96</v>
      </c>
      <c r="K75" s="1" t="s">
        <v>4772</v>
      </c>
      <c r="L75" s="1"/>
      <c r="M75" s="20">
        <f t="shared" ref="M75:M138" si="1">IF(F75="○",1,0)</f>
        <v>1</v>
      </c>
    </row>
    <row r="76" spans="1:13" ht="20.100000000000001" customHeight="1" x14ac:dyDescent="0.15">
      <c r="A76" s="1" t="s">
        <v>4712</v>
      </c>
      <c r="B76" s="1" t="s">
        <v>4762</v>
      </c>
      <c r="C76" s="1" t="s">
        <v>4773</v>
      </c>
      <c r="D76" s="1" t="s">
        <v>78</v>
      </c>
      <c r="E76" s="1" t="s">
        <v>51</v>
      </c>
      <c r="F76" s="1" t="s">
        <v>51</v>
      </c>
      <c r="G76" s="1" t="s">
        <v>52</v>
      </c>
      <c r="H76" s="1" t="s">
        <v>121</v>
      </c>
      <c r="I76" s="1" t="s">
        <v>662</v>
      </c>
      <c r="J76" s="1" t="s">
        <v>663</v>
      </c>
      <c r="K76" s="1" t="s">
        <v>4774</v>
      </c>
      <c r="L76" s="1"/>
      <c r="M76" s="20">
        <f t="shared" si="1"/>
        <v>1</v>
      </c>
    </row>
    <row r="77" spans="1:13" ht="20.100000000000001" customHeight="1" x14ac:dyDescent="0.15">
      <c r="A77" s="1" t="s">
        <v>4712</v>
      </c>
      <c r="B77" s="1" t="s">
        <v>4762</v>
      </c>
      <c r="C77" s="1" t="s">
        <v>4775</v>
      </c>
      <c r="D77" s="1" t="s">
        <v>78</v>
      </c>
      <c r="E77" s="1" t="s">
        <v>51</v>
      </c>
      <c r="F77" s="1" t="s">
        <v>51</v>
      </c>
      <c r="G77" s="1" t="s">
        <v>82</v>
      </c>
      <c r="H77" s="1" t="s">
        <v>95</v>
      </c>
      <c r="I77" s="1" t="s">
        <v>84</v>
      </c>
      <c r="J77" s="1" t="s">
        <v>96</v>
      </c>
      <c r="K77" s="1" t="s">
        <v>4776</v>
      </c>
      <c r="L77" s="1"/>
      <c r="M77" s="20">
        <f t="shared" si="1"/>
        <v>1</v>
      </c>
    </row>
    <row r="78" spans="1:13" ht="20.100000000000001" customHeight="1" x14ac:dyDescent="0.15">
      <c r="A78" s="1" t="s">
        <v>4712</v>
      </c>
      <c r="B78" s="1" t="s">
        <v>4762</v>
      </c>
      <c r="C78" s="1" t="s">
        <v>4777</v>
      </c>
      <c r="D78" s="1" t="s">
        <v>78</v>
      </c>
      <c r="E78" s="1" t="s">
        <v>51</v>
      </c>
      <c r="F78" s="1" t="s">
        <v>51</v>
      </c>
      <c r="G78" s="1" t="s">
        <v>82</v>
      </c>
      <c r="H78" s="1" t="s">
        <v>95</v>
      </c>
      <c r="I78" s="1" t="s">
        <v>84</v>
      </c>
      <c r="J78" s="1" t="s">
        <v>96</v>
      </c>
      <c r="K78" s="1" t="s">
        <v>4778</v>
      </c>
      <c r="L78" s="1"/>
      <c r="M78" s="20">
        <f t="shared" si="1"/>
        <v>1</v>
      </c>
    </row>
    <row r="79" spans="1:13" ht="20.100000000000001" customHeight="1" x14ac:dyDescent="0.15">
      <c r="A79" s="1" t="s">
        <v>4712</v>
      </c>
      <c r="B79" s="1" t="s">
        <v>4762</v>
      </c>
      <c r="C79" s="1" t="s">
        <v>4779</v>
      </c>
      <c r="D79" s="1" t="s">
        <v>78</v>
      </c>
      <c r="E79" s="1" t="s">
        <v>51</v>
      </c>
      <c r="F79" s="1" t="s">
        <v>51</v>
      </c>
      <c r="G79" s="1" t="s">
        <v>82</v>
      </c>
      <c r="H79" s="1" t="s">
        <v>95</v>
      </c>
      <c r="I79" s="1" t="s">
        <v>84</v>
      </c>
      <c r="J79" s="1" t="s">
        <v>96</v>
      </c>
      <c r="K79" s="1" t="s">
        <v>4780</v>
      </c>
      <c r="L79" s="1"/>
      <c r="M79" s="20">
        <f t="shared" si="1"/>
        <v>1</v>
      </c>
    </row>
    <row r="80" spans="1:13" ht="20.100000000000001" customHeight="1" x14ac:dyDescent="0.15">
      <c r="A80" s="1" t="s">
        <v>4712</v>
      </c>
      <c r="B80" s="1" t="s">
        <v>4762</v>
      </c>
      <c r="C80" s="1" t="s">
        <v>4781</v>
      </c>
      <c r="D80" s="1" t="s">
        <v>78</v>
      </c>
      <c r="E80" s="1" t="s">
        <v>51</v>
      </c>
      <c r="F80" s="1" t="s">
        <v>51</v>
      </c>
      <c r="G80" s="1" t="s">
        <v>82</v>
      </c>
      <c r="H80" s="1" t="s">
        <v>95</v>
      </c>
      <c r="I80" s="1" t="s">
        <v>84</v>
      </c>
      <c r="J80" s="1" t="s">
        <v>96</v>
      </c>
      <c r="K80" s="1" t="s">
        <v>4782</v>
      </c>
      <c r="L80" s="1"/>
      <c r="M80" s="20">
        <f t="shared" si="1"/>
        <v>1</v>
      </c>
    </row>
    <row r="81" spans="1:13" ht="20.100000000000001" customHeight="1" x14ac:dyDescent="0.15">
      <c r="A81" s="1" t="s">
        <v>4712</v>
      </c>
      <c r="B81" s="1" t="s">
        <v>4783</v>
      </c>
      <c r="C81" s="1" t="s">
        <v>4784</v>
      </c>
      <c r="D81" s="1" t="s">
        <v>50</v>
      </c>
      <c r="E81" s="1" t="s">
        <v>51</v>
      </c>
      <c r="F81" s="1" t="s">
        <v>51</v>
      </c>
      <c r="G81" s="1" t="s">
        <v>82</v>
      </c>
      <c r="H81" s="1" t="s">
        <v>95</v>
      </c>
      <c r="I81" s="1" t="s">
        <v>84</v>
      </c>
      <c r="J81" s="1" t="s">
        <v>96</v>
      </c>
      <c r="K81" s="1" t="s">
        <v>4785</v>
      </c>
      <c r="L81" s="1"/>
      <c r="M81" s="20">
        <f t="shared" si="1"/>
        <v>1</v>
      </c>
    </row>
    <row r="82" spans="1:13" ht="20.100000000000001" customHeight="1" x14ac:dyDescent="0.15">
      <c r="A82" s="1" t="s">
        <v>4712</v>
      </c>
      <c r="B82" s="1" t="s">
        <v>4783</v>
      </c>
      <c r="C82" s="1" t="s">
        <v>4786</v>
      </c>
      <c r="D82" s="1" t="s">
        <v>50</v>
      </c>
      <c r="E82" s="1" t="s">
        <v>51</v>
      </c>
      <c r="F82" s="1" t="s">
        <v>51</v>
      </c>
      <c r="G82" s="1" t="s">
        <v>82</v>
      </c>
      <c r="H82" s="1" t="s">
        <v>95</v>
      </c>
      <c r="I82" s="1" t="s">
        <v>84</v>
      </c>
      <c r="J82" s="1" t="s">
        <v>96</v>
      </c>
      <c r="K82" s="1" t="s">
        <v>4787</v>
      </c>
      <c r="L82" s="1"/>
      <c r="M82" s="20">
        <f t="shared" si="1"/>
        <v>1</v>
      </c>
    </row>
    <row r="83" spans="1:13" ht="20.100000000000001" customHeight="1" x14ac:dyDescent="0.15">
      <c r="A83" s="1" t="s">
        <v>4712</v>
      </c>
      <c r="B83" s="1" t="s">
        <v>4783</v>
      </c>
      <c r="C83" s="1" t="s">
        <v>4788</v>
      </c>
      <c r="D83" s="1" t="s">
        <v>78</v>
      </c>
      <c r="E83" s="1" t="s">
        <v>51</v>
      </c>
      <c r="F83" s="1" t="s">
        <v>51</v>
      </c>
      <c r="G83" s="1" t="s">
        <v>82</v>
      </c>
      <c r="H83" s="1" t="s">
        <v>95</v>
      </c>
      <c r="I83" s="1" t="s">
        <v>84</v>
      </c>
      <c r="J83" s="1" t="s">
        <v>96</v>
      </c>
      <c r="K83" s="1" t="s">
        <v>4789</v>
      </c>
      <c r="L83" s="1"/>
      <c r="M83" s="20">
        <f t="shared" si="1"/>
        <v>1</v>
      </c>
    </row>
    <row r="84" spans="1:13" ht="20.100000000000001" customHeight="1" x14ac:dyDescent="0.15">
      <c r="A84" s="1" t="s">
        <v>4712</v>
      </c>
      <c r="B84" s="1" t="s">
        <v>4783</v>
      </c>
      <c r="C84" s="1" t="s">
        <v>4790</v>
      </c>
      <c r="D84" s="1" t="s">
        <v>78</v>
      </c>
      <c r="E84" s="1" t="s">
        <v>51</v>
      </c>
      <c r="F84" s="1" t="s">
        <v>51</v>
      </c>
      <c r="G84" s="1" t="s">
        <v>52</v>
      </c>
      <c r="H84" s="1" t="s">
        <v>121</v>
      </c>
      <c r="I84" s="1" t="s">
        <v>662</v>
      </c>
      <c r="J84" s="1" t="s">
        <v>663</v>
      </c>
      <c r="K84" s="1" t="s">
        <v>4791</v>
      </c>
      <c r="L84" s="1"/>
      <c r="M84" s="20">
        <f t="shared" si="1"/>
        <v>1</v>
      </c>
    </row>
    <row r="85" spans="1:13" ht="20.100000000000001" customHeight="1" x14ac:dyDescent="0.15">
      <c r="A85" s="1" t="s">
        <v>4712</v>
      </c>
      <c r="B85" s="1" t="s">
        <v>4783</v>
      </c>
      <c r="C85" s="1" t="s">
        <v>4792</v>
      </c>
      <c r="D85" s="1" t="s">
        <v>78</v>
      </c>
      <c r="E85" s="1" t="s">
        <v>51</v>
      </c>
      <c r="F85" s="1" t="s">
        <v>51</v>
      </c>
      <c r="G85" s="1" t="s">
        <v>82</v>
      </c>
      <c r="H85" s="1" t="s">
        <v>95</v>
      </c>
      <c r="I85" s="1" t="s">
        <v>84</v>
      </c>
      <c r="J85" s="1" t="s">
        <v>96</v>
      </c>
      <c r="K85" s="1" t="s">
        <v>4793</v>
      </c>
      <c r="L85" s="1"/>
      <c r="M85" s="20">
        <f t="shared" si="1"/>
        <v>1</v>
      </c>
    </row>
    <row r="86" spans="1:13" ht="20.100000000000001" customHeight="1" x14ac:dyDescent="0.15">
      <c r="A86" s="1" t="s">
        <v>4712</v>
      </c>
      <c r="B86" s="1" t="s">
        <v>4783</v>
      </c>
      <c r="C86" s="1" t="s">
        <v>4794</v>
      </c>
      <c r="D86" s="1" t="s">
        <v>78</v>
      </c>
      <c r="E86" s="1" t="s">
        <v>51</v>
      </c>
      <c r="F86" s="1" t="s">
        <v>51</v>
      </c>
      <c r="G86" s="1" t="s">
        <v>82</v>
      </c>
      <c r="H86" s="1" t="s">
        <v>95</v>
      </c>
      <c r="I86" s="1" t="s">
        <v>84</v>
      </c>
      <c r="J86" s="1" t="s">
        <v>96</v>
      </c>
      <c r="K86" s="1" t="s">
        <v>4795</v>
      </c>
      <c r="L86" s="1"/>
      <c r="M86" s="20">
        <f t="shared" si="1"/>
        <v>1</v>
      </c>
    </row>
    <row r="87" spans="1:13" ht="20.100000000000001" customHeight="1" x14ac:dyDescent="0.15">
      <c r="A87" s="1" t="s">
        <v>4712</v>
      </c>
      <c r="B87" s="1" t="s">
        <v>4796</v>
      </c>
      <c r="C87" s="1" t="s">
        <v>4797</v>
      </c>
      <c r="D87" s="1" t="s">
        <v>78</v>
      </c>
      <c r="E87" s="1" t="s">
        <v>51</v>
      </c>
      <c r="F87" s="1" t="s">
        <v>51</v>
      </c>
      <c r="G87" s="1" t="s">
        <v>82</v>
      </c>
      <c r="H87" s="1" t="s">
        <v>95</v>
      </c>
      <c r="I87" s="1" t="s">
        <v>84</v>
      </c>
      <c r="J87" s="1" t="s">
        <v>96</v>
      </c>
      <c r="K87" s="1" t="s">
        <v>4798</v>
      </c>
      <c r="L87" s="1"/>
      <c r="M87" s="20">
        <f t="shared" si="1"/>
        <v>1</v>
      </c>
    </row>
    <row r="88" spans="1:13" ht="20.100000000000001" customHeight="1" x14ac:dyDescent="0.15">
      <c r="A88" s="1" t="s">
        <v>4712</v>
      </c>
      <c r="B88" s="1" t="s">
        <v>4796</v>
      </c>
      <c r="C88" s="1" t="s">
        <v>4799</v>
      </c>
      <c r="D88" s="1" t="s">
        <v>78</v>
      </c>
      <c r="E88" s="1" t="s">
        <v>51</v>
      </c>
      <c r="F88" s="1" t="s">
        <v>179</v>
      </c>
      <c r="G88" s="1" t="s">
        <v>82</v>
      </c>
      <c r="H88" s="1" t="s">
        <v>83</v>
      </c>
      <c r="I88" s="1" t="s">
        <v>84</v>
      </c>
      <c r="J88" s="1" t="s">
        <v>85</v>
      </c>
      <c r="K88" s="1" t="s">
        <v>4800</v>
      </c>
      <c r="L88" s="1"/>
      <c r="M88" s="20">
        <f t="shared" si="1"/>
        <v>0</v>
      </c>
    </row>
    <row r="89" spans="1:13" ht="20.100000000000001" customHeight="1" x14ac:dyDescent="0.15">
      <c r="A89" s="1" t="s">
        <v>4712</v>
      </c>
      <c r="B89" s="1" t="s">
        <v>4796</v>
      </c>
      <c r="C89" s="1" t="s">
        <v>4801</v>
      </c>
      <c r="D89" s="1" t="s">
        <v>78</v>
      </c>
      <c r="E89" s="1" t="s">
        <v>51</v>
      </c>
      <c r="F89" s="1" t="s">
        <v>51</v>
      </c>
      <c r="G89" s="1" t="s">
        <v>82</v>
      </c>
      <c r="H89" s="1" t="s">
        <v>95</v>
      </c>
      <c r="I89" s="1" t="s">
        <v>84</v>
      </c>
      <c r="J89" s="1" t="s">
        <v>96</v>
      </c>
      <c r="K89" s="1" t="s">
        <v>4802</v>
      </c>
      <c r="L89" s="1"/>
      <c r="M89" s="20">
        <f t="shared" si="1"/>
        <v>1</v>
      </c>
    </row>
    <row r="90" spans="1:13" ht="20.100000000000001" customHeight="1" x14ac:dyDescent="0.15">
      <c r="A90" s="1" t="s">
        <v>4712</v>
      </c>
      <c r="B90" s="1" t="s">
        <v>4796</v>
      </c>
      <c r="C90" s="1" t="s">
        <v>4803</v>
      </c>
      <c r="D90" s="1" t="s">
        <v>78</v>
      </c>
      <c r="E90" s="1" t="s">
        <v>51</v>
      </c>
      <c r="F90" s="1" t="s">
        <v>51</v>
      </c>
      <c r="G90" s="1" t="s">
        <v>52</v>
      </c>
      <c r="H90" s="1" t="s">
        <v>121</v>
      </c>
      <c r="I90" s="1" t="s">
        <v>662</v>
      </c>
      <c r="J90" s="1" t="s">
        <v>663</v>
      </c>
      <c r="K90" s="1" t="s">
        <v>4804</v>
      </c>
      <c r="L90" s="1"/>
      <c r="M90" s="20">
        <f t="shared" si="1"/>
        <v>1</v>
      </c>
    </row>
    <row r="91" spans="1:13" ht="20.100000000000001" customHeight="1" x14ac:dyDescent="0.15">
      <c r="A91" s="1" t="s">
        <v>4712</v>
      </c>
      <c r="B91" s="1" t="s">
        <v>4796</v>
      </c>
      <c r="C91" s="1" t="s">
        <v>4805</v>
      </c>
      <c r="D91" s="1" t="s">
        <v>78</v>
      </c>
      <c r="E91" s="1" t="s">
        <v>51</v>
      </c>
      <c r="F91" s="1" t="s">
        <v>179</v>
      </c>
      <c r="G91" s="1" t="s">
        <v>82</v>
      </c>
      <c r="H91" s="1" t="s">
        <v>83</v>
      </c>
      <c r="I91" s="1" t="s">
        <v>84</v>
      </c>
      <c r="J91" s="1" t="s">
        <v>85</v>
      </c>
      <c r="K91" s="1" t="s">
        <v>4806</v>
      </c>
      <c r="L91" s="1"/>
      <c r="M91" s="20">
        <f t="shared" si="1"/>
        <v>0</v>
      </c>
    </row>
    <row r="92" spans="1:13" ht="20.100000000000001" customHeight="1" x14ac:dyDescent="0.15">
      <c r="A92" s="1" t="s">
        <v>4712</v>
      </c>
      <c r="B92" s="1" t="s">
        <v>4796</v>
      </c>
      <c r="C92" s="1" t="s">
        <v>4807</v>
      </c>
      <c r="D92" s="1" t="s">
        <v>78</v>
      </c>
      <c r="E92" s="1" t="s">
        <v>51</v>
      </c>
      <c r="F92" s="1" t="s">
        <v>179</v>
      </c>
      <c r="G92" s="1" t="s">
        <v>82</v>
      </c>
      <c r="H92" s="1" t="s">
        <v>83</v>
      </c>
      <c r="I92" s="1" t="s">
        <v>84</v>
      </c>
      <c r="J92" s="1" t="s">
        <v>85</v>
      </c>
      <c r="K92" s="1" t="s">
        <v>4808</v>
      </c>
      <c r="L92" s="1"/>
      <c r="M92" s="20">
        <f t="shared" si="1"/>
        <v>0</v>
      </c>
    </row>
    <row r="93" spans="1:13" ht="20.100000000000001" customHeight="1" x14ac:dyDescent="0.15">
      <c r="A93" s="1" t="s">
        <v>4712</v>
      </c>
      <c r="B93" s="1" t="s">
        <v>4796</v>
      </c>
      <c r="C93" s="1" t="s">
        <v>4809</v>
      </c>
      <c r="D93" s="1" t="s">
        <v>78</v>
      </c>
      <c r="E93" s="1" t="s">
        <v>51</v>
      </c>
      <c r="F93" s="1" t="s">
        <v>51</v>
      </c>
      <c r="G93" s="1" t="s">
        <v>82</v>
      </c>
      <c r="H93" s="1" t="s">
        <v>95</v>
      </c>
      <c r="I93" s="1" t="s">
        <v>84</v>
      </c>
      <c r="J93" s="1" t="s">
        <v>96</v>
      </c>
      <c r="K93" s="1" t="s">
        <v>4810</v>
      </c>
      <c r="L93" s="1"/>
      <c r="M93" s="20">
        <f t="shared" si="1"/>
        <v>1</v>
      </c>
    </row>
    <row r="94" spans="1:13" ht="20.100000000000001" customHeight="1" x14ac:dyDescent="0.15">
      <c r="A94" s="1" t="s">
        <v>4712</v>
      </c>
      <c r="B94" s="1" t="s">
        <v>4796</v>
      </c>
      <c r="C94" s="1" t="s">
        <v>4811</v>
      </c>
      <c r="D94" s="1" t="s">
        <v>78</v>
      </c>
      <c r="E94" s="1" t="s">
        <v>51</v>
      </c>
      <c r="F94" s="1" t="s">
        <v>179</v>
      </c>
      <c r="G94" s="1" t="s">
        <v>82</v>
      </c>
      <c r="H94" s="1" t="s">
        <v>83</v>
      </c>
      <c r="I94" s="1" t="s">
        <v>84</v>
      </c>
      <c r="J94" s="1" t="s">
        <v>85</v>
      </c>
      <c r="K94" s="1" t="s">
        <v>4812</v>
      </c>
      <c r="L94" s="1"/>
      <c r="M94" s="20">
        <f t="shared" si="1"/>
        <v>0</v>
      </c>
    </row>
    <row r="95" spans="1:13" ht="20.100000000000001" customHeight="1" x14ac:dyDescent="0.15">
      <c r="A95" s="1" t="s">
        <v>4712</v>
      </c>
      <c r="B95" s="1" t="s">
        <v>4796</v>
      </c>
      <c r="C95" s="1" t="s">
        <v>4813</v>
      </c>
      <c r="D95" s="1" t="s">
        <v>78</v>
      </c>
      <c r="E95" s="1" t="s">
        <v>51</v>
      </c>
      <c r="F95" s="1" t="s">
        <v>51</v>
      </c>
      <c r="G95" s="1" t="s">
        <v>82</v>
      </c>
      <c r="H95" s="1" t="s">
        <v>95</v>
      </c>
      <c r="I95" s="1" t="s">
        <v>84</v>
      </c>
      <c r="J95" s="1" t="s">
        <v>96</v>
      </c>
      <c r="K95" s="1" t="s">
        <v>4814</v>
      </c>
      <c r="L95" s="1"/>
      <c r="M95" s="20">
        <f t="shared" si="1"/>
        <v>1</v>
      </c>
    </row>
    <row r="96" spans="1:13" ht="20.100000000000001" customHeight="1" x14ac:dyDescent="0.15">
      <c r="A96" s="1" t="s">
        <v>4712</v>
      </c>
      <c r="B96" s="1" t="s">
        <v>4796</v>
      </c>
      <c r="C96" s="1" t="s">
        <v>4815</v>
      </c>
      <c r="D96" s="1" t="s">
        <v>78</v>
      </c>
      <c r="E96" s="1" t="s">
        <v>51</v>
      </c>
      <c r="F96" s="1" t="s">
        <v>51</v>
      </c>
      <c r="G96" s="1" t="s">
        <v>82</v>
      </c>
      <c r="H96" s="1" t="s">
        <v>95</v>
      </c>
      <c r="I96" s="1" t="s">
        <v>84</v>
      </c>
      <c r="J96" s="1" t="s">
        <v>96</v>
      </c>
      <c r="K96" s="1" t="s">
        <v>4816</v>
      </c>
      <c r="L96" s="1"/>
      <c r="M96" s="20">
        <f t="shared" si="1"/>
        <v>1</v>
      </c>
    </row>
    <row r="97" spans="1:13" ht="20.100000000000001" customHeight="1" x14ac:dyDescent="0.15">
      <c r="A97" s="1" t="s">
        <v>4712</v>
      </c>
      <c r="B97" s="1" t="s">
        <v>4796</v>
      </c>
      <c r="C97" s="1" t="s">
        <v>4817</v>
      </c>
      <c r="D97" s="1" t="s">
        <v>78</v>
      </c>
      <c r="E97" s="1" t="s">
        <v>51</v>
      </c>
      <c r="F97" s="1" t="s">
        <v>51</v>
      </c>
      <c r="G97" s="1" t="s">
        <v>82</v>
      </c>
      <c r="H97" s="1" t="s">
        <v>95</v>
      </c>
      <c r="I97" s="1" t="s">
        <v>84</v>
      </c>
      <c r="J97" s="1" t="s">
        <v>96</v>
      </c>
      <c r="K97" s="1" t="s">
        <v>4818</v>
      </c>
      <c r="L97" s="1"/>
      <c r="M97" s="20">
        <f t="shared" si="1"/>
        <v>1</v>
      </c>
    </row>
    <row r="98" spans="1:13" ht="20.100000000000001" customHeight="1" x14ac:dyDescent="0.15">
      <c r="A98" s="1" t="s">
        <v>4712</v>
      </c>
      <c r="B98" s="1" t="s">
        <v>4796</v>
      </c>
      <c r="C98" s="1" t="s">
        <v>4819</v>
      </c>
      <c r="D98" s="1" t="s">
        <v>78</v>
      </c>
      <c r="E98" s="1" t="s">
        <v>51</v>
      </c>
      <c r="F98" s="1" t="s">
        <v>51</v>
      </c>
      <c r="G98" s="1" t="s">
        <v>82</v>
      </c>
      <c r="H98" s="1" t="s">
        <v>95</v>
      </c>
      <c r="I98" s="1" t="s">
        <v>84</v>
      </c>
      <c r="J98" s="1" t="s">
        <v>96</v>
      </c>
      <c r="K98" s="1" t="s">
        <v>4820</v>
      </c>
      <c r="L98" s="1"/>
      <c r="M98" s="20">
        <f t="shared" si="1"/>
        <v>1</v>
      </c>
    </row>
    <row r="99" spans="1:13" ht="20.100000000000001" customHeight="1" x14ac:dyDescent="0.15">
      <c r="A99" s="1" t="s">
        <v>4712</v>
      </c>
      <c r="B99" s="1" t="s">
        <v>4796</v>
      </c>
      <c r="C99" s="1" t="s">
        <v>4821</v>
      </c>
      <c r="D99" s="1" t="s">
        <v>78</v>
      </c>
      <c r="E99" s="1" t="s">
        <v>51</v>
      </c>
      <c r="F99" s="1" t="s">
        <v>51</v>
      </c>
      <c r="G99" s="1" t="s">
        <v>82</v>
      </c>
      <c r="H99" s="1" t="s">
        <v>95</v>
      </c>
      <c r="I99" s="1" t="s">
        <v>84</v>
      </c>
      <c r="J99" s="1" t="s">
        <v>96</v>
      </c>
      <c r="K99" s="1" t="s">
        <v>4822</v>
      </c>
      <c r="L99" s="1"/>
      <c r="M99" s="20">
        <f t="shared" si="1"/>
        <v>1</v>
      </c>
    </row>
    <row r="100" spans="1:13" ht="20.100000000000001" customHeight="1" x14ac:dyDescent="0.15">
      <c r="A100" s="1" t="s">
        <v>4712</v>
      </c>
      <c r="B100" s="1" t="s">
        <v>4823</v>
      </c>
      <c r="C100" s="1" t="s">
        <v>4824</v>
      </c>
      <c r="D100" s="1" t="s">
        <v>50</v>
      </c>
      <c r="E100" s="1" t="s">
        <v>51</v>
      </c>
      <c r="F100" s="1" t="s">
        <v>51</v>
      </c>
      <c r="G100" s="1" t="s">
        <v>82</v>
      </c>
      <c r="H100" s="1" t="s">
        <v>95</v>
      </c>
      <c r="I100" s="1" t="s">
        <v>84</v>
      </c>
      <c r="J100" s="1" t="s">
        <v>96</v>
      </c>
      <c r="K100" s="1" t="s">
        <v>4825</v>
      </c>
      <c r="L100" s="1"/>
      <c r="M100" s="20">
        <f t="shared" si="1"/>
        <v>1</v>
      </c>
    </row>
    <row r="101" spans="1:13" ht="20.100000000000001" customHeight="1" x14ac:dyDescent="0.15">
      <c r="A101" s="1" t="s">
        <v>4712</v>
      </c>
      <c r="B101" s="1" t="s">
        <v>4823</v>
      </c>
      <c r="C101" s="1" t="s">
        <v>4826</v>
      </c>
      <c r="D101" s="1" t="s">
        <v>50</v>
      </c>
      <c r="E101" s="1" t="s">
        <v>51</v>
      </c>
      <c r="F101" s="1" t="s">
        <v>51</v>
      </c>
      <c r="G101" s="1" t="s">
        <v>82</v>
      </c>
      <c r="H101" s="1" t="s">
        <v>95</v>
      </c>
      <c r="I101" s="1" t="s">
        <v>84</v>
      </c>
      <c r="J101" s="1" t="s">
        <v>96</v>
      </c>
      <c r="K101" s="1" t="s">
        <v>4827</v>
      </c>
      <c r="L101" s="1"/>
      <c r="M101" s="20">
        <f t="shared" si="1"/>
        <v>1</v>
      </c>
    </row>
    <row r="102" spans="1:13" ht="20.100000000000001" customHeight="1" x14ac:dyDescent="0.15">
      <c r="A102" s="1" t="s">
        <v>4712</v>
      </c>
      <c r="B102" s="1" t="s">
        <v>4823</v>
      </c>
      <c r="C102" s="1" t="s">
        <v>4828</v>
      </c>
      <c r="D102" s="1" t="s">
        <v>50</v>
      </c>
      <c r="E102" s="1" t="s">
        <v>51</v>
      </c>
      <c r="F102" s="1" t="s">
        <v>51</v>
      </c>
      <c r="G102" s="1" t="s">
        <v>82</v>
      </c>
      <c r="H102" s="1" t="s">
        <v>95</v>
      </c>
      <c r="I102" s="1" t="s">
        <v>84</v>
      </c>
      <c r="J102" s="1" t="s">
        <v>96</v>
      </c>
      <c r="K102" s="1" t="s">
        <v>4829</v>
      </c>
      <c r="L102" s="1"/>
      <c r="M102" s="20">
        <f t="shared" si="1"/>
        <v>1</v>
      </c>
    </row>
    <row r="103" spans="1:13" ht="20.100000000000001" customHeight="1" x14ac:dyDescent="0.15">
      <c r="A103" s="1" t="s">
        <v>4712</v>
      </c>
      <c r="B103" s="1" t="s">
        <v>4823</v>
      </c>
      <c r="C103" s="1" t="s">
        <v>4830</v>
      </c>
      <c r="D103" s="1" t="s">
        <v>78</v>
      </c>
      <c r="E103" s="1" t="s">
        <v>51</v>
      </c>
      <c r="F103" s="1" t="s">
        <v>51</v>
      </c>
      <c r="G103" s="1" t="s">
        <v>82</v>
      </c>
      <c r="H103" s="1" t="s">
        <v>95</v>
      </c>
      <c r="I103" s="1" t="s">
        <v>84</v>
      </c>
      <c r="J103" s="1" t="s">
        <v>96</v>
      </c>
      <c r="K103" s="1" t="s">
        <v>4831</v>
      </c>
      <c r="L103" s="1"/>
      <c r="M103" s="20">
        <f t="shared" si="1"/>
        <v>1</v>
      </c>
    </row>
    <row r="104" spans="1:13" ht="20.100000000000001" customHeight="1" x14ac:dyDescent="0.15">
      <c r="A104" s="1" t="s">
        <v>4712</v>
      </c>
      <c r="B104" s="1" t="s">
        <v>4823</v>
      </c>
      <c r="C104" s="1" t="s">
        <v>4832</v>
      </c>
      <c r="D104" s="1" t="s">
        <v>78</v>
      </c>
      <c r="E104" s="1" t="s">
        <v>51</v>
      </c>
      <c r="F104" s="1" t="s">
        <v>51</v>
      </c>
      <c r="G104" s="1" t="s">
        <v>82</v>
      </c>
      <c r="H104" s="1" t="s">
        <v>95</v>
      </c>
      <c r="I104" s="1" t="s">
        <v>84</v>
      </c>
      <c r="J104" s="1" t="s">
        <v>96</v>
      </c>
      <c r="K104" s="1" t="s">
        <v>4833</v>
      </c>
      <c r="L104" s="1"/>
      <c r="M104" s="20">
        <f t="shared" si="1"/>
        <v>1</v>
      </c>
    </row>
    <row r="105" spans="1:13" ht="20.100000000000001" customHeight="1" x14ac:dyDescent="0.15">
      <c r="A105" s="1" t="s">
        <v>4712</v>
      </c>
      <c r="B105" s="1" t="s">
        <v>4823</v>
      </c>
      <c r="C105" s="1" t="s">
        <v>4834</v>
      </c>
      <c r="D105" s="1" t="s">
        <v>78</v>
      </c>
      <c r="E105" s="1" t="s">
        <v>51</v>
      </c>
      <c r="F105" s="1" t="s">
        <v>51</v>
      </c>
      <c r="G105" s="1" t="s">
        <v>52</v>
      </c>
      <c r="H105" s="1" t="s">
        <v>121</v>
      </c>
      <c r="I105" s="1" t="s">
        <v>662</v>
      </c>
      <c r="J105" s="1" t="s">
        <v>663</v>
      </c>
      <c r="K105" s="1" t="s">
        <v>4835</v>
      </c>
      <c r="L105" s="1"/>
      <c r="M105" s="20">
        <f t="shared" si="1"/>
        <v>1</v>
      </c>
    </row>
    <row r="106" spans="1:13" ht="20.100000000000001" customHeight="1" x14ac:dyDescent="0.15">
      <c r="A106" s="1" t="s">
        <v>4712</v>
      </c>
      <c r="B106" s="1" t="s">
        <v>4823</v>
      </c>
      <c r="C106" s="1" t="s">
        <v>4836</v>
      </c>
      <c r="D106" s="1" t="s">
        <v>78</v>
      </c>
      <c r="E106" s="1" t="s">
        <v>51</v>
      </c>
      <c r="F106" s="1" t="s">
        <v>51</v>
      </c>
      <c r="G106" s="1" t="s">
        <v>82</v>
      </c>
      <c r="H106" s="1" t="s">
        <v>95</v>
      </c>
      <c r="I106" s="1" t="s">
        <v>84</v>
      </c>
      <c r="J106" s="1" t="s">
        <v>96</v>
      </c>
      <c r="K106" s="1" t="s">
        <v>4837</v>
      </c>
      <c r="L106" s="1"/>
      <c r="M106" s="20">
        <f t="shared" si="1"/>
        <v>1</v>
      </c>
    </row>
    <row r="107" spans="1:13" ht="20.100000000000001" customHeight="1" x14ac:dyDescent="0.15">
      <c r="A107" s="1" t="s">
        <v>4712</v>
      </c>
      <c r="B107" s="1" t="s">
        <v>4823</v>
      </c>
      <c r="C107" s="1" t="s">
        <v>4838</v>
      </c>
      <c r="D107" s="1" t="s">
        <v>78</v>
      </c>
      <c r="E107" s="1" t="s">
        <v>51</v>
      </c>
      <c r="F107" s="1" t="s">
        <v>51</v>
      </c>
      <c r="G107" s="1" t="s">
        <v>82</v>
      </c>
      <c r="H107" s="1" t="s">
        <v>95</v>
      </c>
      <c r="I107" s="1" t="s">
        <v>84</v>
      </c>
      <c r="J107" s="1" t="s">
        <v>96</v>
      </c>
      <c r="K107" s="1" t="s">
        <v>4839</v>
      </c>
      <c r="L107" s="1"/>
      <c r="M107" s="20">
        <f t="shared" si="1"/>
        <v>1</v>
      </c>
    </row>
    <row r="108" spans="1:13" ht="20.100000000000001" customHeight="1" x14ac:dyDescent="0.15">
      <c r="A108" s="1" t="s">
        <v>4712</v>
      </c>
      <c r="B108" s="1" t="s">
        <v>4823</v>
      </c>
      <c r="C108" s="1" t="s">
        <v>4840</v>
      </c>
      <c r="D108" s="1" t="s">
        <v>78</v>
      </c>
      <c r="E108" s="1" t="s">
        <v>51</v>
      </c>
      <c r="F108" s="1" t="s">
        <v>51</v>
      </c>
      <c r="G108" s="1" t="s">
        <v>82</v>
      </c>
      <c r="H108" s="1" t="s">
        <v>95</v>
      </c>
      <c r="I108" s="1" t="s">
        <v>84</v>
      </c>
      <c r="J108" s="1" t="s">
        <v>96</v>
      </c>
      <c r="K108" s="1" t="s">
        <v>4841</v>
      </c>
      <c r="L108" s="1"/>
      <c r="M108" s="20">
        <f t="shared" si="1"/>
        <v>1</v>
      </c>
    </row>
    <row r="109" spans="1:13" ht="20.100000000000001" customHeight="1" x14ac:dyDescent="0.15">
      <c r="A109" s="1" t="s">
        <v>4712</v>
      </c>
      <c r="B109" s="1" t="s">
        <v>4823</v>
      </c>
      <c r="C109" s="1" t="s">
        <v>4842</v>
      </c>
      <c r="D109" s="1" t="s">
        <v>78</v>
      </c>
      <c r="E109" s="1" t="s">
        <v>51</v>
      </c>
      <c r="F109" s="1" t="s">
        <v>51</v>
      </c>
      <c r="G109" s="1" t="s">
        <v>82</v>
      </c>
      <c r="H109" s="1" t="s">
        <v>95</v>
      </c>
      <c r="I109" s="1" t="s">
        <v>84</v>
      </c>
      <c r="J109" s="1" t="s">
        <v>96</v>
      </c>
      <c r="K109" s="1" t="s">
        <v>4843</v>
      </c>
      <c r="L109" s="1"/>
      <c r="M109" s="20">
        <f t="shared" si="1"/>
        <v>1</v>
      </c>
    </row>
    <row r="110" spans="1:13" ht="20.100000000000001" customHeight="1" x14ac:dyDescent="0.15">
      <c r="A110" s="1" t="s">
        <v>4712</v>
      </c>
      <c r="B110" s="1" t="s">
        <v>4823</v>
      </c>
      <c r="C110" s="1" t="s">
        <v>4844</v>
      </c>
      <c r="D110" s="1" t="s">
        <v>78</v>
      </c>
      <c r="E110" s="1" t="s">
        <v>51</v>
      </c>
      <c r="F110" s="1" t="s">
        <v>51</v>
      </c>
      <c r="G110" s="1" t="s">
        <v>82</v>
      </c>
      <c r="H110" s="1" t="s">
        <v>95</v>
      </c>
      <c r="I110" s="1" t="s">
        <v>84</v>
      </c>
      <c r="J110" s="1" t="s">
        <v>96</v>
      </c>
      <c r="K110" s="1" t="s">
        <v>4845</v>
      </c>
      <c r="L110" s="1"/>
      <c r="M110" s="20">
        <f t="shared" si="1"/>
        <v>1</v>
      </c>
    </row>
    <row r="111" spans="1:13" ht="20.100000000000001" customHeight="1" x14ac:dyDescent="0.15">
      <c r="A111" s="1" t="s">
        <v>4712</v>
      </c>
      <c r="B111" s="1" t="s">
        <v>4823</v>
      </c>
      <c r="C111" s="1" t="s">
        <v>4846</v>
      </c>
      <c r="D111" s="1" t="s">
        <v>78</v>
      </c>
      <c r="E111" s="1" t="s">
        <v>51</v>
      </c>
      <c r="F111" s="1" t="s">
        <v>51</v>
      </c>
      <c r="G111" s="1" t="s">
        <v>82</v>
      </c>
      <c r="H111" s="1" t="s">
        <v>95</v>
      </c>
      <c r="I111" s="1" t="s">
        <v>84</v>
      </c>
      <c r="J111" s="1" t="s">
        <v>96</v>
      </c>
      <c r="K111" s="1" t="s">
        <v>4847</v>
      </c>
      <c r="L111" s="1"/>
      <c r="M111" s="20">
        <f t="shared" si="1"/>
        <v>1</v>
      </c>
    </row>
    <row r="112" spans="1:13" ht="20.100000000000001" customHeight="1" x14ac:dyDescent="0.15">
      <c r="A112" s="1" t="s">
        <v>4712</v>
      </c>
      <c r="B112" s="1" t="s">
        <v>4823</v>
      </c>
      <c r="C112" s="1" t="s">
        <v>4848</v>
      </c>
      <c r="D112" s="1" t="s">
        <v>78</v>
      </c>
      <c r="E112" s="1" t="s">
        <v>51</v>
      </c>
      <c r="F112" s="1" t="s">
        <v>51</v>
      </c>
      <c r="G112" s="1" t="s">
        <v>82</v>
      </c>
      <c r="H112" s="1" t="s">
        <v>95</v>
      </c>
      <c r="I112" s="1" t="s">
        <v>84</v>
      </c>
      <c r="J112" s="1" t="s">
        <v>96</v>
      </c>
      <c r="K112" s="1" t="s">
        <v>4849</v>
      </c>
      <c r="L112" s="1"/>
      <c r="M112" s="20">
        <f t="shared" si="1"/>
        <v>1</v>
      </c>
    </row>
    <row r="113" spans="1:13" ht="20.100000000000001" customHeight="1" x14ac:dyDescent="0.15">
      <c r="A113" s="1" t="s">
        <v>4712</v>
      </c>
      <c r="B113" s="1" t="s">
        <v>4823</v>
      </c>
      <c r="C113" s="1" t="s">
        <v>4850</v>
      </c>
      <c r="D113" s="1" t="s">
        <v>78</v>
      </c>
      <c r="E113" s="1" t="s">
        <v>51</v>
      </c>
      <c r="F113" s="1" t="s">
        <v>51</v>
      </c>
      <c r="G113" s="1" t="s">
        <v>82</v>
      </c>
      <c r="H113" s="1" t="s">
        <v>95</v>
      </c>
      <c r="I113" s="1" t="s">
        <v>84</v>
      </c>
      <c r="J113" s="1" t="s">
        <v>96</v>
      </c>
      <c r="K113" s="1" t="s">
        <v>4851</v>
      </c>
      <c r="L113" s="1"/>
      <c r="M113" s="20">
        <f t="shared" si="1"/>
        <v>1</v>
      </c>
    </row>
    <row r="114" spans="1:13" ht="20.100000000000001" customHeight="1" x14ac:dyDescent="0.15">
      <c r="A114" s="1" t="s">
        <v>4712</v>
      </c>
      <c r="B114" s="1" t="s">
        <v>4823</v>
      </c>
      <c r="C114" s="1" t="s">
        <v>4852</v>
      </c>
      <c r="D114" s="1" t="s">
        <v>78</v>
      </c>
      <c r="E114" s="1" t="s">
        <v>51</v>
      </c>
      <c r="F114" s="1" t="s">
        <v>51</v>
      </c>
      <c r="G114" s="1" t="s">
        <v>82</v>
      </c>
      <c r="H114" s="1" t="s">
        <v>95</v>
      </c>
      <c r="I114" s="1" t="s">
        <v>84</v>
      </c>
      <c r="J114" s="1" t="s">
        <v>96</v>
      </c>
      <c r="K114" s="1" t="s">
        <v>4853</v>
      </c>
      <c r="L114" s="1"/>
      <c r="M114" s="20">
        <f t="shared" si="1"/>
        <v>1</v>
      </c>
    </row>
    <row r="115" spans="1:13" ht="20.100000000000001" customHeight="1" x14ac:dyDescent="0.15">
      <c r="A115" s="1" t="s">
        <v>4712</v>
      </c>
      <c r="B115" s="1" t="s">
        <v>4823</v>
      </c>
      <c r="C115" s="1" t="s">
        <v>4854</v>
      </c>
      <c r="D115" s="1" t="s">
        <v>78</v>
      </c>
      <c r="E115" s="1" t="s">
        <v>51</v>
      </c>
      <c r="F115" s="1" t="s">
        <v>51</v>
      </c>
      <c r="G115" s="1" t="s">
        <v>82</v>
      </c>
      <c r="H115" s="1" t="s">
        <v>95</v>
      </c>
      <c r="I115" s="1" t="s">
        <v>84</v>
      </c>
      <c r="J115" s="1" t="s">
        <v>96</v>
      </c>
      <c r="K115" s="1" t="s">
        <v>4855</v>
      </c>
      <c r="L115" s="1"/>
      <c r="M115" s="20">
        <f t="shared" si="1"/>
        <v>1</v>
      </c>
    </row>
    <row r="116" spans="1:13" ht="20.100000000000001" customHeight="1" x14ac:dyDescent="0.15">
      <c r="A116" s="1" t="s">
        <v>4712</v>
      </c>
      <c r="B116" s="1" t="s">
        <v>4856</v>
      </c>
      <c r="C116" s="1" t="s">
        <v>4857</v>
      </c>
      <c r="D116" s="1" t="s">
        <v>50</v>
      </c>
      <c r="E116" s="1" t="s">
        <v>51</v>
      </c>
      <c r="F116" s="1" t="s">
        <v>51</v>
      </c>
      <c r="G116" s="1" t="s">
        <v>82</v>
      </c>
      <c r="H116" s="1" t="s">
        <v>95</v>
      </c>
      <c r="I116" s="1" t="s">
        <v>84</v>
      </c>
      <c r="J116" s="1" t="s">
        <v>96</v>
      </c>
      <c r="K116" s="1" t="s">
        <v>4858</v>
      </c>
      <c r="L116" s="1"/>
      <c r="M116" s="20">
        <f t="shared" si="1"/>
        <v>1</v>
      </c>
    </row>
    <row r="117" spans="1:13" ht="20.100000000000001" customHeight="1" x14ac:dyDescent="0.15">
      <c r="A117" s="1" t="s">
        <v>4712</v>
      </c>
      <c r="B117" s="1" t="s">
        <v>4856</v>
      </c>
      <c r="C117" s="1" t="s">
        <v>4859</v>
      </c>
      <c r="D117" s="1" t="s">
        <v>50</v>
      </c>
      <c r="E117" s="1" t="s">
        <v>51</v>
      </c>
      <c r="F117" s="1" t="s">
        <v>51</v>
      </c>
      <c r="G117" s="1" t="s">
        <v>82</v>
      </c>
      <c r="H117" s="1" t="s">
        <v>95</v>
      </c>
      <c r="I117" s="1" t="s">
        <v>84</v>
      </c>
      <c r="J117" s="1" t="s">
        <v>96</v>
      </c>
      <c r="K117" s="1" t="s">
        <v>4860</v>
      </c>
      <c r="L117" s="1"/>
      <c r="M117" s="20">
        <f t="shared" si="1"/>
        <v>1</v>
      </c>
    </row>
    <row r="118" spans="1:13" ht="20.100000000000001" customHeight="1" x14ac:dyDescent="0.15">
      <c r="A118" s="1" t="s">
        <v>4712</v>
      </c>
      <c r="B118" s="1" t="s">
        <v>4856</v>
      </c>
      <c r="C118" s="1" t="s">
        <v>4861</v>
      </c>
      <c r="D118" s="1" t="s">
        <v>50</v>
      </c>
      <c r="E118" s="1" t="s">
        <v>51</v>
      </c>
      <c r="F118" s="1" t="s">
        <v>51</v>
      </c>
      <c r="G118" s="1" t="s">
        <v>82</v>
      </c>
      <c r="H118" s="1" t="s">
        <v>95</v>
      </c>
      <c r="I118" s="1" t="s">
        <v>84</v>
      </c>
      <c r="J118" s="1" t="s">
        <v>96</v>
      </c>
      <c r="K118" s="1" t="s">
        <v>4862</v>
      </c>
      <c r="L118" s="1"/>
      <c r="M118" s="20">
        <f t="shared" si="1"/>
        <v>1</v>
      </c>
    </row>
    <row r="119" spans="1:13" ht="20.100000000000001" customHeight="1" x14ac:dyDescent="0.15">
      <c r="A119" s="1" t="s">
        <v>4712</v>
      </c>
      <c r="B119" s="1" t="s">
        <v>4856</v>
      </c>
      <c r="C119" s="1" t="s">
        <v>4863</v>
      </c>
      <c r="D119" s="1" t="s">
        <v>78</v>
      </c>
      <c r="E119" s="1" t="s">
        <v>51</v>
      </c>
      <c r="F119" s="1" t="s">
        <v>179</v>
      </c>
      <c r="G119" s="1" t="s">
        <v>82</v>
      </c>
      <c r="H119" s="1" t="s">
        <v>180</v>
      </c>
      <c r="I119" s="1" t="s">
        <v>4864</v>
      </c>
      <c r="J119" s="1" t="s">
        <v>96</v>
      </c>
      <c r="K119" s="1" t="s">
        <v>4865</v>
      </c>
      <c r="L119" s="1"/>
      <c r="M119" s="20">
        <f t="shared" si="1"/>
        <v>0</v>
      </c>
    </row>
    <row r="120" spans="1:13" ht="20.100000000000001" customHeight="1" x14ac:dyDescent="0.15">
      <c r="A120" s="1" t="s">
        <v>4712</v>
      </c>
      <c r="B120" s="1" t="s">
        <v>4856</v>
      </c>
      <c r="C120" s="1" t="s">
        <v>4866</v>
      </c>
      <c r="D120" s="1" t="s">
        <v>78</v>
      </c>
      <c r="E120" s="1" t="s">
        <v>51</v>
      </c>
      <c r="F120" s="1" t="s">
        <v>51</v>
      </c>
      <c r="G120" s="1" t="s">
        <v>82</v>
      </c>
      <c r="H120" s="1" t="s">
        <v>95</v>
      </c>
      <c r="I120" s="1" t="s">
        <v>84</v>
      </c>
      <c r="J120" s="1" t="s">
        <v>96</v>
      </c>
      <c r="K120" s="1" t="s">
        <v>4867</v>
      </c>
      <c r="L120" s="1"/>
      <c r="M120" s="20">
        <f t="shared" si="1"/>
        <v>1</v>
      </c>
    </row>
    <row r="121" spans="1:13" ht="20.100000000000001" customHeight="1" x14ac:dyDescent="0.15">
      <c r="A121" s="1" t="s">
        <v>4712</v>
      </c>
      <c r="B121" s="1" t="s">
        <v>4856</v>
      </c>
      <c r="C121" s="1" t="s">
        <v>4868</v>
      </c>
      <c r="D121" s="1" t="s">
        <v>78</v>
      </c>
      <c r="E121" s="1" t="s">
        <v>51</v>
      </c>
      <c r="F121" s="1" t="s">
        <v>51</v>
      </c>
      <c r="G121" s="1" t="s">
        <v>82</v>
      </c>
      <c r="H121" s="1" t="s">
        <v>95</v>
      </c>
      <c r="I121" s="1" t="s">
        <v>84</v>
      </c>
      <c r="J121" s="1" t="s">
        <v>96</v>
      </c>
      <c r="K121" s="1" t="s">
        <v>4869</v>
      </c>
      <c r="L121" s="1"/>
      <c r="M121" s="20">
        <f t="shared" si="1"/>
        <v>1</v>
      </c>
    </row>
    <row r="122" spans="1:13" ht="20.100000000000001" customHeight="1" x14ac:dyDescent="0.15">
      <c r="A122" s="1" t="s">
        <v>4712</v>
      </c>
      <c r="B122" s="1" t="s">
        <v>4856</v>
      </c>
      <c r="C122" s="1" t="s">
        <v>4870</v>
      </c>
      <c r="D122" s="1" t="s">
        <v>78</v>
      </c>
      <c r="E122" s="1" t="s">
        <v>51</v>
      </c>
      <c r="F122" s="1" t="s">
        <v>51</v>
      </c>
      <c r="G122" s="1" t="s">
        <v>82</v>
      </c>
      <c r="H122" s="1" t="s">
        <v>95</v>
      </c>
      <c r="I122" s="1" t="s">
        <v>84</v>
      </c>
      <c r="J122" s="1" t="s">
        <v>96</v>
      </c>
      <c r="K122" s="1" t="s">
        <v>4871</v>
      </c>
      <c r="L122" s="1"/>
      <c r="M122" s="20">
        <f t="shared" si="1"/>
        <v>1</v>
      </c>
    </row>
    <row r="123" spans="1:13" ht="20.100000000000001" customHeight="1" x14ac:dyDescent="0.15">
      <c r="A123" s="1" t="s">
        <v>4712</v>
      </c>
      <c r="B123" s="1" t="s">
        <v>4856</v>
      </c>
      <c r="C123" s="1" t="s">
        <v>4872</v>
      </c>
      <c r="D123" s="1" t="s">
        <v>78</v>
      </c>
      <c r="E123" s="1" t="s">
        <v>51</v>
      </c>
      <c r="F123" s="1" t="s">
        <v>51</v>
      </c>
      <c r="G123" s="1" t="s">
        <v>82</v>
      </c>
      <c r="H123" s="1" t="s">
        <v>95</v>
      </c>
      <c r="I123" s="1" t="s">
        <v>84</v>
      </c>
      <c r="J123" s="1" t="s">
        <v>96</v>
      </c>
      <c r="K123" s="1" t="s">
        <v>4873</v>
      </c>
      <c r="L123" s="1"/>
      <c r="M123" s="20">
        <f t="shared" si="1"/>
        <v>1</v>
      </c>
    </row>
    <row r="124" spans="1:13" ht="20.100000000000001" customHeight="1" x14ac:dyDescent="0.15">
      <c r="A124" s="1" t="s">
        <v>4712</v>
      </c>
      <c r="B124" s="1" t="s">
        <v>4856</v>
      </c>
      <c r="C124" s="1" t="s">
        <v>4874</v>
      </c>
      <c r="D124" s="1" t="s">
        <v>78</v>
      </c>
      <c r="E124" s="1" t="s">
        <v>51</v>
      </c>
      <c r="F124" s="1" t="s">
        <v>51</v>
      </c>
      <c r="G124" s="1" t="s">
        <v>82</v>
      </c>
      <c r="H124" s="1" t="s">
        <v>95</v>
      </c>
      <c r="I124" s="1" t="s">
        <v>84</v>
      </c>
      <c r="J124" s="1" t="s">
        <v>96</v>
      </c>
      <c r="K124" s="1" t="s">
        <v>4875</v>
      </c>
      <c r="L124" s="1"/>
      <c r="M124" s="20">
        <f t="shared" si="1"/>
        <v>1</v>
      </c>
    </row>
    <row r="125" spans="1:13" ht="20.100000000000001" customHeight="1" x14ac:dyDescent="0.15">
      <c r="A125" s="1" t="s">
        <v>4712</v>
      </c>
      <c r="B125" s="1" t="s">
        <v>4856</v>
      </c>
      <c r="C125" s="1" t="s">
        <v>4876</v>
      </c>
      <c r="D125" s="1" t="s">
        <v>78</v>
      </c>
      <c r="E125" s="1" t="s">
        <v>51</v>
      </c>
      <c r="F125" s="1" t="s">
        <v>51</v>
      </c>
      <c r="G125" s="1" t="s">
        <v>82</v>
      </c>
      <c r="H125" s="1" t="s">
        <v>95</v>
      </c>
      <c r="I125" s="1" t="s">
        <v>84</v>
      </c>
      <c r="J125" s="1" t="s">
        <v>96</v>
      </c>
      <c r="K125" s="1" t="s">
        <v>4877</v>
      </c>
      <c r="L125" s="1"/>
      <c r="M125" s="20">
        <f t="shared" si="1"/>
        <v>1</v>
      </c>
    </row>
    <row r="126" spans="1:13" ht="20.100000000000001" customHeight="1" x14ac:dyDescent="0.15">
      <c r="A126" s="1" t="s">
        <v>4712</v>
      </c>
      <c r="B126" s="1" t="s">
        <v>4856</v>
      </c>
      <c r="C126" s="1" t="s">
        <v>4878</v>
      </c>
      <c r="D126" s="1" t="s">
        <v>78</v>
      </c>
      <c r="E126" s="1" t="s">
        <v>51</v>
      </c>
      <c r="F126" s="1" t="s">
        <v>51</v>
      </c>
      <c r="G126" s="1" t="s">
        <v>82</v>
      </c>
      <c r="H126" s="1" t="s">
        <v>95</v>
      </c>
      <c r="I126" s="1" t="s">
        <v>84</v>
      </c>
      <c r="J126" s="1" t="s">
        <v>96</v>
      </c>
      <c r="K126" s="1" t="s">
        <v>4879</v>
      </c>
      <c r="L126" s="1"/>
      <c r="M126" s="20">
        <f t="shared" si="1"/>
        <v>1</v>
      </c>
    </row>
    <row r="127" spans="1:13" ht="20.100000000000001" customHeight="1" x14ac:dyDescent="0.15">
      <c r="A127" s="1" t="s">
        <v>4712</v>
      </c>
      <c r="B127" s="1" t="s">
        <v>4856</v>
      </c>
      <c r="C127" s="1" t="s">
        <v>4880</v>
      </c>
      <c r="D127" s="1" t="s">
        <v>78</v>
      </c>
      <c r="E127" s="1" t="s">
        <v>51</v>
      </c>
      <c r="F127" s="1" t="s">
        <v>51</v>
      </c>
      <c r="G127" s="1" t="s">
        <v>82</v>
      </c>
      <c r="H127" s="1" t="s">
        <v>95</v>
      </c>
      <c r="I127" s="1" t="s">
        <v>84</v>
      </c>
      <c r="J127" s="1" t="s">
        <v>96</v>
      </c>
      <c r="K127" s="1" t="s">
        <v>4881</v>
      </c>
      <c r="L127" s="1"/>
      <c r="M127" s="20">
        <f t="shared" si="1"/>
        <v>1</v>
      </c>
    </row>
    <row r="128" spans="1:13" ht="20.100000000000001" customHeight="1" x14ac:dyDescent="0.15">
      <c r="A128" s="1" t="s">
        <v>4712</v>
      </c>
      <c r="B128" s="1" t="s">
        <v>4856</v>
      </c>
      <c r="C128" s="1" t="s">
        <v>4882</v>
      </c>
      <c r="D128" s="1" t="s">
        <v>78</v>
      </c>
      <c r="E128" s="1" t="s">
        <v>51</v>
      </c>
      <c r="F128" s="1" t="s">
        <v>51</v>
      </c>
      <c r="G128" s="1" t="s">
        <v>82</v>
      </c>
      <c r="H128" s="1" t="s">
        <v>95</v>
      </c>
      <c r="I128" s="1" t="s">
        <v>84</v>
      </c>
      <c r="J128" s="1" t="s">
        <v>96</v>
      </c>
      <c r="K128" s="1" t="s">
        <v>4883</v>
      </c>
      <c r="L128" s="1"/>
      <c r="M128" s="20">
        <f t="shared" si="1"/>
        <v>1</v>
      </c>
    </row>
    <row r="129" spans="1:13" ht="20.100000000000001" customHeight="1" x14ac:dyDescent="0.15">
      <c r="A129" s="1" t="s">
        <v>4712</v>
      </c>
      <c r="B129" s="1" t="s">
        <v>4856</v>
      </c>
      <c r="C129" s="1" t="s">
        <v>4884</v>
      </c>
      <c r="D129" s="1" t="s">
        <v>78</v>
      </c>
      <c r="E129" s="1" t="s">
        <v>51</v>
      </c>
      <c r="F129" s="1" t="s">
        <v>51</v>
      </c>
      <c r="G129" s="1" t="s">
        <v>82</v>
      </c>
      <c r="H129" s="1" t="s">
        <v>95</v>
      </c>
      <c r="I129" s="1" t="s">
        <v>84</v>
      </c>
      <c r="J129" s="1" t="s">
        <v>96</v>
      </c>
      <c r="K129" s="1" t="s">
        <v>4885</v>
      </c>
      <c r="L129" s="1"/>
      <c r="M129" s="20">
        <f t="shared" si="1"/>
        <v>1</v>
      </c>
    </row>
    <row r="130" spans="1:13" ht="20.100000000000001" customHeight="1" x14ac:dyDescent="0.15">
      <c r="A130" s="1" t="s">
        <v>4712</v>
      </c>
      <c r="B130" s="1" t="s">
        <v>4856</v>
      </c>
      <c r="C130" s="1" t="s">
        <v>4886</v>
      </c>
      <c r="D130" s="1" t="s">
        <v>78</v>
      </c>
      <c r="E130" s="1" t="s">
        <v>51</v>
      </c>
      <c r="F130" s="1" t="s">
        <v>51</v>
      </c>
      <c r="G130" s="1" t="s">
        <v>82</v>
      </c>
      <c r="H130" s="1" t="s">
        <v>95</v>
      </c>
      <c r="I130" s="1" t="s">
        <v>84</v>
      </c>
      <c r="J130" s="1" t="s">
        <v>96</v>
      </c>
      <c r="K130" s="1" t="s">
        <v>4887</v>
      </c>
      <c r="L130" s="1"/>
      <c r="M130" s="20">
        <f t="shared" si="1"/>
        <v>1</v>
      </c>
    </row>
    <row r="131" spans="1:13" ht="20.100000000000001" customHeight="1" x14ac:dyDescent="0.15">
      <c r="A131" s="1" t="s">
        <v>4712</v>
      </c>
      <c r="B131" s="1" t="s">
        <v>4856</v>
      </c>
      <c r="C131" s="1" t="s">
        <v>4888</v>
      </c>
      <c r="D131" s="1" t="s">
        <v>78</v>
      </c>
      <c r="E131" s="1" t="s">
        <v>51</v>
      </c>
      <c r="F131" s="1" t="s">
        <v>179</v>
      </c>
      <c r="G131" s="1" t="s">
        <v>82</v>
      </c>
      <c r="H131" s="1" t="s">
        <v>180</v>
      </c>
      <c r="I131" s="1" t="s">
        <v>4864</v>
      </c>
      <c r="J131" s="1" t="s">
        <v>96</v>
      </c>
      <c r="K131" s="1" t="s">
        <v>4889</v>
      </c>
      <c r="L131" s="1"/>
      <c r="M131" s="20">
        <f t="shared" si="1"/>
        <v>0</v>
      </c>
    </row>
    <row r="132" spans="1:13" ht="20.100000000000001" customHeight="1" x14ac:dyDescent="0.15">
      <c r="A132" s="1" t="s">
        <v>4712</v>
      </c>
      <c r="B132" s="1" t="s">
        <v>4890</v>
      </c>
      <c r="C132" s="1" t="s">
        <v>4891</v>
      </c>
      <c r="D132" s="1" t="s">
        <v>50</v>
      </c>
      <c r="E132" s="1" t="s">
        <v>51</v>
      </c>
      <c r="F132" s="1" t="s">
        <v>51</v>
      </c>
      <c r="G132" s="1" t="s">
        <v>82</v>
      </c>
      <c r="H132" s="1" t="s">
        <v>95</v>
      </c>
      <c r="I132" s="1" t="s">
        <v>84</v>
      </c>
      <c r="J132" s="1" t="s">
        <v>96</v>
      </c>
      <c r="K132" s="1" t="s">
        <v>4892</v>
      </c>
      <c r="L132" s="1"/>
      <c r="M132" s="20">
        <f t="shared" si="1"/>
        <v>1</v>
      </c>
    </row>
    <row r="133" spans="1:13" ht="20.100000000000001" customHeight="1" x14ac:dyDescent="0.15">
      <c r="A133" s="1" t="s">
        <v>4712</v>
      </c>
      <c r="B133" s="1" t="s">
        <v>4890</v>
      </c>
      <c r="C133" s="1" t="s">
        <v>4893</v>
      </c>
      <c r="D133" s="1" t="s">
        <v>50</v>
      </c>
      <c r="E133" s="1" t="s">
        <v>51</v>
      </c>
      <c r="F133" s="1" t="s">
        <v>51</v>
      </c>
      <c r="G133" s="1" t="s">
        <v>82</v>
      </c>
      <c r="H133" s="1" t="s">
        <v>95</v>
      </c>
      <c r="I133" s="1" t="s">
        <v>84</v>
      </c>
      <c r="J133" s="1" t="s">
        <v>96</v>
      </c>
      <c r="K133" s="1" t="s">
        <v>1109</v>
      </c>
      <c r="L133" s="1"/>
      <c r="M133" s="20">
        <f t="shared" si="1"/>
        <v>1</v>
      </c>
    </row>
    <row r="134" spans="1:13" ht="20.100000000000001" customHeight="1" x14ac:dyDescent="0.15">
      <c r="A134" s="1" t="s">
        <v>4712</v>
      </c>
      <c r="B134" s="1" t="s">
        <v>4890</v>
      </c>
      <c r="C134" s="1" t="s">
        <v>4894</v>
      </c>
      <c r="D134" s="1" t="s">
        <v>78</v>
      </c>
      <c r="E134" s="1" t="s">
        <v>51</v>
      </c>
      <c r="F134" s="1" t="s">
        <v>51</v>
      </c>
      <c r="G134" s="1" t="s">
        <v>82</v>
      </c>
      <c r="H134" s="1" t="s">
        <v>95</v>
      </c>
      <c r="I134" s="1" t="s">
        <v>84</v>
      </c>
      <c r="J134" s="1" t="s">
        <v>96</v>
      </c>
      <c r="K134" s="1" t="s">
        <v>4895</v>
      </c>
      <c r="L134" s="1"/>
      <c r="M134" s="20">
        <f t="shared" si="1"/>
        <v>1</v>
      </c>
    </row>
    <row r="135" spans="1:13" ht="20.100000000000001" customHeight="1" x14ac:dyDescent="0.15">
      <c r="A135" s="1" t="s">
        <v>4712</v>
      </c>
      <c r="B135" s="1" t="s">
        <v>4890</v>
      </c>
      <c r="C135" s="1" t="s">
        <v>4896</v>
      </c>
      <c r="D135" s="1" t="s">
        <v>78</v>
      </c>
      <c r="E135" s="1" t="s">
        <v>51</v>
      </c>
      <c r="F135" s="1" t="s">
        <v>51</v>
      </c>
      <c r="G135" s="1" t="s">
        <v>52</v>
      </c>
      <c r="H135" s="1" t="s">
        <v>121</v>
      </c>
      <c r="I135" s="1" t="s">
        <v>662</v>
      </c>
      <c r="J135" s="1" t="s">
        <v>663</v>
      </c>
      <c r="K135" s="1" t="s">
        <v>4897</v>
      </c>
      <c r="L135" s="1"/>
      <c r="M135" s="20">
        <f t="shared" si="1"/>
        <v>1</v>
      </c>
    </row>
    <row r="136" spans="1:13" ht="20.100000000000001" customHeight="1" x14ac:dyDescent="0.15">
      <c r="A136" s="1" t="s">
        <v>4712</v>
      </c>
      <c r="B136" s="1" t="s">
        <v>4890</v>
      </c>
      <c r="C136" s="1" t="s">
        <v>4898</v>
      </c>
      <c r="D136" s="1" t="s">
        <v>78</v>
      </c>
      <c r="E136" s="1" t="s">
        <v>51</v>
      </c>
      <c r="F136" s="1" t="s">
        <v>51</v>
      </c>
      <c r="G136" s="1" t="s">
        <v>82</v>
      </c>
      <c r="H136" s="1" t="s">
        <v>95</v>
      </c>
      <c r="I136" s="1" t="s">
        <v>84</v>
      </c>
      <c r="J136" s="1" t="s">
        <v>96</v>
      </c>
      <c r="K136" s="1" t="s">
        <v>4899</v>
      </c>
      <c r="L136" s="1"/>
      <c r="M136" s="20">
        <f t="shared" si="1"/>
        <v>1</v>
      </c>
    </row>
    <row r="137" spans="1:13" ht="20.100000000000001" customHeight="1" x14ac:dyDescent="0.15">
      <c r="A137" s="1" t="s">
        <v>4712</v>
      </c>
      <c r="B137" s="1" t="s">
        <v>4900</v>
      </c>
      <c r="C137" s="1" t="s">
        <v>4901</v>
      </c>
      <c r="D137" s="1" t="s">
        <v>50</v>
      </c>
      <c r="E137" s="1" t="s">
        <v>51</v>
      </c>
      <c r="F137" s="1" t="s">
        <v>51</v>
      </c>
      <c r="G137" s="1" t="s">
        <v>82</v>
      </c>
      <c r="H137" s="1" t="s">
        <v>95</v>
      </c>
      <c r="I137" s="1" t="s">
        <v>84</v>
      </c>
      <c r="J137" s="1" t="s">
        <v>96</v>
      </c>
      <c r="K137" s="1" t="s">
        <v>4902</v>
      </c>
      <c r="L137" s="1"/>
      <c r="M137" s="20">
        <f t="shared" si="1"/>
        <v>1</v>
      </c>
    </row>
    <row r="138" spans="1:13" ht="20.100000000000001" customHeight="1" x14ac:dyDescent="0.15">
      <c r="A138" s="1" t="s">
        <v>4712</v>
      </c>
      <c r="B138" s="1" t="s">
        <v>4903</v>
      </c>
      <c r="C138" s="1" t="s">
        <v>4904</v>
      </c>
      <c r="D138" s="1" t="s">
        <v>78</v>
      </c>
      <c r="E138" s="1" t="s">
        <v>51</v>
      </c>
      <c r="F138" s="1" t="s">
        <v>51</v>
      </c>
      <c r="G138" s="1" t="s">
        <v>82</v>
      </c>
      <c r="H138" s="1" t="s">
        <v>95</v>
      </c>
      <c r="I138" s="1" t="s">
        <v>84</v>
      </c>
      <c r="J138" s="1" t="s">
        <v>96</v>
      </c>
      <c r="K138" s="1" t="s">
        <v>4905</v>
      </c>
      <c r="L138" s="1"/>
      <c r="M138" s="20">
        <f t="shared" si="1"/>
        <v>1</v>
      </c>
    </row>
    <row r="139" spans="1:13" ht="20.100000000000001" customHeight="1" x14ac:dyDescent="0.15">
      <c r="A139" s="1" t="s">
        <v>4712</v>
      </c>
      <c r="B139" s="1" t="s">
        <v>4906</v>
      </c>
      <c r="C139" s="1" t="s">
        <v>4907</v>
      </c>
      <c r="D139" s="1" t="s">
        <v>78</v>
      </c>
      <c r="E139" s="1" t="s">
        <v>51</v>
      </c>
      <c r="F139" s="1" t="s">
        <v>51</v>
      </c>
      <c r="G139" s="1" t="s">
        <v>82</v>
      </c>
      <c r="H139" s="1" t="s">
        <v>95</v>
      </c>
      <c r="I139" s="1" t="s">
        <v>84</v>
      </c>
      <c r="J139" s="1" t="s">
        <v>96</v>
      </c>
      <c r="K139" s="1" t="s">
        <v>4908</v>
      </c>
      <c r="L139" s="1"/>
      <c r="M139" s="20">
        <f t="shared" ref="M139:M202" si="2">IF(F139="○",1,0)</f>
        <v>1</v>
      </c>
    </row>
    <row r="140" spans="1:13" ht="20.100000000000001" customHeight="1" x14ac:dyDescent="0.15">
      <c r="A140" s="1" t="s">
        <v>4712</v>
      </c>
      <c r="B140" s="1" t="s">
        <v>4906</v>
      </c>
      <c r="C140" s="1" t="s">
        <v>4909</v>
      </c>
      <c r="D140" s="1" t="s">
        <v>78</v>
      </c>
      <c r="E140" s="1" t="s">
        <v>51</v>
      </c>
      <c r="F140" s="1" t="s">
        <v>51</v>
      </c>
      <c r="G140" s="1" t="s">
        <v>82</v>
      </c>
      <c r="H140" s="1" t="s">
        <v>95</v>
      </c>
      <c r="I140" s="1" t="s">
        <v>84</v>
      </c>
      <c r="J140" s="1" t="s">
        <v>96</v>
      </c>
      <c r="K140" s="1" t="s">
        <v>4910</v>
      </c>
      <c r="L140" s="1"/>
      <c r="M140" s="20">
        <f t="shared" si="2"/>
        <v>1</v>
      </c>
    </row>
    <row r="141" spans="1:13" ht="20.100000000000001" customHeight="1" x14ac:dyDescent="0.15">
      <c r="A141" s="1" t="s">
        <v>4712</v>
      </c>
      <c r="B141" s="1" t="s">
        <v>4911</v>
      </c>
      <c r="C141" s="1" t="s">
        <v>4912</v>
      </c>
      <c r="D141" s="1" t="s">
        <v>50</v>
      </c>
      <c r="E141" s="1" t="s">
        <v>51</v>
      </c>
      <c r="F141" s="1" t="s">
        <v>51</v>
      </c>
      <c r="G141" s="1" t="s">
        <v>82</v>
      </c>
      <c r="H141" s="1" t="s">
        <v>95</v>
      </c>
      <c r="I141" s="1" t="s">
        <v>84</v>
      </c>
      <c r="J141" s="1" t="s">
        <v>96</v>
      </c>
      <c r="K141" s="1" t="s">
        <v>4913</v>
      </c>
      <c r="L141" s="1"/>
      <c r="M141" s="20">
        <f t="shared" si="2"/>
        <v>1</v>
      </c>
    </row>
    <row r="142" spans="1:13" ht="20.100000000000001" customHeight="1" x14ac:dyDescent="0.15">
      <c r="A142" s="1" t="s">
        <v>4712</v>
      </c>
      <c r="B142" s="1" t="s">
        <v>4911</v>
      </c>
      <c r="C142" s="1" t="s">
        <v>4914</v>
      </c>
      <c r="D142" s="1" t="s">
        <v>78</v>
      </c>
      <c r="E142" s="1" t="s">
        <v>51</v>
      </c>
      <c r="F142" s="1" t="s">
        <v>51</v>
      </c>
      <c r="G142" s="1" t="s">
        <v>82</v>
      </c>
      <c r="H142" s="1" t="s">
        <v>95</v>
      </c>
      <c r="I142" s="1" t="s">
        <v>84</v>
      </c>
      <c r="J142" s="1" t="s">
        <v>96</v>
      </c>
      <c r="K142" s="1" t="s">
        <v>4915</v>
      </c>
      <c r="L142" s="1"/>
      <c r="M142" s="20">
        <f t="shared" si="2"/>
        <v>1</v>
      </c>
    </row>
    <row r="143" spans="1:13" ht="20.100000000000001" customHeight="1" x14ac:dyDescent="0.15">
      <c r="A143" s="1" t="s">
        <v>4712</v>
      </c>
      <c r="B143" s="1" t="s">
        <v>4911</v>
      </c>
      <c r="C143" s="1" t="s">
        <v>4916</v>
      </c>
      <c r="D143" s="1" t="s">
        <v>78</v>
      </c>
      <c r="E143" s="1" t="s">
        <v>51</v>
      </c>
      <c r="F143" s="1" t="s">
        <v>51</v>
      </c>
      <c r="G143" s="1" t="s">
        <v>82</v>
      </c>
      <c r="H143" s="1" t="s">
        <v>95</v>
      </c>
      <c r="I143" s="1" t="s">
        <v>84</v>
      </c>
      <c r="J143" s="1" t="s">
        <v>96</v>
      </c>
      <c r="K143" s="1" t="s">
        <v>4917</v>
      </c>
      <c r="L143" s="1"/>
      <c r="M143" s="20">
        <f t="shared" si="2"/>
        <v>1</v>
      </c>
    </row>
    <row r="144" spans="1:13" ht="20.100000000000001" customHeight="1" x14ac:dyDescent="0.15">
      <c r="A144" s="1" t="s">
        <v>4712</v>
      </c>
      <c r="B144" s="1" t="s">
        <v>4911</v>
      </c>
      <c r="C144" s="1" t="s">
        <v>4918</v>
      </c>
      <c r="D144" s="1" t="s">
        <v>78</v>
      </c>
      <c r="E144" s="1" t="s">
        <v>51</v>
      </c>
      <c r="F144" s="1" t="s">
        <v>51</v>
      </c>
      <c r="G144" s="1" t="s">
        <v>82</v>
      </c>
      <c r="H144" s="1" t="s">
        <v>95</v>
      </c>
      <c r="I144" s="1" t="s">
        <v>84</v>
      </c>
      <c r="J144" s="1" t="s">
        <v>96</v>
      </c>
      <c r="K144" s="1" t="s">
        <v>4919</v>
      </c>
      <c r="L144" s="1"/>
      <c r="M144" s="20">
        <f t="shared" si="2"/>
        <v>1</v>
      </c>
    </row>
    <row r="145" spans="1:13" ht="20.100000000000001" customHeight="1" x14ac:dyDescent="0.15">
      <c r="A145" s="1" t="s">
        <v>4712</v>
      </c>
      <c r="B145" s="1" t="s">
        <v>4911</v>
      </c>
      <c r="C145" s="1" t="s">
        <v>4920</v>
      </c>
      <c r="D145" s="1" t="s">
        <v>849</v>
      </c>
      <c r="E145" s="1" t="s">
        <v>51</v>
      </c>
      <c r="F145" s="1" t="s">
        <v>26832</v>
      </c>
      <c r="G145" s="1" t="s">
        <v>82</v>
      </c>
      <c r="H145" s="1" t="s">
        <v>83</v>
      </c>
      <c r="I145" s="1" t="s">
        <v>84</v>
      </c>
      <c r="J145" s="1" t="s">
        <v>85</v>
      </c>
      <c r="K145" s="1" t="s">
        <v>4921</v>
      </c>
      <c r="L145" s="1"/>
      <c r="M145" s="20">
        <f t="shared" si="2"/>
        <v>0</v>
      </c>
    </row>
    <row r="146" spans="1:13" ht="20.100000000000001" customHeight="1" x14ac:dyDescent="0.15">
      <c r="A146" s="1" t="s">
        <v>4712</v>
      </c>
      <c r="B146" s="1" t="s">
        <v>4922</v>
      </c>
      <c r="C146" s="1" t="s">
        <v>4923</v>
      </c>
      <c r="D146" s="1" t="s">
        <v>50</v>
      </c>
      <c r="E146" s="1" t="s">
        <v>51</v>
      </c>
      <c r="F146" s="1" t="s">
        <v>51</v>
      </c>
      <c r="G146" s="1" t="s">
        <v>82</v>
      </c>
      <c r="H146" s="1" t="s">
        <v>95</v>
      </c>
      <c r="I146" s="1" t="s">
        <v>84</v>
      </c>
      <c r="J146" s="1" t="s">
        <v>96</v>
      </c>
      <c r="K146" s="1" t="s">
        <v>4924</v>
      </c>
      <c r="L146" s="1"/>
      <c r="M146" s="20">
        <f t="shared" si="2"/>
        <v>1</v>
      </c>
    </row>
    <row r="147" spans="1:13" ht="20.100000000000001" customHeight="1" x14ac:dyDescent="0.15">
      <c r="A147" s="1" t="s">
        <v>4712</v>
      </c>
      <c r="B147" s="1" t="s">
        <v>4922</v>
      </c>
      <c r="C147" s="1" t="s">
        <v>4925</v>
      </c>
      <c r="D147" s="1" t="s">
        <v>78</v>
      </c>
      <c r="E147" s="1" t="s">
        <v>51</v>
      </c>
      <c r="F147" s="1" t="s">
        <v>179</v>
      </c>
      <c r="G147" s="1" t="s">
        <v>82</v>
      </c>
      <c r="H147" s="1" t="s">
        <v>83</v>
      </c>
      <c r="I147" s="1" t="s">
        <v>84</v>
      </c>
      <c r="J147" s="1" t="s">
        <v>85</v>
      </c>
      <c r="K147" s="1" t="s">
        <v>4926</v>
      </c>
      <c r="L147" s="1"/>
      <c r="M147" s="20">
        <f t="shared" si="2"/>
        <v>0</v>
      </c>
    </row>
    <row r="148" spans="1:13" ht="20.100000000000001" customHeight="1" x14ac:dyDescent="0.15">
      <c r="A148" s="1" t="s">
        <v>4712</v>
      </c>
      <c r="B148" s="1" t="s">
        <v>4922</v>
      </c>
      <c r="C148" s="1" t="s">
        <v>4927</v>
      </c>
      <c r="D148" s="1" t="s">
        <v>78</v>
      </c>
      <c r="E148" s="1" t="s">
        <v>51</v>
      </c>
      <c r="F148" s="1" t="s">
        <v>51</v>
      </c>
      <c r="G148" s="1" t="s">
        <v>82</v>
      </c>
      <c r="H148" s="1" t="s">
        <v>95</v>
      </c>
      <c r="I148" s="1" t="s">
        <v>84</v>
      </c>
      <c r="J148" s="1" t="s">
        <v>96</v>
      </c>
      <c r="K148" s="1" t="s">
        <v>4928</v>
      </c>
      <c r="L148" s="1"/>
      <c r="M148" s="20">
        <f t="shared" si="2"/>
        <v>1</v>
      </c>
    </row>
    <row r="149" spans="1:13" ht="20.100000000000001" customHeight="1" x14ac:dyDescent="0.15">
      <c r="A149" s="1" t="s">
        <v>4712</v>
      </c>
      <c r="B149" s="1" t="s">
        <v>4929</v>
      </c>
      <c r="C149" s="1" t="s">
        <v>4930</v>
      </c>
      <c r="D149" s="1" t="s">
        <v>50</v>
      </c>
      <c r="E149" s="1" t="s">
        <v>51</v>
      </c>
      <c r="F149" s="1" t="s">
        <v>51</v>
      </c>
      <c r="G149" s="1" t="s">
        <v>82</v>
      </c>
      <c r="H149" s="1" t="s">
        <v>95</v>
      </c>
      <c r="I149" s="1" t="s">
        <v>84</v>
      </c>
      <c r="J149" s="1" t="s">
        <v>96</v>
      </c>
      <c r="K149" s="1" t="s">
        <v>4931</v>
      </c>
      <c r="L149" s="1"/>
      <c r="M149" s="20">
        <f t="shared" si="2"/>
        <v>1</v>
      </c>
    </row>
    <row r="150" spans="1:13" ht="20.100000000000001" customHeight="1" x14ac:dyDescent="0.15">
      <c r="A150" s="1" t="s">
        <v>4712</v>
      </c>
      <c r="B150" s="1" t="s">
        <v>4929</v>
      </c>
      <c r="C150" s="1" t="s">
        <v>4932</v>
      </c>
      <c r="D150" s="1" t="s">
        <v>50</v>
      </c>
      <c r="E150" s="1" t="s">
        <v>51</v>
      </c>
      <c r="F150" s="1" t="s">
        <v>51</v>
      </c>
      <c r="G150" s="1" t="s">
        <v>82</v>
      </c>
      <c r="H150" s="1" t="s">
        <v>95</v>
      </c>
      <c r="I150" s="1" t="s">
        <v>84</v>
      </c>
      <c r="J150" s="1" t="s">
        <v>96</v>
      </c>
      <c r="K150" s="1" t="s">
        <v>4933</v>
      </c>
      <c r="L150" s="1"/>
      <c r="M150" s="20">
        <f t="shared" si="2"/>
        <v>1</v>
      </c>
    </row>
    <row r="151" spans="1:13" ht="20.100000000000001" customHeight="1" x14ac:dyDescent="0.15">
      <c r="A151" s="1" t="s">
        <v>4712</v>
      </c>
      <c r="B151" s="1" t="s">
        <v>4929</v>
      </c>
      <c r="C151" s="1" t="s">
        <v>4934</v>
      </c>
      <c r="D151" s="1" t="s">
        <v>78</v>
      </c>
      <c r="E151" s="1" t="s">
        <v>51</v>
      </c>
      <c r="F151" s="1" t="s">
        <v>179</v>
      </c>
      <c r="G151" s="1" t="s">
        <v>82</v>
      </c>
      <c r="H151" s="1" t="s">
        <v>4727</v>
      </c>
      <c r="I151" s="1" t="s">
        <v>84</v>
      </c>
      <c r="J151" s="1" t="s">
        <v>448</v>
      </c>
      <c r="K151" s="1" t="s">
        <v>4935</v>
      </c>
      <c r="L151" s="1"/>
      <c r="M151" s="20">
        <f t="shared" si="2"/>
        <v>0</v>
      </c>
    </row>
    <row r="152" spans="1:13" ht="20.100000000000001" customHeight="1" x14ac:dyDescent="0.15">
      <c r="A152" s="1" t="s">
        <v>4712</v>
      </c>
      <c r="B152" s="1" t="s">
        <v>4929</v>
      </c>
      <c r="C152" s="1" t="s">
        <v>4936</v>
      </c>
      <c r="D152" s="1" t="s">
        <v>78</v>
      </c>
      <c r="E152" s="1" t="s">
        <v>51</v>
      </c>
      <c r="F152" s="1" t="s">
        <v>179</v>
      </c>
      <c r="G152" s="1" t="s">
        <v>82</v>
      </c>
      <c r="H152" s="1" t="s">
        <v>83</v>
      </c>
      <c r="I152" s="1" t="s">
        <v>84</v>
      </c>
      <c r="J152" s="1" t="s">
        <v>85</v>
      </c>
      <c r="K152" s="1" t="s">
        <v>4937</v>
      </c>
      <c r="L152" s="1"/>
      <c r="M152" s="20">
        <f t="shared" si="2"/>
        <v>0</v>
      </c>
    </row>
    <row r="153" spans="1:13" ht="20.100000000000001" customHeight="1" x14ac:dyDescent="0.15">
      <c r="A153" s="1" t="s">
        <v>4712</v>
      </c>
      <c r="B153" s="1" t="s">
        <v>4929</v>
      </c>
      <c r="C153" s="1" t="s">
        <v>4938</v>
      </c>
      <c r="D153" s="1" t="s">
        <v>78</v>
      </c>
      <c r="E153" s="1" t="s">
        <v>51</v>
      </c>
      <c r="F153" s="1" t="s">
        <v>179</v>
      </c>
      <c r="G153" s="1" t="s">
        <v>82</v>
      </c>
      <c r="H153" s="1" t="s">
        <v>83</v>
      </c>
      <c r="I153" s="1" t="s">
        <v>84</v>
      </c>
      <c r="J153" s="1" t="s">
        <v>85</v>
      </c>
      <c r="K153" s="1" t="s">
        <v>4939</v>
      </c>
      <c r="L153" s="1"/>
      <c r="M153" s="20">
        <f t="shared" si="2"/>
        <v>0</v>
      </c>
    </row>
    <row r="154" spans="1:13" ht="20.100000000000001" customHeight="1" x14ac:dyDescent="0.15">
      <c r="A154" s="1" t="s">
        <v>4712</v>
      </c>
      <c r="B154" s="1" t="s">
        <v>4940</v>
      </c>
      <c r="C154" s="1" t="s">
        <v>4941</v>
      </c>
      <c r="D154" s="1" t="s">
        <v>78</v>
      </c>
      <c r="E154" s="1" t="s">
        <v>51</v>
      </c>
      <c r="F154" s="1" t="s">
        <v>51</v>
      </c>
      <c r="G154" s="1" t="s">
        <v>82</v>
      </c>
      <c r="H154" s="1" t="s">
        <v>95</v>
      </c>
      <c r="I154" s="1" t="s">
        <v>84</v>
      </c>
      <c r="J154" s="1" t="s">
        <v>96</v>
      </c>
      <c r="K154" s="1" t="s">
        <v>4942</v>
      </c>
      <c r="L154" s="1"/>
      <c r="M154" s="20">
        <f t="shared" si="2"/>
        <v>1</v>
      </c>
    </row>
    <row r="155" spans="1:13" ht="20.100000000000001" customHeight="1" x14ac:dyDescent="0.15">
      <c r="A155" s="1" t="s">
        <v>4712</v>
      </c>
      <c r="B155" s="1" t="s">
        <v>4943</v>
      </c>
      <c r="C155" s="1" t="s">
        <v>4944</v>
      </c>
      <c r="D155" s="1" t="s">
        <v>50</v>
      </c>
      <c r="E155" s="1" t="s">
        <v>51</v>
      </c>
      <c r="F155" s="1" t="s">
        <v>51</v>
      </c>
      <c r="G155" s="1" t="s">
        <v>82</v>
      </c>
      <c r="H155" s="1" t="s">
        <v>95</v>
      </c>
      <c r="I155" s="1" t="s">
        <v>84</v>
      </c>
      <c r="J155" s="1" t="s">
        <v>96</v>
      </c>
      <c r="K155" s="1" t="s">
        <v>4945</v>
      </c>
      <c r="L155" s="1"/>
      <c r="M155" s="20">
        <f t="shared" si="2"/>
        <v>1</v>
      </c>
    </row>
    <row r="156" spans="1:13" ht="20.100000000000001" customHeight="1" x14ac:dyDescent="0.15">
      <c r="A156" s="1" t="s">
        <v>4712</v>
      </c>
      <c r="B156" s="1" t="s">
        <v>4943</v>
      </c>
      <c r="C156" s="1" t="s">
        <v>4946</v>
      </c>
      <c r="D156" s="1" t="s">
        <v>78</v>
      </c>
      <c r="E156" s="1" t="s">
        <v>51</v>
      </c>
      <c r="F156" s="1" t="s">
        <v>51</v>
      </c>
      <c r="G156" s="1" t="s">
        <v>82</v>
      </c>
      <c r="H156" s="1" t="s">
        <v>95</v>
      </c>
      <c r="I156" s="1" t="s">
        <v>84</v>
      </c>
      <c r="J156" s="1" t="s">
        <v>96</v>
      </c>
      <c r="K156" s="1" t="s">
        <v>4947</v>
      </c>
      <c r="L156" s="1"/>
      <c r="M156" s="20">
        <f t="shared" si="2"/>
        <v>1</v>
      </c>
    </row>
    <row r="157" spans="1:13" ht="20.100000000000001" customHeight="1" x14ac:dyDescent="0.15">
      <c r="A157" s="1" t="s">
        <v>4712</v>
      </c>
      <c r="B157" s="1" t="s">
        <v>4943</v>
      </c>
      <c r="C157" s="1" t="s">
        <v>4948</v>
      </c>
      <c r="D157" s="1" t="s">
        <v>78</v>
      </c>
      <c r="E157" s="1" t="s">
        <v>51</v>
      </c>
      <c r="F157" s="1" t="s">
        <v>51</v>
      </c>
      <c r="G157" s="1" t="s">
        <v>82</v>
      </c>
      <c r="H157" s="1" t="s">
        <v>95</v>
      </c>
      <c r="I157" s="1" t="s">
        <v>84</v>
      </c>
      <c r="J157" s="1" t="s">
        <v>96</v>
      </c>
      <c r="K157" s="1" t="s">
        <v>4949</v>
      </c>
      <c r="L157" s="1"/>
      <c r="M157" s="20">
        <f t="shared" si="2"/>
        <v>1</v>
      </c>
    </row>
    <row r="158" spans="1:13" ht="20.100000000000001" customHeight="1" x14ac:dyDescent="0.15">
      <c r="A158" s="1" t="s">
        <v>4712</v>
      </c>
      <c r="B158" s="1" t="s">
        <v>4943</v>
      </c>
      <c r="C158" s="1" t="s">
        <v>4950</v>
      </c>
      <c r="D158" s="1" t="s">
        <v>78</v>
      </c>
      <c r="E158" s="1" t="s">
        <v>51</v>
      </c>
      <c r="F158" s="1" t="s">
        <v>51</v>
      </c>
      <c r="G158" s="1" t="s">
        <v>82</v>
      </c>
      <c r="H158" s="1" t="s">
        <v>95</v>
      </c>
      <c r="I158" s="1" t="s">
        <v>84</v>
      </c>
      <c r="J158" s="1" t="s">
        <v>96</v>
      </c>
      <c r="K158" s="1" t="s">
        <v>4951</v>
      </c>
      <c r="L158" s="1"/>
      <c r="M158" s="20">
        <f t="shared" si="2"/>
        <v>1</v>
      </c>
    </row>
    <row r="159" spans="1:13" ht="20.100000000000001" customHeight="1" x14ac:dyDescent="0.15">
      <c r="A159" s="1" t="s">
        <v>4712</v>
      </c>
      <c r="B159" s="1" t="s">
        <v>4943</v>
      </c>
      <c r="C159" s="1" t="s">
        <v>4952</v>
      </c>
      <c r="D159" s="1" t="s">
        <v>78</v>
      </c>
      <c r="E159" s="1" t="s">
        <v>51</v>
      </c>
      <c r="F159" s="1" t="s">
        <v>51</v>
      </c>
      <c r="G159" s="1" t="s">
        <v>82</v>
      </c>
      <c r="H159" s="1" t="s">
        <v>95</v>
      </c>
      <c r="I159" s="1" t="s">
        <v>84</v>
      </c>
      <c r="J159" s="1" t="s">
        <v>96</v>
      </c>
      <c r="K159" s="1" t="s">
        <v>4953</v>
      </c>
      <c r="L159" s="1"/>
      <c r="M159" s="20">
        <f t="shared" si="2"/>
        <v>1</v>
      </c>
    </row>
    <row r="160" spans="1:13" ht="20.100000000000001" customHeight="1" x14ac:dyDescent="0.15">
      <c r="A160" s="1" t="s">
        <v>4712</v>
      </c>
      <c r="B160" s="1" t="s">
        <v>4943</v>
      </c>
      <c r="C160" s="1" t="s">
        <v>4954</v>
      </c>
      <c r="D160" s="1" t="s">
        <v>78</v>
      </c>
      <c r="E160" s="1" t="s">
        <v>51</v>
      </c>
      <c r="F160" s="1" t="s">
        <v>179</v>
      </c>
      <c r="G160" s="1" t="s">
        <v>82</v>
      </c>
      <c r="H160" s="1" t="s">
        <v>180</v>
      </c>
      <c r="I160" s="1" t="s">
        <v>4864</v>
      </c>
      <c r="J160" s="1" t="s">
        <v>96</v>
      </c>
      <c r="K160" s="1" t="s">
        <v>4955</v>
      </c>
      <c r="L160" s="1"/>
      <c r="M160" s="20">
        <f t="shared" si="2"/>
        <v>0</v>
      </c>
    </row>
    <row r="161" spans="1:13" ht="20.100000000000001" customHeight="1" x14ac:dyDescent="0.15">
      <c r="A161" s="1" t="s">
        <v>4712</v>
      </c>
      <c r="B161" s="1" t="s">
        <v>4943</v>
      </c>
      <c r="C161" s="1" t="s">
        <v>4956</v>
      </c>
      <c r="D161" s="1" t="s">
        <v>78</v>
      </c>
      <c r="E161" s="1" t="s">
        <v>51</v>
      </c>
      <c r="F161" s="1" t="s">
        <v>179</v>
      </c>
      <c r="G161" s="1" t="s">
        <v>82</v>
      </c>
      <c r="H161" s="1" t="s">
        <v>180</v>
      </c>
      <c r="I161" s="1" t="s">
        <v>4864</v>
      </c>
      <c r="J161" s="1" t="s">
        <v>96</v>
      </c>
      <c r="K161" s="1" t="s">
        <v>4957</v>
      </c>
      <c r="L161" s="1"/>
      <c r="M161" s="20">
        <f t="shared" si="2"/>
        <v>0</v>
      </c>
    </row>
    <row r="162" spans="1:13" ht="20.100000000000001" customHeight="1" x14ac:dyDescent="0.15">
      <c r="A162" s="1" t="s">
        <v>4712</v>
      </c>
      <c r="B162" s="1" t="s">
        <v>4958</v>
      </c>
      <c r="C162" s="1" t="s">
        <v>4959</v>
      </c>
      <c r="D162" s="1" t="s">
        <v>78</v>
      </c>
      <c r="E162" s="1" t="s">
        <v>51</v>
      </c>
      <c r="F162" s="1" t="s">
        <v>51</v>
      </c>
      <c r="G162" s="1" t="s">
        <v>82</v>
      </c>
      <c r="H162" s="1" t="s">
        <v>95</v>
      </c>
      <c r="I162" s="1" t="s">
        <v>84</v>
      </c>
      <c r="J162" s="1" t="s">
        <v>96</v>
      </c>
      <c r="K162" s="1" t="s">
        <v>4960</v>
      </c>
      <c r="L162" s="1"/>
      <c r="M162" s="20">
        <f t="shared" si="2"/>
        <v>1</v>
      </c>
    </row>
    <row r="163" spans="1:13" ht="20.100000000000001" customHeight="1" x14ac:dyDescent="0.15">
      <c r="A163" s="1" t="s">
        <v>4712</v>
      </c>
      <c r="B163" s="1" t="s">
        <v>4961</v>
      </c>
      <c r="C163" s="1" t="s">
        <v>4962</v>
      </c>
      <c r="D163" s="1" t="s">
        <v>50</v>
      </c>
      <c r="E163" s="1" t="s">
        <v>51</v>
      </c>
      <c r="F163" s="1" t="s">
        <v>51</v>
      </c>
      <c r="G163" s="1" t="s">
        <v>82</v>
      </c>
      <c r="H163" s="1" t="s">
        <v>95</v>
      </c>
      <c r="I163" s="1" t="s">
        <v>84</v>
      </c>
      <c r="J163" s="1" t="s">
        <v>96</v>
      </c>
      <c r="K163" s="1" t="s">
        <v>4963</v>
      </c>
      <c r="L163" s="1"/>
      <c r="M163" s="20">
        <f t="shared" si="2"/>
        <v>1</v>
      </c>
    </row>
    <row r="164" spans="1:13" ht="20.100000000000001" customHeight="1" x14ac:dyDescent="0.15">
      <c r="A164" s="1" t="s">
        <v>4712</v>
      </c>
      <c r="B164" s="1" t="s">
        <v>4961</v>
      </c>
      <c r="C164" s="1" t="s">
        <v>4964</v>
      </c>
      <c r="D164" s="1" t="s">
        <v>50</v>
      </c>
      <c r="E164" s="1" t="s">
        <v>51</v>
      </c>
      <c r="F164" s="1" t="s">
        <v>51</v>
      </c>
      <c r="G164" s="1" t="s">
        <v>82</v>
      </c>
      <c r="H164" s="1" t="s">
        <v>95</v>
      </c>
      <c r="I164" s="1" t="s">
        <v>84</v>
      </c>
      <c r="J164" s="1" t="s">
        <v>96</v>
      </c>
      <c r="K164" s="1" t="s">
        <v>4965</v>
      </c>
      <c r="L164" s="1"/>
      <c r="M164" s="20">
        <f t="shared" si="2"/>
        <v>1</v>
      </c>
    </row>
    <row r="165" spans="1:13" ht="20.100000000000001" customHeight="1" x14ac:dyDescent="0.15">
      <c r="A165" s="1" t="s">
        <v>4712</v>
      </c>
      <c r="B165" s="1" t="s">
        <v>4961</v>
      </c>
      <c r="C165" s="1" t="s">
        <v>4966</v>
      </c>
      <c r="D165" s="1" t="s">
        <v>78</v>
      </c>
      <c r="E165" s="1" t="s">
        <v>51</v>
      </c>
      <c r="F165" s="1" t="s">
        <v>179</v>
      </c>
      <c r="G165" s="1" t="s">
        <v>82</v>
      </c>
      <c r="H165" s="1" t="s">
        <v>83</v>
      </c>
      <c r="I165" s="1" t="s">
        <v>84</v>
      </c>
      <c r="J165" s="1" t="s">
        <v>85</v>
      </c>
      <c r="K165" s="1" t="s">
        <v>4967</v>
      </c>
      <c r="L165" s="1"/>
      <c r="M165" s="20">
        <f t="shared" si="2"/>
        <v>0</v>
      </c>
    </row>
    <row r="166" spans="1:13" ht="20.100000000000001" customHeight="1" x14ac:dyDescent="0.15">
      <c r="A166" s="1" t="s">
        <v>4712</v>
      </c>
      <c r="B166" s="1" t="s">
        <v>4961</v>
      </c>
      <c r="C166" s="1" t="s">
        <v>4968</v>
      </c>
      <c r="D166" s="1" t="s">
        <v>78</v>
      </c>
      <c r="E166" s="1" t="s">
        <v>51</v>
      </c>
      <c r="F166" s="1" t="s">
        <v>51</v>
      </c>
      <c r="G166" s="1" t="s">
        <v>52</v>
      </c>
      <c r="H166" s="1" t="s">
        <v>121</v>
      </c>
      <c r="I166" s="1" t="s">
        <v>662</v>
      </c>
      <c r="J166" s="1" t="s">
        <v>663</v>
      </c>
      <c r="K166" s="1" t="s">
        <v>4969</v>
      </c>
      <c r="L166" s="1"/>
      <c r="M166" s="20">
        <f t="shared" si="2"/>
        <v>1</v>
      </c>
    </row>
    <row r="167" spans="1:13" ht="20.100000000000001" customHeight="1" x14ac:dyDescent="0.15">
      <c r="A167" s="1" t="s">
        <v>4712</v>
      </c>
      <c r="B167" s="1" t="s">
        <v>4961</v>
      </c>
      <c r="C167" s="1" t="s">
        <v>4970</v>
      </c>
      <c r="D167" s="1" t="s">
        <v>78</v>
      </c>
      <c r="E167" s="1" t="s">
        <v>51</v>
      </c>
      <c r="F167" s="1" t="s">
        <v>51</v>
      </c>
      <c r="G167" s="1" t="s">
        <v>82</v>
      </c>
      <c r="H167" s="1" t="s">
        <v>95</v>
      </c>
      <c r="I167" s="1" t="s">
        <v>84</v>
      </c>
      <c r="J167" s="1" t="s">
        <v>96</v>
      </c>
      <c r="K167" s="1" t="s">
        <v>4971</v>
      </c>
      <c r="L167" s="1"/>
      <c r="M167" s="20">
        <f t="shared" si="2"/>
        <v>1</v>
      </c>
    </row>
    <row r="168" spans="1:13" ht="20.100000000000001" customHeight="1" x14ac:dyDescent="0.15">
      <c r="A168" s="1" t="s">
        <v>4712</v>
      </c>
      <c r="B168" s="1" t="s">
        <v>4961</v>
      </c>
      <c r="C168" s="1" t="s">
        <v>4972</v>
      </c>
      <c r="D168" s="1" t="s">
        <v>78</v>
      </c>
      <c r="E168" s="1" t="s">
        <v>51</v>
      </c>
      <c r="F168" s="1" t="s">
        <v>51</v>
      </c>
      <c r="G168" s="1" t="s">
        <v>82</v>
      </c>
      <c r="H168" s="1" t="s">
        <v>95</v>
      </c>
      <c r="I168" s="1" t="s">
        <v>84</v>
      </c>
      <c r="J168" s="1" t="s">
        <v>96</v>
      </c>
      <c r="K168" s="1" t="s">
        <v>4973</v>
      </c>
      <c r="L168" s="1"/>
      <c r="M168" s="20">
        <f t="shared" si="2"/>
        <v>1</v>
      </c>
    </row>
    <row r="169" spans="1:13" ht="20.100000000000001" customHeight="1" x14ac:dyDescent="0.15">
      <c r="A169" s="1" t="s">
        <v>4712</v>
      </c>
      <c r="B169" s="1" t="s">
        <v>4961</v>
      </c>
      <c r="C169" s="1" t="s">
        <v>4974</v>
      </c>
      <c r="D169" s="1" t="s">
        <v>78</v>
      </c>
      <c r="E169" s="1" t="s">
        <v>51</v>
      </c>
      <c r="F169" s="1" t="s">
        <v>51</v>
      </c>
      <c r="G169" s="1" t="s">
        <v>82</v>
      </c>
      <c r="H169" s="1" t="s">
        <v>95</v>
      </c>
      <c r="I169" s="1" t="s">
        <v>84</v>
      </c>
      <c r="J169" s="1" t="s">
        <v>96</v>
      </c>
      <c r="K169" s="1" t="s">
        <v>4975</v>
      </c>
      <c r="L169" s="1"/>
      <c r="M169" s="20">
        <f t="shared" si="2"/>
        <v>1</v>
      </c>
    </row>
    <row r="170" spans="1:13" ht="20.100000000000001" customHeight="1" x14ac:dyDescent="0.15">
      <c r="A170" s="1" t="s">
        <v>4712</v>
      </c>
      <c r="B170" s="1" t="s">
        <v>4961</v>
      </c>
      <c r="C170" s="1" t="s">
        <v>4976</v>
      </c>
      <c r="D170" s="1" t="s">
        <v>78</v>
      </c>
      <c r="E170" s="1" t="s">
        <v>51</v>
      </c>
      <c r="F170" s="1" t="s">
        <v>51</v>
      </c>
      <c r="G170" s="1" t="s">
        <v>82</v>
      </c>
      <c r="H170" s="1" t="s">
        <v>95</v>
      </c>
      <c r="I170" s="1" t="s">
        <v>84</v>
      </c>
      <c r="J170" s="1" t="s">
        <v>96</v>
      </c>
      <c r="K170" s="1" t="s">
        <v>4977</v>
      </c>
      <c r="L170" s="1"/>
      <c r="M170" s="20">
        <f t="shared" si="2"/>
        <v>1</v>
      </c>
    </row>
    <row r="171" spans="1:13" ht="20.100000000000001" customHeight="1" x14ac:dyDescent="0.15">
      <c r="A171" s="1" t="s">
        <v>4712</v>
      </c>
      <c r="B171" s="1" t="s">
        <v>4961</v>
      </c>
      <c r="C171" s="1" t="s">
        <v>4978</v>
      </c>
      <c r="D171" s="1" t="s">
        <v>849</v>
      </c>
      <c r="E171" s="1" t="s">
        <v>51</v>
      </c>
      <c r="F171" s="1" t="s">
        <v>26832</v>
      </c>
      <c r="G171" s="1" t="s">
        <v>82</v>
      </c>
      <c r="H171" s="1" t="s">
        <v>83</v>
      </c>
      <c r="I171" s="1" t="s">
        <v>84</v>
      </c>
      <c r="J171" s="1" t="s">
        <v>85</v>
      </c>
      <c r="K171" s="1" t="s">
        <v>4979</v>
      </c>
      <c r="L171" s="1"/>
      <c r="M171" s="20">
        <f t="shared" si="2"/>
        <v>0</v>
      </c>
    </row>
    <row r="172" spans="1:13" ht="20.100000000000001" customHeight="1" x14ac:dyDescent="0.15">
      <c r="A172" s="1" t="s">
        <v>4712</v>
      </c>
      <c r="B172" s="1" t="s">
        <v>4980</v>
      </c>
      <c r="C172" s="1" t="s">
        <v>4981</v>
      </c>
      <c r="D172" s="1" t="s">
        <v>50</v>
      </c>
      <c r="E172" s="1" t="s">
        <v>51</v>
      </c>
      <c r="F172" s="1" t="s">
        <v>51</v>
      </c>
      <c r="G172" s="1" t="s">
        <v>82</v>
      </c>
      <c r="H172" s="1" t="s">
        <v>95</v>
      </c>
      <c r="I172" s="1" t="s">
        <v>84</v>
      </c>
      <c r="J172" s="1" t="s">
        <v>96</v>
      </c>
      <c r="K172" s="1" t="s">
        <v>4982</v>
      </c>
      <c r="L172" s="1"/>
      <c r="M172" s="20">
        <f t="shared" si="2"/>
        <v>1</v>
      </c>
    </row>
    <row r="173" spans="1:13" ht="20.100000000000001" customHeight="1" x14ac:dyDescent="0.15">
      <c r="A173" s="1" t="s">
        <v>4712</v>
      </c>
      <c r="B173" s="1" t="s">
        <v>4980</v>
      </c>
      <c r="C173" s="1" t="s">
        <v>4983</v>
      </c>
      <c r="D173" s="1" t="s">
        <v>78</v>
      </c>
      <c r="E173" s="1" t="s">
        <v>51</v>
      </c>
      <c r="F173" s="1" t="s">
        <v>179</v>
      </c>
      <c r="G173" s="1" t="s">
        <v>82</v>
      </c>
      <c r="H173" s="1" t="s">
        <v>212</v>
      </c>
      <c r="I173" s="1" t="s">
        <v>1136</v>
      </c>
      <c r="J173" s="1" t="s">
        <v>122</v>
      </c>
      <c r="K173" s="1" t="s">
        <v>4984</v>
      </c>
      <c r="L173" s="1"/>
      <c r="M173" s="20">
        <f t="shared" si="2"/>
        <v>0</v>
      </c>
    </row>
    <row r="174" spans="1:13" ht="20.100000000000001" customHeight="1" x14ac:dyDescent="0.15">
      <c r="A174" s="1" t="s">
        <v>4712</v>
      </c>
      <c r="B174" s="1" t="s">
        <v>4980</v>
      </c>
      <c r="C174" s="1" t="s">
        <v>4985</v>
      </c>
      <c r="D174" s="1" t="s">
        <v>78</v>
      </c>
      <c r="E174" s="1" t="s">
        <v>51</v>
      </c>
      <c r="F174" s="1" t="s">
        <v>179</v>
      </c>
      <c r="G174" s="1" t="s">
        <v>82</v>
      </c>
      <c r="H174" s="1" t="s">
        <v>212</v>
      </c>
      <c r="I174" s="1" t="s">
        <v>1136</v>
      </c>
      <c r="J174" s="1" t="s">
        <v>122</v>
      </c>
      <c r="K174" s="1" t="s">
        <v>4986</v>
      </c>
      <c r="L174" s="1"/>
      <c r="M174" s="20">
        <f t="shared" si="2"/>
        <v>0</v>
      </c>
    </row>
    <row r="175" spans="1:13" ht="20.100000000000001" customHeight="1" x14ac:dyDescent="0.15">
      <c r="A175" s="1" t="s">
        <v>4712</v>
      </c>
      <c r="B175" s="1" t="s">
        <v>4980</v>
      </c>
      <c r="C175" s="1" t="s">
        <v>4987</v>
      </c>
      <c r="D175" s="1" t="s">
        <v>78</v>
      </c>
      <c r="E175" s="1" t="s">
        <v>51</v>
      </c>
      <c r="F175" s="1" t="s">
        <v>51</v>
      </c>
      <c r="G175" s="1" t="s">
        <v>82</v>
      </c>
      <c r="H175" s="1" t="s">
        <v>95</v>
      </c>
      <c r="I175" s="1" t="s">
        <v>84</v>
      </c>
      <c r="J175" s="1" t="s">
        <v>96</v>
      </c>
      <c r="K175" s="1" t="s">
        <v>4988</v>
      </c>
      <c r="L175" s="1"/>
      <c r="M175" s="20">
        <f t="shared" si="2"/>
        <v>1</v>
      </c>
    </row>
    <row r="176" spans="1:13" ht="20.100000000000001" customHeight="1" x14ac:dyDescent="0.15">
      <c r="A176" s="1" t="s">
        <v>4712</v>
      </c>
      <c r="B176" s="1" t="s">
        <v>4980</v>
      </c>
      <c r="C176" s="1" t="s">
        <v>4989</v>
      </c>
      <c r="D176" s="1" t="s">
        <v>78</v>
      </c>
      <c r="E176" s="1" t="s">
        <v>51</v>
      </c>
      <c r="F176" s="1" t="s">
        <v>51</v>
      </c>
      <c r="G176" s="1" t="s">
        <v>82</v>
      </c>
      <c r="H176" s="1" t="s">
        <v>95</v>
      </c>
      <c r="I176" s="1" t="s">
        <v>84</v>
      </c>
      <c r="J176" s="1" t="s">
        <v>96</v>
      </c>
      <c r="K176" s="1" t="s">
        <v>4990</v>
      </c>
      <c r="L176" s="1"/>
      <c r="M176" s="20">
        <f t="shared" si="2"/>
        <v>1</v>
      </c>
    </row>
    <row r="177" spans="1:13" ht="20.100000000000001" customHeight="1" x14ac:dyDescent="0.15">
      <c r="A177" s="1" t="s">
        <v>4712</v>
      </c>
      <c r="B177" s="1" t="s">
        <v>4980</v>
      </c>
      <c r="C177" s="1" t="s">
        <v>4991</v>
      </c>
      <c r="D177" s="1" t="s">
        <v>78</v>
      </c>
      <c r="E177" s="1" t="s">
        <v>51</v>
      </c>
      <c r="F177" s="1" t="s">
        <v>51</v>
      </c>
      <c r="G177" s="1" t="s">
        <v>52</v>
      </c>
      <c r="H177" s="1" t="s">
        <v>121</v>
      </c>
      <c r="I177" s="1" t="s">
        <v>662</v>
      </c>
      <c r="J177" s="1" t="s">
        <v>663</v>
      </c>
      <c r="K177" s="1" t="s">
        <v>4992</v>
      </c>
      <c r="L177" s="1"/>
      <c r="M177" s="20">
        <f t="shared" si="2"/>
        <v>1</v>
      </c>
    </row>
    <row r="178" spans="1:13" ht="20.100000000000001" customHeight="1" x14ac:dyDescent="0.15">
      <c r="A178" s="1" t="s">
        <v>4712</v>
      </c>
      <c r="B178" s="1" t="s">
        <v>4980</v>
      </c>
      <c r="C178" s="1" t="s">
        <v>4993</v>
      </c>
      <c r="D178" s="1" t="s">
        <v>78</v>
      </c>
      <c r="E178" s="1" t="s">
        <v>51</v>
      </c>
      <c r="F178" s="1" t="s">
        <v>51</v>
      </c>
      <c r="G178" s="1" t="s">
        <v>52</v>
      </c>
      <c r="H178" s="1" t="s">
        <v>121</v>
      </c>
      <c r="I178" s="1" t="s">
        <v>662</v>
      </c>
      <c r="J178" s="1" t="s">
        <v>663</v>
      </c>
      <c r="K178" s="1" t="s">
        <v>4994</v>
      </c>
      <c r="L178" s="1"/>
      <c r="M178" s="20">
        <f t="shared" si="2"/>
        <v>1</v>
      </c>
    </row>
    <row r="179" spans="1:13" ht="20.100000000000001" customHeight="1" x14ac:dyDescent="0.15">
      <c r="A179" s="1" t="s">
        <v>4712</v>
      </c>
      <c r="B179" s="1" t="s">
        <v>4980</v>
      </c>
      <c r="C179" s="1" t="s">
        <v>4995</v>
      </c>
      <c r="D179" s="1" t="s">
        <v>78</v>
      </c>
      <c r="E179" s="1" t="s">
        <v>51</v>
      </c>
      <c r="F179" s="1" t="s">
        <v>51</v>
      </c>
      <c r="G179" s="1" t="s">
        <v>52</v>
      </c>
      <c r="H179" s="1" t="s">
        <v>121</v>
      </c>
      <c r="I179" s="1" t="s">
        <v>662</v>
      </c>
      <c r="J179" s="1" t="s">
        <v>663</v>
      </c>
      <c r="K179" s="1" t="s">
        <v>4996</v>
      </c>
      <c r="L179" s="1"/>
      <c r="M179" s="20">
        <f t="shared" si="2"/>
        <v>1</v>
      </c>
    </row>
    <row r="180" spans="1:13" ht="20.100000000000001" customHeight="1" x14ac:dyDescent="0.15">
      <c r="A180" s="1" t="s">
        <v>4712</v>
      </c>
      <c r="B180" s="1" t="s">
        <v>4980</v>
      </c>
      <c r="C180" s="1" t="s">
        <v>4997</v>
      </c>
      <c r="D180" s="1" t="s">
        <v>78</v>
      </c>
      <c r="E180" s="1" t="s">
        <v>51</v>
      </c>
      <c r="F180" s="1" t="s">
        <v>51</v>
      </c>
      <c r="G180" s="1" t="s">
        <v>82</v>
      </c>
      <c r="H180" s="1" t="s">
        <v>95</v>
      </c>
      <c r="I180" s="1" t="s">
        <v>84</v>
      </c>
      <c r="J180" s="1" t="s">
        <v>96</v>
      </c>
      <c r="K180" s="1" t="s">
        <v>4998</v>
      </c>
      <c r="L180" s="1"/>
      <c r="M180" s="20">
        <f t="shared" si="2"/>
        <v>1</v>
      </c>
    </row>
    <row r="181" spans="1:13" ht="20.100000000000001" customHeight="1" x14ac:dyDescent="0.15">
      <c r="A181" s="1" t="s">
        <v>4712</v>
      </c>
      <c r="B181" s="1" t="s">
        <v>4980</v>
      </c>
      <c r="C181" s="1" t="s">
        <v>4999</v>
      </c>
      <c r="D181" s="1" t="s">
        <v>78</v>
      </c>
      <c r="E181" s="1" t="s">
        <v>51</v>
      </c>
      <c r="F181" s="1" t="s">
        <v>51</v>
      </c>
      <c r="G181" s="1" t="s">
        <v>82</v>
      </c>
      <c r="H181" s="1" t="s">
        <v>95</v>
      </c>
      <c r="I181" s="1" t="s">
        <v>84</v>
      </c>
      <c r="J181" s="1" t="s">
        <v>96</v>
      </c>
      <c r="K181" s="1" t="s">
        <v>5000</v>
      </c>
      <c r="L181" s="1"/>
      <c r="M181" s="20">
        <f t="shared" si="2"/>
        <v>1</v>
      </c>
    </row>
    <row r="182" spans="1:13" ht="20.100000000000001" customHeight="1" x14ac:dyDescent="0.15">
      <c r="A182" s="1" t="s">
        <v>4712</v>
      </c>
      <c r="B182" s="1" t="s">
        <v>5001</v>
      </c>
      <c r="C182" s="1" t="s">
        <v>5002</v>
      </c>
      <c r="D182" s="1" t="s">
        <v>50</v>
      </c>
      <c r="E182" s="1" t="s">
        <v>51</v>
      </c>
      <c r="F182" s="1" t="s">
        <v>51</v>
      </c>
      <c r="G182" s="1" t="s">
        <v>82</v>
      </c>
      <c r="H182" s="1" t="s">
        <v>95</v>
      </c>
      <c r="I182" s="1" t="s">
        <v>84</v>
      </c>
      <c r="J182" s="1" t="s">
        <v>96</v>
      </c>
      <c r="K182" s="1" t="s">
        <v>5003</v>
      </c>
      <c r="L182" s="1"/>
      <c r="M182" s="20">
        <f t="shared" si="2"/>
        <v>1</v>
      </c>
    </row>
    <row r="183" spans="1:13" ht="20.100000000000001" customHeight="1" x14ac:dyDescent="0.15">
      <c r="A183" s="1" t="s">
        <v>4712</v>
      </c>
      <c r="B183" s="1" t="s">
        <v>5001</v>
      </c>
      <c r="C183" s="1" t="s">
        <v>5004</v>
      </c>
      <c r="D183" s="1" t="s">
        <v>78</v>
      </c>
      <c r="E183" s="1" t="s">
        <v>51</v>
      </c>
      <c r="F183" s="1" t="s">
        <v>51</v>
      </c>
      <c r="G183" s="1" t="s">
        <v>82</v>
      </c>
      <c r="H183" s="1" t="s">
        <v>95</v>
      </c>
      <c r="I183" s="1" t="s">
        <v>84</v>
      </c>
      <c r="J183" s="1" t="s">
        <v>96</v>
      </c>
      <c r="K183" s="1" t="s">
        <v>5005</v>
      </c>
      <c r="L183" s="1"/>
      <c r="M183" s="20">
        <f t="shared" si="2"/>
        <v>1</v>
      </c>
    </row>
    <row r="184" spans="1:13" ht="20.100000000000001" customHeight="1" x14ac:dyDescent="0.15">
      <c r="A184" s="1" t="s">
        <v>4712</v>
      </c>
      <c r="B184" s="1" t="s">
        <v>5001</v>
      </c>
      <c r="C184" s="1" t="s">
        <v>5006</v>
      </c>
      <c r="D184" s="1" t="s">
        <v>78</v>
      </c>
      <c r="E184" s="1" t="s">
        <v>51</v>
      </c>
      <c r="F184" s="1" t="s">
        <v>51</v>
      </c>
      <c r="G184" s="1" t="s">
        <v>82</v>
      </c>
      <c r="H184" s="1" t="s">
        <v>95</v>
      </c>
      <c r="I184" s="1" t="s">
        <v>84</v>
      </c>
      <c r="J184" s="1" t="s">
        <v>96</v>
      </c>
      <c r="K184" s="1" t="s">
        <v>5007</v>
      </c>
      <c r="L184" s="1"/>
      <c r="M184" s="20">
        <f t="shared" si="2"/>
        <v>1</v>
      </c>
    </row>
    <row r="185" spans="1:13" ht="20.100000000000001" customHeight="1" x14ac:dyDescent="0.15">
      <c r="A185" s="1" t="s">
        <v>4712</v>
      </c>
      <c r="B185" s="1" t="s">
        <v>5001</v>
      </c>
      <c r="C185" s="1" t="s">
        <v>5008</v>
      </c>
      <c r="D185" s="1" t="s">
        <v>78</v>
      </c>
      <c r="E185" s="1" t="s">
        <v>51</v>
      </c>
      <c r="F185" s="1" t="s">
        <v>51</v>
      </c>
      <c r="G185" s="1" t="s">
        <v>82</v>
      </c>
      <c r="H185" s="1" t="s">
        <v>95</v>
      </c>
      <c r="I185" s="1" t="s">
        <v>84</v>
      </c>
      <c r="J185" s="1" t="s">
        <v>96</v>
      </c>
      <c r="K185" s="1" t="s">
        <v>5009</v>
      </c>
      <c r="L185" s="1"/>
      <c r="M185" s="20">
        <f t="shared" si="2"/>
        <v>1</v>
      </c>
    </row>
    <row r="186" spans="1:13" ht="20.100000000000001" customHeight="1" x14ac:dyDescent="0.15">
      <c r="A186" s="1" t="s">
        <v>4712</v>
      </c>
      <c r="B186" s="1" t="s">
        <v>5001</v>
      </c>
      <c r="C186" s="1" t="s">
        <v>5010</v>
      </c>
      <c r="D186" s="1" t="s">
        <v>78</v>
      </c>
      <c r="E186" s="1" t="s">
        <v>51</v>
      </c>
      <c r="F186" s="1" t="s">
        <v>51</v>
      </c>
      <c r="G186" s="1" t="s">
        <v>52</v>
      </c>
      <c r="H186" s="1" t="s">
        <v>121</v>
      </c>
      <c r="I186" s="1" t="s">
        <v>662</v>
      </c>
      <c r="J186" s="1" t="s">
        <v>663</v>
      </c>
      <c r="K186" s="1" t="s">
        <v>5011</v>
      </c>
      <c r="L186" s="1"/>
      <c r="M186" s="20">
        <f t="shared" si="2"/>
        <v>1</v>
      </c>
    </row>
    <row r="187" spans="1:13" ht="20.100000000000001" customHeight="1" x14ac:dyDescent="0.15">
      <c r="A187" s="1" t="s">
        <v>4712</v>
      </c>
      <c r="B187" s="1" t="s">
        <v>5001</v>
      </c>
      <c r="C187" s="1" t="s">
        <v>5012</v>
      </c>
      <c r="D187" s="1" t="s">
        <v>78</v>
      </c>
      <c r="E187" s="1" t="s">
        <v>51</v>
      </c>
      <c r="F187" s="1" t="s">
        <v>179</v>
      </c>
      <c r="G187" s="1" t="s">
        <v>82</v>
      </c>
      <c r="H187" s="1" t="s">
        <v>180</v>
      </c>
      <c r="I187" s="1" t="s">
        <v>4864</v>
      </c>
      <c r="J187" s="1" t="s">
        <v>96</v>
      </c>
      <c r="K187" s="1" t="s">
        <v>5013</v>
      </c>
      <c r="L187" s="1"/>
      <c r="M187" s="20">
        <f t="shared" si="2"/>
        <v>0</v>
      </c>
    </row>
    <row r="188" spans="1:13" ht="20.100000000000001" customHeight="1" x14ac:dyDescent="0.15">
      <c r="A188" s="1" t="s">
        <v>4712</v>
      </c>
      <c r="B188" s="1" t="s">
        <v>5001</v>
      </c>
      <c r="C188" s="1" t="s">
        <v>5014</v>
      </c>
      <c r="D188" s="1" t="s">
        <v>78</v>
      </c>
      <c r="E188" s="1" t="s">
        <v>51</v>
      </c>
      <c r="F188" s="1" t="s">
        <v>179</v>
      </c>
      <c r="G188" s="1" t="s">
        <v>82</v>
      </c>
      <c r="H188" s="1" t="s">
        <v>180</v>
      </c>
      <c r="I188" s="1" t="s">
        <v>4864</v>
      </c>
      <c r="J188" s="1" t="s">
        <v>96</v>
      </c>
      <c r="K188" s="1" t="s">
        <v>5015</v>
      </c>
      <c r="L188" s="1"/>
      <c r="M188" s="20">
        <f t="shared" si="2"/>
        <v>0</v>
      </c>
    </row>
    <row r="189" spans="1:13" ht="20.100000000000001" customHeight="1" x14ac:dyDescent="0.15">
      <c r="A189" s="1" t="s">
        <v>4712</v>
      </c>
      <c r="B189" s="1" t="s">
        <v>5001</v>
      </c>
      <c r="C189" s="1" t="s">
        <v>5016</v>
      </c>
      <c r="D189" s="1" t="s">
        <v>78</v>
      </c>
      <c r="E189" s="1" t="s">
        <v>51</v>
      </c>
      <c r="F189" s="1" t="s">
        <v>51</v>
      </c>
      <c r="G189" s="1" t="s">
        <v>52</v>
      </c>
      <c r="H189" s="1" t="s">
        <v>121</v>
      </c>
      <c r="I189" s="1" t="s">
        <v>662</v>
      </c>
      <c r="J189" s="1" t="s">
        <v>663</v>
      </c>
      <c r="K189" s="1" t="s">
        <v>5017</v>
      </c>
      <c r="L189" s="1"/>
      <c r="M189" s="20">
        <f t="shared" si="2"/>
        <v>1</v>
      </c>
    </row>
    <row r="190" spans="1:13" ht="20.100000000000001" customHeight="1" x14ac:dyDescent="0.15">
      <c r="A190" s="1" t="s">
        <v>4712</v>
      </c>
      <c r="B190" s="1" t="s">
        <v>5001</v>
      </c>
      <c r="C190" s="1" t="s">
        <v>5018</v>
      </c>
      <c r="D190" s="1" t="s">
        <v>78</v>
      </c>
      <c r="E190" s="1" t="s">
        <v>51</v>
      </c>
      <c r="F190" s="1" t="s">
        <v>51</v>
      </c>
      <c r="G190" s="1" t="s">
        <v>82</v>
      </c>
      <c r="H190" s="1" t="s">
        <v>95</v>
      </c>
      <c r="I190" s="1" t="s">
        <v>84</v>
      </c>
      <c r="J190" s="1" t="s">
        <v>96</v>
      </c>
      <c r="K190" s="1" t="s">
        <v>5019</v>
      </c>
      <c r="L190" s="1"/>
      <c r="M190" s="20">
        <f t="shared" si="2"/>
        <v>1</v>
      </c>
    </row>
    <row r="191" spans="1:13" ht="20.100000000000001" customHeight="1" x14ac:dyDescent="0.15">
      <c r="A191" s="1" t="s">
        <v>4712</v>
      </c>
      <c r="B191" s="1" t="s">
        <v>5001</v>
      </c>
      <c r="C191" s="1" t="s">
        <v>5020</v>
      </c>
      <c r="D191" s="1" t="s">
        <v>78</v>
      </c>
      <c r="E191" s="1" t="s">
        <v>51</v>
      </c>
      <c r="F191" s="1" t="s">
        <v>51</v>
      </c>
      <c r="G191" s="1" t="s">
        <v>82</v>
      </c>
      <c r="H191" s="1" t="s">
        <v>95</v>
      </c>
      <c r="I191" s="1" t="s">
        <v>84</v>
      </c>
      <c r="J191" s="1" t="s">
        <v>96</v>
      </c>
      <c r="K191" s="1" t="s">
        <v>5021</v>
      </c>
      <c r="L191" s="1"/>
      <c r="M191" s="20">
        <f t="shared" si="2"/>
        <v>1</v>
      </c>
    </row>
    <row r="192" spans="1:13" ht="20.100000000000001" customHeight="1" x14ac:dyDescent="0.15">
      <c r="A192" s="1" t="s">
        <v>4712</v>
      </c>
      <c r="B192" s="1" t="s">
        <v>5022</v>
      </c>
      <c r="C192" s="1" t="s">
        <v>5023</v>
      </c>
      <c r="D192" s="1" t="s">
        <v>50</v>
      </c>
      <c r="E192" s="1" t="s">
        <v>51</v>
      </c>
      <c r="F192" s="1" t="s">
        <v>51</v>
      </c>
      <c r="G192" s="1" t="s">
        <v>82</v>
      </c>
      <c r="H192" s="1" t="s">
        <v>95</v>
      </c>
      <c r="I192" s="1" t="s">
        <v>84</v>
      </c>
      <c r="J192" s="1" t="s">
        <v>96</v>
      </c>
      <c r="K192" s="1" t="s">
        <v>5024</v>
      </c>
      <c r="L192" s="1"/>
      <c r="M192" s="20">
        <f t="shared" si="2"/>
        <v>1</v>
      </c>
    </row>
    <row r="193" spans="1:13" ht="20.100000000000001" customHeight="1" x14ac:dyDescent="0.15">
      <c r="A193" s="1" t="s">
        <v>4712</v>
      </c>
      <c r="B193" s="1" t="s">
        <v>5022</v>
      </c>
      <c r="C193" s="1" t="s">
        <v>5025</v>
      </c>
      <c r="D193" s="1" t="s">
        <v>50</v>
      </c>
      <c r="E193" s="1" t="s">
        <v>51</v>
      </c>
      <c r="F193" s="1" t="s">
        <v>51</v>
      </c>
      <c r="G193" s="1" t="s">
        <v>82</v>
      </c>
      <c r="H193" s="1" t="s">
        <v>95</v>
      </c>
      <c r="I193" s="1" t="s">
        <v>84</v>
      </c>
      <c r="J193" s="1" t="s">
        <v>96</v>
      </c>
      <c r="K193" s="1" t="s">
        <v>5026</v>
      </c>
      <c r="L193" s="1"/>
      <c r="M193" s="20">
        <f t="shared" si="2"/>
        <v>1</v>
      </c>
    </row>
    <row r="194" spans="1:13" ht="20.100000000000001" customHeight="1" x14ac:dyDescent="0.15">
      <c r="A194" s="1" t="s">
        <v>4712</v>
      </c>
      <c r="B194" s="1" t="s">
        <v>5022</v>
      </c>
      <c r="C194" s="1" t="s">
        <v>5027</v>
      </c>
      <c r="D194" s="1" t="s">
        <v>78</v>
      </c>
      <c r="E194" s="1" t="s">
        <v>51</v>
      </c>
      <c r="F194" s="1" t="s">
        <v>51</v>
      </c>
      <c r="G194" s="1" t="s">
        <v>82</v>
      </c>
      <c r="H194" s="1" t="s">
        <v>95</v>
      </c>
      <c r="I194" s="1" t="s">
        <v>84</v>
      </c>
      <c r="J194" s="1" t="s">
        <v>96</v>
      </c>
      <c r="K194" s="1" t="s">
        <v>5028</v>
      </c>
      <c r="L194" s="1"/>
      <c r="M194" s="20">
        <f t="shared" si="2"/>
        <v>1</v>
      </c>
    </row>
    <row r="195" spans="1:13" ht="20.100000000000001" customHeight="1" x14ac:dyDescent="0.15">
      <c r="A195" s="1" t="s">
        <v>4712</v>
      </c>
      <c r="B195" s="1" t="s">
        <v>5022</v>
      </c>
      <c r="C195" s="1" t="s">
        <v>5029</v>
      </c>
      <c r="D195" s="1" t="s">
        <v>78</v>
      </c>
      <c r="E195" s="1" t="s">
        <v>51</v>
      </c>
      <c r="F195" s="1" t="s">
        <v>51</v>
      </c>
      <c r="G195" s="1" t="s">
        <v>82</v>
      </c>
      <c r="H195" s="1" t="s">
        <v>95</v>
      </c>
      <c r="I195" s="1" t="s">
        <v>84</v>
      </c>
      <c r="J195" s="1" t="s">
        <v>96</v>
      </c>
      <c r="K195" s="1" t="s">
        <v>5030</v>
      </c>
      <c r="L195" s="1"/>
      <c r="M195" s="20">
        <f t="shared" si="2"/>
        <v>1</v>
      </c>
    </row>
    <row r="196" spans="1:13" ht="20.100000000000001" customHeight="1" x14ac:dyDescent="0.15">
      <c r="A196" s="1" t="s">
        <v>4712</v>
      </c>
      <c r="B196" s="1" t="s">
        <v>5022</v>
      </c>
      <c r="C196" s="1" t="s">
        <v>5031</v>
      </c>
      <c r="D196" s="1" t="s">
        <v>78</v>
      </c>
      <c r="E196" s="1" t="s">
        <v>51</v>
      </c>
      <c r="F196" s="1" t="s">
        <v>179</v>
      </c>
      <c r="G196" s="1" t="s">
        <v>82</v>
      </c>
      <c r="H196" s="1" t="s">
        <v>1151</v>
      </c>
      <c r="I196" s="1" t="s">
        <v>447</v>
      </c>
      <c r="J196" s="1" t="s">
        <v>4704</v>
      </c>
      <c r="K196" s="1" t="s">
        <v>5032</v>
      </c>
      <c r="L196" s="1"/>
      <c r="M196" s="20">
        <f t="shared" si="2"/>
        <v>0</v>
      </c>
    </row>
    <row r="197" spans="1:13" ht="20.100000000000001" customHeight="1" x14ac:dyDescent="0.15">
      <c r="A197" s="1" t="s">
        <v>4712</v>
      </c>
      <c r="B197" s="1" t="s">
        <v>5022</v>
      </c>
      <c r="C197" s="1" t="s">
        <v>5033</v>
      </c>
      <c r="D197" s="1" t="s">
        <v>78</v>
      </c>
      <c r="E197" s="1" t="s">
        <v>51</v>
      </c>
      <c r="F197" s="1" t="s">
        <v>51</v>
      </c>
      <c r="G197" s="1" t="s">
        <v>52</v>
      </c>
      <c r="H197" s="1" t="s">
        <v>121</v>
      </c>
      <c r="I197" s="1" t="s">
        <v>662</v>
      </c>
      <c r="J197" s="1" t="s">
        <v>663</v>
      </c>
      <c r="K197" s="1" t="s">
        <v>5034</v>
      </c>
      <c r="L197" s="1"/>
      <c r="M197" s="20">
        <f t="shared" si="2"/>
        <v>1</v>
      </c>
    </row>
    <row r="198" spans="1:13" ht="20.100000000000001" customHeight="1" x14ac:dyDescent="0.15">
      <c r="A198" s="1" t="s">
        <v>4712</v>
      </c>
      <c r="B198" s="1" t="s">
        <v>5022</v>
      </c>
      <c r="C198" s="1" t="s">
        <v>5035</v>
      </c>
      <c r="D198" s="1" t="s">
        <v>78</v>
      </c>
      <c r="E198" s="1" t="s">
        <v>51</v>
      </c>
      <c r="F198" s="1" t="s">
        <v>51</v>
      </c>
      <c r="G198" s="1" t="s">
        <v>52</v>
      </c>
      <c r="H198" s="1" t="s">
        <v>121</v>
      </c>
      <c r="I198" s="1" t="s">
        <v>662</v>
      </c>
      <c r="J198" s="1" t="s">
        <v>663</v>
      </c>
      <c r="K198" s="1" t="s">
        <v>5036</v>
      </c>
      <c r="L198" s="1"/>
      <c r="M198" s="20">
        <f t="shared" si="2"/>
        <v>1</v>
      </c>
    </row>
    <row r="199" spans="1:13" ht="20.100000000000001" customHeight="1" x14ac:dyDescent="0.15">
      <c r="A199" s="1" t="s">
        <v>4712</v>
      </c>
      <c r="B199" s="1" t="s">
        <v>5022</v>
      </c>
      <c r="C199" s="1" t="s">
        <v>5037</v>
      </c>
      <c r="D199" s="1" t="s">
        <v>78</v>
      </c>
      <c r="E199" s="1" t="s">
        <v>51</v>
      </c>
      <c r="F199" s="1" t="s">
        <v>51</v>
      </c>
      <c r="G199" s="1" t="s">
        <v>82</v>
      </c>
      <c r="H199" s="1" t="s">
        <v>95</v>
      </c>
      <c r="I199" s="1" t="s">
        <v>84</v>
      </c>
      <c r="J199" s="1" t="s">
        <v>96</v>
      </c>
      <c r="K199" s="1" t="s">
        <v>5038</v>
      </c>
      <c r="L199" s="1"/>
      <c r="M199" s="20">
        <f t="shared" si="2"/>
        <v>1</v>
      </c>
    </row>
    <row r="200" spans="1:13" ht="20.100000000000001" customHeight="1" x14ac:dyDescent="0.15">
      <c r="A200" s="1" t="s">
        <v>4712</v>
      </c>
      <c r="B200" s="1" t="s">
        <v>5022</v>
      </c>
      <c r="C200" s="1" t="s">
        <v>5039</v>
      </c>
      <c r="D200" s="1" t="s">
        <v>78</v>
      </c>
      <c r="E200" s="1" t="s">
        <v>51</v>
      </c>
      <c r="F200" s="1" t="s">
        <v>51</v>
      </c>
      <c r="G200" s="1" t="s">
        <v>82</v>
      </c>
      <c r="H200" s="1" t="s">
        <v>95</v>
      </c>
      <c r="I200" s="1" t="s">
        <v>84</v>
      </c>
      <c r="J200" s="1" t="s">
        <v>96</v>
      </c>
      <c r="K200" s="1" t="s">
        <v>5040</v>
      </c>
      <c r="L200" s="1"/>
      <c r="M200" s="20">
        <f t="shared" si="2"/>
        <v>1</v>
      </c>
    </row>
    <row r="201" spans="1:13" ht="20.100000000000001" customHeight="1" x14ac:dyDescent="0.15">
      <c r="A201" s="1" t="s">
        <v>4712</v>
      </c>
      <c r="B201" s="1" t="s">
        <v>5022</v>
      </c>
      <c r="C201" s="1" t="s">
        <v>5041</v>
      </c>
      <c r="D201" s="1" t="s">
        <v>78</v>
      </c>
      <c r="E201" s="1" t="s">
        <v>51</v>
      </c>
      <c r="F201" s="1" t="s">
        <v>51</v>
      </c>
      <c r="G201" s="1" t="s">
        <v>82</v>
      </c>
      <c r="H201" s="1" t="s">
        <v>95</v>
      </c>
      <c r="I201" s="1" t="s">
        <v>84</v>
      </c>
      <c r="J201" s="1" t="s">
        <v>96</v>
      </c>
      <c r="K201" s="1" t="s">
        <v>5042</v>
      </c>
      <c r="L201" s="1"/>
      <c r="M201" s="20">
        <f t="shared" si="2"/>
        <v>1</v>
      </c>
    </row>
    <row r="202" spans="1:13" ht="20.100000000000001" customHeight="1" x14ac:dyDescent="0.15">
      <c r="A202" s="1" t="s">
        <v>4712</v>
      </c>
      <c r="B202" s="1" t="s">
        <v>5022</v>
      </c>
      <c r="C202" s="1" t="s">
        <v>5043</v>
      </c>
      <c r="D202" s="1" t="s">
        <v>78</v>
      </c>
      <c r="E202" s="1" t="s">
        <v>51</v>
      </c>
      <c r="F202" s="1" t="s">
        <v>179</v>
      </c>
      <c r="G202" s="1" t="s">
        <v>82</v>
      </c>
      <c r="H202" s="1" t="s">
        <v>4727</v>
      </c>
      <c r="I202" s="1" t="s">
        <v>84</v>
      </c>
      <c r="J202" s="1" t="s">
        <v>448</v>
      </c>
      <c r="K202" s="1" t="s">
        <v>5044</v>
      </c>
      <c r="L202" s="1"/>
      <c r="M202" s="20">
        <f t="shared" si="2"/>
        <v>0</v>
      </c>
    </row>
    <row r="203" spans="1:13" ht="20.100000000000001" customHeight="1" x14ac:dyDescent="0.15">
      <c r="A203" s="1" t="s">
        <v>4712</v>
      </c>
      <c r="B203" s="1" t="s">
        <v>5022</v>
      </c>
      <c r="C203" s="1" t="s">
        <v>5045</v>
      </c>
      <c r="D203" s="1" t="s">
        <v>78</v>
      </c>
      <c r="E203" s="1" t="s">
        <v>51</v>
      </c>
      <c r="F203" s="1" t="s">
        <v>179</v>
      </c>
      <c r="G203" s="1" t="s">
        <v>82</v>
      </c>
      <c r="H203" s="1" t="s">
        <v>4727</v>
      </c>
      <c r="I203" s="1" t="s">
        <v>84</v>
      </c>
      <c r="J203" s="1" t="s">
        <v>448</v>
      </c>
      <c r="K203" s="1" t="s">
        <v>5046</v>
      </c>
      <c r="L203" s="1"/>
      <c r="M203" s="20">
        <f t="shared" ref="M203:M266" si="3">IF(F203="○",1,0)</f>
        <v>0</v>
      </c>
    </row>
    <row r="204" spans="1:13" ht="20.100000000000001" customHeight="1" x14ac:dyDescent="0.15">
      <c r="A204" s="1" t="s">
        <v>4712</v>
      </c>
      <c r="B204" s="1" t="s">
        <v>5022</v>
      </c>
      <c r="C204" s="1" t="s">
        <v>5047</v>
      </c>
      <c r="D204" s="1" t="s">
        <v>78</v>
      </c>
      <c r="E204" s="1" t="s">
        <v>51</v>
      </c>
      <c r="F204" s="1" t="s">
        <v>51</v>
      </c>
      <c r="G204" s="1" t="s">
        <v>82</v>
      </c>
      <c r="H204" s="1" t="s">
        <v>95</v>
      </c>
      <c r="I204" s="1" t="s">
        <v>84</v>
      </c>
      <c r="J204" s="1" t="s">
        <v>96</v>
      </c>
      <c r="K204" s="1" t="s">
        <v>5048</v>
      </c>
      <c r="L204" s="1"/>
      <c r="M204" s="20">
        <f t="shared" si="3"/>
        <v>1</v>
      </c>
    </row>
    <row r="205" spans="1:13" ht="20.100000000000001" customHeight="1" x14ac:dyDescent="0.15">
      <c r="A205" s="1" t="s">
        <v>4712</v>
      </c>
      <c r="B205" s="1" t="s">
        <v>5022</v>
      </c>
      <c r="C205" s="1" t="s">
        <v>5049</v>
      </c>
      <c r="D205" s="1" t="s">
        <v>78</v>
      </c>
      <c r="E205" s="1" t="s">
        <v>51</v>
      </c>
      <c r="F205" s="1" t="s">
        <v>51</v>
      </c>
      <c r="G205" s="1" t="s">
        <v>82</v>
      </c>
      <c r="H205" s="1" t="s">
        <v>95</v>
      </c>
      <c r="I205" s="1" t="s">
        <v>84</v>
      </c>
      <c r="J205" s="1" t="s">
        <v>96</v>
      </c>
      <c r="K205" s="1" t="s">
        <v>5050</v>
      </c>
      <c r="L205" s="1"/>
      <c r="M205" s="20">
        <f t="shared" si="3"/>
        <v>1</v>
      </c>
    </row>
    <row r="206" spans="1:13" ht="20.100000000000001" customHeight="1" x14ac:dyDescent="0.15">
      <c r="A206" s="1" t="s">
        <v>4712</v>
      </c>
      <c r="B206" s="1" t="s">
        <v>5022</v>
      </c>
      <c r="C206" s="1" t="s">
        <v>5051</v>
      </c>
      <c r="D206" s="1" t="s">
        <v>78</v>
      </c>
      <c r="E206" s="1" t="s">
        <v>51</v>
      </c>
      <c r="F206" s="1" t="s">
        <v>51</v>
      </c>
      <c r="G206" s="1" t="s">
        <v>82</v>
      </c>
      <c r="H206" s="1" t="s">
        <v>95</v>
      </c>
      <c r="I206" s="1" t="s">
        <v>84</v>
      </c>
      <c r="J206" s="1" t="s">
        <v>96</v>
      </c>
      <c r="K206" s="1" t="s">
        <v>5052</v>
      </c>
      <c r="L206" s="1"/>
      <c r="M206" s="20">
        <f t="shared" si="3"/>
        <v>1</v>
      </c>
    </row>
    <row r="207" spans="1:13" ht="20.100000000000001" customHeight="1" x14ac:dyDescent="0.15">
      <c r="A207" s="1" t="s">
        <v>4712</v>
      </c>
      <c r="B207" s="1" t="s">
        <v>5053</v>
      </c>
      <c r="C207" s="1" t="s">
        <v>5054</v>
      </c>
      <c r="D207" s="1" t="s">
        <v>50</v>
      </c>
      <c r="E207" s="1" t="s">
        <v>51</v>
      </c>
      <c r="F207" s="1" t="s">
        <v>51</v>
      </c>
      <c r="G207" s="1" t="s">
        <v>82</v>
      </c>
      <c r="H207" s="1" t="s">
        <v>95</v>
      </c>
      <c r="I207" s="1" t="s">
        <v>84</v>
      </c>
      <c r="J207" s="1" t="s">
        <v>96</v>
      </c>
      <c r="K207" s="1" t="s">
        <v>5055</v>
      </c>
      <c r="L207" s="1"/>
      <c r="M207" s="20">
        <f t="shared" si="3"/>
        <v>1</v>
      </c>
    </row>
    <row r="208" spans="1:13" ht="20.100000000000001" customHeight="1" x14ac:dyDescent="0.15">
      <c r="A208" s="1" t="s">
        <v>4712</v>
      </c>
      <c r="B208" s="1" t="s">
        <v>5053</v>
      </c>
      <c r="C208" s="1" t="s">
        <v>5056</v>
      </c>
      <c r="D208" s="1" t="s">
        <v>78</v>
      </c>
      <c r="E208" s="1" t="s">
        <v>51</v>
      </c>
      <c r="F208" s="1" t="s">
        <v>179</v>
      </c>
      <c r="G208" s="1" t="s">
        <v>82</v>
      </c>
      <c r="H208" s="1" t="s">
        <v>212</v>
      </c>
      <c r="I208" s="1" t="s">
        <v>1136</v>
      </c>
      <c r="J208" s="1" t="s">
        <v>122</v>
      </c>
      <c r="K208" s="1" t="s">
        <v>5057</v>
      </c>
      <c r="L208" s="1"/>
      <c r="M208" s="20">
        <f t="shared" si="3"/>
        <v>0</v>
      </c>
    </row>
    <row r="209" spans="1:13" ht="20.100000000000001" customHeight="1" x14ac:dyDescent="0.15">
      <c r="A209" s="1" t="s">
        <v>4712</v>
      </c>
      <c r="B209" s="1" t="s">
        <v>5053</v>
      </c>
      <c r="C209" s="1" t="s">
        <v>5058</v>
      </c>
      <c r="D209" s="1" t="s">
        <v>78</v>
      </c>
      <c r="E209" s="1" t="s">
        <v>51</v>
      </c>
      <c r="F209" s="1" t="s">
        <v>51</v>
      </c>
      <c r="G209" s="1" t="s">
        <v>82</v>
      </c>
      <c r="H209" s="1" t="s">
        <v>95</v>
      </c>
      <c r="I209" s="1" t="s">
        <v>84</v>
      </c>
      <c r="J209" s="1" t="s">
        <v>96</v>
      </c>
      <c r="K209" s="1" t="s">
        <v>5059</v>
      </c>
      <c r="L209" s="1"/>
      <c r="M209" s="20">
        <f t="shared" si="3"/>
        <v>1</v>
      </c>
    </row>
    <row r="210" spans="1:13" ht="20.100000000000001" customHeight="1" x14ac:dyDescent="0.15">
      <c r="A210" s="1" t="s">
        <v>4712</v>
      </c>
      <c r="B210" s="1" t="s">
        <v>5053</v>
      </c>
      <c r="C210" s="1" t="s">
        <v>5060</v>
      </c>
      <c r="D210" s="1" t="s">
        <v>78</v>
      </c>
      <c r="E210" s="1" t="s">
        <v>51</v>
      </c>
      <c r="F210" s="1" t="s">
        <v>51</v>
      </c>
      <c r="G210" s="1" t="s">
        <v>82</v>
      </c>
      <c r="H210" s="1" t="s">
        <v>95</v>
      </c>
      <c r="I210" s="1" t="s">
        <v>84</v>
      </c>
      <c r="J210" s="1" t="s">
        <v>96</v>
      </c>
      <c r="K210" s="1" t="s">
        <v>5061</v>
      </c>
      <c r="L210" s="1"/>
      <c r="M210" s="20">
        <f t="shared" si="3"/>
        <v>1</v>
      </c>
    </row>
    <row r="211" spans="1:13" ht="20.100000000000001" customHeight="1" x14ac:dyDescent="0.15">
      <c r="A211" s="1" t="s">
        <v>4712</v>
      </c>
      <c r="B211" s="1" t="s">
        <v>5053</v>
      </c>
      <c r="C211" s="1" t="s">
        <v>5062</v>
      </c>
      <c r="D211" s="1" t="s">
        <v>78</v>
      </c>
      <c r="E211" s="1" t="s">
        <v>51</v>
      </c>
      <c r="F211" s="1" t="s">
        <v>51</v>
      </c>
      <c r="G211" s="1" t="s">
        <v>82</v>
      </c>
      <c r="H211" s="1" t="s">
        <v>95</v>
      </c>
      <c r="I211" s="1" t="s">
        <v>84</v>
      </c>
      <c r="J211" s="1" t="s">
        <v>96</v>
      </c>
      <c r="K211" s="1" t="s">
        <v>5063</v>
      </c>
      <c r="L211" s="1"/>
      <c r="M211" s="20">
        <f t="shared" si="3"/>
        <v>1</v>
      </c>
    </row>
    <row r="212" spans="1:13" ht="20.100000000000001" customHeight="1" x14ac:dyDescent="0.15">
      <c r="A212" s="1" t="s">
        <v>4712</v>
      </c>
      <c r="B212" s="1" t="s">
        <v>5053</v>
      </c>
      <c r="C212" s="1" t="s">
        <v>5064</v>
      </c>
      <c r="D212" s="1" t="s">
        <v>78</v>
      </c>
      <c r="E212" s="1" t="s">
        <v>51</v>
      </c>
      <c r="F212" s="1" t="s">
        <v>51</v>
      </c>
      <c r="G212" s="1" t="s">
        <v>82</v>
      </c>
      <c r="H212" s="1" t="s">
        <v>95</v>
      </c>
      <c r="I212" s="1" t="s">
        <v>84</v>
      </c>
      <c r="J212" s="1" t="s">
        <v>96</v>
      </c>
      <c r="K212" s="1" t="s">
        <v>5065</v>
      </c>
      <c r="L212" s="1"/>
      <c r="M212" s="20">
        <f t="shared" si="3"/>
        <v>1</v>
      </c>
    </row>
    <row r="213" spans="1:13" ht="20.100000000000001" customHeight="1" x14ac:dyDescent="0.15">
      <c r="A213" s="1" t="s">
        <v>5066</v>
      </c>
      <c r="B213" s="1" t="s">
        <v>5067</v>
      </c>
      <c r="C213" s="1" t="s">
        <v>5068</v>
      </c>
      <c r="D213" s="1" t="s">
        <v>50</v>
      </c>
      <c r="E213" s="1" t="s">
        <v>51</v>
      </c>
      <c r="F213" s="1" t="s">
        <v>51</v>
      </c>
      <c r="G213" s="1" t="s">
        <v>52</v>
      </c>
      <c r="H213" s="1" t="s">
        <v>53</v>
      </c>
      <c r="I213" s="1" t="s">
        <v>1141</v>
      </c>
      <c r="J213" s="1" t="s">
        <v>96</v>
      </c>
      <c r="K213" s="1" t="s">
        <v>5069</v>
      </c>
      <c r="L213" s="1"/>
      <c r="M213" s="20">
        <f t="shared" si="3"/>
        <v>1</v>
      </c>
    </row>
    <row r="214" spans="1:13" ht="20.100000000000001" customHeight="1" x14ac:dyDescent="0.15">
      <c r="A214" s="1" t="s">
        <v>5066</v>
      </c>
      <c r="B214" s="1" t="s">
        <v>5067</v>
      </c>
      <c r="C214" s="1" t="s">
        <v>5070</v>
      </c>
      <c r="D214" s="1" t="s">
        <v>50</v>
      </c>
      <c r="E214" s="1" t="s">
        <v>51</v>
      </c>
      <c r="F214" s="1" t="s">
        <v>51</v>
      </c>
      <c r="G214" s="1" t="s">
        <v>52</v>
      </c>
      <c r="H214" s="1" t="s">
        <v>53</v>
      </c>
      <c r="I214" s="1" t="s">
        <v>1141</v>
      </c>
      <c r="J214" s="1" t="s">
        <v>96</v>
      </c>
      <c r="K214" s="1" t="s">
        <v>5071</v>
      </c>
      <c r="L214" s="1"/>
      <c r="M214" s="20">
        <f t="shared" si="3"/>
        <v>1</v>
      </c>
    </row>
    <row r="215" spans="1:13" ht="20.100000000000001" customHeight="1" x14ac:dyDescent="0.15">
      <c r="A215" s="1" t="s">
        <v>5066</v>
      </c>
      <c r="B215" s="1" t="s">
        <v>5067</v>
      </c>
      <c r="C215" s="1" t="s">
        <v>5072</v>
      </c>
      <c r="D215" s="1" t="s">
        <v>78</v>
      </c>
      <c r="E215" s="1" t="s">
        <v>51</v>
      </c>
      <c r="F215" s="1" t="s">
        <v>51</v>
      </c>
      <c r="G215" s="1" t="s">
        <v>52</v>
      </c>
      <c r="H215" s="1" t="s">
        <v>53</v>
      </c>
      <c r="I215" s="1" t="s">
        <v>1141</v>
      </c>
      <c r="J215" s="1" t="s">
        <v>96</v>
      </c>
      <c r="K215" s="1" t="s">
        <v>5073</v>
      </c>
      <c r="L215" s="1"/>
      <c r="M215" s="20">
        <f t="shared" si="3"/>
        <v>1</v>
      </c>
    </row>
    <row r="216" spans="1:13" ht="20.100000000000001" customHeight="1" x14ac:dyDescent="0.15">
      <c r="A216" s="1" t="s">
        <v>5066</v>
      </c>
      <c r="B216" s="1" t="s">
        <v>5067</v>
      </c>
      <c r="C216" s="1" t="s">
        <v>5074</v>
      </c>
      <c r="D216" s="1" t="s">
        <v>78</v>
      </c>
      <c r="E216" s="1" t="s">
        <v>51</v>
      </c>
      <c r="F216" s="1" t="s">
        <v>51</v>
      </c>
      <c r="G216" s="1" t="s">
        <v>52</v>
      </c>
      <c r="H216" s="1" t="s">
        <v>53</v>
      </c>
      <c r="I216" s="1" t="s">
        <v>1141</v>
      </c>
      <c r="J216" s="1" t="s">
        <v>96</v>
      </c>
      <c r="K216" s="1" t="s">
        <v>5075</v>
      </c>
      <c r="L216" s="1"/>
      <c r="M216" s="20">
        <f t="shared" si="3"/>
        <v>1</v>
      </c>
    </row>
    <row r="217" spans="1:13" ht="20.100000000000001" customHeight="1" x14ac:dyDescent="0.15">
      <c r="A217" s="1" t="s">
        <v>5066</v>
      </c>
      <c r="B217" s="1" t="s">
        <v>5067</v>
      </c>
      <c r="C217" s="1" t="s">
        <v>5076</v>
      </c>
      <c r="D217" s="1" t="s">
        <v>78</v>
      </c>
      <c r="E217" s="1" t="s">
        <v>51</v>
      </c>
      <c r="F217" s="1" t="s">
        <v>51</v>
      </c>
      <c r="G217" s="1" t="s">
        <v>52</v>
      </c>
      <c r="H217" s="1" t="s">
        <v>53</v>
      </c>
      <c r="I217" s="1" t="s">
        <v>1141</v>
      </c>
      <c r="J217" s="1" t="s">
        <v>96</v>
      </c>
      <c r="K217" s="1" t="s">
        <v>5077</v>
      </c>
      <c r="L217" s="1"/>
      <c r="M217" s="20">
        <f t="shared" si="3"/>
        <v>1</v>
      </c>
    </row>
    <row r="218" spans="1:13" ht="20.100000000000001" customHeight="1" x14ac:dyDescent="0.15">
      <c r="A218" s="1" t="s">
        <v>5066</v>
      </c>
      <c r="B218" s="1" t="s">
        <v>5067</v>
      </c>
      <c r="C218" s="1" t="s">
        <v>5078</v>
      </c>
      <c r="D218" s="1" t="s">
        <v>78</v>
      </c>
      <c r="E218" s="1" t="s">
        <v>51</v>
      </c>
      <c r="F218" s="1" t="s">
        <v>51</v>
      </c>
      <c r="G218" s="1" t="s">
        <v>52</v>
      </c>
      <c r="H218" s="1" t="s">
        <v>53</v>
      </c>
      <c r="I218" s="1" t="s">
        <v>1141</v>
      </c>
      <c r="J218" s="1" t="s">
        <v>96</v>
      </c>
      <c r="K218" s="1" t="s">
        <v>5079</v>
      </c>
      <c r="L218" s="1"/>
      <c r="M218" s="20">
        <f t="shared" si="3"/>
        <v>1</v>
      </c>
    </row>
    <row r="219" spans="1:13" ht="20.100000000000001" customHeight="1" x14ac:dyDescent="0.15">
      <c r="A219" s="1" t="s">
        <v>5066</v>
      </c>
      <c r="B219" s="1" t="s">
        <v>5067</v>
      </c>
      <c r="C219" s="1" t="s">
        <v>5080</v>
      </c>
      <c r="D219" s="1" t="s">
        <v>78</v>
      </c>
      <c r="E219" s="1" t="s">
        <v>51</v>
      </c>
      <c r="F219" s="1" t="s">
        <v>51</v>
      </c>
      <c r="G219" s="1" t="s">
        <v>52</v>
      </c>
      <c r="H219" s="1" t="s">
        <v>53</v>
      </c>
      <c r="I219" s="1" t="s">
        <v>1141</v>
      </c>
      <c r="J219" s="1" t="s">
        <v>96</v>
      </c>
      <c r="K219" s="1" t="s">
        <v>5081</v>
      </c>
      <c r="L219" s="1"/>
      <c r="M219" s="20">
        <f t="shared" si="3"/>
        <v>1</v>
      </c>
    </row>
    <row r="220" spans="1:13" ht="20.100000000000001" customHeight="1" x14ac:dyDescent="0.15">
      <c r="A220" s="1" t="s">
        <v>5066</v>
      </c>
      <c r="B220" s="1" t="s">
        <v>5082</v>
      </c>
      <c r="C220" s="1" t="s">
        <v>5083</v>
      </c>
      <c r="D220" s="1" t="s">
        <v>50</v>
      </c>
      <c r="E220" s="1" t="s">
        <v>51</v>
      </c>
      <c r="F220" s="1" t="s">
        <v>51</v>
      </c>
      <c r="G220" s="1" t="s">
        <v>52</v>
      </c>
      <c r="H220" s="1" t="s">
        <v>53</v>
      </c>
      <c r="I220" s="1" t="s">
        <v>1141</v>
      </c>
      <c r="J220" s="1" t="s">
        <v>96</v>
      </c>
      <c r="K220" s="1" t="s">
        <v>5084</v>
      </c>
      <c r="L220" s="1"/>
      <c r="M220" s="20">
        <f t="shared" si="3"/>
        <v>1</v>
      </c>
    </row>
    <row r="221" spans="1:13" ht="20.100000000000001" customHeight="1" x14ac:dyDescent="0.15">
      <c r="A221" s="1" t="s">
        <v>5066</v>
      </c>
      <c r="B221" s="1" t="s">
        <v>5082</v>
      </c>
      <c r="C221" s="1" t="s">
        <v>5085</v>
      </c>
      <c r="D221" s="1" t="s">
        <v>78</v>
      </c>
      <c r="E221" s="1" t="s">
        <v>51</v>
      </c>
      <c r="F221" s="1" t="s">
        <v>81</v>
      </c>
      <c r="G221" s="1" t="s">
        <v>82</v>
      </c>
      <c r="H221" s="1" t="s">
        <v>212</v>
      </c>
      <c r="I221" s="1" t="s">
        <v>1136</v>
      </c>
      <c r="J221" s="1" t="s">
        <v>122</v>
      </c>
      <c r="K221" s="1" t="s">
        <v>5086</v>
      </c>
      <c r="L221" s="1"/>
      <c r="M221" s="20">
        <f t="shared" si="3"/>
        <v>0</v>
      </c>
    </row>
    <row r="222" spans="1:13" ht="20.100000000000001" customHeight="1" x14ac:dyDescent="0.15">
      <c r="A222" s="1" t="s">
        <v>5066</v>
      </c>
      <c r="B222" s="1" t="s">
        <v>5082</v>
      </c>
      <c r="C222" s="1" t="s">
        <v>5087</v>
      </c>
      <c r="D222" s="1" t="s">
        <v>78</v>
      </c>
      <c r="E222" s="1" t="s">
        <v>51</v>
      </c>
      <c r="F222" s="1" t="s">
        <v>51</v>
      </c>
      <c r="G222" s="1" t="s">
        <v>52</v>
      </c>
      <c r="H222" s="1" t="s">
        <v>53</v>
      </c>
      <c r="I222" s="1" t="s">
        <v>1141</v>
      </c>
      <c r="J222" s="1" t="s">
        <v>96</v>
      </c>
      <c r="K222" s="1" t="s">
        <v>5088</v>
      </c>
      <c r="L222" s="1"/>
      <c r="M222" s="20">
        <f t="shared" si="3"/>
        <v>1</v>
      </c>
    </row>
    <row r="223" spans="1:13" ht="20.100000000000001" customHeight="1" x14ac:dyDescent="0.15">
      <c r="A223" s="1" t="s">
        <v>5066</v>
      </c>
      <c r="B223" s="1" t="s">
        <v>5082</v>
      </c>
      <c r="C223" s="1" t="s">
        <v>5089</v>
      </c>
      <c r="D223" s="1" t="s">
        <v>78</v>
      </c>
      <c r="E223" s="1" t="s">
        <v>51</v>
      </c>
      <c r="F223" s="1" t="s">
        <v>51</v>
      </c>
      <c r="G223" s="1" t="s">
        <v>52</v>
      </c>
      <c r="H223" s="1" t="s">
        <v>53</v>
      </c>
      <c r="I223" s="1" t="s">
        <v>1141</v>
      </c>
      <c r="J223" s="1" t="s">
        <v>96</v>
      </c>
      <c r="K223" s="1" t="s">
        <v>5090</v>
      </c>
      <c r="L223" s="1"/>
      <c r="M223" s="20">
        <f t="shared" si="3"/>
        <v>1</v>
      </c>
    </row>
    <row r="224" spans="1:13" ht="20.100000000000001" customHeight="1" x14ac:dyDescent="0.15">
      <c r="A224" s="1" t="s">
        <v>5066</v>
      </c>
      <c r="B224" s="1" t="s">
        <v>5082</v>
      </c>
      <c r="C224" s="1" t="s">
        <v>5091</v>
      </c>
      <c r="D224" s="1" t="s">
        <v>78</v>
      </c>
      <c r="E224" s="1" t="s">
        <v>51</v>
      </c>
      <c r="F224" s="1" t="s">
        <v>51</v>
      </c>
      <c r="G224" s="1" t="s">
        <v>52</v>
      </c>
      <c r="H224" s="1" t="s">
        <v>53</v>
      </c>
      <c r="I224" s="1" t="s">
        <v>1141</v>
      </c>
      <c r="J224" s="1" t="s">
        <v>96</v>
      </c>
      <c r="K224" s="1" t="s">
        <v>5092</v>
      </c>
      <c r="L224" s="1"/>
      <c r="M224" s="20">
        <f t="shared" si="3"/>
        <v>1</v>
      </c>
    </row>
    <row r="225" spans="1:13" ht="20.100000000000001" customHeight="1" x14ac:dyDescent="0.15">
      <c r="A225" s="1" t="s">
        <v>5066</v>
      </c>
      <c r="B225" s="1" t="s">
        <v>5082</v>
      </c>
      <c r="C225" s="1" t="s">
        <v>5093</v>
      </c>
      <c r="D225" s="1" t="s">
        <v>78</v>
      </c>
      <c r="E225" s="1" t="s">
        <v>51</v>
      </c>
      <c r="F225" s="1" t="s">
        <v>179</v>
      </c>
      <c r="G225" s="1" t="s">
        <v>82</v>
      </c>
      <c r="H225" s="1" t="s">
        <v>129</v>
      </c>
      <c r="I225" s="1" t="s">
        <v>84</v>
      </c>
      <c r="J225" s="1" t="s">
        <v>130</v>
      </c>
      <c r="K225" s="1" t="s">
        <v>5094</v>
      </c>
      <c r="L225" s="1"/>
      <c r="M225" s="20">
        <f t="shared" si="3"/>
        <v>0</v>
      </c>
    </row>
    <row r="226" spans="1:13" ht="20.100000000000001" customHeight="1" x14ac:dyDescent="0.15">
      <c r="A226" s="1" t="s">
        <v>5066</v>
      </c>
      <c r="B226" s="1" t="s">
        <v>5082</v>
      </c>
      <c r="C226" s="1" t="s">
        <v>5095</v>
      </c>
      <c r="D226" s="1" t="s">
        <v>78</v>
      </c>
      <c r="E226" s="1" t="s">
        <v>51</v>
      </c>
      <c r="F226" s="1" t="s">
        <v>179</v>
      </c>
      <c r="G226" s="1" t="s">
        <v>82</v>
      </c>
      <c r="H226" s="1" t="s">
        <v>129</v>
      </c>
      <c r="I226" s="1" t="s">
        <v>84</v>
      </c>
      <c r="J226" s="1" t="s">
        <v>130</v>
      </c>
      <c r="K226" s="1" t="s">
        <v>5096</v>
      </c>
      <c r="L226" s="1"/>
      <c r="M226" s="20">
        <f t="shared" si="3"/>
        <v>0</v>
      </c>
    </row>
    <row r="227" spans="1:13" ht="20.100000000000001" customHeight="1" x14ac:dyDescent="0.15">
      <c r="A227" s="1" t="s">
        <v>5066</v>
      </c>
      <c r="B227" s="1" t="s">
        <v>5082</v>
      </c>
      <c r="C227" s="1" t="s">
        <v>5097</v>
      </c>
      <c r="D227" s="1" t="s">
        <v>78</v>
      </c>
      <c r="E227" s="1" t="s">
        <v>51</v>
      </c>
      <c r="F227" s="1" t="s">
        <v>51</v>
      </c>
      <c r="G227" s="1" t="s">
        <v>52</v>
      </c>
      <c r="H227" s="1" t="s">
        <v>53</v>
      </c>
      <c r="I227" s="1" t="s">
        <v>1141</v>
      </c>
      <c r="J227" s="1" t="s">
        <v>96</v>
      </c>
      <c r="K227" s="1" t="s">
        <v>5098</v>
      </c>
      <c r="L227" s="1"/>
      <c r="M227" s="20">
        <f t="shared" si="3"/>
        <v>1</v>
      </c>
    </row>
    <row r="228" spans="1:13" ht="20.100000000000001" customHeight="1" x14ac:dyDescent="0.15">
      <c r="A228" s="1" t="s">
        <v>5066</v>
      </c>
      <c r="B228" s="1" t="s">
        <v>5082</v>
      </c>
      <c r="C228" s="1" t="s">
        <v>5099</v>
      </c>
      <c r="D228" s="1" t="s">
        <v>78</v>
      </c>
      <c r="E228" s="1" t="s">
        <v>51</v>
      </c>
      <c r="F228" s="1" t="s">
        <v>51</v>
      </c>
      <c r="G228" s="1" t="s">
        <v>52</v>
      </c>
      <c r="H228" s="1" t="s">
        <v>53</v>
      </c>
      <c r="I228" s="1" t="s">
        <v>1141</v>
      </c>
      <c r="J228" s="1" t="s">
        <v>96</v>
      </c>
      <c r="K228" s="1" t="s">
        <v>5100</v>
      </c>
      <c r="L228" s="1"/>
      <c r="M228" s="20">
        <f t="shared" si="3"/>
        <v>1</v>
      </c>
    </row>
    <row r="229" spans="1:13" ht="20.100000000000001" customHeight="1" x14ac:dyDescent="0.15">
      <c r="A229" s="1" t="s">
        <v>5066</v>
      </c>
      <c r="B229" s="1" t="s">
        <v>5082</v>
      </c>
      <c r="C229" s="1" t="s">
        <v>5101</v>
      </c>
      <c r="D229" s="1" t="s">
        <v>78</v>
      </c>
      <c r="E229" s="1" t="s">
        <v>51</v>
      </c>
      <c r="F229" s="1" t="s">
        <v>51</v>
      </c>
      <c r="G229" s="1" t="s">
        <v>52</v>
      </c>
      <c r="H229" s="1" t="s">
        <v>53</v>
      </c>
      <c r="I229" s="1" t="s">
        <v>1141</v>
      </c>
      <c r="J229" s="1" t="s">
        <v>96</v>
      </c>
      <c r="K229" s="1" t="s">
        <v>5102</v>
      </c>
      <c r="L229" s="1"/>
      <c r="M229" s="20">
        <f t="shared" si="3"/>
        <v>1</v>
      </c>
    </row>
    <row r="230" spans="1:13" ht="20.100000000000001" customHeight="1" x14ac:dyDescent="0.15">
      <c r="A230" s="1" t="s">
        <v>5066</v>
      </c>
      <c r="B230" s="1" t="s">
        <v>5082</v>
      </c>
      <c r="C230" s="1" t="s">
        <v>5103</v>
      </c>
      <c r="D230" s="1" t="s">
        <v>78</v>
      </c>
      <c r="E230" s="1" t="s">
        <v>51</v>
      </c>
      <c r="F230" s="1" t="s">
        <v>51</v>
      </c>
      <c r="G230" s="1" t="s">
        <v>52</v>
      </c>
      <c r="H230" s="1" t="s">
        <v>53</v>
      </c>
      <c r="I230" s="1" t="s">
        <v>1141</v>
      </c>
      <c r="J230" s="1" t="s">
        <v>96</v>
      </c>
      <c r="K230" s="1" t="s">
        <v>5104</v>
      </c>
      <c r="L230" s="1"/>
      <c r="M230" s="20">
        <f t="shared" si="3"/>
        <v>1</v>
      </c>
    </row>
    <row r="231" spans="1:13" ht="20.100000000000001" customHeight="1" x14ac:dyDescent="0.15">
      <c r="A231" s="1" t="s">
        <v>5066</v>
      </c>
      <c r="B231" s="1" t="s">
        <v>5105</v>
      </c>
      <c r="C231" s="1" t="s">
        <v>5106</v>
      </c>
      <c r="D231" s="1" t="s">
        <v>50</v>
      </c>
      <c r="E231" s="1" t="s">
        <v>51</v>
      </c>
      <c r="F231" s="1" t="s">
        <v>51</v>
      </c>
      <c r="G231" s="1" t="s">
        <v>52</v>
      </c>
      <c r="H231" s="1" t="s">
        <v>53</v>
      </c>
      <c r="I231" s="1" t="s">
        <v>1141</v>
      </c>
      <c r="J231" s="1" t="s">
        <v>96</v>
      </c>
      <c r="K231" s="1" t="s">
        <v>5107</v>
      </c>
      <c r="L231" s="1"/>
      <c r="M231" s="20">
        <f t="shared" si="3"/>
        <v>1</v>
      </c>
    </row>
    <row r="232" spans="1:13" ht="20.100000000000001" customHeight="1" x14ac:dyDescent="0.15">
      <c r="A232" s="1" t="s">
        <v>5066</v>
      </c>
      <c r="B232" s="1" t="s">
        <v>5108</v>
      </c>
      <c r="C232" s="1" t="s">
        <v>5109</v>
      </c>
      <c r="D232" s="1" t="s">
        <v>78</v>
      </c>
      <c r="E232" s="1" t="s">
        <v>51</v>
      </c>
      <c r="F232" s="1" t="s">
        <v>51</v>
      </c>
      <c r="G232" s="1" t="s">
        <v>52</v>
      </c>
      <c r="H232" s="1" t="s">
        <v>53</v>
      </c>
      <c r="I232" s="1" t="s">
        <v>1141</v>
      </c>
      <c r="J232" s="1" t="s">
        <v>96</v>
      </c>
      <c r="K232" s="1" t="s">
        <v>5110</v>
      </c>
      <c r="L232" s="1"/>
      <c r="M232" s="20">
        <f t="shared" si="3"/>
        <v>1</v>
      </c>
    </row>
    <row r="233" spans="1:13" ht="20.100000000000001" customHeight="1" x14ac:dyDescent="0.15">
      <c r="A233" s="1" t="s">
        <v>5066</v>
      </c>
      <c r="B233" s="1" t="s">
        <v>5111</v>
      </c>
      <c r="C233" s="1" t="s">
        <v>5112</v>
      </c>
      <c r="D233" s="1" t="s">
        <v>50</v>
      </c>
      <c r="E233" s="1" t="s">
        <v>51</v>
      </c>
      <c r="F233" s="1" t="s">
        <v>81</v>
      </c>
      <c r="G233" s="1" t="s">
        <v>82</v>
      </c>
      <c r="H233" s="1" t="s">
        <v>1151</v>
      </c>
      <c r="I233" s="1" t="s">
        <v>447</v>
      </c>
      <c r="J233" s="1" t="s">
        <v>4704</v>
      </c>
      <c r="K233" s="1" t="s">
        <v>5113</v>
      </c>
      <c r="L233" s="1"/>
      <c r="M233" s="20">
        <f t="shared" si="3"/>
        <v>0</v>
      </c>
    </row>
    <row r="234" spans="1:13" ht="20.100000000000001" customHeight="1" x14ac:dyDescent="0.15">
      <c r="A234" s="1" t="s">
        <v>5066</v>
      </c>
      <c r="B234" s="1" t="s">
        <v>5111</v>
      </c>
      <c r="C234" s="1" t="s">
        <v>5114</v>
      </c>
      <c r="D234" s="1" t="s">
        <v>50</v>
      </c>
      <c r="E234" s="1" t="s">
        <v>51</v>
      </c>
      <c r="F234" s="1" t="s">
        <v>81</v>
      </c>
      <c r="G234" s="1" t="s">
        <v>82</v>
      </c>
      <c r="H234" s="1" t="s">
        <v>180</v>
      </c>
      <c r="I234" s="1" t="s">
        <v>4864</v>
      </c>
      <c r="J234" s="1" t="s">
        <v>96</v>
      </c>
      <c r="K234" s="1" t="s">
        <v>5115</v>
      </c>
      <c r="L234" s="1"/>
      <c r="M234" s="20">
        <f t="shared" si="3"/>
        <v>0</v>
      </c>
    </row>
    <row r="235" spans="1:13" ht="20.100000000000001" customHeight="1" x14ac:dyDescent="0.15">
      <c r="A235" s="1" t="s">
        <v>5066</v>
      </c>
      <c r="B235" s="1" t="s">
        <v>5111</v>
      </c>
      <c r="C235" s="1" t="s">
        <v>5116</v>
      </c>
      <c r="D235" s="1" t="s">
        <v>50</v>
      </c>
      <c r="E235" s="1" t="s">
        <v>51</v>
      </c>
      <c r="F235" s="1" t="s">
        <v>51</v>
      </c>
      <c r="G235" s="1" t="s">
        <v>52</v>
      </c>
      <c r="H235" s="1" t="s">
        <v>53</v>
      </c>
      <c r="I235" s="1" t="s">
        <v>1141</v>
      </c>
      <c r="J235" s="1" t="s">
        <v>96</v>
      </c>
      <c r="K235" s="1" t="s">
        <v>5117</v>
      </c>
      <c r="L235" s="1"/>
      <c r="M235" s="20">
        <f t="shared" si="3"/>
        <v>1</v>
      </c>
    </row>
    <row r="236" spans="1:13" ht="20.100000000000001" customHeight="1" x14ac:dyDescent="0.15">
      <c r="A236" s="1" t="s">
        <v>5066</v>
      </c>
      <c r="B236" s="1" t="s">
        <v>5111</v>
      </c>
      <c r="C236" s="1" t="s">
        <v>5118</v>
      </c>
      <c r="D236" s="1" t="s">
        <v>50</v>
      </c>
      <c r="E236" s="1" t="s">
        <v>51</v>
      </c>
      <c r="F236" s="1" t="s">
        <v>51</v>
      </c>
      <c r="G236" s="1" t="s">
        <v>52</v>
      </c>
      <c r="H236" s="1" t="s">
        <v>53</v>
      </c>
      <c r="I236" s="1" t="s">
        <v>1141</v>
      </c>
      <c r="J236" s="1" t="s">
        <v>96</v>
      </c>
      <c r="K236" s="1" t="s">
        <v>5119</v>
      </c>
      <c r="L236" s="1"/>
      <c r="M236" s="20">
        <f t="shared" si="3"/>
        <v>1</v>
      </c>
    </row>
    <row r="237" spans="1:13" ht="20.100000000000001" customHeight="1" x14ac:dyDescent="0.15">
      <c r="A237" s="1" t="s">
        <v>5066</v>
      </c>
      <c r="B237" s="1" t="s">
        <v>5111</v>
      </c>
      <c r="C237" s="1" t="s">
        <v>5120</v>
      </c>
      <c r="D237" s="1" t="s">
        <v>50</v>
      </c>
      <c r="E237" s="1" t="s">
        <v>51</v>
      </c>
      <c r="F237" s="1" t="s">
        <v>51</v>
      </c>
      <c r="G237" s="1" t="s">
        <v>52</v>
      </c>
      <c r="H237" s="1" t="s">
        <v>53</v>
      </c>
      <c r="I237" s="1" t="s">
        <v>1141</v>
      </c>
      <c r="J237" s="1" t="s">
        <v>96</v>
      </c>
      <c r="K237" s="1" t="s">
        <v>5121</v>
      </c>
      <c r="L237" s="1"/>
      <c r="M237" s="20">
        <f t="shared" si="3"/>
        <v>1</v>
      </c>
    </row>
    <row r="238" spans="1:13" ht="20.100000000000001" customHeight="1" x14ac:dyDescent="0.15">
      <c r="A238" s="1" t="s">
        <v>5066</v>
      </c>
      <c r="B238" s="1" t="s">
        <v>5111</v>
      </c>
      <c r="C238" s="1" t="s">
        <v>5122</v>
      </c>
      <c r="D238" s="1" t="s">
        <v>50</v>
      </c>
      <c r="E238" s="1" t="s">
        <v>51</v>
      </c>
      <c r="F238" s="1" t="s">
        <v>51</v>
      </c>
      <c r="G238" s="1" t="s">
        <v>52</v>
      </c>
      <c r="H238" s="1" t="s">
        <v>53</v>
      </c>
      <c r="I238" s="1" t="s">
        <v>1141</v>
      </c>
      <c r="J238" s="1" t="s">
        <v>96</v>
      </c>
      <c r="K238" s="1" t="s">
        <v>5123</v>
      </c>
      <c r="L238" s="1"/>
      <c r="M238" s="20">
        <f t="shared" si="3"/>
        <v>1</v>
      </c>
    </row>
    <row r="239" spans="1:13" ht="20.100000000000001" customHeight="1" x14ac:dyDescent="0.15">
      <c r="A239" s="1" t="s">
        <v>5066</v>
      </c>
      <c r="B239" s="1" t="s">
        <v>5111</v>
      </c>
      <c r="C239" s="1" t="s">
        <v>5124</v>
      </c>
      <c r="D239" s="1" t="s">
        <v>50</v>
      </c>
      <c r="E239" s="1" t="s">
        <v>51</v>
      </c>
      <c r="F239" s="1" t="s">
        <v>51</v>
      </c>
      <c r="G239" s="1" t="s">
        <v>52</v>
      </c>
      <c r="H239" s="1" t="s">
        <v>53</v>
      </c>
      <c r="I239" s="1" t="s">
        <v>1141</v>
      </c>
      <c r="J239" s="1" t="s">
        <v>96</v>
      </c>
      <c r="K239" s="1" t="s">
        <v>5125</v>
      </c>
      <c r="L239" s="1"/>
      <c r="M239" s="20">
        <f t="shared" si="3"/>
        <v>1</v>
      </c>
    </row>
    <row r="240" spans="1:13" ht="20.100000000000001" customHeight="1" x14ac:dyDescent="0.15">
      <c r="A240" s="1" t="s">
        <v>5066</v>
      </c>
      <c r="B240" s="1" t="s">
        <v>5111</v>
      </c>
      <c r="C240" s="1" t="s">
        <v>5126</v>
      </c>
      <c r="D240" s="1" t="s">
        <v>50</v>
      </c>
      <c r="E240" s="1" t="s">
        <v>51</v>
      </c>
      <c r="F240" s="1" t="s">
        <v>51</v>
      </c>
      <c r="G240" s="1" t="s">
        <v>52</v>
      </c>
      <c r="H240" s="1" t="s">
        <v>53</v>
      </c>
      <c r="I240" s="1" t="s">
        <v>1141</v>
      </c>
      <c r="J240" s="1" t="s">
        <v>96</v>
      </c>
      <c r="K240" s="1" t="s">
        <v>5127</v>
      </c>
      <c r="L240" s="1"/>
      <c r="M240" s="20">
        <f t="shared" si="3"/>
        <v>1</v>
      </c>
    </row>
    <row r="241" spans="1:13" ht="20.100000000000001" customHeight="1" x14ac:dyDescent="0.15">
      <c r="A241" s="1" t="s">
        <v>5066</v>
      </c>
      <c r="B241" s="1" t="s">
        <v>5111</v>
      </c>
      <c r="C241" s="1" t="s">
        <v>5128</v>
      </c>
      <c r="D241" s="1" t="s">
        <v>50</v>
      </c>
      <c r="E241" s="1" t="s">
        <v>51</v>
      </c>
      <c r="F241" s="1" t="s">
        <v>51</v>
      </c>
      <c r="G241" s="1" t="s">
        <v>52</v>
      </c>
      <c r="H241" s="1" t="s">
        <v>53</v>
      </c>
      <c r="I241" s="1" t="s">
        <v>1141</v>
      </c>
      <c r="J241" s="1" t="s">
        <v>96</v>
      </c>
      <c r="K241" s="1" t="s">
        <v>5129</v>
      </c>
      <c r="L241" s="1"/>
      <c r="M241" s="20">
        <f t="shared" si="3"/>
        <v>1</v>
      </c>
    </row>
    <row r="242" spans="1:13" ht="20.100000000000001" customHeight="1" x14ac:dyDescent="0.15">
      <c r="A242" s="1" t="s">
        <v>5066</v>
      </c>
      <c r="B242" s="1" t="s">
        <v>5111</v>
      </c>
      <c r="C242" s="1" t="s">
        <v>5130</v>
      </c>
      <c r="D242" s="1" t="s">
        <v>78</v>
      </c>
      <c r="E242" s="1" t="s">
        <v>51</v>
      </c>
      <c r="F242" s="1" t="s">
        <v>81</v>
      </c>
      <c r="G242" s="1" t="s">
        <v>82</v>
      </c>
      <c r="H242" s="1" t="s">
        <v>180</v>
      </c>
      <c r="I242" s="1" t="s">
        <v>4864</v>
      </c>
      <c r="J242" s="1" t="s">
        <v>96</v>
      </c>
      <c r="K242" s="1" t="s">
        <v>5131</v>
      </c>
      <c r="L242" s="1"/>
      <c r="M242" s="20">
        <f t="shared" si="3"/>
        <v>0</v>
      </c>
    </row>
    <row r="243" spans="1:13" ht="20.100000000000001" customHeight="1" x14ac:dyDescent="0.15">
      <c r="A243" s="1" t="s">
        <v>5066</v>
      </c>
      <c r="B243" s="1" t="s">
        <v>5111</v>
      </c>
      <c r="C243" s="1" t="s">
        <v>5132</v>
      </c>
      <c r="D243" s="1" t="s">
        <v>78</v>
      </c>
      <c r="E243" s="1" t="s">
        <v>51</v>
      </c>
      <c r="F243" s="1" t="s">
        <v>179</v>
      </c>
      <c r="G243" s="1" t="s">
        <v>82</v>
      </c>
      <c r="H243" s="1" t="s">
        <v>180</v>
      </c>
      <c r="I243" s="1" t="s">
        <v>4864</v>
      </c>
      <c r="J243" s="1" t="s">
        <v>96</v>
      </c>
      <c r="K243" s="1" t="s">
        <v>5133</v>
      </c>
      <c r="L243" s="1"/>
      <c r="M243" s="20">
        <f t="shared" si="3"/>
        <v>0</v>
      </c>
    </row>
    <row r="244" spans="1:13" ht="20.100000000000001" customHeight="1" x14ac:dyDescent="0.15">
      <c r="A244" s="1" t="s">
        <v>5066</v>
      </c>
      <c r="B244" s="1" t="s">
        <v>5111</v>
      </c>
      <c r="C244" s="1" t="s">
        <v>5134</v>
      </c>
      <c r="D244" s="1" t="s">
        <v>78</v>
      </c>
      <c r="E244" s="1" t="s">
        <v>51</v>
      </c>
      <c r="F244" s="1" t="s">
        <v>51</v>
      </c>
      <c r="G244" s="1" t="s">
        <v>52</v>
      </c>
      <c r="H244" s="1" t="s">
        <v>53</v>
      </c>
      <c r="I244" s="1" t="s">
        <v>1141</v>
      </c>
      <c r="J244" s="1" t="s">
        <v>96</v>
      </c>
      <c r="K244" s="1" t="s">
        <v>5135</v>
      </c>
      <c r="L244" s="1"/>
      <c r="M244" s="20">
        <f t="shared" si="3"/>
        <v>1</v>
      </c>
    </row>
    <row r="245" spans="1:13" ht="20.100000000000001" customHeight="1" x14ac:dyDescent="0.15">
      <c r="A245" s="1" t="s">
        <v>5066</v>
      </c>
      <c r="B245" s="1" t="s">
        <v>5111</v>
      </c>
      <c r="C245" s="1" t="s">
        <v>5136</v>
      </c>
      <c r="D245" s="1" t="s">
        <v>78</v>
      </c>
      <c r="E245" s="1" t="s">
        <v>51</v>
      </c>
      <c r="F245" s="1" t="s">
        <v>51</v>
      </c>
      <c r="G245" s="1" t="s">
        <v>52</v>
      </c>
      <c r="H245" s="1" t="s">
        <v>53</v>
      </c>
      <c r="I245" s="1" t="s">
        <v>1141</v>
      </c>
      <c r="J245" s="1" t="s">
        <v>96</v>
      </c>
      <c r="K245" s="1" t="s">
        <v>5137</v>
      </c>
      <c r="L245" s="1"/>
      <c r="M245" s="20">
        <f t="shared" si="3"/>
        <v>1</v>
      </c>
    </row>
    <row r="246" spans="1:13" ht="20.100000000000001" customHeight="1" x14ac:dyDescent="0.15">
      <c r="A246" s="1" t="s">
        <v>5066</v>
      </c>
      <c r="B246" s="1" t="s">
        <v>5111</v>
      </c>
      <c r="C246" s="1" t="s">
        <v>5138</v>
      </c>
      <c r="D246" s="1" t="s">
        <v>78</v>
      </c>
      <c r="E246" s="1" t="s">
        <v>51</v>
      </c>
      <c r="F246" s="1" t="s">
        <v>51</v>
      </c>
      <c r="G246" s="1" t="s">
        <v>52</v>
      </c>
      <c r="H246" s="1" t="s">
        <v>53</v>
      </c>
      <c r="I246" s="1" t="s">
        <v>1141</v>
      </c>
      <c r="J246" s="1" t="s">
        <v>96</v>
      </c>
      <c r="K246" s="1" t="s">
        <v>5139</v>
      </c>
      <c r="L246" s="1"/>
      <c r="M246" s="20">
        <f t="shared" si="3"/>
        <v>1</v>
      </c>
    </row>
    <row r="247" spans="1:13" ht="20.100000000000001" customHeight="1" x14ac:dyDescent="0.15">
      <c r="A247" s="1" t="s">
        <v>5066</v>
      </c>
      <c r="B247" s="1" t="s">
        <v>5111</v>
      </c>
      <c r="C247" s="1" t="s">
        <v>5140</v>
      </c>
      <c r="D247" s="1" t="s">
        <v>78</v>
      </c>
      <c r="E247" s="1" t="s">
        <v>51</v>
      </c>
      <c r="F247" s="1" t="s">
        <v>51</v>
      </c>
      <c r="G247" s="1" t="s">
        <v>52</v>
      </c>
      <c r="H247" s="1" t="s">
        <v>53</v>
      </c>
      <c r="I247" s="1" t="s">
        <v>1141</v>
      </c>
      <c r="J247" s="1" t="s">
        <v>96</v>
      </c>
      <c r="K247" s="1" t="s">
        <v>5141</v>
      </c>
      <c r="L247" s="1"/>
      <c r="M247" s="20">
        <f t="shared" si="3"/>
        <v>1</v>
      </c>
    </row>
    <row r="248" spans="1:13" ht="20.100000000000001" customHeight="1" x14ac:dyDescent="0.15">
      <c r="A248" s="1" t="s">
        <v>5066</v>
      </c>
      <c r="B248" s="1" t="s">
        <v>5142</v>
      </c>
      <c r="C248" s="1" t="s">
        <v>5143</v>
      </c>
      <c r="D248" s="1" t="s">
        <v>78</v>
      </c>
      <c r="E248" s="1" t="s">
        <v>51</v>
      </c>
      <c r="F248" s="1" t="s">
        <v>179</v>
      </c>
      <c r="G248" s="1" t="s">
        <v>82</v>
      </c>
      <c r="H248" s="1" t="s">
        <v>1151</v>
      </c>
      <c r="I248" s="1" t="s">
        <v>447</v>
      </c>
      <c r="J248" s="1" t="s">
        <v>4704</v>
      </c>
      <c r="K248" s="1" t="s">
        <v>5144</v>
      </c>
      <c r="L248" s="1"/>
      <c r="M248" s="20">
        <f t="shared" si="3"/>
        <v>0</v>
      </c>
    </row>
    <row r="249" spans="1:13" ht="20.100000000000001" customHeight="1" x14ac:dyDescent="0.15">
      <c r="A249" s="1" t="s">
        <v>5066</v>
      </c>
      <c r="B249" s="1" t="s">
        <v>5142</v>
      </c>
      <c r="C249" s="1" t="s">
        <v>5145</v>
      </c>
      <c r="D249" s="1" t="s">
        <v>78</v>
      </c>
      <c r="E249" s="1" t="s">
        <v>51</v>
      </c>
      <c r="F249" s="1" t="s">
        <v>51</v>
      </c>
      <c r="G249" s="1" t="s">
        <v>52</v>
      </c>
      <c r="H249" s="1" t="s">
        <v>121</v>
      </c>
      <c r="I249" s="1" t="s">
        <v>662</v>
      </c>
      <c r="J249" s="1" t="s">
        <v>663</v>
      </c>
      <c r="K249" s="1" t="s">
        <v>5146</v>
      </c>
      <c r="L249" s="1"/>
      <c r="M249" s="20">
        <f t="shared" si="3"/>
        <v>1</v>
      </c>
    </row>
    <row r="250" spans="1:13" ht="20.100000000000001" customHeight="1" x14ac:dyDescent="0.15">
      <c r="A250" s="1" t="s">
        <v>5066</v>
      </c>
      <c r="B250" s="1" t="s">
        <v>5142</v>
      </c>
      <c r="C250" s="1" t="s">
        <v>5147</v>
      </c>
      <c r="D250" s="1" t="s">
        <v>78</v>
      </c>
      <c r="E250" s="1" t="s">
        <v>51</v>
      </c>
      <c r="F250" s="1" t="s">
        <v>51</v>
      </c>
      <c r="G250" s="1" t="s">
        <v>52</v>
      </c>
      <c r="H250" s="1" t="s">
        <v>121</v>
      </c>
      <c r="I250" s="1" t="s">
        <v>662</v>
      </c>
      <c r="J250" s="1" t="s">
        <v>663</v>
      </c>
      <c r="K250" s="1" t="s">
        <v>5148</v>
      </c>
      <c r="L250" s="1"/>
      <c r="M250" s="20">
        <f t="shared" si="3"/>
        <v>1</v>
      </c>
    </row>
    <row r="251" spans="1:13" ht="20.100000000000001" customHeight="1" x14ac:dyDescent="0.15">
      <c r="A251" s="1" t="s">
        <v>5066</v>
      </c>
      <c r="B251" s="1" t="s">
        <v>5142</v>
      </c>
      <c r="C251" s="1" t="s">
        <v>5149</v>
      </c>
      <c r="D251" s="1" t="s">
        <v>78</v>
      </c>
      <c r="E251" s="1" t="s">
        <v>51</v>
      </c>
      <c r="F251" s="1" t="s">
        <v>51</v>
      </c>
      <c r="G251" s="1" t="s">
        <v>52</v>
      </c>
      <c r="H251" s="1" t="s">
        <v>53</v>
      </c>
      <c r="I251" s="1" t="s">
        <v>1141</v>
      </c>
      <c r="J251" s="1" t="s">
        <v>96</v>
      </c>
      <c r="K251" s="1" t="s">
        <v>5150</v>
      </c>
      <c r="L251" s="1"/>
      <c r="M251" s="20">
        <f t="shared" si="3"/>
        <v>1</v>
      </c>
    </row>
    <row r="252" spans="1:13" ht="20.100000000000001" customHeight="1" x14ac:dyDescent="0.15">
      <c r="A252" s="1" t="s">
        <v>5066</v>
      </c>
      <c r="B252" s="1" t="s">
        <v>5142</v>
      </c>
      <c r="C252" s="1" t="s">
        <v>5151</v>
      </c>
      <c r="D252" s="1" t="s">
        <v>78</v>
      </c>
      <c r="E252" s="1" t="s">
        <v>51</v>
      </c>
      <c r="F252" s="1" t="s">
        <v>51</v>
      </c>
      <c r="G252" s="1" t="s">
        <v>52</v>
      </c>
      <c r="H252" s="1" t="s">
        <v>53</v>
      </c>
      <c r="I252" s="1" t="s">
        <v>1141</v>
      </c>
      <c r="J252" s="1" t="s">
        <v>96</v>
      </c>
      <c r="K252" s="1" t="s">
        <v>5152</v>
      </c>
      <c r="L252" s="1"/>
      <c r="M252" s="20">
        <f t="shared" si="3"/>
        <v>1</v>
      </c>
    </row>
    <row r="253" spans="1:13" ht="20.100000000000001" customHeight="1" x14ac:dyDescent="0.15">
      <c r="A253" s="1" t="s">
        <v>5066</v>
      </c>
      <c r="B253" s="1" t="s">
        <v>5142</v>
      </c>
      <c r="C253" s="1" t="s">
        <v>5153</v>
      </c>
      <c r="D253" s="1" t="s">
        <v>78</v>
      </c>
      <c r="E253" s="1" t="s">
        <v>51</v>
      </c>
      <c r="F253" s="1" t="s">
        <v>51</v>
      </c>
      <c r="G253" s="1" t="s">
        <v>52</v>
      </c>
      <c r="H253" s="1" t="s">
        <v>53</v>
      </c>
      <c r="I253" s="1" t="s">
        <v>1141</v>
      </c>
      <c r="J253" s="1" t="s">
        <v>96</v>
      </c>
      <c r="K253" s="1" t="s">
        <v>5154</v>
      </c>
      <c r="L253" s="1"/>
      <c r="M253" s="20">
        <f t="shared" si="3"/>
        <v>1</v>
      </c>
    </row>
    <row r="254" spans="1:13" ht="20.100000000000001" customHeight="1" x14ac:dyDescent="0.15">
      <c r="A254" s="1" t="s">
        <v>5066</v>
      </c>
      <c r="B254" s="1" t="s">
        <v>5142</v>
      </c>
      <c r="C254" s="1" t="s">
        <v>5155</v>
      </c>
      <c r="D254" s="1" t="s">
        <v>78</v>
      </c>
      <c r="E254" s="1" t="s">
        <v>51</v>
      </c>
      <c r="F254" s="1" t="s">
        <v>51</v>
      </c>
      <c r="G254" s="1" t="s">
        <v>52</v>
      </c>
      <c r="H254" s="1" t="s">
        <v>53</v>
      </c>
      <c r="I254" s="1" t="s">
        <v>1141</v>
      </c>
      <c r="J254" s="1" t="s">
        <v>96</v>
      </c>
      <c r="K254" s="1" t="s">
        <v>5156</v>
      </c>
      <c r="L254" s="1"/>
      <c r="M254" s="20">
        <f t="shared" si="3"/>
        <v>1</v>
      </c>
    </row>
    <row r="255" spans="1:13" ht="20.100000000000001" customHeight="1" x14ac:dyDescent="0.15">
      <c r="A255" s="1" t="s">
        <v>5066</v>
      </c>
      <c r="B255" s="1" t="s">
        <v>5142</v>
      </c>
      <c r="C255" s="1" t="s">
        <v>5157</v>
      </c>
      <c r="D255" s="1" t="s">
        <v>78</v>
      </c>
      <c r="E255" s="1" t="s">
        <v>51</v>
      </c>
      <c r="F255" s="1" t="s">
        <v>51</v>
      </c>
      <c r="G255" s="1" t="s">
        <v>52</v>
      </c>
      <c r="H255" s="1" t="s">
        <v>53</v>
      </c>
      <c r="I255" s="1" t="s">
        <v>1141</v>
      </c>
      <c r="J255" s="1" t="s">
        <v>96</v>
      </c>
      <c r="K255" s="1" t="s">
        <v>5158</v>
      </c>
      <c r="L255" s="1"/>
      <c r="M255" s="20">
        <f t="shared" si="3"/>
        <v>1</v>
      </c>
    </row>
    <row r="256" spans="1:13" ht="20.100000000000001" customHeight="1" x14ac:dyDescent="0.15">
      <c r="A256" s="1" t="s">
        <v>5066</v>
      </c>
      <c r="B256" s="1" t="s">
        <v>5142</v>
      </c>
      <c r="C256" s="1" t="s">
        <v>5159</v>
      </c>
      <c r="D256" s="1" t="s">
        <v>78</v>
      </c>
      <c r="E256" s="1" t="s">
        <v>51</v>
      </c>
      <c r="F256" s="1" t="s">
        <v>51</v>
      </c>
      <c r="G256" s="1" t="s">
        <v>52</v>
      </c>
      <c r="H256" s="1" t="s">
        <v>53</v>
      </c>
      <c r="I256" s="1" t="s">
        <v>1141</v>
      </c>
      <c r="J256" s="1" t="s">
        <v>96</v>
      </c>
      <c r="K256" s="1" t="s">
        <v>5160</v>
      </c>
      <c r="L256" s="1"/>
      <c r="M256" s="20">
        <f t="shared" si="3"/>
        <v>1</v>
      </c>
    </row>
    <row r="257" spans="1:13" ht="20.100000000000001" customHeight="1" x14ac:dyDescent="0.15">
      <c r="A257" s="1" t="s">
        <v>5066</v>
      </c>
      <c r="B257" s="1" t="s">
        <v>5161</v>
      </c>
      <c r="C257" s="1" t="s">
        <v>5162</v>
      </c>
      <c r="D257" s="1" t="s">
        <v>50</v>
      </c>
      <c r="E257" s="1" t="s">
        <v>51</v>
      </c>
      <c r="F257" s="1" t="s">
        <v>51</v>
      </c>
      <c r="G257" s="1" t="s">
        <v>52</v>
      </c>
      <c r="H257" s="1" t="s">
        <v>53</v>
      </c>
      <c r="I257" s="1" t="s">
        <v>1141</v>
      </c>
      <c r="J257" s="1" t="s">
        <v>96</v>
      </c>
      <c r="K257" s="1" t="s">
        <v>5163</v>
      </c>
      <c r="L257" s="1"/>
      <c r="M257" s="20">
        <f t="shared" si="3"/>
        <v>1</v>
      </c>
    </row>
    <row r="258" spans="1:13" ht="20.100000000000001" customHeight="1" x14ac:dyDescent="0.15">
      <c r="A258" s="1" t="s">
        <v>5066</v>
      </c>
      <c r="B258" s="1" t="s">
        <v>5161</v>
      </c>
      <c r="C258" s="1" t="s">
        <v>5164</v>
      </c>
      <c r="D258" s="1" t="s">
        <v>50</v>
      </c>
      <c r="E258" s="1" t="s">
        <v>51</v>
      </c>
      <c r="F258" s="1" t="s">
        <v>81</v>
      </c>
      <c r="G258" s="1" t="s">
        <v>82</v>
      </c>
      <c r="H258" s="1" t="s">
        <v>1151</v>
      </c>
      <c r="I258" s="1" t="s">
        <v>447</v>
      </c>
      <c r="J258" s="1" t="s">
        <v>4704</v>
      </c>
      <c r="K258" s="1" t="s">
        <v>5165</v>
      </c>
      <c r="L258" s="1"/>
      <c r="M258" s="20">
        <f t="shared" si="3"/>
        <v>0</v>
      </c>
    </row>
    <row r="259" spans="1:13" ht="20.100000000000001" customHeight="1" x14ac:dyDescent="0.15">
      <c r="A259" s="1" t="s">
        <v>5066</v>
      </c>
      <c r="B259" s="1" t="s">
        <v>5161</v>
      </c>
      <c r="C259" s="1" t="s">
        <v>5166</v>
      </c>
      <c r="D259" s="1" t="s">
        <v>50</v>
      </c>
      <c r="E259" s="1" t="s">
        <v>51</v>
      </c>
      <c r="F259" s="1" t="s">
        <v>81</v>
      </c>
      <c r="G259" s="1" t="s">
        <v>82</v>
      </c>
      <c r="H259" s="1" t="s">
        <v>1151</v>
      </c>
      <c r="I259" s="1" t="s">
        <v>447</v>
      </c>
      <c r="J259" s="1" t="s">
        <v>4704</v>
      </c>
      <c r="K259" s="1" t="s">
        <v>5167</v>
      </c>
      <c r="L259" s="1"/>
      <c r="M259" s="20">
        <f t="shared" si="3"/>
        <v>0</v>
      </c>
    </row>
    <row r="260" spans="1:13" ht="20.100000000000001" customHeight="1" x14ac:dyDescent="0.15">
      <c r="A260" s="1" t="s">
        <v>5066</v>
      </c>
      <c r="B260" s="1" t="s">
        <v>5161</v>
      </c>
      <c r="C260" s="1" t="s">
        <v>5168</v>
      </c>
      <c r="D260" s="1" t="s">
        <v>50</v>
      </c>
      <c r="E260" s="1" t="s">
        <v>51</v>
      </c>
      <c r="F260" s="1" t="s">
        <v>51</v>
      </c>
      <c r="G260" s="1" t="s">
        <v>52</v>
      </c>
      <c r="H260" s="1" t="s">
        <v>53</v>
      </c>
      <c r="I260" s="1" t="s">
        <v>1141</v>
      </c>
      <c r="J260" s="1" t="s">
        <v>96</v>
      </c>
      <c r="K260" s="1" t="s">
        <v>5169</v>
      </c>
      <c r="L260" s="1"/>
      <c r="M260" s="20">
        <f t="shared" si="3"/>
        <v>1</v>
      </c>
    </row>
    <row r="261" spans="1:13" ht="20.100000000000001" customHeight="1" x14ac:dyDescent="0.15">
      <c r="A261" s="1" t="s">
        <v>5066</v>
      </c>
      <c r="B261" s="1" t="s">
        <v>5161</v>
      </c>
      <c r="C261" s="1" t="s">
        <v>5170</v>
      </c>
      <c r="D261" s="1" t="s">
        <v>50</v>
      </c>
      <c r="E261" s="1" t="s">
        <v>51</v>
      </c>
      <c r="F261" s="1" t="s">
        <v>51</v>
      </c>
      <c r="G261" s="1" t="s">
        <v>52</v>
      </c>
      <c r="H261" s="1" t="s">
        <v>53</v>
      </c>
      <c r="I261" s="1" t="s">
        <v>1141</v>
      </c>
      <c r="J261" s="1" t="s">
        <v>96</v>
      </c>
      <c r="K261" s="1" t="s">
        <v>5171</v>
      </c>
      <c r="L261" s="1"/>
      <c r="M261" s="20">
        <f t="shared" si="3"/>
        <v>1</v>
      </c>
    </row>
    <row r="262" spans="1:13" ht="39.950000000000003" customHeight="1" x14ac:dyDescent="0.15">
      <c r="A262" s="82" t="s">
        <v>26969</v>
      </c>
      <c r="B262" s="82" t="s">
        <v>26970</v>
      </c>
      <c r="C262" s="1" t="s">
        <v>5172</v>
      </c>
      <c r="D262" s="1" t="s">
        <v>50</v>
      </c>
      <c r="E262" s="1" t="s">
        <v>51</v>
      </c>
      <c r="F262" s="1" t="s">
        <v>51</v>
      </c>
      <c r="G262" s="1" t="s">
        <v>52</v>
      </c>
      <c r="H262" s="1" t="s">
        <v>53</v>
      </c>
      <c r="I262" s="1" t="s">
        <v>1141</v>
      </c>
      <c r="J262" s="1" t="s">
        <v>96</v>
      </c>
      <c r="K262" s="1" t="s">
        <v>5173</v>
      </c>
      <c r="L262" s="1" t="s">
        <v>26948</v>
      </c>
      <c r="M262" s="20">
        <f t="shared" si="3"/>
        <v>1</v>
      </c>
    </row>
    <row r="263" spans="1:13" ht="20.100000000000001" customHeight="1" x14ac:dyDescent="0.15">
      <c r="A263" s="1" t="s">
        <v>5066</v>
      </c>
      <c r="B263" s="1" t="s">
        <v>5161</v>
      </c>
      <c r="C263" s="1" t="s">
        <v>5174</v>
      </c>
      <c r="D263" s="1" t="s">
        <v>50</v>
      </c>
      <c r="E263" s="1" t="s">
        <v>51</v>
      </c>
      <c r="F263" s="1" t="s">
        <v>51</v>
      </c>
      <c r="G263" s="1" t="s">
        <v>52</v>
      </c>
      <c r="H263" s="1" t="s">
        <v>53</v>
      </c>
      <c r="I263" s="1" t="s">
        <v>1141</v>
      </c>
      <c r="J263" s="1" t="s">
        <v>96</v>
      </c>
      <c r="K263" s="1" t="s">
        <v>5175</v>
      </c>
      <c r="L263" s="1"/>
      <c r="M263" s="20">
        <f t="shared" si="3"/>
        <v>1</v>
      </c>
    </row>
    <row r="264" spans="1:13" ht="20.100000000000001" customHeight="1" x14ac:dyDescent="0.15">
      <c r="A264" s="1" t="s">
        <v>5066</v>
      </c>
      <c r="B264" s="1" t="s">
        <v>5161</v>
      </c>
      <c r="C264" s="1" t="s">
        <v>5176</v>
      </c>
      <c r="D264" s="1" t="s">
        <v>50</v>
      </c>
      <c r="E264" s="1" t="s">
        <v>51</v>
      </c>
      <c r="F264" s="1" t="s">
        <v>51</v>
      </c>
      <c r="G264" s="1" t="s">
        <v>52</v>
      </c>
      <c r="H264" s="1" t="s">
        <v>53</v>
      </c>
      <c r="I264" s="1" t="s">
        <v>1141</v>
      </c>
      <c r="J264" s="1" t="s">
        <v>96</v>
      </c>
      <c r="K264" s="1" t="s">
        <v>5177</v>
      </c>
      <c r="L264" s="1"/>
      <c r="M264" s="20">
        <f t="shared" si="3"/>
        <v>1</v>
      </c>
    </row>
    <row r="265" spans="1:13" ht="20.100000000000001" customHeight="1" x14ac:dyDescent="0.15">
      <c r="A265" s="1" t="s">
        <v>5066</v>
      </c>
      <c r="B265" s="1" t="s">
        <v>5161</v>
      </c>
      <c r="C265" s="1" t="s">
        <v>5178</v>
      </c>
      <c r="D265" s="1" t="s">
        <v>50</v>
      </c>
      <c r="E265" s="1" t="s">
        <v>51</v>
      </c>
      <c r="F265" s="1" t="s">
        <v>51</v>
      </c>
      <c r="G265" s="1" t="s">
        <v>52</v>
      </c>
      <c r="H265" s="1" t="s">
        <v>53</v>
      </c>
      <c r="I265" s="1" t="s">
        <v>1141</v>
      </c>
      <c r="J265" s="1" t="s">
        <v>96</v>
      </c>
      <c r="K265" s="1" t="s">
        <v>5179</v>
      </c>
      <c r="L265" s="1"/>
      <c r="M265" s="20">
        <f t="shared" si="3"/>
        <v>1</v>
      </c>
    </row>
    <row r="266" spans="1:13" ht="20.100000000000001" customHeight="1" x14ac:dyDescent="0.15">
      <c r="A266" s="1" t="s">
        <v>5066</v>
      </c>
      <c r="B266" s="1" t="s">
        <v>5161</v>
      </c>
      <c r="C266" s="1" t="s">
        <v>5180</v>
      </c>
      <c r="D266" s="1" t="s">
        <v>50</v>
      </c>
      <c r="E266" s="1" t="s">
        <v>51</v>
      </c>
      <c r="F266" s="1" t="s">
        <v>51</v>
      </c>
      <c r="G266" s="1" t="s">
        <v>52</v>
      </c>
      <c r="H266" s="1" t="s">
        <v>53</v>
      </c>
      <c r="I266" s="1" t="s">
        <v>1141</v>
      </c>
      <c r="J266" s="1" t="s">
        <v>96</v>
      </c>
      <c r="K266" s="1" t="s">
        <v>5181</v>
      </c>
      <c r="L266" s="1"/>
      <c r="M266" s="20">
        <f t="shared" si="3"/>
        <v>1</v>
      </c>
    </row>
    <row r="267" spans="1:13" ht="20.100000000000001" customHeight="1" x14ac:dyDescent="0.15">
      <c r="A267" s="1" t="s">
        <v>5066</v>
      </c>
      <c r="B267" s="1" t="s">
        <v>5161</v>
      </c>
      <c r="C267" s="1" t="s">
        <v>5182</v>
      </c>
      <c r="D267" s="1" t="s">
        <v>50</v>
      </c>
      <c r="E267" s="1" t="s">
        <v>51</v>
      </c>
      <c r="F267" s="1" t="s">
        <v>51</v>
      </c>
      <c r="G267" s="1" t="s">
        <v>52</v>
      </c>
      <c r="H267" s="1" t="s">
        <v>53</v>
      </c>
      <c r="I267" s="1" t="s">
        <v>1141</v>
      </c>
      <c r="J267" s="1" t="s">
        <v>96</v>
      </c>
      <c r="K267" s="1" t="s">
        <v>5183</v>
      </c>
      <c r="L267" s="1"/>
      <c r="M267" s="20">
        <f t="shared" ref="M267:M332" si="4">IF(F267="○",1,0)</f>
        <v>1</v>
      </c>
    </row>
    <row r="268" spans="1:13" ht="20.100000000000001" customHeight="1" x14ac:dyDescent="0.15">
      <c r="A268" s="1" t="s">
        <v>5066</v>
      </c>
      <c r="B268" s="1" t="s">
        <v>5161</v>
      </c>
      <c r="C268" s="1" t="s">
        <v>5184</v>
      </c>
      <c r="D268" s="1" t="s">
        <v>50</v>
      </c>
      <c r="E268" s="1" t="s">
        <v>51</v>
      </c>
      <c r="F268" s="1" t="s">
        <v>51</v>
      </c>
      <c r="G268" s="1" t="s">
        <v>52</v>
      </c>
      <c r="H268" s="1" t="s">
        <v>53</v>
      </c>
      <c r="I268" s="1" t="s">
        <v>1141</v>
      </c>
      <c r="J268" s="1" t="s">
        <v>96</v>
      </c>
      <c r="K268" s="1" t="s">
        <v>5185</v>
      </c>
      <c r="L268" s="1"/>
      <c r="M268" s="20">
        <f t="shared" si="4"/>
        <v>1</v>
      </c>
    </row>
    <row r="269" spans="1:13" ht="20.100000000000001" customHeight="1" x14ac:dyDescent="0.15">
      <c r="A269" s="1" t="s">
        <v>5066</v>
      </c>
      <c r="B269" s="1" t="s">
        <v>5161</v>
      </c>
      <c r="C269" s="1" t="s">
        <v>5186</v>
      </c>
      <c r="D269" s="1" t="s">
        <v>50</v>
      </c>
      <c r="E269" s="1" t="s">
        <v>51</v>
      </c>
      <c r="F269" s="1" t="s">
        <v>51</v>
      </c>
      <c r="G269" s="1" t="s">
        <v>52</v>
      </c>
      <c r="H269" s="1" t="s">
        <v>53</v>
      </c>
      <c r="I269" s="1" t="s">
        <v>1141</v>
      </c>
      <c r="J269" s="1" t="s">
        <v>96</v>
      </c>
      <c r="K269" s="1" t="s">
        <v>5187</v>
      </c>
      <c r="L269" s="1"/>
      <c r="M269" s="20">
        <f t="shared" si="4"/>
        <v>1</v>
      </c>
    </row>
    <row r="270" spans="1:13" ht="20.100000000000001" customHeight="1" x14ac:dyDescent="0.15">
      <c r="A270" s="1" t="s">
        <v>5066</v>
      </c>
      <c r="B270" s="1" t="s">
        <v>5161</v>
      </c>
      <c r="C270" s="1" t="s">
        <v>26911</v>
      </c>
      <c r="D270" s="1" t="s">
        <v>50</v>
      </c>
      <c r="E270" s="1" t="s">
        <v>51</v>
      </c>
      <c r="F270" s="1" t="s">
        <v>51</v>
      </c>
      <c r="G270" s="1" t="s">
        <v>52</v>
      </c>
      <c r="H270" s="1" t="s">
        <v>26906</v>
      </c>
      <c r="I270" s="1" t="s">
        <v>26907</v>
      </c>
      <c r="J270" s="1" t="s">
        <v>26908</v>
      </c>
      <c r="K270" s="1" t="s">
        <v>26938</v>
      </c>
      <c r="L270" s="1"/>
      <c r="M270" s="20">
        <f>IF(F270="○",1,0)</f>
        <v>1</v>
      </c>
    </row>
    <row r="271" spans="1:13" ht="20.100000000000001" customHeight="1" x14ac:dyDescent="0.15">
      <c r="A271" s="1" t="s">
        <v>5066</v>
      </c>
      <c r="B271" s="1" t="s">
        <v>5161</v>
      </c>
      <c r="C271" s="1" t="s">
        <v>5188</v>
      </c>
      <c r="D271" s="1" t="s">
        <v>78</v>
      </c>
      <c r="E271" s="1" t="s">
        <v>51</v>
      </c>
      <c r="F271" s="1" t="s">
        <v>51</v>
      </c>
      <c r="G271" s="1" t="s">
        <v>52</v>
      </c>
      <c r="H271" s="1" t="s">
        <v>121</v>
      </c>
      <c r="I271" s="1" t="s">
        <v>662</v>
      </c>
      <c r="J271" s="1" t="s">
        <v>663</v>
      </c>
      <c r="K271" s="1" t="s">
        <v>5189</v>
      </c>
      <c r="L271" s="1"/>
      <c r="M271" s="20">
        <f t="shared" si="4"/>
        <v>1</v>
      </c>
    </row>
    <row r="272" spans="1:13" ht="20.100000000000001" customHeight="1" x14ac:dyDescent="0.15">
      <c r="A272" s="1" t="s">
        <v>5066</v>
      </c>
      <c r="B272" s="1" t="s">
        <v>5161</v>
      </c>
      <c r="C272" s="1" t="s">
        <v>5190</v>
      </c>
      <c r="D272" s="1" t="s">
        <v>78</v>
      </c>
      <c r="E272" s="1" t="s">
        <v>51</v>
      </c>
      <c r="F272" s="1" t="s">
        <v>179</v>
      </c>
      <c r="G272" s="1" t="s">
        <v>82</v>
      </c>
      <c r="H272" s="1" t="s">
        <v>212</v>
      </c>
      <c r="I272" s="1" t="s">
        <v>1136</v>
      </c>
      <c r="J272" s="1" t="s">
        <v>122</v>
      </c>
      <c r="K272" s="1" t="s">
        <v>5191</v>
      </c>
      <c r="L272" s="1"/>
      <c r="M272" s="20">
        <f t="shared" si="4"/>
        <v>0</v>
      </c>
    </row>
    <row r="273" spans="1:13" ht="20.100000000000001" customHeight="1" x14ac:dyDescent="0.15">
      <c r="A273" s="1" t="s">
        <v>5066</v>
      </c>
      <c r="B273" s="1" t="s">
        <v>5161</v>
      </c>
      <c r="C273" s="1" t="s">
        <v>5192</v>
      </c>
      <c r="D273" s="1" t="s">
        <v>78</v>
      </c>
      <c r="E273" s="1" t="s">
        <v>51</v>
      </c>
      <c r="F273" s="1" t="s">
        <v>51</v>
      </c>
      <c r="G273" s="1" t="s">
        <v>52</v>
      </c>
      <c r="H273" s="1" t="s">
        <v>53</v>
      </c>
      <c r="I273" s="1" t="s">
        <v>1141</v>
      </c>
      <c r="J273" s="1" t="s">
        <v>96</v>
      </c>
      <c r="K273" s="1" t="s">
        <v>5193</v>
      </c>
      <c r="L273" s="1"/>
      <c r="M273" s="20">
        <f t="shared" si="4"/>
        <v>1</v>
      </c>
    </row>
    <row r="274" spans="1:13" ht="20.100000000000001" customHeight="1" x14ac:dyDescent="0.15">
      <c r="A274" s="1" t="s">
        <v>5066</v>
      </c>
      <c r="B274" s="1" t="s">
        <v>5161</v>
      </c>
      <c r="C274" s="1" t="s">
        <v>5194</v>
      </c>
      <c r="D274" s="1" t="s">
        <v>78</v>
      </c>
      <c r="E274" s="1" t="s">
        <v>51</v>
      </c>
      <c r="F274" s="1" t="s">
        <v>51</v>
      </c>
      <c r="G274" s="1" t="s">
        <v>52</v>
      </c>
      <c r="H274" s="1" t="s">
        <v>53</v>
      </c>
      <c r="I274" s="1" t="s">
        <v>1141</v>
      </c>
      <c r="J274" s="1" t="s">
        <v>96</v>
      </c>
      <c r="K274" s="1" t="s">
        <v>5195</v>
      </c>
      <c r="L274" s="1"/>
      <c r="M274" s="20">
        <f t="shared" si="4"/>
        <v>1</v>
      </c>
    </row>
    <row r="275" spans="1:13" ht="20.100000000000001" customHeight="1" x14ac:dyDescent="0.15">
      <c r="A275" s="1" t="s">
        <v>5066</v>
      </c>
      <c r="B275" s="1" t="s">
        <v>5161</v>
      </c>
      <c r="C275" s="1" t="s">
        <v>5196</v>
      </c>
      <c r="D275" s="1" t="s">
        <v>78</v>
      </c>
      <c r="E275" s="1" t="s">
        <v>51</v>
      </c>
      <c r="F275" s="1" t="s">
        <v>179</v>
      </c>
      <c r="G275" s="1" t="s">
        <v>82</v>
      </c>
      <c r="H275" s="1" t="s">
        <v>129</v>
      </c>
      <c r="I275" s="1" t="s">
        <v>84</v>
      </c>
      <c r="J275" s="1" t="s">
        <v>130</v>
      </c>
      <c r="K275" s="1" t="s">
        <v>5197</v>
      </c>
      <c r="L275" s="1"/>
      <c r="M275" s="20">
        <f t="shared" si="4"/>
        <v>0</v>
      </c>
    </row>
    <row r="276" spans="1:13" ht="20.100000000000001" customHeight="1" x14ac:dyDescent="0.15">
      <c r="A276" s="1" t="s">
        <v>5066</v>
      </c>
      <c r="B276" s="1" t="s">
        <v>5161</v>
      </c>
      <c r="C276" s="1" t="s">
        <v>5198</v>
      </c>
      <c r="D276" s="1" t="s">
        <v>78</v>
      </c>
      <c r="E276" s="1" t="s">
        <v>51</v>
      </c>
      <c r="F276" s="1" t="s">
        <v>51</v>
      </c>
      <c r="G276" s="1" t="s">
        <v>52</v>
      </c>
      <c r="H276" s="1" t="s">
        <v>53</v>
      </c>
      <c r="I276" s="1" t="s">
        <v>1141</v>
      </c>
      <c r="J276" s="1" t="s">
        <v>96</v>
      </c>
      <c r="K276" s="1" t="s">
        <v>5199</v>
      </c>
      <c r="L276" s="1"/>
      <c r="M276" s="20">
        <f t="shared" si="4"/>
        <v>1</v>
      </c>
    </row>
    <row r="277" spans="1:13" ht="20.100000000000001" customHeight="1" x14ac:dyDescent="0.15">
      <c r="A277" s="1" t="s">
        <v>5066</v>
      </c>
      <c r="B277" s="1" t="s">
        <v>5161</v>
      </c>
      <c r="C277" s="1" t="s">
        <v>5200</v>
      </c>
      <c r="D277" s="1" t="s">
        <v>78</v>
      </c>
      <c r="E277" s="1" t="s">
        <v>51</v>
      </c>
      <c r="F277" s="1" t="s">
        <v>179</v>
      </c>
      <c r="G277" s="1" t="s">
        <v>82</v>
      </c>
      <c r="H277" s="1" t="s">
        <v>180</v>
      </c>
      <c r="I277" s="1" t="s">
        <v>4864</v>
      </c>
      <c r="J277" s="1" t="s">
        <v>96</v>
      </c>
      <c r="K277" s="1" t="s">
        <v>5201</v>
      </c>
      <c r="L277" s="1"/>
      <c r="M277" s="20">
        <f t="shared" si="4"/>
        <v>0</v>
      </c>
    </row>
    <row r="278" spans="1:13" ht="20.100000000000001" customHeight="1" x14ac:dyDescent="0.15">
      <c r="A278" s="1" t="s">
        <v>5066</v>
      </c>
      <c r="B278" s="1" t="s">
        <v>5161</v>
      </c>
      <c r="C278" s="1" t="s">
        <v>5202</v>
      </c>
      <c r="D278" s="1" t="s">
        <v>78</v>
      </c>
      <c r="E278" s="1" t="s">
        <v>51</v>
      </c>
      <c r="F278" s="1" t="s">
        <v>179</v>
      </c>
      <c r="G278" s="1" t="s">
        <v>82</v>
      </c>
      <c r="H278" s="1" t="s">
        <v>180</v>
      </c>
      <c r="I278" s="1" t="s">
        <v>4864</v>
      </c>
      <c r="J278" s="1" t="s">
        <v>96</v>
      </c>
      <c r="K278" s="1" t="s">
        <v>5203</v>
      </c>
      <c r="L278" s="1"/>
      <c r="M278" s="20">
        <f t="shared" si="4"/>
        <v>0</v>
      </c>
    </row>
    <row r="279" spans="1:13" ht="20.100000000000001" customHeight="1" x14ac:dyDescent="0.15">
      <c r="A279" s="1" t="s">
        <v>5066</v>
      </c>
      <c r="B279" s="1" t="s">
        <v>5161</v>
      </c>
      <c r="C279" s="1" t="s">
        <v>5204</v>
      </c>
      <c r="D279" s="1" t="s">
        <v>78</v>
      </c>
      <c r="E279" s="1" t="s">
        <v>51</v>
      </c>
      <c r="F279" s="1" t="s">
        <v>179</v>
      </c>
      <c r="G279" s="1" t="s">
        <v>82</v>
      </c>
      <c r="H279" s="1" t="s">
        <v>180</v>
      </c>
      <c r="I279" s="1" t="s">
        <v>4864</v>
      </c>
      <c r="J279" s="1" t="s">
        <v>96</v>
      </c>
      <c r="K279" s="1" t="s">
        <v>5205</v>
      </c>
      <c r="L279" s="1"/>
      <c r="M279" s="20">
        <f t="shared" si="4"/>
        <v>0</v>
      </c>
    </row>
    <row r="280" spans="1:13" ht="20.100000000000001" customHeight="1" x14ac:dyDescent="0.15">
      <c r="A280" s="1" t="s">
        <v>5066</v>
      </c>
      <c r="B280" s="1" t="s">
        <v>5161</v>
      </c>
      <c r="C280" s="1" t="s">
        <v>5206</v>
      </c>
      <c r="D280" s="1" t="s">
        <v>78</v>
      </c>
      <c r="E280" s="1" t="s">
        <v>51</v>
      </c>
      <c r="F280" s="1" t="s">
        <v>179</v>
      </c>
      <c r="G280" s="1" t="s">
        <v>82</v>
      </c>
      <c r="H280" s="1" t="s">
        <v>180</v>
      </c>
      <c r="I280" s="1" t="s">
        <v>4864</v>
      </c>
      <c r="J280" s="1" t="s">
        <v>96</v>
      </c>
      <c r="K280" s="1" t="s">
        <v>5207</v>
      </c>
      <c r="L280" s="1"/>
      <c r="M280" s="20">
        <f t="shared" si="4"/>
        <v>0</v>
      </c>
    </row>
    <row r="281" spans="1:13" ht="20.100000000000001" customHeight="1" x14ac:dyDescent="0.15">
      <c r="A281" s="1" t="s">
        <v>5066</v>
      </c>
      <c r="B281" s="1" t="s">
        <v>5161</v>
      </c>
      <c r="C281" s="1" t="s">
        <v>26913</v>
      </c>
      <c r="D281" s="1" t="s">
        <v>78</v>
      </c>
      <c r="E281" s="1" t="s">
        <v>51</v>
      </c>
      <c r="F281" s="1" t="s">
        <v>51</v>
      </c>
      <c r="G281" s="1" t="s">
        <v>52</v>
      </c>
      <c r="H281" s="1" t="s">
        <v>26906</v>
      </c>
      <c r="I281" s="1" t="s">
        <v>26907</v>
      </c>
      <c r="J281" s="1" t="s">
        <v>26908</v>
      </c>
      <c r="K281" s="1" t="s">
        <v>26912</v>
      </c>
      <c r="L281" s="1"/>
      <c r="M281" s="20">
        <f>IF(F281="○",1,0)</f>
        <v>1</v>
      </c>
    </row>
    <row r="282" spans="1:13" ht="20.100000000000001" customHeight="1" x14ac:dyDescent="0.15">
      <c r="A282" s="1" t="s">
        <v>5066</v>
      </c>
      <c r="B282" s="1" t="s">
        <v>5208</v>
      </c>
      <c r="C282" s="1" t="s">
        <v>5209</v>
      </c>
      <c r="D282" s="1" t="s">
        <v>78</v>
      </c>
      <c r="E282" s="1" t="s">
        <v>51</v>
      </c>
      <c r="F282" s="1" t="s">
        <v>51</v>
      </c>
      <c r="G282" s="1" t="s">
        <v>52</v>
      </c>
      <c r="H282" s="1" t="s">
        <v>53</v>
      </c>
      <c r="I282" s="1" t="s">
        <v>1141</v>
      </c>
      <c r="J282" s="1" t="s">
        <v>96</v>
      </c>
      <c r="K282" s="1" t="s">
        <v>5210</v>
      </c>
      <c r="L282" s="1"/>
      <c r="M282" s="20">
        <f t="shared" si="4"/>
        <v>1</v>
      </c>
    </row>
    <row r="283" spans="1:13" ht="20.100000000000001" customHeight="1" x14ac:dyDescent="0.15">
      <c r="A283" s="1" t="s">
        <v>5066</v>
      </c>
      <c r="B283" s="1" t="s">
        <v>5211</v>
      </c>
      <c r="C283" s="1" t="s">
        <v>5212</v>
      </c>
      <c r="D283" s="1" t="s">
        <v>50</v>
      </c>
      <c r="E283" s="1" t="s">
        <v>51</v>
      </c>
      <c r="F283" s="1" t="s">
        <v>81</v>
      </c>
      <c r="G283" s="1" t="s">
        <v>82</v>
      </c>
      <c r="H283" s="1" t="s">
        <v>129</v>
      </c>
      <c r="I283" s="1" t="s">
        <v>84</v>
      </c>
      <c r="J283" s="1" t="s">
        <v>130</v>
      </c>
      <c r="K283" s="1" t="s">
        <v>5213</v>
      </c>
      <c r="L283" s="1"/>
      <c r="M283" s="20">
        <f t="shared" si="4"/>
        <v>0</v>
      </c>
    </row>
    <row r="284" spans="1:13" ht="20.100000000000001" customHeight="1" x14ac:dyDescent="0.15">
      <c r="A284" s="1" t="s">
        <v>5066</v>
      </c>
      <c r="B284" s="1" t="s">
        <v>5211</v>
      </c>
      <c r="C284" s="1" t="s">
        <v>5214</v>
      </c>
      <c r="D284" s="1" t="s">
        <v>50</v>
      </c>
      <c r="E284" s="1" t="s">
        <v>51</v>
      </c>
      <c r="F284" s="1" t="s">
        <v>81</v>
      </c>
      <c r="G284" s="1" t="s">
        <v>82</v>
      </c>
      <c r="H284" s="1" t="s">
        <v>129</v>
      </c>
      <c r="I284" s="1" t="s">
        <v>84</v>
      </c>
      <c r="J284" s="1" t="s">
        <v>130</v>
      </c>
      <c r="K284" s="1" t="s">
        <v>5215</v>
      </c>
      <c r="L284" s="1"/>
      <c r="M284" s="20">
        <f t="shared" si="4"/>
        <v>0</v>
      </c>
    </row>
    <row r="285" spans="1:13" ht="20.100000000000001" customHeight="1" x14ac:dyDescent="0.15">
      <c r="A285" s="1" t="s">
        <v>5066</v>
      </c>
      <c r="B285" s="1" t="s">
        <v>5211</v>
      </c>
      <c r="C285" s="1" t="s">
        <v>5216</v>
      </c>
      <c r="D285" s="1" t="s">
        <v>50</v>
      </c>
      <c r="E285" s="1" t="s">
        <v>51</v>
      </c>
      <c r="F285" s="1" t="s">
        <v>81</v>
      </c>
      <c r="G285" s="1" t="s">
        <v>82</v>
      </c>
      <c r="H285" s="1" t="s">
        <v>129</v>
      </c>
      <c r="I285" s="1" t="s">
        <v>84</v>
      </c>
      <c r="J285" s="1" t="s">
        <v>130</v>
      </c>
      <c r="K285" s="1" t="s">
        <v>5217</v>
      </c>
      <c r="L285" s="1"/>
      <c r="M285" s="20">
        <f t="shared" si="4"/>
        <v>0</v>
      </c>
    </row>
    <row r="286" spans="1:13" ht="20.100000000000001" customHeight="1" x14ac:dyDescent="0.15">
      <c r="A286" s="1" t="s">
        <v>5066</v>
      </c>
      <c r="B286" s="1" t="s">
        <v>5211</v>
      </c>
      <c r="C286" s="1" t="s">
        <v>5218</v>
      </c>
      <c r="D286" s="1" t="s">
        <v>50</v>
      </c>
      <c r="E286" s="1" t="s">
        <v>51</v>
      </c>
      <c r="F286" s="1" t="s">
        <v>81</v>
      </c>
      <c r="G286" s="1" t="s">
        <v>82</v>
      </c>
      <c r="H286" s="1" t="s">
        <v>129</v>
      </c>
      <c r="I286" s="1" t="s">
        <v>84</v>
      </c>
      <c r="J286" s="1" t="s">
        <v>130</v>
      </c>
      <c r="K286" s="1" t="s">
        <v>5219</v>
      </c>
      <c r="L286" s="1"/>
      <c r="M286" s="20">
        <f t="shared" si="4"/>
        <v>0</v>
      </c>
    </row>
    <row r="287" spans="1:13" ht="20.100000000000001" customHeight="1" x14ac:dyDescent="0.15">
      <c r="A287" s="1" t="s">
        <v>5066</v>
      </c>
      <c r="B287" s="1" t="s">
        <v>5211</v>
      </c>
      <c r="C287" s="1" t="s">
        <v>5220</v>
      </c>
      <c r="D287" s="1" t="s">
        <v>50</v>
      </c>
      <c r="E287" s="1" t="s">
        <v>51</v>
      </c>
      <c r="F287" s="1" t="s">
        <v>51</v>
      </c>
      <c r="G287" s="1" t="s">
        <v>52</v>
      </c>
      <c r="H287" s="1" t="s">
        <v>53</v>
      </c>
      <c r="I287" s="1" t="s">
        <v>1141</v>
      </c>
      <c r="J287" s="1" t="s">
        <v>96</v>
      </c>
      <c r="K287" s="1" t="s">
        <v>5221</v>
      </c>
      <c r="L287" s="1"/>
      <c r="M287" s="20">
        <f t="shared" si="4"/>
        <v>1</v>
      </c>
    </row>
    <row r="288" spans="1:13" ht="20.100000000000001" customHeight="1" x14ac:dyDescent="0.15">
      <c r="A288" s="1" t="s">
        <v>5066</v>
      </c>
      <c r="B288" s="1" t="s">
        <v>5211</v>
      </c>
      <c r="C288" s="1" t="s">
        <v>5222</v>
      </c>
      <c r="D288" s="1" t="s">
        <v>50</v>
      </c>
      <c r="E288" s="1" t="s">
        <v>51</v>
      </c>
      <c r="F288" s="1" t="s">
        <v>51</v>
      </c>
      <c r="G288" s="1" t="s">
        <v>52</v>
      </c>
      <c r="H288" s="1" t="s">
        <v>53</v>
      </c>
      <c r="I288" s="1" t="s">
        <v>1141</v>
      </c>
      <c r="J288" s="1" t="s">
        <v>96</v>
      </c>
      <c r="K288" s="1" t="s">
        <v>5223</v>
      </c>
      <c r="L288" s="1"/>
      <c r="M288" s="20">
        <f t="shared" si="4"/>
        <v>1</v>
      </c>
    </row>
    <row r="289" spans="1:13" ht="20.100000000000001" customHeight="1" x14ac:dyDescent="0.15">
      <c r="A289" s="1" t="s">
        <v>5066</v>
      </c>
      <c r="B289" s="1" t="s">
        <v>5211</v>
      </c>
      <c r="C289" s="1" t="s">
        <v>5224</v>
      </c>
      <c r="D289" s="1" t="s">
        <v>78</v>
      </c>
      <c r="E289" s="1" t="s">
        <v>51</v>
      </c>
      <c r="F289" s="1" t="s">
        <v>51</v>
      </c>
      <c r="G289" s="1" t="s">
        <v>52</v>
      </c>
      <c r="H289" s="1" t="s">
        <v>121</v>
      </c>
      <c r="I289" s="1" t="s">
        <v>662</v>
      </c>
      <c r="J289" s="1" t="s">
        <v>663</v>
      </c>
      <c r="K289" s="1" t="s">
        <v>5225</v>
      </c>
      <c r="L289" s="1"/>
      <c r="M289" s="20">
        <f t="shared" si="4"/>
        <v>1</v>
      </c>
    </row>
    <row r="290" spans="1:13" ht="20.100000000000001" customHeight="1" x14ac:dyDescent="0.15">
      <c r="A290" s="1" t="s">
        <v>5066</v>
      </c>
      <c r="B290" s="1" t="s">
        <v>5211</v>
      </c>
      <c r="C290" s="1" t="s">
        <v>5226</v>
      </c>
      <c r="D290" s="1" t="s">
        <v>78</v>
      </c>
      <c r="E290" s="1" t="s">
        <v>51</v>
      </c>
      <c r="F290" s="1" t="s">
        <v>51</v>
      </c>
      <c r="G290" s="1" t="s">
        <v>52</v>
      </c>
      <c r="H290" s="1" t="s">
        <v>53</v>
      </c>
      <c r="I290" s="1" t="s">
        <v>1141</v>
      </c>
      <c r="J290" s="1" t="s">
        <v>96</v>
      </c>
      <c r="K290" s="1" t="s">
        <v>5227</v>
      </c>
      <c r="L290" s="1"/>
      <c r="M290" s="20">
        <f t="shared" si="4"/>
        <v>1</v>
      </c>
    </row>
    <row r="291" spans="1:13" ht="20.100000000000001" customHeight="1" x14ac:dyDescent="0.15">
      <c r="A291" s="1" t="s">
        <v>5066</v>
      </c>
      <c r="B291" s="1" t="s">
        <v>5211</v>
      </c>
      <c r="C291" s="1" t="s">
        <v>5228</v>
      </c>
      <c r="D291" s="1" t="s">
        <v>78</v>
      </c>
      <c r="E291" s="1" t="s">
        <v>51</v>
      </c>
      <c r="F291" s="1" t="s">
        <v>51</v>
      </c>
      <c r="G291" s="1" t="s">
        <v>52</v>
      </c>
      <c r="H291" s="1" t="s">
        <v>53</v>
      </c>
      <c r="I291" s="1" t="s">
        <v>1141</v>
      </c>
      <c r="J291" s="1" t="s">
        <v>96</v>
      </c>
      <c r="K291" s="1" t="s">
        <v>5229</v>
      </c>
      <c r="L291" s="1"/>
      <c r="M291" s="20">
        <f t="shared" si="4"/>
        <v>1</v>
      </c>
    </row>
    <row r="292" spans="1:13" ht="20.100000000000001" customHeight="1" x14ac:dyDescent="0.15">
      <c r="A292" s="1" t="s">
        <v>5066</v>
      </c>
      <c r="B292" s="1" t="s">
        <v>5211</v>
      </c>
      <c r="C292" s="1" t="s">
        <v>5230</v>
      </c>
      <c r="D292" s="1" t="s">
        <v>78</v>
      </c>
      <c r="E292" s="1" t="s">
        <v>51</v>
      </c>
      <c r="F292" s="1" t="s">
        <v>51</v>
      </c>
      <c r="G292" s="1" t="s">
        <v>52</v>
      </c>
      <c r="H292" s="1" t="s">
        <v>53</v>
      </c>
      <c r="I292" s="1" t="s">
        <v>1141</v>
      </c>
      <c r="J292" s="1" t="s">
        <v>96</v>
      </c>
      <c r="K292" s="1" t="s">
        <v>5231</v>
      </c>
      <c r="L292" s="1"/>
      <c r="M292" s="20">
        <f t="shared" si="4"/>
        <v>1</v>
      </c>
    </row>
    <row r="293" spans="1:13" ht="20.100000000000001" customHeight="1" x14ac:dyDescent="0.15">
      <c r="A293" s="1" t="s">
        <v>5066</v>
      </c>
      <c r="B293" s="1" t="s">
        <v>5211</v>
      </c>
      <c r="C293" s="1" t="s">
        <v>5232</v>
      </c>
      <c r="D293" s="1" t="s">
        <v>78</v>
      </c>
      <c r="E293" s="1" t="s">
        <v>51</v>
      </c>
      <c r="F293" s="1" t="s">
        <v>51</v>
      </c>
      <c r="G293" s="1" t="s">
        <v>52</v>
      </c>
      <c r="H293" s="1" t="s">
        <v>53</v>
      </c>
      <c r="I293" s="1" t="s">
        <v>1141</v>
      </c>
      <c r="J293" s="1" t="s">
        <v>96</v>
      </c>
      <c r="K293" s="1" t="s">
        <v>5233</v>
      </c>
      <c r="L293" s="1"/>
      <c r="M293" s="20">
        <f t="shared" si="4"/>
        <v>1</v>
      </c>
    </row>
    <row r="294" spans="1:13" ht="20.100000000000001" customHeight="1" x14ac:dyDescent="0.15">
      <c r="A294" s="1" t="s">
        <v>5066</v>
      </c>
      <c r="B294" s="1" t="s">
        <v>5211</v>
      </c>
      <c r="C294" s="1" t="s">
        <v>5234</v>
      </c>
      <c r="D294" s="1" t="s">
        <v>78</v>
      </c>
      <c r="E294" s="1" t="s">
        <v>51</v>
      </c>
      <c r="F294" s="1" t="s">
        <v>51</v>
      </c>
      <c r="G294" s="1" t="s">
        <v>52</v>
      </c>
      <c r="H294" s="1" t="s">
        <v>53</v>
      </c>
      <c r="I294" s="1" t="s">
        <v>1141</v>
      </c>
      <c r="J294" s="1" t="s">
        <v>96</v>
      </c>
      <c r="K294" s="1" t="s">
        <v>5235</v>
      </c>
      <c r="L294" s="1"/>
      <c r="M294" s="20">
        <f t="shared" si="4"/>
        <v>1</v>
      </c>
    </row>
    <row r="295" spans="1:13" ht="20.100000000000001" customHeight="1" x14ac:dyDescent="0.15">
      <c r="A295" s="1" t="s">
        <v>5066</v>
      </c>
      <c r="B295" s="1" t="s">
        <v>5211</v>
      </c>
      <c r="C295" s="1" t="s">
        <v>5236</v>
      </c>
      <c r="D295" s="1" t="s">
        <v>78</v>
      </c>
      <c r="E295" s="1" t="s">
        <v>51</v>
      </c>
      <c r="F295" s="1" t="s">
        <v>51</v>
      </c>
      <c r="G295" s="1" t="s">
        <v>52</v>
      </c>
      <c r="H295" s="1" t="s">
        <v>53</v>
      </c>
      <c r="I295" s="1" t="s">
        <v>1141</v>
      </c>
      <c r="J295" s="1" t="s">
        <v>96</v>
      </c>
      <c r="K295" s="1" t="s">
        <v>5237</v>
      </c>
      <c r="L295" s="1"/>
      <c r="M295" s="20">
        <f t="shared" si="4"/>
        <v>1</v>
      </c>
    </row>
    <row r="296" spans="1:13" ht="20.100000000000001" customHeight="1" x14ac:dyDescent="0.15">
      <c r="A296" s="1" t="s">
        <v>5066</v>
      </c>
      <c r="B296" s="1" t="s">
        <v>5238</v>
      </c>
      <c r="C296" s="1" t="s">
        <v>5239</v>
      </c>
      <c r="D296" s="1" t="s">
        <v>50</v>
      </c>
      <c r="E296" s="1" t="s">
        <v>51</v>
      </c>
      <c r="F296" s="1" t="s">
        <v>51</v>
      </c>
      <c r="G296" s="1" t="s">
        <v>52</v>
      </c>
      <c r="H296" s="1" t="s">
        <v>53</v>
      </c>
      <c r="I296" s="1" t="s">
        <v>1141</v>
      </c>
      <c r="J296" s="1" t="s">
        <v>96</v>
      </c>
      <c r="K296" s="1" t="s">
        <v>5240</v>
      </c>
      <c r="L296" s="1"/>
      <c r="M296" s="20">
        <f t="shared" si="4"/>
        <v>1</v>
      </c>
    </row>
    <row r="297" spans="1:13" ht="20.100000000000001" customHeight="1" x14ac:dyDescent="0.15">
      <c r="A297" s="1" t="s">
        <v>5066</v>
      </c>
      <c r="B297" s="1" t="s">
        <v>5238</v>
      </c>
      <c r="C297" s="1" t="s">
        <v>5241</v>
      </c>
      <c r="D297" s="1" t="s">
        <v>50</v>
      </c>
      <c r="E297" s="1" t="s">
        <v>51</v>
      </c>
      <c r="F297" s="1" t="s">
        <v>51</v>
      </c>
      <c r="G297" s="1" t="s">
        <v>52</v>
      </c>
      <c r="H297" s="1" t="s">
        <v>53</v>
      </c>
      <c r="I297" s="1" t="s">
        <v>1141</v>
      </c>
      <c r="J297" s="1" t="s">
        <v>96</v>
      </c>
      <c r="K297" s="1" t="s">
        <v>5242</v>
      </c>
      <c r="L297" s="1"/>
      <c r="M297" s="20">
        <f t="shared" si="4"/>
        <v>1</v>
      </c>
    </row>
    <row r="298" spans="1:13" ht="20.100000000000001" customHeight="1" x14ac:dyDescent="0.15">
      <c r="A298" s="1" t="s">
        <v>5066</v>
      </c>
      <c r="B298" s="1" t="s">
        <v>5238</v>
      </c>
      <c r="C298" s="1" t="s">
        <v>5243</v>
      </c>
      <c r="D298" s="1" t="s">
        <v>50</v>
      </c>
      <c r="E298" s="1" t="s">
        <v>51</v>
      </c>
      <c r="F298" s="1" t="s">
        <v>51</v>
      </c>
      <c r="G298" s="1" t="s">
        <v>52</v>
      </c>
      <c r="H298" s="1" t="s">
        <v>53</v>
      </c>
      <c r="I298" s="1" t="s">
        <v>1141</v>
      </c>
      <c r="J298" s="1" t="s">
        <v>96</v>
      </c>
      <c r="K298" s="1" t="s">
        <v>5244</v>
      </c>
      <c r="L298" s="1"/>
      <c r="M298" s="20">
        <f t="shared" si="4"/>
        <v>1</v>
      </c>
    </row>
    <row r="299" spans="1:13" ht="20.100000000000001" customHeight="1" x14ac:dyDescent="0.15">
      <c r="A299" s="1" t="s">
        <v>5066</v>
      </c>
      <c r="B299" s="1" t="s">
        <v>5238</v>
      </c>
      <c r="C299" s="1" t="s">
        <v>5245</v>
      </c>
      <c r="D299" s="1" t="s">
        <v>50</v>
      </c>
      <c r="E299" s="1" t="s">
        <v>51</v>
      </c>
      <c r="F299" s="1" t="s">
        <v>51</v>
      </c>
      <c r="G299" s="1" t="s">
        <v>52</v>
      </c>
      <c r="H299" s="1" t="s">
        <v>53</v>
      </c>
      <c r="I299" s="1" t="s">
        <v>1141</v>
      </c>
      <c r="J299" s="1" t="s">
        <v>96</v>
      </c>
      <c r="K299" s="1" t="s">
        <v>5246</v>
      </c>
      <c r="L299" s="1"/>
      <c r="M299" s="20">
        <f t="shared" si="4"/>
        <v>1</v>
      </c>
    </row>
    <row r="300" spans="1:13" ht="20.100000000000001" customHeight="1" x14ac:dyDescent="0.15">
      <c r="A300" s="1" t="s">
        <v>5066</v>
      </c>
      <c r="B300" s="1" t="s">
        <v>5238</v>
      </c>
      <c r="C300" s="1" t="s">
        <v>5247</v>
      </c>
      <c r="D300" s="1" t="s">
        <v>50</v>
      </c>
      <c r="E300" s="1" t="s">
        <v>51</v>
      </c>
      <c r="F300" s="1" t="s">
        <v>51</v>
      </c>
      <c r="G300" s="1" t="s">
        <v>52</v>
      </c>
      <c r="H300" s="1" t="s">
        <v>53</v>
      </c>
      <c r="I300" s="1" t="s">
        <v>1141</v>
      </c>
      <c r="J300" s="1" t="s">
        <v>96</v>
      </c>
      <c r="K300" s="1" t="s">
        <v>5248</v>
      </c>
      <c r="L300" s="1"/>
      <c r="M300" s="20">
        <f t="shared" si="4"/>
        <v>1</v>
      </c>
    </row>
    <row r="301" spans="1:13" ht="20.100000000000001" customHeight="1" x14ac:dyDescent="0.15">
      <c r="A301" s="1" t="s">
        <v>5066</v>
      </c>
      <c r="B301" s="1" t="s">
        <v>5238</v>
      </c>
      <c r="C301" s="1" t="s">
        <v>5249</v>
      </c>
      <c r="D301" s="1" t="s">
        <v>50</v>
      </c>
      <c r="E301" s="1" t="s">
        <v>51</v>
      </c>
      <c r="F301" s="1" t="s">
        <v>51</v>
      </c>
      <c r="G301" s="1" t="s">
        <v>52</v>
      </c>
      <c r="H301" s="1" t="s">
        <v>53</v>
      </c>
      <c r="I301" s="1" t="s">
        <v>1141</v>
      </c>
      <c r="J301" s="1" t="s">
        <v>96</v>
      </c>
      <c r="K301" s="1" t="s">
        <v>5250</v>
      </c>
      <c r="L301" s="1"/>
      <c r="M301" s="20">
        <f t="shared" si="4"/>
        <v>1</v>
      </c>
    </row>
    <row r="302" spans="1:13" ht="20.100000000000001" customHeight="1" x14ac:dyDescent="0.15">
      <c r="A302" s="1" t="s">
        <v>5066</v>
      </c>
      <c r="B302" s="1" t="s">
        <v>5238</v>
      </c>
      <c r="C302" s="1" t="s">
        <v>5251</v>
      </c>
      <c r="D302" s="1" t="s">
        <v>50</v>
      </c>
      <c r="E302" s="1" t="s">
        <v>51</v>
      </c>
      <c r="F302" s="1" t="s">
        <v>51</v>
      </c>
      <c r="G302" s="1" t="s">
        <v>52</v>
      </c>
      <c r="H302" s="1" t="s">
        <v>53</v>
      </c>
      <c r="I302" s="1" t="s">
        <v>1141</v>
      </c>
      <c r="J302" s="1" t="s">
        <v>96</v>
      </c>
      <c r="K302" s="1" t="s">
        <v>5252</v>
      </c>
      <c r="L302" s="1"/>
      <c r="M302" s="20">
        <f t="shared" si="4"/>
        <v>1</v>
      </c>
    </row>
    <row r="303" spans="1:13" ht="20.100000000000001" customHeight="1" x14ac:dyDescent="0.15">
      <c r="A303" s="1" t="s">
        <v>5066</v>
      </c>
      <c r="B303" s="1" t="s">
        <v>5238</v>
      </c>
      <c r="C303" s="1" t="s">
        <v>5253</v>
      </c>
      <c r="D303" s="1" t="s">
        <v>50</v>
      </c>
      <c r="E303" s="1" t="s">
        <v>51</v>
      </c>
      <c r="F303" s="1" t="s">
        <v>51</v>
      </c>
      <c r="G303" s="1" t="s">
        <v>52</v>
      </c>
      <c r="H303" s="1" t="s">
        <v>53</v>
      </c>
      <c r="I303" s="1" t="s">
        <v>1141</v>
      </c>
      <c r="J303" s="1" t="s">
        <v>96</v>
      </c>
      <c r="K303" s="1" t="s">
        <v>5254</v>
      </c>
      <c r="L303" s="1"/>
      <c r="M303" s="20">
        <f t="shared" si="4"/>
        <v>1</v>
      </c>
    </row>
    <row r="304" spans="1:13" ht="20.100000000000001" customHeight="1" x14ac:dyDescent="0.15">
      <c r="A304" s="1" t="s">
        <v>5066</v>
      </c>
      <c r="B304" s="1" t="s">
        <v>5238</v>
      </c>
      <c r="C304" s="1" t="s">
        <v>5255</v>
      </c>
      <c r="D304" s="1" t="s">
        <v>78</v>
      </c>
      <c r="E304" s="1" t="s">
        <v>51</v>
      </c>
      <c r="F304" s="1" t="s">
        <v>51</v>
      </c>
      <c r="G304" s="1" t="s">
        <v>52</v>
      </c>
      <c r="H304" s="1" t="s">
        <v>53</v>
      </c>
      <c r="I304" s="1" t="s">
        <v>1141</v>
      </c>
      <c r="J304" s="1" t="s">
        <v>96</v>
      </c>
      <c r="K304" s="1" t="s">
        <v>5256</v>
      </c>
      <c r="L304" s="1"/>
      <c r="M304" s="20">
        <f t="shared" si="4"/>
        <v>1</v>
      </c>
    </row>
    <row r="305" spans="1:13" ht="20.100000000000001" customHeight="1" x14ac:dyDescent="0.15">
      <c r="A305" s="1" t="s">
        <v>5066</v>
      </c>
      <c r="B305" s="1" t="s">
        <v>5238</v>
      </c>
      <c r="C305" s="1" t="s">
        <v>5257</v>
      </c>
      <c r="D305" s="1" t="s">
        <v>78</v>
      </c>
      <c r="E305" s="1" t="s">
        <v>51</v>
      </c>
      <c r="F305" s="1" t="s">
        <v>51</v>
      </c>
      <c r="G305" s="1" t="s">
        <v>52</v>
      </c>
      <c r="H305" s="1" t="s">
        <v>53</v>
      </c>
      <c r="I305" s="1" t="s">
        <v>1141</v>
      </c>
      <c r="J305" s="1" t="s">
        <v>96</v>
      </c>
      <c r="K305" s="1" t="s">
        <v>5258</v>
      </c>
      <c r="L305" s="1"/>
      <c r="M305" s="20">
        <f t="shared" si="4"/>
        <v>1</v>
      </c>
    </row>
    <row r="306" spans="1:13" ht="20.100000000000001" customHeight="1" x14ac:dyDescent="0.15">
      <c r="A306" s="1" t="s">
        <v>5066</v>
      </c>
      <c r="B306" s="1" t="s">
        <v>5238</v>
      </c>
      <c r="C306" s="1" t="s">
        <v>5259</v>
      </c>
      <c r="D306" s="1" t="s">
        <v>78</v>
      </c>
      <c r="E306" s="1" t="s">
        <v>51</v>
      </c>
      <c r="F306" s="1" t="s">
        <v>51</v>
      </c>
      <c r="G306" s="1" t="s">
        <v>52</v>
      </c>
      <c r="H306" s="1" t="s">
        <v>53</v>
      </c>
      <c r="I306" s="1" t="s">
        <v>1141</v>
      </c>
      <c r="J306" s="1" t="s">
        <v>96</v>
      </c>
      <c r="K306" s="1" t="s">
        <v>5260</v>
      </c>
      <c r="L306" s="1"/>
      <c r="M306" s="20">
        <f t="shared" si="4"/>
        <v>1</v>
      </c>
    </row>
    <row r="307" spans="1:13" ht="20.100000000000001" customHeight="1" x14ac:dyDescent="0.15">
      <c r="A307" s="1" t="s">
        <v>5066</v>
      </c>
      <c r="B307" s="1" t="s">
        <v>5238</v>
      </c>
      <c r="C307" s="1" t="s">
        <v>5261</v>
      </c>
      <c r="D307" s="1" t="s">
        <v>78</v>
      </c>
      <c r="E307" s="1" t="s">
        <v>51</v>
      </c>
      <c r="F307" s="1" t="s">
        <v>51</v>
      </c>
      <c r="G307" s="1" t="s">
        <v>52</v>
      </c>
      <c r="H307" s="1" t="s">
        <v>53</v>
      </c>
      <c r="I307" s="1" t="s">
        <v>1141</v>
      </c>
      <c r="J307" s="1" t="s">
        <v>96</v>
      </c>
      <c r="K307" s="1" t="s">
        <v>5262</v>
      </c>
      <c r="L307" s="1"/>
      <c r="M307" s="20">
        <f t="shared" si="4"/>
        <v>1</v>
      </c>
    </row>
    <row r="308" spans="1:13" ht="20.100000000000001" customHeight="1" x14ac:dyDescent="0.15">
      <c r="A308" s="1" t="s">
        <v>5066</v>
      </c>
      <c r="B308" s="1" t="s">
        <v>5238</v>
      </c>
      <c r="C308" s="1" t="s">
        <v>5263</v>
      </c>
      <c r="D308" s="1" t="s">
        <v>78</v>
      </c>
      <c r="E308" s="1" t="s">
        <v>51</v>
      </c>
      <c r="F308" s="1" t="s">
        <v>81</v>
      </c>
      <c r="G308" s="1" t="s">
        <v>82</v>
      </c>
      <c r="H308" s="1" t="s">
        <v>4727</v>
      </c>
      <c r="I308" s="1" t="s">
        <v>84</v>
      </c>
      <c r="J308" s="1" t="s">
        <v>448</v>
      </c>
      <c r="K308" s="1" t="s">
        <v>5264</v>
      </c>
      <c r="L308" s="1"/>
      <c r="M308" s="20">
        <f t="shared" si="4"/>
        <v>0</v>
      </c>
    </row>
    <row r="309" spans="1:13" ht="20.100000000000001" customHeight="1" x14ac:dyDescent="0.15">
      <c r="A309" s="1" t="s">
        <v>5066</v>
      </c>
      <c r="B309" s="1" t="s">
        <v>5238</v>
      </c>
      <c r="C309" s="1" t="s">
        <v>5265</v>
      </c>
      <c r="D309" s="1" t="s">
        <v>78</v>
      </c>
      <c r="E309" s="1" t="s">
        <v>51</v>
      </c>
      <c r="F309" s="1" t="s">
        <v>51</v>
      </c>
      <c r="G309" s="1" t="s">
        <v>52</v>
      </c>
      <c r="H309" s="1" t="s">
        <v>53</v>
      </c>
      <c r="I309" s="1" t="s">
        <v>1141</v>
      </c>
      <c r="J309" s="1" t="s">
        <v>96</v>
      </c>
      <c r="K309" s="1" t="s">
        <v>5266</v>
      </c>
      <c r="L309" s="1"/>
      <c r="M309" s="20">
        <f t="shared" si="4"/>
        <v>1</v>
      </c>
    </row>
    <row r="310" spans="1:13" ht="20.100000000000001" customHeight="1" x14ac:dyDescent="0.15">
      <c r="A310" s="1" t="s">
        <v>5066</v>
      </c>
      <c r="B310" s="1" t="s">
        <v>5238</v>
      </c>
      <c r="C310" s="1" t="s">
        <v>5267</v>
      </c>
      <c r="D310" s="1" t="s">
        <v>78</v>
      </c>
      <c r="E310" s="1" t="s">
        <v>51</v>
      </c>
      <c r="F310" s="1" t="s">
        <v>51</v>
      </c>
      <c r="G310" s="1" t="s">
        <v>52</v>
      </c>
      <c r="H310" s="1" t="s">
        <v>53</v>
      </c>
      <c r="I310" s="1" t="s">
        <v>1141</v>
      </c>
      <c r="J310" s="1" t="s">
        <v>96</v>
      </c>
      <c r="K310" s="1" t="s">
        <v>5268</v>
      </c>
      <c r="L310" s="1"/>
      <c r="M310" s="20">
        <f t="shared" si="4"/>
        <v>1</v>
      </c>
    </row>
    <row r="311" spans="1:13" ht="20.100000000000001" customHeight="1" x14ac:dyDescent="0.15">
      <c r="A311" s="1" t="s">
        <v>5066</v>
      </c>
      <c r="B311" s="1" t="s">
        <v>5238</v>
      </c>
      <c r="C311" s="1" t="s">
        <v>5269</v>
      </c>
      <c r="D311" s="1" t="s">
        <v>78</v>
      </c>
      <c r="E311" s="1" t="s">
        <v>51</v>
      </c>
      <c r="F311" s="1" t="s">
        <v>51</v>
      </c>
      <c r="G311" s="1" t="s">
        <v>52</v>
      </c>
      <c r="H311" s="1" t="s">
        <v>53</v>
      </c>
      <c r="I311" s="1" t="s">
        <v>1141</v>
      </c>
      <c r="J311" s="1" t="s">
        <v>96</v>
      </c>
      <c r="K311" s="1" t="s">
        <v>5270</v>
      </c>
      <c r="L311" s="1"/>
      <c r="M311" s="20">
        <f t="shared" si="4"/>
        <v>1</v>
      </c>
    </row>
    <row r="312" spans="1:13" ht="20.100000000000001" customHeight="1" x14ac:dyDescent="0.15">
      <c r="A312" s="1" t="s">
        <v>5066</v>
      </c>
      <c r="B312" s="1" t="s">
        <v>5238</v>
      </c>
      <c r="C312" s="1" t="s">
        <v>5271</v>
      </c>
      <c r="D312" s="1" t="s">
        <v>78</v>
      </c>
      <c r="E312" s="1" t="s">
        <v>51</v>
      </c>
      <c r="F312" s="1" t="s">
        <v>179</v>
      </c>
      <c r="G312" s="1" t="s">
        <v>82</v>
      </c>
      <c r="H312" s="1" t="s">
        <v>4727</v>
      </c>
      <c r="I312" s="1" t="s">
        <v>84</v>
      </c>
      <c r="J312" s="1" t="s">
        <v>448</v>
      </c>
      <c r="K312" s="1" t="s">
        <v>5272</v>
      </c>
      <c r="L312" s="1"/>
      <c r="M312" s="20">
        <f t="shared" si="4"/>
        <v>0</v>
      </c>
    </row>
    <row r="313" spans="1:13" ht="20.100000000000001" customHeight="1" x14ac:dyDescent="0.15">
      <c r="A313" s="1" t="s">
        <v>5066</v>
      </c>
      <c r="B313" s="1" t="s">
        <v>5238</v>
      </c>
      <c r="C313" s="1" t="s">
        <v>5273</v>
      </c>
      <c r="D313" s="1" t="s">
        <v>78</v>
      </c>
      <c r="E313" s="1" t="s">
        <v>51</v>
      </c>
      <c r="F313" s="1" t="s">
        <v>51</v>
      </c>
      <c r="G313" s="1" t="s">
        <v>52</v>
      </c>
      <c r="H313" s="1" t="s">
        <v>53</v>
      </c>
      <c r="I313" s="1" t="s">
        <v>1141</v>
      </c>
      <c r="J313" s="1" t="s">
        <v>96</v>
      </c>
      <c r="K313" s="1" t="s">
        <v>5274</v>
      </c>
      <c r="L313" s="1"/>
      <c r="M313" s="20">
        <f t="shared" si="4"/>
        <v>1</v>
      </c>
    </row>
    <row r="314" spans="1:13" ht="20.100000000000001" customHeight="1" x14ac:dyDescent="0.15">
      <c r="A314" s="1" t="s">
        <v>5066</v>
      </c>
      <c r="B314" s="1" t="s">
        <v>5238</v>
      </c>
      <c r="C314" s="1" t="s">
        <v>5275</v>
      </c>
      <c r="D314" s="1" t="s">
        <v>78</v>
      </c>
      <c r="E314" s="1" t="s">
        <v>51</v>
      </c>
      <c r="F314" s="1" t="s">
        <v>51</v>
      </c>
      <c r="G314" s="1" t="s">
        <v>52</v>
      </c>
      <c r="H314" s="1" t="s">
        <v>53</v>
      </c>
      <c r="I314" s="1" t="s">
        <v>1141</v>
      </c>
      <c r="J314" s="1" t="s">
        <v>96</v>
      </c>
      <c r="K314" s="1" t="s">
        <v>5276</v>
      </c>
      <c r="L314" s="1"/>
      <c r="M314" s="20">
        <f t="shared" si="4"/>
        <v>1</v>
      </c>
    </row>
    <row r="315" spans="1:13" ht="20.100000000000001" customHeight="1" x14ac:dyDescent="0.15">
      <c r="A315" s="1" t="s">
        <v>5066</v>
      </c>
      <c r="B315" s="1" t="s">
        <v>5238</v>
      </c>
      <c r="C315" s="1" t="s">
        <v>5277</v>
      </c>
      <c r="D315" s="1" t="s">
        <v>78</v>
      </c>
      <c r="E315" s="1" t="s">
        <v>51</v>
      </c>
      <c r="F315" s="1" t="s">
        <v>81</v>
      </c>
      <c r="G315" s="1" t="s">
        <v>82</v>
      </c>
      <c r="H315" s="1" t="s">
        <v>4727</v>
      </c>
      <c r="I315" s="1" t="s">
        <v>84</v>
      </c>
      <c r="J315" s="1" t="s">
        <v>448</v>
      </c>
      <c r="K315" s="1" t="s">
        <v>5278</v>
      </c>
      <c r="L315" s="1"/>
      <c r="M315" s="20">
        <f t="shared" si="4"/>
        <v>0</v>
      </c>
    </row>
    <row r="316" spans="1:13" ht="20.100000000000001" customHeight="1" x14ac:dyDescent="0.15">
      <c r="A316" s="1" t="s">
        <v>5066</v>
      </c>
      <c r="B316" s="1" t="s">
        <v>5238</v>
      </c>
      <c r="C316" s="1" t="s">
        <v>5279</v>
      </c>
      <c r="D316" s="1" t="s">
        <v>78</v>
      </c>
      <c r="E316" s="1" t="s">
        <v>51</v>
      </c>
      <c r="F316" s="1" t="s">
        <v>179</v>
      </c>
      <c r="G316" s="1" t="s">
        <v>82</v>
      </c>
      <c r="H316" s="1" t="s">
        <v>4727</v>
      </c>
      <c r="I316" s="1" t="s">
        <v>84</v>
      </c>
      <c r="J316" s="1" t="s">
        <v>448</v>
      </c>
      <c r="K316" s="1" t="s">
        <v>5280</v>
      </c>
      <c r="L316" s="1"/>
      <c r="M316" s="20">
        <f t="shared" si="4"/>
        <v>0</v>
      </c>
    </row>
    <row r="317" spans="1:13" ht="20.100000000000001" customHeight="1" x14ac:dyDescent="0.15">
      <c r="A317" s="1" t="s">
        <v>5066</v>
      </c>
      <c r="B317" s="1" t="s">
        <v>5238</v>
      </c>
      <c r="C317" s="1" t="s">
        <v>5281</v>
      </c>
      <c r="D317" s="1" t="s">
        <v>78</v>
      </c>
      <c r="E317" s="1" t="s">
        <v>51</v>
      </c>
      <c r="F317" s="1" t="s">
        <v>51</v>
      </c>
      <c r="G317" s="1" t="s">
        <v>52</v>
      </c>
      <c r="H317" s="1" t="s">
        <v>53</v>
      </c>
      <c r="I317" s="1" t="s">
        <v>1141</v>
      </c>
      <c r="J317" s="1" t="s">
        <v>96</v>
      </c>
      <c r="K317" s="1" t="s">
        <v>5282</v>
      </c>
      <c r="L317" s="1"/>
      <c r="M317" s="20">
        <f t="shared" si="4"/>
        <v>1</v>
      </c>
    </row>
    <row r="318" spans="1:13" ht="20.100000000000001" customHeight="1" x14ac:dyDescent="0.15">
      <c r="A318" s="1" t="s">
        <v>5066</v>
      </c>
      <c r="B318" s="1" t="s">
        <v>5238</v>
      </c>
      <c r="C318" s="1" t="s">
        <v>5283</v>
      </c>
      <c r="D318" s="1" t="s">
        <v>78</v>
      </c>
      <c r="E318" s="1" t="s">
        <v>51</v>
      </c>
      <c r="F318" s="1" t="s">
        <v>51</v>
      </c>
      <c r="G318" s="1" t="s">
        <v>52</v>
      </c>
      <c r="H318" s="1" t="s">
        <v>53</v>
      </c>
      <c r="I318" s="1" t="s">
        <v>1141</v>
      </c>
      <c r="J318" s="1" t="s">
        <v>96</v>
      </c>
      <c r="K318" s="1" t="s">
        <v>5284</v>
      </c>
      <c r="L318" s="1"/>
      <c r="M318" s="20">
        <f t="shared" si="4"/>
        <v>1</v>
      </c>
    </row>
    <row r="319" spans="1:13" ht="20.100000000000001" customHeight="1" x14ac:dyDescent="0.15">
      <c r="A319" s="1" t="s">
        <v>5066</v>
      </c>
      <c r="B319" s="1" t="s">
        <v>5238</v>
      </c>
      <c r="C319" s="1" t="s">
        <v>5285</v>
      </c>
      <c r="D319" s="1" t="s">
        <v>78</v>
      </c>
      <c r="E319" s="1" t="s">
        <v>51</v>
      </c>
      <c r="F319" s="1" t="s">
        <v>51</v>
      </c>
      <c r="G319" s="1" t="s">
        <v>52</v>
      </c>
      <c r="H319" s="1" t="s">
        <v>53</v>
      </c>
      <c r="I319" s="1" t="s">
        <v>1141</v>
      </c>
      <c r="J319" s="1" t="s">
        <v>96</v>
      </c>
      <c r="K319" s="1" t="s">
        <v>5286</v>
      </c>
      <c r="L319" s="1"/>
      <c r="M319" s="20">
        <f t="shared" si="4"/>
        <v>1</v>
      </c>
    </row>
    <row r="320" spans="1:13" ht="20.100000000000001" customHeight="1" x14ac:dyDescent="0.15">
      <c r="A320" s="1" t="s">
        <v>5066</v>
      </c>
      <c r="B320" s="1" t="s">
        <v>5287</v>
      </c>
      <c r="C320" s="1" t="s">
        <v>5288</v>
      </c>
      <c r="D320" s="1" t="s">
        <v>50</v>
      </c>
      <c r="E320" s="1" t="s">
        <v>51</v>
      </c>
      <c r="F320" s="1" t="s">
        <v>51</v>
      </c>
      <c r="G320" s="1" t="s">
        <v>52</v>
      </c>
      <c r="H320" s="1" t="s">
        <v>53</v>
      </c>
      <c r="I320" s="1" t="s">
        <v>1141</v>
      </c>
      <c r="J320" s="1" t="s">
        <v>96</v>
      </c>
      <c r="K320" s="1" t="s">
        <v>5289</v>
      </c>
      <c r="L320" s="1"/>
      <c r="M320" s="20">
        <f t="shared" si="4"/>
        <v>1</v>
      </c>
    </row>
    <row r="321" spans="1:13" ht="20.100000000000001" customHeight="1" x14ac:dyDescent="0.15">
      <c r="A321" s="1" t="s">
        <v>5066</v>
      </c>
      <c r="B321" s="1" t="s">
        <v>5287</v>
      </c>
      <c r="C321" s="1" t="s">
        <v>5290</v>
      </c>
      <c r="D321" s="1" t="s">
        <v>50</v>
      </c>
      <c r="E321" s="1" t="s">
        <v>51</v>
      </c>
      <c r="F321" s="1" t="s">
        <v>51</v>
      </c>
      <c r="G321" s="1" t="s">
        <v>52</v>
      </c>
      <c r="H321" s="1" t="s">
        <v>53</v>
      </c>
      <c r="I321" s="1" t="s">
        <v>1141</v>
      </c>
      <c r="J321" s="1" t="s">
        <v>96</v>
      </c>
      <c r="K321" s="1" t="s">
        <v>5291</v>
      </c>
      <c r="L321" s="1"/>
      <c r="M321" s="20">
        <f t="shared" si="4"/>
        <v>1</v>
      </c>
    </row>
    <row r="322" spans="1:13" ht="20.100000000000001" customHeight="1" x14ac:dyDescent="0.15">
      <c r="A322" s="1" t="s">
        <v>5066</v>
      </c>
      <c r="B322" s="1" t="s">
        <v>5287</v>
      </c>
      <c r="C322" s="1" t="s">
        <v>5292</v>
      </c>
      <c r="D322" s="1" t="s">
        <v>78</v>
      </c>
      <c r="E322" s="1" t="s">
        <v>51</v>
      </c>
      <c r="F322" s="1" t="s">
        <v>179</v>
      </c>
      <c r="G322" s="1" t="s">
        <v>82</v>
      </c>
      <c r="H322" s="1" t="s">
        <v>4727</v>
      </c>
      <c r="I322" s="1" t="s">
        <v>84</v>
      </c>
      <c r="J322" s="1" t="s">
        <v>448</v>
      </c>
      <c r="K322" s="1" t="s">
        <v>5293</v>
      </c>
      <c r="L322" s="1"/>
      <c r="M322" s="20">
        <f t="shared" si="4"/>
        <v>0</v>
      </c>
    </row>
    <row r="323" spans="1:13" ht="20.100000000000001" customHeight="1" x14ac:dyDescent="0.15">
      <c r="A323" s="1" t="s">
        <v>5066</v>
      </c>
      <c r="B323" s="1" t="s">
        <v>5287</v>
      </c>
      <c r="C323" s="1" t="s">
        <v>5294</v>
      </c>
      <c r="D323" s="1" t="s">
        <v>78</v>
      </c>
      <c r="E323" s="1" t="s">
        <v>51</v>
      </c>
      <c r="F323" s="1" t="s">
        <v>51</v>
      </c>
      <c r="G323" s="1" t="s">
        <v>52</v>
      </c>
      <c r="H323" s="1" t="s">
        <v>53</v>
      </c>
      <c r="I323" s="1" t="s">
        <v>1141</v>
      </c>
      <c r="J323" s="1" t="s">
        <v>96</v>
      </c>
      <c r="K323" s="1" t="s">
        <v>5295</v>
      </c>
      <c r="L323" s="1"/>
      <c r="M323" s="20">
        <f t="shared" si="4"/>
        <v>1</v>
      </c>
    </row>
    <row r="324" spans="1:13" ht="20.100000000000001" customHeight="1" x14ac:dyDescent="0.15">
      <c r="A324" s="1" t="s">
        <v>5066</v>
      </c>
      <c r="B324" s="1" t="s">
        <v>5287</v>
      </c>
      <c r="C324" s="1" t="s">
        <v>5296</v>
      </c>
      <c r="D324" s="1" t="s">
        <v>78</v>
      </c>
      <c r="E324" s="1" t="s">
        <v>51</v>
      </c>
      <c r="F324" s="1" t="s">
        <v>51</v>
      </c>
      <c r="G324" s="1" t="s">
        <v>52</v>
      </c>
      <c r="H324" s="1" t="s">
        <v>53</v>
      </c>
      <c r="I324" s="1" t="s">
        <v>1141</v>
      </c>
      <c r="J324" s="1" t="s">
        <v>96</v>
      </c>
      <c r="K324" s="1" t="s">
        <v>5297</v>
      </c>
      <c r="L324" s="1"/>
      <c r="M324" s="20">
        <f t="shared" si="4"/>
        <v>1</v>
      </c>
    </row>
    <row r="325" spans="1:13" ht="20.100000000000001" customHeight="1" x14ac:dyDescent="0.15">
      <c r="A325" s="1" t="s">
        <v>5066</v>
      </c>
      <c r="B325" s="1" t="s">
        <v>5298</v>
      </c>
      <c r="C325" s="1" t="s">
        <v>5299</v>
      </c>
      <c r="D325" s="1" t="s">
        <v>50</v>
      </c>
      <c r="E325" s="1" t="s">
        <v>51</v>
      </c>
      <c r="F325" s="1" t="s">
        <v>51</v>
      </c>
      <c r="G325" s="1" t="s">
        <v>52</v>
      </c>
      <c r="H325" s="1" t="s">
        <v>53</v>
      </c>
      <c r="I325" s="1" t="s">
        <v>1141</v>
      </c>
      <c r="J325" s="1" t="s">
        <v>96</v>
      </c>
      <c r="K325" s="1" t="s">
        <v>5300</v>
      </c>
      <c r="L325" s="1"/>
      <c r="M325" s="20">
        <f t="shared" si="4"/>
        <v>1</v>
      </c>
    </row>
    <row r="326" spans="1:13" ht="20.100000000000001" customHeight="1" x14ac:dyDescent="0.15">
      <c r="A326" s="1" t="s">
        <v>5066</v>
      </c>
      <c r="B326" s="1" t="s">
        <v>5298</v>
      </c>
      <c r="C326" s="1" t="s">
        <v>5301</v>
      </c>
      <c r="D326" s="1" t="s">
        <v>50</v>
      </c>
      <c r="E326" s="1" t="s">
        <v>51</v>
      </c>
      <c r="F326" s="1" t="s">
        <v>51</v>
      </c>
      <c r="G326" s="1" t="s">
        <v>52</v>
      </c>
      <c r="H326" s="1" t="s">
        <v>53</v>
      </c>
      <c r="I326" s="1" t="s">
        <v>1141</v>
      </c>
      <c r="J326" s="1" t="s">
        <v>96</v>
      </c>
      <c r="K326" s="1" t="s">
        <v>5302</v>
      </c>
      <c r="L326" s="1"/>
      <c r="M326" s="20">
        <f t="shared" si="4"/>
        <v>1</v>
      </c>
    </row>
    <row r="327" spans="1:13" ht="20.100000000000001" customHeight="1" x14ac:dyDescent="0.15">
      <c r="A327" s="1" t="s">
        <v>5066</v>
      </c>
      <c r="B327" s="1" t="s">
        <v>5298</v>
      </c>
      <c r="C327" s="1" t="s">
        <v>5303</v>
      </c>
      <c r="D327" s="1" t="s">
        <v>50</v>
      </c>
      <c r="E327" s="1" t="s">
        <v>51</v>
      </c>
      <c r="F327" s="1" t="s">
        <v>51</v>
      </c>
      <c r="G327" s="1" t="s">
        <v>52</v>
      </c>
      <c r="H327" s="1" t="s">
        <v>53</v>
      </c>
      <c r="I327" s="1" t="s">
        <v>1141</v>
      </c>
      <c r="J327" s="1" t="s">
        <v>96</v>
      </c>
      <c r="K327" s="1" t="s">
        <v>5304</v>
      </c>
      <c r="L327" s="1"/>
      <c r="M327" s="20">
        <f t="shared" si="4"/>
        <v>1</v>
      </c>
    </row>
    <row r="328" spans="1:13" ht="20.100000000000001" customHeight="1" x14ac:dyDescent="0.15">
      <c r="A328" s="1" t="s">
        <v>5066</v>
      </c>
      <c r="B328" s="1" t="s">
        <v>5298</v>
      </c>
      <c r="C328" s="1" t="s">
        <v>5305</v>
      </c>
      <c r="D328" s="1" t="s">
        <v>78</v>
      </c>
      <c r="E328" s="1" t="s">
        <v>51</v>
      </c>
      <c r="F328" s="1" t="s">
        <v>51</v>
      </c>
      <c r="G328" s="1" t="s">
        <v>52</v>
      </c>
      <c r="H328" s="1" t="s">
        <v>121</v>
      </c>
      <c r="I328" s="1" t="s">
        <v>662</v>
      </c>
      <c r="J328" s="1" t="s">
        <v>663</v>
      </c>
      <c r="K328" s="1" t="s">
        <v>5306</v>
      </c>
      <c r="L328" s="1"/>
      <c r="M328" s="20">
        <f t="shared" si="4"/>
        <v>1</v>
      </c>
    </row>
    <row r="329" spans="1:13" ht="20.100000000000001" customHeight="1" x14ac:dyDescent="0.15">
      <c r="A329" s="1" t="s">
        <v>5066</v>
      </c>
      <c r="B329" s="1" t="s">
        <v>5298</v>
      </c>
      <c r="C329" s="1" t="s">
        <v>5307</v>
      </c>
      <c r="D329" s="1" t="s">
        <v>78</v>
      </c>
      <c r="E329" s="1" t="s">
        <v>51</v>
      </c>
      <c r="F329" s="1" t="s">
        <v>179</v>
      </c>
      <c r="G329" s="1" t="s">
        <v>82</v>
      </c>
      <c r="H329" s="1" t="s">
        <v>1151</v>
      </c>
      <c r="I329" s="1" t="s">
        <v>447</v>
      </c>
      <c r="J329" s="1" t="s">
        <v>4704</v>
      </c>
      <c r="K329" s="1" t="s">
        <v>5308</v>
      </c>
      <c r="L329" s="1"/>
      <c r="M329" s="20">
        <f t="shared" si="4"/>
        <v>0</v>
      </c>
    </row>
    <row r="330" spans="1:13" ht="20.100000000000001" customHeight="1" x14ac:dyDescent="0.15">
      <c r="A330" s="1" t="s">
        <v>5066</v>
      </c>
      <c r="B330" s="1" t="s">
        <v>5298</v>
      </c>
      <c r="C330" s="1" t="s">
        <v>5309</v>
      </c>
      <c r="D330" s="1" t="s">
        <v>78</v>
      </c>
      <c r="E330" s="1" t="s">
        <v>51</v>
      </c>
      <c r="F330" s="1" t="s">
        <v>51</v>
      </c>
      <c r="G330" s="1" t="s">
        <v>52</v>
      </c>
      <c r="H330" s="1" t="s">
        <v>121</v>
      </c>
      <c r="I330" s="1" t="s">
        <v>662</v>
      </c>
      <c r="J330" s="1" t="s">
        <v>663</v>
      </c>
      <c r="K330" s="1" t="s">
        <v>5310</v>
      </c>
      <c r="L330" s="1"/>
      <c r="M330" s="20">
        <f t="shared" si="4"/>
        <v>1</v>
      </c>
    </row>
    <row r="331" spans="1:13" ht="20.100000000000001" customHeight="1" x14ac:dyDescent="0.15">
      <c r="A331" s="1" t="s">
        <v>5066</v>
      </c>
      <c r="B331" s="1" t="s">
        <v>5298</v>
      </c>
      <c r="C331" s="1" t="s">
        <v>5311</v>
      </c>
      <c r="D331" s="1" t="s">
        <v>78</v>
      </c>
      <c r="E331" s="1" t="s">
        <v>51</v>
      </c>
      <c r="F331" s="1" t="s">
        <v>51</v>
      </c>
      <c r="G331" s="1" t="s">
        <v>52</v>
      </c>
      <c r="H331" s="1" t="s">
        <v>53</v>
      </c>
      <c r="I331" s="1" t="s">
        <v>1141</v>
      </c>
      <c r="J331" s="1" t="s">
        <v>96</v>
      </c>
      <c r="K331" s="1" t="s">
        <v>5312</v>
      </c>
      <c r="L331" s="1"/>
      <c r="M331" s="20">
        <f t="shared" si="4"/>
        <v>1</v>
      </c>
    </row>
    <row r="332" spans="1:13" ht="20.100000000000001" customHeight="1" x14ac:dyDescent="0.15">
      <c r="A332" s="1" t="s">
        <v>5066</v>
      </c>
      <c r="B332" s="1" t="s">
        <v>5298</v>
      </c>
      <c r="C332" s="1" t="s">
        <v>5313</v>
      </c>
      <c r="D332" s="1" t="s">
        <v>78</v>
      </c>
      <c r="E332" s="1" t="s">
        <v>51</v>
      </c>
      <c r="F332" s="1" t="s">
        <v>51</v>
      </c>
      <c r="G332" s="1" t="s">
        <v>52</v>
      </c>
      <c r="H332" s="1" t="s">
        <v>53</v>
      </c>
      <c r="I332" s="1" t="s">
        <v>1141</v>
      </c>
      <c r="J332" s="1" t="s">
        <v>96</v>
      </c>
      <c r="K332" s="1" t="s">
        <v>5314</v>
      </c>
      <c r="L332" s="1"/>
      <c r="M332" s="20">
        <f t="shared" si="4"/>
        <v>1</v>
      </c>
    </row>
    <row r="333" spans="1:13" ht="20.100000000000001" customHeight="1" x14ac:dyDescent="0.15">
      <c r="A333" s="1" t="s">
        <v>5066</v>
      </c>
      <c r="B333" s="1" t="s">
        <v>5298</v>
      </c>
      <c r="C333" s="1" t="s">
        <v>5315</v>
      </c>
      <c r="D333" s="1" t="s">
        <v>78</v>
      </c>
      <c r="E333" s="1" t="s">
        <v>51</v>
      </c>
      <c r="F333" s="1" t="s">
        <v>51</v>
      </c>
      <c r="G333" s="1" t="s">
        <v>52</v>
      </c>
      <c r="H333" s="1" t="s">
        <v>53</v>
      </c>
      <c r="I333" s="1" t="s">
        <v>1141</v>
      </c>
      <c r="J333" s="1" t="s">
        <v>96</v>
      </c>
      <c r="K333" s="1" t="s">
        <v>5316</v>
      </c>
      <c r="L333" s="1"/>
      <c r="M333" s="20">
        <f t="shared" ref="M333:M401" si="5">IF(F333="○",1,0)</f>
        <v>1</v>
      </c>
    </row>
    <row r="334" spans="1:13" ht="20.100000000000001" customHeight="1" x14ac:dyDescent="0.15">
      <c r="A334" s="1" t="s">
        <v>5066</v>
      </c>
      <c r="B334" s="1" t="s">
        <v>5298</v>
      </c>
      <c r="C334" s="1" t="s">
        <v>5317</v>
      </c>
      <c r="D334" s="1" t="s">
        <v>78</v>
      </c>
      <c r="E334" s="1" t="s">
        <v>51</v>
      </c>
      <c r="F334" s="1" t="s">
        <v>81</v>
      </c>
      <c r="G334" s="1" t="s">
        <v>82</v>
      </c>
      <c r="H334" s="1" t="s">
        <v>180</v>
      </c>
      <c r="I334" s="1" t="s">
        <v>4864</v>
      </c>
      <c r="J334" s="1" t="s">
        <v>96</v>
      </c>
      <c r="K334" s="1" t="s">
        <v>5318</v>
      </c>
      <c r="L334" s="1"/>
      <c r="M334" s="20">
        <f t="shared" si="5"/>
        <v>0</v>
      </c>
    </row>
    <row r="335" spans="1:13" ht="20.100000000000001" customHeight="1" x14ac:dyDescent="0.15">
      <c r="A335" s="1" t="s">
        <v>5066</v>
      </c>
      <c r="B335" s="1" t="s">
        <v>5298</v>
      </c>
      <c r="C335" s="1" t="s">
        <v>5319</v>
      </c>
      <c r="D335" s="1" t="s">
        <v>78</v>
      </c>
      <c r="E335" s="1" t="s">
        <v>51</v>
      </c>
      <c r="F335" s="1" t="s">
        <v>51</v>
      </c>
      <c r="G335" s="1" t="s">
        <v>52</v>
      </c>
      <c r="H335" s="1" t="s">
        <v>53</v>
      </c>
      <c r="I335" s="1" t="s">
        <v>1141</v>
      </c>
      <c r="J335" s="1" t="s">
        <v>96</v>
      </c>
      <c r="K335" s="1" t="s">
        <v>5320</v>
      </c>
      <c r="L335" s="1"/>
      <c r="M335" s="20">
        <f t="shared" si="5"/>
        <v>1</v>
      </c>
    </row>
    <row r="336" spans="1:13" ht="20.100000000000001" customHeight="1" x14ac:dyDescent="0.15">
      <c r="A336" s="1" t="s">
        <v>5066</v>
      </c>
      <c r="B336" s="1" t="s">
        <v>5298</v>
      </c>
      <c r="C336" s="1" t="s">
        <v>5321</v>
      </c>
      <c r="D336" s="1" t="s">
        <v>78</v>
      </c>
      <c r="E336" s="1" t="s">
        <v>51</v>
      </c>
      <c r="F336" s="1" t="s">
        <v>51</v>
      </c>
      <c r="G336" s="1" t="s">
        <v>52</v>
      </c>
      <c r="H336" s="1" t="s">
        <v>53</v>
      </c>
      <c r="I336" s="1" t="s">
        <v>1141</v>
      </c>
      <c r="J336" s="1" t="s">
        <v>96</v>
      </c>
      <c r="K336" s="1" t="s">
        <v>5322</v>
      </c>
      <c r="L336" s="1"/>
      <c r="M336" s="20">
        <f t="shared" si="5"/>
        <v>1</v>
      </c>
    </row>
    <row r="337" spans="1:13" ht="20.100000000000001" customHeight="1" x14ac:dyDescent="0.15">
      <c r="A337" s="1" t="s">
        <v>5066</v>
      </c>
      <c r="B337" s="1" t="s">
        <v>5298</v>
      </c>
      <c r="C337" s="1" t="s">
        <v>5323</v>
      </c>
      <c r="D337" s="1" t="s">
        <v>78</v>
      </c>
      <c r="E337" s="1" t="s">
        <v>51</v>
      </c>
      <c r="F337" s="1" t="s">
        <v>51</v>
      </c>
      <c r="G337" s="1" t="s">
        <v>52</v>
      </c>
      <c r="H337" s="1" t="s">
        <v>53</v>
      </c>
      <c r="I337" s="1" t="s">
        <v>1141</v>
      </c>
      <c r="J337" s="1" t="s">
        <v>96</v>
      </c>
      <c r="K337" s="1" t="s">
        <v>5324</v>
      </c>
      <c r="L337" s="1"/>
      <c r="M337" s="20">
        <f t="shared" si="5"/>
        <v>1</v>
      </c>
    </row>
    <row r="338" spans="1:13" ht="20.100000000000001" customHeight="1" x14ac:dyDescent="0.15">
      <c r="A338" s="1" t="s">
        <v>5066</v>
      </c>
      <c r="B338" s="1" t="s">
        <v>5298</v>
      </c>
      <c r="C338" s="1" t="s">
        <v>5325</v>
      </c>
      <c r="D338" s="1" t="s">
        <v>78</v>
      </c>
      <c r="E338" s="1" t="s">
        <v>51</v>
      </c>
      <c r="F338" s="1" t="s">
        <v>51</v>
      </c>
      <c r="G338" s="1" t="s">
        <v>52</v>
      </c>
      <c r="H338" s="1" t="s">
        <v>53</v>
      </c>
      <c r="I338" s="1" t="s">
        <v>1141</v>
      </c>
      <c r="J338" s="1" t="s">
        <v>96</v>
      </c>
      <c r="K338" s="1" t="s">
        <v>5326</v>
      </c>
      <c r="L338" s="1"/>
      <c r="M338" s="20">
        <f t="shared" si="5"/>
        <v>1</v>
      </c>
    </row>
    <row r="339" spans="1:13" ht="20.100000000000001" customHeight="1" x14ac:dyDescent="0.15">
      <c r="A339" s="1" t="s">
        <v>5066</v>
      </c>
      <c r="B339" s="1" t="s">
        <v>5298</v>
      </c>
      <c r="C339" s="1" t="s">
        <v>5327</v>
      </c>
      <c r="D339" s="1" t="s">
        <v>78</v>
      </c>
      <c r="E339" s="1" t="s">
        <v>51</v>
      </c>
      <c r="F339" s="1" t="s">
        <v>51</v>
      </c>
      <c r="G339" s="1" t="s">
        <v>52</v>
      </c>
      <c r="H339" s="1" t="s">
        <v>53</v>
      </c>
      <c r="I339" s="1" t="s">
        <v>1141</v>
      </c>
      <c r="J339" s="1" t="s">
        <v>96</v>
      </c>
      <c r="K339" s="1" t="s">
        <v>5328</v>
      </c>
      <c r="L339" s="1"/>
      <c r="M339" s="20">
        <f t="shared" si="5"/>
        <v>1</v>
      </c>
    </row>
    <row r="340" spans="1:13" ht="20.100000000000001" customHeight="1" x14ac:dyDescent="0.15">
      <c r="A340" s="1" t="s">
        <v>5066</v>
      </c>
      <c r="B340" s="1" t="s">
        <v>5298</v>
      </c>
      <c r="C340" s="1" t="s">
        <v>5329</v>
      </c>
      <c r="D340" s="1" t="s">
        <v>849</v>
      </c>
      <c r="E340" s="1" t="s">
        <v>51</v>
      </c>
      <c r="F340" s="1" t="s">
        <v>26832</v>
      </c>
      <c r="G340" s="1" t="s">
        <v>82</v>
      </c>
      <c r="H340" s="1" t="s">
        <v>83</v>
      </c>
      <c r="I340" s="1" t="s">
        <v>84</v>
      </c>
      <c r="J340" s="1" t="s">
        <v>85</v>
      </c>
      <c r="K340" s="1" t="s">
        <v>5330</v>
      </c>
      <c r="L340" s="1"/>
      <c r="M340" s="20">
        <f t="shared" si="5"/>
        <v>0</v>
      </c>
    </row>
    <row r="341" spans="1:13" ht="20.100000000000001" customHeight="1" x14ac:dyDescent="0.15">
      <c r="A341" s="1" t="s">
        <v>5066</v>
      </c>
      <c r="B341" s="1" t="s">
        <v>26915</v>
      </c>
      <c r="C341" s="1" t="s">
        <v>26914</v>
      </c>
      <c r="D341" s="1" t="s">
        <v>50</v>
      </c>
      <c r="E341" s="1" t="s">
        <v>51</v>
      </c>
      <c r="F341" s="1" t="s">
        <v>51</v>
      </c>
      <c r="G341" s="1" t="s">
        <v>52</v>
      </c>
      <c r="H341" s="1" t="s">
        <v>26906</v>
      </c>
      <c r="I341" s="1" t="s">
        <v>26907</v>
      </c>
      <c r="J341" s="1" t="s">
        <v>26908</v>
      </c>
      <c r="K341" s="1" t="s">
        <v>26916</v>
      </c>
      <c r="L341" s="1"/>
      <c r="M341" s="20">
        <f>IF(F341="○",1,0)</f>
        <v>1</v>
      </c>
    </row>
    <row r="342" spans="1:13" ht="20.100000000000001" customHeight="1" x14ac:dyDescent="0.15">
      <c r="A342" s="1" t="s">
        <v>5066</v>
      </c>
      <c r="B342" s="1" t="s">
        <v>26915</v>
      </c>
      <c r="C342" s="1" t="s">
        <v>26917</v>
      </c>
      <c r="D342" s="1" t="s">
        <v>50</v>
      </c>
      <c r="E342" s="1" t="s">
        <v>51</v>
      </c>
      <c r="F342" s="1" t="s">
        <v>51</v>
      </c>
      <c r="G342" s="1" t="s">
        <v>52</v>
      </c>
      <c r="H342" s="1" t="s">
        <v>26906</v>
      </c>
      <c r="I342" s="1" t="s">
        <v>26907</v>
      </c>
      <c r="J342" s="1" t="s">
        <v>26908</v>
      </c>
      <c r="K342" s="1" t="s">
        <v>26918</v>
      </c>
      <c r="L342" s="1"/>
      <c r="M342" s="20">
        <f>IF(F342="○",1,0)</f>
        <v>1</v>
      </c>
    </row>
    <row r="343" spans="1:13" ht="20.100000000000001" customHeight="1" x14ac:dyDescent="0.15">
      <c r="A343" s="1" t="s">
        <v>5066</v>
      </c>
      <c r="B343" s="1" t="s">
        <v>26915</v>
      </c>
      <c r="C343" s="1" t="s">
        <v>26919</v>
      </c>
      <c r="D343" s="1" t="s">
        <v>50</v>
      </c>
      <c r="E343" s="1" t="s">
        <v>51</v>
      </c>
      <c r="F343" s="1" t="s">
        <v>51</v>
      </c>
      <c r="G343" s="1" t="s">
        <v>52</v>
      </c>
      <c r="H343" s="1" t="s">
        <v>26906</v>
      </c>
      <c r="I343" s="1" t="s">
        <v>26907</v>
      </c>
      <c r="J343" s="1" t="s">
        <v>26908</v>
      </c>
      <c r="K343" s="1" t="s">
        <v>26920</v>
      </c>
      <c r="L343" s="1"/>
      <c r="M343" s="20">
        <f>IF(F343="○",1,0)</f>
        <v>1</v>
      </c>
    </row>
    <row r="344" spans="1:13" ht="20.100000000000001" customHeight="1" x14ac:dyDescent="0.15">
      <c r="A344" s="1" t="s">
        <v>5066</v>
      </c>
      <c r="B344" s="1" t="s">
        <v>26915</v>
      </c>
      <c r="C344" s="1" t="s">
        <v>26921</v>
      </c>
      <c r="D344" s="1" t="s">
        <v>50</v>
      </c>
      <c r="E344" s="1" t="s">
        <v>51</v>
      </c>
      <c r="F344" s="1" t="s">
        <v>51</v>
      </c>
      <c r="G344" s="1" t="s">
        <v>52</v>
      </c>
      <c r="H344" s="1" t="s">
        <v>26906</v>
      </c>
      <c r="I344" s="1" t="s">
        <v>26907</v>
      </c>
      <c r="J344" s="1" t="s">
        <v>26908</v>
      </c>
      <c r="K344" s="1" t="s">
        <v>26922</v>
      </c>
      <c r="L344" s="1"/>
      <c r="M344" s="20">
        <f>IF(F344="○",1,0)</f>
        <v>1</v>
      </c>
    </row>
    <row r="345" spans="1:13" ht="20.100000000000001" customHeight="1" x14ac:dyDescent="0.15">
      <c r="A345" s="1" t="s">
        <v>5066</v>
      </c>
      <c r="B345" s="1" t="s">
        <v>5331</v>
      </c>
      <c r="C345" s="1" t="s">
        <v>5332</v>
      </c>
      <c r="D345" s="1" t="s">
        <v>78</v>
      </c>
      <c r="E345" s="1" t="s">
        <v>51</v>
      </c>
      <c r="F345" s="1" t="s">
        <v>51</v>
      </c>
      <c r="G345" s="1" t="s">
        <v>52</v>
      </c>
      <c r="H345" s="1" t="s">
        <v>53</v>
      </c>
      <c r="I345" s="1" t="s">
        <v>1141</v>
      </c>
      <c r="J345" s="1" t="s">
        <v>96</v>
      </c>
      <c r="K345" s="1" t="s">
        <v>5333</v>
      </c>
      <c r="L345" s="1"/>
      <c r="M345" s="20">
        <f t="shared" si="5"/>
        <v>1</v>
      </c>
    </row>
    <row r="346" spans="1:13" ht="20.100000000000001" customHeight="1" x14ac:dyDescent="0.15">
      <c r="A346" s="1" t="s">
        <v>5066</v>
      </c>
      <c r="B346" s="1" t="s">
        <v>5331</v>
      </c>
      <c r="C346" s="1" t="s">
        <v>5334</v>
      </c>
      <c r="D346" s="1" t="s">
        <v>78</v>
      </c>
      <c r="E346" s="1" t="s">
        <v>51</v>
      </c>
      <c r="F346" s="1" t="s">
        <v>51</v>
      </c>
      <c r="G346" s="1" t="s">
        <v>52</v>
      </c>
      <c r="H346" s="1" t="s">
        <v>121</v>
      </c>
      <c r="I346" s="1" t="s">
        <v>662</v>
      </c>
      <c r="J346" s="1" t="s">
        <v>663</v>
      </c>
      <c r="K346" s="1" t="s">
        <v>5335</v>
      </c>
      <c r="L346" s="1"/>
      <c r="M346" s="20">
        <f t="shared" si="5"/>
        <v>1</v>
      </c>
    </row>
    <row r="347" spans="1:13" ht="20.100000000000001" customHeight="1" x14ac:dyDescent="0.15">
      <c r="A347" s="1" t="s">
        <v>5066</v>
      </c>
      <c r="B347" s="1" t="s">
        <v>5331</v>
      </c>
      <c r="C347" s="1" t="s">
        <v>5336</v>
      </c>
      <c r="D347" s="1" t="s">
        <v>78</v>
      </c>
      <c r="E347" s="1" t="s">
        <v>51</v>
      </c>
      <c r="F347" s="1" t="s">
        <v>51</v>
      </c>
      <c r="G347" s="1" t="s">
        <v>52</v>
      </c>
      <c r="H347" s="1" t="s">
        <v>53</v>
      </c>
      <c r="I347" s="1" t="s">
        <v>1141</v>
      </c>
      <c r="J347" s="1" t="s">
        <v>96</v>
      </c>
      <c r="K347" s="1" t="s">
        <v>5337</v>
      </c>
      <c r="L347" s="1"/>
      <c r="M347" s="20">
        <f t="shared" si="5"/>
        <v>1</v>
      </c>
    </row>
    <row r="348" spans="1:13" ht="20.100000000000001" customHeight="1" x14ac:dyDescent="0.15">
      <c r="A348" s="1" t="s">
        <v>5066</v>
      </c>
      <c r="B348" s="1" t="s">
        <v>5331</v>
      </c>
      <c r="C348" s="1" t="s">
        <v>5338</v>
      </c>
      <c r="D348" s="1" t="s">
        <v>78</v>
      </c>
      <c r="E348" s="1" t="s">
        <v>51</v>
      </c>
      <c r="F348" s="1" t="s">
        <v>51</v>
      </c>
      <c r="G348" s="1" t="s">
        <v>52</v>
      </c>
      <c r="H348" s="1" t="s">
        <v>53</v>
      </c>
      <c r="I348" s="1" t="s">
        <v>1141</v>
      </c>
      <c r="J348" s="1" t="s">
        <v>96</v>
      </c>
      <c r="K348" s="1" t="s">
        <v>5339</v>
      </c>
      <c r="L348" s="1"/>
      <c r="M348" s="20">
        <f t="shared" si="5"/>
        <v>1</v>
      </c>
    </row>
    <row r="349" spans="1:13" ht="20.100000000000001" customHeight="1" x14ac:dyDescent="0.15">
      <c r="A349" s="1" t="s">
        <v>5066</v>
      </c>
      <c r="B349" s="1" t="s">
        <v>5331</v>
      </c>
      <c r="C349" s="1" t="s">
        <v>5340</v>
      </c>
      <c r="D349" s="1" t="s">
        <v>849</v>
      </c>
      <c r="E349" s="1" t="s">
        <v>51</v>
      </c>
      <c r="F349" s="1" t="s">
        <v>26832</v>
      </c>
      <c r="G349" s="1" t="s">
        <v>82</v>
      </c>
      <c r="H349" s="1" t="s">
        <v>83</v>
      </c>
      <c r="I349" s="1" t="s">
        <v>84</v>
      </c>
      <c r="J349" s="1" t="s">
        <v>85</v>
      </c>
      <c r="K349" s="1" t="s">
        <v>5341</v>
      </c>
      <c r="L349" s="1"/>
      <c r="M349" s="20">
        <f t="shared" si="5"/>
        <v>0</v>
      </c>
    </row>
    <row r="350" spans="1:13" ht="20.100000000000001" customHeight="1" x14ac:dyDescent="0.15">
      <c r="A350" s="1" t="s">
        <v>5066</v>
      </c>
      <c r="B350" s="1" t="s">
        <v>5342</v>
      </c>
      <c r="C350" s="1" t="s">
        <v>5343</v>
      </c>
      <c r="D350" s="1" t="s">
        <v>50</v>
      </c>
      <c r="E350" s="1" t="s">
        <v>51</v>
      </c>
      <c r="F350" s="1" t="s">
        <v>51</v>
      </c>
      <c r="G350" s="1" t="s">
        <v>52</v>
      </c>
      <c r="H350" s="1" t="s">
        <v>53</v>
      </c>
      <c r="I350" s="1" t="s">
        <v>1141</v>
      </c>
      <c r="J350" s="1" t="s">
        <v>96</v>
      </c>
      <c r="K350" s="1" t="s">
        <v>5344</v>
      </c>
      <c r="L350" s="1"/>
      <c r="M350" s="20">
        <f t="shared" si="5"/>
        <v>1</v>
      </c>
    </row>
    <row r="351" spans="1:13" ht="20.100000000000001" customHeight="1" x14ac:dyDescent="0.15">
      <c r="A351" s="1" t="s">
        <v>5066</v>
      </c>
      <c r="B351" s="1" t="s">
        <v>5342</v>
      </c>
      <c r="C351" s="1" t="s">
        <v>5345</v>
      </c>
      <c r="D351" s="1" t="s">
        <v>78</v>
      </c>
      <c r="E351" s="1" t="s">
        <v>51</v>
      </c>
      <c r="F351" s="1" t="s">
        <v>81</v>
      </c>
      <c r="G351" s="1" t="s">
        <v>82</v>
      </c>
      <c r="H351" s="1" t="s">
        <v>212</v>
      </c>
      <c r="I351" s="1" t="s">
        <v>1136</v>
      </c>
      <c r="J351" s="1" t="s">
        <v>122</v>
      </c>
      <c r="K351" s="1" t="s">
        <v>5346</v>
      </c>
      <c r="L351" s="1"/>
      <c r="M351" s="20">
        <f t="shared" si="5"/>
        <v>0</v>
      </c>
    </row>
    <row r="352" spans="1:13" ht="20.100000000000001" customHeight="1" x14ac:dyDescent="0.15">
      <c r="A352" s="1" t="s">
        <v>5066</v>
      </c>
      <c r="B352" s="1" t="s">
        <v>5342</v>
      </c>
      <c r="C352" s="1" t="s">
        <v>5347</v>
      </c>
      <c r="D352" s="1" t="s">
        <v>78</v>
      </c>
      <c r="E352" s="1" t="s">
        <v>51</v>
      </c>
      <c r="F352" s="1" t="s">
        <v>51</v>
      </c>
      <c r="G352" s="1" t="s">
        <v>52</v>
      </c>
      <c r="H352" s="1" t="s">
        <v>53</v>
      </c>
      <c r="I352" s="1" t="s">
        <v>1141</v>
      </c>
      <c r="J352" s="1" t="s">
        <v>96</v>
      </c>
      <c r="K352" s="1" t="s">
        <v>5348</v>
      </c>
      <c r="L352" s="1"/>
      <c r="M352" s="20">
        <f t="shared" si="5"/>
        <v>1</v>
      </c>
    </row>
    <row r="353" spans="1:13" ht="20.100000000000001" customHeight="1" x14ac:dyDescent="0.15">
      <c r="A353" s="1" t="s">
        <v>5066</v>
      </c>
      <c r="B353" s="1" t="s">
        <v>5342</v>
      </c>
      <c r="C353" s="1" t="s">
        <v>5349</v>
      </c>
      <c r="D353" s="1" t="s">
        <v>78</v>
      </c>
      <c r="E353" s="1" t="s">
        <v>51</v>
      </c>
      <c r="F353" s="1" t="s">
        <v>51</v>
      </c>
      <c r="G353" s="1" t="s">
        <v>52</v>
      </c>
      <c r="H353" s="1" t="s">
        <v>121</v>
      </c>
      <c r="I353" s="1" t="s">
        <v>662</v>
      </c>
      <c r="J353" s="1" t="s">
        <v>663</v>
      </c>
      <c r="K353" s="1" t="s">
        <v>5350</v>
      </c>
      <c r="L353" s="1"/>
      <c r="M353" s="20">
        <f t="shared" si="5"/>
        <v>1</v>
      </c>
    </row>
    <row r="354" spans="1:13" ht="20.100000000000001" customHeight="1" x14ac:dyDescent="0.15">
      <c r="A354" s="1" t="s">
        <v>5066</v>
      </c>
      <c r="B354" s="1" t="s">
        <v>5342</v>
      </c>
      <c r="C354" s="1" t="s">
        <v>5351</v>
      </c>
      <c r="D354" s="1" t="s">
        <v>78</v>
      </c>
      <c r="E354" s="1" t="s">
        <v>51</v>
      </c>
      <c r="F354" s="1" t="s">
        <v>51</v>
      </c>
      <c r="G354" s="1" t="s">
        <v>52</v>
      </c>
      <c r="H354" s="1" t="s">
        <v>53</v>
      </c>
      <c r="I354" s="1" t="s">
        <v>1141</v>
      </c>
      <c r="J354" s="1" t="s">
        <v>96</v>
      </c>
      <c r="K354" s="1" t="s">
        <v>5352</v>
      </c>
      <c r="L354" s="1"/>
      <c r="M354" s="20">
        <f t="shared" si="5"/>
        <v>1</v>
      </c>
    </row>
    <row r="355" spans="1:13" ht="20.100000000000001" customHeight="1" x14ac:dyDescent="0.15">
      <c r="A355" s="1" t="s">
        <v>5066</v>
      </c>
      <c r="B355" s="1" t="s">
        <v>5342</v>
      </c>
      <c r="C355" s="1" t="s">
        <v>5353</v>
      </c>
      <c r="D355" s="1" t="s">
        <v>78</v>
      </c>
      <c r="E355" s="1" t="s">
        <v>51</v>
      </c>
      <c r="F355" s="1" t="s">
        <v>51</v>
      </c>
      <c r="G355" s="1" t="s">
        <v>52</v>
      </c>
      <c r="H355" s="1" t="s">
        <v>53</v>
      </c>
      <c r="I355" s="1" t="s">
        <v>1141</v>
      </c>
      <c r="J355" s="1" t="s">
        <v>96</v>
      </c>
      <c r="K355" s="1" t="s">
        <v>5354</v>
      </c>
      <c r="L355" s="1"/>
      <c r="M355" s="20">
        <f t="shared" si="5"/>
        <v>1</v>
      </c>
    </row>
    <row r="356" spans="1:13" ht="20.100000000000001" customHeight="1" x14ac:dyDescent="0.15">
      <c r="A356" s="1" t="s">
        <v>5066</v>
      </c>
      <c r="B356" s="1" t="s">
        <v>5355</v>
      </c>
      <c r="C356" s="1" t="s">
        <v>5356</v>
      </c>
      <c r="D356" s="1" t="s">
        <v>78</v>
      </c>
      <c r="E356" s="1" t="s">
        <v>51</v>
      </c>
      <c r="F356" s="1" t="s">
        <v>81</v>
      </c>
      <c r="G356" s="1" t="s">
        <v>82</v>
      </c>
      <c r="H356" s="1" t="s">
        <v>180</v>
      </c>
      <c r="I356" s="1" t="s">
        <v>4864</v>
      </c>
      <c r="J356" s="1" t="s">
        <v>96</v>
      </c>
      <c r="K356" s="1" t="s">
        <v>5357</v>
      </c>
      <c r="L356" s="1"/>
      <c r="M356" s="20">
        <f t="shared" si="5"/>
        <v>0</v>
      </c>
    </row>
    <row r="357" spans="1:13" ht="20.100000000000001" customHeight="1" x14ac:dyDescent="0.15">
      <c r="A357" s="1" t="s">
        <v>5066</v>
      </c>
      <c r="B357" s="1" t="s">
        <v>5355</v>
      </c>
      <c r="C357" s="1" t="s">
        <v>5358</v>
      </c>
      <c r="D357" s="1" t="s">
        <v>78</v>
      </c>
      <c r="E357" s="1" t="s">
        <v>51</v>
      </c>
      <c r="F357" s="1" t="s">
        <v>51</v>
      </c>
      <c r="G357" s="1" t="s">
        <v>52</v>
      </c>
      <c r="H357" s="1" t="s">
        <v>53</v>
      </c>
      <c r="I357" s="1" t="s">
        <v>1141</v>
      </c>
      <c r="J357" s="1" t="s">
        <v>96</v>
      </c>
      <c r="K357" s="1" t="s">
        <v>5359</v>
      </c>
      <c r="L357" s="1"/>
      <c r="M357" s="20">
        <f t="shared" si="5"/>
        <v>1</v>
      </c>
    </row>
    <row r="358" spans="1:13" ht="20.100000000000001" customHeight="1" x14ac:dyDescent="0.15">
      <c r="A358" s="1" t="s">
        <v>5066</v>
      </c>
      <c r="B358" s="1" t="s">
        <v>5355</v>
      </c>
      <c r="C358" s="1" t="s">
        <v>5360</v>
      </c>
      <c r="D358" s="1" t="s">
        <v>78</v>
      </c>
      <c r="E358" s="1" t="s">
        <v>51</v>
      </c>
      <c r="F358" s="1" t="s">
        <v>51</v>
      </c>
      <c r="G358" s="1" t="s">
        <v>52</v>
      </c>
      <c r="H358" s="1" t="s">
        <v>53</v>
      </c>
      <c r="I358" s="1" t="s">
        <v>1141</v>
      </c>
      <c r="J358" s="1" t="s">
        <v>96</v>
      </c>
      <c r="K358" s="1" t="s">
        <v>5361</v>
      </c>
      <c r="L358" s="1"/>
      <c r="M358" s="20">
        <f t="shared" si="5"/>
        <v>1</v>
      </c>
    </row>
    <row r="359" spans="1:13" ht="20.100000000000001" customHeight="1" x14ac:dyDescent="0.15">
      <c r="A359" s="1" t="s">
        <v>5066</v>
      </c>
      <c r="B359" s="1" t="s">
        <v>26923</v>
      </c>
      <c r="C359" s="1" t="s">
        <v>26924</v>
      </c>
      <c r="D359" s="1" t="s">
        <v>50</v>
      </c>
      <c r="E359" s="1" t="s">
        <v>51</v>
      </c>
      <c r="F359" s="1" t="s">
        <v>51</v>
      </c>
      <c r="G359" s="1" t="s">
        <v>52</v>
      </c>
      <c r="H359" s="1" t="s">
        <v>26906</v>
      </c>
      <c r="I359" s="1" t="s">
        <v>26907</v>
      </c>
      <c r="J359" s="1" t="s">
        <v>26908</v>
      </c>
      <c r="K359" s="1" t="s">
        <v>26923</v>
      </c>
      <c r="L359" s="1"/>
      <c r="M359" s="20">
        <f>IF(F359="○",1,0)</f>
        <v>1</v>
      </c>
    </row>
    <row r="360" spans="1:13" ht="20.100000000000001" customHeight="1" x14ac:dyDescent="0.15">
      <c r="A360" s="1" t="s">
        <v>5362</v>
      </c>
      <c r="B360" s="1" t="s">
        <v>5363</v>
      </c>
      <c r="C360" s="1" t="s">
        <v>5364</v>
      </c>
      <c r="D360" s="1" t="s">
        <v>50</v>
      </c>
      <c r="E360" s="1" t="s">
        <v>51</v>
      </c>
      <c r="F360" s="1" t="s">
        <v>51</v>
      </c>
      <c r="G360" s="1" t="s">
        <v>52</v>
      </c>
      <c r="H360" s="1" t="s">
        <v>53</v>
      </c>
      <c r="I360" s="1" t="s">
        <v>1141</v>
      </c>
      <c r="J360" s="1" t="s">
        <v>96</v>
      </c>
      <c r="K360" s="1" t="s">
        <v>5365</v>
      </c>
      <c r="L360" s="1"/>
      <c r="M360" s="20">
        <f t="shared" si="5"/>
        <v>1</v>
      </c>
    </row>
    <row r="361" spans="1:13" ht="20.100000000000001" customHeight="1" x14ac:dyDescent="0.15">
      <c r="A361" s="1" t="s">
        <v>5362</v>
      </c>
      <c r="B361" s="1" t="s">
        <v>5363</v>
      </c>
      <c r="C361" s="1" t="s">
        <v>5366</v>
      </c>
      <c r="D361" s="1" t="s">
        <v>50</v>
      </c>
      <c r="E361" s="1" t="s">
        <v>51</v>
      </c>
      <c r="F361" s="1" t="s">
        <v>51</v>
      </c>
      <c r="G361" s="1" t="s">
        <v>52</v>
      </c>
      <c r="H361" s="1" t="s">
        <v>53</v>
      </c>
      <c r="I361" s="1" t="s">
        <v>1141</v>
      </c>
      <c r="J361" s="1" t="s">
        <v>96</v>
      </c>
      <c r="K361" s="1" t="s">
        <v>5367</v>
      </c>
      <c r="L361" s="1"/>
      <c r="M361" s="20">
        <f t="shared" si="5"/>
        <v>1</v>
      </c>
    </row>
    <row r="362" spans="1:13" ht="20.100000000000001" customHeight="1" x14ac:dyDescent="0.15">
      <c r="A362" s="1" t="s">
        <v>5362</v>
      </c>
      <c r="B362" s="1" t="s">
        <v>5363</v>
      </c>
      <c r="C362" s="1" t="s">
        <v>5368</v>
      </c>
      <c r="D362" s="1" t="s">
        <v>78</v>
      </c>
      <c r="E362" s="1" t="s">
        <v>51</v>
      </c>
      <c r="F362" s="1" t="s">
        <v>51</v>
      </c>
      <c r="G362" s="1" t="s">
        <v>52</v>
      </c>
      <c r="H362" s="1" t="s">
        <v>53</v>
      </c>
      <c r="I362" s="1" t="s">
        <v>1141</v>
      </c>
      <c r="J362" s="1" t="s">
        <v>96</v>
      </c>
      <c r="K362" s="1" t="s">
        <v>5369</v>
      </c>
      <c r="L362" s="1"/>
      <c r="M362" s="20">
        <f t="shared" si="5"/>
        <v>1</v>
      </c>
    </row>
    <row r="363" spans="1:13" ht="20.100000000000001" customHeight="1" x14ac:dyDescent="0.15">
      <c r="A363" s="1" t="s">
        <v>5362</v>
      </c>
      <c r="B363" s="1" t="s">
        <v>5363</v>
      </c>
      <c r="C363" s="1" t="s">
        <v>5370</v>
      </c>
      <c r="D363" s="1" t="s">
        <v>78</v>
      </c>
      <c r="E363" s="1" t="s">
        <v>51</v>
      </c>
      <c r="F363" s="1" t="s">
        <v>51</v>
      </c>
      <c r="G363" s="1" t="s">
        <v>52</v>
      </c>
      <c r="H363" s="1" t="s">
        <v>53</v>
      </c>
      <c r="I363" s="1" t="s">
        <v>1141</v>
      </c>
      <c r="J363" s="1" t="s">
        <v>96</v>
      </c>
      <c r="K363" s="1" t="s">
        <v>5371</v>
      </c>
      <c r="L363" s="1"/>
      <c r="M363" s="20">
        <f t="shared" si="5"/>
        <v>1</v>
      </c>
    </row>
    <row r="364" spans="1:13" ht="20.100000000000001" customHeight="1" x14ac:dyDescent="0.15">
      <c r="A364" s="1" t="s">
        <v>5362</v>
      </c>
      <c r="B364" s="1" t="s">
        <v>5363</v>
      </c>
      <c r="C364" s="1" t="s">
        <v>5372</v>
      </c>
      <c r="D364" s="1" t="s">
        <v>78</v>
      </c>
      <c r="E364" s="1" t="s">
        <v>51</v>
      </c>
      <c r="F364" s="1" t="s">
        <v>51</v>
      </c>
      <c r="G364" s="1" t="s">
        <v>52</v>
      </c>
      <c r="H364" s="1" t="s">
        <v>53</v>
      </c>
      <c r="I364" s="1" t="s">
        <v>1141</v>
      </c>
      <c r="J364" s="1" t="s">
        <v>96</v>
      </c>
      <c r="K364" s="1" t="s">
        <v>5373</v>
      </c>
      <c r="L364" s="1"/>
      <c r="M364" s="20">
        <f t="shared" si="5"/>
        <v>1</v>
      </c>
    </row>
    <row r="365" spans="1:13" ht="20.100000000000001" customHeight="1" x14ac:dyDescent="0.15">
      <c r="A365" s="1" t="s">
        <v>5362</v>
      </c>
      <c r="B365" s="1" t="s">
        <v>5363</v>
      </c>
      <c r="C365" s="1" t="s">
        <v>5374</v>
      </c>
      <c r="D365" s="1" t="s">
        <v>78</v>
      </c>
      <c r="E365" s="1" t="s">
        <v>51</v>
      </c>
      <c r="F365" s="1" t="s">
        <v>179</v>
      </c>
      <c r="G365" s="1" t="s">
        <v>82</v>
      </c>
      <c r="H365" s="1" t="s">
        <v>180</v>
      </c>
      <c r="I365" s="1" t="s">
        <v>447</v>
      </c>
      <c r="J365" s="1" t="s">
        <v>730</v>
      </c>
      <c r="K365" s="1" t="s">
        <v>5375</v>
      </c>
      <c r="L365" s="1"/>
      <c r="M365" s="20">
        <f t="shared" si="5"/>
        <v>0</v>
      </c>
    </row>
    <row r="366" spans="1:13" ht="20.100000000000001" customHeight="1" x14ac:dyDescent="0.15">
      <c r="A366" s="1" t="s">
        <v>5362</v>
      </c>
      <c r="B366" s="1" t="s">
        <v>5363</v>
      </c>
      <c r="C366" s="1" t="s">
        <v>5376</v>
      </c>
      <c r="D366" s="1" t="s">
        <v>78</v>
      </c>
      <c r="E366" s="1" t="s">
        <v>51</v>
      </c>
      <c r="F366" s="1" t="s">
        <v>81</v>
      </c>
      <c r="G366" s="1" t="s">
        <v>82</v>
      </c>
      <c r="H366" s="1" t="s">
        <v>180</v>
      </c>
      <c r="I366" s="1" t="s">
        <v>447</v>
      </c>
      <c r="J366" s="1" t="s">
        <v>730</v>
      </c>
      <c r="K366" s="1" t="s">
        <v>5377</v>
      </c>
      <c r="L366" s="1"/>
      <c r="M366" s="20">
        <f t="shared" si="5"/>
        <v>0</v>
      </c>
    </row>
    <row r="367" spans="1:13" ht="20.100000000000001" customHeight="1" x14ac:dyDescent="0.15">
      <c r="A367" s="1" t="s">
        <v>5362</v>
      </c>
      <c r="B367" s="1" t="s">
        <v>5363</v>
      </c>
      <c r="C367" s="1" t="s">
        <v>5378</v>
      </c>
      <c r="D367" s="1" t="s">
        <v>849</v>
      </c>
      <c r="E367" s="1" t="s">
        <v>51</v>
      </c>
      <c r="F367" s="1" t="s">
        <v>26832</v>
      </c>
      <c r="G367" s="1" t="s">
        <v>52</v>
      </c>
      <c r="H367" s="1" t="s">
        <v>121</v>
      </c>
      <c r="I367" s="1" t="s">
        <v>662</v>
      </c>
      <c r="J367" s="1" t="s">
        <v>663</v>
      </c>
      <c r="K367" s="1" t="s">
        <v>5379</v>
      </c>
      <c r="L367" s="1"/>
      <c r="M367" s="20">
        <f t="shared" si="5"/>
        <v>0</v>
      </c>
    </row>
    <row r="368" spans="1:13" ht="20.100000000000001" customHeight="1" x14ac:dyDescent="0.15">
      <c r="A368" s="1" t="s">
        <v>5362</v>
      </c>
      <c r="B368" s="1" t="s">
        <v>5380</v>
      </c>
      <c r="C368" s="1" t="s">
        <v>5381</v>
      </c>
      <c r="D368" s="1" t="s">
        <v>78</v>
      </c>
      <c r="E368" s="1" t="s">
        <v>51</v>
      </c>
      <c r="F368" s="1" t="s">
        <v>51</v>
      </c>
      <c r="G368" s="1" t="s">
        <v>52</v>
      </c>
      <c r="H368" s="1" t="s">
        <v>53</v>
      </c>
      <c r="I368" s="1" t="s">
        <v>1141</v>
      </c>
      <c r="J368" s="1" t="s">
        <v>96</v>
      </c>
      <c r="K368" s="1" t="s">
        <v>5382</v>
      </c>
      <c r="L368" s="1"/>
      <c r="M368" s="20">
        <f t="shared" si="5"/>
        <v>1</v>
      </c>
    </row>
    <row r="369" spans="1:13" ht="20.100000000000001" customHeight="1" x14ac:dyDescent="0.15">
      <c r="A369" s="1" t="s">
        <v>5362</v>
      </c>
      <c r="B369" s="1" t="s">
        <v>5380</v>
      </c>
      <c r="C369" s="1" t="s">
        <v>5383</v>
      </c>
      <c r="D369" s="1" t="s">
        <v>78</v>
      </c>
      <c r="E369" s="1" t="s">
        <v>51</v>
      </c>
      <c r="F369" s="1" t="s">
        <v>51</v>
      </c>
      <c r="G369" s="1" t="s">
        <v>52</v>
      </c>
      <c r="H369" s="1" t="s">
        <v>53</v>
      </c>
      <c r="I369" s="1" t="s">
        <v>1141</v>
      </c>
      <c r="J369" s="1" t="s">
        <v>96</v>
      </c>
      <c r="K369" s="1" t="s">
        <v>5384</v>
      </c>
      <c r="L369" s="1"/>
      <c r="M369" s="20">
        <f t="shared" si="5"/>
        <v>1</v>
      </c>
    </row>
    <row r="370" spans="1:13" ht="20.100000000000001" customHeight="1" x14ac:dyDescent="0.15">
      <c r="A370" s="1" t="s">
        <v>5362</v>
      </c>
      <c r="B370" s="1" t="s">
        <v>5385</v>
      </c>
      <c r="C370" s="1" t="s">
        <v>5386</v>
      </c>
      <c r="D370" s="1" t="s">
        <v>78</v>
      </c>
      <c r="E370" s="1" t="s">
        <v>51</v>
      </c>
      <c r="F370" s="1" t="s">
        <v>26832</v>
      </c>
      <c r="G370" s="1" t="s">
        <v>82</v>
      </c>
      <c r="H370" s="1" t="s">
        <v>4727</v>
      </c>
      <c r="I370" s="1" t="s">
        <v>84</v>
      </c>
      <c r="J370" s="1" t="s">
        <v>448</v>
      </c>
      <c r="K370" s="1" t="s">
        <v>5387</v>
      </c>
      <c r="L370" s="1"/>
      <c r="M370" s="20">
        <f t="shared" si="5"/>
        <v>0</v>
      </c>
    </row>
    <row r="371" spans="1:13" ht="20.100000000000001" customHeight="1" x14ac:dyDescent="0.15">
      <c r="A371" s="1" t="s">
        <v>5362</v>
      </c>
      <c r="B371" s="1" t="s">
        <v>5385</v>
      </c>
      <c r="C371" s="1" t="s">
        <v>5388</v>
      </c>
      <c r="D371" s="1" t="s">
        <v>78</v>
      </c>
      <c r="E371" s="1" t="s">
        <v>51</v>
      </c>
      <c r="F371" s="1" t="s">
        <v>51</v>
      </c>
      <c r="G371" s="1" t="s">
        <v>52</v>
      </c>
      <c r="H371" s="1" t="s">
        <v>53</v>
      </c>
      <c r="I371" s="1" t="s">
        <v>1141</v>
      </c>
      <c r="J371" s="1" t="s">
        <v>96</v>
      </c>
      <c r="K371" s="1" t="s">
        <v>5389</v>
      </c>
      <c r="L371" s="1"/>
      <c r="M371" s="20">
        <f t="shared" si="5"/>
        <v>1</v>
      </c>
    </row>
    <row r="372" spans="1:13" ht="20.100000000000001" customHeight="1" x14ac:dyDescent="0.15">
      <c r="A372" s="1" t="s">
        <v>5362</v>
      </c>
      <c r="B372" s="1" t="s">
        <v>5385</v>
      </c>
      <c r="C372" s="1" t="s">
        <v>5390</v>
      </c>
      <c r="D372" s="1" t="s">
        <v>78</v>
      </c>
      <c r="E372" s="1" t="s">
        <v>51</v>
      </c>
      <c r="F372" s="1" t="s">
        <v>51</v>
      </c>
      <c r="G372" s="1" t="s">
        <v>52</v>
      </c>
      <c r="H372" s="1" t="s">
        <v>53</v>
      </c>
      <c r="I372" s="1" t="s">
        <v>1141</v>
      </c>
      <c r="J372" s="1" t="s">
        <v>96</v>
      </c>
      <c r="K372" s="1" t="s">
        <v>5391</v>
      </c>
      <c r="L372" s="1"/>
      <c r="M372" s="20">
        <f t="shared" si="5"/>
        <v>1</v>
      </c>
    </row>
    <row r="373" spans="1:13" ht="20.100000000000001" customHeight="1" x14ac:dyDescent="0.15">
      <c r="A373" s="1" t="s">
        <v>5362</v>
      </c>
      <c r="B373" s="1" t="s">
        <v>5385</v>
      </c>
      <c r="C373" s="1" t="s">
        <v>5392</v>
      </c>
      <c r="D373" s="1" t="s">
        <v>78</v>
      </c>
      <c r="E373" s="1" t="s">
        <v>51</v>
      </c>
      <c r="F373" s="1" t="s">
        <v>51</v>
      </c>
      <c r="G373" s="1" t="s">
        <v>52</v>
      </c>
      <c r="H373" s="1" t="s">
        <v>53</v>
      </c>
      <c r="I373" s="1" t="s">
        <v>1141</v>
      </c>
      <c r="J373" s="1" t="s">
        <v>96</v>
      </c>
      <c r="K373" s="1" t="s">
        <v>5393</v>
      </c>
      <c r="L373" s="1"/>
      <c r="M373" s="20">
        <f t="shared" si="5"/>
        <v>1</v>
      </c>
    </row>
    <row r="374" spans="1:13" ht="20.100000000000001" customHeight="1" x14ac:dyDescent="0.15">
      <c r="A374" s="1" t="s">
        <v>5362</v>
      </c>
      <c r="B374" s="1" t="s">
        <v>5385</v>
      </c>
      <c r="C374" s="1" t="s">
        <v>5394</v>
      </c>
      <c r="D374" s="1" t="s">
        <v>78</v>
      </c>
      <c r="E374" s="1" t="s">
        <v>51</v>
      </c>
      <c r="F374" s="1" t="s">
        <v>51</v>
      </c>
      <c r="G374" s="1" t="s">
        <v>52</v>
      </c>
      <c r="H374" s="1" t="s">
        <v>53</v>
      </c>
      <c r="I374" s="1" t="s">
        <v>1141</v>
      </c>
      <c r="J374" s="1" t="s">
        <v>96</v>
      </c>
      <c r="K374" s="1" t="s">
        <v>5395</v>
      </c>
      <c r="L374" s="1"/>
      <c r="M374" s="20">
        <f t="shared" si="5"/>
        <v>1</v>
      </c>
    </row>
    <row r="375" spans="1:13" ht="20.100000000000001" customHeight="1" x14ac:dyDescent="0.15">
      <c r="A375" s="1" t="s">
        <v>5362</v>
      </c>
      <c r="B375" s="1" t="s">
        <v>5385</v>
      </c>
      <c r="C375" s="1" t="s">
        <v>5396</v>
      </c>
      <c r="D375" s="1" t="s">
        <v>78</v>
      </c>
      <c r="E375" s="1" t="s">
        <v>51</v>
      </c>
      <c r="F375" s="1" t="s">
        <v>51</v>
      </c>
      <c r="G375" s="1" t="s">
        <v>52</v>
      </c>
      <c r="H375" s="1" t="s">
        <v>53</v>
      </c>
      <c r="I375" s="1" t="s">
        <v>1141</v>
      </c>
      <c r="J375" s="1" t="s">
        <v>96</v>
      </c>
      <c r="K375" s="1" t="s">
        <v>5397</v>
      </c>
      <c r="L375" s="1"/>
      <c r="M375" s="20">
        <f t="shared" si="5"/>
        <v>1</v>
      </c>
    </row>
    <row r="376" spans="1:13" ht="20.100000000000001" customHeight="1" x14ac:dyDescent="0.15">
      <c r="A376" s="1" t="s">
        <v>5362</v>
      </c>
      <c r="B376" s="1" t="s">
        <v>5385</v>
      </c>
      <c r="C376" s="1" t="s">
        <v>5398</v>
      </c>
      <c r="D376" s="1" t="s">
        <v>849</v>
      </c>
      <c r="E376" s="1" t="s">
        <v>51</v>
      </c>
      <c r="F376" s="1" t="s">
        <v>26832</v>
      </c>
      <c r="G376" s="1" t="s">
        <v>82</v>
      </c>
      <c r="H376" s="1" t="s">
        <v>83</v>
      </c>
      <c r="I376" s="1" t="s">
        <v>84</v>
      </c>
      <c r="J376" s="1" t="s">
        <v>85</v>
      </c>
      <c r="K376" s="1" t="s">
        <v>5399</v>
      </c>
      <c r="L376" s="1"/>
      <c r="M376" s="20">
        <f t="shared" si="5"/>
        <v>0</v>
      </c>
    </row>
    <row r="377" spans="1:13" ht="20.100000000000001" customHeight="1" x14ac:dyDescent="0.15">
      <c r="A377" s="1" t="s">
        <v>5362</v>
      </c>
      <c r="B377" s="1" t="s">
        <v>5400</v>
      </c>
      <c r="C377" s="1" t="s">
        <v>5401</v>
      </c>
      <c r="D377" s="1" t="s">
        <v>50</v>
      </c>
      <c r="E377" s="1" t="s">
        <v>51</v>
      </c>
      <c r="F377" s="1" t="s">
        <v>51</v>
      </c>
      <c r="G377" s="1" t="s">
        <v>52</v>
      </c>
      <c r="H377" s="1" t="s">
        <v>53</v>
      </c>
      <c r="I377" s="1" t="s">
        <v>1141</v>
      </c>
      <c r="J377" s="1" t="s">
        <v>96</v>
      </c>
      <c r="K377" s="1" t="s">
        <v>5402</v>
      </c>
      <c r="L377" s="1"/>
      <c r="M377" s="20">
        <f t="shared" si="5"/>
        <v>1</v>
      </c>
    </row>
    <row r="378" spans="1:13" ht="20.100000000000001" customHeight="1" x14ac:dyDescent="0.15">
      <c r="A378" s="1" t="s">
        <v>5362</v>
      </c>
      <c r="B378" s="1" t="s">
        <v>5400</v>
      </c>
      <c r="C378" s="1" t="s">
        <v>5403</v>
      </c>
      <c r="D378" s="1" t="s">
        <v>50</v>
      </c>
      <c r="E378" s="1" t="s">
        <v>51</v>
      </c>
      <c r="F378" s="1" t="s">
        <v>51</v>
      </c>
      <c r="G378" s="1" t="s">
        <v>52</v>
      </c>
      <c r="H378" s="1" t="s">
        <v>53</v>
      </c>
      <c r="I378" s="1" t="s">
        <v>1141</v>
      </c>
      <c r="J378" s="1" t="s">
        <v>96</v>
      </c>
      <c r="K378" s="1" t="s">
        <v>5404</v>
      </c>
      <c r="L378" s="1"/>
      <c r="M378" s="20">
        <f t="shared" si="5"/>
        <v>1</v>
      </c>
    </row>
    <row r="379" spans="1:13" ht="20.100000000000001" customHeight="1" x14ac:dyDescent="0.15">
      <c r="A379" s="1" t="s">
        <v>5362</v>
      </c>
      <c r="B379" s="1" t="s">
        <v>5400</v>
      </c>
      <c r="C379" s="1" t="s">
        <v>5405</v>
      </c>
      <c r="D379" s="1" t="s">
        <v>78</v>
      </c>
      <c r="E379" s="1" t="s">
        <v>51</v>
      </c>
      <c r="F379" s="1" t="s">
        <v>51</v>
      </c>
      <c r="G379" s="1" t="s">
        <v>52</v>
      </c>
      <c r="H379" s="1" t="s">
        <v>53</v>
      </c>
      <c r="I379" s="1" t="s">
        <v>1141</v>
      </c>
      <c r="J379" s="1" t="s">
        <v>96</v>
      </c>
      <c r="K379" s="1" t="s">
        <v>5406</v>
      </c>
      <c r="L379" s="1"/>
      <c r="M379" s="20">
        <f t="shared" si="5"/>
        <v>1</v>
      </c>
    </row>
    <row r="380" spans="1:13" ht="20.100000000000001" customHeight="1" x14ac:dyDescent="0.15">
      <c r="A380" s="1" t="s">
        <v>5362</v>
      </c>
      <c r="B380" s="1" t="s">
        <v>5400</v>
      </c>
      <c r="C380" s="1" t="s">
        <v>5407</v>
      </c>
      <c r="D380" s="1" t="s">
        <v>78</v>
      </c>
      <c r="E380" s="1" t="s">
        <v>51</v>
      </c>
      <c r="F380" s="1" t="s">
        <v>179</v>
      </c>
      <c r="G380" s="1" t="s">
        <v>52</v>
      </c>
      <c r="H380" s="1" t="s">
        <v>53</v>
      </c>
      <c r="I380" s="1" t="s">
        <v>1141</v>
      </c>
      <c r="J380" s="1" t="s">
        <v>96</v>
      </c>
      <c r="K380" s="1" t="s">
        <v>5408</v>
      </c>
      <c r="L380" s="1"/>
      <c r="M380" s="20">
        <f t="shared" si="5"/>
        <v>0</v>
      </c>
    </row>
    <row r="381" spans="1:13" ht="20.100000000000001" customHeight="1" x14ac:dyDescent="0.15">
      <c r="A381" s="1" t="s">
        <v>5362</v>
      </c>
      <c r="B381" s="1" t="s">
        <v>5400</v>
      </c>
      <c r="C381" s="1" t="s">
        <v>5409</v>
      </c>
      <c r="D381" s="1" t="s">
        <v>78</v>
      </c>
      <c r="E381" s="1" t="s">
        <v>51</v>
      </c>
      <c r="F381" s="1" t="s">
        <v>179</v>
      </c>
      <c r="G381" s="1" t="s">
        <v>82</v>
      </c>
      <c r="H381" s="1" t="s">
        <v>1151</v>
      </c>
      <c r="I381" s="1" t="s">
        <v>447</v>
      </c>
      <c r="J381" s="1" t="s">
        <v>4704</v>
      </c>
      <c r="K381" s="1" t="s">
        <v>5410</v>
      </c>
      <c r="L381" s="1"/>
      <c r="M381" s="20">
        <f t="shared" si="5"/>
        <v>0</v>
      </c>
    </row>
    <row r="382" spans="1:13" ht="20.100000000000001" customHeight="1" x14ac:dyDescent="0.15">
      <c r="A382" s="1" t="s">
        <v>5362</v>
      </c>
      <c r="B382" s="1" t="s">
        <v>5400</v>
      </c>
      <c r="C382" s="1" t="s">
        <v>5411</v>
      </c>
      <c r="D382" s="1" t="s">
        <v>78</v>
      </c>
      <c r="E382" s="1" t="s">
        <v>51</v>
      </c>
      <c r="F382" s="1" t="s">
        <v>51</v>
      </c>
      <c r="G382" s="1" t="s">
        <v>52</v>
      </c>
      <c r="H382" s="1" t="s">
        <v>53</v>
      </c>
      <c r="I382" s="1" t="s">
        <v>1141</v>
      </c>
      <c r="J382" s="1" t="s">
        <v>96</v>
      </c>
      <c r="K382" s="1" t="s">
        <v>5412</v>
      </c>
      <c r="L382" s="1"/>
      <c r="M382" s="20">
        <f t="shared" si="5"/>
        <v>1</v>
      </c>
    </row>
    <row r="383" spans="1:13" ht="20.100000000000001" customHeight="1" x14ac:dyDescent="0.15">
      <c r="A383" s="1" t="s">
        <v>5362</v>
      </c>
      <c r="B383" s="1" t="s">
        <v>5400</v>
      </c>
      <c r="C383" s="1" t="s">
        <v>5413</v>
      </c>
      <c r="D383" s="1" t="s">
        <v>78</v>
      </c>
      <c r="E383" s="1" t="s">
        <v>51</v>
      </c>
      <c r="F383" s="1" t="s">
        <v>51</v>
      </c>
      <c r="G383" s="1" t="s">
        <v>52</v>
      </c>
      <c r="H383" s="1" t="s">
        <v>53</v>
      </c>
      <c r="I383" s="1" t="s">
        <v>1141</v>
      </c>
      <c r="J383" s="1" t="s">
        <v>96</v>
      </c>
      <c r="K383" s="1" t="s">
        <v>5414</v>
      </c>
      <c r="L383" s="1"/>
      <c r="M383" s="20">
        <f t="shared" si="5"/>
        <v>1</v>
      </c>
    </row>
    <row r="384" spans="1:13" ht="20.100000000000001" customHeight="1" x14ac:dyDescent="0.15">
      <c r="A384" s="1" t="s">
        <v>5362</v>
      </c>
      <c r="B384" s="1" t="s">
        <v>5415</v>
      </c>
      <c r="C384" s="1" t="s">
        <v>5416</v>
      </c>
      <c r="D384" s="1" t="s">
        <v>78</v>
      </c>
      <c r="E384" s="1" t="s">
        <v>51</v>
      </c>
      <c r="F384" s="1" t="s">
        <v>179</v>
      </c>
      <c r="G384" s="1" t="s">
        <v>82</v>
      </c>
      <c r="H384" s="1" t="s">
        <v>4727</v>
      </c>
      <c r="I384" s="1" t="s">
        <v>84</v>
      </c>
      <c r="J384" s="1" t="s">
        <v>448</v>
      </c>
      <c r="K384" s="1" t="s">
        <v>5417</v>
      </c>
      <c r="L384" s="1"/>
      <c r="M384" s="20">
        <f t="shared" si="5"/>
        <v>0</v>
      </c>
    </row>
    <row r="385" spans="1:13" ht="20.100000000000001" customHeight="1" x14ac:dyDescent="0.15">
      <c r="A385" s="1" t="s">
        <v>5362</v>
      </c>
      <c r="B385" s="1" t="s">
        <v>5415</v>
      </c>
      <c r="C385" s="1" t="s">
        <v>5418</v>
      </c>
      <c r="D385" s="1" t="s">
        <v>78</v>
      </c>
      <c r="E385" s="1" t="s">
        <v>51</v>
      </c>
      <c r="F385" s="1" t="s">
        <v>81</v>
      </c>
      <c r="G385" s="1" t="s">
        <v>82</v>
      </c>
      <c r="H385" s="1" t="s">
        <v>4727</v>
      </c>
      <c r="I385" s="1" t="s">
        <v>84</v>
      </c>
      <c r="J385" s="1" t="s">
        <v>448</v>
      </c>
      <c r="K385" s="1" t="s">
        <v>5419</v>
      </c>
      <c r="L385" s="1"/>
      <c r="M385" s="20">
        <f t="shared" si="5"/>
        <v>0</v>
      </c>
    </row>
    <row r="386" spans="1:13" ht="20.100000000000001" customHeight="1" x14ac:dyDescent="0.15">
      <c r="A386" s="1" t="s">
        <v>5362</v>
      </c>
      <c r="B386" s="1" t="s">
        <v>5415</v>
      </c>
      <c r="C386" s="1" t="s">
        <v>5420</v>
      </c>
      <c r="D386" s="1" t="s">
        <v>78</v>
      </c>
      <c r="E386" s="1" t="s">
        <v>51</v>
      </c>
      <c r="F386" s="1" t="s">
        <v>81</v>
      </c>
      <c r="G386" s="1" t="s">
        <v>82</v>
      </c>
      <c r="H386" s="1" t="s">
        <v>4727</v>
      </c>
      <c r="I386" s="1" t="s">
        <v>84</v>
      </c>
      <c r="J386" s="1" t="s">
        <v>448</v>
      </c>
      <c r="K386" s="1" t="s">
        <v>5421</v>
      </c>
      <c r="L386" s="1"/>
      <c r="M386" s="20">
        <f t="shared" si="5"/>
        <v>0</v>
      </c>
    </row>
    <row r="387" spans="1:13" ht="20.100000000000001" customHeight="1" x14ac:dyDescent="0.15">
      <c r="A387" s="1" t="s">
        <v>5362</v>
      </c>
      <c r="B387" s="1" t="s">
        <v>5415</v>
      </c>
      <c r="C387" s="1" t="s">
        <v>5422</v>
      </c>
      <c r="D387" s="1" t="s">
        <v>78</v>
      </c>
      <c r="E387" s="1" t="s">
        <v>51</v>
      </c>
      <c r="F387" s="1" t="s">
        <v>51</v>
      </c>
      <c r="G387" s="1" t="s">
        <v>52</v>
      </c>
      <c r="H387" s="1" t="s">
        <v>53</v>
      </c>
      <c r="I387" s="1" t="s">
        <v>1141</v>
      </c>
      <c r="J387" s="1" t="s">
        <v>96</v>
      </c>
      <c r="K387" s="1" t="s">
        <v>5423</v>
      </c>
      <c r="L387" s="1"/>
      <c r="M387" s="20">
        <f t="shared" si="5"/>
        <v>1</v>
      </c>
    </row>
    <row r="388" spans="1:13" ht="20.100000000000001" customHeight="1" x14ac:dyDescent="0.15">
      <c r="A388" s="1" t="s">
        <v>5362</v>
      </c>
      <c r="B388" s="1" t="s">
        <v>5415</v>
      </c>
      <c r="C388" s="1" t="s">
        <v>5424</v>
      </c>
      <c r="D388" s="1" t="s">
        <v>78</v>
      </c>
      <c r="E388" s="1" t="s">
        <v>51</v>
      </c>
      <c r="F388" s="1" t="s">
        <v>51</v>
      </c>
      <c r="G388" s="1" t="s">
        <v>52</v>
      </c>
      <c r="H388" s="1" t="s">
        <v>53</v>
      </c>
      <c r="I388" s="1" t="s">
        <v>1141</v>
      </c>
      <c r="J388" s="1" t="s">
        <v>96</v>
      </c>
      <c r="K388" s="1" t="s">
        <v>5425</v>
      </c>
      <c r="L388" s="1"/>
      <c r="M388" s="20">
        <f t="shared" si="5"/>
        <v>1</v>
      </c>
    </row>
    <row r="389" spans="1:13" ht="20.100000000000001" customHeight="1" x14ac:dyDescent="0.15">
      <c r="A389" s="1" t="s">
        <v>5362</v>
      </c>
      <c r="B389" s="1" t="s">
        <v>5415</v>
      </c>
      <c r="C389" s="1" t="s">
        <v>5426</v>
      </c>
      <c r="D389" s="1" t="s">
        <v>78</v>
      </c>
      <c r="E389" s="1" t="s">
        <v>51</v>
      </c>
      <c r="F389" s="1" t="s">
        <v>51</v>
      </c>
      <c r="G389" s="1" t="s">
        <v>52</v>
      </c>
      <c r="H389" s="1" t="s">
        <v>53</v>
      </c>
      <c r="I389" s="1" t="s">
        <v>1141</v>
      </c>
      <c r="J389" s="1" t="s">
        <v>96</v>
      </c>
      <c r="K389" s="1" t="s">
        <v>5427</v>
      </c>
      <c r="L389" s="1"/>
      <c r="M389" s="20">
        <f t="shared" si="5"/>
        <v>1</v>
      </c>
    </row>
    <row r="390" spans="1:13" ht="20.100000000000001" customHeight="1" x14ac:dyDescent="0.15">
      <c r="A390" s="1" t="s">
        <v>5362</v>
      </c>
      <c r="B390" s="1" t="s">
        <v>5415</v>
      </c>
      <c r="C390" s="1" t="s">
        <v>5428</v>
      </c>
      <c r="D390" s="1" t="s">
        <v>78</v>
      </c>
      <c r="E390" s="1" t="s">
        <v>51</v>
      </c>
      <c r="F390" s="1" t="s">
        <v>51</v>
      </c>
      <c r="G390" s="1" t="s">
        <v>52</v>
      </c>
      <c r="H390" s="1" t="s">
        <v>53</v>
      </c>
      <c r="I390" s="1" t="s">
        <v>1141</v>
      </c>
      <c r="J390" s="1" t="s">
        <v>96</v>
      </c>
      <c r="K390" s="1" t="s">
        <v>5429</v>
      </c>
      <c r="L390" s="1"/>
      <c r="M390" s="20">
        <f t="shared" si="5"/>
        <v>1</v>
      </c>
    </row>
    <row r="391" spans="1:13" ht="20.100000000000001" customHeight="1" x14ac:dyDescent="0.15">
      <c r="A391" s="1" t="s">
        <v>5362</v>
      </c>
      <c r="B391" s="1" t="s">
        <v>5415</v>
      </c>
      <c r="C391" s="1" t="s">
        <v>5430</v>
      </c>
      <c r="D391" s="1" t="s">
        <v>849</v>
      </c>
      <c r="E391" s="1" t="s">
        <v>51</v>
      </c>
      <c r="F391" s="1" t="s">
        <v>26832</v>
      </c>
      <c r="G391" s="1" t="s">
        <v>52</v>
      </c>
      <c r="H391" s="1" t="s">
        <v>121</v>
      </c>
      <c r="I391" s="1" t="s">
        <v>662</v>
      </c>
      <c r="J391" s="1" t="s">
        <v>663</v>
      </c>
      <c r="K391" s="1" t="s">
        <v>5431</v>
      </c>
      <c r="L391" s="1"/>
      <c r="M391" s="20">
        <f t="shared" si="5"/>
        <v>0</v>
      </c>
    </row>
    <row r="392" spans="1:13" ht="20.100000000000001" customHeight="1" x14ac:dyDescent="0.15">
      <c r="A392" s="1" t="s">
        <v>5362</v>
      </c>
      <c r="B392" s="1" t="s">
        <v>5432</v>
      </c>
      <c r="C392" s="1" t="s">
        <v>5433</v>
      </c>
      <c r="D392" s="1" t="s">
        <v>50</v>
      </c>
      <c r="E392" s="1" t="s">
        <v>51</v>
      </c>
      <c r="F392" s="1" t="s">
        <v>51</v>
      </c>
      <c r="G392" s="1" t="s">
        <v>52</v>
      </c>
      <c r="H392" s="1" t="s">
        <v>53</v>
      </c>
      <c r="I392" s="1" t="s">
        <v>1141</v>
      </c>
      <c r="J392" s="1" t="s">
        <v>96</v>
      </c>
      <c r="K392" s="1" t="s">
        <v>5434</v>
      </c>
      <c r="L392" s="1"/>
      <c r="M392" s="20">
        <f t="shared" si="5"/>
        <v>1</v>
      </c>
    </row>
    <row r="393" spans="1:13" ht="20.100000000000001" customHeight="1" x14ac:dyDescent="0.15">
      <c r="A393" s="1" t="s">
        <v>5362</v>
      </c>
      <c r="B393" s="1" t="s">
        <v>5432</v>
      </c>
      <c r="C393" s="1" t="s">
        <v>5435</v>
      </c>
      <c r="D393" s="1" t="s">
        <v>78</v>
      </c>
      <c r="E393" s="1" t="s">
        <v>51</v>
      </c>
      <c r="F393" s="1" t="s">
        <v>179</v>
      </c>
      <c r="G393" s="1" t="s">
        <v>82</v>
      </c>
      <c r="H393" s="1" t="s">
        <v>4727</v>
      </c>
      <c r="I393" s="1" t="s">
        <v>84</v>
      </c>
      <c r="J393" s="1" t="s">
        <v>448</v>
      </c>
      <c r="K393" s="1" t="s">
        <v>5436</v>
      </c>
      <c r="L393" s="1"/>
      <c r="M393" s="20">
        <f t="shared" si="5"/>
        <v>0</v>
      </c>
    </row>
    <row r="394" spans="1:13" ht="20.100000000000001" customHeight="1" x14ac:dyDescent="0.15">
      <c r="A394" s="1" t="s">
        <v>5362</v>
      </c>
      <c r="B394" s="1" t="s">
        <v>5432</v>
      </c>
      <c r="C394" s="1" t="s">
        <v>5437</v>
      </c>
      <c r="D394" s="1" t="s">
        <v>78</v>
      </c>
      <c r="E394" s="1" t="s">
        <v>51</v>
      </c>
      <c r="F394" s="1" t="s">
        <v>51</v>
      </c>
      <c r="G394" s="1" t="s">
        <v>52</v>
      </c>
      <c r="H394" s="1" t="s">
        <v>53</v>
      </c>
      <c r="I394" s="1" t="s">
        <v>1141</v>
      </c>
      <c r="J394" s="1" t="s">
        <v>96</v>
      </c>
      <c r="K394" s="1" t="s">
        <v>5438</v>
      </c>
      <c r="L394" s="1"/>
      <c r="M394" s="20">
        <f t="shared" si="5"/>
        <v>1</v>
      </c>
    </row>
    <row r="395" spans="1:13" ht="20.100000000000001" customHeight="1" x14ac:dyDescent="0.15">
      <c r="A395" s="1" t="s">
        <v>5362</v>
      </c>
      <c r="B395" s="1" t="s">
        <v>5432</v>
      </c>
      <c r="C395" s="1" t="s">
        <v>5439</v>
      </c>
      <c r="D395" s="1" t="s">
        <v>78</v>
      </c>
      <c r="E395" s="1" t="s">
        <v>51</v>
      </c>
      <c r="F395" s="1" t="s">
        <v>51</v>
      </c>
      <c r="G395" s="1" t="s">
        <v>52</v>
      </c>
      <c r="H395" s="1" t="s">
        <v>53</v>
      </c>
      <c r="I395" s="1" t="s">
        <v>1141</v>
      </c>
      <c r="J395" s="1" t="s">
        <v>96</v>
      </c>
      <c r="K395" s="1" t="s">
        <v>5440</v>
      </c>
      <c r="L395" s="1"/>
      <c r="M395" s="20">
        <f t="shared" si="5"/>
        <v>1</v>
      </c>
    </row>
    <row r="396" spans="1:13" ht="20.100000000000001" customHeight="1" x14ac:dyDescent="0.15">
      <c r="A396" s="1" t="s">
        <v>5362</v>
      </c>
      <c r="B396" s="1" t="s">
        <v>5441</v>
      </c>
      <c r="C396" s="1" t="s">
        <v>5442</v>
      </c>
      <c r="D396" s="1" t="s">
        <v>50</v>
      </c>
      <c r="E396" s="1" t="s">
        <v>51</v>
      </c>
      <c r="F396" s="1" t="s">
        <v>51</v>
      </c>
      <c r="G396" s="1" t="s">
        <v>52</v>
      </c>
      <c r="H396" s="1" t="s">
        <v>53</v>
      </c>
      <c r="I396" s="1" t="s">
        <v>1141</v>
      </c>
      <c r="J396" s="1" t="s">
        <v>96</v>
      </c>
      <c r="K396" s="1" t="s">
        <v>5443</v>
      </c>
      <c r="L396" s="1"/>
      <c r="M396" s="20">
        <f t="shared" si="5"/>
        <v>1</v>
      </c>
    </row>
    <row r="397" spans="1:13" ht="20.100000000000001" customHeight="1" x14ac:dyDescent="0.15">
      <c r="A397" s="1" t="s">
        <v>6</v>
      </c>
      <c r="B397" s="1" t="s">
        <v>5444</v>
      </c>
      <c r="C397" s="1" t="s">
        <v>5445</v>
      </c>
      <c r="D397" s="1" t="s">
        <v>50</v>
      </c>
      <c r="E397" s="1" t="s">
        <v>51</v>
      </c>
      <c r="F397" s="1" t="s">
        <v>51</v>
      </c>
      <c r="G397" s="1" t="s">
        <v>82</v>
      </c>
      <c r="H397" s="1" t="s">
        <v>207</v>
      </c>
      <c r="I397" s="1" t="s">
        <v>84</v>
      </c>
      <c r="J397" s="1" t="s">
        <v>122</v>
      </c>
      <c r="K397" s="1" t="s">
        <v>5446</v>
      </c>
      <c r="L397" s="1"/>
      <c r="M397" s="20">
        <f t="shared" si="5"/>
        <v>1</v>
      </c>
    </row>
    <row r="398" spans="1:13" ht="20.100000000000001" customHeight="1" x14ac:dyDescent="0.15">
      <c r="A398" s="1" t="s">
        <v>6</v>
      </c>
      <c r="B398" s="1" t="s">
        <v>5444</v>
      </c>
      <c r="C398" s="1" t="s">
        <v>5447</v>
      </c>
      <c r="D398" s="1" t="s">
        <v>78</v>
      </c>
      <c r="E398" s="1" t="s">
        <v>51</v>
      </c>
      <c r="F398" s="1" t="s">
        <v>51</v>
      </c>
      <c r="G398" s="1" t="s">
        <v>82</v>
      </c>
      <c r="H398" s="1" t="s">
        <v>207</v>
      </c>
      <c r="I398" s="1" t="s">
        <v>84</v>
      </c>
      <c r="J398" s="1" t="s">
        <v>122</v>
      </c>
      <c r="K398" s="1" t="s">
        <v>5448</v>
      </c>
      <c r="L398" s="1"/>
      <c r="M398" s="20">
        <f t="shared" si="5"/>
        <v>1</v>
      </c>
    </row>
    <row r="399" spans="1:13" ht="20.100000000000001" customHeight="1" x14ac:dyDescent="0.15">
      <c r="A399" s="1" t="s">
        <v>6</v>
      </c>
      <c r="B399" s="1" t="s">
        <v>205</v>
      </c>
      <c r="C399" s="1" t="s">
        <v>5449</v>
      </c>
      <c r="D399" s="1" t="s">
        <v>50</v>
      </c>
      <c r="E399" s="1" t="s">
        <v>51</v>
      </c>
      <c r="F399" s="1" t="s">
        <v>51</v>
      </c>
      <c r="G399" s="1" t="s">
        <v>82</v>
      </c>
      <c r="H399" s="1" t="s">
        <v>207</v>
      </c>
      <c r="I399" s="1" t="s">
        <v>84</v>
      </c>
      <c r="J399" s="1" t="s">
        <v>122</v>
      </c>
      <c r="K399" s="1" t="s">
        <v>5450</v>
      </c>
      <c r="L399" s="1"/>
      <c r="M399" s="20">
        <f t="shared" si="5"/>
        <v>1</v>
      </c>
    </row>
    <row r="400" spans="1:13" ht="20.100000000000001" customHeight="1" x14ac:dyDescent="0.15">
      <c r="A400" s="1" t="s">
        <v>6</v>
      </c>
      <c r="B400" s="1" t="s">
        <v>205</v>
      </c>
      <c r="C400" s="1" t="s">
        <v>5451</v>
      </c>
      <c r="D400" s="1" t="s">
        <v>50</v>
      </c>
      <c r="E400" s="1" t="s">
        <v>51</v>
      </c>
      <c r="F400" s="1" t="s">
        <v>51</v>
      </c>
      <c r="G400" s="1" t="s">
        <v>82</v>
      </c>
      <c r="H400" s="1" t="s">
        <v>207</v>
      </c>
      <c r="I400" s="1" t="s">
        <v>84</v>
      </c>
      <c r="J400" s="1" t="s">
        <v>122</v>
      </c>
      <c r="K400" s="1" t="s">
        <v>5452</v>
      </c>
      <c r="L400" s="1"/>
      <c r="M400" s="20">
        <f t="shared" si="5"/>
        <v>1</v>
      </c>
    </row>
    <row r="401" spans="1:13" ht="20.100000000000001" customHeight="1" x14ac:dyDescent="0.15">
      <c r="A401" s="1" t="s">
        <v>6</v>
      </c>
      <c r="B401" s="1" t="s">
        <v>205</v>
      </c>
      <c r="C401" s="1" t="s">
        <v>5453</v>
      </c>
      <c r="D401" s="1" t="s">
        <v>78</v>
      </c>
      <c r="E401" s="1" t="s">
        <v>51</v>
      </c>
      <c r="F401" s="1" t="s">
        <v>51</v>
      </c>
      <c r="G401" s="1" t="s">
        <v>82</v>
      </c>
      <c r="H401" s="1" t="s">
        <v>207</v>
      </c>
      <c r="I401" s="1" t="s">
        <v>84</v>
      </c>
      <c r="J401" s="1" t="s">
        <v>122</v>
      </c>
      <c r="K401" s="1" t="s">
        <v>5454</v>
      </c>
      <c r="L401" s="1"/>
      <c r="M401" s="20">
        <f t="shared" si="5"/>
        <v>1</v>
      </c>
    </row>
    <row r="402" spans="1:13" ht="20.100000000000001" customHeight="1" x14ac:dyDescent="0.15">
      <c r="A402" s="1" t="s">
        <v>6</v>
      </c>
      <c r="B402" s="1" t="s">
        <v>5455</v>
      </c>
      <c r="C402" s="1" t="s">
        <v>5456</v>
      </c>
      <c r="D402" s="1" t="s">
        <v>50</v>
      </c>
      <c r="E402" s="1" t="s">
        <v>51</v>
      </c>
      <c r="F402" s="1" t="s">
        <v>51</v>
      </c>
      <c r="G402" s="1" t="s">
        <v>82</v>
      </c>
      <c r="H402" s="1" t="s">
        <v>95</v>
      </c>
      <c r="I402" s="1" t="s">
        <v>84</v>
      </c>
      <c r="J402" s="1" t="s">
        <v>96</v>
      </c>
      <c r="K402" s="1" t="s">
        <v>5457</v>
      </c>
      <c r="L402" s="1"/>
      <c r="M402" s="20">
        <f t="shared" ref="M402:M465" si="6">IF(F402="○",1,0)</f>
        <v>1</v>
      </c>
    </row>
    <row r="403" spans="1:13" ht="20.100000000000001" customHeight="1" x14ac:dyDescent="0.15">
      <c r="A403" s="1" t="s">
        <v>6</v>
      </c>
      <c r="B403" s="1" t="s">
        <v>5455</v>
      </c>
      <c r="C403" s="1" t="s">
        <v>5458</v>
      </c>
      <c r="D403" s="1" t="s">
        <v>50</v>
      </c>
      <c r="E403" s="1" t="s">
        <v>51</v>
      </c>
      <c r="F403" s="1" t="s">
        <v>81</v>
      </c>
      <c r="G403" s="1" t="s">
        <v>82</v>
      </c>
      <c r="H403" s="1" t="s">
        <v>4727</v>
      </c>
      <c r="I403" s="1" t="s">
        <v>84</v>
      </c>
      <c r="J403" s="1" t="s">
        <v>448</v>
      </c>
      <c r="K403" s="1" t="s">
        <v>5459</v>
      </c>
      <c r="L403" s="1"/>
      <c r="M403" s="20">
        <f t="shared" si="6"/>
        <v>0</v>
      </c>
    </row>
    <row r="404" spans="1:13" ht="20.100000000000001" customHeight="1" x14ac:dyDescent="0.15">
      <c r="A404" s="1" t="s">
        <v>6</v>
      </c>
      <c r="B404" s="1" t="s">
        <v>5455</v>
      </c>
      <c r="C404" s="1" t="s">
        <v>5460</v>
      </c>
      <c r="D404" s="1" t="s">
        <v>78</v>
      </c>
      <c r="E404" s="1" t="s">
        <v>51</v>
      </c>
      <c r="F404" s="1" t="s">
        <v>81</v>
      </c>
      <c r="G404" s="1" t="s">
        <v>82</v>
      </c>
      <c r="H404" s="1" t="s">
        <v>4727</v>
      </c>
      <c r="I404" s="1" t="s">
        <v>84</v>
      </c>
      <c r="J404" s="1" t="s">
        <v>448</v>
      </c>
      <c r="K404" s="1" t="s">
        <v>5461</v>
      </c>
      <c r="L404" s="1"/>
      <c r="M404" s="20">
        <f t="shared" si="6"/>
        <v>0</v>
      </c>
    </row>
    <row r="405" spans="1:13" ht="20.100000000000001" customHeight="1" x14ac:dyDescent="0.15">
      <c r="A405" s="1" t="s">
        <v>6</v>
      </c>
      <c r="B405" s="1" t="s">
        <v>5455</v>
      </c>
      <c r="C405" s="1" t="s">
        <v>5462</v>
      </c>
      <c r="D405" s="1" t="s">
        <v>78</v>
      </c>
      <c r="E405" s="1" t="s">
        <v>51</v>
      </c>
      <c r="F405" s="1" t="s">
        <v>81</v>
      </c>
      <c r="G405" s="1" t="s">
        <v>82</v>
      </c>
      <c r="H405" s="1" t="s">
        <v>4727</v>
      </c>
      <c r="I405" s="1" t="s">
        <v>84</v>
      </c>
      <c r="J405" s="1" t="s">
        <v>448</v>
      </c>
      <c r="K405" s="1" t="s">
        <v>5463</v>
      </c>
      <c r="L405" s="1"/>
      <c r="M405" s="20">
        <f t="shared" si="6"/>
        <v>0</v>
      </c>
    </row>
    <row r="406" spans="1:13" ht="20.100000000000001" customHeight="1" x14ac:dyDescent="0.15">
      <c r="A406" s="1" t="s">
        <v>6</v>
      </c>
      <c r="B406" s="1" t="s">
        <v>5464</v>
      </c>
      <c r="C406" s="1" t="s">
        <v>5465</v>
      </c>
      <c r="D406" s="1" t="s">
        <v>50</v>
      </c>
      <c r="E406" s="1" t="s">
        <v>51</v>
      </c>
      <c r="F406" s="1" t="s">
        <v>51</v>
      </c>
      <c r="G406" s="1" t="s">
        <v>82</v>
      </c>
      <c r="H406" s="1" t="s">
        <v>95</v>
      </c>
      <c r="I406" s="1" t="s">
        <v>84</v>
      </c>
      <c r="J406" s="1" t="s">
        <v>96</v>
      </c>
      <c r="K406" s="1" t="s">
        <v>5466</v>
      </c>
      <c r="L406" s="1"/>
      <c r="M406" s="20">
        <f t="shared" si="6"/>
        <v>1</v>
      </c>
    </row>
    <row r="407" spans="1:13" ht="20.100000000000001" customHeight="1" x14ac:dyDescent="0.15">
      <c r="A407" s="1" t="s">
        <v>6</v>
      </c>
      <c r="B407" s="1" t="s">
        <v>5464</v>
      </c>
      <c r="C407" s="1" t="s">
        <v>5467</v>
      </c>
      <c r="D407" s="1" t="s">
        <v>50</v>
      </c>
      <c r="E407" s="1" t="s">
        <v>51</v>
      </c>
      <c r="F407" s="1" t="s">
        <v>81</v>
      </c>
      <c r="G407" s="1" t="s">
        <v>82</v>
      </c>
      <c r="H407" s="1" t="s">
        <v>4727</v>
      </c>
      <c r="I407" s="1" t="s">
        <v>84</v>
      </c>
      <c r="J407" s="1" t="s">
        <v>448</v>
      </c>
      <c r="K407" s="1" t="s">
        <v>5468</v>
      </c>
      <c r="L407" s="1"/>
      <c r="M407" s="20">
        <f t="shared" si="6"/>
        <v>0</v>
      </c>
    </row>
    <row r="408" spans="1:13" ht="20.100000000000001" customHeight="1" x14ac:dyDescent="0.15">
      <c r="A408" s="1" t="s">
        <v>6</v>
      </c>
      <c r="B408" s="1" t="s">
        <v>5464</v>
      </c>
      <c r="C408" s="1" t="s">
        <v>5469</v>
      </c>
      <c r="D408" s="1" t="s">
        <v>78</v>
      </c>
      <c r="E408" s="1" t="s">
        <v>51</v>
      </c>
      <c r="F408" s="1" t="s">
        <v>51</v>
      </c>
      <c r="G408" s="1" t="s">
        <v>52</v>
      </c>
      <c r="H408" s="1" t="s">
        <v>121</v>
      </c>
      <c r="I408" s="1" t="s">
        <v>662</v>
      </c>
      <c r="J408" s="1" t="s">
        <v>663</v>
      </c>
      <c r="K408" s="1" t="s">
        <v>5470</v>
      </c>
      <c r="L408" s="1"/>
      <c r="M408" s="20">
        <f t="shared" si="6"/>
        <v>1</v>
      </c>
    </row>
    <row r="409" spans="1:13" ht="20.100000000000001" customHeight="1" x14ac:dyDescent="0.15">
      <c r="A409" s="1" t="s">
        <v>6</v>
      </c>
      <c r="B409" s="1" t="s">
        <v>5464</v>
      </c>
      <c r="C409" s="1" t="s">
        <v>5471</v>
      </c>
      <c r="D409" s="1" t="s">
        <v>78</v>
      </c>
      <c r="E409" s="1" t="s">
        <v>51</v>
      </c>
      <c r="F409" s="1" t="s">
        <v>51</v>
      </c>
      <c r="G409" s="1" t="s">
        <v>52</v>
      </c>
      <c r="H409" s="1" t="s">
        <v>121</v>
      </c>
      <c r="I409" s="1" t="s">
        <v>662</v>
      </c>
      <c r="J409" s="1" t="s">
        <v>663</v>
      </c>
      <c r="K409" s="1" t="s">
        <v>5472</v>
      </c>
      <c r="L409" s="1"/>
      <c r="M409" s="20">
        <f t="shared" si="6"/>
        <v>1</v>
      </c>
    </row>
    <row r="410" spans="1:13" ht="20.100000000000001" customHeight="1" x14ac:dyDescent="0.15">
      <c r="A410" s="1" t="s">
        <v>6</v>
      </c>
      <c r="B410" s="1" t="s">
        <v>5473</v>
      </c>
      <c r="C410" s="1" t="s">
        <v>5474</v>
      </c>
      <c r="D410" s="1" t="s">
        <v>50</v>
      </c>
      <c r="E410" s="1" t="s">
        <v>51</v>
      </c>
      <c r="F410" s="1" t="s">
        <v>81</v>
      </c>
      <c r="G410" s="1" t="s">
        <v>82</v>
      </c>
      <c r="H410" s="1" t="s">
        <v>2234</v>
      </c>
      <c r="I410" s="1" t="s">
        <v>84</v>
      </c>
      <c r="J410" s="1" t="s">
        <v>632</v>
      </c>
      <c r="K410" s="1" t="s">
        <v>5475</v>
      </c>
      <c r="L410" s="1"/>
      <c r="M410" s="20">
        <f t="shared" si="6"/>
        <v>0</v>
      </c>
    </row>
    <row r="411" spans="1:13" ht="20.100000000000001" customHeight="1" x14ac:dyDescent="0.15">
      <c r="A411" s="1" t="s">
        <v>6</v>
      </c>
      <c r="B411" s="1" t="s">
        <v>5476</v>
      </c>
      <c r="C411" s="1" t="s">
        <v>5477</v>
      </c>
      <c r="D411" s="1" t="s">
        <v>50</v>
      </c>
      <c r="E411" s="1" t="s">
        <v>51</v>
      </c>
      <c r="F411" s="1" t="s">
        <v>51</v>
      </c>
      <c r="G411" s="1" t="s">
        <v>52</v>
      </c>
      <c r="H411" s="1" t="s">
        <v>121</v>
      </c>
      <c r="I411" s="1" t="s">
        <v>662</v>
      </c>
      <c r="J411" s="1" t="s">
        <v>663</v>
      </c>
      <c r="K411" s="1" t="s">
        <v>5478</v>
      </c>
      <c r="L411" s="1"/>
      <c r="M411" s="20">
        <f t="shared" si="6"/>
        <v>1</v>
      </c>
    </row>
    <row r="412" spans="1:13" ht="20.100000000000001" customHeight="1" x14ac:dyDescent="0.15">
      <c r="A412" s="1" t="s">
        <v>6</v>
      </c>
      <c r="B412" s="1" t="s">
        <v>5476</v>
      </c>
      <c r="C412" s="1" t="s">
        <v>5479</v>
      </c>
      <c r="D412" s="1" t="s">
        <v>78</v>
      </c>
      <c r="E412" s="1" t="s">
        <v>51</v>
      </c>
      <c r="F412" s="1" t="s">
        <v>51</v>
      </c>
      <c r="G412" s="1" t="s">
        <v>52</v>
      </c>
      <c r="H412" s="1" t="s">
        <v>121</v>
      </c>
      <c r="I412" s="1" t="s">
        <v>662</v>
      </c>
      <c r="J412" s="1" t="s">
        <v>663</v>
      </c>
      <c r="K412" s="1" t="s">
        <v>5480</v>
      </c>
      <c r="L412" s="1"/>
      <c r="M412" s="20">
        <f t="shared" si="6"/>
        <v>1</v>
      </c>
    </row>
    <row r="413" spans="1:13" ht="20.100000000000001" customHeight="1" x14ac:dyDescent="0.15">
      <c r="A413" s="1" t="s">
        <v>6</v>
      </c>
      <c r="B413" s="1" t="s">
        <v>5476</v>
      </c>
      <c r="C413" s="1" t="s">
        <v>5481</v>
      </c>
      <c r="D413" s="1" t="s">
        <v>78</v>
      </c>
      <c r="E413" s="1" t="s">
        <v>51</v>
      </c>
      <c r="F413" s="1" t="s">
        <v>51</v>
      </c>
      <c r="G413" s="1" t="s">
        <v>52</v>
      </c>
      <c r="H413" s="1" t="s">
        <v>121</v>
      </c>
      <c r="I413" s="1" t="s">
        <v>662</v>
      </c>
      <c r="J413" s="1" t="s">
        <v>663</v>
      </c>
      <c r="K413" s="1" t="s">
        <v>5482</v>
      </c>
      <c r="L413" s="1"/>
      <c r="M413" s="20">
        <f t="shared" si="6"/>
        <v>1</v>
      </c>
    </row>
    <row r="414" spans="1:13" ht="20.100000000000001" customHeight="1" x14ac:dyDescent="0.15">
      <c r="A414" s="1" t="s">
        <v>6</v>
      </c>
      <c r="B414" s="1" t="s">
        <v>5476</v>
      </c>
      <c r="C414" s="1" t="s">
        <v>5483</v>
      </c>
      <c r="D414" s="1" t="s">
        <v>78</v>
      </c>
      <c r="E414" s="1" t="s">
        <v>51</v>
      </c>
      <c r="F414" s="1" t="s">
        <v>51</v>
      </c>
      <c r="G414" s="1" t="s">
        <v>52</v>
      </c>
      <c r="H414" s="1" t="s">
        <v>121</v>
      </c>
      <c r="I414" s="1" t="s">
        <v>662</v>
      </c>
      <c r="J414" s="1" t="s">
        <v>663</v>
      </c>
      <c r="K414" s="1" t="s">
        <v>5484</v>
      </c>
      <c r="L414" s="1"/>
      <c r="M414" s="20">
        <f t="shared" si="6"/>
        <v>1</v>
      </c>
    </row>
    <row r="415" spans="1:13" ht="20.100000000000001" customHeight="1" x14ac:dyDescent="0.15">
      <c r="A415" s="1" t="s">
        <v>6</v>
      </c>
      <c r="B415" s="1" t="s">
        <v>5476</v>
      </c>
      <c r="C415" s="1" t="s">
        <v>5485</v>
      </c>
      <c r="D415" s="1" t="s">
        <v>78</v>
      </c>
      <c r="E415" s="1" t="s">
        <v>51</v>
      </c>
      <c r="F415" s="1" t="s">
        <v>51</v>
      </c>
      <c r="G415" s="1" t="s">
        <v>52</v>
      </c>
      <c r="H415" s="1" t="s">
        <v>121</v>
      </c>
      <c r="I415" s="1" t="s">
        <v>662</v>
      </c>
      <c r="J415" s="1" t="s">
        <v>663</v>
      </c>
      <c r="K415" s="1" t="s">
        <v>5486</v>
      </c>
      <c r="L415" s="1"/>
      <c r="M415" s="20">
        <f t="shared" si="6"/>
        <v>1</v>
      </c>
    </row>
    <row r="416" spans="1:13" ht="20.100000000000001" customHeight="1" x14ac:dyDescent="0.15">
      <c r="A416" s="1" t="s">
        <v>6</v>
      </c>
      <c r="B416" s="1" t="s">
        <v>5476</v>
      </c>
      <c r="C416" s="1" t="s">
        <v>5487</v>
      </c>
      <c r="D416" s="1" t="s">
        <v>78</v>
      </c>
      <c r="E416" s="1" t="s">
        <v>51</v>
      </c>
      <c r="F416" s="1" t="s">
        <v>51</v>
      </c>
      <c r="G416" s="1" t="s">
        <v>52</v>
      </c>
      <c r="H416" s="1" t="s">
        <v>121</v>
      </c>
      <c r="I416" s="1" t="s">
        <v>662</v>
      </c>
      <c r="J416" s="1" t="s">
        <v>663</v>
      </c>
      <c r="K416" s="1" t="s">
        <v>5488</v>
      </c>
      <c r="L416" s="1"/>
      <c r="M416" s="20">
        <f t="shared" si="6"/>
        <v>1</v>
      </c>
    </row>
    <row r="417" spans="1:13" ht="20.100000000000001" customHeight="1" x14ac:dyDescent="0.15">
      <c r="A417" s="1" t="s">
        <v>6</v>
      </c>
      <c r="B417" s="1" t="s">
        <v>5489</v>
      </c>
      <c r="C417" s="1" t="s">
        <v>5490</v>
      </c>
      <c r="D417" s="1" t="s">
        <v>50</v>
      </c>
      <c r="E417" s="1" t="s">
        <v>51</v>
      </c>
      <c r="F417" s="1" t="s">
        <v>51</v>
      </c>
      <c r="G417" s="1" t="s">
        <v>52</v>
      </c>
      <c r="H417" s="1" t="s">
        <v>121</v>
      </c>
      <c r="I417" s="1" t="s">
        <v>662</v>
      </c>
      <c r="J417" s="1" t="s">
        <v>663</v>
      </c>
      <c r="K417" s="1" t="s">
        <v>5491</v>
      </c>
      <c r="L417" s="1"/>
      <c r="M417" s="20">
        <f t="shared" si="6"/>
        <v>1</v>
      </c>
    </row>
    <row r="418" spans="1:13" ht="20.100000000000001" customHeight="1" x14ac:dyDescent="0.15">
      <c r="A418" s="1" t="s">
        <v>6</v>
      </c>
      <c r="B418" s="1" t="s">
        <v>5489</v>
      </c>
      <c r="C418" s="1" t="s">
        <v>5492</v>
      </c>
      <c r="D418" s="1" t="s">
        <v>50</v>
      </c>
      <c r="E418" s="1" t="s">
        <v>51</v>
      </c>
      <c r="F418" s="1" t="s">
        <v>51</v>
      </c>
      <c r="G418" s="1" t="s">
        <v>52</v>
      </c>
      <c r="H418" s="1" t="s">
        <v>121</v>
      </c>
      <c r="I418" s="1" t="s">
        <v>662</v>
      </c>
      <c r="J418" s="1" t="s">
        <v>663</v>
      </c>
      <c r="K418" s="1" t="s">
        <v>5493</v>
      </c>
      <c r="L418" s="1"/>
      <c r="M418" s="20">
        <f t="shared" si="6"/>
        <v>1</v>
      </c>
    </row>
    <row r="419" spans="1:13" ht="20.100000000000001" customHeight="1" x14ac:dyDescent="0.15">
      <c r="A419" s="1" t="s">
        <v>6</v>
      </c>
      <c r="B419" s="1" t="s">
        <v>5489</v>
      </c>
      <c r="C419" s="1" t="s">
        <v>5494</v>
      </c>
      <c r="D419" s="1" t="s">
        <v>50</v>
      </c>
      <c r="E419" s="1" t="s">
        <v>51</v>
      </c>
      <c r="F419" s="1" t="s">
        <v>51</v>
      </c>
      <c r="G419" s="1" t="s">
        <v>52</v>
      </c>
      <c r="H419" s="1" t="s">
        <v>121</v>
      </c>
      <c r="I419" s="1" t="s">
        <v>662</v>
      </c>
      <c r="J419" s="1" t="s">
        <v>663</v>
      </c>
      <c r="K419" s="1" t="s">
        <v>5495</v>
      </c>
      <c r="L419" s="1"/>
      <c r="M419" s="20">
        <f t="shared" si="6"/>
        <v>1</v>
      </c>
    </row>
    <row r="420" spans="1:13" ht="20.100000000000001" customHeight="1" x14ac:dyDescent="0.15">
      <c r="A420" s="1" t="s">
        <v>6</v>
      </c>
      <c r="B420" s="1" t="s">
        <v>5489</v>
      </c>
      <c r="C420" s="1" t="s">
        <v>5496</v>
      </c>
      <c r="D420" s="1" t="s">
        <v>50</v>
      </c>
      <c r="E420" s="1" t="s">
        <v>51</v>
      </c>
      <c r="F420" s="1" t="s">
        <v>51</v>
      </c>
      <c r="G420" s="1" t="s">
        <v>52</v>
      </c>
      <c r="H420" s="1" t="s">
        <v>121</v>
      </c>
      <c r="I420" s="1" t="s">
        <v>662</v>
      </c>
      <c r="J420" s="1" t="s">
        <v>663</v>
      </c>
      <c r="K420" s="1" t="s">
        <v>5497</v>
      </c>
      <c r="L420" s="1"/>
      <c r="M420" s="20">
        <f t="shared" si="6"/>
        <v>1</v>
      </c>
    </row>
    <row r="421" spans="1:13" ht="20.100000000000001" customHeight="1" x14ac:dyDescent="0.15">
      <c r="A421" s="1" t="s">
        <v>6</v>
      </c>
      <c r="B421" s="1" t="s">
        <v>5489</v>
      </c>
      <c r="C421" s="1" t="s">
        <v>5498</v>
      </c>
      <c r="D421" s="1" t="s">
        <v>50</v>
      </c>
      <c r="E421" s="1" t="s">
        <v>51</v>
      </c>
      <c r="F421" s="1" t="s">
        <v>81</v>
      </c>
      <c r="G421" s="1" t="s">
        <v>82</v>
      </c>
      <c r="H421" s="1" t="s">
        <v>1151</v>
      </c>
      <c r="I421" s="1" t="s">
        <v>447</v>
      </c>
      <c r="J421" s="1" t="s">
        <v>4704</v>
      </c>
      <c r="K421" s="1" t="s">
        <v>5499</v>
      </c>
      <c r="L421" s="1"/>
      <c r="M421" s="20">
        <f t="shared" si="6"/>
        <v>0</v>
      </c>
    </row>
    <row r="422" spans="1:13" ht="20.100000000000001" customHeight="1" x14ac:dyDescent="0.15">
      <c r="A422" s="1" t="s">
        <v>6</v>
      </c>
      <c r="B422" s="1" t="s">
        <v>5489</v>
      </c>
      <c r="C422" s="1" t="s">
        <v>5500</v>
      </c>
      <c r="D422" s="1" t="s">
        <v>50</v>
      </c>
      <c r="E422" s="1" t="s">
        <v>51</v>
      </c>
      <c r="F422" s="1" t="s">
        <v>51</v>
      </c>
      <c r="G422" s="1" t="s">
        <v>52</v>
      </c>
      <c r="H422" s="1" t="s">
        <v>121</v>
      </c>
      <c r="I422" s="1" t="s">
        <v>662</v>
      </c>
      <c r="J422" s="1" t="s">
        <v>663</v>
      </c>
      <c r="K422" s="1" t="s">
        <v>5501</v>
      </c>
      <c r="L422" s="1"/>
      <c r="M422" s="20">
        <f t="shared" si="6"/>
        <v>1</v>
      </c>
    </row>
    <row r="423" spans="1:13" ht="20.100000000000001" customHeight="1" x14ac:dyDescent="0.15">
      <c r="A423" s="1" t="s">
        <v>6</v>
      </c>
      <c r="B423" s="1" t="s">
        <v>5489</v>
      </c>
      <c r="C423" s="1" t="s">
        <v>5502</v>
      </c>
      <c r="D423" s="1" t="s">
        <v>50</v>
      </c>
      <c r="E423" s="1" t="s">
        <v>51</v>
      </c>
      <c r="F423" s="1" t="s">
        <v>51</v>
      </c>
      <c r="G423" s="1" t="s">
        <v>52</v>
      </c>
      <c r="H423" s="1" t="s">
        <v>121</v>
      </c>
      <c r="I423" s="1" t="s">
        <v>662</v>
      </c>
      <c r="J423" s="1" t="s">
        <v>663</v>
      </c>
      <c r="K423" s="1" t="s">
        <v>5503</v>
      </c>
      <c r="L423" s="1"/>
      <c r="M423" s="20">
        <f t="shared" si="6"/>
        <v>1</v>
      </c>
    </row>
    <row r="424" spans="1:13" ht="20.100000000000001" customHeight="1" x14ac:dyDescent="0.15">
      <c r="A424" s="1" t="s">
        <v>6</v>
      </c>
      <c r="B424" s="1" t="s">
        <v>5489</v>
      </c>
      <c r="C424" s="1" t="s">
        <v>5504</v>
      </c>
      <c r="D424" s="1" t="s">
        <v>50</v>
      </c>
      <c r="E424" s="1" t="s">
        <v>51</v>
      </c>
      <c r="F424" s="1" t="s">
        <v>51</v>
      </c>
      <c r="G424" s="1" t="s">
        <v>52</v>
      </c>
      <c r="H424" s="1" t="s">
        <v>121</v>
      </c>
      <c r="I424" s="1" t="s">
        <v>662</v>
      </c>
      <c r="J424" s="1" t="s">
        <v>663</v>
      </c>
      <c r="K424" s="1" t="s">
        <v>5505</v>
      </c>
      <c r="L424" s="1"/>
      <c r="M424" s="20">
        <f t="shared" si="6"/>
        <v>1</v>
      </c>
    </row>
    <row r="425" spans="1:13" ht="20.100000000000001" customHeight="1" x14ac:dyDescent="0.15">
      <c r="A425" s="1" t="s">
        <v>6</v>
      </c>
      <c r="B425" s="1" t="s">
        <v>5489</v>
      </c>
      <c r="C425" s="1" t="s">
        <v>5506</v>
      </c>
      <c r="D425" s="1" t="s">
        <v>78</v>
      </c>
      <c r="E425" s="1" t="s">
        <v>51</v>
      </c>
      <c r="F425" s="1" t="s">
        <v>51</v>
      </c>
      <c r="G425" s="1" t="s">
        <v>52</v>
      </c>
      <c r="H425" s="1" t="s">
        <v>121</v>
      </c>
      <c r="I425" s="1" t="s">
        <v>662</v>
      </c>
      <c r="J425" s="1" t="s">
        <v>663</v>
      </c>
      <c r="K425" s="1" t="s">
        <v>5507</v>
      </c>
      <c r="L425" s="1"/>
      <c r="M425" s="20">
        <f t="shared" si="6"/>
        <v>1</v>
      </c>
    </row>
    <row r="426" spans="1:13" ht="20.100000000000001" customHeight="1" x14ac:dyDescent="0.15">
      <c r="A426" s="1" t="s">
        <v>6</v>
      </c>
      <c r="B426" s="1" t="s">
        <v>5489</v>
      </c>
      <c r="C426" s="1" t="s">
        <v>5508</v>
      </c>
      <c r="D426" s="1" t="s">
        <v>78</v>
      </c>
      <c r="E426" s="1" t="s">
        <v>51</v>
      </c>
      <c r="F426" s="1" t="s">
        <v>51</v>
      </c>
      <c r="G426" s="1" t="s">
        <v>52</v>
      </c>
      <c r="H426" s="1" t="s">
        <v>121</v>
      </c>
      <c r="I426" s="1" t="s">
        <v>662</v>
      </c>
      <c r="J426" s="1" t="s">
        <v>663</v>
      </c>
      <c r="K426" s="1" t="s">
        <v>5509</v>
      </c>
      <c r="L426" s="1"/>
      <c r="M426" s="20">
        <f t="shared" si="6"/>
        <v>1</v>
      </c>
    </row>
    <row r="427" spans="1:13" ht="20.100000000000001" customHeight="1" x14ac:dyDescent="0.15">
      <c r="A427" s="1" t="s">
        <v>6</v>
      </c>
      <c r="B427" s="1" t="s">
        <v>5489</v>
      </c>
      <c r="C427" s="1" t="s">
        <v>5510</v>
      </c>
      <c r="D427" s="1" t="s">
        <v>78</v>
      </c>
      <c r="E427" s="1" t="s">
        <v>51</v>
      </c>
      <c r="F427" s="1" t="s">
        <v>51</v>
      </c>
      <c r="G427" s="1" t="s">
        <v>52</v>
      </c>
      <c r="H427" s="1" t="s">
        <v>121</v>
      </c>
      <c r="I427" s="1" t="s">
        <v>662</v>
      </c>
      <c r="J427" s="1" t="s">
        <v>663</v>
      </c>
      <c r="K427" s="1" t="s">
        <v>5511</v>
      </c>
      <c r="L427" s="1"/>
      <c r="M427" s="20">
        <f t="shared" si="6"/>
        <v>1</v>
      </c>
    </row>
    <row r="428" spans="1:13" ht="20.100000000000001" customHeight="1" x14ac:dyDescent="0.15">
      <c r="A428" s="1" t="s">
        <v>6</v>
      </c>
      <c r="B428" s="1" t="s">
        <v>5489</v>
      </c>
      <c r="C428" s="1" t="s">
        <v>5512</v>
      </c>
      <c r="D428" s="1" t="s">
        <v>78</v>
      </c>
      <c r="E428" s="1" t="s">
        <v>51</v>
      </c>
      <c r="F428" s="1" t="s">
        <v>51</v>
      </c>
      <c r="G428" s="1" t="s">
        <v>52</v>
      </c>
      <c r="H428" s="1" t="s">
        <v>121</v>
      </c>
      <c r="I428" s="1" t="s">
        <v>662</v>
      </c>
      <c r="J428" s="1" t="s">
        <v>663</v>
      </c>
      <c r="K428" s="1" t="s">
        <v>5513</v>
      </c>
      <c r="L428" s="1"/>
      <c r="M428" s="20">
        <f t="shared" si="6"/>
        <v>1</v>
      </c>
    </row>
    <row r="429" spans="1:13" ht="20.100000000000001" customHeight="1" x14ac:dyDescent="0.15">
      <c r="A429" s="1" t="s">
        <v>6</v>
      </c>
      <c r="B429" s="1" t="s">
        <v>5489</v>
      </c>
      <c r="C429" s="1" t="s">
        <v>5514</v>
      </c>
      <c r="D429" s="1" t="s">
        <v>78</v>
      </c>
      <c r="E429" s="1" t="s">
        <v>51</v>
      </c>
      <c r="F429" s="1" t="s">
        <v>51</v>
      </c>
      <c r="G429" s="1" t="s">
        <v>52</v>
      </c>
      <c r="H429" s="1" t="s">
        <v>121</v>
      </c>
      <c r="I429" s="1" t="s">
        <v>662</v>
      </c>
      <c r="J429" s="1" t="s">
        <v>663</v>
      </c>
      <c r="K429" s="1" t="s">
        <v>5515</v>
      </c>
      <c r="L429" s="1"/>
      <c r="M429" s="20">
        <f t="shared" si="6"/>
        <v>1</v>
      </c>
    </row>
    <row r="430" spans="1:13" ht="20.100000000000001" customHeight="1" x14ac:dyDescent="0.15">
      <c r="A430" s="1" t="s">
        <v>6</v>
      </c>
      <c r="B430" s="1" t="s">
        <v>5489</v>
      </c>
      <c r="C430" s="1" t="s">
        <v>5516</v>
      </c>
      <c r="D430" s="1" t="s">
        <v>78</v>
      </c>
      <c r="E430" s="1" t="s">
        <v>51</v>
      </c>
      <c r="F430" s="1" t="s">
        <v>179</v>
      </c>
      <c r="G430" s="1" t="s">
        <v>82</v>
      </c>
      <c r="H430" s="1" t="s">
        <v>1151</v>
      </c>
      <c r="I430" s="1" t="s">
        <v>447</v>
      </c>
      <c r="J430" s="1" t="s">
        <v>4704</v>
      </c>
      <c r="K430" s="1" t="s">
        <v>5517</v>
      </c>
      <c r="L430" s="1"/>
      <c r="M430" s="20">
        <f t="shared" si="6"/>
        <v>0</v>
      </c>
    </row>
    <row r="431" spans="1:13" ht="20.100000000000001" customHeight="1" x14ac:dyDescent="0.15">
      <c r="A431" s="1" t="s">
        <v>6</v>
      </c>
      <c r="B431" s="1" t="s">
        <v>5489</v>
      </c>
      <c r="C431" s="1" t="s">
        <v>5518</v>
      </c>
      <c r="D431" s="1" t="s">
        <v>849</v>
      </c>
      <c r="E431" s="1" t="s">
        <v>51</v>
      </c>
      <c r="F431" s="1" t="s">
        <v>26832</v>
      </c>
      <c r="G431" s="1" t="s">
        <v>52</v>
      </c>
      <c r="H431" s="1" t="s">
        <v>121</v>
      </c>
      <c r="I431" s="1" t="s">
        <v>662</v>
      </c>
      <c r="J431" s="1" t="s">
        <v>663</v>
      </c>
      <c r="K431" s="1" t="s">
        <v>5519</v>
      </c>
      <c r="L431" s="1"/>
      <c r="M431" s="20">
        <f t="shared" si="6"/>
        <v>0</v>
      </c>
    </row>
    <row r="432" spans="1:13" ht="20.100000000000001" customHeight="1" x14ac:dyDescent="0.15">
      <c r="A432" s="1" t="s">
        <v>6</v>
      </c>
      <c r="B432" s="1" t="s">
        <v>5489</v>
      </c>
      <c r="C432" s="1" t="s">
        <v>5520</v>
      </c>
      <c r="D432" s="1" t="s">
        <v>849</v>
      </c>
      <c r="E432" s="1" t="s">
        <v>51</v>
      </c>
      <c r="F432" s="1" t="s">
        <v>26832</v>
      </c>
      <c r="G432" s="1" t="s">
        <v>52</v>
      </c>
      <c r="H432" s="1" t="s">
        <v>121</v>
      </c>
      <c r="I432" s="1" t="s">
        <v>662</v>
      </c>
      <c r="J432" s="1" t="s">
        <v>663</v>
      </c>
      <c r="K432" s="1" t="s">
        <v>5521</v>
      </c>
      <c r="L432" s="1"/>
      <c r="M432" s="20">
        <f t="shared" si="6"/>
        <v>0</v>
      </c>
    </row>
    <row r="433" spans="1:13" ht="20.100000000000001" customHeight="1" x14ac:dyDescent="0.15">
      <c r="A433" s="1" t="s">
        <v>6</v>
      </c>
      <c r="B433" s="1" t="s">
        <v>5489</v>
      </c>
      <c r="C433" s="1" t="s">
        <v>5522</v>
      </c>
      <c r="D433" s="1" t="s">
        <v>849</v>
      </c>
      <c r="E433" s="1" t="s">
        <v>51</v>
      </c>
      <c r="F433" s="1" t="s">
        <v>26832</v>
      </c>
      <c r="G433" s="1" t="s">
        <v>52</v>
      </c>
      <c r="H433" s="1" t="s">
        <v>121</v>
      </c>
      <c r="I433" s="1" t="s">
        <v>662</v>
      </c>
      <c r="J433" s="1" t="s">
        <v>663</v>
      </c>
      <c r="K433" s="1" t="s">
        <v>5523</v>
      </c>
      <c r="L433" s="1"/>
      <c r="M433" s="20">
        <f t="shared" si="6"/>
        <v>0</v>
      </c>
    </row>
    <row r="434" spans="1:13" ht="20.100000000000001" customHeight="1" x14ac:dyDescent="0.15">
      <c r="A434" s="1" t="s">
        <v>6</v>
      </c>
      <c r="B434" s="1" t="s">
        <v>5489</v>
      </c>
      <c r="C434" s="1" t="s">
        <v>5524</v>
      </c>
      <c r="D434" s="1" t="s">
        <v>849</v>
      </c>
      <c r="E434" s="1" t="s">
        <v>51</v>
      </c>
      <c r="F434" s="1" t="s">
        <v>26832</v>
      </c>
      <c r="G434" s="1" t="s">
        <v>52</v>
      </c>
      <c r="H434" s="1" t="s">
        <v>121</v>
      </c>
      <c r="I434" s="1" t="s">
        <v>662</v>
      </c>
      <c r="J434" s="1" t="s">
        <v>663</v>
      </c>
      <c r="K434" s="1" t="s">
        <v>5525</v>
      </c>
      <c r="L434" s="1"/>
      <c r="M434" s="20">
        <f t="shared" si="6"/>
        <v>0</v>
      </c>
    </row>
    <row r="435" spans="1:13" ht="20.100000000000001" customHeight="1" x14ac:dyDescent="0.15">
      <c r="A435" s="1" t="s">
        <v>6</v>
      </c>
      <c r="B435" s="1" t="s">
        <v>5526</v>
      </c>
      <c r="C435" s="1" t="s">
        <v>5527</v>
      </c>
      <c r="D435" s="1" t="s">
        <v>50</v>
      </c>
      <c r="E435" s="1" t="s">
        <v>51</v>
      </c>
      <c r="F435" s="1" t="s">
        <v>81</v>
      </c>
      <c r="G435" s="1" t="s">
        <v>82</v>
      </c>
      <c r="H435" s="1" t="s">
        <v>4727</v>
      </c>
      <c r="I435" s="1" t="s">
        <v>84</v>
      </c>
      <c r="J435" s="1" t="s">
        <v>448</v>
      </c>
      <c r="K435" s="1" t="s">
        <v>5528</v>
      </c>
      <c r="L435" s="1"/>
      <c r="M435" s="20">
        <f t="shared" si="6"/>
        <v>0</v>
      </c>
    </row>
    <row r="436" spans="1:13" ht="20.100000000000001" customHeight="1" x14ac:dyDescent="0.15">
      <c r="A436" s="1" t="s">
        <v>6</v>
      </c>
      <c r="B436" s="1" t="s">
        <v>5526</v>
      </c>
      <c r="C436" s="1" t="s">
        <v>5529</v>
      </c>
      <c r="D436" s="1" t="s">
        <v>50</v>
      </c>
      <c r="E436" s="1" t="s">
        <v>51</v>
      </c>
      <c r="F436" s="1" t="s">
        <v>51</v>
      </c>
      <c r="G436" s="1" t="s">
        <v>52</v>
      </c>
      <c r="H436" s="1" t="s">
        <v>121</v>
      </c>
      <c r="I436" s="1" t="s">
        <v>662</v>
      </c>
      <c r="J436" s="1" t="s">
        <v>663</v>
      </c>
      <c r="K436" s="1" t="s">
        <v>5530</v>
      </c>
      <c r="L436" s="1"/>
      <c r="M436" s="20">
        <f t="shared" si="6"/>
        <v>1</v>
      </c>
    </row>
    <row r="437" spans="1:13" ht="20.100000000000001" customHeight="1" x14ac:dyDescent="0.15">
      <c r="A437" s="1" t="s">
        <v>6</v>
      </c>
      <c r="B437" s="1" t="s">
        <v>5526</v>
      </c>
      <c r="C437" s="1" t="s">
        <v>5531</v>
      </c>
      <c r="D437" s="1" t="s">
        <v>50</v>
      </c>
      <c r="E437" s="1" t="s">
        <v>51</v>
      </c>
      <c r="F437" s="1" t="s">
        <v>81</v>
      </c>
      <c r="G437" s="1" t="s">
        <v>82</v>
      </c>
      <c r="H437" s="1" t="s">
        <v>4727</v>
      </c>
      <c r="I437" s="1" t="s">
        <v>84</v>
      </c>
      <c r="J437" s="1" t="s">
        <v>448</v>
      </c>
      <c r="K437" s="1" t="s">
        <v>5532</v>
      </c>
      <c r="L437" s="1"/>
      <c r="M437" s="20">
        <f t="shared" si="6"/>
        <v>0</v>
      </c>
    </row>
    <row r="438" spans="1:13" ht="20.100000000000001" customHeight="1" x14ac:dyDescent="0.15">
      <c r="A438" s="1" t="s">
        <v>6</v>
      </c>
      <c r="B438" s="1" t="s">
        <v>5526</v>
      </c>
      <c r="C438" s="1" t="s">
        <v>5533</v>
      </c>
      <c r="D438" s="1" t="s">
        <v>78</v>
      </c>
      <c r="E438" s="1" t="s">
        <v>51</v>
      </c>
      <c r="F438" s="1" t="s">
        <v>51</v>
      </c>
      <c r="G438" s="1" t="s">
        <v>52</v>
      </c>
      <c r="H438" s="1" t="s">
        <v>121</v>
      </c>
      <c r="I438" s="1" t="s">
        <v>662</v>
      </c>
      <c r="J438" s="1" t="s">
        <v>663</v>
      </c>
      <c r="K438" s="1" t="s">
        <v>5534</v>
      </c>
      <c r="L438" s="1"/>
      <c r="M438" s="20">
        <f t="shared" si="6"/>
        <v>1</v>
      </c>
    </row>
    <row r="439" spans="1:13" ht="20.100000000000001" customHeight="1" x14ac:dyDescent="0.15">
      <c r="A439" s="1" t="s">
        <v>6</v>
      </c>
      <c r="B439" s="1" t="s">
        <v>5526</v>
      </c>
      <c r="C439" s="1" t="s">
        <v>5535</v>
      </c>
      <c r="D439" s="1" t="s">
        <v>78</v>
      </c>
      <c r="E439" s="1" t="s">
        <v>51</v>
      </c>
      <c r="F439" s="1" t="s">
        <v>81</v>
      </c>
      <c r="G439" s="1" t="s">
        <v>82</v>
      </c>
      <c r="H439" s="1" t="s">
        <v>4727</v>
      </c>
      <c r="I439" s="1" t="s">
        <v>84</v>
      </c>
      <c r="J439" s="1" t="s">
        <v>448</v>
      </c>
      <c r="K439" s="1" t="s">
        <v>5536</v>
      </c>
      <c r="L439" s="1"/>
      <c r="M439" s="20">
        <f t="shared" si="6"/>
        <v>0</v>
      </c>
    </row>
    <row r="440" spans="1:13" ht="20.100000000000001" customHeight="1" x14ac:dyDescent="0.15">
      <c r="A440" s="1" t="s">
        <v>6</v>
      </c>
      <c r="B440" s="1" t="s">
        <v>5526</v>
      </c>
      <c r="C440" s="1" t="s">
        <v>5537</v>
      </c>
      <c r="D440" s="1" t="s">
        <v>78</v>
      </c>
      <c r="E440" s="1" t="s">
        <v>51</v>
      </c>
      <c r="F440" s="1" t="s">
        <v>51</v>
      </c>
      <c r="G440" s="1" t="s">
        <v>52</v>
      </c>
      <c r="H440" s="1" t="s">
        <v>121</v>
      </c>
      <c r="I440" s="1" t="s">
        <v>662</v>
      </c>
      <c r="J440" s="1" t="s">
        <v>663</v>
      </c>
      <c r="K440" s="1" t="s">
        <v>5538</v>
      </c>
      <c r="L440" s="1"/>
      <c r="M440" s="20">
        <f t="shared" si="6"/>
        <v>1</v>
      </c>
    </row>
    <row r="441" spans="1:13" ht="20.100000000000001" customHeight="1" x14ac:dyDescent="0.15">
      <c r="A441" s="1" t="s">
        <v>6</v>
      </c>
      <c r="B441" s="1" t="s">
        <v>5526</v>
      </c>
      <c r="C441" s="1" t="s">
        <v>5539</v>
      </c>
      <c r="D441" s="1" t="s">
        <v>78</v>
      </c>
      <c r="E441" s="1" t="s">
        <v>51</v>
      </c>
      <c r="F441" s="1" t="s">
        <v>51</v>
      </c>
      <c r="G441" s="1" t="s">
        <v>82</v>
      </c>
      <c r="H441" s="1" t="s">
        <v>95</v>
      </c>
      <c r="I441" s="1" t="s">
        <v>84</v>
      </c>
      <c r="J441" s="1" t="s">
        <v>96</v>
      </c>
      <c r="K441" s="1" t="s">
        <v>5540</v>
      </c>
      <c r="L441" s="1"/>
      <c r="M441" s="20">
        <f t="shared" si="6"/>
        <v>1</v>
      </c>
    </row>
    <row r="442" spans="1:13" ht="20.100000000000001" customHeight="1" x14ac:dyDescent="0.15">
      <c r="A442" s="1" t="s">
        <v>6</v>
      </c>
      <c r="B442" s="1" t="s">
        <v>5541</v>
      </c>
      <c r="C442" s="1" t="s">
        <v>5542</v>
      </c>
      <c r="D442" s="1" t="s">
        <v>78</v>
      </c>
      <c r="E442" s="1" t="s">
        <v>51</v>
      </c>
      <c r="F442" s="1" t="s">
        <v>51</v>
      </c>
      <c r="G442" s="1" t="s">
        <v>82</v>
      </c>
      <c r="H442" s="1" t="s">
        <v>95</v>
      </c>
      <c r="I442" s="1" t="s">
        <v>84</v>
      </c>
      <c r="J442" s="1" t="s">
        <v>96</v>
      </c>
      <c r="K442" s="1" t="s">
        <v>5543</v>
      </c>
      <c r="L442" s="1"/>
      <c r="M442" s="20">
        <f t="shared" si="6"/>
        <v>1</v>
      </c>
    </row>
    <row r="443" spans="1:13" ht="20.100000000000001" customHeight="1" x14ac:dyDescent="0.15">
      <c r="A443" s="1" t="s">
        <v>6</v>
      </c>
      <c r="B443" s="1" t="s">
        <v>5541</v>
      </c>
      <c r="C443" s="1" t="s">
        <v>5544</v>
      </c>
      <c r="D443" s="1" t="s">
        <v>78</v>
      </c>
      <c r="E443" s="1" t="s">
        <v>51</v>
      </c>
      <c r="F443" s="1" t="s">
        <v>51</v>
      </c>
      <c r="G443" s="1" t="s">
        <v>82</v>
      </c>
      <c r="H443" s="1" t="s">
        <v>95</v>
      </c>
      <c r="I443" s="1" t="s">
        <v>84</v>
      </c>
      <c r="J443" s="1" t="s">
        <v>96</v>
      </c>
      <c r="K443" s="1" t="s">
        <v>5545</v>
      </c>
      <c r="L443" s="1"/>
      <c r="M443" s="20">
        <f t="shared" si="6"/>
        <v>1</v>
      </c>
    </row>
    <row r="444" spans="1:13" ht="20.100000000000001" customHeight="1" x14ac:dyDescent="0.15">
      <c r="A444" s="1" t="s">
        <v>6</v>
      </c>
      <c r="B444" s="1" t="s">
        <v>5541</v>
      </c>
      <c r="C444" s="1" t="s">
        <v>5546</v>
      </c>
      <c r="D444" s="1" t="s">
        <v>78</v>
      </c>
      <c r="E444" s="1" t="s">
        <v>51</v>
      </c>
      <c r="F444" s="1" t="s">
        <v>51</v>
      </c>
      <c r="G444" s="1" t="s">
        <v>82</v>
      </c>
      <c r="H444" s="1" t="s">
        <v>95</v>
      </c>
      <c r="I444" s="1" t="s">
        <v>84</v>
      </c>
      <c r="J444" s="1" t="s">
        <v>96</v>
      </c>
      <c r="K444" s="1" t="s">
        <v>5547</v>
      </c>
      <c r="L444" s="1"/>
      <c r="M444" s="20">
        <f t="shared" si="6"/>
        <v>1</v>
      </c>
    </row>
    <row r="445" spans="1:13" ht="20.100000000000001" customHeight="1" x14ac:dyDescent="0.15">
      <c r="A445" s="1" t="s">
        <v>6</v>
      </c>
      <c r="B445" s="1" t="s">
        <v>5548</v>
      </c>
      <c r="C445" s="1" t="s">
        <v>5549</v>
      </c>
      <c r="D445" s="1" t="s">
        <v>50</v>
      </c>
      <c r="E445" s="1" t="s">
        <v>51</v>
      </c>
      <c r="F445" s="1" t="s">
        <v>51</v>
      </c>
      <c r="G445" s="1" t="s">
        <v>82</v>
      </c>
      <c r="H445" s="1" t="s">
        <v>95</v>
      </c>
      <c r="I445" s="1" t="s">
        <v>84</v>
      </c>
      <c r="J445" s="1" t="s">
        <v>96</v>
      </c>
      <c r="K445" s="1" t="s">
        <v>5550</v>
      </c>
      <c r="L445" s="1"/>
      <c r="M445" s="20">
        <f t="shared" si="6"/>
        <v>1</v>
      </c>
    </row>
    <row r="446" spans="1:13" ht="20.100000000000001" customHeight="1" x14ac:dyDescent="0.15">
      <c r="A446" s="1" t="s">
        <v>6</v>
      </c>
      <c r="B446" s="1" t="s">
        <v>5548</v>
      </c>
      <c r="C446" s="1" t="s">
        <v>5551</v>
      </c>
      <c r="D446" s="1" t="s">
        <v>50</v>
      </c>
      <c r="E446" s="1" t="s">
        <v>51</v>
      </c>
      <c r="F446" s="1" t="s">
        <v>51</v>
      </c>
      <c r="G446" s="1" t="s">
        <v>82</v>
      </c>
      <c r="H446" s="1" t="s">
        <v>95</v>
      </c>
      <c r="I446" s="1" t="s">
        <v>84</v>
      </c>
      <c r="J446" s="1" t="s">
        <v>96</v>
      </c>
      <c r="K446" s="1" t="s">
        <v>5552</v>
      </c>
      <c r="L446" s="1"/>
      <c r="M446" s="20">
        <f t="shared" si="6"/>
        <v>1</v>
      </c>
    </row>
    <row r="447" spans="1:13" ht="20.100000000000001" customHeight="1" x14ac:dyDescent="0.15">
      <c r="A447" s="1" t="s">
        <v>6</v>
      </c>
      <c r="B447" s="1" t="s">
        <v>5548</v>
      </c>
      <c r="C447" s="1" t="s">
        <v>5553</v>
      </c>
      <c r="D447" s="1" t="s">
        <v>50</v>
      </c>
      <c r="E447" s="1" t="s">
        <v>51</v>
      </c>
      <c r="F447" s="1" t="s">
        <v>51</v>
      </c>
      <c r="G447" s="1" t="s">
        <v>82</v>
      </c>
      <c r="H447" s="1" t="s">
        <v>95</v>
      </c>
      <c r="I447" s="1" t="s">
        <v>84</v>
      </c>
      <c r="J447" s="1" t="s">
        <v>96</v>
      </c>
      <c r="K447" s="1" t="s">
        <v>5554</v>
      </c>
      <c r="L447" s="1"/>
      <c r="M447" s="20">
        <f t="shared" si="6"/>
        <v>1</v>
      </c>
    </row>
    <row r="448" spans="1:13" ht="20.100000000000001" customHeight="1" x14ac:dyDescent="0.15">
      <c r="A448" s="1" t="s">
        <v>6</v>
      </c>
      <c r="B448" s="1" t="s">
        <v>5548</v>
      </c>
      <c r="C448" s="1" t="s">
        <v>5555</v>
      </c>
      <c r="D448" s="1" t="s">
        <v>50</v>
      </c>
      <c r="E448" s="1" t="s">
        <v>51</v>
      </c>
      <c r="F448" s="1" t="s">
        <v>51</v>
      </c>
      <c r="G448" s="1" t="s">
        <v>82</v>
      </c>
      <c r="H448" s="1" t="s">
        <v>95</v>
      </c>
      <c r="I448" s="1" t="s">
        <v>84</v>
      </c>
      <c r="J448" s="1" t="s">
        <v>96</v>
      </c>
      <c r="K448" s="1" t="s">
        <v>5556</v>
      </c>
      <c r="L448" s="1"/>
      <c r="M448" s="20">
        <f t="shared" si="6"/>
        <v>1</v>
      </c>
    </row>
    <row r="449" spans="1:13" ht="20.100000000000001" customHeight="1" x14ac:dyDescent="0.15">
      <c r="A449" s="1" t="s">
        <v>6</v>
      </c>
      <c r="B449" s="1" t="s">
        <v>5548</v>
      </c>
      <c r="C449" s="1" t="s">
        <v>5557</v>
      </c>
      <c r="D449" s="1" t="s">
        <v>78</v>
      </c>
      <c r="E449" s="1" t="s">
        <v>51</v>
      </c>
      <c r="F449" s="1" t="s">
        <v>179</v>
      </c>
      <c r="G449" s="1" t="s">
        <v>82</v>
      </c>
      <c r="H449" s="1" t="s">
        <v>4727</v>
      </c>
      <c r="I449" s="1" t="s">
        <v>84</v>
      </c>
      <c r="J449" s="1" t="s">
        <v>448</v>
      </c>
      <c r="K449" s="1" t="s">
        <v>5558</v>
      </c>
      <c r="L449" s="1"/>
      <c r="M449" s="20">
        <f t="shared" si="6"/>
        <v>0</v>
      </c>
    </row>
    <row r="450" spans="1:13" ht="20.100000000000001" customHeight="1" x14ac:dyDescent="0.15">
      <c r="A450" s="1" t="s">
        <v>6</v>
      </c>
      <c r="B450" s="1" t="s">
        <v>5548</v>
      </c>
      <c r="C450" s="1" t="s">
        <v>5559</v>
      </c>
      <c r="D450" s="1" t="s">
        <v>78</v>
      </c>
      <c r="E450" s="1" t="s">
        <v>51</v>
      </c>
      <c r="F450" s="1" t="s">
        <v>51</v>
      </c>
      <c r="G450" s="1" t="s">
        <v>82</v>
      </c>
      <c r="H450" s="1" t="s">
        <v>95</v>
      </c>
      <c r="I450" s="1" t="s">
        <v>84</v>
      </c>
      <c r="J450" s="1" t="s">
        <v>96</v>
      </c>
      <c r="K450" s="1" t="s">
        <v>5560</v>
      </c>
      <c r="L450" s="1"/>
      <c r="M450" s="20">
        <f t="shared" si="6"/>
        <v>1</v>
      </c>
    </row>
    <row r="451" spans="1:13" ht="20.100000000000001" customHeight="1" x14ac:dyDescent="0.15">
      <c r="A451" s="1" t="s">
        <v>6</v>
      </c>
      <c r="B451" s="1" t="s">
        <v>5548</v>
      </c>
      <c r="C451" s="1" t="s">
        <v>5561</v>
      </c>
      <c r="D451" s="1" t="s">
        <v>78</v>
      </c>
      <c r="E451" s="1" t="s">
        <v>51</v>
      </c>
      <c r="F451" s="1" t="s">
        <v>51</v>
      </c>
      <c r="G451" s="1" t="s">
        <v>82</v>
      </c>
      <c r="H451" s="1" t="s">
        <v>95</v>
      </c>
      <c r="I451" s="1" t="s">
        <v>84</v>
      </c>
      <c r="J451" s="1" t="s">
        <v>96</v>
      </c>
      <c r="K451" s="1" t="s">
        <v>5562</v>
      </c>
      <c r="L451" s="1"/>
      <c r="M451" s="20">
        <f t="shared" si="6"/>
        <v>1</v>
      </c>
    </row>
    <row r="452" spans="1:13" ht="20.100000000000001" customHeight="1" x14ac:dyDescent="0.15">
      <c r="A452" s="1" t="s">
        <v>6</v>
      </c>
      <c r="B452" s="1" t="s">
        <v>5563</v>
      </c>
      <c r="C452" s="1" t="s">
        <v>5564</v>
      </c>
      <c r="D452" s="1" t="s">
        <v>50</v>
      </c>
      <c r="E452" s="1" t="s">
        <v>51</v>
      </c>
      <c r="F452" s="1" t="s">
        <v>51</v>
      </c>
      <c r="G452" s="1" t="s">
        <v>82</v>
      </c>
      <c r="H452" s="1" t="s">
        <v>95</v>
      </c>
      <c r="I452" s="1" t="s">
        <v>84</v>
      </c>
      <c r="J452" s="1" t="s">
        <v>96</v>
      </c>
      <c r="K452" s="1" t="s">
        <v>5565</v>
      </c>
      <c r="L452" s="1"/>
      <c r="M452" s="20">
        <f t="shared" si="6"/>
        <v>1</v>
      </c>
    </row>
    <row r="453" spans="1:13" ht="20.100000000000001" customHeight="1" x14ac:dyDescent="0.15">
      <c r="A453" s="1" t="s">
        <v>6</v>
      </c>
      <c r="B453" s="1" t="s">
        <v>5563</v>
      </c>
      <c r="C453" s="1" t="s">
        <v>5566</v>
      </c>
      <c r="D453" s="1" t="s">
        <v>50</v>
      </c>
      <c r="E453" s="1" t="s">
        <v>51</v>
      </c>
      <c r="F453" s="1" t="s">
        <v>51</v>
      </c>
      <c r="G453" s="1" t="s">
        <v>82</v>
      </c>
      <c r="H453" s="1" t="s">
        <v>95</v>
      </c>
      <c r="I453" s="1" t="s">
        <v>84</v>
      </c>
      <c r="J453" s="1" t="s">
        <v>96</v>
      </c>
      <c r="K453" s="1" t="s">
        <v>5567</v>
      </c>
      <c r="L453" s="1"/>
      <c r="M453" s="20">
        <f t="shared" si="6"/>
        <v>1</v>
      </c>
    </row>
    <row r="454" spans="1:13" ht="20.100000000000001" customHeight="1" x14ac:dyDescent="0.15">
      <c r="A454" s="1" t="s">
        <v>6</v>
      </c>
      <c r="B454" s="1" t="s">
        <v>5568</v>
      </c>
      <c r="C454" s="1" t="s">
        <v>5569</v>
      </c>
      <c r="D454" s="1" t="s">
        <v>50</v>
      </c>
      <c r="E454" s="1" t="s">
        <v>51</v>
      </c>
      <c r="F454" s="1" t="s">
        <v>51</v>
      </c>
      <c r="G454" s="1" t="s">
        <v>82</v>
      </c>
      <c r="H454" s="1" t="s">
        <v>95</v>
      </c>
      <c r="I454" s="1" t="s">
        <v>84</v>
      </c>
      <c r="J454" s="1" t="s">
        <v>96</v>
      </c>
      <c r="K454" s="1" t="s">
        <v>5570</v>
      </c>
      <c r="L454" s="1"/>
      <c r="M454" s="20">
        <f t="shared" si="6"/>
        <v>1</v>
      </c>
    </row>
    <row r="455" spans="1:13" ht="20.100000000000001" customHeight="1" x14ac:dyDescent="0.15">
      <c r="A455" s="1" t="s">
        <v>6</v>
      </c>
      <c r="B455" s="1" t="s">
        <v>5568</v>
      </c>
      <c r="C455" s="1" t="s">
        <v>5571</v>
      </c>
      <c r="D455" s="1" t="s">
        <v>50</v>
      </c>
      <c r="E455" s="1" t="s">
        <v>51</v>
      </c>
      <c r="F455" s="1" t="s">
        <v>51</v>
      </c>
      <c r="G455" s="1" t="s">
        <v>82</v>
      </c>
      <c r="H455" s="1" t="s">
        <v>95</v>
      </c>
      <c r="I455" s="1" t="s">
        <v>84</v>
      </c>
      <c r="J455" s="1" t="s">
        <v>96</v>
      </c>
      <c r="K455" s="1" t="s">
        <v>5572</v>
      </c>
      <c r="L455" s="1"/>
      <c r="M455" s="20">
        <f t="shared" si="6"/>
        <v>1</v>
      </c>
    </row>
    <row r="456" spans="1:13" ht="20.100000000000001" customHeight="1" x14ac:dyDescent="0.15">
      <c r="A456" s="1" t="s">
        <v>6</v>
      </c>
      <c r="B456" s="1" t="s">
        <v>5568</v>
      </c>
      <c r="C456" s="1" t="s">
        <v>5573</v>
      </c>
      <c r="D456" s="1" t="s">
        <v>78</v>
      </c>
      <c r="E456" s="1" t="s">
        <v>51</v>
      </c>
      <c r="F456" s="1" t="s">
        <v>51</v>
      </c>
      <c r="G456" s="1" t="s">
        <v>82</v>
      </c>
      <c r="H456" s="1" t="s">
        <v>95</v>
      </c>
      <c r="I456" s="1" t="s">
        <v>84</v>
      </c>
      <c r="J456" s="1" t="s">
        <v>96</v>
      </c>
      <c r="K456" s="1" t="s">
        <v>5574</v>
      </c>
      <c r="L456" s="1"/>
      <c r="M456" s="20">
        <f t="shared" si="6"/>
        <v>1</v>
      </c>
    </row>
    <row r="457" spans="1:13" ht="20.100000000000001" customHeight="1" x14ac:dyDescent="0.15">
      <c r="A457" s="1" t="s">
        <v>6</v>
      </c>
      <c r="B457" s="1" t="s">
        <v>5568</v>
      </c>
      <c r="C457" s="1" t="s">
        <v>5575</v>
      </c>
      <c r="D457" s="1" t="s">
        <v>78</v>
      </c>
      <c r="E457" s="1" t="s">
        <v>51</v>
      </c>
      <c r="F457" s="1" t="s">
        <v>51</v>
      </c>
      <c r="G457" s="1" t="s">
        <v>82</v>
      </c>
      <c r="H457" s="1" t="s">
        <v>95</v>
      </c>
      <c r="I457" s="1" t="s">
        <v>84</v>
      </c>
      <c r="J457" s="1" t="s">
        <v>96</v>
      </c>
      <c r="K457" s="1" t="s">
        <v>5576</v>
      </c>
      <c r="L457" s="1"/>
      <c r="M457" s="20">
        <f t="shared" si="6"/>
        <v>1</v>
      </c>
    </row>
    <row r="458" spans="1:13" ht="20.100000000000001" customHeight="1" x14ac:dyDescent="0.15">
      <c r="A458" s="1" t="s">
        <v>6</v>
      </c>
      <c r="B458" s="1" t="s">
        <v>5568</v>
      </c>
      <c r="C458" s="1" t="s">
        <v>5577</v>
      </c>
      <c r="D458" s="1" t="s">
        <v>78</v>
      </c>
      <c r="E458" s="1" t="s">
        <v>51</v>
      </c>
      <c r="F458" s="1" t="s">
        <v>51</v>
      </c>
      <c r="G458" s="1" t="s">
        <v>52</v>
      </c>
      <c r="H458" s="1" t="s">
        <v>121</v>
      </c>
      <c r="I458" s="1" t="s">
        <v>662</v>
      </c>
      <c r="J458" s="1" t="s">
        <v>663</v>
      </c>
      <c r="K458" s="1" t="s">
        <v>5578</v>
      </c>
      <c r="L458" s="1"/>
      <c r="M458" s="20">
        <f t="shared" si="6"/>
        <v>1</v>
      </c>
    </row>
    <row r="459" spans="1:13" ht="20.100000000000001" customHeight="1" x14ac:dyDescent="0.15">
      <c r="A459" s="1" t="s">
        <v>6</v>
      </c>
      <c r="B459" s="1" t="s">
        <v>5579</v>
      </c>
      <c r="C459" s="1" t="s">
        <v>5580</v>
      </c>
      <c r="D459" s="1" t="s">
        <v>78</v>
      </c>
      <c r="E459" s="1" t="s">
        <v>51</v>
      </c>
      <c r="F459" s="1" t="s">
        <v>51</v>
      </c>
      <c r="G459" s="1" t="s">
        <v>82</v>
      </c>
      <c r="H459" s="1" t="s">
        <v>95</v>
      </c>
      <c r="I459" s="1" t="s">
        <v>84</v>
      </c>
      <c r="J459" s="1" t="s">
        <v>96</v>
      </c>
      <c r="K459" s="1" t="s">
        <v>5581</v>
      </c>
      <c r="L459" s="1"/>
      <c r="M459" s="20">
        <f t="shared" si="6"/>
        <v>1</v>
      </c>
    </row>
    <row r="460" spans="1:13" ht="20.100000000000001" customHeight="1" x14ac:dyDescent="0.15">
      <c r="A460" s="1" t="s">
        <v>6</v>
      </c>
      <c r="B460" s="1" t="s">
        <v>5579</v>
      </c>
      <c r="C460" s="1" t="s">
        <v>5582</v>
      </c>
      <c r="D460" s="1" t="s">
        <v>78</v>
      </c>
      <c r="E460" s="1" t="s">
        <v>51</v>
      </c>
      <c r="F460" s="1" t="s">
        <v>51</v>
      </c>
      <c r="G460" s="1" t="s">
        <v>82</v>
      </c>
      <c r="H460" s="1" t="s">
        <v>95</v>
      </c>
      <c r="I460" s="1" t="s">
        <v>84</v>
      </c>
      <c r="J460" s="1" t="s">
        <v>96</v>
      </c>
      <c r="K460" s="1" t="s">
        <v>5583</v>
      </c>
      <c r="L460" s="1"/>
      <c r="M460" s="20">
        <f t="shared" si="6"/>
        <v>1</v>
      </c>
    </row>
    <row r="461" spans="1:13" ht="20.100000000000001" customHeight="1" x14ac:dyDescent="0.15">
      <c r="A461" s="1" t="s">
        <v>6</v>
      </c>
      <c r="B461" s="1" t="s">
        <v>5584</v>
      </c>
      <c r="C461" s="1" t="s">
        <v>5585</v>
      </c>
      <c r="D461" s="1" t="s">
        <v>50</v>
      </c>
      <c r="E461" s="1" t="s">
        <v>51</v>
      </c>
      <c r="F461" s="1" t="s">
        <v>51</v>
      </c>
      <c r="G461" s="1" t="s">
        <v>82</v>
      </c>
      <c r="H461" s="1" t="s">
        <v>207</v>
      </c>
      <c r="I461" s="1" t="s">
        <v>84</v>
      </c>
      <c r="J461" s="1" t="s">
        <v>122</v>
      </c>
      <c r="K461" s="1" t="s">
        <v>5586</v>
      </c>
      <c r="L461" s="1"/>
      <c r="M461" s="20">
        <f t="shared" si="6"/>
        <v>1</v>
      </c>
    </row>
    <row r="462" spans="1:13" ht="20.100000000000001" customHeight="1" x14ac:dyDescent="0.15">
      <c r="A462" s="1" t="s">
        <v>6</v>
      </c>
      <c r="B462" s="1" t="s">
        <v>5584</v>
      </c>
      <c r="C462" s="1" t="s">
        <v>5587</v>
      </c>
      <c r="D462" s="1" t="s">
        <v>50</v>
      </c>
      <c r="E462" s="1" t="s">
        <v>51</v>
      </c>
      <c r="F462" s="1" t="s">
        <v>81</v>
      </c>
      <c r="G462" s="1" t="s">
        <v>82</v>
      </c>
      <c r="H462" s="1" t="s">
        <v>212</v>
      </c>
      <c r="I462" s="1" t="s">
        <v>1136</v>
      </c>
      <c r="J462" s="1" t="s">
        <v>122</v>
      </c>
      <c r="K462" s="1" t="s">
        <v>5588</v>
      </c>
      <c r="L462" s="1"/>
      <c r="M462" s="20">
        <f t="shared" si="6"/>
        <v>0</v>
      </c>
    </row>
    <row r="463" spans="1:13" ht="20.100000000000001" customHeight="1" x14ac:dyDescent="0.15">
      <c r="A463" s="1" t="s">
        <v>6</v>
      </c>
      <c r="B463" s="1" t="s">
        <v>5584</v>
      </c>
      <c r="C463" s="1" t="s">
        <v>5589</v>
      </c>
      <c r="D463" s="1" t="s">
        <v>50</v>
      </c>
      <c r="E463" s="1" t="s">
        <v>51</v>
      </c>
      <c r="F463" s="1" t="s">
        <v>51</v>
      </c>
      <c r="G463" s="1" t="s">
        <v>82</v>
      </c>
      <c r="H463" s="1" t="s">
        <v>207</v>
      </c>
      <c r="I463" s="1" t="s">
        <v>84</v>
      </c>
      <c r="J463" s="1" t="s">
        <v>122</v>
      </c>
      <c r="K463" s="1" t="s">
        <v>5590</v>
      </c>
      <c r="L463" s="1"/>
      <c r="M463" s="20">
        <f t="shared" si="6"/>
        <v>1</v>
      </c>
    </row>
    <row r="464" spans="1:13" ht="20.100000000000001" customHeight="1" x14ac:dyDescent="0.15">
      <c r="A464" s="1" t="s">
        <v>6</v>
      </c>
      <c r="B464" s="1" t="s">
        <v>5584</v>
      </c>
      <c r="C464" s="1" t="s">
        <v>5591</v>
      </c>
      <c r="D464" s="1" t="s">
        <v>50</v>
      </c>
      <c r="E464" s="1" t="s">
        <v>51</v>
      </c>
      <c r="F464" s="1" t="s">
        <v>51</v>
      </c>
      <c r="G464" s="1" t="s">
        <v>82</v>
      </c>
      <c r="H464" s="1" t="s">
        <v>207</v>
      </c>
      <c r="I464" s="1" t="s">
        <v>84</v>
      </c>
      <c r="J464" s="1" t="s">
        <v>122</v>
      </c>
      <c r="K464" s="1" t="s">
        <v>5592</v>
      </c>
      <c r="L464" s="1"/>
      <c r="M464" s="20">
        <f t="shared" si="6"/>
        <v>1</v>
      </c>
    </row>
    <row r="465" spans="1:13" ht="20.100000000000001" customHeight="1" x14ac:dyDescent="0.15">
      <c r="A465" s="1" t="s">
        <v>6</v>
      </c>
      <c r="B465" s="1" t="s">
        <v>5584</v>
      </c>
      <c r="C465" s="1" t="s">
        <v>5593</v>
      </c>
      <c r="D465" s="1" t="s">
        <v>50</v>
      </c>
      <c r="E465" s="1" t="s">
        <v>51</v>
      </c>
      <c r="F465" s="1" t="s">
        <v>51</v>
      </c>
      <c r="G465" s="1" t="s">
        <v>82</v>
      </c>
      <c r="H465" s="1" t="s">
        <v>207</v>
      </c>
      <c r="I465" s="1" t="s">
        <v>84</v>
      </c>
      <c r="J465" s="1" t="s">
        <v>122</v>
      </c>
      <c r="K465" s="1" t="s">
        <v>5594</v>
      </c>
      <c r="L465" s="1"/>
      <c r="M465" s="20">
        <f t="shared" si="6"/>
        <v>1</v>
      </c>
    </row>
    <row r="466" spans="1:13" ht="20.100000000000001" customHeight="1" x14ac:dyDescent="0.15">
      <c r="A466" s="1" t="s">
        <v>6</v>
      </c>
      <c r="B466" s="1" t="s">
        <v>5584</v>
      </c>
      <c r="C466" s="1" t="s">
        <v>5595</v>
      </c>
      <c r="D466" s="1" t="s">
        <v>50</v>
      </c>
      <c r="E466" s="1" t="s">
        <v>51</v>
      </c>
      <c r="F466" s="1" t="s">
        <v>51</v>
      </c>
      <c r="G466" s="1" t="s">
        <v>82</v>
      </c>
      <c r="H466" s="1" t="s">
        <v>207</v>
      </c>
      <c r="I466" s="1" t="s">
        <v>84</v>
      </c>
      <c r="J466" s="1" t="s">
        <v>122</v>
      </c>
      <c r="K466" s="1" t="s">
        <v>5596</v>
      </c>
      <c r="L466" s="1"/>
      <c r="M466" s="20">
        <f t="shared" ref="M466:M529" si="7">IF(F466="○",1,0)</f>
        <v>1</v>
      </c>
    </row>
    <row r="467" spans="1:13" ht="20.100000000000001" customHeight="1" x14ac:dyDescent="0.15">
      <c r="A467" s="1" t="s">
        <v>6</v>
      </c>
      <c r="B467" s="1" t="s">
        <v>5584</v>
      </c>
      <c r="C467" s="1" t="s">
        <v>5597</v>
      </c>
      <c r="D467" s="1" t="s">
        <v>50</v>
      </c>
      <c r="E467" s="1" t="s">
        <v>51</v>
      </c>
      <c r="F467" s="1" t="s">
        <v>81</v>
      </c>
      <c r="G467" s="1" t="s">
        <v>82</v>
      </c>
      <c r="H467" s="1" t="s">
        <v>1151</v>
      </c>
      <c r="I467" s="1" t="s">
        <v>447</v>
      </c>
      <c r="J467" s="1" t="s">
        <v>4704</v>
      </c>
      <c r="K467" s="1" t="s">
        <v>5598</v>
      </c>
      <c r="L467" s="1"/>
      <c r="M467" s="20">
        <f t="shared" si="7"/>
        <v>0</v>
      </c>
    </row>
    <row r="468" spans="1:13" ht="20.100000000000001" customHeight="1" x14ac:dyDescent="0.15">
      <c r="A468" s="1" t="s">
        <v>6</v>
      </c>
      <c r="B468" s="1" t="s">
        <v>5584</v>
      </c>
      <c r="C468" s="1" t="s">
        <v>5599</v>
      </c>
      <c r="D468" s="1" t="s">
        <v>78</v>
      </c>
      <c r="E468" s="1" t="s">
        <v>51</v>
      </c>
      <c r="F468" s="1" t="s">
        <v>51</v>
      </c>
      <c r="G468" s="1" t="s">
        <v>82</v>
      </c>
      <c r="H468" s="1" t="s">
        <v>207</v>
      </c>
      <c r="I468" s="1" t="s">
        <v>84</v>
      </c>
      <c r="J468" s="1" t="s">
        <v>122</v>
      </c>
      <c r="K468" s="1" t="s">
        <v>5594</v>
      </c>
      <c r="L468" s="1"/>
      <c r="M468" s="20">
        <f t="shared" si="7"/>
        <v>1</v>
      </c>
    </row>
    <row r="469" spans="1:13" ht="20.100000000000001" customHeight="1" x14ac:dyDescent="0.15">
      <c r="A469" s="1" t="s">
        <v>6</v>
      </c>
      <c r="B469" s="1" t="s">
        <v>5584</v>
      </c>
      <c r="C469" s="1" t="s">
        <v>5600</v>
      </c>
      <c r="D469" s="1" t="s">
        <v>78</v>
      </c>
      <c r="E469" s="1" t="s">
        <v>51</v>
      </c>
      <c r="F469" s="1" t="s">
        <v>51</v>
      </c>
      <c r="G469" s="1" t="s">
        <v>82</v>
      </c>
      <c r="H469" s="1" t="s">
        <v>207</v>
      </c>
      <c r="I469" s="1" t="s">
        <v>84</v>
      </c>
      <c r="J469" s="1" t="s">
        <v>122</v>
      </c>
      <c r="K469" s="1" t="s">
        <v>5601</v>
      </c>
      <c r="L469" s="1"/>
      <c r="M469" s="20">
        <f t="shared" si="7"/>
        <v>1</v>
      </c>
    </row>
    <row r="470" spans="1:13" ht="20.100000000000001" customHeight="1" x14ac:dyDescent="0.15">
      <c r="A470" s="1" t="s">
        <v>6</v>
      </c>
      <c r="B470" s="1" t="s">
        <v>5584</v>
      </c>
      <c r="C470" s="1" t="s">
        <v>5602</v>
      </c>
      <c r="D470" s="1" t="s">
        <v>78</v>
      </c>
      <c r="E470" s="1" t="s">
        <v>51</v>
      </c>
      <c r="F470" s="1" t="s">
        <v>51</v>
      </c>
      <c r="G470" s="1" t="s">
        <v>52</v>
      </c>
      <c r="H470" s="1" t="s">
        <v>121</v>
      </c>
      <c r="I470" s="1" t="s">
        <v>662</v>
      </c>
      <c r="J470" s="1" t="s">
        <v>663</v>
      </c>
      <c r="K470" s="1" t="s">
        <v>5603</v>
      </c>
      <c r="L470" s="1"/>
      <c r="M470" s="20">
        <f t="shared" si="7"/>
        <v>1</v>
      </c>
    </row>
    <row r="471" spans="1:13" ht="20.100000000000001" customHeight="1" x14ac:dyDescent="0.15">
      <c r="A471" s="1" t="s">
        <v>6</v>
      </c>
      <c r="B471" s="1" t="s">
        <v>5584</v>
      </c>
      <c r="C471" s="1" t="s">
        <v>5604</v>
      </c>
      <c r="D471" s="1" t="s">
        <v>849</v>
      </c>
      <c r="E471" s="1" t="s">
        <v>51</v>
      </c>
      <c r="F471" s="1" t="s">
        <v>26832</v>
      </c>
      <c r="G471" s="1" t="s">
        <v>52</v>
      </c>
      <c r="H471" s="1" t="s">
        <v>121</v>
      </c>
      <c r="I471" s="1" t="s">
        <v>662</v>
      </c>
      <c r="J471" s="1" t="s">
        <v>663</v>
      </c>
      <c r="K471" s="1" t="s">
        <v>5605</v>
      </c>
      <c r="L471" s="1"/>
      <c r="M471" s="20">
        <f t="shared" si="7"/>
        <v>0</v>
      </c>
    </row>
    <row r="472" spans="1:13" ht="20.100000000000001" customHeight="1" x14ac:dyDescent="0.15">
      <c r="A472" s="1" t="s">
        <v>6</v>
      </c>
      <c r="B472" s="1" t="s">
        <v>5584</v>
      </c>
      <c r="C472" s="1" t="s">
        <v>5606</v>
      </c>
      <c r="D472" s="1" t="s">
        <v>849</v>
      </c>
      <c r="E472" s="1" t="s">
        <v>51</v>
      </c>
      <c r="F472" s="1" t="s">
        <v>26832</v>
      </c>
      <c r="G472" s="1" t="s">
        <v>52</v>
      </c>
      <c r="H472" s="1" t="s">
        <v>121</v>
      </c>
      <c r="I472" s="1" t="s">
        <v>662</v>
      </c>
      <c r="J472" s="1" t="s">
        <v>663</v>
      </c>
      <c r="K472" s="1" t="s">
        <v>5607</v>
      </c>
      <c r="L472" s="1"/>
      <c r="M472" s="20">
        <f t="shared" si="7"/>
        <v>0</v>
      </c>
    </row>
    <row r="473" spans="1:13" ht="20.100000000000001" customHeight="1" x14ac:dyDescent="0.15">
      <c r="A473" s="1" t="s">
        <v>6</v>
      </c>
      <c r="B473" s="1" t="s">
        <v>5608</v>
      </c>
      <c r="C473" s="1" t="s">
        <v>5609</v>
      </c>
      <c r="D473" s="1" t="s">
        <v>50</v>
      </c>
      <c r="E473" s="1" t="s">
        <v>51</v>
      </c>
      <c r="F473" s="1" t="s">
        <v>51</v>
      </c>
      <c r="G473" s="1" t="s">
        <v>82</v>
      </c>
      <c r="H473" s="1" t="s">
        <v>95</v>
      </c>
      <c r="I473" s="1" t="s">
        <v>84</v>
      </c>
      <c r="J473" s="1" t="s">
        <v>96</v>
      </c>
      <c r="K473" s="1" t="s">
        <v>5610</v>
      </c>
      <c r="L473" s="1"/>
      <c r="M473" s="20">
        <f t="shared" si="7"/>
        <v>1</v>
      </c>
    </row>
    <row r="474" spans="1:13" ht="20.100000000000001" customHeight="1" x14ac:dyDescent="0.15">
      <c r="A474" s="1" t="s">
        <v>6</v>
      </c>
      <c r="B474" s="1" t="s">
        <v>5608</v>
      </c>
      <c r="C474" s="1" t="s">
        <v>5611</v>
      </c>
      <c r="D474" s="1" t="s">
        <v>50</v>
      </c>
      <c r="E474" s="1" t="s">
        <v>51</v>
      </c>
      <c r="F474" s="1" t="s">
        <v>51</v>
      </c>
      <c r="G474" s="1" t="s">
        <v>82</v>
      </c>
      <c r="H474" s="1" t="s">
        <v>95</v>
      </c>
      <c r="I474" s="1" t="s">
        <v>84</v>
      </c>
      <c r="J474" s="1" t="s">
        <v>96</v>
      </c>
      <c r="K474" s="1" t="s">
        <v>5612</v>
      </c>
      <c r="L474" s="1"/>
      <c r="M474" s="20">
        <f t="shared" si="7"/>
        <v>1</v>
      </c>
    </row>
    <row r="475" spans="1:13" ht="20.100000000000001" customHeight="1" x14ac:dyDescent="0.15">
      <c r="A475" s="1" t="s">
        <v>6</v>
      </c>
      <c r="B475" s="1" t="s">
        <v>5608</v>
      </c>
      <c r="C475" s="1" t="s">
        <v>5613</v>
      </c>
      <c r="D475" s="1" t="s">
        <v>50</v>
      </c>
      <c r="E475" s="1" t="s">
        <v>51</v>
      </c>
      <c r="F475" s="1" t="s">
        <v>51</v>
      </c>
      <c r="G475" s="1" t="s">
        <v>82</v>
      </c>
      <c r="H475" s="1" t="s">
        <v>95</v>
      </c>
      <c r="I475" s="1" t="s">
        <v>84</v>
      </c>
      <c r="J475" s="1" t="s">
        <v>96</v>
      </c>
      <c r="K475" s="1" t="s">
        <v>5614</v>
      </c>
      <c r="L475" s="1"/>
      <c r="M475" s="20">
        <f t="shared" si="7"/>
        <v>1</v>
      </c>
    </row>
    <row r="476" spans="1:13" ht="20.100000000000001" customHeight="1" x14ac:dyDescent="0.15">
      <c r="A476" s="1" t="s">
        <v>6</v>
      </c>
      <c r="B476" s="1" t="s">
        <v>5608</v>
      </c>
      <c r="C476" s="1" t="s">
        <v>5615</v>
      </c>
      <c r="D476" s="1" t="s">
        <v>78</v>
      </c>
      <c r="E476" s="1" t="s">
        <v>51</v>
      </c>
      <c r="F476" s="1" t="s">
        <v>51</v>
      </c>
      <c r="G476" s="1" t="s">
        <v>82</v>
      </c>
      <c r="H476" s="1" t="s">
        <v>95</v>
      </c>
      <c r="I476" s="1" t="s">
        <v>84</v>
      </c>
      <c r="J476" s="1" t="s">
        <v>96</v>
      </c>
      <c r="K476" s="1" t="s">
        <v>5616</v>
      </c>
      <c r="L476" s="1"/>
      <c r="M476" s="20">
        <f t="shared" si="7"/>
        <v>1</v>
      </c>
    </row>
    <row r="477" spans="1:13" ht="20.100000000000001" customHeight="1" x14ac:dyDescent="0.15">
      <c r="A477" s="1" t="s">
        <v>6</v>
      </c>
      <c r="B477" s="1" t="s">
        <v>5608</v>
      </c>
      <c r="C477" s="1" t="s">
        <v>5617</v>
      </c>
      <c r="D477" s="1" t="s">
        <v>849</v>
      </c>
      <c r="E477" s="1" t="s">
        <v>51</v>
      </c>
      <c r="F477" s="1" t="s">
        <v>26832</v>
      </c>
      <c r="G477" s="1" t="s">
        <v>82</v>
      </c>
      <c r="H477" s="1" t="s">
        <v>83</v>
      </c>
      <c r="I477" s="1" t="s">
        <v>84</v>
      </c>
      <c r="J477" s="1" t="s">
        <v>85</v>
      </c>
      <c r="K477" s="1" t="s">
        <v>5618</v>
      </c>
      <c r="L477" s="1"/>
      <c r="M477" s="20">
        <f t="shared" si="7"/>
        <v>0</v>
      </c>
    </row>
    <row r="478" spans="1:13" ht="20.100000000000001" customHeight="1" x14ac:dyDescent="0.15">
      <c r="A478" s="1" t="s">
        <v>6</v>
      </c>
      <c r="B478" s="1" t="s">
        <v>5619</v>
      </c>
      <c r="C478" s="1" t="s">
        <v>5620</v>
      </c>
      <c r="D478" s="1" t="s">
        <v>50</v>
      </c>
      <c r="E478" s="1" t="s">
        <v>51</v>
      </c>
      <c r="F478" s="1" t="s">
        <v>81</v>
      </c>
      <c r="G478" s="1" t="s">
        <v>82</v>
      </c>
      <c r="H478" s="1" t="s">
        <v>212</v>
      </c>
      <c r="I478" s="1" t="s">
        <v>1136</v>
      </c>
      <c r="J478" s="1" t="s">
        <v>122</v>
      </c>
      <c r="K478" s="1" t="s">
        <v>5621</v>
      </c>
      <c r="L478" s="1"/>
      <c r="M478" s="20">
        <f t="shared" si="7"/>
        <v>0</v>
      </c>
    </row>
    <row r="479" spans="1:13" ht="20.100000000000001" customHeight="1" x14ac:dyDescent="0.15">
      <c r="A479" s="1" t="s">
        <v>6</v>
      </c>
      <c r="B479" s="1" t="s">
        <v>5619</v>
      </c>
      <c r="C479" s="1" t="s">
        <v>5622</v>
      </c>
      <c r="D479" s="1" t="s">
        <v>50</v>
      </c>
      <c r="E479" s="1" t="s">
        <v>51</v>
      </c>
      <c r="F479" s="1" t="s">
        <v>81</v>
      </c>
      <c r="G479" s="1" t="s">
        <v>82</v>
      </c>
      <c r="H479" s="1" t="s">
        <v>212</v>
      </c>
      <c r="I479" s="1" t="s">
        <v>1136</v>
      </c>
      <c r="J479" s="1" t="s">
        <v>122</v>
      </c>
      <c r="K479" s="1" t="s">
        <v>5623</v>
      </c>
      <c r="L479" s="1"/>
      <c r="M479" s="20">
        <f t="shared" si="7"/>
        <v>0</v>
      </c>
    </row>
    <row r="480" spans="1:13" ht="20.100000000000001" customHeight="1" x14ac:dyDescent="0.15">
      <c r="A480" s="1" t="s">
        <v>6</v>
      </c>
      <c r="B480" s="1" t="s">
        <v>5619</v>
      </c>
      <c r="C480" s="1" t="s">
        <v>5624</v>
      </c>
      <c r="D480" s="1" t="s">
        <v>50</v>
      </c>
      <c r="E480" s="1" t="s">
        <v>51</v>
      </c>
      <c r="F480" s="1" t="s">
        <v>81</v>
      </c>
      <c r="G480" s="1" t="s">
        <v>82</v>
      </c>
      <c r="H480" s="1" t="s">
        <v>212</v>
      </c>
      <c r="I480" s="1" t="s">
        <v>1136</v>
      </c>
      <c r="J480" s="1" t="s">
        <v>122</v>
      </c>
      <c r="K480" s="1" t="s">
        <v>5625</v>
      </c>
      <c r="L480" s="1"/>
      <c r="M480" s="20">
        <f t="shared" si="7"/>
        <v>0</v>
      </c>
    </row>
    <row r="481" spans="1:13" ht="20.100000000000001" customHeight="1" x14ac:dyDescent="0.15">
      <c r="A481" s="1" t="s">
        <v>6</v>
      </c>
      <c r="B481" s="1" t="s">
        <v>5619</v>
      </c>
      <c r="C481" s="1" t="s">
        <v>5626</v>
      </c>
      <c r="D481" s="1" t="s">
        <v>50</v>
      </c>
      <c r="E481" s="1" t="s">
        <v>51</v>
      </c>
      <c r="F481" s="1" t="s">
        <v>51</v>
      </c>
      <c r="G481" s="1" t="s">
        <v>52</v>
      </c>
      <c r="H481" s="1" t="s">
        <v>121</v>
      </c>
      <c r="I481" s="1" t="s">
        <v>662</v>
      </c>
      <c r="J481" s="1" t="s">
        <v>663</v>
      </c>
      <c r="K481" s="1" t="s">
        <v>5627</v>
      </c>
      <c r="L481" s="1"/>
      <c r="M481" s="20">
        <f t="shared" si="7"/>
        <v>1</v>
      </c>
    </row>
    <row r="482" spans="1:13" ht="20.100000000000001" customHeight="1" x14ac:dyDescent="0.15">
      <c r="A482" s="1" t="s">
        <v>6</v>
      </c>
      <c r="B482" s="1" t="s">
        <v>5619</v>
      </c>
      <c r="C482" s="1" t="s">
        <v>5628</v>
      </c>
      <c r="D482" s="1" t="s">
        <v>50</v>
      </c>
      <c r="E482" s="1" t="s">
        <v>51</v>
      </c>
      <c r="F482" s="1" t="s">
        <v>51</v>
      </c>
      <c r="G482" s="1" t="s">
        <v>52</v>
      </c>
      <c r="H482" s="1" t="s">
        <v>121</v>
      </c>
      <c r="I482" s="1" t="s">
        <v>662</v>
      </c>
      <c r="J482" s="1" t="s">
        <v>663</v>
      </c>
      <c r="K482" s="1" t="s">
        <v>5629</v>
      </c>
      <c r="L482" s="1"/>
      <c r="M482" s="20">
        <f t="shared" si="7"/>
        <v>1</v>
      </c>
    </row>
    <row r="483" spans="1:13" ht="20.100000000000001" customHeight="1" x14ac:dyDescent="0.15">
      <c r="A483" s="1" t="s">
        <v>6</v>
      </c>
      <c r="B483" s="1" t="s">
        <v>5619</v>
      </c>
      <c r="C483" s="1" t="s">
        <v>5630</v>
      </c>
      <c r="D483" s="1" t="s">
        <v>50</v>
      </c>
      <c r="E483" s="1" t="s">
        <v>51</v>
      </c>
      <c r="F483" s="1" t="s">
        <v>51</v>
      </c>
      <c r="G483" s="1" t="s">
        <v>52</v>
      </c>
      <c r="H483" s="1" t="s">
        <v>121</v>
      </c>
      <c r="I483" s="1" t="s">
        <v>662</v>
      </c>
      <c r="J483" s="1" t="s">
        <v>663</v>
      </c>
      <c r="K483" s="1" t="s">
        <v>5631</v>
      </c>
      <c r="L483" s="1"/>
      <c r="M483" s="20">
        <f t="shared" si="7"/>
        <v>1</v>
      </c>
    </row>
    <row r="484" spans="1:13" ht="20.100000000000001" customHeight="1" x14ac:dyDescent="0.15">
      <c r="A484" s="1" t="s">
        <v>6</v>
      </c>
      <c r="B484" s="1" t="s">
        <v>5619</v>
      </c>
      <c r="C484" s="1" t="s">
        <v>5632</v>
      </c>
      <c r="D484" s="1" t="s">
        <v>50</v>
      </c>
      <c r="E484" s="1" t="s">
        <v>51</v>
      </c>
      <c r="F484" s="1" t="s">
        <v>51</v>
      </c>
      <c r="G484" s="1" t="s">
        <v>52</v>
      </c>
      <c r="H484" s="1" t="s">
        <v>121</v>
      </c>
      <c r="I484" s="1" t="s">
        <v>662</v>
      </c>
      <c r="J484" s="1" t="s">
        <v>663</v>
      </c>
      <c r="K484" s="1" t="s">
        <v>5633</v>
      </c>
      <c r="L484" s="1"/>
      <c r="M484" s="20">
        <f t="shared" si="7"/>
        <v>1</v>
      </c>
    </row>
    <row r="485" spans="1:13" ht="20.100000000000001" customHeight="1" x14ac:dyDescent="0.15">
      <c r="A485" s="1" t="s">
        <v>6</v>
      </c>
      <c r="B485" s="1" t="s">
        <v>5619</v>
      </c>
      <c r="C485" s="1" t="s">
        <v>5634</v>
      </c>
      <c r="D485" s="1" t="s">
        <v>50</v>
      </c>
      <c r="E485" s="1" t="s">
        <v>51</v>
      </c>
      <c r="F485" s="1" t="s">
        <v>51</v>
      </c>
      <c r="G485" s="1" t="s">
        <v>52</v>
      </c>
      <c r="H485" s="1" t="s">
        <v>121</v>
      </c>
      <c r="I485" s="1" t="s">
        <v>662</v>
      </c>
      <c r="J485" s="1" t="s">
        <v>663</v>
      </c>
      <c r="K485" s="1" t="s">
        <v>5635</v>
      </c>
      <c r="L485" s="1"/>
      <c r="M485" s="20">
        <f t="shared" si="7"/>
        <v>1</v>
      </c>
    </row>
    <row r="486" spans="1:13" ht="20.100000000000001" customHeight="1" x14ac:dyDescent="0.15">
      <c r="A486" s="1" t="s">
        <v>6</v>
      </c>
      <c r="B486" s="1" t="s">
        <v>5619</v>
      </c>
      <c r="C486" s="1" t="s">
        <v>5636</v>
      </c>
      <c r="D486" s="1" t="s">
        <v>50</v>
      </c>
      <c r="E486" s="1" t="s">
        <v>51</v>
      </c>
      <c r="F486" s="1" t="s">
        <v>51</v>
      </c>
      <c r="G486" s="1" t="s">
        <v>52</v>
      </c>
      <c r="H486" s="1" t="s">
        <v>121</v>
      </c>
      <c r="I486" s="1" t="s">
        <v>662</v>
      </c>
      <c r="J486" s="1" t="s">
        <v>663</v>
      </c>
      <c r="K486" s="1" t="s">
        <v>5637</v>
      </c>
      <c r="L486" s="1"/>
      <c r="M486" s="20">
        <f t="shared" si="7"/>
        <v>1</v>
      </c>
    </row>
    <row r="487" spans="1:13" ht="20.100000000000001" customHeight="1" x14ac:dyDescent="0.15">
      <c r="A487" s="1" t="s">
        <v>6</v>
      </c>
      <c r="B487" s="1" t="s">
        <v>5619</v>
      </c>
      <c r="C487" s="1" t="s">
        <v>5638</v>
      </c>
      <c r="D487" s="1" t="s">
        <v>50</v>
      </c>
      <c r="E487" s="1" t="s">
        <v>51</v>
      </c>
      <c r="F487" s="1" t="s">
        <v>51</v>
      </c>
      <c r="G487" s="1" t="s">
        <v>52</v>
      </c>
      <c r="H487" s="1" t="s">
        <v>121</v>
      </c>
      <c r="I487" s="1" t="s">
        <v>662</v>
      </c>
      <c r="J487" s="1" t="s">
        <v>663</v>
      </c>
      <c r="K487" s="1" t="s">
        <v>5639</v>
      </c>
      <c r="L487" s="1"/>
      <c r="M487" s="20">
        <f t="shared" si="7"/>
        <v>1</v>
      </c>
    </row>
    <row r="488" spans="1:13" ht="20.100000000000001" customHeight="1" x14ac:dyDescent="0.15">
      <c r="A488" s="1" t="s">
        <v>6</v>
      </c>
      <c r="B488" s="1" t="s">
        <v>5619</v>
      </c>
      <c r="C488" s="1" t="s">
        <v>5640</v>
      </c>
      <c r="D488" s="1" t="s">
        <v>50</v>
      </c>
      <c r="E488" s="1" t="s">
        <v>51</v>
      </c>
      <c r="F488" s="1" t="s">
        <v>51</v>
      </c>
      <c r="G488" s="1" t="s">
        <v>52</v>
      </c>
      <c r="H488" s="1" t="s">
        <v>121</v>
      </c>
      <c r="I488" s="1" t="s">
        <v>662</v>
      </c>
      <c r="J488" s="1" t="s">
        <v>663</v>
      </c>
      <c r="K488" s="1" t="s">
        <v>5641</v>
      </c>
      <c r="L488" s="1"/>
      <c r="M488" s="20">
        <f t="shared" si="7"/>
        <v>1</v>
      </c>
    </row>
    <row r="489" spans="1:13" ht="20.100000000000001" customHeight="1" x14ac:dyDescent="0.15">
      <c r="A489" s="1" t="s">
        <v>6</v>
      </c>
      <c r="B489" s="1" t="s">
        <v>5619</v>
      </c>
      <c r="C489" s="1" t="s">
        <v>5642</v>
      </c>
      <c r="D489" s="1" t="s">
        <v>50</v>
      </c>
      <c r="E489" s="1" t="s">
        <v>51</v>
      </c>
      <c r="F489" s="1" t="s">
        <v>51</v>
      </c>
      <c r="G489" s="1" t="s">
        <v>52</v>
      </c>
      <c r="H489" s="1" t="s">
        <v>121</v>
      </c>
      <c r="I489" s="1" t="s">
        <v>662</v>
      </c>
      <c r="J489" s="1" t="s">
        <v>663</v>
      </c>
      <c r="K489" s="1" t="s">
        <v>5643</v>
      </c>
      <c r="L489" s="1"/>
      <c r="M489" s="20">
        <f t="shared" si="7"/>
        <v>1</v>
      </c>
    </row>
    <row r="490" spans="1:13" ht="20.100000000000001" customHeight="1" x14ac:dyDescent="0.15">
      <c r="A490" s="1" t="s">
        <v>6</v>
      </c>
      <c r="B490" s="1" t="s">
        <v>5619</v>
      </c>
      <c r="C490" s="1" t="s">
        <v>5644</v>
      </c>
      <c r="D490" s="1" t="s">
        <v>50</v>
      </c>
      <c r="E490" s="1" t="s">
        <v>51</v>
      </c>
      <c r="F490" s="1" t="s">
        <v>51</v>
      </c>
      <c r="G490" s="1" t="s">
        <v>52</v>
      </c>
      <c r="H490" s="1" t="s">
        <v>121</v>
      </c>
      <c r="I490" s="1" t="s">
        <v>662</v>
      </c>
      <c r="J490" s="1" t="s">
        <v>663</v>
      </c>
      <c r="K490" s="1" t="s">
        <v>5645</v>
      </c>
      <c r="L490" s="1"/>
      <c r="M490" s="20">
        <f t="shared" si="7"/>
        <v>1</v>
      </c>
    </row>
    <row r="491" spans="1:13" ht="20.100000000000001" customHeight="1" x14ac:dyDescent="0.15">
      <c r="A491" s="1" t="s">
        <v>6</v>
      </c>
      <c r="B491" s="1" t="s">
        <v>5619</v>
      </c>
      <c r="C491" s="1" t="s">
        <v>5646</v>
      </c>
      <c r="D491" s="1" t="s">
        <v>50</v>
      </c>
      <c r="E491" s="1" t="s">
        <v>51</v>
      </c>
      <c r="F491" s="1" t="s">
        <v>51</v>
      </c>
      <c r="G491" s="1" t="s">
        <v>52</v>
      </c>
      <c r="H491" s="1" t="s">
        <v>121</v>
      </c>
      <c r="I491" s="1" t="s">
        <v>662</v>
      </c>
      <c r="J491" s="1" t="s">
        <v>663</v>
      </c>
      <c r="K491" s="1" t="s">
        <v>5647</v>
      </c>
      <c r="L491" s="1"/>
      <c r="M491" s="20">
        <f t="shared" si="7"/>
        <v>1</v>
      </c>
    </row>
    <row r="492" spans="1:13" ht="20.100000000000001" customHeight="1" x14ac:dyDescent="0.15">
      <c r="A492" s="1" t="s">
        <v>6</v>
      </c>
      <c r="B492" s="1" t="s">
        <v>5619</v>
      </c>
      <c r="C492" s="1" t="s">
        <v>5648</v>
      </c>
      <c r="D492" s="1" t="s">
        <v>50</v>
      </c>
      <c r="E492" s="1" t="s">
        <v>51</v>
      </c>
      <c r="F492" s="1" t="s">
        <v>51</v>
      </c>
      <c r="G492" s="1" t="s">
        <v>52</v>
      </c>
      <c r="H492" s="1" t="s">
        <v>121</v>
      </c>
      <c r="I492" s="1" t="s">
        <v>662</v>
      </c>
      <c r="J492" s="1" t="s">
        <v>663</v>
      </c>
      <c r="K492" s="1" t="s">
        <v>5649</v>
      </c>
      <c r="L492" s="1"/>
      <c r="M492" s="20">
        <f t="shared" si="7"/>
        <v>1</v>
      </c>
    </row>
    <row r="493" spans="1:13" ht="20.100000000000001" customHeight="1" x14ac:dyDescent="0.15">
      <c r="A493" s="1" t="s">
        <v>6</v>
      </c>
      <c r="B493" s="1" t="s">
        <v>5619</v>
      </c>
      <c r="C493" s="1" t="s">
        <v>5650</v>
      </c>
      <c r="D493" s="1" t="s">
        <v>50</v>
      </c>
      <c r="E493" s="1" t="s">
        <v>51</v>
      </c>
      <c r="F493" s="1" t="s">
        <v>51</v>
      </c>
      <c r="G493" s="1" t="s">
        <v>52</v>
      </c>
      <c r="H493" s="1" t="s">
        <v>121</v>
      </c>
      <c r="I493" s="1" t="s">
        <v>662</v>
      </c>
      <c r="J493" s="1" t="s">
        <v>663</v>
      </c>
      <c r="K493" s="1" t="s">
        <v>5651</v>
      </c>
      <c r="L493" s="1"/>
      <c r="M493" s="20">
        <f t="shared" si="7"/>
        <v>1</v>
      </c>
    </row>
    <row r="494" spans="1:13" ht="20.100000000000001" customHeight="1" x14ac:dyDescent="0.15">
      <c r="A494" s="1" t="s">
        <v>6</v>
      </c>
      <c r="B494" s="1" t="s">
        <v>5619</v>
      </c>
      <c r="C494" s="1" t="s">
        <v>5652</v>
      </c>
      <c r="D494" s="1" t="s">
        <v>50</v>
      </c>
      <c r="E494" s="1" t="s">
        <v>51</v>
      </c>
      <c r="F494" s="1" t="s">
        <v>51</v>
      </c>
      <c r="G494" s="1" t="s">
        <v>52</v>
      </c>
      <c r="H494" s="1" t="s">
        <v>121</v>
      </c>
      <c r="I494" s="1" t="s">
        <v>662</v>
      </c>
      <c r="J494" s="1" t="s">
        <v>663</v>
      </c>
      <c r="K494" s="1" t="s">
        <v>5653</v>
      </c>
      <c r="L494" s="1"/>
      <c r="M494" s="20">
        <f t="shared" si="7"/>
        <v>1</v>
      </c>
    </row>
    <row r="495" spans="1:13" ht="20.100000000000001" customHeight="1" x14ac:dyDescent="0.15">
      <c r="A495" s="1" t="s">
        <v>6</v>
      </c>
      <c r="B495" s="1" t="s">
        <v>5619</v>
      </c>
      <c r="C495" s="1" t="s">
        <v>5654</v>
      </c>
      <c r="D495" s="1" t="s">
        <v>50</v>
      </c>
      <c r="E495" s="1" t="s">
        <v>51</v>
      </c>
      <c r="F495" s="1" t="s">
        <v>51</v>
      </c>
      <c r="G495" s="1" t="s">
        <v>52</v>
      </c>
      <c r="H495" s="1" t="s">
        <v>121</v>
      </c>
      <c r="I495" s="1" t="s">
        <v>662</v>
      </c>
      <c r="J495" s="1" t="s">
        <v>663</v>
      </c>
      <c r="K495" s="1" t="s">
        <v>5655</v>
      </c>
      <c r="L495" s="1"/>
      <c r="M495" s="20">
        <f t="shared" si="7"/>
        <v>1</v>
      </c>
    </row>
    <row r="496" spans="1:13" ht="20.100000000000001" customHeight="1" x14ac:dyDescent="0.15">
      <c r="A496" s="1" t="s">
        <v>6</v>
      </c>
      <c r="B496" s="1" t="s">
        <v>5619</v>
      </c>
      <c r="C496" s="1" t="s">
        <v>5656</v>
      </c>
      <c r="D496" s="1" t="s">
        <v>50</v>
      </c>
      <c r="E496" s="1" t="s">
        <v>51</v>
      </c>
      <c r="F496" s="1" t="s">
        <v>51</v>
      </c>
      <c r="G496" s="1" t="s">
        <v>52</v>
      </c>
      <c r="H496" s="1" t="s">
        <v>121</v>
      </c>
      <c r="I496" s="1" t="s">
        <v>662</v>
      </c>
      <c r="J496" s="1" t="s">
        <v>663</v>
      </c>
      <c r="K496" s="1" t="s">
        <v>5657</v>
      </c>
      <c r="L496" s="1"/>
      <c r="M496" s="20">
        <f t="shared" si="7"/>
        <v>1</v>
      </c>
    </row>
    <row r="497" spans="1:13" ht="20.100000000000001" customHeight="1" x14ac:dyDescent="0.15">
      <c r="A497" s="1" t="s">
        <v>6</v>
      </c>
      <c r="B497" s="1" t="s">
        <v>5619</v>
      </c>
      <c r="C497" s="1" t="s">
        <v>5658</v>
      </c>
      <c r="D497" s="1" t="s">
        <v>50</v>
      </c>
      <c r="E497" s="1" t="s">
        <v>51</v>
      </c>
      <c r="F497" s="1" t="s">
        <v>51</v>
      </c>
      <c r="G497" s="1" t="s">
        <v>52</v>
      </c>
      <c r="H497" s="1" t="s">
        <v>121</v>
      </c>
      <c r="I497" s="1" t="s">
        <v>662</v>
      </c>
      <c r="J497" s="1" t="s">
        <v>663</v>
      </c>
      <c r="K497" s="1" t="s">
        <v>360</v>
      </c>
      <c r="L497" s="1"/>
      <c r="M497" s="20">
        <f t="shared" si="7"/>
        <v>1</v>
      </c>
    </row>
    <row r="498" spans="1:13" ht="20.100000000000001" customHeight="1" x14ac:dyDescent="0.15">
      <c r="A498" s="1" t="s">
        <v>6</v>
      </c>
      <c r="B498" s="1" t="s">
        <v>5619</v>
      </c>
      <c r="C498" s="1" t="s">
        <v>5659</v>
      </c>
      <c r="D498" s="1" t="s">
        <v>50</v>
      </c>
      <c r="E498" s="1" t="s">
        <v>51</v>
      </c>
      <c r="F498" s="1" t="s">
        <v>51</v>
      </c>
      <c r="G498" s="1" t="s">
        <v>52</v>
      </c>
      <c r="H498" s="1" t="s">
        <v>121</v>
      </c>
      <c r="I498" s="1" t="s">
        <v>662</v>
      </c>
      <c r="J498" s="1" t="s">
        <v>663</v>
      </c>
      <c r="K498" s="1" t="s">
        <v>5660</v>
      </c>
      <c r="L498" s="1"/>
      <c r="M498" s="20">
        <f t="shared" si="7"/>
        <v>1</v>
      </c>
    </row>
    <row r="499" spans="1:13" ht="20.100000000000001" customHeight="1" x14ac:dyDescent="0.15">
      <c r="A499" s="1" t="s">
        <v>6</v>
      </c>
      <c r="B499" s="1" t="s">
        <v>5619</v>
      </c>
      <c r="C499" s="1" t="s">
        <v>5661</v>
      </c>
      <c r="D499" s="1" t="s">
        <v>50</v>
      </c>
      <c r="E499" s="1" t="s">
        <v>51</v>
      </c>
      <c r="F499" s="1" t="s">
        <v>51</v>
      </c>
      <c r="G499" s="1" t="s">
        <v>52</v>
      </c>
      <c r="H499" s="1" t="s">
        <v>121</v>
      </c>
      <c r="I499" s="1" t="s">
        <v>662</v>
      </c>
      <c r="J499" s="1" t="s">
        <v>663</v>
      </c>
      <c r="K499" s="1" t="s">
        <v>364</v>
      </c>
      <c r="L499" s="1"/>
      <c r="M499" s="20">
        <f t="shared" si="7"/>
        <v>1</v>
      </c>
    </row>
    <row r="500" spans="1:13" ht="20.100000000000001" customHeight="1" x14ac:dyDescent="0.15">
      <c r="A500" s="1" t="s">
        <v>6</v>
      </c>
      <c r="B500" s="1" t="s">
        <v>5619</v>
      </c>
      <c r="C500" s="1" t="s">
        <v>5662</v>
      </c>
      <c r="D500" s="1" t="s">
        <v>50</v>
      </c>
      <c r="E500" s="1" t="s">
        <v>51</v>
      </c>
      <c r="F500" s="1" t="s">
        <v>51</v>
      </c>
      <c r="G500" s="1" t="s">
        <v>52</v>
      </c>
      <c r="H500" s="1" t="s">
        <v>121</v>
      </c>
      <c r="I500" s="1" t="s">
        <v>662</v>
      </c>
      <c r="J500" s="1" t="s">
        <v>663</v>
      </c>
      <c r="K500" s="1" t="s">
        <v>366</v>
      </c>
      <c r="L500" s="1"/>
      <c r="M500" s="20">
        <f t="shared" si="7"/>
        <v>1</v>
      </c>
    </row>
    <row r="501" spans="1:13" ht="20.100000000000001" customHeight="1" x14ac:dyDescent="0.15">
      <c r="A501" s="1" t="s">
        <v>6</v>
      </c>
      <c r="B501" s="1" t="s">
        <v>5619</v>
      </c>
      <c r="C501" s="1" t="s">
        <v>5663</v>
      </c>
      <c r="D501" s="1" t="s">
        <v>50</v>
      </c>
      <c r="E501" s="1" t="s">
        <v>51</v>
      </c>
      <c r="F501" s="1" t="s">
        <v>51</v>
      </c>
      <c r="G501" s="1" t="s">
        <v>52</v>
      </c>
      <c r="H501" s="1" t="s">
        <v>121</v>
      </c>
      <c r="I501" s="1" t="s">
        <v>662</v>
      </c>
      <c r="J501" s="1" t="s">
        <v>663</v>
      </c>
      <c r="K501" s="1" t="s">
        <v>368</v>
      </c>
      <c r="L501" s="1"/>
      <c r="M501" s="20">
        <f t="shared" si="7"/>
        <v>1</v>
      </c>
    </row>
    <row r="502" spans="1:13" ht="20.100000000000001" customHeight="1" x14ac:dyDescent="0.15">
      <c r="A502" s="1" t="s">
        <v>6</v>
      </c>
      <c r="B502" s="1" t="s">
        <v>5619</v>
      </c>
      <c r="C502" s="1" t="s">
        <v>5664</v>
      </c>
      <c r="D502" s="1" t="s">
        <v>50</v>
      </c>
      <c r="E502" s="1" t="s">
        <v>51</v>
      </c>
      <c r="F502" s="1" t="s">
        <v>51</v>
      </c>
      <c r="G502" s="1" t="s">
        <v>52</v>
      </c>
      <c r="H502" s="1" t="s">
        <v>121</v>
      </c>
      <c r="I502" s="1" t="s">
        <v>662</v>
      </c>
      <c r="J502" s="1" t="s">
        <v>663</v>
      </c>
      <c r="K502" s="1" t="s">
        <v>370</v>
      </c>
      <c r="L502" s="1"/>
      <c r="M502" s="20">
        <f t="shared" si="7"/>
        <v>1</v>
      </c>
    </row>
    <row r="503" spans="1:13" ht="20.100000000000001" customHeight="1" x14ac:dyDescent="0.15">
      <c r="A503" s="1" t="s">
        <v>6</v>
      </c>
      <c r="B503" s="1" t="s">
        <v>5619</v>
      </c>
      <c r="C503" s="1" t="s">
        <v>5665</v>
      </c>
      <c r="D503" s="1" t="s">
        <v>50</v>
      </c>
      <c r="E503" s="1" t="s">
        <v>51</v>
      </c>
      <c r="F503" s="1" t="s">
        <v>51</v>
      </c>
      <c r="G503" s="1" t="s">
        <v>52</v>
      </c>
      <c r="H503" s="1" t="s">
        <v>121</v>
      </c>
      <c r="I503" s="1" t="s">
        <v>662</v>
      </c>
      <c r="J503" s="1" t="s">
        <v>663</v>
      </c>
      <c r="K503" s="1" t="s">
        <v>372</v>
      </c>
      <c r="L503" s="1"/>
      <c r="M503" s="20">
        <f t="shared" si="7"/>
        <v>1</v>
      </c>
    </row>
    <row r="504" spans="1:13" ht="20.100000000000001" customHeight="1" x14ac:dyDescent="0.15">
      <c r="A504" s="1" t="s">
        <v>6</v>
      </c>
      <c r="B504" s="1" t="s">
        <v>5619</v>
      </c>
      <c r="C504" s="1" t="s">
        <v>5666</v>
      </c>
      <c r="D504" s="1" t="s">
        <v>50</v>
      </c>
      <c r="E504" s="1" t="s">
        <v>51</v>
      </c>
      <c r="F504" s="1" t="s">
        <v>51</v>
      </c>
      <c r="G504" s="1" t="s">
        <v>52</v>
      </c>
      <c r="H504" s="1" t="s">
        <v>121</v>
      </c>
      <c r="I504" s="1" t="s">
        <v>662</v>
      </c>
      <c r="J504" s="1" t="s">
        <v>663</v>
      </c>
      <c r="K504" s="1" t="s">
        <v>376</v>
      </c>
      <c r="L504" s="1"/>
      <c r="M504" s="20">
        <f t="shared" si="7"/>
        <v>1</v>
      </c>
    </row>
    <row r="505" spans="1:13" ht="20.100000000000001" customHeight="1" x14ac:dyDescent="0.15">
      <c r="A505" s="1" t="s">
        <v>6</v>
      </c>
      <c r="B505" s="1" t="s">
        <v>5619</v>
      </c>
      <c r="C505" s="1" t="s">
        <v>5667</v>
      </c>
      <c r="D505" s="1" t="s">
        <v>50</v>
      </c>
      <c r="E505" s="1" t="s">
        <v>51</v>
      </c>
      <c r="F505" s="1" t="s">
        <v>81</v>
      </c>
      <c r="G505" s="1" t="s">
        <v>82</v>
      </c>
      <c r="H505" s="1" t="s">
        <v>1151</v>
      </c>
      <c r="I505" s="1" t="s">
        <v>447</v>
      </c>
      <c r="J505" s="1" t="s">
        <v>4704</v>
      </c>
      <c r="K505" s="1" t="s">
        <v>5668</v>
      </c>
      <c r="L505" s="1"/>
      <c r="M505" s="20">
        <f t="shared" si="7"/>
        <v>0</v>
      </c>
    </row>
    <row r="506" spans="1:13" ht="20.100000000000001" customHeight="1" x14ac:dyDescent="0.15">
      <c r="A506" s="1" t="s">
        <v>6</v>
      </c>
      <c r="B506" s="1" t="s">
        <v>5619</v>
      </c>
      <c r="C506" s="1" t="s">
        <v>5669</v>
      </c>
      <c r="D506" s="1" t="s">
        <v>50</v>
      </c>
      <c r="E506" s="1" t="s">
        <v>51</v>
      </c>
      <c r="F506" s="1" t="s">
        <v>81</v>
      </c>
      <c r="G506" s="1" t="s">
        <v>82</v>
      </c>
      <c r="H506" s="1" t="s">
        <v>1151</v>
      </c>
      <c r="I506" s="1" t="s">
        <v>447</v>
      </c>
      <c r="J506" s="1" t="s">
        <v>4704</v>
      </c>
      <c r="K506" s="1" t="s">
        <v>5670</v>
      </c>
      <c r="L506" s="1"/>
      <c r="M506" s="20">
        <f t="shared" si="7"/>
        <v>0</v>
      </c>
    </row>
    <row r="507" spans="1:13" ht="20.100000000000001" customHeight="1" x14ac:dyDescent="0.15">
      <c r="A507" s="1" t="s">
        <v>6</v>
      </c>
      <c r="B507" s="1" t="s">
        <v>5619</v>
      </c>
      <c r="C507" s="1" t="s">
        <v>5671</v>
      </c>
      <c r="D507" s="1" t="s">
        <v>50</v>
      </c>
      <c r="E507" s="1" t="s">
        <v>51</v>
      </c>
      <c r="F507" s="1" t="s">
        <v>81</v>
      </c>
      <c r="G507" s="1" t="s">
        <v>82</v>
      </c>
      <c r="H507" s="1" t="s">
        <v>1151</v>
      </c>
      <c r="I507" s="1" t="s">
        <v>447</v>
      </c>
      <c r="J507" s="1" t="s">
        <v>4704</v>
      </c>
      <c r="K507" s="1" t="s">
        <v>5672</v>
      </c>
      <c r="L507" s="1"/>
      <c r="M507" s="20">
        <f t="shared" si="7"/>
        <v>0</v>
      </c>
    </row>
    <row r="508" spans="1:13" ht="20.100000000000001" customHeight="1" x14ac:dyDescent="0.15">
      <c r="A508" s="1" t="s">
        <v>6</v>
      </c>
      <c r="B508" s="1" t="s">
        <v>5619</v>
      </c>
      <c r="C508" s="1" t="s">
        <v>5673</v>
      </c>
      <c r="D508" s="1" t="s">
        <v>50</v>
      </c>
      <c r="E508" s="1" t="s">
        <v>51</v>
      </c>
      <c r="F508" s="1" t="s">
        <v>81</v>
      </c>
      <c r="G508" s="1" t="s">
        <v>82</v>
      </c>
      <c r="H508" s="1" t="s">
        <v>1151</v>
      </c>
      <c r="I508" s="1" t="s">
        <v>447</v>
      </c>
      <c r="J508" s="1" t="s">
        <v>4704</v>
      </c>
      <c r="K508" s="1" t="s">
        <v>5674</v>
      </c>
      <c r="L508" s="1"/>
      <c r="M508" s="20">
        <f t="shared" si="7"/>
        <v>0</v>
      </c>
    </row>
    <row r="509" spans="1:13" ht="20.100000000000001" customHeight="1" x14ac:dyDescent="0.15">
      <c r="A509" s="1" t="s">
        <v>6</v>
      </c>
      <c r="B509" s="1" t="s">
        <v>5619</v>
      </c>
      <c r="C509" s="1" t="s">
        <v>5675</v>
      </c>
      <c r="D509" s="1" t="s">
        <v>50</v>
      </c>
      <c r="E509" s="1" t="s">
        <v>51</v>
      </c>
      <c r="F509" s="1" t="s">
        <v>81</v>
      </c>
      <c r="G509" s="1" t="s">
        <v>82</v>
      </c>
      <c r="H509" s="1" t="s">
        <v>1151</v>
      </c>
      <c r="I509" s="1" t="s">
        <v>447</v>
      </c>
      <c r="J509" s="1" t="s">
        <v>4704</v>
      </c>
      <c r="K509" s="1" t="s">
        <v>5676</v>
      </c>
      <c r="L509" s="1"/>
      <c r="M509" s="20">
        <f t="shared" si="7"/>
        <v>0</v>
      </c>
    </row>
    <row r="510" spans="1:13" ht="20.100000000000001" customHeight="1" x14ac:dyDescent="0.15">
      <c r="A510" s="1" t="s">
        <v>6</v>
      </c>
      <c r="B510" s="1" t="s">
        <v>5619</v>
      </c>
      <c r="C510" s="1" t="s">
        <v>5677</v>
      </c>
      <c r="D510" s="1" t="s">
        <v>50</v>
      </c>
      <c r="E510" s="1" t="s">
        <v>51</v>
      </c>
      <c r="F510" s="1" t="s">
        <v>51</v>
      </c>
      <c r="G510" s="1" t="s">
        <v>52</v>
      </c>
      <c r="H510" s="1" t="s">
        <v>121</v>
      </c>
      <c r="I510" s="1" t="s">
        <v>662</v>
      </c>
      <c r="J510" s="1" t="s">
        <v>663</v>
      </c>
      <c r="K510" s="1" t="s">
        <v>5678</v>
      </c>
      <c r="L510" s="1"/>
      <c r="M510" s="20">
        <f t="shared" si="7"/>
        <v>1</v>
      </c>
    </row>
    <row r="511" spans="1:13" ht="20.100000000000001" customHeight="1" x14ac:dyDescent="0.15">
      <c r="A511" s="1" t="s">
        <v>6</v>
      </c>
      <c r="B511" s="1" t="s">
        <v>5619</v>
      </c>
      <c r="C511" s="1" t="s">
        <v>5679</v>
      </c>
      <c r="D511" s="1" t="s">
        <v>50</v>
      </c>
      <c r="E511" s="1" t="s">
        <v>51</v>
      </c>
      <c r="F511" s="1" t="s">
        <v>51</v>
      </c>
      <c r="G511" s="1" t="s">
        <v>52</v>
      </c>
      <c r="H511" s="1" t="s">
        <v>121</v>
      </c>
      <c r="I511" s="1" t="s">
        <v>662</v>
      </c>
      <c r="J511" s="1" t="s">
        <v>663</v>
      </c>
      <c r="K511" s="1" t="s">
        <v>5680</v>
      </c>
      <c r="L511" s="1"/>
      <c r="M511" s="20">
        <f t="shared" si="7"/>
        <v>1</v>
      </c>
    </row>
    <row r="512" spans="1:13" ht="20.100000000000001" customHeight="1" x14ac:dyDescent="0.15">
      <c r="A512" s="1" t="s">
        <v>6</v>
      </c>
      <c r="B512" s="1" t="s">
        <v>5619</v>
      </c>
      <c r="C512" s="1" t="s">
        <v>5681</v>
      </c>
      <c r="D512" s="1" t="s">
        <v>50</v>
      </c>
      <c r="E512" s="1" t="s">
        <v>51</v>
      </c>
      <c r="F512" s="1" t="s">
        <v>51</v>
      </c>
      <c r="G512" s="1" t="s">
        <v>52</v>
      </c>
      <c r="H512" s="1" t="s">
        <v>121</v>
      </c>
      <c r="I512" s="1" t="s">
        <v>662</v>
      </c>
      <c r="J512" s="1" t="s">
        <v>663</v>
      </c>
      <c r="K512" s="1" t="s">
        <v>5682</v>
      </c>
      <c r="L512" s="1"/>
      <c r="M512" s="20">
        <f t="shared" si="7"/>
        <v>1</v>
      </c>
    </row>
    <row r="513" spans="1:13" ht="20.100000000000001" customHeight="1" x14ac:dyDescent="0.15">
      <c r="A513" s="1" t="s">
        <v>6</v>
      </c>
      <c r="B513" s="1" t="s">
        <v>5619</v>
      </c>
      <c r="C513" s="1" t="s">
        <v>5683</v>
      </c>
      <c r="D513" s="1" t="s">
        <v>50</v>
      </c>
      <c r="E513" s="1" t="s">
        <v>51</v>
      </c>
      <c r="F513" s="1" t="s">
        <v>51</v>
      </c>
      <c r="G513" s="1" t="s">
        <v>52</v>
      </c>
      <c r="H513" s="1" t="s">
        <v>121</v>
      </c>
      <c r="I513" s="1" t="s">
        <v>662</v>
      </c>
      <c r="J513" s="1" t="s">
        <v>663</v>
      </c>
      <c r="K513" s="1" t="s">
        <v>5684</v>
      </c>
      <c r="L513" s="1"/>
      <c r="M513" s="20">
        <f t="shared" si="7"/>
        <v>1</v>
      </c>
    </row>
    <row r="514" spans="1:13" ht="20.100000000000001" customHeight="1" x14ac:dyDescent="0.15">
      <c r="A514" s="1" t="s">
        <v>6</v>
      </c>
      <c r="B514" s="1" t="s">
        <v>5619</v>
      </c>
      <c r="C514" s="1" t="s">
        <v>5685</v>
      </c>
      <c r="D514" s="1" t="s">
        <v>50</v>
      </c>
      <c r="E514" s="1" t="s">
        <v>51</v>
      </c>
      <c r="F514" s="1" t="s">
        <v>51</v>
      </c>
      <c r="G514" s="1" t="s">
        <v>52</v>
      </c>
      <c r="H514" s="1" t="s">
        <v>121</v>
      </c>
      <c r="I514" s="1" t="s">
        <v>662</v>
      </c>
      <c r="J514" s="1" t="s">
        <v>663</v>
      </c>
      <c r="K514" s="1" t="s">
        <v>5686</v>
      </c>
      <c r="L514" s="1"/>
      <c r="M514" s="20">
        <f t="shared" si="7"/>
        <v>1</v>
      </c>
    </row>
    <row r="515" spans="1:13" ht="20.100000000000001" customHeight="1" x14ac:dyDescent="0.15">
      <c r="A515" s="1" t="s">
        <v>6</v>
      </c>
      <c r="B515" s="1" t="s">
        <v>5619</v>
      </c>
      <c r="C515" s="1" t="s">
        <v>5687</v>
      </c>
      <c r="D515" s="1" t="s">
        <v>50</v>
      </c>
      <c r="E515" s="1" t="s">
        <v>51</v>
      </c>
      <c r="F515" s="1" t="s">
        <v>51</v>
      </c>
      <c r="G515" s="1" t="s">
        <v>52</v>
      </c>
      <c r="H515" s="1" t="s">
        <v>121</v>
      </c>
      <c r="I515" s="1" t="s">
        <v>662</v>
      </c>
      <c r="J515" s="1" t="s">
        <v>663</v>
      </c>
      <c r="K515" s="1" t="s">
        <v>5688</v>
      </c>
      <c r="L515" s="1"/>
      <c r="M515" s="20">
        <f t="shared" si="7"/>
        <v>1</v>
      </c>
    </row>
    <row r="516" spans="1:13" ht="20.100000000000001" customHeight="1" x14ac:dyDescent="0.15">
      <c r="A516" s="1" t="s">
        <v>6</v>
      </c>
      <c r="B516" s="1" t="s">
        <v>5619</v>
      </c>
      <c r="C516" s="1" t="s">
        <v>5689</v>
      </c>
      <c r="D516" s="1" t="s">
        <v>78</v>
      </c>
      <c r="E516" s="1" t="s">
        <v>51</v>
      </c>
      <c r="F516" s="1" t="s">
        <v>51</v>
      </c>
      <c r="G516" s="1" t="s">
        <v>52</v>
      </c>
      <c r="H516" s="1" t="s">
        <v>121</v>
      </c>
      <c r="I516" s="1" t="s">
        <v>662</v>
      </c>
      <c r="J516" s="1" t="s">
        <v>663</v>
      </c>
      <c r="K516" s="1" t="s">
        <v>5690</v>
      </c>
      <c r="L516" s="1"/>
      <c r="M516" s="20">
        <f t="shared" si="7"/>
        <v>1</v>
      </c>
    </row>
    <row r="517" spans="1:13" ht="20.100000000000001" customHeight="1" x14ac:dyDescent="0.15">
      <c r="A517" s="1" t="s">
        <v>6</v>
      </c>
      <c r="B517" s="1" t="s">
        <v>5619</v>
      </c>
      <c r="C517" s="1" t="s">
        <v>5691</v>
      </c>
      <c r="D517" s="1" t="s">
        <v>78</v>
      </c>
      <c r="E517" s="1" t="s">
        <v>51</v>
      </c>
      <c r="F517" s="1" t="s">
        <v>51</v>
      </c>
      <c r="G517" s="1" t="s">
        <v>52</v>
      </c>
      <c r="H517" s="1" t="s">
        <v>121</v>
      </c>
      <c r="I517" s="1" t="s">
        <v>662</v>
      </c>
      <c r="J517" s="1" t="s">
        <v>663</v>
      </c>
      <c r="K517" s="1" t="s">
        <v>5692</v>
      </c>
      <c r="L517" s="1"/>
      <c r="M517" s="20">
        <f t="shared" si="7"/>
        <v>1</v>
      </c>
    </row>
    <row r="518" spans="1:13" ht="20.100000000000001" customHeight="1" x14ac:dyDescent="0.15">
      <c r="A518" s="1" t="s">
        <v>6</v>
      </c>
      <c r="B518" s="1" t="s">
        <v>5619</v>
      </c>
      <c r="C518" s="1" t="s">
        <v>5693</v>
      </c>
      <c r="D518" s="1" t="s">
        <v>78</v>
      </c>
      <c r="E518" s="1" t="s">
        <v>51</v>
      </c>
      <c r="F518" s="1" t="s">
        <v>51</v>
      </c>
      <c r="G518" s="1" t="s">
        <v>52</v>
      </c>
      <c r="H518" s="1" t="s">
        <v>121</v>
      </c>
      <c r="I518" s="1" t="s">
        <v>662</v>
      </c>
      <c r="J518" s="1" t="s">
        <v>663</v>
      </c>
      <c r="K518" s="1" t="s">
        <v>5694</v>
      </c>
      <c r="L518" s="1"/>
      <c r="M518" s="20">
        <f t="shared" si="7"/>
        <v>1</v>
      </c>
    </row>
    <row r="519" spans="1:13" ht="20.100000000000001" customHeight="1" x14ac:dyDescent="0.15">
      <c r="A519" s="1" t="s">
        <v>6</v>
      </c>
      <c r="B519" s="1" t="s">
        <v>5619</v>
      </c>
      <c r="C519" s="1" t="s">
        <v>5695</v>
      </c>
      <c r="D519" s="1" t="s">
        <v>78</v>
      </c>
      <c r="E519" s="1" t="s">
        <v>51</v>
      </c>
      <c r="F519" s="1" t="s">
        <v>179</v>
      </c>
      <c r="G519" s="1" t="s">
        <v>82</v>
      </c>
      <c r="H519" s="1" t="s">
        <v>212</v>
      </c>
      <c r="I519" s="1" t="s">
        <v>1136</v>
      </c>
      <c r="J519" s="1" t="s">
        <v>122</v>
      </c>
      <c r="K519" s="1" t="s">
        <v>5696</v>
      </c>
      <c r="L519" s="1"/>
      <c r="M519" s="20">
        <f t="shared" si="7"/>
        <v>0</v>
      </c>
    </row>
    <row r="520" spans="1:13" ht="20.100000000000001" customHeight="1" x14ac:dyDescent="0.15">
      <c r="A520" s="1" t="s">
        <v>6</v>
      </c>
      <c r="B520" s="1" t="s">
        <v>5619</v>
      </c>
      <c r="C520" s="1" t="s">
        <v>5697</v>
      </c>
      <c r="D520" s="1" t="s">
        <v>78</v>
      </c>
      <c r="E520" s="1" t="s">
        <v>51</v>
      </c>
      <c r="F520" s="1" t="s">
        <v>51</v>
      </c>
      <c r="G520" s="1" t="s">
        <v>52</v>
      </c>
      <c r="H520" s="1" t="s">
        <v>121</v>
      </c>
      <c r="I520" s="1" t="s">
        <v>662</v>
      </c>
      <c r="J520" s="1" t="s">
        <v>663</v>
      </c>
      <c r="K520" s="1" t="s">
        <v>5698</v>
      </c>
      <c r="L520" s="1"/>
      <c r="M520" s="20">
        <f t="shared" si="7"/>
        <v>1</v>
      </c>
    </row>
    <row r="521" spans="1:13" ht="20.100000000000001" customHeight="1" x14ac:dyDescent="0.15">
      <c r="A521" s="1" t="s">
        <v>6</v>
      </c>
      <c r="B521" s="1" t="s">
        <v>5619</v>
      </c>
      <c r="C521" s="1" t="s">
        <v>5699</v>
      </c>
      <c r="D521" s="1" t="s">
        <v>78</v>
      </c>
      <c r="E521" s="1" t="s">
        <v>51</v>
      </c>
      <c r="F521" s="1" t="s">
        <v>81</v>
      </c>
      <c r="G521" s="1" t="s">
        <v>82</v>
      </c>
      <c r="H521" s="1" t="s">
        <v>212</v>
      </c>
      <c r="I521" s="1" t="s">
        <v>1136</v>
      </c>
      <c r="J521" s="1" t="s">
        <v>122</v>
      </c>
      <c r="K521" s="1" t="s">
        <v>5700</v>
      </c>
      <c r="L521" s="1"/>
      <c r="M521" s="20">
        <f t="shared" si="7"/>
        <v>0</v>
      </c>
    </row>
    <row r="522" spans="1:13" ht="20.100000000000001" customHeight="1" x14ac:dyDescent="0.15">
      <c r="A522" s="1" t="s">
        <v>6</v>
      </c>
      <c r="B522" s="1" t="s">
        <v>5619</v>
      </c>
      <c r="C522" s="1" t="s">
        <v>5701</v>
      </c>
      <c r="D522" s="1" t="s">
        <v>78</v>
      </c>
      <c r="E522" s="1" t="s">
        <v>51</v>
      </c>
      <c r="F522" s="1" t="s">
        <v>51</v>
      </c>
      <c r="G522" s="1" t="s">
        <v>52</v>
      </c>
      <c r="H522" s="1" t="s">
        <v>121</v>
      </c>
      <c r="I522" s="1" t="s">
        <v>662</v>
      </c>
      <c r="J522" s="1" t="s">
        <v>663</v>
      </c>
      <c r="K522" s="1" t="s">
        <v>5702</v>
      </c>
      <c r="L522" s="1"/>
      <c r="M522" s="20">
        <f t="shared" si="7"/>
        <v>1</v>
      </c>
    </row>
    <row r="523" spans="1:13" ht="20.100000000000001" customHeight="1" x14ac:dyDescent="0.15">
      <c r="A523" s="1" t="s">
        <v>6</v>
      </c>
      <c r="B523" s="1" t="s">
        <v>5619</v>
      </c>
      <c r="C523" s="1" t="s">
        <v>5703</v>
      </c>
      <c r="D523" s="1" t="s">
        <v>78</v>
      </c>
      <c r="E523" s="1" t="s">
        <v>51</v>
      </c>
      <c r="F523" s="1" t="s">
        <v>51</v>
      </c>
      <c r="G523" s="1" t="s">
        <v>52</v>
      </c>
      <c r="H523" s="1" t="s">
        <v>121</v>
      </c>
      <c r="I523" s="1" t="s">
        <v>662</v>
      </c>
      <c r="J523" s="1" t="s">
        <v>663</v>
      </c>
      <c r="K523" s="1" t="s">
        <v>5704</v>
      </c>
      <c r="L523" s="1"/>
      <c r="M523" s="20">
        <f t="shared" si="7"/>
        <v>1</v>
      </c>
    </row>
    <row r="524" spans="1:13" ht="20.100000000000001" customHeight="1" x14ac:dyDescent="0.15">
      <c r="A524" s="1" t="s">
        <v>6</v>
      </c>
      <c r="B524" s="1" t="s">
        <v>5619</v>
      </c>
      <c r="C524" s="1" t="s">
        <v>5705</v>
      </c>
      <c r="D524" s="1" t="s">
        <v>78</v>
      </c>
      <c r="E524" s="1" t="s">
        <v>51</v>
      </c>
      <c r="F524" s="1" t="s">
        <v>51</v>
      </c>
      <c r="G524" s="1" t="s">
        <v>52</v>
      </c>
      <c r="H524" s="1" t="s">
        <v>121</v>
      </c>
      <c r="I524" s="1" t="s">
        <v>662</v>
      </c>
      <c r="J524" s="1" t="s">
        <v>663</v>
      </c>
      <c r="K524" s="1" t="s">
        <v>5706</v>
      </c>
      <c r="L524" s="1"/>
      <c r="M524" s="20">
        <f t="shared" si="7"/>
        <v>1</v>
      </c>
    </row>
    <row r="525" spans="1:13" ht="20.100000000000001" customHeight="1" x14ac:dyDescent="0.15">
      <c r="A525" s="1" t="s">
        <v>6</v>
      </c>
      <c r="B525" s="1" t="s">
        <v>5619</v>
      </c>
      <c r="C525" s="1" t="s">
        <v>5707</v>
      </c>
      <c r="D525" s="1" t="s">
        <v>78</v>
      </c>
      <c r="E525" s="1" t="s">
        <v>51</v>
      </c>
      <c r="F525" s="1" t="s">
        <v>26832</v>
      </c>
      <c r="G525" s="1" t="s">
        <v>82</v>
      </c>
      <c r="H525" s="1" t="s">
        <v>212</v>
      </c>
      <c r="I525" s="1" t="s">
        <v>1136</v>
      </c>
      <c r="J525" s="1" t="s">
        <v>122</v>
      </c>
      <c r="K525" s="1" t="s">
        <v>5708</v>
      </c>
      <c r="L525" s="1"/>
      <c r="M525" s="20">
        <f t="shared" si="7"/>
        <v>0</v>
      </c>
    </row>
    <row r="526" spans="1:13" ht="20.100000000000001" customHeight="1" x14ac:dyDescent="0.15">
      <c r="A526" s="1" t="s">
        <v>6</v>
      </c>
      <c r="B526" s="1" t="s">
        <v>5619</v>
      </c>
      <c r="C526" s="1" t="s">
        <v>5709</v>
      </c>
      <c r="D526" s="1" t="s">
        <v>78</v>
      </c>
      <c r="E526" s="1" t="s">
        <v>51</v>
      </c>
      <c r="F526" s="1" t="s">
        <v>51</v>
      </c>
      <c r="G526" s="1" t="s">
        <v>52</v>
      </c>
      <c r="H526" s="1" t="s">
        <v>121</v>
      </c>
      <c r="I526" s="1" t="s">
        <v>662</v>
      </c>
      <c r="J526" s="1" t="s">
        <v>663</v>
      </c>
      <c r="K526" s="1" t="s">
        <v>5710</v>
      </c>
      <c r="L526" s="1"/>
      <c r="M526" s="20">
        <f t="shared" si="7"/>
        <v>1</v>
      </c>
    </row>
    <row r="527" spans="1:13" ht="20.100000000000001" customHeight="1" x14ac:dyDescent="0.15">
      <c r="A527" s="1" t="s">
        <v>6</v>
      </c>
      <c r="B527" s="1" t="s">
        <v>5619</v>
      </c>
      <c r="C527" s="1" t="s">
        <v>5711</v>
      </c>
      <c r="D527" s="1" t="s">
        <v>78</v>
      </c>
      <c r="E527" s="1" t="s">
        <v>51</v>
      </c>
      <c r="F527" s="1" t="s">
        <v>51</v>
      </c>
      <c r="G527" s="1" t="s">
        <v>52</v>
      </c>
      <c r="H527" s="1" t="s">
        <v>121</v>
      </c>
      <c r="I527" s="1" t="s">
        <v>662</v>
      </c>
      <c r="J527" s="1" t="s">
        <v>663</v>
      </c>
      <c r="K527" s="1" t="s">
        <v>5712</v>
      </c>
      <c r="L527" s="1"/>
      <c r="M527" s="20">
        <f t="shared" si="7"/>
        <v>1</v>
      </c>
    </row>
    <row r="528" spans="1:13" ht="20.100000000000001" customHeight="1" x14ac:dyDescent="0.15">
      <c r="A528" s="1" t="s">
        <v>6</v>
      </c>
      <c r="B528" s="1" t="s">
        <v>5619</v>
      </c>
      <c r="C528" s="1" t="s">
        <v>5713</v>
      </c>
      <c r="D528" s="1" t="s">
        <v>78</v>
      </c>
      <c r="E528" s="1" t="s">
        <v>51</v>
      </c>
      <c r="F528" s="1" t="s">
        <v>51</v>
      </c>
      <c r="G528" s="1" t="s">
        <v>52</v>
      </c>
      <c r="H528" s="1" t="s">
        <v>121</v>
      </c>
      <c r="I528" s="1" t="s">
        <v>662</v>
      </c>
      <c r="J528" s="1" t="s">
        <v>663</v>
      </c>
      <c r="K528" s="1" t="s">
        <v>5714</v>
      </c>
      <c r="L528" s="1"/>
      <c r="M528" s="20">
        <f t="shared" si="7"/>
        <v>1</v>
      </c>
    </row>
    <row r="529" spans="1:13" ht="20.100000000000001" customHeight="1" x14ac:dyDescent="0.15">
      <c r="A529" s="1" t="s">
        <v>6</v>
      </c>
      <c r="B529" s="1" t="s">
        <v>5619</v>
      </c>
      <c r="C529" s="1" t="s">
        <v>5715</v>
      </c>
      <c r="D529" s="1" t="s">
        <v>78</v>
      </c>
      <c r="E529" s="1" t="s">
        <v>51</v>
      </c>
      <c r="F529" s="1" t="s">
        <v>179</v>
      </c>
      <c r="G529" s="1" t="s">
        <v>82</v>
      </c>
      <c r="H529" s="1" t="s">
        <v>212</v>
      </c>
      <c r="I529" s="1" t="s">
        <v>1136</v>
      </c>
      <c r="J529" s="1" t="s">
        <v>122</v>
      </c>
      <c r="K529" s="1" t="s">
        <v>5716</v>
      </c>
      <c r="L529" s="1"/>
      <c r="M529" s="20">
        <f t="shared" si="7"/>
        <v>0</v>
      </c>
    </row>
    <row r="530" spans="1:13" ht="20.100000000000001" customHeight="1" x14ac:dyDescent="0.15">
      <c r="A530" s="1" t="s">
        <v>6</v>
      </c>
      <c r="B530" s="1" t="s">
        <v>5619</v>
      </c>
      <c r="C530" s="1" t="s">
        <v>5717</v>
      </c>
      <c r="D530" s="1" t="s">
        <v>78</v>
      </c>
      <c r="E530" s="1" t="s">
        <v>51</v>
      </c>
      <c r="F530" s="1" t="s">
        <v>81</v>
      </c>
      <c r="G530" s="1" t="s">
        <v>82</v>
      </c>
      <c r="H530" s="1" t="s">
        <v>1151</v>
      </c>
      <c r="I530" s="1" t="s">
        <v>447</v>
      </c>
      <c r="J530" s="1" t="s">
        <v>4704</v>
      </c>
      <c r="K530" s="1" t="s">
        <v>5718</v>
      </c>
      <c r="L530" s="1"/>
      <c r="M530" s="20">
        <f t="shared" ref="M530:M593" si="8">IF(F530="○",1,0)</f>
        <v>0</v>
      </c>
    </row>
    <row r="531" spans="1:13" ht="20.100000000000001" customHeight="1" x14ac:dyDescent="0.15">
      <c r="A531" s="1" t="s">
        <v>6</v>
      </c>
      <c r="B531" s="1" t="s">
        <v>5619</v>
      </c>
      <c r="C531" s="1" t="s">
        <v>5719</v>
      </c>
      <c r="D531" s="1" t="s">
        <v>849</v>
      </c>
      <c r="E531" s="1" t="s">
        <v>51</v>
      </c>
      <c r="F531" s="1" t="s">
        <v>26832</v>
      </c>
      <c r="G531" s="1" t="s">
        <v>52</v>
      </c>
      <c r="H531" s="1" t="s">
        <v>121</v>
      </c>
      <c r="I531" s="1" t="s">
        <v>662</v>
      </c>
      <c r="J531" s="1" t="s">
        <v>663</v>
      </c>
      <c r="K531" s="1" t="s">
        <v>5720</v>
      </c>
      <c r="L531" s="1"/>
      <c r="M531" s="20">
        <f t="shared" si="8"/>
        <v>0</v>
      </c>
    </row>
    <row r="532" spans="1:13" ht="20.100000000000001" customHeight="1" x14ac:dyDescent="0.15">
      <c r="A532" s="1" t="s">
        <v>6</v>
      </c>
      <c r="B532" s="1" t="s">
        <v>5721</v>
      </c>
      <c r="C532" s="1" t="s">
        <v>5722</v>
      </c>
      <c r="D532" s="1" t="s">
        <v>50</v>
      </c>
      <c r="E532" s="1" t="s">
        <v>51</v>
      </c>
      <c r="F532" s="1" t="s">
        <v>51</v>
      </c>
      <c r="G532" s="1" t="s">
        <v>82</v>
      </c>
      <c r="H532" s="1" t="s">
        <v>95</v>
      </c>
      <c r="I532" s="1" t="s">
        <v>84</v>
      </c>
      <c r="J532" s="1" t="s">
        <v>96</v>
      </c>
      <c r="K532" s="1" t="s">
        <v>5723</v>
      </c>
      <c r="L532" s="1"/>
      <c r="M532" s="20">
        <f t="shared" si="8"/>
        <v>1</v>
      </c>
    </row>
    <row r="533" spans="1:13" ht="20.100000000000001" customHeight="1" x14ac:dyDescent="0.15">
      <c r="A533" s="1" t="s">
        <v>6</v>
      </c>
      <c r="B533" s="1" t="s">
        <v>5721</v>
      </c>
      <c r="C533" s="1" t="s">
        <v>5724</v>
      </c>
      <c r="D533" s="1" t="s">
        <v>50</v>
      </c>
      <c r="E533" s="1" t="s">
        <v>51</v>
      </c>
      <c r="F533" s="1" t="s">
        <v>51</v>
      </c>
      <c r="G533" s="1" t="s">
        <v>82</v>
      </c>
      <c r="H533" s="1" t="s">
        <v>95</v>
      </c>
      <c r="I533" s="1" t="s">
        <v>84</v>
      </c>
      <c r="J533" s="1" t="s">
        <v>96</v>
      </c>
      <c r="K533" s="1" t="s">
        <v>5725</v>
      </c>
      <c r="L533" s="1"/>
      <c r="M533" s="20">
        <f t="shared" si="8"/>
        <v>1</v>
      </c>
    </row>
    <row r="534" spans="1:13" ht="20.100000000000001" customHeight="1" x14ac:dyDescent="0.15">
      <c r="A534" s="1" t="s">
        <v>6</v>
      </c>
      <c r="B534" s="1" t="s">
        <v>5726</v>
      </c>
      <c r="C534" s="1" t="s">
        <v>5727</v>
      </c>
      <c r="D534" s="1" t="s">
        <v>78</v>
      </c>
      <c r="E534" s="1" t="s">
        <v>51</v>
      </c>
      <c r="F534" s="1" t="s">
        <v>51</v>
      </c>
      <c r="G534" s="1" t="s">
        <v>82</v>
      </c>
      <c r="H534" s="1" t="s">
        <v>95</v>
      </c>
      <c r="I534" s="1" t="s">
        <v>84</v>
      </c>
      <c r="J534" s="1" t="s">
        <v>96</v>
      </c>
      <c r="K534" s="1" t="s">
        <v>5728</v>
      </c>
      <c r="L534" s="1"/>
      <c r="M534" s="20">
        <f t="shared" si="8"/>
        <v>1</v>
      </c>
    </row>
    <row r="535" spans="1:13" ht="20.100000000000001" customHeight="1" x14ac:dyDescent="0.15">
      <c r="A535" s="1" t="s">
        <v>6</v>
      </c>
      <c r="B535" s="1" t="s">
        <v>5726</v>
      </c>
      <c r="C535" s="1" t="s">
        <v>5729</v>
      </c>
      <c r="D535" s="1" t="s">
        <v>78</v>
      </c>
      <c r="E535" s="1" t="s">
        <v>51</v>
      </c>
      <c r="F535" s="1" t="s">
        <v>51</v>
      </c>
      <c r="G535" s="1" t="s">
        <v>52</v>
      </c>
      <c r="H535" s="1" t="s">
        <v>121</v>
      </c>
      <c r="I535" s="1" t="s">
        <v>662</v>
      </c>
      <c r="J535" s="1" t="s">
        <v>663</v>
      </c>
      <c r="K535" s="1" t="s">
        <v>5730</v>
      </c>
      <c r="L535" s="1"/>
      <c r="M535" s="20">
        <f t="shared" si="8"/>
        <v>1</v>
      </c>
    </row>
    <row r="536" spans="1:13" ht="20.100000000000001" customHeight="1" x14ac:dyDescent="0.15">
      <c r="A536" s="1" t="s">
        <v>6</v>
      </c>
      <c r="B536" s="1" t="s">
        <v>5726</v>
      </c>
      <c r="C536" s="1" t="s">
        <v>5731</v>
      </c>
      <c r="D536" s="1" t="s">
        <v>78</v>
      </c>
      <c r="E536" s="1" t="s">
        <v>51</v>
      </c>
      <c r="F536" s="1" t="s">
        <v>51</v>
      </c>
      <c r="G536" s="1" t="s">
        <v>82</v>
      </c>
      <c r="H536" s="1" t="s">
        <v>95</v>
      </c>
      <c r="I536" s="1" t="s">
        <v>84</v>
      </c>
      <c r="J536" s="1" t="s">
        <v>96</v>
      </c>
      <c r="K536" s="1" t="s">
        <v>5732</v>
      </c>
      <c r="L536" s="1"/>
      <c r="M536" s="20">
        <f t="shared" si="8"/>
        <v>1</v>
      </c>
    </row>
    <row r="537" spans="1:13" ht="20.100000000000001" customHeight="1" x14ac:dyDescent="0.15">
      <c r="A537" s="1" t="s">
        <v>6</v>
      </c>
      <c r="B537" s="1" t="s">
        <v>5726</v>
      </c>
      <c r="C537" s="1" t="s">
        <v>5733</v>
      </c>
      <c r="D537" s="1" t="s">
        <v>78</v>
      </c>
      <c r="E537" s="1" t="s">
        <v>51</v>
      </c>
      <c r="F537" s="1" t="s">
        <v>51</v>
      </c>
      <c r="G537" s="1" t="s">
        <v>82</v>
      </c>
      <c r="H537" s="1" t="s">
        <v>95</v>
      </c>
      <c r="I537" s="1" t="s">
        <v>84</v>
      </c>
      <c r="J537" s="1" t="s">
        <v>96</v>
      </c>
      <c r="K537" s="1" t="s">
        <v>5734</v>
      </c>
      <c r="L537" s="1"/>
      <c r="M537" s="20">
        <f t="shared" si="8"/>
        <v>1</v>
      </c>
    </row>
    <row r="538" spans="1:13" ht="20.100000000000001" customHeight="1" x14ac:dyDescent="0.15">
      <c r="A538" s="1" t="s">
        <v>6</v>
      </c>
      <c r="B538" s="1" t="s">
        <v>5735</v>
      </c>
      <c r="C538" s="1" t="s">
        <v>5736</v>
      </c>
      <c r="D538" s="1" t="s">
        <v>50</v>
      </c>
      <c r="E538" s="1" t="s">
        <v>51</v>
      </c>
      <c r="F538" s="1" t="s">
        <v>51</v>
      </c>
      <c r="G538" s="1" t="s">
        <v>82</v>
      </c>
      <c r="H538" s="1" t="s">
        <v>95</v>
      </c>
      <c r="I538" s="1" t="s">
        <v>84</v>
      </c>
      <c r="J538" s="1" t="s">
        <v>96</v>
      </c>
      <c r="K538" s="1" t="s">
        <v>5737</v>
      </c>
      <c r="L538" s="1"/>
      <c r="M538" s="20">
        <f t="shared" si="8"/>
        <v>1</v>
      </c>
    </row>
    <row r="539" spans="1:13" ht="20.100000000000001" customHeight="1" x14ac:dyDescent="0.15">
      <c r="A539" s="1" t="s">
        <v>6</v>
      </c>
      <c r="B539" s="1" t="s">
        <v>5735</v>
      </c>
      <c r="C539" s="1" t="s">
        <v>5738</v>
      </c>
      <c r="D539" s="1" t="s">
        <v>78</v>
      </c>
      <c r="E539" s="1" t="s">
        <v>51</v>
      </c>
      <c r="F539" s="1" t="s">
        <v>51</v>
      </c>
      <c r="G539" s="1" t="s">
        <v>82</v>
      </c>
      <c r="H539" s="1" t="s">
        <v>95</v>
      </c>
      <c r="I539" s="1" t="s">
        <v>84</v>
      </c>
      <c r="J539" s="1" t="s">
        <v>96</v>
      </c>
      <c r="K539" s="1" t="s">
        <v>5739</v>
      </c>
      <c r="L539" s="1"/>
      <c r="M539" s="20">
        <f t="shared" si="8"/>
        <v>1</v>
      </c>
    </row>
    <row r="540" spans="1:13" ht="20.100000000000001" customHeight="1" x14ac:dyDescent="0.15">
      <c r="A540" s="1" t="s">
        <v>6</v>
      </c>
      <c r="B540" s="1" t="s">
        <v>5735</v>
      </c>
      <c r="C540" s="1" t="s">
        <v>5740</v>
      </c>
      <c r="D540" s="1" t="s">
        <v>78</v>
      </c>
      <c r="E540" s="1" t="s">
        <v>51</v>
      </c>
      <c r="F540" s="1" t="s">
        <v>179</v>
      </c>
      <c r="G540" s="1" t="s">
        <v>82</v>
      </c>
      <c r="H540" s="1" t="s">
        <v>129</v>
      </c>
      <c r="I540" s="1" t="s">
        <v>84</v>
      </c>
      <c r="J540" s="1" t="s">
        <v>130</v>
      </c>
      <c r="K540" s="1" t="s">
        <v>5741</v>
      </c>
      <c r="L540" s="1"/>
      <c r="M540" s="20">
        <f t="shared" si="8"/>
        <v>0</v>
      </c>
    </row>
    <row r="541" spans="1:13" ht="20.100000000000001" customHeight="1" x14ac:dyDescent="0.15">
      <c r="A541" s="1" t="s">
        <v>6</v>
      </c>
      <c r="B541" s="1" t="s">
        <v>5735</v>
      </c>
      <c r="C541" s="1" t="s">
        <v>5742</v>
      </c>
      <c r="D541" s="1" t="s">
        <v>78</v>
      </c>
      <c r="E541" s="1" t="s">
        <v>51</v>
      </c>
      <c r="F541" s="1" t="s">
        <v>51</v>
      </c>
      <c r="G541" s="1" t="s">
        <v>82</v>
      </c>
      <c r="H541" s="1" t="s">
        <v>95</v>
      </c>
      <c r="I541" s="1" t="s">
        <v>84</v>
      </c>
      <c r="J541" s="1" t="s">
        <v>96</v>
      </c>
      <c r="K541" s="1" t="s">
        <v>5743</v>
      </c>
      <c r="L541" s="1"/>
      <c r="M541" s="20">
        <f t="shared" si="8"/>
        <v>1</v>
      </c>
    </row>
    <row r="542" spans="1:13" ht="20.100000000000001" customHeight="1" x14ac:dyDescent="0.15">
      <c r="A542" s="1" t="s">
        <v>6</v>
      </c>
      <c r="B542" s="1" t="s">
        <v>5735</v>
      </c>
      <c r="C542" s="1" t="s">
        <v>5744</v>
      </c>
      <c r="D542" s="1" t="s">
        <v>78</v>
      </c>
      <c r="E542" s="1" t="s">
        <v>51</v>
      </c>
      <c r="F542" s="1" t="s">
        <v>51</v>
      </c>
      <c r="G542" s="1" t="s">
        <v>82</v>
      </c>
      <c r="H542" s="1" t="s">
        <v>95</v>
      </c>
      <c r="I542" s="1" t="s">
        <v>84</v>
      </c>
      <c r="J542" s="1" t="s">
        <v>96</v>
      </c>
      <c r="K542" s="1" t="s">
        <v>5745</v>
      </c>
      <c r="L542" s="1"/>
      <c r="M542" s="20">
        <f t="shared" si="8"/>
        <v>1</v>
      </c>
    </row>
    <row r="543" spans="1:13" ht="20.100000000000001" customHeight="1" x14ac:dyDescent="0.15">
      <c r="A543" s="1" t="s">
        <v>6</v>
      </c>
      <c r="B543" s="1" t="s">
        <v>5746</v>
      </c>
      <c r="C543" s="1" t="s">
        <v>5747</v>
      </c>
      <c r="D543" s="1" t="s">
        <v>50</v>
      </c>
      <c r="E543" s="1" t="s">
        <v>51</v>
      </c>
      <c r="F543" s="1" t="s">
        <v>51</v>
      </c>
      <c r="G543" s="1" t="s">
        <v>82</v>
      </c>
      <c r="H543" s="1" t="s">
        <v>95</v>
      </c>
      <c r="I543" s="1" t="s">
        <v>84</v>
      </c>
      <c r="J543" s="1" t="s">
        <v>96</v>
      </c>
      <c r="K543" s="1" t="s">
        <v>5748</v>
      </c>
      <c r="L543" s="1"/>
      <c r="M543" s="20">
        <f t="shared" si="8"/>
        <v>1</v>
      </c>
    </row>
    <row r="544" spans="1:13" ht="20.100000000000001" customHeight="1" x14ac:dyDescent="0.15">
      <c r="A544" s="1" t="s">
        <v>6</v>
      </c>
      <c r="B544" s="1" t="s">
        <v>5746</v>
      </c>
      <c r="C544" s="1" t="s">
        <v>5749</v>
      </c>
      <c r="D544" s="1" t="s">
        <v>50</v>
      </c>
      <c r="E544" s="1" t="s">
        <v>51</v>
      </c>
      <c r="F544" s="1" t="s">
        <v>51</v>
      </c>
      <c r="G544" s="1" t="s">
        <v>82</v>
      </c>
      <c r="H544" s="1" t="s">
        <v>95</v>
      </c>
      <c r="I544" s="1" t="s">
        <v>84</v>
      </c>
      <c r="J544" s="1" t="s">
        <v>96</v>
      </c>
      <c r="K544" s="1" t="s">
        <v>5750</v>
      </c>
      <c r="L544" s="1"/>
      <c r="M544" s="20">
        <f t="shared" si="8"/>
        <v>1</v>
      </c>
    </row>
    <row r="545" spans="1:13" ht="20.100000000000001" customHeight="1" x14ac:dyDescent="0.15">
      <c r="A545" s="1" t="s">
        <v>6</v>
      </c>
      <c r="B545" s="1" t="s">
        <v>5751</v>
      </c>
      <c r="C545" s="1" t="s">
        <v>5752</v>
      </c>
      <c r="D545" s="1" t="s">
        <v>849</v>
      </c>
      <c r="E545" s="1" t="s">
        <v>51</v>
      </c>
      <c r="F545" s="1" t="s">
        <v>26832</v>
      </c>
      <c r="G545" s="1" t="s">
        <v>52</v>
      </c>
      <c r="H545" s="1" t="s">
        <v>121</v>
      </c>
      <c r="I545" s="1" t="s">
        <v>662</v>
      </c>
      <c r="J545" s="1" t="s">
        <v>663</v>
      </c>
      <c r="K545" s="1" t="s">
        <v>5751</v>
      </c>
      <c r="L545" s="1"/>
      <c r="M545" s="20">
        <f t="shared" si="8"/>
        <v>0</v>
      </c>
    </row>
    <row r="546" spans="1:13" ht="20.100000000000001" customHeight="1" x14ac:dyDescent="0.15">
      <c r="A546" s="1" t="s">
        <v>6</v>
      </c>
      <c r="B546" s="1" t="s">
        <v>5753</v>
      </c>
      <c r="C546" s="1" t="s">
        <v>5754</v>
      </c>
      <c r="D546" s="1" t="s">
        <v>849</v>
      </c>
      <c r="E546" s="1" t="s">
        <v>51</v>
      </c>
      <c r="F546" s="1" t="s">
        <v>26832</v>
      </c>
      <c r="G546" s="1" t="s">
        <v>52</v>
      </c>
      <c r="H546" s="1" t="s">
        <v>121</v>
      </c>
      <c r="I546" s="1" t="s">
        <v>662</v>
      </c>
      <c r="J546" s="1" t="s">
        <v>663</v>
      </c>
      <c r="K546" s="1" t="s">
        <v>5755</v>
      </c>
      <c r="L546" s="1"/>
      <c r="M546" s="20">
        <f t="shared" si="8"/>
        <v>0</v>
      </c>
    </row>
    <row r="547" spans="1:13" ht="20.100000000000001" customHeight="1" x14ac:dyDescent="0.15">
      <c r="A547" s="1" t="s">
        <v>6</v>
      </c>
      <c r="B547" s="1" t="s">
        <v>5756</v>
      </c>
      <c r="C547" s="1" t="s">
        <v>5757</v>
      </c>
      <c r="D547" s="1" t="s">
        <v>849</v>
      </c>
      <c r="E547" s="1" t="s">
        <v>51</v>
      </c>
      <c r="F547" s="1" t="s">
        <v>26832</v>
      </c>
      <c r="G547" s="1" t="s">
        <v>82</v>
      </c>
      <c r="H547" s="1" t="s">
        <v>129</v>
      </c>
      <c r="I547" s="1" t="s">
        <v>84</v>
      </c>
      <c r="J547" s="1" t="s">
        <v>130</v>
      </c>
      <c r="K547" s="1" t="s">
        <v>5758</v>
      </c>
      <c r="L547" s="1"/>
      <c r="M547" s="20">
        <f t="shared" si="8"/>
        <v>0</v>
      </c>
    </row>
    <row r="548" spans="1:13" ht="20.100000000000001" customHeight="1" x14ac:dyDescent="0.15">
      <c r="A548" s="1" t="s">
        <v>6</v>
      </c>
      <c r="B548" s="1" t="s">
        <v>5756</v>
      </c>
      <c r="C548" s="1" t="s">
        <v>5759</v>
      </c>
      <c r="D548" s="1" t="s">
        <v>849</v>
      </c>
      <c r="E548" s="1" t="s">
        <v>51</v>
      </c>
      <c r="F548" s="1" t="s">
        <v>26832</v>
      </c>
      <c r="G548" s="1" t="s">
        <v>52</v>
      </c>
      <c r="H548" s="1" t="s">
        <v>121</v>
      </c>
      <c r="I548" s="1" t="s">
        <v>662</v>
      </c>
      <c r="J548" s="1" t="s">
        <v>663</v>
      </c>
      <c r="K548" s="1" t="s">
        <v>5760</v>
      </c>
      <c r="L548" s="1"/>
      <c r="M548" s="20">
        <f t="shared" si="8"/>
        <v>0</v>
      </c>
    </row>
    <row r="549" spans="1:13" ht="20.100000000000001" customHeight="1" x14ac:dyDescent="0.15">
      <c r="A549" s="1" t="s">
        <v>6</v>
      </c>
      <c r="B549" s="1" t="s">
        <v>5756</v>
      </c>
      <c r="C549" s="1" t="s">
        <v>5761</v>
      </c>
      <c r="D549" s="1" t="s">
        <v>849</v>
      </c>
      <c r="E549" s="1" t="s">
        <v>51</v>
      </c>
      <c r="F549" s="1" t="s">
        <v>26832</v>
      </c>
      <c r="G549" s="1" t="s">
        <v>52</v>
      </c>
      <c r="H549" s="1" t="s">
        <v>121</v>
      </c>
      <c r="I549" s="1" t="s">
        <v>662</v>
      </c>
      <c r="J549" s="1" t="s">
        <v>663</v>
      </c>
      <c r="K549" s="1" t="s">
        <v>5762</v>
      </c>
      <c r="L549" s="1"/>
      <c r="M549" s="20">
        <f t="shared" si="8"/>
        <v>0</v>
      </c>
    </row>
    <row r="550" spans="1:13" ht="20.100000000000001" customHeight="1" x14ac:dyDescent="0.15">
      <c r="A550" s="1" t="s">
        <v>6</v>
      </c>
      <c r="B550" s="1" t="s">
        <v>5756</v>
      </c>
      <c r="C550" s="1" t="s">
        <v>5763</v>
      </c>
      <c r="D550" s="1" t="s">
        <v>849</v>
      </c>
      <c r="E550" s="1" t="s">
        <v>51</v>
      </c>
      <c r="F550" s="1" t="s">
        <v>26832</v>
      </c>
      <c r="G550" s="1" t="s">
        <v>52</v>
      </c>
      <c r="H550" s="1" t="s">
        <v>121</v>
      </c>
      <c r="I550" s="1" t="s">
        <v>662</v>
      </c>
      <c r="J550" s="1" t="s">
        <v>663</v>
      </c>
      <c r="K550" s="1" t="s">
        <v>5764</v>
      </c>
      <c r="L550" s="1"/>
      <c r="M550" s="20">
        <f t="shared" si="8"/>
        <v>0</v>
      </c>
    </row>
    <row r="551" spans="1:13" ht="20.100000000000001" customHeight="1" x14ac:dyDescent="0.15">
      <c r="A551" s="1" t="s">
        <v>6</v>
      </c>
      <c r="B551" s="1" t="s">
        <v>5765</v>
      </c>
      <c r="C551" s="1" t="s">
        <v>5766</v>
      </c>
      <c r="D551" s="1" t="s">
        <v>50</v>
      </c>
      <c r="E551" s="1" t="s">
        <v>51</v>
      </c>
      <c r="F551" s="1" t="s">
        <v>51</v>
      </c>
      <c r="G551" s="1" t="s">
        <v>82</v>
      </c>
      <c r="H551" s="1" t="s">
        <v>95</v>
      </c>
      <c r="I551" s="1" t="s">
        <v>84</v>
      </c>
      <c r="J551" s="1" t="s">
        <v>96</v>
      </c>
      <c r="K551" s="1" t="s">
        <v>5767</v>
      </c>
      <c r="L551" s="1"/>
      <c r="M551" s="20">
        <f t="shared" si="8"/>
        <v>1</v>
      </c>
    </row>
    <row r="552" spans="1:13" ht="20.100000000000001" customHeight="1" x14ac:dyDescent="0.15">
      <c r="A552" s="1" t="s">
        <v>6</v>
      </c>
      <c r="B552" s="1" t="s">
        <v>5765</v>
      </c>
      <c r="C552" s="1" t="s">
        <v>5768</v>
      </c>
      <c r="D552" s="1" t="s">
        <v>50</v>
      </c>
      <c r="E552" s="1" t="s">
        <v>51</v>
      </c>
      <c r="F552" s="1" t="s">
        <v>51</v>
      </c>
      <c r="G552" s="1" t="s">
        <v>82</v>
      </c>
      <c r="H552" s="1" t="s">
        <v>95</v>
      </c>
      <c r="I552" s="1" t="s">
        <v>84</v>
      </c>
      <c r="J552" s="1" t="s">
        <v>96</v>
      </c>
      <c r="K552" s="1" t="s">
        <v>5769</v>
      </c>
      <c r="L552" s="1"/>
      <c r="M552" s="20">
        <f t="shared" si="8"/>
        <v>1</v>
      </c>
    </row>
    <row r="553" spans="1:13" ht="20.100000000000001" customHeight="1" x14ac:dyDescent="0.15">
      <c r="A553" s="1" t="s">
        <v>6</v>
      </c>
      <c r="B553" s="1" t="s">
        <v>5765</v>
      </c>
      <c r="C553" s="1" t="s">
        <v>5770</v>
      </c>
      <c r="D553" s="1" t="s">
        <v>50</v>
      </c>
      <c r="E553" s="1" t="s">
        <v>51</v>
      </c>
      <c r="F553" s="1" t="s">
        <v>51</v>
      </c>
      <c r="G553" s="1" t="s">
        <v>82</v>
      </c>
      <c r="H553" s="1" t="s">
        <v>95</v>
      </c>
      <c r="I553" s="1" t="s">
        <v>84</v>
      </c>
      <c r="J553" s="1" t="s">
        <v>96</v>
      </c>
      <c r="K553" s="1" t="s">
        <v>5771</v>
      </c>
      <c r="L553" s="1"/>
      <c r="M553" s="20">
        <f t="shared" si="8"/>
        <v>1</v>
      </c>
    </row>
    <row r="554" spans="1:13" ht="20.100000000000001" customHeight="1" x14ac:dyDescent="0.15">
      <c r="A554" s="1" t="s">
        <v>6</v>
      </c>
      <c r="B554" s="1" t="s">
        <v>5765</v>
      </c>
      <c r="C554" s="1" t="s">
        <v>5772</v>
      </c>
      <c r="D554" s="1" t="s">
        <v>50</v>
      </c>
      <c r="E554" s="1" t="s">
        <v>51</v>
      </c>
      <c r="F554" s="1" t="s">
        <v>51</v>
      </c>
      <c r="G554" s="1" t="s">
        <v>82</v>
      </c>
      <c r="H554" s="1" t="s">
        <v>95</v>
      </c>
      <c r="I554" s="1" t="s">
        <v>84</v>
      </c>
      <c r="J554" s="1" t="s">
        <v>96</v>
      </c>
      <c r="K554" s="1" t="s">
        <v>5773</v>
      </c>
      <c r="L554" s="1"/>
      <c r="M554" s="20">
        <f t="shared" si="8"/>
        <v>1</v>
      </c>
    </row>
    <row r="555" spans="1:13" ht="20.100000000000001" customHeight="1" x14ac:dyDescent="0.15">
      <c r="A555" s="1" t="s">
        <v>6</v>
      </c>
      <c r="B555" s="1" t="s">
        <v>5765</v>
      </c>
      <c r="C555" s="1" t="s">
        <v>5774</v>
      </c>
      <c r="D555" s="1" t="s">
        <v>50</v>
      </c>
      <c r="E555" s="1" t="s">
        <v>51</v>
      </c>
      <c r="F555" s="1" t="s">
        <v>51</v>
      </c>
      <c r="G555" s="1" t="s">
        <v>82</v>
      </c>
      <c r="H555" s="1" t="s">
        <v>95</v>
      </c>
      <c r="I555" s="1" t="s">
        <v>84</v>
      </c>
      <c r="J555" s="1" t="s">
        <v>96</v>
      </c>
      <c r="K555" s="1" t="s">
        <v>5775</v>
      </c>
      <c r="L555" s="1"/>
      <c r="M555" s="20">
        <f t="shared" si="8"/>
        <v>1</v>
      </c>
    </row>
    <row r="556" spans="1:13" ht="20.100000000000001" customHeight="1" x14ac:dyDescent="0.15">
      <c r="A556" s="1" t="s">
        <v>6</v>
      </c>
      <c r="B556" s="1" t="s">
        <v>5765</v>
      </c>
      <c r="C556" s="1" t="s">
        <v>5776</v>
      </c>
      <c r="D556" s="1" t="s">
        <v>78</v>
      </c>
      <c r="E556" s="1" t="s">
        <v>51</v>
      </c>
      <c r="F556" s="1" t="s">
        <v>51</v>
      </c>
      <c r="G556" s="1" t="s">
        <v>82</v>
      </c>
      <c r="H556" s="1" t="s">
        <v>95</v>
      </c>
      <c r="I556" s="1" t="s">
        <v>84</v>
      </c>
      <c r="J556" s="1" t="s">
        <v>96</v>
      </c>
      <c r="K556" s="1" t="s">
        <v>5777</v>
      </c>
      <c r="L556" s="1"/>
      <c r="M556" s="20">
        <f t="shared" si="8"/>
        <v>1</v>
      </c>
    </row>
    <row r="557" spans="1:13" ht="20.100000000000001" customHeight="1" x14ac:dyDescent="0.15">
      <c r="A557" s="1" t="s">
        <v>6</v>
      </c>
      <c r="B557" s="1" t="s">
        <v>5778</v>
      </c>
      <c r="C557" s="1" t="s">
        <v>5779</v>
      </c>
      <c r="D557" s="1" t="s">
        <v>50</v>
      </c>
      <c r="E557" s="1" t="s">
        <v>51</v>
      </c>
      <c r="F557" s="1" t="s">
        <v>51</v>
      </c>
      <c r="G557" s="1" t="s">
        <v>52</v>
      </c>
      <c r="H557" s="1" t="s">
        <v>121</v>
      </c>
      <c r="I557" s="1" t="s">
        <v>662</v>
      </c>
      <c r="J557" s="1" t="s">
        <v>663</v>
      </c>
      <c r="K557" s="1" t="s">
        <v>5780</v>
      </c>
      <c r="L557" s="1"/>
      <c r="M557" s="20">
        <f t="shared" si="8"/>
        <v>1</v>
      </c>
    </row>
    <row r="558" spans="1:13" ht="20.100000000000001" customHeight="1" x14ac:dyDescent="0.15">
      <c r="A558" s="1" t="s">
        <v>6</v>
      </c>
      <c r="B558" s="1" t="s">
        <v>5778</v>
      </c>
      <c r="C558" s="1" t="s">
        <v>5781</v>
      </c>
      <c r="D558" s="1" t="s">
        <v>78</v>
      </c>
      <c r="E558" s="1" t="s">
        <v>51</v>
      </c>
      <c r="F558" s="1" t="s">
        <v>51</v>
      </c>
      <c r="G558" s="1" t="s">
        <v>52</v>
      </c>
      <c r="H558" s="1" t="s">
        <v>121</v>
      </c>
      <c r="I558" s="1" t="s">
        <v>662</v>
      </c>
      <c r="J558" s="1" t="s">
        <v>663</v>
      </c>
      <c r="K558" s="1" t="s">
        <v>5782</v>
      </c>
      <c r="L558" s="1"/>
      <c r="M558" s="20">
        <f t="shared" si="8"/>
        <v>1</v>
      </c>
    </row>
    <row r="559" spans="1:13" ht="20.100000000000001" customHeight="1" x14ac:dyDescent="0.15">
      <c r="A559" s="1" t="s">
        <v>6</v>
      </c>
      <c r="B559" s="1" t="s">
        <v>5778</v>
      </c>
      <c r="C559" s="1" t="s">
        <v>5783</v>
      </c>
      <c r="D559" s="1" t="s">
        <v>849</v>
      </c>
      <c r="E559" s="1" t="s">
        <v>51</v>
      </c>
      <c r="F559" s="1" t="s">
        <v>26832</v>
      </c>
      <c r="G559" s="1" t="s">
        <v>52</v>
      </c>
      <c r="H559" s="1" t="s">
        <v>121</v>
      </c>
      <c r="I559" s="1" t="s">
        <v>662</v>
      </c>
      <c r="J559" s="1" t="s">
        <v>663</v>
      </c>
      <c r="K559" s="1" t="s">
        <v>5784</v>
      </c>
      <c r="L559" s="1"/>
      <c r="M559" s="20">
        <f t="shared" si="8"/>
        <v>0</v>
      </c>
    </row>
    <row r="560" spans="1:13" ht="20.100000000000001" customHeight="1" x14ac:dyDescent="0.15">
      <c r="A560" s="1" t="s">
        <v>6</v>
      </c>
      <c r="B560" s="1" t="s">
        <v>5778</v>
      </c>
      <c r="C560" s="1" t="s">
        <v>5785</v>
      </c>
      <c r="D560" s="1" t="s">
        <v>849</v>
      </c>
      <c r="E560" s="1" t="s">
        <v>51</v>
      </c>
      <c r="F560" s="1" t="s">
        <v>26832</v>
      </c>
      <c r="G560" s="1" t="s">
        <v>52</v>
      </c>
      <c r="H560" s="1" t="s">
        <v>121</v>
      </c>
      <c r="I560" s="1" t="s">
        <v>662</v>
      </c>
      <c r="J560" s="1" t="s">
        <v>663</v>
      </c>
      <c r="K560" s="1" t="s">
        <v>5786</v>
      </c>
      <c r="L560" s="1"/>
      <c r="M560" s="20">
        <f t="shared" si="8"/>
        <v>0</v>
      </c>
    </row>
    <row r="561" spans="1:13" ht="20.100000000000001" customHeight="1" x14ac:dyDescent="0.15">
      <c r="A561" s="1" t="s">
        <v>6</v>
      </c>
      <c r="B561" s="1" t="s">
        <v>5787</v>
      </c>
      <c r="C561" s="1" t="s">
        <v>5788</v>
      </c>
      <c r="D561" s="1" t="s">
        <v>50</v>
      </c>
      <c r="E561" s="1" t="s">
        <v>51</v>
      </c>
      <c r="F561" s="1" t="s">
        <v>51</v>
      </c>
      <c r="G561" s="1" t="s">
        <v>82</v>
      </c>
      <c r="H561" s="1" t="s">
        <v>95</v>
      </c>
      <c r="I561" s="1" t="s">
        <v>84</v>
      </c>
      <c r="J561" s="1" t="s">
        <v>96</v>
      </c>
      <c r="K561" s="1" t="s">
        <v>5789</v>
      </c>
      <c r="L561" s="1"/>
      <c r="M561" s="20">
        <f t="shared" si="8"/>
        <v>1</v>
      </c>
    </row>
    <row r="562" spans="1:13" ht="20.100000000000001" customHeight="1" x14ac:dyDescent="0.15">
      <c r="A562" s="1" t="s">
        <v>6</v>
      </c>
      <c r="B562" s="1" t="s">
        <v>5787</v>
      </c>
      <c r="C562" s="1" t="s">
        <v>5790</v>
      </c>
      <c r="D562" s="1" t="s">
        <v>78</v>
      </c>
      <c r="E562" s="1" t="s">
        <v>51</v>
      </c>
      <c r="F562" s="1" t="s">
        <v>51</v>
      </c>
      <c r="G562" s="1" t="s">
        <v>82</v>
      </c>
      <c r="H562" s="1" t="s">
        <v>95</v>
      </c>
      <c r="I562" s="1" t="s">
        <v>84</v>
      </c>
      <c r="J562" s="1" t="s">
        <v>96</v>
      </c>
      <c r="K562" s="1" t="s">
        <v>5791</v>
      </c>
      <c r="L562" s="1"/>
      <c r="M562" s="20">
        <f t="shared" si="8"/>
        <v>1</v>
      </c>
    </row>
    <row r="563" spans="1:13" ht="20.100000000000001" customHeight="1" x14ac:dyDescent="0.15">
      <c r="A563" s="1" t="s">
        <v>6</v>
      </c>
      <c r="B563" s="1" t="s">
        <v>5792</v>
      </c>
      <c r="C563" s="1" t="s">
        <v>5793</v>
      </c>
      <c r="D563" s="1" t="s">
        <v>50</v>
      </c>
      <c r="E563" s="1" t="s">
        <v>51</v>
      </c>
      <c r="F563" s="1" t="s">
        <v>51</v>
      </c>
      <c r="G563" s="1" t="s">
        <v>82</v>
      </c>
      <c r="H563" s="1" t="s">
        <v>95</v>
      </c>
      <c r="I563" s="1" t="s">
        <v>84</v>
      </c>
      <c r="J563" s="1" t="s">
        <v>96</v>
      </c>
      <c r="K563" s="1" t="s">
        <v>5794</v>
      </c>
      <c r="L563" s="1"/>
      <c r="M563" s="20">
        <f t="shared" si="8"/>
        <v>1</v>
      </c>
    </row>
    <row r="564" spans="1:13" ht="20.100000000000001" customHeight="1" x14ac:dyDescent="0.15">
      <c r="A564" s="1" t="s">
        <v>6</v>
      </c>
      <c r="B564" s="1" t="s">
        <v>5792</v>
      </c>
      <c r="C564" s="1" t="s">
        <v>5795</v>
      </c>
      <c r="D564" s="1" t="s">
        <v>50</v>
      </c>
      <c r="E564" s="1" t="s">
        <v>51</v>
      </c>
      <c r="F564" s="1" t="s">
        <v>51</v>
      </c>
      <c r="G564" s="1" t="s">
        <v>82</v>
      </c>
      <c r="H564" s="1" t="s">
        <v>95</v>
      </c>
      <c r="I564" s="1" t="s">
        <v>84</v>
      </c>
      <c r="J564" s="1" t="s">
        <v>96</v>
      </c>
      <c r="K564" s="1" t="s">
        <v>5796</v>
      </c>
      <c r="L564" s="1"/>
      <c r="M564" s="20">
        <f t="shared" si="8"/>
        <v>1</v>
      </c>
    </row>
    <row r="565" spans="1:13" ht="20.100000000000001" customHeight="1" x14ac:dyDescent="0.15">
      <c r="A565" s="1" t="s">
        <v>6</v>
      </c>
      <c r="B565" s="1" t="s">
        <v>5792</v>
      </c>
      <c r="C565" s="1" t="s">
        <v>5797</v>
      </c>
      <c r="D565" s="1" t="s">
        <v>78</v>
      </c>
      <c r="E565" s="1" t="s">
        <v>51</v>
      </c>
      <c r="F565" s="1" t="s">
        <v>51</v>
      </c>
      <c r="G565" s="1" t="s">
        <v>52</v>
      </c>
      <c r="H565" s="1" t="s">
        <v>121</v>
      </c>
      <c r="I565" s="1" t="s">
        <v>662</v>
      </c>
      <c r="J565" s="1" t="s">
        <v>663</v>
      </c>
      <c r="K565" s="1" t="s">
        <v>5798</v>
      </c>
      <c r="L565" s="1"/>
      <c r="M565" s="20">
        <f t="shared" si="8"/>
        <v>1</v>
      </c>
    </row>
    <row r="566" spans="1:13" ht="20.100000000000001" customHeight="1" x14ac:dyDescent="0.15">
      <c r="A566" s="1" t="s">
        <v>6</v>
      </c>
      <c r="B566" s="1" t="s">
        <v>5792</v>
      </c>
      <c r="C566" s="1" t="s">
        <v>5799</v>
      </c>
      <c r="D566" s="1" t="s">
        <v>78</v>
      </c>
      <c r="E566" s="1" t="s">
        <v>51</v>
      </c>
      <c r="F566" s="1" t="s">
        <v>51</v>
      </c>
      <c r="G566" s="1" t="s">
        <v>52</v>
      </c>
      <c r="H566" s="1" t="s">
        <v>121</v>
      </c>
      <c r="I566" s="1" t="s">
        <v>662</v>
      </c>
      <c r="J566" s="1" t="s">
        <v>663</v>
      </c>
      <c r="K566" s="1" t="s">
        <v>5800</v>
      </c>
      <c r="L566" s="1"/>
      <c r="M566" s="20">
        <f t="shared" si="8"/>
        <v>1</v>
      </c>
    </row>
    <row r="567" spans="1:13" ht="20.100000000000001" customHeight="1" x14ac:dyDescent="0.15">
      <c r="A567" s="1" t="s">
        <v>6</v>
      </c>
      <c r="B567" s="1" t="s">
        <v>5792</v>
      </c>
      <c r="C567" s="1" t="s">
        <v>5801</v>
      </c>
      <c r="D567" s="1" t="s">
        <v>78</v>
      </c>
      <c r="E567" s="1" t="s">
        <v>51</v>
      </c>
      <c r="F567" s="1" t="s">
        <v>51</v>
      </c>
      <c r="G567" s="1" t="s">
        <v>52</v>
      </c>
      <c r="H567" s="1" t="s">
        <v>121</v>
      </c>
      <c r="I567" s="1" t="s">
        <v>662</v>
      </c>
      <c r="J567" s="1" t="s">
        <v>663</v>
      </c>
      <c r="K567" s="1" t="s">
        <v>5802</v>
      </c>
      <c r="L567" s="1"/>
      <c r="M567" s="20">
        <f t="shared" si="8"/>
        <v>1</v>
      </c>
    </row>
    <row r="568" spans="1:13" ht="20.100000000000001" customHeight="1" x14ac:dyDescent="0.15">
      <c r="A568" s="1" t="s">
        <v>6</v>
      </c>
      <c r="B568" s="1" t="s">
        <v>5792</v>
      </c>
      <c r="C568" s="1" t="s">
        <v>5803</v>
      </c>
      <c r="D568" s="1" t="s">
        <v>78</v>
      </c>
      <c r="E568" s="1" t="s">
        <v>51</v>
      </c>
      <c r="F568" s="1" t="s">
        <v>51</v>
      </c>
      <c r="G568" s="1" t="s">
        <v>52</v>
      </c>
      <c r="H568" s="1" t="s">
        <v>121</v>
      </c>
      <c r="I568" s="1" t="s">
        <v>662</v>
      </c>
      <c r="J568" s="1" t="s">
        <v>663</v>
      </c>
      <c r="K568" s="1" t="s">
        <v>5804</v>
      </c>
      <c r="L568" s="1"/>
      <c r="M568" s="20">
        <f t="shared" si="8"/>
        <v>1</v>
      </c>
    </row>
    <row r="569" spans="1:13" ht="20.100000000000001" customHeight="1" x14ac:dyDescent="0.15">
      <c r="A569" s="1" t="s">
        <v>6</v>
      </c>
      <c r="B569" s="1" t="s">
        <v>5792</v>
      </c>
      <c r="C569" s="1" t="s">
        <v>5805</v>
      </c>
      <c r="D569" s="1" t="s">
        <v>78</v>
      </c>
      <c r="E569" s="1" t="s">
        <v>51</v>
      </c>
      <c r="F569" s="1" t="s">
        <v>51</v>
      </c>
      <c r="G569" s="1" t="s">
        <v>82</v>
      </c>
      <c r="H569" s="1" t="s">
        <v>95</v>
      </c>
      <c r="I569" s="1" t="s">
        <v>84</v>
      </c>
      <c r="J569" s="1" t="s">
        <v>96</v>
      </c>
      <c r="K569" s="1" t="s">
        <v>5806</v>
      </c>
      <c r="L569" s="1"/>
      <c r="M569" s="20">
        <f t="shared" si="8"/>
        <v>1</v>
      </c>
    </row>
    <row r="570" spans="1:13" ht="20.100000000000001" customHeight="1" x14ac:dyDescent="0.15">
      <c r="A570" s="1" t="s">
        <v>6</v>
      </c>
      <c r="B570" s="1" t="s">
        <v>5807</v>
      </c>
      <c r="C570" s="1" t="s">
        <v>5808</v>
      </c>
      <c r="D570" s="1" t="s">
        <v>849</v>
      </c>
      <c r="E570" s="1" t="s">
        <v>51</v>
      </c>
      <c r="F570" s="1" t="s">
        <v>26832</v>
      </c>
      <c r="G570" s="1" t="s">
        <v>52</v>
      </c>
      <c r="H570" s="1" t="s">
        <v>121</v>
      </c>
      <c r="I570" s="1" t="s">
        <v>662</v>
      </c>
      <c r="J570" s="1" t="s">
        <v>663</v>
      </c>
      <c r="K570" s="1" t="s">
        <v>5809</v>
      </c>
      <c r="L570" s="1"/>
      <c r="M570" s="20">
        <f t="shared" si="8"/>
        <v>0</v>
      </c>
    </row>
    <row r="571" spans="1:13" ht="20.100000000000001" customHeight="1" x14ac:dyDescent="0.15">
      <c r="A571" s="1" t="s">
        <v>6</v>
      </c>
      <c r="B571" s="1" t="s">
        <v>5810</v>
      </c>
      <c r="C571" s="1" t="s">
        <v>5811</v>
      </c>
      <c r="D571" s="1" t="s">
        <v>50</v>
      </c>
      <c r="E571" s="1" t="s">
        <v>51</v>
      </c>
      <c r="F571" s="1" t="s">
        <v>81</v>
      </c>
      <c r="G571" s="1" t="s">
        <v>82</v>
      </c>
      <c r="H571" s="1" t="s">
        <v>4727</v>
      </c>
      <c r="I571" s="1" t="s">
        <v>84</v>
      </c>
      <c r="J571" s="1" t="s">
        <v>448</v>
      </c>
      <c r="K571" s="1" t="s">
        <v>5812</v>
      </c>
      <c r="L571" s="1"/>
      <c r="M571" s="20">
        <f t="shared" si="8"/>
        <v>0</v>
      </c>
    </row>
    <row r="572" spans="1:13" ht="20.100000000000001" customHeight="1" x14ac:dyDescent="0.15">
      <c r="A572" s="1" t="s">
        <v>6</v>
      </c>
      <c r="B572" s="1" t="s">
        <v>5810</v>
      </c>
      <c r="C572" s="1" t="s">
        <v>5813</v>
      </c>
      <c r="D572" s="1" t="s">
        <v>50</v>
      </c>
      <c r="E572" s="1" t="s">
        <v>51</v>
      </c>
      <c r="F572" s="1" t="s">
        <v>179</v>
      </c>
      <c r="G572" s="1" t="s">
        <v>82</v>
      </c>
      <c r="H572" s="1" t="s">
        <v>129</v>
      </c>
      <c r="I572" s="1" t="s">
        <v>84</v>
      </c>
      <c r="J572" s="1" t="s">
        <v>130</v>
      </c>
      <c r="K572" s="1" t="s">
        <v>5814</v>
      </c>
      <c r="L572" s="1"/>
      <c r="M572" s="20">
        <f t="shared" si="8"/>
        <v>0</v>
      </c>
    </row>
    <row r="573" spans="1:13" ht="20.100000000000001" customHeight="1" x14ac:dyDescent="0.15">
      <c r="A573" s="1" t="s">
        <v>6</v>
      </c>
      <c r="B573" s="1" t="s">
        <v>5810</v>
      </c>
      <c r="C573" s="1" t="s">
        <v>5815</v>
      </c>
      <c r="D573" s="1" t="s">
        <v>50</v>
      </c>
      <c r="E573" s="1" t="s">
        <v>51</v>
      </c>
      <c r="F573" s="1" t="s">
        <v>51</v>
      </c>
      <c r="G573" s="1" t="s">
        <v>82</v>
      </c>
      <c r="H573" s="1" t="s">
        <v>95</v>
      </c>
      <c r="I573" s="1" t="s">
        <v>84</v>
      </c>
      <c r="J573" s="1" t="s">
        <v>96</v>
      </c>
      <c r="K573" s="1" t="s">
        <v>5816</v>
      </c>
      <c r="L573" s="1"/>
      <c r="M573" s="20">
        <f t="shared" si="8"/>
        <v>1</v>
      </c>
    </row>
    <row r="574" spans="1:13" ht="20.100000000000001" customHeight="1" x14ac:dyDescent="0.15">
      <c r="A574" s="1" t="s">
        <v>6</v>
      </c>
      <c r="B574" s="1" t="s">
        <v>5810</v>
      </c>
      <c r="C574" s="1" t="s">
        <v>5817</v>
      </c>
      <c r="D574" s="1" t="s">
        <v>50</v>
      </c>
      <c r="E574" s="1" t="s">
        <v>51</v>
      </c>
      <c r="F574" s="1" t="s">
        <v>51</v>
      </c>
      <c r="G574" s="1" t="s">
        <v>82</v>
      </c>
      <c r="H574" s="1" t="s">
        <v>95</v>
      </c>
      <c r="I574" s="1" t="s">
        <v>84</v>
      </c>
      <c r="J574" s="1" t="s">
        <v>96</v>
      </c>
      <c r="K574" s="1" t="s">
        <v>5818</v>
      </c>
      <c r="L574" s="1"/>
      <c r="M574" s="20">
        <f t="shared" si="8"/>
        <v>1</v>
      </c>
    </row>
    <row r="575" spans="1:13" ht="20.100000000000001" customHeight="1" x14ac:dyDescent="0.15">
      <c r="A575" s="1" t="s">
        <v>6</v>
      </c>
      <c r="B575" s="1" t="s">
        <v>5810</v>
      </c>
      <c r="C575" s="1" t="s">
        <v>5819</v>
      </c>
      <c r="D575" s="1" t="s">
        <v>78</v>
      </c>
      <c r="E575" s="1" t="s">
        <v>51</v>
      </c>
      <c r="F575" s="1" t="s">
        <v>51</v>
      </c>
      <c r="G575" s="1" t="s">
        <v>52</v>
      </c>
      <c r="H575" s="1" t="s">
        <v>121</v>
      </c>
      <c r="I575" s="1" t="s">
        <v>662</v>
      </c>
      <c r="J575" s="1" t="s">
        <v>663</v>
      </c>
      <c r="K575" s="1" t="s">
        <v>5820</v>
      </c>
      <c r="L575" s="1"/>
      <c r="M575" s="20">
        <f t="shared" si="8"/>
        <v>1</v>
      </c>
    </row>
    <row r="576" spans="1:13" ht="20.100000000000001" customHeight="1" x14ac:dyDescent="0.15">
      <c r="A576" s="1" t="s">
        <v>6</v>
      </c>
      <c r="B576" s="1" t="s">
        <v>5810</v>
      </c>
      <c r="C576" s="1" t="s">
        <v>5821</v>
      </c>
      <c r="D576" s="1" t="s">
        <v>78</v>
      </c>
      <c r="E576" s="1" t="s">
        <v>51</v>
      </c>
      <c r="F576" s="1" t="s">
        <v>51</v>
      </c>
      <c r="G576" s="1" t="s">
        <v>82</v>
      </c>
      <c r="H576" s="1" t="s">
        <v>95</v>
      </c>
      <c r="I576" s="1" t="s">
        <v>84</v>
      </c>
      <c r="J576" s="1" t="s">
        <v>96</v>
      </c>
      <c r="K576" s="1" t="s">
        <v>5822</v>
      </c>
      <c r="L576" s="1"/>
      <c r="M576" s="20">
        <f t="shared" si="8"/>
        <v>1</v>
      </c>
    </row>
    <row r="577" spans="1:13" ht="20.100000000000001" customHeight="1" x14ac:dyDescent="0.15">
      <c r="A577" s="1" t="s">
        <v>6</v>
      </c>
      <c r="B577" s="1" t="s">
        <v>5810</v>
      </c>
      <c r="C577" s="1" t="s">
        <v>5823</v>
      </c>
      <c r="D577" s="1" t="s">
        <v>78</v>
      </c>
      <c r="E577" s="1" t="s">
        <v>51</v>
      </c>
      <c r="F577" s="1" t="s">
        <v>179</v>
      </c>
      <c r="G577" s="1" t="s">
        <v>82</v>
      </c>
      <c r="H577" s="1" t="s">
        <v>129</v>
      </c>
      <c r="I577" s="1" t="s">
        <v>84</v>
      </c>
      <c r="J577" s="1" t="s">
        <v>130</v>
      </c>
      <c r="K577" s="1" t="s">
        <v>5824</v>
      </c>
      <c r="L577" s="1"/>
      <c r="M577" s="20">
        <f t="shared" si="8"/>
        <v>0</v>
      </c>
    </row>
    <row r="578" spans="1:13" ht="20.100000000000001" customHeight="1" x14ac:dyDescent="0.15">
      <c r="A578" s="1" t="s">
        <v>6</v>
      </c>
      <c r="B578" s="1" t="s">
        <v>5810</v>
      </c>
      <c r="C578" s="1" t="s">
        <v>5825</v>
      </c>
      <c r="D578" s="1" t="s">
        <v>78</v>
      </c>
      <c r="E578" s="1" t="s">
        <v>51</v>
      </c>
      <c r="F578" s="1" t="s">
        <v>51</v>
      </c>
      <c r="G578" s="1" t="s">
        <v>82</v>
      </c>
      <c r="H578" s="1" t="s">
        <v>95</v>
      </c>
      <c r="I578" s="1" t="s">
        <v>84</v>
      </c>
      <c r="J578" s="1" t="s">
        <v>96</v>
      </c>
      <c r="K578" s="1" t="s">
        <v>5826</v>
      </c>
      <c r="L578" s="1"/>
      <c r="M578" s="20">
        <f t="shared" si="8"/>
        <v>1</v>
      </c>
    </row>
    <row r="579" spans="1:13" ht="20.100000000000001" customHeight="1" x14ac:dyDescent="0.15">
      <c r="A579" s="1" t="s">
        <v>6</v>
      </c>
      <c r="B579" s="1" t="s">
        <v>5810</v>
      </c>
      <c r="C579" s="1" t="s">
        <v>5827</v>
      </c>
      <c r="D579" s="1" t="s">
        <v>849</v>
      </c>
      <c r="E579" s="1" t="s">
        <v>51</v>
      </c>
      <c r="F579" s="1" t="s">
        <v>26832</v>
      </c>
      <c r="G579" s="1" t="s">
        <v>82</v>
      </c>
      <c r="H579" s="1" t="s">
        <v>83</v>
      </c>
      <c r="I579" s="1" t="s">
        <v>84</v>
      </c>
      <c r="J579" s="1" t="s">
        <v>85</v>
      </c>
      <c r="K579" s="1" t="s">
        <v>5828</v>
      </c>
      <c r="L579" s="1"/>
      <c r="M579" s="20">
        <f t="shared" si="8"/>
        <v>0</v>
      </c>
    </row>
    <row r="580" spans="1:13" ht="20.100000000000001" customHeight="1" x14ac:dyDescent="0.15">
      <c r="A580" s="1" t="s">
        <v>6</v>
      </c>
      <c r="B580" s="1" t="s">
        <v>5829</v>
      </c>
      <c r="C580" s="1" t="s">
        <v>5830</v>
      </c>
      <c r="D580" s="1" t="s">
        <v>50</v>
      </c>
      <c r="E580" s="1" t="s">
        <v>51</v>
      </c>
      <c r="F580" s="1" t="s">
        <v>51</v>
      </c>
      <c r="G580" s="1" t="s">
        <v>82</v>
      </c>
      <c r="H580" s="1" t="s">
        <v>207</v>
      </c>
      <c r="I580" s="1" t="s">
        <v>84</v>
      </c>
      <c r="J580" s="1" t="s">
        <v>122</v>
      </c>
      <c r="K580" s="1" t="s">
        <v>5831</v>
      </c>
      <c r="L580" s="1"/>
      <c r="M580" s="20">
        <f t="shared" si="8"/>
        <v>1</v>
      </c>
    </row>
    <row r="581" spans="1:13" ht="20.100000000000001" customHeight="1" x14ac:dyDescent="0.15">
      <c r="A581" s="1" t="s">
        <v>6</v>
      </c>
      <c r="B581" s="1" t="s">
        <v>5829</v>
      </c>
      <c r="C581" s="1" t="s">
        <v>5832</v>
      </c>
      <c r="D581" s="1" t="s">
        <v>50</v>
      </c>
      <c r="E581" s="1" t="s">
        <v>51</v>
      </c>
      <c r="F581" s="1" t="s">
        <v>51</v>
      </c>
      <c r="G581" s="1" t="s">
        <v>82</v>
      </c>
      <c r="H581" s="1" t="s">
        <v>207</v>
      </c>
      <c r="I581" s="1" t="s">
        <v>84</v>
      </c>
      <c r="J581" s="1" t="s">
        <v>122</v>
      </c>
      <c r="K581" s="1" t="s">
        <v>5833</v>
      </c>
      <c r="L581" s="1"/>
      <c r="M581" s="20">
        <f t="shared" si="8"/>
        <v>1</v>
      </c>
    </row>
    <row r="582" spans="1:13" ht="20.100000000000001" customHeight="1" x14ac:dyDescent="0.15">
      <c r="A582" s="1" t="s">
        <v>6</v>
      </c>
      <c r="B582" s="1" t="s">
        <v>5829</v>
      </c>
      <c r="C582" s="1" t="s">
        <v>5834</v>
      </c>
      <c r="D582" s="1" t="s">
        <v>78</v>
      </c>
      <c r="E582" s="1" t="s">
        <v>51</v>
      </c>
      <c r="F582" s="1" t="s">
        <v>51</v>
      </c>
      <c r="G582" s="1" t="s">
        <v>82</v>
      </c>
      <c r="H582" s="1" t="s">
        <v>207</v>
      </c>
      <c r="I582" s="1" t="s">
        <v>84</v>
      </c>
      <c r="J582" s="1" t="s">
        <v>122</v>
      </c>
      <c r="K582" s="1" t="s">
        <v>5835</v>
      </c>
      <c r="L582" s="1"/>
      <c r="M582" s="20">
        <f t="shared" si="8"/>
        <v>1</v>
      </c>
    </row>
    <row r="583" spans="1:13" ht="20.100000000000001" customHeight="1" x14ac:dyDescent="0.15">
      <c r="A583" s="1" t="s">
        <v>6</v>
      </c>
      <c r="B583" s="1" t="s">
        <v>5829</v>
      </c>
      <c r="C583" s="1" t="s">
        <v>5836</v>
      </c>
      <c r="D583" s="1" t="s">
        <v>78</v>
      </c>
      <c r="E583" s="1" t="s">
        <v>51</v>
      </c>
      <c r="F583" s="1" t="s">
        <v>51</v>
      </c>
      <c r="G583" s="1" t="s">
        <v>82</v>
      </c>
      <c r="H583" s="1" t="s">
        <v>207</v>
      </c>
      <c r="I583" s="1" t="s">
        <v>84</v>
      </c>
      <c r="J583" s="1" t="s">
        <v>122</v>
      </c>
      <c r="K583" s="1" t="s">
        <v>5837</v>
      </c>
      <c r="L583" s="1"/>
      <c r="M583" s="20">
        <f t="shared" si="8"/>
        <v>1</v>
      </c>
    </row>
    <row r="584" spans="1:13" ht="20.100000000000001" customHeight="1" x14ac:dyDescent="0.15">
      <c r="A584" s="1" t="s">
        <v>6</v>
      </c>
      <c r="B584" s="1" t="s">
        <v>5838</v>
      </c>
      <c r="C584" s="1" t="s">
        <v>5839</v>
      </c>
      <c r="D584" s="1" t="s">
        <v>50</v>
      </c>
      <c r="E584" s="1" t="s">
        <v>51</v>
      </c>
      <c r="F584" s="1" t="s">
        <v>51</v>
      </c>
      <c r="G584" s="1" t="s">
        <v>52</v>
      </c>
      <c r="H584" s="1" t="s">
        <v>121</v>
      </c>
      <c r="I584" s="1" t="s">
        <v>662</v>
      </c>
      <c r="J584" s="1" t="s">
        <v>663</v>
      </c>
      <c r="K584" s="1" t="s">
        <v>5840</v>
      </c>
      <c r="L584" s="1"/>
      <c r="M584" s="20">
        <f t="shared" si="8"/>
        <v>1</v>
      </c>
    </row>
    <row r="585" spans="1:13" ht="20.100000000000001" customHeight="1" x14ac:dyDescent="0.15">
      <c r="A585" s="1" t="s">
        <v>6</v>
      </c>
      <c r="B585" s="1" t="s">
        <v>5841</v>
      </c>
      <c r="C585" s="1" t="s">
        <v>5842</v>
      </c>
      <c r="D585" s="1" t="s">
        <v>78</v>
      </c>
      <c r="E585" s="1" t="s">
        <v>51</v>
      </c>
      <c r="F585" s="1" t="s">
        <v>51</v>
      </c>
      <c r="G585" s="1" t="s">
        <v>82</v>
      </c>
      <c r="H585" s="1" t="s">
        <v>95</v>
      </c>
      <c r="I585" s="1" t="s">
        <v>84</v>
      </c>
      <c r="J585" s="1" t="s">
        <v>96</v>
      </c>
      <c r="K585" s="1" t="s">
        <v>5843</v>
      </c>
      <c r="L585" s="1"/>
      <c r="M585" s="20">
        <f t="shared" si="8"/>
        <v>1</v>
      </c>
    </row>
    <row r="586" spans="1:13" ht="20.100000000000001" customHeight="1" x14ac:dyDescent="0.15">
      <c r="A586" s="1" t="s">
        <v>6</v>
      </c>
      <c r="B586" s="1" t="s">
        <v>5841</v>
      </c>
      <c r="C586" s="1" t="s">
        <v>5844</v>
      </c>
      <c r="D586" s="1" t="s">
        <v>78</v>
      </c>
      <c r="E586" s="1" t="s">
        <v>51</v>
      </c>
      <c r="F586" s="1" t="s">
        <v>179</v>
      </c>
      <c r="G586" s="1" t="s">
        <v>82</v>
      </c>
      <c r="H586" s="1" t="s">
        <v>129</v>
      </c>
      <c r="I586" s="1" t="s">
        <v>84</v>
      </c>
      <c r="J586" s="1" t="s">
        <v>130</v>
      </c>
      <c r="K586" s="1" t="s">
        <v>5845</v>
      </c>
      <c r="L586" s="1"/>
      <c r="M586" s="20">
        <f t="shared" si="8"/>
        <v>0</v>
      </c>
    </row>
    <row r="587" spans="1:13" ht="20.100000000000001" customHeight="1" x14ac:dyDescent="0.15">
      <c r="A587" s="1" t="s">
        <v>6</v>
      </c>
      <c r="B587" s="1" t="s">
        <v>5846</v>
      </c>
      <c r="C587" s="1" t="s">
        <v>5847</v>
      </c>
      <c r="D587" s="1" t="s">
        <v>50</v>
      </c>
      <c r="E587" s="1" t="s">
        <v>51</v>
      </c>
      <c r="F587" s="1" t="s">
        <v>51</v>
      </c>
      <c r="G587" s="1" t="s">
        <v>52</v>
      </c>
      <c r="H587" s="1" t="s">
        <v>121</v>
      </c>
      <c r="I587" s="1" t="s">
        <v>662</v>
      </c>
      <c r="J587" s="1" t="s">
        <v>663</v>
      </c>
      <c r="K587" s="1" t="s">
        <v>5848</v>
      </c>
      <c r="L587" s="1"/>
      <c r="M587" s="20">
        <f t="shared" si="8"/>
        <v>1</v>
      </c>
    </row>
    <row r="588" spans="1:13" ht="20.100000000000001" customHeight="1" x14ac:dyDescent="0.15">
      <c r="A588" s="1" t="s">
        <v>6</v>
      </c>
      <c r="B588" s="1" t="s">
        <v>5846</v>
      </c>
      <c r="C588" s="1" t="s">
        <v>5849</v>
      </c>
      <c r="D588" s="1" t="s">
        <v>50</v>
      </c>
      <c r="E588" s="1" t="s">
        <v>51</v>
      </c>
      <c r="F588" s="1" t="s">
        <v>51</v>
      </c>
      <c r="G588" s="1" t="s">
        <v>52</v>
      </c>
      <c r="H588" s="1" t="s">
        <v>121</v>
      </c>
      <c r="I588" s="1" t="s">
        <v>662</v>
      </c>
      <c r="J588" s="1" t="s">
        <v>663</v>
      </c>
      <c r="K588" s="1" t="s">
        <v>5850</v>
      </c>
      <c r="L588" s="1"/>
      <c r="M588" s="20">
        <f t="shared" si="8"/>
        <v>1</v>
      </c>
    </row>
    <row r="589" spans="1:13" ht="20.100000000000001" customHeight="1" x14ac:dyDescent="0.15">
      <c r="A589" s="1" t="s">
        <v>6</v>
      </c>
      <c r="B589" s="1" t="s">
        <v>5846</v>
      </c>
      <c r="C589" s="1" t="s">
        <v>5851</v>
      </c>
      <c r="D589" s="1" t="s">
        <v>78</v>
      </c>
      <c r="E589" s="1" t="s">
        <v>51</v>
      </c>
      <c r="F589" s="1" t="s">
        <v>51</v>
      </c>
      <c r="G589" s="1" t="s">
        <v>52</v>
      </c>
      <c r="H589" s="1" t="s">
        <v>121</v>
      </c>
      <c r="I589" s="1" t="s">
        <v>662</v>
      </c>
      <c r="J589" s="1" t="s">
        <v>663</v>
      </c>
      <c r="K589" s="1" t="s">
        <v>5852</v>
      </c>
      <c r="L589" s="1"/>
      <c r="M589" s="20">
        <f t="shared" si="8"/>
        <v>1</v>
      </c>
    </row>
    <row r="590" spans="1:13" ht="20.100000000000001" customHeight="1" x14ac:dyDescent="0.15">
      <c r="A590" s="1" t="s">
        <v>6</v>
      </c>
      <c r="B590" s="1" t="s">
        <v>5846</v>
      </c>
      <c r="C590" s="1" t="s">
        <v>5853</v>
      </c>
      <c r="D590" s="1" t="s">
        <v>78</v>
      </c>
      <c r="E590" s="1" t="s">
        <v>51</v>
      </c>
      <c r="F590" s="1" t="s">
        <v>51</v>
      </c>
      <c r="G590" s="1" t="s">
        <v>52</v>
      </c>
      <c r="H590" s="1" t="s">
        <v>121</v>
      </c>
      <c r="I590" s="1" t="s">
        <v>662</v>
      </c>
      <c r="J590" s="1" t="s">
        <v>663</v>
      </c>
      <c r="K590" s="1" t="s">
        <v>5854</v>
      </c>
      <c r="L590" s="1"/>
      <c r="M590" s="20">
        <f t="shared" si="8"/>
        <v>1</v>
      </c>
    </row>
    <row r="591" spans="1:13" ht="20.100000000000001" customHeight="1" x14ac:dyDescent="0.15">
      <c r="A591" s="1" t="s">
        <v>6</v>
      </c>
      <c r="B591" s="1" t="s">
        <v>5855</v>
      </c>
      <c r="C591" s="1" t="s">
        <v>5856</v>
      </c>
      <c r="D591" s="1" t="s">
        <v>50</v>
      </c>
      <c r="E591" s="1" t="s">
        <v>51</v>
      </c>
      <c r="F591" s="1" t="s">
        <v>51</v>
      </c>
      <c r="G591" s="1" t="s">
        <v>82</v>
      </c>
      <c r="H591" s="1" t="s">
        <v>207</v>
      </c>
      <c r="I591" s="1" t="s">
        <v>84</v>
      </c>
      <c r="J591" s="1" t="s">
        <v>122</v>
      </c>
      <c r="K591" s="1" t="s">
        <v>5857</v>
      </c>
      <c r="L591" s="1"/>
      <c r="M591" s="20">
        <f t="shared" si="8"/>
        <v>1</v>
      </c>
    </row>
    <row r="592" spans="1:13" ht="20.100000000000001" customHeight="1" x14ac:dyDescent="0.15">
      <c r="A592" s="1" t="s">
        <v>6</v>
      </c>
      <c r="B592" s="1" t="s">
        <v>5858</v>
      </c>
      <c r="C592" s="1" t="s">
        <v>5859</v>
      </c>
      <c r="D592" s="1" t="s">
        <v>50</v>
      </c>
      <c r="E592" s="1" t="s">
        <v>51</v>
      </c>
      <c r="F592" s="1" t="s">
        <v>51</v>
      </c>
      <c r="G592" s="1" t="s">
        <v>82</v>
      </c>
      <c r="H592" s="1" t="s">
        <v>207</v>
      </c>
      <c r="I592" s="1" t="s">
        <v>84</v>
      </c>
      <c r="J592" s="1" t="s">
        <v>122</v>
      </c>
      <c r="K592" s="1" t="s">
        <v>5860</v>
      </c>
      <c r="L592" s="1"/>
      <c r="M592" s="20">
        <f t="shared" si="8"/>
        <v>1</v>
      </c>
    </row>
    <row r="593" spans="1:13" ht="20.100000000000001" customHeight="1" x14ac:dyDescent="0.15">
      <c r="A593" s="1" t="s">
        <v>6</v>
      </c>
      <c r="B593" s="1" t="s">
        <v>5858</v>
      </c>
      <c r="C593" s="1" t="s">
        <v>5861</v>
      </c>
      <c r="D593" s="1" t="s">
        <v>50</v>
      </c>
      <c r="E593" s="1" t="s">
        <v>51</v>
      </c>
      <c r="F593" s="1" t="s">
        <v>179</v>
      </c>
      <c r="G593" s="1" t="s">
        <v>82</v>
      </c>
      <c r="H593" s="1" t="s">
        <v>212</v>
      </c>
      <c r="I593" s="1" t="s">
        <v>1136</v>
      </c>
      <c r="J593" s="1" t="s">
        <v>122</v>
      </c>
      <c r="K593" s="1" t="s">
        <v>5862</v>
      </c>
      <c r="L593" s="1"/>
      <c r="M593" s="20">
        <f t="shared" si="8"/>
        <v>0</v>
      </c>
    </row>
    <row r="594" spans="1:13" ht="20.100000000000001" customHeight="1" x14ac:dyDescent="0.15">
      <c r="A594" s="1" t="s">
        <v>6</v>
      </c>
      <c r="B594" s="1" t="s">
        <v>5858</v>
      </c>
      <c r="C594" s="1" t="s">
        <v>5863</v>
      </c>
      <c r="D594" s="1" t="s">
        <v>50</v>
      </c>
      <c r="E594" s="1" t="s">
        <v>51</v>
      </c>
      <c r="F594" s="1" t="s">
        <v>51</v>
      </c>
      <c r="G594" s="1" t="s">
        <v>82</v>
      </c>
      <c r="H594" s="1" t="s">
        <v>207</v>
      </c>
      <c r="I594" s="1" t="s">
        <v>84</v>
      </c>
      <c r="J594" s="1" t="s">
        <v>122</v>
      </c>
      <c r="K594" s="1" t="s">
        <v>5864</v>
      </c>
      <c r="L594" s="1"/>
      <c r="M594" s="20">
        <f t="shared" ref="M594:M657" si="9">IF(F594="○",1,0)</f>
        <v>1</v>
      </c>
    </row>
    <row r="595" spans="1:13" ht="20.100000000000001" customHeight="1" x14ac:dyDescent="0.15">
      <c r="A595" s="1" t="s">
        <v>6</v>
      </c>
      <c r="B595" s="1" t="s">
        <v>5858</v>
      </c>
      <c r="C595" s="1" t="s">
        <v>5865</v>
      </c>
      <c r="D595" s="1" t="s">
        <v>50</v>
      </c>
      <c r="E595" s="1" t="s">
        <v>51</v>
      </c>
      <c r="F595" s="1" t="s">
        <v>51</v>
      </c>
      <c r="G595" s="1" t="s">
        <v>82</v>
      </c>
      <c r="H595" s="1" t="s">
        <v>207</v>
      </c>
      <c r="I595" s="1" t="s">
        <v>84</v>
      </c>
      <c r="J595" s="1" t="s">
        <v>122</v>
      </c>
      <c r="K595" s="1" t="s">
        <v>5866</v>
      </c>
      <c r="L595" s="1"/>
      <c r="M595" s="20">
        <f t="shared" si="9"/>
        <v>1</v>
      </c>
    </row>
    <row r="596" spans="1:13" ht="20.100000000000001" customHeight="1" x14ac:dyDescent="0.15">
      <c r="A596" s="1" t="s">
        <v>6</v>
      </c>
      <c r="B596" s="1" t="s">
        <v>5858</v>
      </c>
      <c r="C596" s="1" t="s">
        <v>5867</v>
      </c>
      <c r="D596" s="1" t="s">
        <v>50</v>
      </c>
      <c r="E596" s="1" t="s">
        <v>51</v>
      </c>
      <c r="F596" s="1" t="s">
        <v>51</v>
      </c>
      <c r="G596" s="1" t="s">
        <v>82</v>
      </c>
      <c r="H596" s="1" t="s">
        <v>207</v>
      </c>
      <c r="I596" s="1" t="s">
        <v>84</v>
      </c>
      <c r="J596" s="1" t="s">
        <v>122</v>
      </c>
      <c r="K596" s="1" t="s">
        <v>5868</v>
      </c>
      <c r="L596" s="1"/>
      <c r="M596" s="20">
        <f t="shared" si="9"/>
        <v>1</v>
      </c>
    </row>
    <row r="597" spans="1:13" ht="20.100000000000001" customHeight="1" x14ac:dyDescent="0.15">
      <c r="A597" s="1" t="s">
        <v>6</v>
      </c>
      <c r="B597" s="1" t="s">
        <v>5858</v>
      </c>
      <c r="C597" s="1" t="s">
        <v>5869</v>
      </c>
      <c r="D597" s="1" t="s">
        <v>50</v>
      </c>
      <c r="E597" s="1" t="s">
        <v>51</v>
      </c>
      <c r="F597" s="1" t="s">
        <v>51</v>
      </c>
      <c r="G597" s="1" t="s">
        <v>82</v>
      </c>
      <c r="H597" s="1" t="s">
        <v>207</v>
      </c>
      <c r="I597" s="1" t="s">
        <v>84</v>
      </c>
      <c r="J597" s="1" t="s">
        <v>122</v>
      </c>
      <c r="K597" s="1" t="s">
        <v>5870</v>
      </c>
      <c r="L597" s="1"/>
      <c r="M597" s="20">
        <f t="shared" si="9"/>
        <v>1</v>
      </c>
    </row>
    <row r="598" spans="1:13" ht="20.100000000000001" customHeight="1" x14ac:dyDescent="0.15">
      <c r="A598" s="1" t="s">
        <v>6</v>
      </c>
      <c r="B598" s="1" t="s">
        <v>5858</v>
      </c>
      <c r="C598" s="1" t="s">
        <v>5871</v>
      </c>
      <c r="D598" s="1" t="s">
        <v>50</v>
      </c>
      <c r="E598" s="1" t="s">
        <v>51</v>
      </c>
      <c r="F598" s="1" t="s">
        <v>51</v>
      </c>
      <c r="G598" s="1" t="s">
        <v>82</v>
      </c>
      <c r="H598" s="1" t="s">
        <v>207</v>
      </c>
      <c r="I598" s="1" t="s">
        <v>84</v>
      </c>
      <c r="J598" s="1" t="s">
        <v>122</v>
      </c>
      <c r="K598" s="1" t="s">
        <v>5872</v>
      </c>
      <c r="L598" s="1"/>
      <c r="M598" s="20">
        <f t="shared" si="9"/>
        <v>1</v>
      </c>
    </row>
    <row r="599" spans="1:13" ht="20.100000000000001" customHeight="1" x14ac:dyDescent="0.15">
      <c r="A599" s="1" t="s">
        <v>6</v>
      </c>
      <c r="B599" s="1" t="s">
        <v>5858</v>
      </c>
      <c r="C599" s="1" t="s">
        <v>5873</v>
      </c>
      <c r="D599" s="1" t="s">
        <v>50</v>
      </c>
      <c r="E599" s="1" t="s">
        <v>51</v>
      </c>
      <c r="F599" s="1" t="s">
        <v>51</v>
      </c>
      <c r="G599" s="1" t="s">
        <v>82</v>
      </c>
      <c r="H599" s="1" t="s">
        <v>207</v>
      </c>
      <c r="I599" s="1" t="s">
        <v>84</v>
      </c>
      <c r="J599" s="1" t="s">
        <v>122</v>
      </c>
      <c r="K599" s="1" t="s">
        <v>5874</v>
      </c>
      <c r="L599" s="1"/>
      <c r="M599" s="20">
        <f t="shared" si="9"/>
        <v>1</v>
      </c>
    </row>
    <row r="600" spans="1:13" ht="20.100000000000001" customHeight="1" x14ac:dyDescent="0.15">
      <c r="A600" s="1" t="s">
        <v>6</v>
      </c>
      <c r="B600" s="1" t="s">
        <v>5858</v>
      </c>
      <c r="C600" s="1" t="s">
        <v>5875</v>
      </c>
      <c r="D600" s="1" t="s">
        <v>50</v>
      </c>
      <c r="E600" s="1" t="s">
        <v>51</v>
      </c>
      <c r="F600" s="1" t="s">
        <v>51</v>
      </c>
      <c r="G600" s="1" t="s">
        <v>82</v>
      </c>
      <c r="H600" s="1" t="s">
        <v>207</v>
      </c>
      <c r="I600" s="1" t="s">
        <v>84</v>
      </c>
      <c r="J600" s="1" t="s">
        <v>122</v>
      </c>
      <c r="K600" s="1" t="s">
        <v>5876</v>
      </c>
      <c r="L600" s="1"/>
      <c r="M600" s="20">
        <f t="shared" si="9"/>
        <v>1</v>
      </c>
    </row>
    <row r="601" spans="1:13" ht="20.100000000000001" customHeight="1" x14ac:dyDescent="0.15">
      <c r="A601" s="1" t="s">
        <v>6</v>
      </c>
      <c r="B601" s="1" t="s">
        <v>5858</v>
      </c>
      <c r="C601" s="1" t="s">
        <v>5877</v>
      </c>
      <c r="D601" s="1" t="s">
        <v>50</v>
      </c>
      <c r="E601" s="1" t="s">
        <v>51</v>
      </c>
      <c r="F601" s="1" t="s">
        <v>51</v>
      </c>
      <c r="G601" s="1" t="s">
        <v>82</v>
      </c>
      <c r="H601" s="1" t="s">
        <v>207</v>
      </c>
      <c r="I601" s="1" t="s">
        <v>54</v>
      </c>
      <c r="J601" s="1" t="s">
        <v>96</v>
      </c>
      <c r="K601" s="1" t="s">
        <v>5878</v>
      </c>
      <c r="L601" s="1"/>
      <c r="M601" s="20">
        <f t="shared" si="9"/>
        <v>1</v>
      </c>
    </row>
    <row r="602" spans="1:13" ht="20.100000000000001" customHeight="1" x14ac:dyDescent="0.15">
      <c r="A602" s="1" t="s">
        <v>6</v>
      </c>
      <c r="B602" s="1" t="s">
        <v>5858</v>
      </c>
      <c r="C602" s="1" t="s">
        <v>5879</v>
      </c>
      <c r="D602" s="1" t="s">
        <v>78</v>
      </c>
      <c r="E602" s="1" t="s">
        <v>51</v>
      </c>
      <c r="F602" s="1" t="s">
        <v>51</v>
      </c>
      <c r="G602" s="1" t="s">
        <v>82</v>
      </c>
      <c r="H602" s="1" t="s">
        <v>207</v>
      </c>
      <c r="I602" s="1" t="s">
        <v>84</v>
      </c>
      <c r="J602" s="1" t="s">
        <v>122</v>
      </c>
      <c r="K602" s="1" t="s">
        <v>5880</v>
      </c>
      <c r="L602" s="1"/>
      <c r="M602" s="20">
        <f t="shared" si="9"/>
        <v>1</v>
      </c>
    </row>
    <row r="603" spans="1:13" ht="20.100000000000001" customHeight="1" x14ac:dyDescent="0.15">
      <c r="A603" s="1" t="s">
        <v>6</v>
      </c>
      <c r="B603" s="1" t="s">
        <v>5858</v>
      </c>
      <c r="C603" s="1" t="s">
        <v>5881</v>
      </c>
      <c r="D603" s="1" t="s">
        <v>78</v>
      </c>
      <c r="E603" s="1" t="s">
        <v>51</v>
      </c>
      <c r="F603" s="1" t="s">
        <v>179</v>
      </c>
      <c r="G603" s="1" t="s">
        <v>82</v>
      </c>
      <c r="H603" s="1" t="s">
        <v>212</v>
      </c>
      <c r="I603" s="1" t="s">
        <v>1136</v>
      </c>
      <c r="J603" s="1" t="s">
        <v>122</v>
      </c>
      <c r="K603" s="1" t="s">
        <v>5882</v>
      </c>
      <c r="L603" s="1"/>
      <c r="M603" s="20">
        <f t="shared" si="9"/>
        <v>0</v>
      </c>
    </row>
    <row r="604" spans="1:13" ht="20.100000000000001" customHeight="1" x14ac:dyDescent="0.15">
      <c r="A604" s="1" t="s">
        <v>6</v>
      </c>
      <c r="B604" s="1" t="s">
        <v>5858</v>
      </c>
      <c r="C604" s="1" t="s">
        <v>5883</v>
      </c>
      <c r="D604" s="1" t="s">
        <v>78</v>
      </c>
      <c r="E604" s="1" t="s">
        <v>51</v>
      </c>
      <c r="F604" s="1" t="s">
        <v>179</v>
      </c>
      <c r="G604" s="1" t="s">
        <v>82</v>
      </c>
      <c r="H604" s="1" t="s">
        <v>212</v>
      </c>
      <c r="I604" s="1" t="s">
        <v>1136</v>
      </c>
      <c r="J604" s="1" t="s">
        <v>122</v>
      </c>
      <c r="K604" s="1" t="s">
        <v>5884</v>
      </c>
      <c r="L604" s="1"/>
      <c r="M604" s="20">
        <f t="shared" si="9"/>
        <v>0</v>
      </c>
    </row>
    <row r="605" spans="1:13" ht="20.100000000000001" customHeight="1" x14ac:dyDescent="0.15">
      <c r="A605" s="1" t="s">
        <v>6</v>
      </c>
      <c r="B605" s="1" t="s">
        <v>5858</v>
      </c>
      <c r="C605" s="1" t="s">
        <v>5885</v>
      </c>
      <c r="D605" s="1" t="s">
        <v>78</v>
      </c>
      <c r="E605" s="1" t="s">
        <v>51</v>
      </c>
      <c r="F605" s="1" t="s">
        <v>179</v>
      </c>
      <c r="G605" s="1" t="s">
        <v>82</v>
      </c>
      <c r="H605" s="1" t="s">
        <v>212</v>
      </c>
      <c r="I605" s="1" t="s">
        <v>1136</v>
      </c>
      <c r="J605" s="1" t="s">
        <v>122</v>
      </c>
      <c r="K605" s="1" t="s">
        <v>5878</v>
      </c>
      <c r="L605" s="1"/>
      <c r="M605" s="20">
        <f t="shared" si="9"/>
        <v>0</v>
      </c>
    </row>
    <row r="606" spans="1:13" ht="20.100000000000001" customHeight="1" x14ac:dyDescent="0.15">
      <c r="A606" s="1" t="s">
        <v>6</v>
      </c>
      <c r="B606" s="1" t="s">
        <v>5858</v>
      </c>
      <c r="C606" s="1" t="s">
        <v>5886</v>
      </c>
      <c r="D606" s="1" t="s">
        <v>849</v>
      </c>
      <c r="E606" s="1" t="s">
        <v>51</v>
      </c>
      <c r="F606" s="1" t="s">
        <v>26832</v>
      </c>
      <c r="G606" s="1" t="s">
        <v>52</v>
      </c>
      <c r="H606" s="1" t="s">
        <v>121</v>
      </c>
      <c r="I606" s="1" t="s">
        <v>662</v>
      </c>
      <c r="J606" s="1" t="s">
        <v>663</v>
      </c>
      <c r="K606" s="1" t="s">
        <v>5887</v>
      </c>
      <c r="L606" s="1"/>
      <c r="M606" s="20">
        <f t="shared" si="9"/>
        <v>0</v>
      </c>
    </row>
    <row r="607" spans="1:13" ht="20.100000000000001" customHeight="1" x14ac:dyDescent="0.15">
      <c r="A607" s="1" t="s">
        <v>6</v>
      </c>
      <c r="B607" s="1" t="s">
        <v>5888</v>
      </c>
      <c r="C607" s="1" t="s">
        <v>5889</v>
      </c>
      <c r="D607" s="1" t="s">
        <v>78</v>
      </c>
      <c r="E607" s="1" t="s">
        <v>51</v>
      </c>
      <c r="F607" s="1" t="s">
        <v>51</v>
      </c>
      <c r="G607" s="1" t="s">
        <v>52</v>
      </c>
      <c r="H607" s="1" t="s">
        <v>121</v>
      </c>
      <c r="I607" s="1" t="s">
        <v>662</v>
      </c>
      <c r="J607" s="1" t="s">
        <v>663</v>
      </c>
      <c r="K607" s="1" t="s">
        <v>5890</v>
      </c>
      <c r="L607" s="1"/>
      <c r="M607" s="20">
        <f t="shared" si="9"/>
        <v>1</v>
      </c>
    </row>
    <row r="608" spans="1:13" ht="20.100000000000001" customHeight="1" x14ac:dyDescent="0.15">
      <c r="A608" s="1" t="s">
        <v>6</v>
      </c>
      <c r="B608" s="1" t="s">
        <v>5888</v>
      </c>
      <c r="C608" s="1" t="s">
        <v>5891</v>
      </c>
      <c r="D608" s="1" t="s">
        <v>78</v>
      </c>
      <c r="E608" s="1" t="s">
        <v>51</v>
      </c>
      <c r="F608" s="1" t="s">
        <v>51</v>
      </c>
      <c r="G608" s="1" t="s">
        <v>52</v>
      </c>
      <c r="H608" s="1" t="s">
        <v>121</v>
      </c>
      <c r="I608" s="1" t="s">
        <v>662</v>
      </c>
      <c r="J608" s="1" t="s">
        <v>663</v>
      </c>
      <c r="K608" s="1" t="s">
        <v>5892</v>
      </c>
      <c r="L608" s="1"/>
      <c r="M608" s="20">
        <f t="shared" si="9"/>
        <v>1</v>
      </c>
    </row>
    <row r="609" spans="1:13" ht="20.100000000000001" customHeight="1" x14ac:dyDescent="0.15">
      <c r="A609" s="1" t="s">
        <v>6</v>
      </c>
      <c r="B609" s="1" t="s">
        <v>3901</v>
      </c>
      <c r="C609" s="1" t="s">
        <v>5893</v>
      </c>
      <c r="D609" s="1" t="s">
        <v>50</v>
      </c>
      <c r="E609" s="1" t="s">
        <v>51</v>
      </c>
      <c r="F609" s="1" t="s">
        <v>51</v>
      </c>
      <c r="G609" s="1" t="s">
        <v>82</v>
      </c>
      <c r="H609" s="1" t="s">
        <v>95</v>
      </c>
      <c r="I609" s="1" t="s">
        <v>84</v>
      </c>
      <c r="J609" s="1" t="s">
        <v>96</v>
      </c>
      <c r="K609" s="1" t="s">
        <v>5894</v>
      </c>
      <c r="L609" s="1"/>
      <c r="M609" s="20">
        <f t="shared" si="9"/>
        <v>1</v>
      </c>
    </row>
    <row r="610" spans="1:13" ht="20.100000000000001" customHeight="1" x14ac:dyDescent="0.15">
      <c r="A610" s="1" t="s">
        <v>6</v>
      </c>
      <c r="B610" s="1" t="s">
        <v>3901</v>
      </c>
      <c r="C610" s="1" t="s">
        <v>5895</v>
      </c>
      <c r="D610" s="1" t="s">
        <v>849</v>
      </c>
      <c r="E610" s="1" t="s">
        <v>51</v>
      </c>
      <c r="F610" s="1" t="s">
        <v>26832</v>
      </c>
      <c r="G610" s="1" t="s">
        <v>82</v>
      </c>
      <c r="H610" s="1" t="s">
        <v>129</v>
      </c>
      <c r="I610" s="1" t="s">
        <v>84</v>
      </c>
      <c r="J610" s="1" t="s">
        <v>130</v>
      </c>
      <c r="K610" s="1" t="s">
        <v>5896</v>
      </c>
      <c r="L610" s="1"/>
      <c r="M610" s="20">
        <f t="shared" si="9"/>
        <v>0</v>
      </c>
    </row>
    <row r="611" spans="1:13" ht="20.100000000000001" customHeight="1" x14ac:dyDescent="0.15">
      <c r="A611" s="1" t="s">
        <v>6</v>
      </c>
      <c r="B611" s="1" t="s">
        <v>3901</v>
      </c>
      <c r="C611" s="1" t="s">
        <v>5897</v>
      </c>
      <c r="D611" s="1" t="s">
        <v>849</v>
      </c>
      <c r="E611" s="1" t="s">
        <v>51</v>
      </c>
      <c r="F611" s="1" t="s">
        <v>26832</v>
      </c>
      <c r="G611" s="1" t="s">
        <v>52</v>
      </c>
      <c r="H611" s="1" t="s">
        <v>121</v>
      </c>
      <c r="I611" s="1" t="s">
        <v>662</v>
      </c>
      <c r="J611" s="1" t="s">
        <v>663</v>
      </c>
      <c r="K611" s="1" t="s">
        <v>3901</v>
      </c>
      <c r="L611" s="1"/>
      <c r="M611" s="20">
        <f t="shared" si="9"/>
        <v>0</v>
      </c>
    </row>
    <row r="612" spans="1:13" ht="20.100000000000001" customHeight="1" x14ac:dyDescent="0.15">
      <c r="A612" s="1" t="s">
        <v>6</v>
      </c>
      <c r="B612" s="1" t="s">
        <v>5898</v>
      </c>
      <c r="C612" s="1" t="s">
        <v>5899</v>
      </c>
      <c r="D612" s="1" t="s">
        <v>50</v>
      </c>
      <c r="E612" s="1" t="s">
        <v>51</v>
      </c>
      <c r="F612" s="1" t="s">
        <v>51</v>
      </c>
      <c r="G612" s="1" t="s">
        <v>82</v>
      </c>
      <c r="H612" s="1" t="s">
        <v>95</v>
      </c>
      <c r="I612" s="1" t="s">
        <v>84</v>
      </c>
      <c r="J612" s="1" t="s">
        <v>96</v>
      </c>
      <c r="K612" s="1" t="s">
        <v>5900</v>
      </c>
      <c r="L612" s="1"/>
      <c r="M612" s="20">
        <f t="shared" si="9"/>
        <v>1</v>
      </c>
    </row>
    <row r="613" spans="1:13" ht="20.100000000000001" customHeight="1" x14ac:dyDescent="0.15">
      <c r="A613" s="1" t="s">
        <v>6</v>
      </c>
      <c r="B613" s="1" t="s">
        <v>5901</v>
      </c>
      <c r="C613" s="1" t="s">
        <v>5902</v>
      </c>
      <c r="D613" s="1" t="s">
        <v>50</v>
      </c>
      <c r="E613" s="1" t="s">
        <v>51</v>
      </c>
      <c r="F613" s="1" t="s">
        <v>51</v>
      </c>
      <c r="G613" s="1" t="s">
        <v>82</v>
      </c>
      <c r="H613" s="1" t="s">
        <v>95</v>
      </c>
      <c r="I613" s="1" t="s">
        <v>84</v>
      </c>
      <c r="J613" s="1" t="s">
        <v>96</v>
      </c>
      <c r="K613" s="1" t="s">
        <v>5903</v>
      </c>
      <c r="L613" s="1"/>
      <c r="M613" s="20">
        <f t="shared" si="9"/>
        <v>1</v>
      </c>
    </row>
    <row r="614" spans="1:13" ht="20.100000000000001" customHeight="1" x14ac:dyDescent="0.15">
      <c r="A614" s="1" t="s">
        <v>6</v>
      </c>
      <c r="B614" s="1" t="s">
        <v>5901</v>
      </c>
      <c r="C614" s="1" t="s">
        <v>5904</v>
      </c>
      <c r="D614" s="1" t="s">
        <v>50</v>
      </c>
      <c r="E614" s="1" t="s">
        <v>51</v>
      </c>
      <c r="F614" s="1" t="s">
        <v>51</v>
      </c>
      <c r="G614" s="1" t="s">
        <v>82</v>
      </c>
      <c r="H614" s="1" t="s">
        <v>95</v>
      </c>
      <c r="I614" s="1" t="s">
        <v>84</v>
      </c>
      <c r="J614" s="1" t="s">
        <v>96</v>
      </c>
      <c r="K614" s="1" t="s">
        <v>5905</v>
      </c>
      <c r="L614" s="1"/>
      <c r="M614" s="20">
        <f t="shared" si="9"/>
        <v>1</v>
      </c>
    </row>
    <row r="615" spans="1:13" ht="20.100000000000001" customHeight="1" x14ac:dyDescent="0.15">
      <c r="A615" s="1" t="s">
        <v>6</v>
      </c>
      <c r="B615" s="1" t="s">
        <v>5901</v>
      </c>
      <c r="C615" s="1" t="s">
        <v>5906</v>
      </c>
      <c r="D615" s="1" t="s">
        <v>50</v>
      </c>
      <c r="E615" s="1" t="s">
        <v>51</v>
      </c>
      <c r="F615" s="1" t="s">
        <v>51</v>
      </c>
      <c r="G615" s="1" t="s">
        <v>82</v>
      </c>
      <c r="H615" s="1" t="s">
        <v>95</v>
      </c>
      <c r="I615" s="1" t="s">
        <v>84</v>
      </c>
      <c r="J615" s="1" t="s">
        <v>96</v>
      </c>
      <c r="K615" s="1" t="s">
        <v>5907</v>
      </c>
      <c r="L615" s="1"/>
      <c r="M615" s="20">
        <f t="shared" si="9"/>
        <v>1</v>
      </c>
    </row>
    <row r="616" spans="1:13" ht="20.100000000000001" customHeight="1" x14ac:dyDescent="0.15">
      <c r="A616" s="1" t="s">
        <v>6</v>
      </c>
      <c r="B616" s="1" t="s">
        <v>5901</v>
      </c>
      <c r="C616" s="1" t="s">
        <v>5908</v>
      </c>
      <c r="D616" s="1" t="s">
        <v>50</v>
      </c>
      <c r="E616" s="1" t="s">
        <v>51</v>
      </c>
      <c r="F616" s="1" t="s">
        <v>51</v>
      </c>
      <c r="G616" s="1" t="s">
        <v>82</v>
      </c>
      <c r="H616" s="1" t="s">
        <v>95</v>
      </c>
      <c r="I616" s="1" t="s">
        <v>84</v>
      </c>
      <c r="J616" s="1" t="s">
        <v>96</v>
      </c>
      <c r="K616" s="1" t="s">
        <v>5909</v>
      </c>
      <c r="L616" s="1"/>
      <c r="M616" s="20">
        <f t="shared" si="9"/>
        <v>1</v>
      </c>
    </row>
    <row r="617" spans="1:13" ht="20.100000000000001" customHeight="1" x14ac:dyDescent="0.15">
      <c r="A617" s="1" t="s">
        <v>6</v>
      </c>
      <c r="B617" s="1" t="s">
        <v>5901</v>
      </c>
      <c r="C617" s="1" t="s">
        <v>5910</v>
      </c>
      <c r="D617" s="1" t="s">
        <v>50</v>
      </c>
      <c r="E617" s="1" t="s">
        <v>51</v>
      </c>
      <c r="F617" s="1" t="s">
        <v>51</v>
      </c>
      <c r="G617" s="1" t="s">
        <v>82</v>
      </c>
      <c r="H617" s="1" t="s">
        <v>95</v>
      </c>
      <c r="I617" s="1" t="s">
        <v>84</v>
      </c>
      <c r="J617" s="1" t="s">
        <v>96</v>
      </c>
      <c r="K617" s="1" t="s">
        <v>5911</v>
      </c>
      <c r="L617" s="1"/>
      <c r="M617" s="20">
        <f t="shared" si="9"/>
        <v>1</v>
      </c>
    </row>
    <row r="618" spans="1:13" ht="20.100000000000001" customHeight="1" x14ac:dyDescent="0.15">
      <c r="A618" s="1" t="s">
        <v>6</v>
      </c>
      <c r="B618" s="1" t="s">
        <v>5912</v>
      </c>
      <c r="C618" s="1" t="s">
        <v>5913</v>
      </c>
      <c r="D618" s="1" t="s">
        <v>50</v>
      </c>
      <c r="E618" s="1" t="s">
        <v>51</v>
      </c>
      <c r="F618" s="1" t="s">
        <v>51</v>
      </c>
      <c r="G618" s="1" t="s">
        <v>82</v>
      </c>
      <c r="H618" s="1" t="s">
        <v>207</v>
      </c>
      <c r="I618" s="1" t="s">
        <v>84</v>
      </c>
      <c r="J618" s="1" t="s">
        <v>122</v>
      </c>
      <c r="K618" s="1" t="s">
        <v>5914</v>
      </c>
      <c r="L618" s="1"/>
      <c r="M618" s="20">
        <f t="shared" si="9"/>
        <v>1</v>
      </c>
    </row>
    <row r="619" spans="1:13" ht="20.100000000000001" customHeight="1" x14ac:dyDescent="0.15">
      <c r="A619" s="1" t="s">
        <v>6</v>
      </c>
      <c r="B619" s="1" t="s">
        <v>5912</v>
      </c>
      <c r="C619" s="1" t="s">
        <v>5915</v>
      </c>
      <c r="D619" s="1" t="s">
        <v>50</v>
      </c>
      <c r="E619" s="1" t="s">
        <v>51</v>
      </c>
      <c r="F619" s="1" t="s">
        <v>51</v>
      </c>
      <c r="G619" s="1" t="s">
        <v>82</v>
      </c>
      <c r="H619" s="1" t="s">
        <v>207</v>
      </c>
      <c r="I619" s="1" t="s">
        <v>84</v>
      </c>
      <c r="J619" s="1" t="s">
        <v>122</v>
      </c>
      <c r="K619" s="1" t="s">
        <v>5916</v>
      </c>
      <c r="L619" s="1"/>
      <c r="M619" s="20">
        <f t="shared" si="9"/>
        <v>1</v>
      </c>
    </row>
    <row r="620" spans="1:13" ht="20.100000000000001" customHeight="1" x14ac:dyDescent="0.15">
      <c r="A620" s="1" t="s">
        <v>6</v>
      </c>
      <c r="B620" s="1" t="s">
        <v>5912</v>
      </c>
      <c r="C620" s="1" t="s">
        <v>5917</v>
      </c>
      <c r="D620" s="1" t="s">
        <v>50</v>
      </c>
      <c r="E620" s="1" t="s">
        <v>51</v>
      </c>
      <c r="F620" s="1" t="s">
        <v>179</v>
      </c>
      <c r="G620" s="1" t="s">
        <v>82</v>
      </c>
      <c r="H620" s="1" t="s">
        <v>212</v>
      </c>
      <c r="I620" s="1" t="s">
        <v>1136</v>
      </c>
      <c r="J620" s="1" t="s">
        <v>122</v>
      </c>
      <c r="K620" s="1" t="s">
        <v>5918</v>
      </c>
      <c r="L620" s="1"/>
      <c r="M620" s="20">
        <f t="shared" si="9"/>
        <v>0</v>
      </c>
    </row>
    <row r="621" spans="1:13" ht="20.100000000000001" customHeight="1" x14ac:dyDescent="0.15">
      <c r="A621" s="1" t="s">
        <v>6</v>
      </c>
      <c r="B621" s="1" t="s">
        <v>5912</v>
      </c>
      <c r="C621" s="1" t="s">
        <v>5919</v>
      </c>
      <c r="D621" s="1" t="s">
        <v>50</v>
      </c>
      <c r="E621" s="1" t="s">
        <v>51</v>
      </c>
      <c r="F621" s="1" t="s">
        <v>51</v>
      </c>
      <c r="G621" s="1" t="s">
        <v>82</v>
      </c>
      <c r="H621" s="1" t="s">
        <v>207</v>
      </c>
      <c r="I621" s="1" t="s">
        <v>84</v>
      </c>
      <c r="J621" s="1" t="s">
        <v>122</v>
      </c>
      <c r="K621" s="1" t="s">
        <v>5920</v>
      </c>
      <c r="L621" s="1"/>
      <c r="M621" s="20">
        <f t="shared" si="9"/>
        <v>1</v>
      </c>
    </row>
    <row r="622" spans="1:13" ht="20.100000000000001" customHeight="1" x14ac:dyDescent="0.15">
      <c r="A622" s="1" t="s">
        <v>6</v>
      </c>
      <c r="B622" s="1" t="s">
        <v>5912</v>
      </c>
      <c r="C622" s="1" t="s">
        <v>5921</v>
      </c>
      <c r="D622" s="1" t="s">
        <v>50</v>
      </c>
      <c r="E622" s="1" t="s">
        <v>51</v>
      </c>
      <c r="F622" s="1" t="s">
        <v>51</v>
      </c>
      <c r="G622" s="1" t="s">
        <v>82</v>
      </c>
      <c r="H622" s="1" t="s">
        <v>207</v>
      </c>
      <c r="I622" s="1" t="s">
        <v>84</v>
      </c>
      <c r="J622" s="1" t="s">
        <v>122</v>
      </c>
      <c r="K622" s="1" t="s">
        <v>5922</v>
      </c>
      <c r="L622" s="1"/>
      <c r="M622" s="20">
        <f t="shared" si="9"/>
        <v>1</v>
      </c>
    </row>
    <row r="623" spans="1:13" ht="20.100000000000001" customHeight="1" x14ac:dyDescent="0.15">
      <c r="A623" s="1" t="s">
        <v>6</v>
      </c>
      <c r="B623" s="1" t="s">
        <v>5912</v>
      </c>
      <c r="C623" s="1" t="s">
        <v>5923</v>
      </c>
      <c r="D623" s="1" t="s">
        <v>50</v>
      </c>
      <c r="E623" s="1" t="s">
        <v>51</v>
      </c>
      <c r="F623" s="1" t="s">
        <v>179</v>
      </c>
      <c r="G623" s="1" t="s">
        <v>82</v>
      </c>
      <c r="H623" s="1" t="s">
        <v>212</v>
      </c>
      <c r="I623" s="1" t="s">
        <v>1136</v>
      </c>
      <c r="J623" s="1" t="s">
        <v>122</v>
      </c>
      <c r="K623" s="1" t="s">
        <v>5924</v>
      </c>
      <c r="L623" s="1"/>
      <c r="M623" s="20">
        <f t="shared" si="9"/>
        <v>0</v>
      </c>
    </row>
    <row r="624" spans="1:13" ht="20.100000000000001" customHeight="1" x14ac:dyDescent="0.15">
      <c r="A624" s="1" t="s">
        <v>6</v>
      </c>
      <c r="B624" s="1" t="s">
        <v>5912</v>
      </c>
      <c r="C624" s="1" t="s">
        <v>5925</v>
      </c>
      <c r="D624" s="1" t="s">
        <v>50</v>
      </c>
      <c r="E624" s="1" t="s">
        <v>51</v>
      </c>
      <c r="F624" s="1" t="s">
        <v>179</v>
      </c>
      <c r="G624" s="1" t="s">
        <v>82</v>
      </c>
      <c r="H624" s="1" t="s">
        <v>212</v>
      </c>
      <c r="I624" s="1" t="s">
        <v>1136</v>
      </c>
      <c r="J624" s="1" t="s">
        <v>122</v>
      </c>
      <c r="K624" s="1" t="s">
        <v>5926</v>
      </c>
      <c r="L624" s="1"/>
      <c r="M624" s="20">
        <f t="shared" si="9"/>
        <v>0</v>
      </c>
    </row>
    <row r="625" spans="1:13" ht="20.100000000000001" customHeight="1" x14ac:dyDescent="0.15">
      <c r="A625" s="1" t="s">
        <v>6</v>
      </c>
      <c r="B625" s="1" t="s">
        <v>5912</v>
      </c>
      <c r="C625" s="1" t="s">
        <v>5927</v>
      </c>
      <c r="D625" s="1" t="s">
        <v>50</v>
      </c>
      <c r="E625" s="1" t="s">
        <v>51</v>
      </c>
      <c r="F625" s="1" t="s">
        <v>51</v>
      </c>
      <c r="G625" s="1" t="s">
        <v>82</v>
      </c>
      <c r="H625" s="1" t="s">
        <v>207</v>
      </c>
      <c r="I625" s="1" t="s">
        <v>84</v>
      </c>
      <c r="J625" s="1" t="s">
        <v>122</v>
      </c>
      <c r="K625" s="1" t="s">
        <v>5928</v>
      </c>
      <c r="L625" s="1"/>
      <c r="M625" s="20">
        <f t="shared" si="9"/>
        <v>1</v>
      </c>
    </row>
    <row r="626" spans="1:13" ht="20.100000000000001" customHeight="1" x14ac:dyDescent="0.15">
      <c r="A626" s="1" t="s">
        <v>6</v>
      </c>
      <c r="B626" s="1" t="s">
        <v>5912</v>
      </c>
      <c r="C626" s="1" t="s">
        <v>5929</v>
      </c>
      <c r="D626" s="1" t="s">
        <v>50</v>
      </c>
      <c r="E626" s="1" t="s">
        <v>51</v>
      </c>
      <c r="F626" s="1" t="s">
        <v>51</v>
      </c>
      <c r="G626" s="1" t="s">
        <v>82</v>
      </c>
      <c r="H626" s="1" t="s">
        <v>207</v>
      </c>
      <c r="I626" s="1" t="s">
        <v>84</v>
      </c>
      <c r="J626" s="1" t="s">
        <v>122</v>
      </c>
      <c r="K626" s="1" t="s">
        <v>5930</v>
      </c>
      <c r="L626" s="1"/>
      <c r="M626" s="20">
        <f t="shared" si="9"/>
        <v>1</v>
      </c>
    </row>
    <row r="627" spans="1:13" ht="20.100000000000001" customHeight="1" x14ac:dyDescent="0.15">
      <c r="A627" s="1" t="s">
        <v>6</v>
      </c>
      <c r="B627" s="1" t="s">
        <v>5912</v>
      </c>
      <c r="C627" s="1" t="s">
        <v>5931</v>
      </c>
      <c r="D627" s="1" t="s">
        <v>50</v>
      </c>
      <c r="E627" s="1" t="s">
        <v>51</v>
      </c>
      <c r="F627" s="1" t="s">
        <v>51</v>
      </c>
      <c r="G627" s="1" t="s">
        <v>82</v>
      </c>
      <c r="H627" s="1" t="s">
        <v>207</v>
      </c>
      <c r="I627" s="1" t="s">
        <v>84</v>
      </c>
      <c r="J627" s="1" t="s">
        <v>122</v>
      </c>
      <c r="K627" s="1" t="s">
        <v>5932</v>
      </c>
      <c r="L627" s="1"/>
      <c r="M627" s="20">
        <f t="shared" si="9"/>
        <v>1</v>
      </c>
    </row>
    <row r="628" spans="1:13" ht="20.100000000000001" customHeight="1" x14ac:dyDescent="0.15">
      <c r="A628" s="1" t="s">
        <v>6</v>
      </c>
      <c r="B628" s="1" t="s">
        <v>5912</v>
      </c>
      <c r="C628" s="1" t="s">
        <v>5933</v>
      </c>
      <c r="D628" s="1" t="s">
        <v>50</v>
      </c>
      <c r="E628" s="1" t="s">
        <v>51</v>
      </c>
      <c r="F628" s="1" t="s">
        <v>51</v>
      </c>
      <c r="G628" s="1" t="s">
        <v>82</v>
      </c>
      <c r="H628" s="1" t="s">
        <v>207</v>
      </c>
      <c r="I628" s="1" t="s">
        <v>84</v>
      </c>
      <c r="J628" s="1" t="s">
        <v>122</v>
      </c>
      <c r="K628" s="1" t="s">
        <v>5934</v>
      </c>
      <c r="L628" s="1"/>
      <c r="M628" s="20">
        <f t="shared" si="9"/>
        <v>1</v>
      </c>
    </row>
    <row r="629" spans="1:13" ht="20.100000000000001" customHeight="1" x14ac:dyDescent="0.15">
      <c r="A629" s="1" t="s">
        <v>6</v>
      </c>
      <c r="B629" s="1" t="s">
        <v>5912</v>
      </c>
      <c r="C629" s="1" t="s">
        <v>5935</v>
      </c>
      <c r="D629" s="1" t="s">
        <v>50</v>
      </c>
      <c r="E629" s="1" t="s">
        <v>51</v>
      </c>
      <c r="F629" s="1" t="s">
        <v>51</v>
      </c>
      <c r="G629" s="1" t="s">
        <v>82</v>
      </c>
      <c r="H629" s="1" t="s">
        <v>207</v>
      </c>
      <c r="I629" s="1" t="s">
        <v>84</v>
      </c>
      <c r="J629" s="1" t="s">
        <v>122</v>
      </c>
      <c r="K629" s="1" t="s">
        <v>5936</v>
      </c>
      <c r="L629" s="1"/>
      <c r="M629" s="20">
        <f t="shared" si="9"/>
        <v>1</v>
      </c>
    </row>
    <row r="630" spans="1:13" ht="20.100000000000001" customHeight="1" x14ac:dyDescent="0.15">
      <c r="A630" s="1" t="s">
        <v>6</v>
      </c>
      <c r="B630" s="1" t="s">
        <v>5912</v>
      </c>
      <c r="C630" s="1" t="s">
        <v>5937</v>
      </c>
      <c r="D630" s="1" t="s">
        <v>50</v>
      </c>
      <c r="E630" s="1" t="s">
        <v>51</v>
      </c>
      <c r="F630" s="1" t="s">
        <v>51</v>
      </c>
      <c r="G630" s="1" t="s">
        <v>82</v>
      </c>
      <c r="H630" s="1" t="s">
        <v>207</v>
      </c>
      <c r="I630" s="1" t="s">
        <v>84</v>
      </c>
      <c r="J630" s="1" t="s">
        <v>122</v>
      </c>
      <c r="K630" s="1" t="s">
        <v>5938</v>
      </c>
      <c r="L630" s="1"/>
      <c r="M630" s="20">
        <f t="shared" si="9"/>
        <v>1</v>
      </c>
    </row>
    <row r="631" spans="1:13" ht="20.100000000000001" customHeight="1" x14ac:dyDescent="0.15">
      <c r="A631" s="1" t="s">
        <v>6</v>
      </c>
      <c r="B631" s="1" t="s">
        <v>5912</v>
      </c>
      <c r="C631" s="1" t="s">
        <v>5939</v>
      </c>
      <c r="D631" s="1" t="s">
        <v>78</v>
      </c>
      <c r="E631" s="1" t="s">
        <v>51</v>
      </c>
      <c r="F631" s="1" t="s">
        <v>51</v>
      </c>
      <c r="G631" s="1" t="s">
        <v>82</v>
      </c>
      <c r="H631" s="1" t="s">
        <v>207</v>
      </c>
      <c r="I631" s="1" t="s">
        <v>84</v>
      </c>
      <c r="J631" s="1" t="s">
        <v>122</v>
      </c>
      <c r="K631" s="1" t="s">
        <v>5940</v>
      </c>
      <c r="L631" s="1"/>
      <c r="M631" s="20">
        <f t="shared" si="9"/>
        <v>1</v>
      </c>
    </row>
    <row r="632" spans="1:13" ht="20.100000000000001" customHeight="1" x14ac:dyDescent="0.15">
      <c r="A632" s="1" t="s">
        <v>6</v>
      </c>
      <c r="B632" s="1" t="s">
        <v>5912</v>
      </c>
      <c r="C632" s="1" t="s">
        <v>5941</v>
      </c>
      <c r="D632" s="1" t="s">
        <v>78</v>
      </c>
      <c r="E632" s="1" t="s">
        <v>51</v>
      </c>
      <c r="F632" s="1" t="s">
        <v>51</v>
      </c>
      <c r="G632" s="1" t="s">
        <v>82</v>
      </c>
      <c r="H632" s="1" t="s">
        <v>207</v>
      </c>
      <c r="I632" s="1" t="s">
        <v>84</v>
      </c>
      <c r="J632" s="1" t="s">
        <v>122</v>
      </c>
      <c r="K632" s="1" t="s">
        <v>5942</v>
      </c>
      <c r="L632" s="1"/>
      <c r="M632" s="20">
        <f t="shared" si="9"/>
        <v>1</v>
      </c>
    </row>
    <row r="633" spans="1:13" ht="20.100000000000001" customHeight="1" x14ac:dyDescent="0.15">
      <c r="A633" s="1" t="s">
        <v>6</v>
      </c>
      <c r="B633" s="1" t="s">
        <v>5912</v>
      </c>
      <c r="C633" s="1" t="s">
        <v>5943</v>
      </c>
      <c r="D633" s="1" t="s">
        <v>78</v>
      </c>
      <c r="E633" s="1" t="s">
        <v>51</v>
      </c>
      <c r="F633" s="1" t="s">
        <v>179</v>
      </c>
      <c r="G633" s="1" t="s">
        <v>82</v>
      </c>
      <c r="H633" s="1" t="s">
        <v>212</v>
      </c>
      <c r="I633" s="1" t="s">
        <v>1136</v>
      </c>
      <c r="J633" s="1" t="s">
        <v>122</v>
      </c>
      <c r="K633" s="1" t="s">
        <v>5944</v>
      </c>
      <c r="L633" s="1"/>
      <c r="M633" s="20">
        <f t="shared" si="9"/>
        <v>0</v>
      </c>
    </row>
    <row r="634" spans="1:13" ht="20.100000000000001" customHeight="1" x14ac:dyDescent="0.15">
      <c r="A634" s="1" t="s">
        <v>6</v>
      </c>
      <c r="B634" s="1" t="s">
        <v>5912</v>
      </c>
      <c r="C634" s="1" t="s">
        <v>5945</v>
      </c>
      <c r="D634" s="1" t="s">
        <v>78</v>
      </c>
      <c r="E634" s="1" t="s">
        <v>51</v>
      </c>
      <c r="F634" s="1" t="s">
        <v>179</v>
      </c>
      <c r="G634" s="1" t="s">
        <v>82</v>
      </c>
      <c r="H634" s="1" t="s">
        <v>212</v>
      </c>
      <c r="I634" s="1" t="s">
        <v>1136</v>
      </c>
      <c r="J634" s="1" t="s">
        <v>122</v>
      </c>
      <c r="K634" s="1" t="s">
        <v>5926</v>
      </c>
      <c r="L634" s="1"/>
      <c r="M634" s="20">
        <f t="shared" si="9"/>
        <v>0</v>
      </c>
    </row>
    <row r="635" spans="1:13" ht="20.100000000000001" customHeight="1" x14ac:dyDescent="0.15">
      <c r="A635" s="1" t="s">
        <v>6</v>
      </c>
      <c r="B635" s="1" t="s">
        <v>5912</v>
      </c>
      <c r="C635" s="1" t="s">
        <v>5946</v>
      </c>
      <c r="D635" s="1" t="s">
        <v>78</v>
      </c>
      <c r="E635" s="1" t="s">
        <v>51</v>
      </c>
      <c r="F635" s="1" t="s">
        <v>51</v>
      </c>
      <c r="G635" s="1" t="s">
        <v>82</v>
      </c>
      <c r="H635" s="1" t="s">
        <v>207</v>
      </c>
      <c r="I635" s="1" t="s">
        <v>84</v>
      </c>
      <c r="J635" s="1" t="s">
        <v>122</v>
      </c>
      <c r="K635" s="1" t="s">
        <v>5947</v>
      </c>
      <c r="L635" s="1"/>
      <c r="M635" s="20">
        <f t="shared" si="9"/>
        <v>1</v>
      </c>
    </row>
    <row r="636" spans="1:13" ht="20.100000000000001" customHeight="1" x14ac:dyDescent="0.15">
      <c r="A636" s="1" t="s">
        <v>6</v>
      </c>
      <c r="B636" s="1" t="s">
        <v>5948</v>
      </c>
      <c r="C636" s="1" t="s">
        <v>5949</v>
      </c>
      <c r="D636" s="1" t="s">
        <v>78</v>
      </c>
      <c r="E636" s="1" t="s">
        <v>51</v>
      </c>
      <c r="F636" s="1" t="s">
        <v>51</v>
      </c>
      <c r="G636" s="1" t="s">
        <v>82</v>
      </c>
      <c r="H636" s="1" t="s">
        <v>95</v>
      </c>
      <c r="I636" s="1" t="s">
        <v>84</v>
      </c>
      <c r="J636" s="1" t="s">
        <v>96</v>
      </c>
      <c r="K636" s="1" t="s">
        <v>5950</v>
      </c>
      <c r="L636" s="1"/>
      <c r="M636" s="20">
        <f t="shared" si="9"/>
        <v>1</v>
      </c>
    </row>
    <row r="637" spans="1:13" ht="20.100000000000001" customHeight="1" x14ac:dyDescent="0.15">
      <c r="A637" s="1" t="s">
        <v>6</v>
      </c>
      <c r="B637" s="1" t="s">
        <v>5948</v>
      </c>
      <c r="C637" s="1" t="s">
        <v>5951</v>
      </c>
      <c r="D637" s="1" t="s">
        <v>78</v>
      </c>
      <c r="E637" s="1" t="s">
        <v>51</v>
      </c>
      <c r="F637" s="1" t="s">
        <v>51</v>
      </c>
      <c r="G637" s="1" t="s">
        <v>82</v>
      </c>
      <c r="H637" s="1" t="s">
        <v>95</v>
      </c>
      <c r="I637" s="1" t="s">
        <v>84</v>
      </c>
      <c r="J637" s="1" t="s">
        <v>96</v>
      </c>
      <c r="K637" s="1" t="s">
        <v>5952</v>
      </c>
      <c r="L637" s="1"/>
      <c r="M637" s="20">
        <f t="shared" si="9"/>
        <v>1</v>
      </c>
    </row>
    <row r="638" spans="1:13" ht="20.100000000000001" customHeight="1" x14ac:dyDescent="0.15">
      <c r="A638" s="1" t="s">
        <v>6</v>
      </c>
      <c r="B638" s="1" t="s">
        <v>2684</v>
      </c>
      <c r="C638" s="1" t="s">
        <v>5953</v>
      </c>
      <c r="D638" s="1" t="s">
        <v>50</v>
      </c>
      <c r="E638" s="1" t="s">
        <v>51</v>
      </c>
      <c r="F638" s="1" t="s">
        <v>51</v>
      </c>
      <c r="G638" s="1" t="s">
        <v>82</v>
      </c>
      <c r="H638" s="1" t="s">
        <v>207</v>
      </c>
      <c r="I638" s="1" t="s">
        <v>84</v>
      </c>
      <c r="J638" s="1" t="s">
        <v>122</v>
      </c>
      <c r="K638" s="1" t="s">
        <v>5954</v>
      </c>
      <c r="L638" s="1"/>
      <c r="M638" s="20">
        <f t="shared" si="9"/>
        <v>1</v>
      </c>
    </row>
    <row r="639" spans="1:13" ht="20.100000000000001" customHeight="1" x14ac:dyDescent="0.15">
      <c r="A639" s="1" t="s">
        <v>6</v>
      </c>
      <c r="B639" s="1" t="s">
        <v>2684</v>
      </c>
      <c r="C639" s="1" t="s">
        <v>5955</v>
      </c>
      <c r="D639" s="1" t="s">
        <v>50</v>
      </c>
      <c r="E639" s="1" t="s">
        <v>51</v>
      </c>
      <c r="F639" s="1" t="s">
        <v>51</v>
      </c>
      <c r="G639" s="1" t="s">
        <v>82</v>
      </c>
      <c r="H639" s="1" t="s">
        <v>207</v>
      </c>
      <c r="I639" s="1" t="s">
        <v>84</v>
      </c>
      <c r="J639" s="1" t="s">
        <v>122</v>
      </c>
      <c r="K639" s="1" t="s">
        <v>5956</v>
      </c>
      <c r="L639" s="1"/>
      <c r="M639" s="20">
        <f t="shared" si="9"/>
        <v>1</v>
      </c>
    </row>
    <row r="640" spans="1:13" ht="20.100000000000001" customHeight="1" x14ac:dyDescent="0.15">
      <c r="A640" s="1" t="s">
        <v>6</v>
      </c>
      <c r="B640" s="1" t="s">
        <v>2684</v>
      </c>
      <c r="C640" s="1" t="s">
        <v>5957</v>
      </c>
      <c r="D640" s="1" t="s">
        <v>50</v>
      </c>
      <c r="E640" s="1" t="s">
        <v>51</v>
      </c>
      <c r="F640" s="1" t="s">
        <v>51</v>
      </c>
      <c r="G640" s="1" t="s">
        <v>82</v>
      </c>
      <c r="H640" s="1" t="s">
        <v>207</v>
      </c>
      <c r="I640" s="1" t="s">
        <v>84</v>
      </c>
      <c r="J640" s="1" t="s">
        <v>122</v>
      </c>
      <c r="K640" s="1" t="s">
        <v>5958</v>
      </c>
      <c r="L640" s="1"/>
      <c r="M640" s="20">
        <f t="shared" si="9"/>
        <v>1</v>
      </c>
    </row>
    <row r="641" spans="1:13" ht="20.100000000000001" customHeight="1" x14ac:dyDescent="0.15">
      <c r="A641" s="1" t="s">
        <v>6</v>
      </c>
      <c r="B641" s="1" t="s">
        <v>5959</v>
      </c>
      <c r="C641" s="1" t="s">
        <v>5960</v>
      </c>
      <c r="D641" s="1" t="s">
        <v>50</v>
      </c>
      <c r="E641" s="1" t="s">
        <v>51</v>
      </c>
      <c r="F641" s="1" t="s">
        <v>51</v>
      </c>
      <c r="G641" s="1" t="s">
        <v>82</v>
      </c>
      <c r="H641" s="1" t="s">
        <v>95</v>
      </c>
      <c r="I641" s="1" t="s">
        <v>84</v>
      </c>
      <c r="J641" s="1" t="s">
        <v>96</v>
      </c>
      <c r="K641" s="1" t="s">
        <v>5961</v>
      </c>
      <c r="L641" s="1"/>
      <c r="M641" s="20">
        <f t="shared" si="9"/>
        <v>1</v>
      </c>
    </row>
    <row r="642" spans="1:13" ht="20.100000000000001" customHeight="1" x14ac:dyDescent="0.15">
      <c r="A642" s="1" t="s">
        <v>6</v>
      </c>
      <c r="B642" s="1" t="s">
        <v>5959</v>
      </c>
      <c r="C642" s="1" t="s">
        <v>5962</v>
      </c>
      <c r="D642" s="1" t="s">
        <v>50</v>
      </c>
      <c r="E642" s="1" t="s">
        <v>51</v>
      </c>
      <c r="F642" s="1" t="s">
        <v>51</v>
      </c>
      <c r="G642" s="1" t="s">
        <v>82</v>
      </c>
      <c r="H642" s="1" t="s">
        <v>95</v>
      </c>
      <c r="I642" s="1" t="s">
        <v>84</v>
      </c>
      <c r="J642" s="1" t="s">
        <v>96</v>
      </c>
      <c r="K642" s="1" t="s">
        <v>5963</v>
      </c>
      <c r="L642" s="1"/>
      <c r="M642" s="20">
        <f t="shared" si="9"/>
        <v>1</v>
      </c>
    </row>
    <row r="643" spans="1:13" ht="20.100000000000001" customHeight="1" x14ac:dyDescent="0.15">
      <c r="A643" s="1" t="s">
        <v>6</v>
      </c>
      <c r="B643" s="1" t="s">
        <v>5959</v>
      </c>
      <c r="C643" s="1" t="s">
        <v>5964</v>
      </c>
      <c r="D643" s="1" t="s">
        <v>50</v>
      </c>
      <c r="E643" s="1" t="s">
        <v>51</v>
      </c>
      <c r="F643" s="1" t="s">
        <v>51</v>
      </c>
      <c r="G643" s="1" t="s">
        <v>82</v>
      </c>
      <c r="H643" s="1" t="s">
        <v>95</v>
      </c>
      <c r="I643" s="1" t="s">
        <v>84</v>
      </c>
      <c r="J643" s="1" t="s">
        <v>96</v>
      </c>
      <c r="K643" s="1" t="s">
        <v>5965</v>
      </c>
      <c r="L643" s="1"/>
      <c r="M643" s="20">
        <f t="shared" si="9"/>
        <v>1</v>
      </c>
    </row>
    <row r="644" spans="1:13" ht="20.100000000000001" customHeight="1" x14ac:dyDescent="0.15">
      <c r="A644" s="1" t="s">
        <v>6</v>
      </c>
      <c r="B644" s="1" t="s">
        <v>5959</v>
      </c>
      <c r="C644" s="1" t="s">
        <v>5966</v>
      </c>
      <c r="D644" s="1" t="s">
        <v>50</v>
      </c>
      <c r="E644" s="1" t="s">
        <v>51</v>
      </c>
      <c r="F644" s="1" t="s">
        <v>51</v>
      </c>
      <c r="G644" s="1" t="s">
        <v>82</v>
      </c>
      <c r="H644" s="1" t="s">
        <v>95</v>
      </c>
      <c r="I644" s="1" t="s">
        <v>84</v>
      </c>
      <c r="J644" s="1" t="s">
        <v>96</v>
      </c>
      <c r="K644" s="1" t="s">
        <v>5967</v>
      </c>
      <c r="L644" s="1"/>
      <c r="M644" s="20">
        <f t="shared" si="9"/>
        <v>1</v>
      </c>
    </row>
    <row r="645" spans="1:13" ht="20.100000000000001" customHeight="1" x14ac:dyDescent="0.15">
      <c r="A645" s="1" t="s">
        <v>6</v>
      </c>
      <c r="B645" s="1" t="s">
        <v>5959</v>
      </c>
      <c r="C645" s="1" t="s">
        <v>5968</v>
      </c>
      <c r="D645" s="1" t="s">
        <v>50</v>
      </c>
      <c r="E645" s="1" t="s">
        <v>51</v>
      </c>
      <c r="F645" s="1" t="s">
        <v>51</v>
      </c>
      <c r="G645" s="1" t="s">
        <v>82</v>
      </c>
      <c r="H645" s="1" t="s">
        <v>95</v>
      </c>
      <c r="I645" s="1" t="s">
        <v>84</v>
      </c>
      <c r="J645" s="1" t="s">
        <v>96</v>
      </c>
      <c r="K645" s="1" t="s">
        <v>5969</v>
      </c>
      <c r="L645" s="1"/>
      <c r="M645" s="20">
        <f t="shared" si="9"/>
        <v>1</v>
      </c>
    </row>
    <row r="646" spans="1:13" ht="20.100000000000001" customHeight="1" x14ac:dyDescent="0.15">
      <c r="A646" s="1" t="s">
        <v>6</v>
      </c>
      <c r="B646" s="1" t="s">
        <v>5959</v>
      </c>
      <c r="C646" s="1" t="s">
        <v>5970</v>
      </c>
      <c r="D646" s="1" t="s">
        <v>50</v>
      </c>
      <c r="E646" s="1" t="s">
        <v>51</v>
      </c>
      <c r="F646" s="1" t="s">
        <v>51</v>
      </c>
      <c r="G646" s="1" t="s">
        <v>82</v>
      </c>
      <c r="H646" s="1" t="s">
        <v>95</v>
      </c>
      <c r="I646" s="1" t="s">
        <v>84</v>
      </c>
      <c r="J646" s="1" t="s">
        <v>96</v>
      </c>
      <c r="K646" s="1" t="s">
        <v>5971</v>
      </c>
      <c r="L646" s="1"/>
      <c r="M646" s="20">
        <f t="shared" si="9"/>
        <v>1</v>
      </c>
    </row>
    <row r="647" spans="1:13" ht="20.100000000000001" customHeight="1" x14ac:dyDescent="0.15">
      <c r="A647" s="1" t="s">
        <v>6</v>
      </c>
      <c r="B647" s="1" t="s">
        <v>5959</v>
      </c>
      <c r="C647" s="1" t="s">
        <v>5972</v>
      </c>
      <c r="D647" s="1" t="s">
        <v>50</v>
      </c>
      <c r="E647" s="1" t="s">
        <v>51</v>
      </c>
      <c r="F647" s="1" t="s">
        <v>51</v>
      </c>
      <c r="G647" s="1" t="s">
        <v>82</v>
      </c>
      <c r="H647" s="1" t="s">
        <v>95</v>
      </c>
      <c r="I647" s="1" t="s">
        <v>84</v>
      </c>
      <c r="J647" s="1" t="s">
        <v>96</v>
      </c>
      <c r="K647" s="1" t="s">
        <v>5973</v>
      </c>
      <c r="L647" s="1"/>
      <c r="M647" s="20">
        <f t="shared" si="9"/>
        <v>1</v>
      </c>
    </row>
    <row r="648" spans="1:13" ht="20.100000000000001" customHeight="1" x14ac:dyDescent="0.15">
      <c r="A648" s="1" t="s">
        <v>6</v>
      </c>
      <c r="B648" s="1" t="s">
        <v>5959</v>
      </c>
      <c r="C648" s="1" t="s">
        <v>5974</v>
      </c>
      <c r="D648" s="1" t="s">
        <v>50</v>
      </c>
      <c r="E648" s="1" t="s">
        <v>51</v>
      </c>
      <c r="F648" s="1" t="s">
        <v>51</v>
      </c>
      <c r="G648" s="1" t="s">
        <v>82</v>
      </c>
      <c r="H648" s="1" t="s">
        <v>95</v>
      </c>
      <c r="I648" s="1" t="s">
        <v>84</v>
      </c>
      <c r="J648" s="1" t="s">
        <v>96</v>
      </c>
      <c r="K648" s="1" t="s">
        <v>5975</v>
      </c>
      <c r="L648" s="1"/>
      <c r="M648" s="20">
        <f t="shared" si="9"/>
        <v>1</v>
      </c>
    </row>
    <row r="649" spans="1:13" ht="20.100000000000001" customHeight="1" x14ac:dyDescent="0.15">
      <c r="A649" s="1" t="s">
        <v>6</v>
      </c>
      <c r="B649" s="1" t="s">
        <v>5959</v>
      </c>
      <c r="C649" s="1" t="s">
        <v>5976</v>
      </c>
      <c r="D649" s="1" t="s">
        <v>50</v>
      </c>
      <c r="E649" s="1" t="s">
        <v>51</v>
      </c>
      <c r="F649" s="1" t="s">
        <v>51</v>
      </c>
      <c r="G649" s="1" t="s">
        <v>82</v>
      </c>
      <c r="H649" s="1" t="s">
        <v>95</v>
      </c>
      <c r="I649" s="1" t="s">
        <v>84</v>
      </c>
      <c r="J649" s="1" t="s">
        <v>96</v>
      </c>
      <c r="K649" s="1" t="s">
        <v>5977</v>
      </c>
      <c r="L649" s="1"/>
      <c r="M649" s="20">
        <f t="shared" si="9"/>
        <v>1</v>
      </c>
    </row>
    <row r="650" spans="1:13" ht="20.100000000000001" customHeight="1" x14ac:dyDescent="0.15">
      <c r="A650" s="1" t="s">
        <v>6</v>
      </c>
      <c r="B650" s="1" t="s">
        <v>5959</v>
      </c>
      <c r="C650" s="1" t="s">
        <v>5978</v>
      </c>
      <c r="D650" s="1" t="s">
        <v>78</v>
      </c>
      <c r="E650" s="1" t="s">
        <v>51</v>
      </c>
      <c r="F650" s="1" t="s">
        <v>51</v>
      </c>
      <c r="G650" s="1" t="s">
        <v>82</v>
      </c>
      <c r="H650" s="1" t="s">
        <v>95</v>
      </c>
      <c r="I650" s="1" t="s">
        <v>84</v>
      </c>
      <c r="J650" s="1" t="s">
        <v>96</v>
      </c>
      <c r="K650" s="1" t="s">
        <v>5979</v>
      </c>
      <c r="L650" s="1"/>
      <c r="M650" s="20">
        <f t="shared" si="9"/>
        <v>1</v>
      </c>
    </row>
    <row r="651" spans="1:13" ht="20.100000000000001" customHeight="1" x14ac:dyDescent="0.15">
      <c r="A651" s="1" t="s">
        <v>6</v>
      </c>
      <c r="B651" s="1" t="s">
        <v>5959</v>
      </c>
      <c r="C651" s="1" t="s">
        <v>5980</v>
      </c>
      <c r="D651" s="1" t="s">
        <v>78</v>
      </c>
      <c r="E651" s="1" t="s">
        <v>51</v>
      </c>
      <c r="F651" s="1" t="s">
        <v>179</v>
      </c>
      <c r="G651" s="1" t="s">
        <v>82</v>
      </c>
      <c r="H651" s="1" t="s">
        <v>129</v>
      </c>
      <c r="I651" s="1" t="s">
        <v>84</v>
      </c>
      <c r="J651" s="1" t="s">
        <v>130</v>
      </c>
      <c r="K651" s="1" t="s">
        <v>5981</v>
      </c>
      <c r="L651" s="1"/>
      <c r="M651" s="20">
        <f t="shared" si="9"/>
        <v>0</v>
      </c>
    </row>
    <row r="652" spans="1:13" ht="20.100000000000001" customHeight="1" x14ac:dyDescent="0.15">
      <c r="A652" s="1" t="s">
        <v>6</v>
      </c>
      <c r="B652" s="1" t="s">
        <v>5959</v>
      </c>
      <c r="C652" s="1" t="s">
        <v>5982</v>
      </c>
      <c r="D652" s="1" t="s">
        <v>78</v>
      </c>
      <c r="E652" s="1" t="s">
        <v>51</v>
      </c>
      <c r="F652" s="1" t="s">
        <v>51</v>
      </c>
      <c r="G652" s="1" t="s">
        <v>82</v>
      </c>
      <c r="H652" s="1" t="s">
        <v>95</v>
      </c>
      <c r="I652" s="1" t="s">
        <v>84</v>
      </c>
      <c r="J652" s="1" t="s">
        <v>96</v>
      </c>
      <c r="K652" s="1" t="s">
        <v>5983</v>
      </c>
      <c r="L652" s="1"/>
      <c r="M652" s="20">
        <f t="shared" si="9"/>
        <v>1</v>
      </c>
    </row>
    <row r="653" spans="1:13" ht="20.100000000000001" customHeight="1" x14ac:dyDescent="0.15">
      <c r="A653" s="1" t="s">
        <v>6</v>
      </c>
      <c r="B653" s="1" t="s">
        <v>5984</v>
      </c>
      <c r="C653" s="1" t="s">
        <v>5985</v>
      </c>
      <c r="D653" s="1" t="s">
        <v>50</v>
      </c>
      <c r="E653" s="1" t="s">
        <v>51</v>
      </c>
      <c r="F653" s="1" t="s">
        <v>51</v>
      </c>
      <c r="G653" s="1" t="s">
        <v>82</v>
      </c>
      <c r="H653" s="1" t="s">
        <v>207</v>
      </c>
      <c r="I653" s="1" t="s">
        <v>84</v>
      </c>
      <c r="J653" s="1" t="s">
        <v>122</v>
      </c>
      <c r="K653" s="1" t="s">
        <v>5986</v>
      </c>
      <c r="L653" s="1"/>
      <c r="M653" s="20">
        <f t="shared" si="9"/>
        <v>1</v>
      </c>
    </row>
    <row r="654" spans="1:13" ht="20.100000000000001" customHeight="1" x14ac:dyDescent="0.15">
      <c r="A654" s="1" t="s">
        <v>6</v>
      </c>
      <c r="B654" s="1" t="s">
        <v>5984</v>
      </c>
      <c r="C654" s="1" t="s">
        <v>5987</v>
      </c>
      <c r="D654" s="1" t="s">
        <v>78</v>
      </c>
      <c r="E654" s="1" t="s">
        <v>51</v>
      </c>
      <c r="F654" s="1" t="s">
        <v>51</v>
      </c>
      <c r="G654" s="1" t="s">
        <v>52</v>
      </c>
      <c r="H654" s="1" t="s">
        <v>121</v>
      </c>
      <c r="I654" s="1" t="s">
        <v>662</v>
      </c>
      <c r="J654" s="1" t="s">
        <v>663</v>
      </c>
      <c r="K654" s="1" t="s">
        <v>5988</v>
      </c>
      <c r="L654" s="1"/>
      <c r="M654" s="20">
        <f t="shared" si="9"/>
        <v>1</v>
      </c>
    </row>
    <row r="655" spans="1:13" ht="20.100000000000001" customHeight="1" x14ac:dyDescent="0.15">
      <c r="A655" s="1" t="s">
        <v>6</v>
      </c>
      <c r="B655" s="1" t="s">
        <v>5984</v>
      </c>
      <c r="C655" s="1" t="s">
        <v>5989</v>
      </c>
      <c r="D655" s="1" t="s">
        <v>78</v>
      </c>
      <c r="E655" s="1" t="s">
        <v>51</v>
      </c>
      <c r="F655" s="1" t="s">
        <v>179</v>
      </c>
      <c r="G655" s="1" t="s">
        <v>82</v>
      </c>
      <c r="H655" s="1" t="s">
        <v>4727</v>
      </c>
      <c r="I655" s="1" t="s">
        <v>84</v>
      </c>
      <c r="J655" s="1" t="s">
        <v>448</v>
      </c>
      <c r="K655" s="1" t="s">
        <v>5990</v>
      </c>
      <c r="L655" s="1"/>
      <c r="M655" s="20">
        <f t="shared" si="9"/>
        <v>0</v>
      </c>
    </row>
    <row r="656" spans="1:13" ht="20.100000000000001" customHeight="1" x14ac:dyDescent="0.15">
      <c r="A656" s="1" t="s">
        <v>6</v>
      </c>
      <c r="B656" s="1" t="s">
        <v>5984</v>
      </c>
      <c r="C656" s="1" t="s">
        <v>5991</v>
      </c>
      <c r="D656" s="1" t="s">
        <v>78</v>
      </c>
      <c r="E656" s="1" t="s">
        <v>51</v>
      </c>
      <c r="F656" s="1" t="s">
        <v>51</v>
      </c>
      <c r="G656" s="1" t="s">
        <v>52</v>
      </c>
      <c r="H656" s="1" t="s">
        <v>121</v>
      </c>
      <c r="I656" s="1" t="s">
        <v>662</v>
      </c>
      <c r="J656" s="1" t="s">
        <v>663</v>
      </c>
      <c r="K656" s="1" t="s">
        <v>5992</v>
      </c>
      <c r="L656" s="1"/>
      <c r="M656" s="20">
        <f t="shared" si="9"/>
        <v>1</v>
      </c>
    </row>
    <row r="657" spans="1:13" ht="20.100000000000001" customHeight="1" x14ac:dyDescent="0.15">
      <c r="A657" s="1" t="s">
        <v>6</v>
      </c>
      <c r="B657" s="1" t="s">
        <v>5984</v>
      </c>
      <c r="C657" s="1" t="s">
        <v>5993</v>
      </c>
      <c r="D657" s="1" t="s">
        <v>78</v>
      </c>
      <c r="E657" s="1" t="s">
        <v>51</v>
      </c>
      <c r="F657" s="1" t="s">
        <v>51</v>
      </c>
      <c r="G657" s="1" t="s">
        <v>82</v>
      </c>
      <c r="H657" s="1" t="s">
        <v>207</v>
      </c>
      <c r="I657" s="1" t="s">
        <v>84</v>
      </c>
      <c r="J657" s="1" t="s">
        <v>122</v>
      </c>
      <c r="K657" s="1" t="s">
        <v>5994</v>
      </c>
      <c r="L657" s="1"/>
      <c r="M657" s="20">
        <f t="shared" si="9"/>
        <v>1</v>
      </c>
    </row>
    <row r="658" spans="1:13" ht="20.100000000000001" customHeight="1" x14ac:dyDescent="0.15">
      <c r="A658" s="1" t="s">
        <v>6</v>
      </c>
      <c r="B658" s="1" t="s">
        <v>5984</v>
      </c>
      <c r="C658" s="1" t="s">
        <v>5995</v>
      </c>
      <c r="D658" s="1" t="s">
        <v>78</v>
      </c>
      <c r="E658" s="1" t="s">
        <v>51</v>
      </c>
      <c r="F658" s="1" t="s">
        <v>51</v>
      </c>
      <c r="G658" s="1" t="s">
        <v>82</v>
      </c>
      <c r="H658" s="1" t="s">
        <v>207</v>
      </c>
      <c r="I658" s="1" t="s">
        <v>84</v>
      </c>
      <c r="J658" s="1" t="s">
        <v>122</v>
      </c>
      <c r="K658" s="1" t="s">
        <v>5996</v>
      </c>
      <c r="L658" s="1"/>
      <c r="M658" s="20">
        <f t="shared" ref="M658:M677" si="10">IF(F658="○",1,0)</f>
        <v>1</v>
      </c>
    </row>
    <row r="659" spans="1:13" ht="20.100000000000001" customHeight="1" x14ac:dyDescent="0.15">
      <c r="A659" s="1" t="s">
        <v>6</v>
      </c>
      <c r="B659" s="1" t="s">
        <v>5997</v>
      </c>
      <c r="C659" s="1" t="s">
        <v>5998</v>
      </c>
      <c r="D659" s="1" t="s">
        <v>50</v>
      </c>
      <c r="E659" s="1" t="s">
        <v>51</v>
      </c>
      <c r="F659" s="1" t="s">
        <v>51</v>
      </c>
      <c r="G659" s="1" t="s">
        <v>82</v>
      </c>
      <c r="H659" s="1" t="s">
        <v>207</v>
      </c>
      <c r="I659" s="1" t="s">
        <v>84</v>
      </c>
      <c r="J659" s="1" t="s">
        <v>122</v>
      </c>
      <c r="K659" s="1" t="s">
        <v>5999</v>
      </c>
      <c r="L659" s="1"/>
      <c r="M659" s="20">
        <f t="shared" si="10"/>
        <v>1</v>
      </c>
    </row>
    <row r="660" spans="1:13" ht="20.100000000000001" customHeight="1" x14ac:dyDescent="0.15">
      <c r="A660" s="1" t="s">
        <v>6</v>
      </c>
      <c r="B660" s="1" t="s">
        <v>5997</v>
      </c>
      <c r="C660" s="1" t="s">
        <v>6000</v>
      </c>
      <c r="D660" s="1" t="s">
        <v>78</v>
      </c>
      <c r="E660" s="1" t="s">
        <v>51</v>
      </c>
      <c r="F660" s="1" t="s">
        <v>51</v>
      </c>
      <c r="G660" s="1" t="s">
        <v>52</v>
      </c>
      <c r="H660" s="1" t="s">
        <v>121</v>
      </c>
      <c r="I660" s="1" t="s">
        <v>662</v>
      </c>
      <c r="J660" s="1" t="s">
        <v>663</v>
      </c>
      <c r="K660" s="1" t="s">
        <v>6001</v>
      </c>
      <c r="L660" s="1"/>
      <c r="M660" s="20">
        <f t="shared" si="10"/>
        <v>1</v>
      </c>
    </row>
    <row r="661" spans="1:13" ht="20.100000000000001" customHeight="1" x14ac:dyDescent="0.15">
      <c r="A661" s="1" t="s">
        <v>6</v>
      </c>
      <c r="B661" s="1" t="s">
        <v>5997</v>
      </c>
      <c r="C661" s="1" t="s">
        <v>6002</v>
      </c>
      <c r="D661" s="1" t="s">
        <v>78</v>
      </c>
      <c r="E661" s="1" t="s">
        <v>51</v>
      </c>
      <c r="F661" s="1" t="s">
        <v>51</v>
      </c>
      <c r="G661" s="1" t="s">
        <v>82</v>
      </c>
      <c r="H661" s="1" t="s">
        <v>207</v>
      </c>
      <c r="I661" s="1" t="s">
        <v>84</v>
      </c>
      <c r="J661" s="1" t="s">
        <v>122</v>
      </c>
      <c r="K661" s="1" t="s">
        <v>6003</v>
      </c>
      <c r="L661" s="1"/>
      <c r="M661" s="20">
        <f t="shared" si="10"/>
        <v>1</v>
      </c>
    </row>
    <row r="662" spans="1:13" ht="20.100000000000001" customHeight="1" x14ac:dyDescent="0.15">
      <c r="A662" s="1" t="s">
        <v>6</v>
      </c>
      <c r="B662" s="1" t="s">
        <v>6004</v>
      </c>
      <c r="C662" s="1" t="s">
        <v>6005</v>
      </c>
      <c r="D662" s="1" t="s">
        <v>50</v>
      </c>
      <c r="E662" s="1" t="s">
        <v>51</v>
      </c>
      <c r="F662" s="1" t="s">
        <v>51</v>
      </c>
      <c r="G662" s="1" t="s">
        <v>82</v>
      </c>
      <c r="H662" s="1" t="s">
        <v>207</v>
      </c>
      <c r="I662" s="1" t="s">
        <v>84</v>
      </c>
      <c r="J662" s="1" t="s">
        <v>122</v>
      </c>
      <c r="K662" s="1" t="s">
        <v>6006</v>
      </c>
      <c r="L662" s="1"/>
      <c r="M662" s="20">
        <f t="shared" si="10"/>
        <v>1</v>
      </c>
    </row>
    <row r="663" spans="1:13" ht="20.100000000000001" customHeight="1" x14ac:dyDescent="0.15">
      <c r="A663" s="1" t="s">
        <v>6</v>
      </c>
      <c r="B663" s="1" t="s">
        <v>6004</v>
      </c>
      <c r="C663" s="1" t="s">
        <v>6007</v>
      </c>
      <c r="D663" s="1" t="s">
        <v>78</v>
      </c>
      <c r="E663" s="1" t="s">
        <v>51</v>
      </c>
      <c r="F663" s="1" t="s">
        <v>81</v>
      </c>
      <c r="G663" s="1" t="s">
        <v>82</v>
      </c>
      <c r="H663" s="1" t="s">
        <v>4727</v>
      </c>
      <c r="I663" s="1" t="s">
        <v>84</v>
      </c>
      <c r="J663" s="1" t="s">
        <v>448</v>
      </c>
      <c r="K663" s="1" t="s">
        <v>6008</v>
      </c>
      <c r="L663" s="1"/>
      <c r="M663" s="20">
        <f t="shared" si="10"/>
        <v>0</v>
      </c>
    </row>
    <row r="664" spans="1:13" ht="20.100000000000001" customHeight="1" x14ac:dyDescent="0.15">
      <c r="A664" s="1" t="s">
        <v>6</v>
      </c>
      <c r="B664" s="1" t="s">
        <v>6004</v>
      </c>
      <c r="C664" s="1" t="s">
        <v>6009</v>
      </c>
      <c r="D664" s="1" t="s">
        <v>78</v>
      </c>
      <c r="E664" s="1" t="s">
        <v>51</v>
      </c>
      <c r="F664" s="1" t="s">
        <v>51</v>
      </c>
      <c r="G664" s="1" t="s">
        <v>52</v>
      </c>
      <c r="H664" s="1" t="s">
        <v>121</v>
      </c>
      <c r="I664" s="1" t="s">
        <v>662</v>
      </c>
      <c r="J664" s="1" t="s">
        <v>663</v>
      </c>
      <c r="K664" s="1" t="s">
        <v>6010</v>
      </c>
      <c r="L664" s="1"/>
      <c r="M664" s="20">
        <f t="shared" si="10"/>
        <v>1</v>
      </c>
    </row>
    <row r="665" spans="1:13" ht="20.100000000000001" customHeight="1" x14ac:dyDescent="0.15">
      <c r="A665" s="1" t="s">
        <v>6</v>
      </c>
      <c r="B665" s="1" t="s">
        <v>6011</v>
      </c>
      <c r="C665" s="1" t="s">
        <v>6012</v>
      </c>
      <c r="D665" s="1" t="s">
        <v>849</v>
      </c>
      <c r="E665" s="1" t="s">
        <v>51</v>
      </c>
      <c r="F665" s="1" t="s">
        <v>26832</v>
      </c>
      <c r="G665" s="1" t="s">
        <v>52</v>
      </c>
      <c r="H665" s="1" t="s">
        <v>121</v>
      </c>
      <c r="I665" s="1" t="s">
        <v>662</v>
      </c>
      <c r="J665" s="1" t="s">
        <v>663</v>
      </c>
      <c r="K665" s="1" t="s">
        <v>6013</v>
      </c>
      <c r="L665" s="1"/>
      <c r="M665" s="20">
        <f t="shared" si="10"/>
        <v>0</v>
      </c>
    </row>
    <row r="666" spans="1:13" ht="20.100000000000001" customHeight="1" x14ac:dyDescent="0.15">
      <c r="A666" s="1" t="s">
        <v>6</v>
      </c>
      <c r="B666" s="1" t="s">
        <v>6014</v>
      </c>
      <c r="C666" s="1" t="s">
        <v>6015</v>
      </c>
      <c r="D666" s="1" t="s">
        <v>50</v>
      </c>
      <c r="E666" s="1" t="s">
        <v>51</v>
      </c>
      <c r="F666" s="1" t="s">
        <v>51</v>
      </c>
      <c r="G666" s="1" t="s">
        <v>82</v>
      </c>
      <c r="H666" s="1" t="s">
        <v>95</v>
      </c>
      <c r="I666" s="1" t="s">
        <v>84</v>
      </c>
      <c r="J666" s="1" t="s">
        <v>96</v>
      </c>
      <c r="K666" s="1" t="s">
        <v>6016</v>
      </c>
      <c r="L666" s="1"/>
      <c r="M666" s="20">
        <f t="shared" si="10"/>
        <v>1</v>
      </c>
    </row>
    <row r="667" spans="1:13" ht="20.100000000000001" customHeight="1" x14ac:dyDescent="0.15">
      <c r="A667" s="1" t="s">
        <v>6</v>
      </c>
      <c r="B667" s="1" t="s">
        <v>6017</v>
      </c>
      <c r="C667" s="1" t="s">
        <v>6018</v>
      </c>
      <c r="D667" s="1" t="s">
        <v>78</v>
      </c>
      <c r="E667" s="1" t="s">
        <v>51</v>
      </c>
      <c r="F667" s="1" t="s">
        <v>81</v>
      </c>
      <c r="G667" s="1" t="s">
        <v>82</v>
      </c>
      <c r="H667" s="1" t="s">
        <v>1151</v>
      </c>
      <c r="I667" s="1" t="s">
        <v>447</v>
      </c>
      <c r="J667" s="1" t="s">
        <v>4704</v>
      </c>
      <c r="K667" s="1" t="s">
        <v>6019</v>
      </c>
      <c r="L667" s="1"/>
      <c r="M667" s="20">
        <f t="shared" si="10"/>
        <v>0</v>
      </c>
    </row>
    <row r="668" spans="1:13" ht="20.100000000000001" customHeight="1" x14ac:dyDescent="0.15">
      <c r="A668" s="1" t="s">
        <v>6</v>
      </c>
      <c r="B668" s="1" t="s">
        <v>6017</v>
      </c>
      <c r="C668" s="1" t="s">
        <v>6020</v>
      </c>
      <c r="D668" s="1" t="s">
        <v>78</v>
      </c>
      <c r="E668" s="1" t="s">
        <v>51</v>
      </c>
      <c r="F668" s="1" t="s">
        <v>51</v>
      </c>
      <c r="G668" s="1" t="s">
        <v>82</v>
      </c>
      <c r="H668" s="1" t="s">
        <v>207</v>
      </c>
      <c r="I668" s="1" t="s">
        <v>84</v>
      </c>
      <c r="J668" s="1" t="s">
        <v>122</v>
      </c>
      <c r="K668" s="1" t="s">
        <v>6021</v>
      </c>
      <c r="L668" s="1"/>
      <c r="M668" s="20">
        <f t="shared" si="10"/>
        <v>1</v>
      </c>
    </row>
    <row r="669" spans="1:13" ht="20.100000000000001" customHeight="1" x14ac:dyDescent="0.15">
      <c r="A669" s="1" t="s">
        <v>6</v>
      </c>
      <c r="B669" s="1" t="s">
        <v>6017</v>
      </c>
      <c r="C669" s="1" t="s">
        <v>6022</v>
      </c>
      <c r="D669" s="1" t="s">
        <v>78</v>
      </c>
      <c r="E669" s="1" t="s">
        <v>51</v>
      </c>
      <c r="F669" s="1" t="s">
        <v>51</v>
      </c>
      <c r="G669" s="1" t="s">
        <v>82</v>
      </c>
      <c r="H669" s="1" t="s">
        <v>207</v>
      </c>
      <c r="I669" s="1" t="s">
        <v>84</v>
      </c>
      <c r="J669" s="1" t="s">
        <v>122</v>
      </c>
      <c r="K669" s="1" t="s">
        <v>6023</v>
      </c>
      <c r="L669" s="1"/>
      <c r="M669" s="20">
        <f t="shared" si="10"/>
        <v>1</v>
      </c>
    </row>
    <row r="670" spans="1:13" ht="20.100000000000001" customHeight="1" x14ac:dyDescent="0.15">
      <c r="A670" s="1" t="s">
        <v>6</v>
      </c>
      <c r="B670" s="1" t="s">
        <v>6017</v>
      </c>
      <c r="C670" s="1" t="s">
        <v>6024</v>
      </c>
      <c r="D670" s="1" t="s">
        <v>849</v>
      </c>
      <c r="E670" s="1" t="s">
        <v>51</v>
      </c>
      <c r="F670" s="1" t="s">
        <v>26832</v>
      </c>
      <c r="G670" s="1" t="s">
        <v>52</v>
      </c>
      <c r="H670" s="1" t="s">
        <v>121</v>
      </c>
      <c r="I670" s="1" t="s">
        <v>662</v>
      </c>
      <c r="J670" s="1" t="s">
        <v>663</v>
      </c>
      <c r="K670" s="1" t="s">
        <v>6017</v>
      </c>
      <c r="L670" s="1"/>
      <c r="M670" s="20">
        <f t="shared" si="10"/>
        <v>0</v>
      </c>
    </row>
    <row r="671" spans="1:13" ht="20.100000000000001" customHeight="1" x14ac:dyDescent="0.15">
      <c r="A671" s="1" t="s">
        <v>6</v>
      </c>
      <c r="B671" s="1" t="s">
        <v>3249</v>
      </c>
      <c r="C671" s="1" t="s">
        <v>6025</v>
      </c>
      <c r="D671" s="1" t="s">
        <v>50</v>
      </c>
      <c r="E671" s="1" t="s">
        <v>51</v>
      </c>
      <c r="F671" s="1" t="s">
        <v>51</v>
      </c>
      <c r="G671" s="1" t="s">
        <v>82</v>
      </c>
      <c r="H671" s="1" t="s">
        <v>95</v>
      </c>
      <c r="I671" s="1" t="s">
        <v>84</v>
      </c>
      <c r="J671" s="1" t="s">
        <v>96</v>
      </c>
      <c r="K671" s="1" t="s">
        <v>6026</v>
      </c>
      <c r="L671" s="1"/>
      <c r="M671" s="20">
        <f t="shared" si="10"/>
        <v>1</v>
      </c>
    </row>
    <row r="672" spans="1:13" ht="20.100000000000001" customHeight="1" x14ac:dyDescent="0.15">
      <c r="A672" s="1" t="s">
        <v>6</v>
      </c>
      <c r="B672" s="1" t="s">
        <v>3249</v>
      </c>
      <c r="C672" s="1" t="s">
        <v>6027</v>
      </c>
      <c r="D672" s="1" t="s">
        <v>50</v>
      </c>
      <c r="E672" s="1" t="s">
        <v>51</v>
      </c>
      <c r="F672" s="1" t="s">
        <v>51</v>
      </c>
      <c r="G672" s="1" t="s">
        <v>82</v>
      </c>
      <c r="H672" s="1" t="s">
        <v>95</v>
      </c>
      <c r="I672" s="1" t="s">
        <v>84</v>
      </c>
      <c r="J672" s="1" t="s">
        <v>96</v>
      </c>
      <c r="K672" s="1" t="s">
        <v>6028</v>
      </c>
      <c r="L672" s="1"/>
      <c r="M672" s="20">
        <f t="shared" si="10"/>
        <v>1</v>
      </c>
    </row>
    <row r="673" spans="1:13" ht="20.100000000000001" customHeight="1" x14ac:dyDescent="0.15">
      <c r="A673" s="1" t="s">
        <v>6</v>
      </c>
      <c r="B673" s="1" t="s">
        <v>3249</v>
      </c>
      <c r="C673" s="1" t="s">
        <v>6029</v>
      </c>
      <c r="D673" s="1" t="s">
        <v>78</v>
      </c>
      <c r="E673" s="1" t="s">
        <v>51</v>
      </c>
      <c r="F673" s="1" t="s">
        <v>51</v>
      </c>
      <c r="G673" s="1" t="s">
        <v>82</v>
      </c>
      <c r="H673" s="1" t="s">
        <v>95</v>
      </c>
      <c r="I673" s="1" t="s">
        <v>84</v>
      </c>
      <c r="J673" s="1" t="s">
        <v>96</v>
      </c>
      <c r="K673" s="1" t="s">
        <v>6030</v>
      </c>
      <c r="L673" s="1"/>
      <c r="M673" s="20">
        <f t="shared" si="10"/>
        <v>1</v>
      </c>
    </row>
    <row r="674" spans="1:13" ht="20.100000000000001" customHeight="1" x14ac:dyDescent="0.15">
      <c r="A674" s="1" t="s">
        <v>6</v>
      </c>
      <c r="B674" s="1" t="s">
        <v>6031</v>
      </c>
      <c r="C674" s="1" t="s">
        <v>6032</v>
      </c>
      <c r="D674" s="1" t="s">
        <v>50</v>
      </c>
      <c r="E674" s="1" t="s">
        <v>51</v>
      </c>
      <c r="F674" s="1" t="s">
        <v>51</v>
      </c>
      <c r="G674" s="1" t="s">
        <v>82</v>
      </c>
      <c r="H674" s="1" t="s">
        <v>207</v>
      </c>
      <c r="I674" s="1" t="s">
        <v>84</v>
      </c>
      <c r="J674" s="1" t="s">
        <v>122</v>
      </c>
      <c r="K674" s="1" t="s">
        <v>6033</v>
      </c>
      <c r="L674" s="1"/>
      <c r="M674" s="20">
        <f t="shared" si="10"/>
        <v>1</v>
      </c>
    </row>
    <row r="675" spans="1:13" ht="20.100000000000001" customHeight="1" x14ac:dyDescent="0.15">
      <c r="A675" s="1" t="s">
        <v>6</v>
      </c>
      <c r="B675" s="1" t="s">
        <v>6031</v>
      </c>
      <c r="C675" s="1" t="s">
        <v>6034</v>
      </c>
      <c r="D675" s="1" t="s">
        <v>50</v>
      </c>
      <c r="E675" s="1" t="s">
        <v>51</v>
      </c>
      <c r="F675" s="1" t="s">
        <v>51</v>
      </c>
      <c r="G675" s="1" t="s">
        <v>82</v>
      </c>
      <c r="H675" s="1" t="s">
        <v>207</v>
      </c>
      <c r="I675" s="1" t="s">
        <v>84</v>
      </c>
      <c r="J675" s="1" t="s">
        <v>122</v>
      </c>
      <c r="K675" s="1" t="s">
        <v>6035</v>
      </c>
      <c r="L675" s="1"/>
      <c r="M675" s="20">
        <f t="shared" si="10"/>
        <v>1</v>
      </c>
    </row>
    <row r="676" spans="1:13" ht="20.100000000000001" customHeight="1" x14ac:dyDescent="0.15">
      <c r="A676" s="1" t="s">
        <v>6</v>
      </c>
      <c r="B676" s="1" t="s">
        <v>6031</v>
      </c>
      <c r="C676" s="1" t="s">
        <v>6036</v>
      </c>
      <c r="D676" s="1" t="s">
        <v>78</v>
      </c>
      <c r="E676" s="1" t="s">
        <v>51</v>
      </c>
      <c r="F676" s="1" t="s">
        <v>51</v>
      </c>
      <c r="G676" s="1" t="s">
        <v>52</v>
      </c>
      <c r="H676" s="1" t="s">
        <v>121</v>
      </c>
      <c r="I676" s="1" t="s">
        <v>662</v>
      </c>
      <c r="J676" s="1" t="s">
        <v>663</v>
      </c>
      <c r="K676" s="1" t="s">
        <v>6037</v>
      </c>
      <c r="L676" s="1"/>
      <c r="M676" s="20">
        <f t="shared" si="10"/>
        <v>1</v>
      </c>
    </row>
    <row r="677" spans="1:13" ht="20.100000000000001" customHeight="1" x14ac:dyDescent="0.15">
      <c r="A677" s="1" t="s">
        <v>6</v>
      </c>
      <c r="B677" s="1" t="s">
        <v>6031</v>
      </c>
      <c r="C677" s="1" t="s">
        <v>6038</v>
      </c>
      <c r="D677" s="1" t="s">
        <v>78</v>
      </c>
      <c r="E677" s="1" t="s">
        <v>51</v>
      </c>
      <c r="F677" s="1" t="s">
        <v>51</v>
      </c>
      <c r="G677" s="1" t="s">
        <v>52</v>
      </c>
      <c r="H677" s="1" t="s">
        <v>121</v>
      </c>
      <c r="I677" s="1" t="s">
        <v>662</v>
      </c>
      <c r="J677" s="1" t="s">
        <v>663</v>
      </c>
      <c r="K677" s="1" t="s">
        <v>6039</v>
      </c>
      <c r="L677" s="1"/>
      <c r="M677" s="20">
        <f t="shared" si="10"/>
        <v>1</v>
      </c>
    </row>
    <row r="678" spans="1:13" ht="20.100000000000001" customHeight="1" x14ac:dyDescent="0.15">
      <c r="A678" s="1" t="s">
        <v>6</v>
      </c>
      <c r="B678" s="1" t="s">
        <v>6031</v>
      </c>
      <c r="C678" s="1" t="s">
        <v>6040</v>
      </c>
      <c r="D678" s="1" t="s">
        <v>78</v>
      </c>
      <c r="E678" s="1" t="s">
        <v>51</v>
      </c>
      <c r="F678" s="1" t="s">
        <v>51</v>
      </c>
      <c r="G678" s="1" t="s">
        <v>82</v>
      </c>
      <c r="H678" s="1" t="s">
        <v>207</v>
      </c>
      <c r="I678" s="1" t="s">
        <v>84</v>
      </c>
      <c r="J678" s="1" t="s">
        <v>122</v>
      </c>
      <c r="K678" s="1" t="s">
        <v>6041</v>
      </c>
      <c r="L678" s="1"/>
      <c r="M678" s="20">
        <f>IF(F678="○",1,0)</f>
        <v>1</v>
      </c>
    </row>
  </sheetData>
  <autoFilter ref="A7:L678" xr:uid="{00000000-0009-0000-0000-000008000000}"/>
  <mergeCells count="9">
    <mergeCell ref="K3:K5"/>
    <mergeCell ref="L3:L5"/>
    <mergeCell ref="F4:F5"/>
    <mergeCell ref="A3:A5"/>
    <mergeCell ref="B3:B5"/>
    <mergeCell ref="C3:C5"/>
    <mergeCell ref="D3:D5"/>
    <mergeCell ref="E3:E5"/>
    <mergeCell ref="G3:J5"/>
  </mergeCells>
  <phoneticPr fontId="4"/>
  <pageMargins left="0.7" right="0.7" top="0.75" bottom="0.75" header="0.3" footer="0.3"/>
  <pageSetup paperSize="9" scale="58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1</vt:i4>
      </vt:variant>
    </vt:vector>
  </HeadingPairs>
  <TitlesOfParts>
    <vt:vector size="34" baseType="lpstr">
      <vt:lpstr>市町村別</vt:lpstr>
      <vt:lpstr>県民局別</vt:lpstr>
      <vt:lpstr>岡山市</vt:lpstr>
      <vt:lpstr>北区</vt:lpstr>
      <vt:lpstr>中区</vt:lpstr>
      <vt:lpstr>東区</vt:lpstr>
      <vt:lpstr>南区</vt:lpstr>
      <vt:lpstr>倉敷市</vt:lpstr>
      <vt:lpstr>津山市</vt:lpstr>
      <vt:lpstr>玉野市</vt:lpstr>
      <vt:lpstr>笠岡市</vt:lpstr>
      <vt:lpstr>井原市</vt:lpstr>
      <vt:lpstr>総社市</vt:lpstr>
      <vt:lpstr>高梁市</vt:lpstr>
      <vt:lpstr>新見市</vt:lpstr>
      <vt:lpstr>備前市</vt:lpstr>
      <vt:lpstr>瀬戸内市</vt:lpstr>
      <vt:lpstr>赤磐市</vt:lpstr>
      <vt:lpstr>真庭市</vt:lpstr>
      <vt:lpstr>美作市</vt:lpstr>
      <vt:lpstr>浅口市</vt:lpstr>
      <vt:lpstr>和気町</vt:lpstr>
      <vt:lpstr>早島町</vt:lpstr>
      <vt:lpstr>里庄町</vt:lpstr>
      <vt:lpstr>矢掛町</vt:lpstr>
      <vt:lpstr>新庄村</vt:lpstr>
      <vt:lpstr>鏡野町</vt:lpstr>
      <vt:lpstr>勝央町</vt:lpstr>
      <vt:lpstr>奈義町</vt:lpstr>
      <vt:lpstr>西粟倉村</vt:lpstr>
      <vt:lpstr>久米南町</vt:lpstr>
      <vt:lpstr>美咲町</vt:lpstr>
      <vt:lpstr>吉備中央町</vt:lpstr>
      <vt:lpstr>県民局別!Print_Area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2026-01-27T01:13:21Z</dcterms:modified>
</cp:coreProperties>
</file>